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README" sheetId="1" state="visible" r:id="rId1"/>
    <sheet name="1_Raw_Games" sheetId="2" state="visible" r:id="rId2"/>
    <sheet name="2_Params" sheetId="3" state="visible" r:id="rId3"/>
    <sheet name="3_Elo_Chain" sheetId="4" state="visible" r:id="rId4"/>
    <sheet name="4_Seq_Features" sheetId="5" state="visible" r:id="rId5"/>
    <sheet name="5_BT_Frozen" sheetId="6" state="visible" r:id="rId6"/>
    <sheet name="6_Trend_Frozen" sheetId="7" state="visible" r:id="rId7"/>
    <sheet name="7_Fit_Selection_Models" sheetId="8" state="visible" r:id="rId8"/>
    <sheet name="8_Fit_Stacker" sheetId="9" state="visible" r:id="rId9"/>
    <sheet name="9_Fit_Final_Models" sheetId="10" state="visible" r:id="rId10"/>
    <sheet name="10_April_Frozen" sheetId="11" state="visible" r:id="rId11"/>
    <sheet name="11_Reconcile_Dashboard" sheetId="12" state="visible" r:id="rId12"/>
  </sheets>
  <definedNames/>
  <calcPr calcId="99999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00000"/>
    <numFmt numFmtId="166" formatCode="0.0000"/>
    <numFmt numFmtId="167" formatCode="0.0000000000"/>
    <numFmt numFmtId="168" formatCode="0.00000000"/>
    <numFmt numFmtId="169" formatCode="0.0E+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color rgb="001F4E78"/>
    </font>
    <font>
      <b val="1"/>
    </font>
  </fonts>
  <fills count="4">
    <fill>
      <patternFill/>
    </fill>
    <fill>
      <patternFill patternType="gray125"/>
    </fill>
    <fill>
      <patternFill patternType="solid">
        <fgColor rgb="FF1D428A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11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0" fillId="3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11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0" fillId="3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1" fillId="0" borderId="0" pivotButton="0" quotePrefix="0" xfId="0"/>
    <xf numFmtId="11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D42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120" customWidth="1" style="34" min="2" max="2"/>
  </cols>
  <sheetData>
    <row r="1" ht="17.25" customHeight="1" s="35">
      <c r="B1" s="36" t="inlineStr">
        <is>
          <t>NBA HOME WIN PROBABILITY MODEL — FULLY FORMULATED EXCEL TWIN</t>
        </is>
      </c>
    </row>
    <row r="2" ht="15" customHeight="1" s="35">
      <c r="B2" s="37" t="inlineStr">
        <is>
          <t>Source of truth: github.com/Risky-Scout/nba-home-win-probability-model  ·  main (DEPLOYED CHAMPION = Elo-only; Elo+rank blend implemented and REJECTED by nested rolling-origin validation)</t>
        </is>
      </c>
    </row>
    <row r="4" ht="15" customHeight="1" s="35">
      <c r="B4" s="38" t="inlineStr">
        <is>
          <t>WHAT THIS WORKBOOK IS</t>
        </is>
      </c>
    </row>
    <row r="5" ht="63.75" customHeight="1" s="35">
      <c r="B5" s="39" t="inlineStr">
        <is>
          <t>The complete model rebuilt in live Excel formulas from the raw 1,230-game CSV: the Elo rating chain, the Bradley-Terry strengths, the momentum/trend feature, both logistic base models FITTED ON-SHEET by Newton iterations you can read cell by cell, the logistic stacker FITTED ON-SHEET the same way, and the April frozen-snapshot predictions with all four headline metrics. Every stage reconciles against the committed GitHub artifacts, with the reference values shown in blue beside the computed ones and deltas in between.</t>
        </is>
      </c>
    </row>
    <row r="6" ht="15" customHeight="1" s="35">
      <c r="B6" s="39" t="n"/>
    </row>
    <row r="7" ht="15" customHeight="1" s="35">
      <c r="B7" s="38" t="inlineStr">
        <is>
          <t>COLOR LEGEND</t>
        </is>
      </c>
    </row>
    <row r="8" ht="26.25" customHeight="1" s="35">
      <c r="B8" s="39" t="inlineStr">
        <is>
          <t>BLUE = imported input (raw game data, or a cited repository artifact used as a reconciliation reference).  BLACK = live formula.  GREEN = link to another sheet.  YELLOW = key cells worth pointing at during the presentation.</t>
        </is>
      </c>
    </row>
    <row r="9" ht="15" customHeight="1" s="35">
      <c r="B9" s="39" t="n"/>
    </row>
    <row r="10" ht="15" customHeight="1" s="35">
      <c r="B10" s="38" t="inlineStr">
        <is>
          <t>THE MODEL IN ONE PARAGRAPH</t>
        </is>
      </c>
    </row>
    <row r="11" ht="63.75" customHeight="1" s="35">
      <c r="B11" s="39" t="inlineStr">
        <is>
          <t>The deployed champion is Elo-only: a margin-of-victory Elo rating difference (K=7.5, home advantage 55, log MOV multiplier on the WINNER-minus-LOSER rating difference) turned into a probability by a standardized, L2-penalized logistic regression fitted on all games through March 31. April team state is frozen at March 31, so no April outcome leaks into any April prediction. An Elo + Bradley-Terry/recent-trend logistic-stack blend was also built and then REJECTED: under nested rolling-origin validation it is worse than Elo-only on log loss and Brier and is worse calibrated.</t>
        </is>
      </c>
    </row>
    <row r="12" ht="15" customHeight="1" s="35">
      <c r="B12" s="39" t="n"/>
    </row>
    <row r="13" ht="30" customHeight="1" s="35">
      <c r="B13" s="38" t="inlineStr">
        <is>
          <t>SHEET MAP — THE STORY IN ORDER</t>
        </is>
      </c>
    </row>
    <row r="14" ht="30" customHeight="1" s="35">
      <c r="B14" s="39" t="inlineStr">
        <is>
          <t>1_Raw_Games — the task CSV verbatim (md5-identical to data/ in the repo); home_win and margin are derived by formula.</t>
        </is>
      </c>
    </row>
    <row r="15" ht="30" customHeight="1" s="35">
      <c r="B15" s="39" t="inlineStr">
        <is>
          <t>2_Params — every architecture constant with provenance to artifacts/selected_spec.json. Change K or HFA here and the whole workbook re-derives.</t>
        </is>
      </c>
    </row>
    <row r="16" ht="30" customHeight="1" s="35">
      <c r="B16" s="39" t="inlineStr">
        <is>
          <t>3_Elo_Chain — 1,230 sequential rating updates. Pregame ratings are running sums of all prior deltas; expected score, MOV multiplier and delta are per-row formulas. Reconciled against outputs/engineered_features.csv (max |delta| shown at top).</t>
        </is>
      </c>
    </row>
    <row r="17" ht="30" customHeight="1" s="35">
      <c r="B17" s="39" t="inlineStr">
        <is>
          <t>4_Seq_Features — the season feature table used for fitting: elo_diff comes from sheet 3; bt_logit and trend_diff are imported from the repo's committed outputs/engineered_features.csv (see HONEST SCOPE below).</t>
        </is>
      </c>
    </row>
    <row r="18" ht="30" customHeight="1" s="35">
      <c r="B18" s="39" t="inlineStr">
        <is>
          <t>5_BT_Frozen — the single Bradley-Terry fit behind April: 30 team strengths + intercept for the L2-penalized logistic on 1,134 pre-April games. The full penalized objective and its 31 partial derivatives are live formulas; the gradient block reading ~0 proves on-sheet that these coefficients are the unique optimum. Re-derive them live with Excel Solver (instructions in-sheet).</t>
        </is>
      </c>
    </row>
    <row r="19" ht="30" customHeight="1" s="35">
      <c r="B19" s="39" t="inlineStr">
        <is>
          <t>6_Trend_Frozen — per-team history (2,268 rows), recency ranks, and the April trend feature: mean of last 10 margins minus a 45-day-half-life EWMA of all margins. Pure formulas; reconciled per game.</t>
        </is>
      </c>
    </row>
    <row r="20" ht="30" customHeight="1" s="35">
      <c r="B20" s="39" t="inlineStr">
        <is>
          <t>7_Fit_Selection_Models — Newton/IRLS on-sheet: the through-February elo model (2 parameters) and rank model (3 parameters), 8 iterations each, closed-form matrix solves, gradient shown per iteration.</t>
        </is>
      </c>
    </row>
    <row r="21" ht="30" customHeight="1" s="35">
      <c r="B21" s="39" t="inlineStr">
        <is>
          <t>8_Fit_Stacker - REJECTED CHALLENGER. March component log-odds from the selection models; 3-parameter Newton fit gives the unconstrained a,b,c; a convex + temperature-floor block (w in [0,1], T&gt;=1) projects to the deploy-form a,b,c, reconciled to the challenger block of selected_spec.json (deploy 0.39766 / 0.60234 / 0.33476). This blend is not deployed.</t>
        </is>
      </c>
    </row>
    <row r="22" ht="30" customHeight="1" s="35">
      <c r="B22" s="39" t="inlineStr">
        <is>
          <t>9_Fit_Final_Models — the same two base models refitted through March (reporting.py lines 386+); all seven published values in artifacts/coefficient_table.csv reconciled to the decimal.</t>
        </is>
      </c>
    </row>
    <row r="23" ht="30" customHeight="1" s="35">
      <c r="B23" s="39" t="inlineStr">
        <is>
          <t>10_April_Frozen - 96 games priced by the DEPLOYED Elo-only champion (through-March Elo fit, sheet 9) on frozen pre-April features, with per-game reconciliation vs outputs/april_predictions.csv and Log Loss / Brier / Accuracy / AUC by formula vs artifacts/final_metrics.json. Columns V-X show the rejected blend for comparison.</t>
        </is>
      </c>
    </row>
    <row r="24" ht="15" customHeight="1" s="35">
      <c r="B24" s="39" t="inlineStr">
        <is>
          <t>11_Reconcile_Dashboard — every check in one place with PASS flags.</t>
        </is>
      </c>
    </row>
    <row r="25" ht="15" customHeight="1" s="35">
      <c r="B25" s="39" t="n"/>
    </row>
    <row r="26" ht="63.75" customHeight="1" s="35">
      <c r="B26" s="38" t="inlineStr">
        <is>
          <t>HONEST SCOPE — READ BEFORE PRESENTING</t>
        </is>
      </c>
    </row>
    <row r="27" ht="77.25" customHeight="1" s="35">
      <c r="B27" s="39" t="inlineStr">
        <is>
          <t>One import is unavoidable and is declared rather than hidden: the TRAINING rows' bt_logit and trend_diff (sheet 4, blue). In the repo those come from Bradley-Terry refits on every one of ~160 game dates — 160 sequential 31-parameter penalized maximum-likelihood fits. No spreadsheet can hold that honestly. The workbook instead PROVES the identical math on the one fit that prices April (sheet 5: full objective + zero gradient + Solver reproduction), derives every other feature from raw data, refits all five downstream parameter vectors on-sheet, and reconciles every stage against the committed artifacts. elo_diff is NOT imported anywhere — the full chain is live.</t>
        </is>
      </c>
    </row>
    <row r="28" ht="15" customHeight="1" s="35">
      <c r="B28" s="39" t="n"/>
    </row>
    <row r="29" ht="63.75" customHeight="1" s="35">
      <c r="B29" s="38" t="inlineStr">
        <is>
          <t>SUGGESTED 3-MINUTE DEMO PATH</t>
        </is>
      </c>
    </row>
    <row r="30" ht="39" customHeight="1" s="35">
      <c r="B30" s="39" t="inlineStr">
        <is>
          <t>2_Params (one screen of assumptions) → 3_Elo_Chain (pick any row, walk the update) → 5_BT_Frozen (show the gradient block at ~0, optionally run Solver live) → 8_Fit_Stacker (a, b, c emerging from iterations, matching GitHub) → 10_April_Frozen (probabilities matching the repo per game; metrics matching final_metrics.json) → 11_Dashboard.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2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4"/>
    <col width="9" customWidth="1" style="34" min="5" max="6"/>
    <col width="10" customWidth="1" style="34" min="7" max="8"/>
    <col width="9" customWidth="1" style="34" min="9" max="12"/>
    <col width="10" customWidth="1" style="34" min="13" max="14"/>
    <col width="9" customWidth="1" style="34" min="15" max="16"/>
  </cols>
  <sheetData>
    <row r="1" ht="15" customHeight="1" s="35">
      <c r="A1" s="40" t="inlineStr">
        <is>
          <t>RAW TASK DATA — nba-win-probability-data.csv (md5 4e80683152aa5b607d84d7f5cefd61f2, identical to repo data/). BLUE = imported; last two columns derived by formula.</t>
        </is>
      </c>
    </row>
    <row r="2" ht="39" customHeight="1" s="35">
      <c r="A2" s="41" t="inlineStr">
        <is>
          <t>game_id</t>
        </is>
      </c>
      <c r="B2" s="41" t="inlineStr">
        <is>
          <t>game_date</t>
        </is>
      </c>
      <c r="C2" s="41" t="inlineStr">
        <is>
          <t>away</t>
        </is>
      </c>
      <c r="D2" s="41" t="inlineStr">
        <is>
          <t>home</t>
        </is>
      </c>
      <c r="E2" s="41" t="inlineStr">
        <is>
          <t>away_points</t>
        </is>
      </c>
      <c r="F2" s="41" t="inlineStr">
        <is>
          <t>home_points</t>
        </is>
      </c>
      <c r="G2" s="41" t="inlineStr">
        <is>
          <t>away_turnovers</t>
        </is>
      </c>
      <c r="H2" s="41" t="inlineStr">
        <is>
          <t>home_turnovers</t>
        </is>
      </c>
      <c r="I2" s="41" t="inlineStr">
        <is>
          <t>away_fouls</t>
        </is>
      </c>
      <c r="J2" s="41" t="inlineStr">
        <is>
          <t>home_fouls</t>
        </is>
      </c>
      <c r="K2" s="41" t="inlineStr">
        <is>
          <t>away_rebounds</t>
        </is>
      </c>
      <c r="L2" s="41" t="inlineStr">
        <is>
          <t>home_rebounds</t>
        </is>
      </c>
      <c r="M2" s="41" t="inlineStr">
        <is>
          <t>away_wins</t>
        </is>
      </c>
      <c r="N2" s="41" t="inlineStr">
        <is>
          <t>home_wins</t>
        </is>
      </c>
      <c r="O2" s="41" t="inlineStr">
        <is>
          <t>home_win</t>
        </is>
      </c>
      <c r="P2" s="41" t="inlineStr">
        <is>
          <t>margin</t>
        </is>
      </c>
    </row>
    <row r="3" ht="15" customHeight="1" s="35">
      <c r="A3" s="42" t="inlineStr">
        <is>
          <t>0022500001</t>
        </is>
      </c>
      <c r="B3" s="43" t="n">
        <v>45951</v>
      </c>
      <c r="C3" s="42" t="inlineStr">
        <is>
          <t>HOU</t>
        </is>
      </c>
      <c r="D3" s="42" t="inlineStr">
        <is>
          <t>OKC</t>
        </is>
      </c>
      <c r="E3" s="42" t="n">
        <v>124</v>
      </c>
      <c r="F3" s="42" t="n">
        <v>125</v>
      </c>
      <c r="G3" s="42" t="n">
        <v>25</v>
      </c>
      <c r="H3" s="42" t="n">
        <v>12</v>
      </c>
      <c r="I3" s="42" t="n">
        <v>26</v>
      </c>
      <c r="J3" s="42" t="n">
        <v>27</v>
      </c>
      <c r="K3" s="42" t="n">
        <v>73</v>
      </c>
      <c r="L3" s="42" t="n">
        <v>49</v>
      </c>
      <c r="M3" s="42" t="n">
        <v>0</v>
      </c>
      <c r="N3" s="42" t="n">
        <v>0</v>
      </c>
      <c r="O3" s="44">
        <f>IF(F3&gt;E3,1,0)</f>
        <v/>
      </c>
      <c r="P3" s="44">
        <f>F3-E3</f>
        <v/>
      </c>
    </row>
    <row r="4" ht="15" customHeight="1" s="35">
      <c r="A4" s="42" t="inlineStr">
        <is>
          <t>0022500002</t>
        </is>
      </c>
      <c r="B4" s="43" t="n">
        <v>45951</v>
      </c>
      <c r="C4" s="42" t="inlineStr">
        <is>
          <t>GSW</t>
        </is>
      </c>
      <c r="D4" s="42" t="inlineStr">
        <is>
          <t>LAL</t>
        </is>
      </c>
      <c r="E4" s="42" t="n">
        <v>119</v>
      </c>
      <c r="F4" s="42" t="n">
        <v>109</v>
      </c>
      <c r="G4" s="42" t="n">
        <v>19</v>
      </c>
      <c r="H4" s="42" t="n">
        <v>20</v>
      </c>
      <c r="I4" s="42" t="n">
        <v>27</v>
      </c>
      <c r="J4" s="42" t="n">
        <v>21</v>
      </c>
      <c r="K4" s="42" t="n">
        <v>41</v>
      </c>
      <c r="L4" s="42" t="n">
        <v>49</v>
      </c>
      <c r="M4" s="42" t="n">
        <v>0</v>
      </c>
      <c r="N4" s="42" t="n">
        <v>0</v>
      </c>
      <c r="O4" s="44">
        <f>IF(F4&gt;E4,1,0)</f>
        <v/>
      </c>
      <c r="P4" s="44">
        <f>F4-E4</f>
        <v/>
      </c>
    </row>
    <row r="5" ht="15" customHeight="1" s="35">
      <c r="A5" s="42" t="inlineStr">
        <is>
          <t>0022500003</t>
        </is>
      </c>
      <c r="B5" s="43" t="n">
        <v>45952</v>
      </c>
      <c r="C5" s="42" t="inlineStr">
        <is>
          <t>CLE</t>
        </is>
      </c>
      <c r="D5" s="42" t="inlineStr">
        <is>
          <t>NYK</t>
        </is>
      </c>
      <c r="E5" s="42" t="n">
        <v>111</v>
      </c>
      <c r="F5" s="42" t="n">
        <v>119</v>
      </c>
      <c r="G5" s="42" t="n">
        <v>15</v>
      </c>
      <c r="H5" s="42" t="n">
        <v>14</v>
      </c>
      <c r="I5" s="42" t="n">
        <v>26</v>
      </c>
      <c r="J5" s="42" t="n">
        <v>23</v>
      </c>
      <c r="K5" s="42" t="n">
        <v>50</v>
      </c>
      <c r="L5" s="42" t="n">
        <v>58</v>
      </c>
      <c r="M5" s="42" t="n">
        <v>0</v>
      </c>
      <c r="N5" s="42" t="n">
        <v>0</v>
      </c>
      <c r="O5" s="44">
        <f>IF(F5&gt;E5,1,0)</f>
        <v/>
      </c>
      <c r="P5" s="44">
        <f>F5-E5</f>
        <v/>
      </c>
    </row>
    <row r="6" ht="15" customHeight="1" s="35">
      <c r="A6" s="42" t="inlineStr">
        <is>
          <t>0022500004</t>
        </is>
      </c>
      <c r="B6" s="43" t="n">
        <v>45952</v>
      </c>
      <c r="C6" s="42" t="inlineStr">
        <is>
          <t>SAS</t>
        </is>
      </c>
      <c r="D6" s="42" t="inlineStr">
        <is>
          <t>DAL</t>
        </is>
      </c>
      <c r="E6" s="42" t="n">
        <v>125</v>
      </c>
      <c r="F6" s="42" t="n">
        <v>92</v>
      </c>
      <c r="G6" s="42" t="n">
        <v>15</v>
      </c>
      <c r="H6" s="42" t="n">
        <v>16</v>
      </c>
      <c r="I6" s="42" t="n">
        <v>25</v>
      </c>
      <c r="J6" s="42" t="n">
        <v>24</v>
      </c>
      <c r="K6" s="42" t="n">
        <v>60</v>
      </c>
      <c r="L6" s="42" t="n">
        <v>47</v>
      </c>
      <c r="M6" s="42" t="n">
        <v>0</v>
      </c>
      <c r="N6" s="42" t="n">
        <v>0</v>
      </c>
      <c r="O6" s="44">
        <f>IF(F6&gt;E6,1,0)</f>
        <v/>
      </c>
      <c r="P6" s="44">
        <f>F6-E6</f>
        <v/>
      </c>
    </row>
    <row r="7" ht="15" customHeight="1" s="35">
      <c r="A7" s="42" t="inlineStr">
        <is>
          <t>0022500080</t>
        </is>
      </c>
      <c r="B7" s="43" t="n">
        <v>45952</v>
      </c>
      <c r="C7" s="42" t="inlineStr">
        <is>
          <t>BKN</t>
        </is>
      </c>
      <c r="D7" s="42" t="inlineStr">
        <is>
          <t>CHA</t>
        </is>
      </c>
      <c r="E7" s="42" t="n">
        <v>117</v>
      </c>
      <c r="F7" s="42" t="n">
        <v>136</v>
      </c>
      <c r="G7" s="42" t="n">
        <v>17</v>
      </c>
      <c r="H7" s="42" t="n">
        <v>17</v>
      </c>
      <c r="I7" s="42" t="n">
        <v>29</v>
      </c>
      <c r="J7" s="42" t="n">
        <v>25</v>
      </c>
      <c r="K7" s="42" t="n">
        <v>44</v>
      </c>
      <c r="L7" s="42" t="n">
        <v>67</v>
      </c>
      <c r="M7" s="42" t="n">
        <v>0</v>
      </c>
      <c r="N7" s="42" t="n">
        <v>0</v>
      </c>
      <c r="O7" s="44">
        <f>IF(F7&gt;E7,1,0)</f>
        <v/>
      </c>
      <c r="P7" s="44">
        <f>F7-E7</f>
        <v/>
      </c>
    </row>
    <row r="8" ht="15" customHeight="1" s="35">
      <c r="A8" s="42" t="inlineStr">
        <is>
          <t>0022500081</t>
        </is>
      </c>
      <c r="B8" s="43" t="n">
        <v>45952</v>
      </c>
      <c r="C8" s="42" t="inlineStr">
        <is>
          <t>MIA</t>
        </is>
      </c>
      <c r="D8" s="42" t="inlineStr">
        <is>
          <t>ORL</t>
        </is>
      </c>
      <c r="E8" s="42" t="n">
        <v>121</v>
      </c>
      <c r="F8" s="42" t="n">
        <v>125</v>
      </c>
      <c r="G8" s="42" t="n">
        <v>19</v>
      </c>
      <c r="H8" s="42" t="n">
        <v>15</v>
      </c>
      <c r="I8" s="42" t="n">
        <v>28</v>
      </c>
      <c r="J8" s="42" t="n">
        <v>20</v>
      </c>
      <c r="K8" s="42" t="n">
        <v>56</v>
      </c>
      <c r="L8" s="42" t="n">
        <v>54</v>
      </c>
      <c r="M8" s="42" t="n">
        <v>0</v>
      </c>
      <c r="N8" s="42" t="n">
        <v>0</v>
      </c>
      <c r="O8" s="44">
        <f>IF(F8&gt;E8,1,0)</f>
        <v/>
      </c>
      <c r="P8" s="44">
        <f>F8-E8</f>
        <v/>
      </c>
    </row>
    <row r="9" ht="15" customHeight="1" s="35">
      <c r="A9" s="42" t="inlineStr">
        <is>
          <t>0022500082</t>
        </is>
      </c>
      <c r="B9" s="43" t="n">
        <v>45952</v>
      </c>
      <c r="C9" s="42" t="inlineStr">
        <is>
          <t>TOR</t>
        </is>
      </c>
      <c r="D9" s="42" t="inlineStr">
        <is>
          <t>ATL</t>
        </is>
      </c>
      <c r="E9" s="42" t="n">
        <v>138</v>
      </c>
      <c r="F9" s="42" t="n">
        <v>118</v>
      </c>
      <c r="G9" s="42" t="n">
        <v>19</v>
      </c>
      <c r="H9" s="42" t="n">
        <v>16</v>
      </c>
      <c r="I9" s="42" t="n">
        <v>32</v>
      </c>
      <c r="J9" s="42" t="n">
        <v>24</v>
      </c>
      <c r="K9" s="42" t="n">
        <v>60</v>
      </c>
      <c r="L9" s="42" t="n">
        <v>44</v>
      </c>
      <c r="M9" s="42" t="n">
        <v>0</v>
      </c>
      <c r="N9" s="42" t="n">
        <v>0</v>
      </c>
      <c r="O9" s="44">
        <f>IF(F9&gt;E9,1,0)</f>
        <v/>
      </c>
      <c r="P9" s="44">
        <f>F9-E9</f>
        <v/>
      </c>
    </row>
    <row r="10" ht="15" customHeight="1" s="35">
      <c r="A10" s="42" t="inlineStr">
        <is>
          <t>0022500083</t>
        </is>
      </c>
      <c r="B10" s="43" t="n">
        <v>45952</v>
      </c>
      <c r="C10" s="42" t="inlineStr">
        <is>
          <t>PHI</t>
        </is>
      </c>
      <c r="D10" s="42" t="inlineStr">
        <is>
          <t>BOS</t>
        </is>
      </c>
      <c r="E10" s="42" t="n">
        <v>117</v>
      </c>
      <c r="F10" s="42" t="n">
        <v>116</v>
      </c>
      <c r="G10" s="42" t="n">
        <v>14</v>
      </c>
      <c r="H10" s="42" t="n">
        <v>11</v>
      </c>
      <c r="I10" s="42" t="n">
        <v>23</v>
      </c>
      <c r="J10" s="42" t="n">
        <v>28</v>
      </c>
      <c r="K10" s="42" t="n">
        <v>55</v>
      </c>
      <c r="L10" s="42" t="n">
        <v>51</v>
      </c>
      <c r="M10" s="42" t="n">
        <v>0</v>
      </c>
      <c r="N10" s="42" t="n">
        <v>0</v>
      </c>
      <c r="O10" s="44">
        <f>IF(F10&gt;E10,1,0)</f>
        <v/>
      </c>
      <c r="P10" s="44">
        <f>F10-E10</f>
        <v/>
      </c>
    </row>
    <row r="11" ht="15" customHeight="1" s="35">
      <c r="A11" s="42" t="inlineStr">
        <is>
          <t>0022500084</t>
        </is>
      </c>
      <c r="B11" s="43" t="n">
        <v>45952</v>
      </c>
      <c r="C11" s="42" t="inlineStr">
        <is>
          <t>DET</t>
        </is>
      </c>
      <c r="D11" s="42" t="inlineStr">
        <is>
          <t>CHI</t>
        </is>
      </c>
      <c r="E11" s="42" t="n">
        <v>111</v>
      </c>
      <c r="F11" s="42" t="n">
        <v>115</v>
      </c>
      <c r="G11" s="42" t="n">
        <v>10</v>
      </c>
      <c r="H11" s="42" t="n">
        <v>18</v>
      </c>
      <c r="I11" s="42" t="n">
        <v>29</v>
      </c>
      <c r="J11" s="42" t="n">
        <v>23</v>
      </c>
      <c r="K11" s="42" t="n">
        <v>56</v>
      </c>
      <c r="L11" s="42" t="n">
        <v>60</v>
      </c>
      <c r="M11" s="42" t="n">
        <v>0</v>
      </c>
      <c r="N11" s="42" t="n">
        <v>0</v>
      </c>
      <c r="O11" s="44">
        <f>IF(F11&gt;E11,1,0)</f>
        <v/>
      </c>
      <c r="P11" s="44">
        <f>F11-E11</f>
        <v/>
      </c>
    </row>
    <row r="12" ht="15" customHeight="1" s="35">
      <c r="A12" s="42" t="inlineStr">
        <is>
          <t>0022500085</t>
        </is>
      </c>
      <c r="B12" s="43" t="n">
        <v>45952</v>
      </c>
      <c r="C12" s="42" t="inlineStr">
        <is>
          <t>NOP</t>
        </is>
      </c>
      <c r="D12" s="42" t="inlineStr">
        <is>
          <t>MEM</t>
        </is>
      </c>
      <c r="E12" s="42" t="n">
        <v>122</v>
      </c>
      <c r="F12" s="42" t="n">
        <v>128</v>
      </c>
      <c r="G12" s="42" t="n">
        <v>15</v>
      </c>
      <c r="H12" s="42" t="n">
        <v>17</v>
      </c>
      <c r="I12" s="42" t="n">
        <v>30</v>
      </c>
      <c r="J12" s="42" t="n">
        <v>29</v>
      </c>
      <c r="K12" s="42" t="n">
        <v>58</v>
      </c>
      <c r="L12" s="42" t="n">
        <v>53</v>
      </c>
      <c r="M12" s="42" t="n">
        <v>0</v>
      </c>
      <c r="N12" s="42" t="n">
        <v>0</v>
      </c>
      <c r="O12" s="44">
        <f>IF(F12&gt;E12,1,0)</f>
        <v/>
      </c>
      <c r="P12" s="44">
        <f>F12-E12</f>
        <v/>
      </c>
    </row>
    <row r="13" ht="15" customHeight="1" s="35">
      <c r="A13" s="42" t="inlineStr">
        <is>
          <t>0022500086</t>
        </is>
      </c>
      <c r="B13" s="43" t="n">
        <v>45952</v>
      </c>
      <c r="C13" s="42" t="inlineStr">
        <is>
          <t>WAS</t>
        </is>
      </c>
      <c r="D13" s="42" t="inlineStr">
        <is>
          <t>MIL</t>
        </is>
      </c>
      <c r="E13" s="42" t="n">
        <v>120</v>
      </c>
      <c r="F13" s="42" t="n">
        <v>133</v>
      </c>
      <c r="G13" s="42" t="n">
        <v>13</v>
      </c>
      <c r="H13" s="42" t="n">
        <v>8</v>
      </c>
      <c r="I13" s="42" t="n">
        <v>19</v>
      </c>
      <c r="J13" s="42" t="n">
        <v>22</v>
      </c>
      <c r="K13" s="42" t="n">
        <v>63</v>
      </c>
      <c r="L13" s="42" t="n">
        <v>50</v>
      </c>
      <c r="M13" s="42" t="n">
        <v>0</v>
      </c>
      <c r="N13" s="42" t="n">
        <v>0</v>
      </c>
      <c r="O13" s="44">
        <f>IF(F13&gt;E13,1,0)</f>
        <v/>
      </c>
      <c r="P13" s="44">
        <f>F13-E13</f>
        <v/>
      </c>
    </row>
    <row r="14" ht="15" customHeight="1" s="35">
      <c r="A14" s="42" t="inlineStr">
        <is>
          <t>0022500087</t>
        </is>
      </c>
      <c r="B14" s="43" t="n">
        <v>45952</v>
      </c>
      <c r="C14" s="42" t="inlineStr">
        <is>
          <t>LAC</t>
        </is>
      </c>
      <c r="D14" s="42" t="inlineStr">
        <is>
          <t>UTA</t>
        </is>
      </c>
      <c r="E14" s="42" t="n">
        <v>108</v>
      </c>
      <c r="F14" s="42" t="n">
        <v>129</v>
      </c>
      <c r="G14" s="42" t="n">
        <v>15</v>
      </c>
      <c r="H14" s="42" t="n">
        <v>13</v>
      </c>
      <c r="I14" s="42" t="n">
        <v>21</v>
      </c>
      <c r="J14" s="42" t="n">
        <v>22</v>
      </c>
      <c r="K14" s="42" t="n">
        <v>45</v>
      </c>
      <c r="L14" s="42" t="n">
        <v>52</v>
      </c>
      <c r="M14" s="42" t="n">
        <v>0</v>
      </c>
      <c r="N14" s="42" t="n">
        <v>0</v>
      </c>
      <c r="O14" s="44">
        <f>IF(F14&gt;E14,1,0)</f>
        <v/>
      </c>
      <c r="P14" s="44">
        <f>F14-E14</f>
        <v/>
      </c>
    </row>
    <row r="15" ht="15" customHeight="1" s="35">
      <c r="A15" s="42" t="inlineStr">
        <is>
          <t>0022500088</t>
        </is>
      </c>
      <c r="B15" s="43" t="n">
        <v>45952</v>
      </c>
      <c r="C15" s="42" t="inlineStr">
        <is>
          <t>SAC</t>
        </is>
      </c>
      <c r="D15" s="42" t="inlineStr">
        <is>
          <t>PHX</t>
        </is>
      </c>
      <c r="E15" s="42" t="n">
        <v>116</v>
      </c>
      <c r="F15" s="42" t="n">
        <v>120</v>
      </c>
      <c r="G15" s="42" t="n">
        <v>13</v>
      </c>
      <c r="H15" s="42" t="n">
        <v>16</v>
      </c>
      <c r="I15" s="42" t="n">
        <v>22</v>
      </c>
      <c r="J15" s="42" t="n">
        <v>25</v>
      </c>
      <c r="K15" s="42" t="n">
        <v>52</v>
      </c>
      <c r="L15" s="42" t="n">
        <v>63</v>
      </c>
      <c r="M15" s="42" t="n">
        <v>0</v>
      </c>
      <c r="N15" s="42" t="n">
        <v>0</v>
      </c>
      <c r="O15" s="44">
        <f>IF(F15&gt;E15,1,0)</f>
        <v/>
      </c>
      <c r="P15" s="44">
        <f>F15-E15</f>
        <v/>
      </c>
    </row>
    <row r="16" ht="15" customHeight="1" s="35">
      <c r="A16" s="42" t="inlineStr">
        <is>
          <t>0022500089</t>
        </is>
      </c>
      <c r="B16" s="43" t="n">
        <v>45952</v>
      </c>
      <c r="C16" s="42" t="inlineStr">
        <is>
          <t>MIN</t>
        </is>
      </c>
      <c r="D16" s="42" t="inlineStr">
        <is>
          <t>POR</t>
        </is>
      </c>
      <c r="E16" s="42" t="n">
        <v>118</v>
      </c>
      <c r="F16" s="42" t="n">
        <v>114</v>
      </c>
      <c r="G16" s="42" t="n">
        <v>19</v>
      </c>
      <c r="H16" s="42" t="n">
        <v>16</v>
      </c>
      <c r="I16" s="42" t="n">
        <v>29</v>
      </c>
      <c r="J16" s="42" t="n">
        <v>20</v>
      </c>
      <c r="K16" s="42" t="n">
        <v>52</v>
      </c>
      <c r="L16" s="42" t="n">
        <v>58</v>
      </c>
      <c r="M16" s="42" t="n">
        <v>0</v>
      </c>
      <c r="N16" s="42" t="n">
        <v>0</v>
      </c>
      <c r="O16" s="44">
        <f>IF(F16&gt;E16,1,0)</f>
        <v/>
      </c>
      <c r="P16" s="44">
        <f>F16-E16</f>
        <v/>
      </c>
    </row>
    <row r="17" ht="15" customHeight="1" s="35">
      <c r="A17" s="42" t="inlineStr">
        <is>
          <t>0022500005</t>
        </is>
      </c>
      <c r="B17" s="43" t="n">
        <v>45953</v>
      </c>
      <c r="C17" s="42" t="inlineStr">
        <is>
          <t>OKC</t>
        </is>
      </c>
      <c r="D17" s="42" t="inlineStr">
        <is>
          <t>IND</t>
        </is>
      </c>
      <c r="E17" s="42" t="n">
        <v>141</v>
      </c>
      <c r="F17" s="42" t="n">
        <v>135</v>
      </c>
      <c r="G17" s="42" t="n">
        <v>14</v>
      </c>
      <c r="H17" s="42" t="n">
        <v>14</v>
      </c>
      <c r="I17" s="42" t="n">
        <v>33</v>
      </c>
      <c r="J17" s="42" t="n">
        <v>38</v>
      </c>
      <c r="K17" s="42" t="n">
        <v>64</v>
      </c>
      <c r="L17" s="42" t="n">
        <v>65</v>
      </c>
      <c r="M17" s="42" t="n">
        <v>1</v>
      </c>
      <c r="N17" s="42" t="n">
        <v>0</v>
      </c>
      <c r="O17" s="44">
        <f>IF(F17&gt;E17,1,0)</f>
        <v/>
      </c>
      <c r="P17" s="44">
        <f>F17-E17</f>
        <v/>
      </c>
    </row>
    <row r="18" ht="15" customHeight="1" s="35">
      <c r="A18" s="42" t="inlineStr">
        <is>
          <t>0022500006</t>
        </is>
      </c>
      <c r="B18" s="43" t="n">
        <v>45953</v>
      </c>
      <c r="C18" s="42" t="inlineStr">
        <is>
          <t>DEN</t>
        </is>
      </c>
      <c r="D18" s="42" t="inlineStr">
        <is>
          <t>GSW</t>
        </is>
      </c>
      <c r="E18" s="42" t="n">
        <v>131</v>
      </c>
      <c r="F18" s="42" t="n">
        <v>137</v>
      </c>
      <c r="G18" s="42" t="n">
        <v>13</v>
      </c>
      <c r="H18" s="42" t="n">
        <v>9</v>
      </c>
      <c r="I18" s="42" t="n">
        <v>22</v>
      </c>
      <c r="J18" s="42" t="n">
        <v>16</v>
      </c>
      <c r="K18" s="42" t="n">
        <v>49</v>
      </c>
      <c r="L18" s="42" t="n">
        <v>52</v>
      </c>
      <c r="M18" s="42" t="n">
        <v>0</v>
      </c>
      <c r="N18" s="42" t="n">
        <v>1</v>
      </c>
      <c r="O18" s="44">
        <f>IF(F18&gt;E18,1,0)</f>
        <v/>
      </c>
      <c r="P18" s="44">
        <f>F18-E18</f>
        <v/>
      </c>
    </row>
    <row r="19" ht="15" customHeight="1" s="35">
      <c r="A19" s="42" t="inlineStr">
        <is>
          <t>0022500018</t>
        </is>
      </c>
      <c r="B19" s="43" t="n">
        <v>45954</v>
      </c>
      <c r="C19" s="42" t="inlineStr">
        <is>
          <t>BOS</t>
        </is>
      </c>
      <c r="D19" s="42" t="inlineStr">
        <is>
          <t>NYK</t>
        </is>
      </c>
      <c r="E19" s="42" t="n">
        <v>95</v>
      </c>
      <c r="F19" s="42" t="n">
        <v>105</v>
      </c>
      <c r="G19" s="42" t="n">
        <v>16</v>
      </c>
      <c r="H19" s="42" t="n">
        <v>20</v>
      </c>
      <c r="I19" s="42" t="n">
        <v>25</v>
      </c>
      <c r="J19" s="42" t="n">
        <v>18</v>
      </c>
      <c r="K19" s="42" t="n">
        <v>43</v>
      </c>
      <c r="L19" s="42" t="n">
        <v>65</v>
      </c>
      <c r="M19" s="42" t="n">
        <v>0</v>
      </c>
      <c r="N19" s="42" t="n">
        <v>1</v>
      </c>
      <c r="O19" s="44">
        <f>IF(F19&gt;E19,1,0)</f>
        <v/>
      </c>
      <c r="P19" s="44">
        <f>F19-E19</f>
        <v/>
      </c>
    </row>
    <row r="20" ht="15" customHeight="1" s="35">
      <c r="A20" s="42" t="inlineStr">
        <is>
          <t>0022500019</t>
        </is>
      </c>
      <c r="B20" s="43" t="n">
        <v>45954</v>
      </c>
      <c r="C20" s="42" t="inlineStr">
        <is>
          <t>MIN</t>
        </is>
      </c>
      <c r="D20" s="42" t="inlineStr">
        <is>
          <t>LAL</t>
        </is>
      </c>
      <c r="E20" s="42" t="n">
        <v>110</v>
      </c>
      <c r="F20" s="42" t="n">
        <v>128</v>
      </c>
      <c r="G20" s="42" t="n">
        <v>12</v>
      </c>
      <c r="H20" s="42" t="n">
        <v>12</v>
      </c>
      <c r="I20" s="42" t="n">
        <v>27</v>
      </c>
      <c r="J20" s="42" t="n">
        <v>21</v>
      </c>
      <c r="K20" s="42" t="n">
        <v>46</v>
      </c>
      <c r="L20" s="42" t="n">
        <v>44</v>
      </c>
      <c r="M20" s="42" t="n">
        <v>1</v>
      </c>
      <c r="N20" s="42" t="n">
        <v>0</v>
      </c>
      <c r="O20" s="44">
        <f>IF(F20&gt;E20,1,0)</f>
        <v/>
      </c>
      <c r="P20" s="44">
        <f>F20-E20</f>
        <v/>
      </c>
    </row>
    <row r="21" ht="15" customHeight="1" s="35">
      <c r="A21" s="42" t="inlineStr">
        <is>
          <t>0022500090</t>
        </is>
      </c>
      <c r="B21" s="43" t="n">
        <v>45954</v>
      </c>
      <c r="C21" s="42" t="inlineStr">
        <is>
          <t>ATL</t>
        </is>
      </c>
      <c r="D21" s="42" t="inlineStr">
        <is>
          <t>ORL</t>
        </is>
      </c>
      <c r="E21" s="42" t="n">
        <v>111</v>
      </c>
      <c r="F21" s="42" t="n">
        <v>107</v>
      </c>
      <c r="G21" s="42" t="n">
        <v>16</v>
      </c>
      <c r="H21" s="42" t="n">
        <v>22</v>
      </c>
      <c r="I21" s="42" t="n">
        <v>21</v>
      </c>
      <c r="J21" s="42" t="n">
        <v>27</v>
      </c>
      <c r="K21" s="42" t="n">
        <v>50</v>
      </c>
      <c r="L21" s="42" t="n">
        <v>58</v>
      </c>
      <c r="M21" s="42" t="n">
        <v>0</v>
      </c>
      <c r="N21" s="42" t="n">
        <v>1</v>
      </c>
      <c r="O21" s="44">
        <f>IF(F21&gt;E21,1,0)</f>
        <v/>
      </c>
      <c r="P21" s="44">
        <f>F21-E21</f>
        <v/>
      </c>
    </row>
    <row r="22" ht="15" customHeight="1" s="35">
      <c r="A22" s="42" t="inlineStr">
        <is>
          <t>0022500091</t>
        </is>
      </c>
      <c r="B22" s="43" t="n">
        <v>45954</v>
      </c>
      <c r="C22" s="42" t="inlineStr">
        <is>
          <t>CLE</t>
        </is>
      </c>
      <c r="D22" s="42" t="inlineStr">
        <is>
          <t>BKN</t>
        </is>
      </c>
      <c r="E22" s="42" t="n">
        <v>131</v>
      </c>
      <c r="F22" s="42" t="n">
        <v>124</v>
      </c>
      <c r="G22" s="42" t="n">
        <v>17</v>
      </c>
      <c r="H22" s="42" t="n">
        <v>20</v>
      </c>
      <c r="I22" s="42" t="n">
        <v>18</v>
      </c>
      <c r="J22" s="42" t="n">
        <v>29</v>
      </c>
      <c r="K22" s="42" t="n">
        <v>51</v>
      </c>
      <c r="L22" s="42" t="n">
        <v>46</v>
      </c>
      <c r="M22" s="42" t="n">
        <v>0</v>
      </c>
      <c r="N22" s="42" t="n">
        <v>0</v>
      </c>
      <c r="O22" s="44">
        <f>IF(F22&gt;E22,1,0)</f>
        <v/>
      </c>
      <c r="P22" s="44">
        <f>F22-E22</f>
        <v/>
      </c>
    </row>
    <row r="23" ht="15" customHeight="1" s="35">
      <c r="A23" s="42" t="inlineStr">
        <is>
          <t>0022500092</t>
        </is>
      </c>
      <c r="B23" s="43" t="n">
        <v>45954</v>
      </c>
      <c r="C23" s="42" t="inlineStr">
        <is>
          <t>MIL</t>
        </is>
      </c>
      <c r="D23" s="42" t="inlineStr">
        <is>
          <t>TOR</t>
        </is>
      </c>
      <c r="E23" s="42" t="n">
        <v>122</v>
      </c>
      <c r="F23" s="42" t="n">
        <v>116</v>
      </c>
      <c r="G23" s="42" t="n">
        <v>19</v>
      </c>
      <c r="H23" s="42" t="n">
        <v>16</v>
      </c>
      <c r="I23" s="42" t="n">
        <v>24</v>
      </c>
      <c r="J23" s="42" t="n">
        <v>21</v>
      </c>
      <c r="K23" s="42" t="n">
        <v>60</v>
      </c>
      <c r="L23" s="42" t="n">
        <v>48</v>
      </c>
      <c r="M23" s="42" t="n">
        <v>1</v>
      </c>
      <c r="N23" s="42" t="n">
        <v>1</v>
      </c>
      <c r="O23" s="44">
        <f>IF(F23&gt;E23,1,0)</f>
        <v/>
      </c>
      <c r="P23" s="44">
        <f>F23-E23</f>
        <v/>
      </c>
    </row>
    <row r="24" ht="15" customHeight="1" s="35">
      <c r="A24" s="42" t="inlineStr">
        <is>
          <t>0022500093</t>
        </is>
      </c>
      <c r="B24" s="43" t="n">
        <v>45954</v>
      </c>
      <c r="C24" s="42" t="inlineStr">
        <is>
          <t>DET</t>
        </is>
      </c>
      <c r="D24" s="42" t="inlineStr">
        <is>
          <t>HOU</t>
        </is>
      </c>
      <c r="E24" s="42" t="n">
        <v>115</v>
      </c>
      <c r="F24" s="42" t="n">
        <v>111</v>
      </c>
      <c r="G24" s="42" t="n">
        <v>18</v>
      </c>
      <c r="H24" s="42" t="n">
        <v>14</v>
      </c>
      <c r="I24" s="42" t="n">
        <v>33</v>
      </c>
      <c r="J24" s="42" t="n">
        <v>27</v>
      </c>
      <c r="K24" s="42" t="n">
        <v>61</v>
      </c>
      <c r="L24" s="42" t="n">
        <v>57</v>
      </c>
      <c r="M24" s="42" t="n">
        <v>0</v>
      </c>
      <c r="N24" s="42" t="n">
        <v>0</v>
      </c>
      <c r="O24" s="44">
        <f>IF(F24&gt;E24,1,0)</f>
        <v/>
      </c>
      <c r="P24" s="44">
        <f>F24-E24</f>
        <v/>
      </c>
    </row>
    <row r="25" ht="15" customHeight="1" s="35">
      <c r="A25" s="42" t="inlineStr">
        <is>
          <t>0022500094</t>
        </is>
      </c>
      <c r="B25" s="43" t="n">
        <v>45954</v>
      </c>
      <c r="C25" s="42" t="inlineStr">
        <is>
          <t>MIA</t>
        </is>
      </c>
      <c r="D25" s="42" t="inlineStr">
        <is>
          <t>MEM</t>
        </is>
      </c>
      <c r="E25" s="42" t="n">
        <v>146</v>
      </c>
      <c r="F25" s="42" t="n">
        <v>114</v>
      </c>
      <c r="G25" s="42" t="n">
        <v>20</v>
      </c>
      <c r="H25" s="42" t="n">
        <v>20</v>
      </c>
      <c r="I25" s="42" t="n">
        <v>25</v>
      </c>
      <c r="J25" s="42" t="n">
        <v>19</v>
      </c>
      <c r="K25" s="42" t="n">
        <v>64</v>
      </c>
      <c r="L25" s="42" t="n">
        <v>48</v>
      </c>
      <c r="M25" s="42" t="n">
        <v>0</v>
      </c>
      <c r="N25" s="42" t="n">
        <v>1</v>
      </c>
      <c r="O25" s="44">
        <f>IF(F25&gt;E25,1,0)</f>
        <v/>
      </c>
      <c r="P25" s="44">
        <f>F25-E25</f>
        <v/>
      </c>
    </row>
    <row r="26" ht="15" customHeight="1" s="35">
      <c r="A26" s="42" t="inlineStr">
        <is>
          <t>0022500095</t>
        </is>
      </c>
      <c r="B26" s="43" t="n">
        <v>45954</v>
      </c>
      <c r="C26" s="42" t="inlineStr">
        <is>
          <t>SAS</t>
        </is>
      </c>
      <c r="D26" s="42" t="inlineStr">
        <is>
          <t>NOP</t>
        </is>
      </c>
      <c r="E26" s="42" t="n">
        <v>120</v>
      </c>
      <c r="F26" s="42" t="n">
        <v>116</v>
      </c>
      <c r="G26" s="42" t="n">
        <v>19</v>
      </c>
      <c r="H26" s="42" t="n">
        <v>15</v>
      </c>
      <c r="I26" s="42" t="n">
        <v>29</v>
      </c>
      <c r="J26" s="42" t="n">
        <v>22</v>
      </c>
      <c r="K26" s="42" t="n">
        <v>71</v>
      </c>
      <c r="L26" s="42" t="n">
        <v>55</v>
      </c>
      <c r="M26" s="42" t="n">
        <v>1</v>
      </c>
      <c r="N26" s="42" t="n">
        <v>0</v>
      </c>
      <c r="O26" s="44">
        <f>IF(F26&gt;E26,1,0)</f>
        <v/>
      </c>
      <c r="P26" s="44">
        <f>F26-E26</f>
        <v/>
      </c>
    </row>
    <row r="27" ht="15" customHeight="1" s="35">
      <c r="A27" s="42" t="inlineStr">
        <is>
          <t>0022500096</t>
        </is>
      </c>
      <c r="B27" s="43" t="n">
        <v>45954</v>
      </c>
      <c r="C27" s="42" t="inlineStr">
        <is>
          <t>WAS</t>
        </is>
      </c>
      <c r="D27" s="42" t="inlineStr">
        <is>
          <t>DAL</t>
        </is>
      </c>
      <c r="E27" s="42" t="n">
        <v>117</v>
      </c>
      <c r="F27" s="42" t="n">
        <v>107</v>
      </c>
      <c r="G27" s="42" t="n">
        <v>17</v>
      </c>
      <c r="H27" s="42" t="n">
        <v>21</v>
      </c>
      <c r="I27" s="42" t="n">
        <v>26</v>
      </c>
      <c r="J27" s="42" t="n">
        <v>20</v>
      </c>
      <c r="K27" s="42" t="n">
        <v>58</v>
      </c>
      <c r="L27" s="42" t="n">
        <v>56</v>
      </c>
      <c r="M27" s="42" t="n">
        <v>0</v>
      </c>
      <c r="N27" s="42" t="n">
        <v>0</v>
      </c>
      <c r="O27" s="44">
        <f>IF(F27&gt;E27,1,0)</f>
        <v/>
      </c>
      <c r="P27" s="44">
        <f>F27-E27</f>
        <v/>
      </c>
    </row>
    <row r="28" ht="15" customHeight="1" s="35">
      <c r="A28" s="42" t="inlineStr">
        <is>
          <t>0022500097</t>
        </is>
      </c>
      <c r="B28" s="43" t="n">
        <v>45954</v>
      </c>
      <c r="C28" s="42" t="inlineStr">
        <is>
          <t>GSW</t>
        </is>
      </c>
      <c r="D28" s="42" t="inlineStr">
        <is>
          <t>POR</t>
        </is>
      </c>
      <c r="E28" s="42" t="n">
        <v>119</v>
      </c>
      <c r="F28" s="42" t="n">
        <v>139</v>
      </c>
      <c r="G28" s="42" t="n">
        <v>25</v>
      </c>
      <c r="H28" s="42" t="n">
        <v>19</v>
      </c>
      <c r="I28" s="42" t="n">
        <v>22</v>
      </c>
      <c r="J28" s="42" t="n">
        <v>28</v>
      </c>
      <c r="K28" s="42" t="n">
        <v>52</v>
      </c>
      <c r="L28" s="42" t="n">
        <v>45</v>
      </c>
      <c r="M28" s="42" t="n">
        <v>2</v>
      </c>
      <c r="N28" s="42" t="n">
        <v>0</v>
      </c>
      <c r="O28" s="44">
        <f>IF(F28&gt;E28,1,0)</f>
        <v/>
      </c>
      <c r="P28" s="44">
        <f>F28-E28</f>
        <v/>
      </c>
    </row>
    <row r="29" ht="15" customHeight="1" s="35">
      <c r="A29" s="42" t="inlineStr">
        <is>
          <t>0022500098</t>
        </is>
      </c>
      <c r="B29" s="43" t="n">
        <v>45954</v>
      </c>
      <c r="C29" s="42" t="inlineStr">
        <is>
          <t>UTA</t>
        </is>
      </c>
      <c r="D29" s="42" t="inlineStr">
        <is>
          <t>SAC</t>
        </is>
      </c>
      <c r="E29" s="42" t="n">
        <v>104</v>
      </c>
      <c r="F29" s="42" t="n">
        <v>105</v>
      </c>
      <c r="G29" s="42" t="n">
        <v>20</v>
      </c>
      <c r="H29" s="42" t="n">
        <v>13</v>
      </c>
      <c r="I29" s="42" t="n">
        <v>17</v>
      </c>
      <c r="J29" s="42" t="n">
        <v>18</v>
      </c>
      <c r="K29" s="42" t="n">
        <v>60</v>
      </c>
      <c r="L29" s="42" t="n">
        <v>38</v>
      </c>
      <c r="M29" s="42" t="n">
        <v>1</v>
      </c>
      <c r="N29" s="42" t="n">
        <v>0</v>
      </c>
      <c r="O29" s="44">
        <f>IF(F29&gt;E29,1,0)</f>
        <v/>
      </c>
      <c r="P29" s="44">
        <f>F29-E29</f>
        <v/>
      </c>
    </row>
    <row r="30" ht="15" customHeight="1" s="35">
      <c r="A30" s="42" t="inlineStr">
        <is>
          <t>0022500099</t>
        </is>
      </c>
      <c r="B30" s="43" t="n">
        <v>45954</v>
      </c>
      <c r="C30" s="42" t="inlineStr">
        <is>
          <t>PHX</t>
        </is>
      </c>
      <c r="D30" s="42" t="inlineStr">
        <is>
          <t>LAC</t>
        </is>
      </c>
      <c r="E30" s="42" t="n">
        <v>102</v>
      </c>
      <c r="F30" s="42" t="n">
        <v>129</v>
      </c>
      <c r="G30" s="42" t="n">
        <v>18</v>
      </c>
      <c r="H30" s="42" t="n">
        <v>19</v>
      </c>
      <c r="I30" s="42" t="n">
        <v>25</v>
      </c>
      <c r="J30" s="42" t="n">
        <v>19</v>
      </c>
      <c r="K30" s="42" t="n">
        <v>42</v>
      </c>
      <c r="L30" s="42" t="n">
        <v>49</v>
      </c>
      <c r="M30" s="42" t="n">
        <v>1</v>
      </c>
      <c r="N30" s="42" t="n">
        <v>0</v>
      </c>
      <c r="O30" s="44">
        <f>IF(F30&gt;E30,1,0)</f>
        <v/>
      </c>
      <c r="P30" s="44">
        <f>F30-E30</f>
        <v/>
      </c>
    </row>
    <row r="31" ht="15" customHeight="1" s="35">
      <c r="A31" s="42" t="inlineStr">
        <is>
          <t>0022500100</t>
        </is>
      </c>
      <c r="B31" s="43" t="n">
        <v>45955</v>
      </c>
      <c r="C31" s="42" t="inlineStr">
        <is>
          <t>CHI</t>
        </is>
      </c>
      <c r="D31" s="42" t="inlineStr">
        <is>
          <t>ORL</t>
        </is>
      </c>
      <c r="E31" s="42" t="n">
        <v>110</v>
      </c>
      <c r="F31" s="42" t="n">
        <v>98</v>
      </c>
      <c r="G31" s="42" t="n">
        <v>20</v>
      </c>
      <c r="H31" s="42" t="n">
        <v>20</v>
      </c>
      <c r="I31" s="42" t="n">
        <v>26</v>
      </c>
      <c r="J31" s="42" t="n">
        <v>25</v>
      </c>
      <c r="K31" s="42" t="n">
        <v>51</v>
      </c>
      <c r="L31" s="42" t="n">
        <v>60</v>
      </c>
      <c r="M31" s="42" t="n">
        <v>1</v>
      </c>
      <c r="N31" s="42" t="n">
        <v>1</v>
      </c>
      <c r="O31" s="44">
        <f>IF(F31&gt;E31,1,0)</f>
        <v/>
      </c>
      <c r="P31" s="44">
        <f>F31-E31</f>
        <v/>
      </c>
    </row>
    <row r="32" ht="15" customHeight="1" s="35">
      <c r="A32" s="42" t="inlineStr">
        <is>
          <t>0022500101</t>
        </is>
      </c>
      <c r="B32" s="43" t="n">
        <v>45955</v>
      </c>
      <c r="C32" s="42" t="inlineStr">
        <is>
          <t>OKC</t>
        </is>
      </c>
      <c r="D32" s="42" t="inlineStr">
        <is>
          <t>ATL</t>
        </is>
      </c>
      <c r="E32" s="42" t="n">
        <v>117</v>
      </c>
      <c r="F32" s="42" t="n">
        <v>100</v>
      </c>
      <c r="G32" s="42" t="n">
        <v>13</v>
      </c>
      <c r="H32" s="42" t="n">
        <v>17</v>
      </c>
      <c r="I32" s="42" t="n">
        <v>19</v>
      </c>
      <c r="J32" s="42" t="n">
        <v>24</v>
      </c>
      <c r="K32" s="42" t="n">
        <v>56</v>
      </c>
      <c r="L32" s="42" t="n">
        <v>53</v>
      </c>
      <c r="M32" s="42" t="n">
        <v>2</v>
      </c>
      <c r="N32" s="42" t="n">
        <v>1</v>
      </c>
      <c r="O32" s="44">
        <f>IF(F32&gt;E32,1,0)</f>
        <v/>
      </c>
      <c r="P32" s="44">
        <f>F32-E32</f>
        <v/>
      </c>
    </row>
    <row r="33" ht="15" customHeight="1" s="35">
      <c r="A33" s="42" t="inlineStr">
        <is>
          <t>0022500102</t>
        </is>
      </c>
      <c r="B33" s="43" t="n">
        <v>45955</v>
      </c>
      <c r="C33" s="42" t="inlineStr">
        <is>
          <t>CHA</t>
        </is>
      </c>
      <c r="D33" s="42" t="inlineStr">
        <is>
          <t>PHI</t>
        </is>
      </c>
      <c r="E33" s="42" t="n">
        <v>121</v>
      </c>
      <c r="F33" s="42" t="n">
        <v>125</v>
      </c>
      <c r="G33" s="42" t="n">
        <v>17</v>
      </c>
      <c r="H33" s="42" t="n">
        <v>15</v>
      </c>
      <c r="I33" s="42" t="n">
        <v>26</v>
      </c>
      <c r="J33" s="42" t="n">
        <v>25</v>
      </c>
      <c r="K33" s="42" t="n">
        <v>56</v>
      </c>
      <c r="L33" s="42" t="n">
        <v>54</v>
      </c>
      <c r="M33" s="42" t="n">
        <v>1</v>
      </c>
      <c r="N33" s="42" t="n">
        <v>1</v>
      </c>
      <c r="O33" s="44">
        <f>IF(F33&gt;E33,1,0)</f>
        <v/>
      </c>
      <c r="P33" s="44">
        <f>F33-E33</f>
        <v/>
      </c>
    </row>
    <row r="34" ht="15" customHeight="1" s="35">
      <c r="A34" s="42" t="inlineStr">
        <is>
          <t>0022500103</t>
        </is>
      </c>
      <c r="B34" s="43" t="n">
        <v>45955</v>
      </c>
      <c r="C34" s="42" t="inlineStr">
        <is>
          <t>IND</t>
        </is>
      </c>
      <c r="D34" s="42" t="inlineStr">
        <is>
          <t>MEM</t>
        </is>
      </c>
      <c r="E34" s="42" t="n">
        <v>103</v>
      </c>
      <c r="F34" s="42" t="n">
        <v>128</v>
      </c>
      <c r="G34" s="42" t="n">
        <v>13</v>
      </c>
      <c r="H34" s="42" t="n">
        <v>6</v>
      </c>
      <c r="I34" s="42" t="n">
        <v>21</v>
      </c>
      <c r="J34" s="42" t="n">
        <v>22</v>
      </c>
      <c r="K34" s="42" t="n">
        <v>53</v>
      </c>
      <c r="L34" s="42" t="n">
        <v>67</v>
      </c>
      <c r="M34" s="42" t="n">
        <v>0</v>
      </c>
      <c r="N34" s="42" t="n">
        <v>1</v>
      </c>
      <c r="O34" s="44">
        <f>IF(F34&gt;E34,1,0)</f>
        <v/>
      </c>
      <c r="P34" s="44">
        <f>F34-E34</f>
        <v/>
      </c>
    </row>
    <row r="35" ht="15" customHeight="1" s="35">
      <c r="A35" s="42" t="inlineStr">
        <is>
          <t>0022500104</t>
        </is>
      </c>
      <c r="B35" s="43" t="n">
        <v>45955</v>
      </c>
      <c r="C35" s="42" t="inlineStr">
        <is>
          <t>PHX</t>
        </is>
      </c>
      <c r="D35" s="42" t="inlineStr">
        <is>
          <t>DEN</t>
        </is>
      </c>
      <c r="E35" s="42" t="n">
        <v>111</v>
      </c>
      <c r="F35" s="42" t="n">
        <v>133</v>
      </c>
      <c r="G35" s="42" t="n">
        <v>20</v>
      </c>
      <c r="H35" s="42" t="n">
        <v>16</v>
      </c>
      <c r="I35" s="42" t="n">
        <v>30</v>
      </c>
      <c r="J35" s="42" t="n">
        <v>23</v>
      </c>
      <c r="K35" s="42" t="n">
        <v>47</v>
      </c>
      <c r="L35" s="42" t="n">
        <v>53</v>
      </c>
      <c r="M35" s="42" t="n">
        <v>1</v>
      </c>
      <c r="N35" s="42" t="n">
        <v>0</v>
      </c>
      <c r="O35" s="44">
        <f>IF(F35&gt;E35,1,0)</f>
        <v/>
      </c>
      <c r="P35" s="44">
        <f>F35-E35</f>
        <v/>
      </c>
    </row>
    <row r="36" ht="15" customHeight="1" s="35">
      <c r="A36" s="42" t="inlineStr">
        <is>
          <t>0022500105</t>
        </is>
      </c>
      <c r="B36" s="43" t="n">
        <v>45956</v>
      </c>
      <c r="C36" s="42" t="inlineStr">
        <is>
          <t>BKN</t>
        </is>
      </c>
      <c r="D36" s="42" t="inlineStr">
        <is>
          <t>SAS</t>
        </is>
      </c>
      <c r="E36" s="42" t="n">
        <v>107</v>
      </c>
      <c r="F36" s="42" t="n">
        <v>118</v>
      </c>
      <c r="G36" s="42" t="n">
        <v>12</v>
      </c>
      <c r="H36" s="42" t="n">
        <v>15</v>
      </c>
      <c r="I36" s="42" t="n">
        <v>32</v>
      </c>
      <c r="J36" s="42" t="n">
        <v>23</v>
      </c>
      <c r="K36" s="42" t="n">
        <v>43</v>
      </c>
      <c r="L36" s="42" t="n">
        <v>59</v>
      </c>
      <c r="M36" s="42" t="n">
        <v>0</v>
      </c>
      <c r="N36" s="42" t="n">
        <v>2</v>
      </c>
      <c r="O36" s="44">
        <f>IF(F36&gt;E36,1,0)</f>
        <v/>
      </c>
      <c r="P36" s="44">
        <f>F36-E36</f>
        <v/>
      </c>
    </row>
    <row r="37" ht="15" customHeight="1" s="35">
      <c r="A37" s="42" t="inlineStr">
        <is>
          <t>0022500106</t>
        </is>
      </c>
      <c r="B37" s="43" t="n">
        <v>45956</v>
      </c>
      <c r="C37" s="42" t="inlineStr">
        <is>
          <t>BOS</t>
        </is>
      </c>
      <c r="D37" s="42" t="inlineStr">
        <is>
          <t>DET</t>
        </is>
      </c>
      <c r="E37" s="42" t="n">
        <v>113</v>
      </c>
      <c r="F37" s="42" t="n">
        <v>119</v>
      </c>
      <c r="G37" s="42" t="n">
        <v>12</v>
      </c>
      <c r="H37" s="42" t="n">
        <v>16</v>
      </c>
      <c r="I37" s="42" t="n">
        <v>26</v>
      </c>
      <c r="J37" s="42" t="n">
        <v>24</v>
      </c>
      <c r="K37" s="42" t="n">
        <v>52</v>
      </c>
      <c r="L37" s="42" t="n">
        <v>66</v>
      </c>
      <c r="M37" s="42" t="n">
        <v>0</v>
      </c>
      <c r="N37" s="42" t="n">
        <v>1</v>
      </c>
      <c r="O37" s="44">
        <f>IF(F37&gt;E37,1,0)</f>
        <v/>
      </c>
      <c r="P37" s="44">
        <f>F37-E37</f>
        <v/>
      </c>
    </row>
    <row r="38" ht="15" customHeight="1" s="35">
      <c r="A38" s="42" t="inlineStr">
        <is>
          <t>0022500107</t>
        </is>
      </c>
      <c r="B38" s="43" t="n">
        <v>45956</v>
      </c>
      <c r="C38" s="42" t="inlineStr">
        <is>
          <t>MIL</t>
        </is>
      </c>
      <c r="D38" s="42" t="inlineStr">
        <is>
          <t>CLE</t>
        </is>
      </c>
      <c r="E38" s="42" t="n">
        <v>113</v>
      </c>
      <c r="F38" s="42" t="n">
        <v>118</v>
      </c>
      <c r="G38" s="42" t="n">
        <v>18</v>
      </c>
      <c r="H38" s="42" t="n">
        <v>17</v>
      </c>
      <c r="I38" s="42" t="n">
        <v>27</v>
      </c>
      <c r="J38" s="42" t="n">
        <v>23</v>
      </c>
      <c r="K38" s="42" t="n">
        <v>44</v>
      </c>
      <c r="L38" s="42" t="n">
        <v>58</v>
      </c>
      <c r="M38" s="42" t="n">
        <v>2</v>
      </c>
      <c r="N38" s="42" t="n">
        <v>1</v>
      </c>
      <c r="O38" s="44">
        <f>IF(F38&gt;E38,1,0)</f>
        <v/>
      </c>
      <c r="P38" s="44">
        <f>F38-E38</f>
        <v/>
      </c>
    </row>
    <row r="39" ht="15" customHeight="1" s="35">
      <c r="A39" s="42" t="inlineStr">
        <is>
          <t>0022500108</t>
        </is>
      </c>
      <c r="B39" s="43" t="n">
        <v>45956</v>
      </c>
      <c r="C39" s="42" t="inlineStr">
        <is>
          <t>NYK</t>
        </is>
      </c>
      <c r="D39" s="42" t="inlineStr">
        <is>
          <t>MIA</t>
        </is>
      </c>
      <c r="E39" s="42" t="n">
        <v>107</v>
      </c>
      <c r="F39" s="42" t="n">
        <v>115</v>
      </c>
      <c r="G39" s="42" t="n">
        <v>16</v>
      </c>
      <c r="H39" s="42" t="n">
        <v>16</v>
      </c>
      <c r="I39" s="42" t="n">
        <v>24</v>
      </c>
      <c r="J39" s="42" t="n">
        <v>16</v>
      </c>
      <c r="K39" s="42" t="n">
        <v>59</v>
      </c>
      <c r="L39" s="42" t="n">
        <v>58</v>
      </c>
      <c r="M39" s="42" t="n">
        <v>2</v>
      </c>
      <c r="N39" s="42" t="n">
        <v>1</v>
      </c>
      <c r="O39" s="44">
        <f>IF(F39&gt;E39,1,0)</f>
        <v/>
      </c>
      <c r="P39" s="44">
        <f>F39-E39</f>
        <v/>
      </c>
    </row>
    <row r="40" ht="15" customHeight="1" s="35">
      <c r="A40" s="42" t="inlineStr">
        <is>
          <t>0022500109</t>
        </is>
      </c>
      <c r="B40" s="43" t="n">
        <v>45956</v>
      </c>
      <c r="C40" s="42" t="inlineStr">
        <is>
          <t>CHA</t>
        </is>
      </c>
      <c r="D40" s="42" t="inlineStr">
        <is>
          <t>WAS</t>
        </is>
      </c>
      <c r="E40" s="42" t="n">
        <v>139</v>
      </c>
      <c r="F40" s="42" t="n">
        <v>113</v>
      </c>
      <c r="G40" s="42" t="n">
        <v>12</v>
      </c>
      <c r="H40" s="42" t="n">
        <v>15</v>
      </c>
      <c r="I40" s="42" t="n">
        <v>17</v>
      </c>
      <c r="J40" s="42" t="n">
        <v>27</v>
      </c>
      <c r="K40" s="42" t="n">
        <v>60</v>
      </c>
      <c r="L40" s="42" t="n">
        <v>45</v>
      </c>
      <c r="M40" s="42" t="n">
        <v>1</v>
      </c>
      <c r="N40" s="42" t="n">
        <v>1</v>
      </c>
      <c r="O40" s="44">
        <f>IF(F40&gt;E40,1,0)</f>
        <v/>
      </c>
      <c r="P40" s="44">
        <f>F40-E40</f>
        <v/>
      </c>
    </row>
    <row r="41" ht="15" customHeight="1" s="35">
      <c r="A41" s="42" t="inlineStr">
        <is>
          <t>0022500110</t>
        </is>
      </c>
      <c r="B41" s="43" t="n">
        <v>45956</v>
      </c>
      <c r="C41" s="42" t="inlineStr">
        <is>
          <t>IND</t>
        </is>
      </c>
      <c r="D41" s="42" t="inlineStr">
        <is>
          <t>MIN</t>
        </is>
      </c>
      <c r="E41" s="42" t="n">
        <v>110</v>
      </c>
      <c r="F41" s="42" t="n">
        <v>114</v>
      </c>
      <c r="G41" s="42" t="n">
        <v>17</v>
      </c>
      <c r="H41" s="42" t="n">
        <v>14</v>
      </c>
      <c r="I41" s="42" t="n">
        <v>28</v>
      </c>
      <c r="J41" s="42" t="n">
        <v>24</v>
      </c>
      <c r="K41" s="42" t="n">
        <v>58</v>
      </c>
      <c r="L41" s="42" t="n">
        <v>61</v>
      </c>
      <c r="M41" s="42" t="n">
        <v>0</v>
      </c>
      <c r="N41" s="42" t="n">
        <v>1</v>
      </c>
      <c r="O41" s="44">
        <f>IF(F41&gt;E41,1,0)</f>
        <v/>
      </c>
      <c r="P41" s="44">
        <f>F41-E41</f>
        <v/>
      </c>
    </row>
    <row r="42" ht="15" customHeight="1" s="35">
      <c r="A42" s="42" t="inlineStr">
        <is>
          <t>0022500111</t>
        </is>
      </c>
      <c r="B42" s="43" t="n">
        <v>45956</v>
      </c>
      <c r="C42" s="42" t="inlineStr">
        <is>
          <t>TOR</t>
        </is>
      </c>
      <c r="D42" s="42" t="inlineStr">
        <is>
          <t>DAL</t>
        </is>
      </c>
      <c r="E42" s="42" t="n">
        <v>129</v>
      </c>
      <c r="F42" s="42" t="n">
        <v>139</v>
      </c>
      <c r="G42" s="42" t="n">
        <v>16</v>
      </c>
      <c r="H42" s="42" t="n">
        <v>20</v>
      </c>
      <c r="I42" s="42" t="n">
        <v>28</v>
      </c>
      <c r="J42" s="42" t="n">
        <v>27</v>
      </c>
      <c r="K42" s="42" t="n">
        <v>51</v>
      </c>
      <c r="L42" s="42" t="n">
        <v>52</v>
      </c>
      <c r="M42" s="42" t="n">
        <v>1</v>
      </c>
      <c r="N42" s="42" t="n">
        <v>0</v>
      </c>
      <c r="O42" s="44">
        <f>IF(F42&gt;E42,1,0)</f>
        <v/>
      </c>
      <c r="P42" s="44">
        <f>F42-E42</f>
        <v/>
      </c>
    </row>
    <row r="43" ht="15" customHeight="1" s="35">
      <c r="A43" s="42" t="inlineStr">
        <is>
          <t>0022500112</t>
        </is>
      </c>
      <c r="B43" s="43" t="n">
        <v>45956</v>
      </c>
      <c r="C43" s="42" t="inlineStr">
        <is>
          <t>POR</t>
        </is>
      </c>
      <c r="D43" s="42" t="inlineStr">
        <is>
          <t>LAC</t>
        </is>
      </c>
      <c r="E43" s="42" t="n">
        <v>107</v>
      </c>
      <c r="F43" s="42" t="n">
        <v>114</v>
      </c>
      <c r="G43" s="42" t="n">
        <v>16</v>
      </c>
      <c r="H43" s="42" t="n">
        <v>24</v>
      </c>
      <c r="I43" s="42" t="n">
        <v>21</v>
      </c>
      <c r="J43" s="42" t="n">
        <v>28</v>
      </c>
      <c r="K43" s="42" t="n">
        <v>50</v>
      </c>
      <c r="L43" s="42" t="n">
        <v>51</v>
      </c>
      <c r="M43" s="42" t="n">
        <v>1</v>
      </c>
      <c r="N43" s="42" t="n">
        <v>1</v>
      </c>
      <c r="O43" s="44">
        <f>IF(F43&gt;E43,1,0)</f>
        <v/>
      </c>
      <c r="P43" s="44">
        <f>F43-E43</f>
        <v/>
      </c>
    </row>
    <row r="44" ht="15" customHeight="1" s="35">
      <c r="A44" s="42" t="inlineStr">
        <is>
          <t>0022500113</t>
        </is>
      </c>
      <c r="B44" s="43" t="n">
        <v>45956</v>
      </c>
      <c r="C44" s="42" t="inlineStr">
        <is>
          <t>LAL</t>
        </is>
      </c>
      <c r="D44" s="42" t="inlineStr">
        <is>
          <t>SAC</t>
        </is>
      </c>
      <c r="E44" s="42" t="n">
        <v>127</v>
      </c>
      <c r="F44" s="42" t="n">
        <v>120</v>
      </c>
      <c r="G44" s="42" t="n">
        <v>17</v>
      </c>
      <c r="H44" s="42" t="n">
        <v>16</v>
      </c>
      <c r="I44" s="42" t="n">
        <v>17</v>
      </c>
      <c r="J44" s="42" t="n">
        <v>27</v>
      </c>
      <c r="K44" s="42" t="n">
        <v>56</v>
      </c>
      <c r="L44" s="42" t="n">
        <v>52</v>
      </c>
      <c r="M44" s="42" t="n">
        <v>1</v>
      </c>
      <c r="N44" s="42" t="n">
        <v>1</v>
      </c>
      <c r="O44" s="44">
        <f>IF(F44&gt;E44,1,0)</f>
        <v/>
      </c>
      <c r="P44" s="44">
        <f>F44-E44</f>
        <v/>
      </c>
    </row>
    <row r="45" ht="15" customHeight="1" s="35">
      <c r="A45" s="42" t="inlineStr">
        <is>
          <t>0022500007</t>
        </is>
      </c>
      <c r="B45" s="43" t="n">
        <v>45957</v>
      </c>
      <c r="C45" s="42" t="inlineStr">
        <is>
          <t>CLE</t>
        </is>
      </c>
      <c r="D45" s="42" t="inlineStr">
        <is>
          <t>DET</t>
        </is>
      </c>
      <c r="E45" s="42" t="n">
        <v>116</v>
      </c>
      <c r="F45" s="42" t="n">
        <v>95</v>
      </c>
      <c r="G45" s="42" t="n">
        <v>20</v>
      </c>
      <c r="H45" s="42" t="n">
        <v>26</v>
      </c>
      <c r="I45" s="42" t="n">
        <v>25</v>
      </c>
      <c r="J45" s="42" t="n">
        <v>29</v>
      </c>
      <c r="K45" s="42" t="n">
        <v>58</v>
      </c>
      <c r="L45" s="42" t="n">
        <v>60</v>
      </c>
      <c r="M45" s="42" t="n">
        <v>2</v>
      </c>
      <c r="N45" s="42" t="n">
        <v>2</v>
      </c>
      <c r="O45" s="44">
        <f>IF(F45&gt;E45,1,0)</f>
        <v/>
      </c>
      <c r="P45" s="44">
        <f>F45-E45</f>
        <v/>
      </c>
    </row>
    <row r="46" ht="15" customHeight="1" s="35">
      <c r="A46" s="42" t="inlineStr">
        <is>
          <t>0022500008</t>
        </is>
      </c>
      <c r="B46" s="43" t="n">
        <v>45957</v>
      </c>
      <c r="C46" s="42" t="inlineStr">
        <is>
          <t>DEN</t>
        </is>
      </c>
      <c r="D46" s="42" t="inlineStr">
        <is>
          <t>MIN</t>
        </is>
      </c>
      <c r="E46" s="42" t="n">
        <v>127</v>
      </c>
      <c r="F46" s="42" t="n">
        <v>114</v>
      </c>
      <c r="G46" s="42" t="n">
        <v>14</v>
      </c>
      <c r="H46" s="42" t="n">
        <v>15</v>
      </c>
      <c r="I46" s="42" t="n">
        <v>25</v>
      </c>
      <c r="J46" s="42" t="n">
        <v>22</v>
      </c>
      <c r="K46" s="42" t="n">
        <v>54</v>
      </c>
      <c r="L46" s="42" t="n">
        <v>43</v>
      </c>
      <c r="M46" s="42" t="n">
        <v>1</v>
      </c>
      <c r="N46" s="42" t="n">
        <v>2</v>
      </c>
      <c r="O46" s="44">
        <f>IF(F46&gt;E46,1,0)</f>
        <v/>
      </c>
      <c r="P46" s="44">
        <f>F46-E46</f>
        <v/>
      </c>
    </row>
    <row r="47" ht="15" customHeight="1" s="35">
      <c r="A47" s="42" t="inlineStr">
        <is>
          <t>0022500114</t>
        </is>
      </c>
      <c r="B47" s="43" t="n">
        <v>45957</v>
      </c>
      <c r="C47" s="42" t="inlineStr">
        <is>
          <t>ORL</t>
        </is>
      </c>
      <c r="D47" s="42" t="inlineStr">
        <is>
          <t>PHI</t>
        </is>
      </c>
      <c r="E47" s="42" t="n">
        <v>124</v>
      </c>
      <c r="F47" s="42" t="n">
        <v>136</v>
      </c>
      <c r="G47" s="42" t="n">
        <v>13</v>
      </c>
      <c r="H47" s="42" t="n">
        <v>7</v>
      </c>
      <c r="I47" s="42" t="n">
        <v>22</v>
      </c>
      <c r="J47" s="42" t="n">
        <v>27</v>
      </c>
      <c r="K47" s="42" t="n">
        <v>52</v>
      </c>
      <c r="L47" s="42" t="n">
        <v>53</v>
      </c>
      <c r="M47" s="42" t="n">
        <v>1</v>
      </c>
      <c r="N47" s="42" t="n">
        <v>2</v>
      </c>
      <c r="O47" s="44">
        <f>IF(F47&gt;E47,1,0)</f>
        <v/>
      </c>
      <c r="P47" s="44">
        <f>F47-E47</f>
        <v/>
      </c>
    </row>
    <row r="48" ht="15" customHeight="1" s="35">
      <c r="A48" s="42" t="inlineStr">
        <is>
          <t>0022500115</t>
        </is>
      </c>
      <c r="B48" s="43" t="n">
        <v>45957</v>
      </c>
      <c r="C48" s="42" t="inlineStr">
        <is>
          <t>ATL</t>
        </is>
      </c>
      <c r="D48" s="42" t="inlineStr">
        <is>
          <t>CHI</t>
        </is>
      </c>
      <c r="E48" s="42" t="n">
        <v>123</v>
      </c>
      <c r="F48" s="42" t="n">
        <v>128</v>
      </c>
      <c r="G48" s="42" t="n">
        <v>6</v>
      </c>
      <c r="H48" s="42" t="n">
        <v>18</v>
      </c>
      <c r="I48" s="42" t="n">
        <v>17</v>
      </c>
      <c r="J48" s="42" t="n">
        <v>20</v>
      </c>
      <c r="K48" s="42" t="n">
        <v>42</v>
      </c>
      <c r="L48" s="42" t="n">
        <v>62</v>
      </c>
      <c r="M48" s="42" t="n">
        <v>1</v>
      </c>
      <c r="N48" s="42" t="n">
        <v>2</v>
      </c>
      <c r="O48" s="44">
        <f>IF(F48&gt;E48,1,0)</f>
        <v/>
      </c>
      <c r="P48" s="44">
        <f>F48-E48</f>
        <v/>
      </c>
    </row>
    <row r="49" ht="15" customHeight="1" s="35">
      <c r="A49" s="42" t="inlineStr">
        <is>
          <t>0022500116</t>
        </is>
      </c>
      <c r="B49" s="43" t="n">
        <v>45957</v>
      </c>
      <c r="C49" s="42" t="inlineStr">
        <is>
          <t>BKN</t>
        </is>
      </c>
      <c r="D49" s="42" t="inlineStr">
        <is>
          <t>HOU</t>
        </is>
      </c>
      <c r="E49" s="42" t="n">
        <v>109</v>
      </c>
      <c r="F49" s="42" t="n">
        <v>137</v>
      </c>
      <c r="G49" s="42" t="n">
        <v>14</v>
      </c>
      <c r="H49" s="42" t="n">
        <v>10</v>
      </c>
      <c r="I49" s="42" t="n">
        <v>24</v>
      </c>
      <c r="J49" s="42" t="n">
        <v>22</v>
      </c>
      <c r="K49" s="42" t="n">
        <v>46</v>
      </c>
      <c r="L49" s="42" t="n">
        <v>47</v>
      </c>
      <c r="M49" s="42" t="n">
        <v>0</v>
      </c>
      <c r="N49" s="42" t="n">
        <v>0</v>
      </c>
      <c r="O49" s="44">
        <f>IF(F49&gt;E49,1,0)</f>
        <v/>
      </c>
      <c r="P49" s="44">
        <f>F49-E49</f>
        <v/>
      </c>
    </row>
    <row r="50" ht="15" customHeight="1" s="35">
      <c r="A50" s="42" t="inlineStr">
        <is>
          <t>0022500117</t>
        </is>
      </c>
      <c r="B50" s="43" t="n">
        <v>45957</v>
      </c>
      <c r="C50" s="42" t="inlineStr">
        <is>
          <t>BOS</t>
        </is>
      </c>
      <c r="D50" s="42" t="inlineStr">
        <is>
          <t>NOP</t>
        </is>
      </c>
      <c r="E50" s="42" t="n">
        <v>122</v>
      </c>
      <c r="F50" s="42" t="n">
        <v>90</v>
      </c>
      <c r="G50" s="42" t="n">
        <v>12</v>
      </c>
      <c r="H50" s="42" t="n">
        <v>14</v>
      </c>
      <c r="I50" s="42" t="n">
        <v>25</v>
      </c>
      <c r="J50" s="42" t="n">
        <v>19</v>
      </c>
      <c r="K50" s="42" t="n">
        <v>66</v>
      </c>
      <c r="L50" s="42" t="n">
        <v>46</v>
      </c>
      <c r="M50" s="42" t="n">
        <v>0</v>
      </c>
      <c r="N50" s="42" t="n">
        <v>0</v>
      </c>
      <c r="O50" s="44">
        <f>IF(F50&gt;E50,1,0)</f>
        <v/>
      </c>
      <c r="P50" s="44">
        <f>F50-E50</f>
        <v/>
      </c>
    </row>
    <row r="51" ht="15" customHeight="1" s="35">
      <c r="A51" s="42" t="inlineStr">
        <is>
          <t>0022500118</t>
        </is>
      </c>
      <c r="B51" s="43" t="n">
        <v>45957</v>
      </c>
      <c r="C51" s="42" t="inlineStr">
        <is>
          <t>TOR</t>
        </is>
      </c>
      <c r="D51" s="42" t="inlineStr">
        <is>
          <t>SAS</t>
        </is>
      </c>
      <c r="E51" s="42" t="n">
        <v>103</v>
      </c>
      <c r="F51" s="42" t="n">
        <v>121</v>
      </c>
      <c r="G51" s="42" t="n">
        <v>15</v>
      </c>
      <c r="H51" s="42" t="n">
        <v>21</v>
      </c>
      <c r="I51" s="42" t="n">
        <v>23</v>
      </c>
      <c r="J51" s="42" t="n">
        <v>17</v>
      </c>
      <c r="K51" s="42" t="n">
        <v>31</v>
      </c>
      <c r="L51" s="42" t="n">
        <v>52</v>
      </c>
      <c r="M51" s="42" t="n">
        <v>1</v>
      </c>
      <c r="N51" s="42" t="n">
        <v>3</v>
      </c>
      <c r="O51" s="44">
        <f>IF(F51&gt;E51,1,0)</f>
        <v/>
      </c>
      <c r="P51" s="44">
        <f>F51-E51</f>
        <v/>
      </c>
    </row>
    <row r="52" ht="15" customHeight="1" s="35">
      <c r="A52" s="42" t="inlineStr">
        <is>
          <t>0022500119</t>
        </is>
      </c>
      <c r="B52" s="43" t="n">
        <v>45957</v>
      </c>
      <c r="C52" s="42" t="inlineStr">
        <is>
          <t>OKC</t>
        </is>
      </c>
      <c r="D52" s="42" t="inlineStr">
        <is>
          <t>DAL</t>
        </is>
      </c>
      <c r="E52" s="42" t="n">
        <v>101</v>
      </c>
      <c r="F52" s="42" t="n">
        <v>94</v>
      </c>
      <c r="G52" s="42" t="n">
        <v>13</v>
      </c>
      <c r="H52" s="42" t="n">
        <v>9</v>
      </c>
      <c r="I52" s="42" t="n">
        <v>23</v>
      </c>
      <c r="J52" s="42" t="n">
        <v>15</v>
      </c>
      <c r="K52" s="42" t="n">
        <v>62</v>
      </c>
      <c r="L52" s="42" t="n">
        <v>50</v>
      </c>
      <c r="M52" s="42" t="n">
        <v>3</v>
      </c>
      <c r="N52" s="42" t="n">
        <v>1</v>
      </c>
      <c r="O52" s="44">
        <f>IF(F52&gt;E52,1,0)</f>
        <v/>
      </c>
      <c r="P52" s="44">
        <f>F52-E52</f>
        <v/>
      </c>
    </row>
    <row r="53" ht="15" customHeight="1" s="35">
      <c r="A53" s="42" t="inlineStr">
        <is>
          <t>0022500120</t>
        </is>
      </c>
      <c r="B53" s="43" t="n">
        <v>45957</v>
      </c>
      <c r="C53" s="42" t="inlineStr">
        <is>
          <t>PHX</t>
        </is>
      </c>
      <c r="D53" s="42" t="inlineStr">
        <is>
          <t>UTA</t>
        </is>
      </c>
      <c r="E53" s="42" t="n">
        <v>134</v>
      </c>
      <c r="F53" s="42" t="n">
        <v>138</v>
      </c>
      <c r="G53" s="42" t="n">
        <v>14</v>
      </c>
      <c r="H53" s="42" t="n">
        <v>19</v>
      </c>
      <c r="I53" s="42" t="n">
        <v>29</v>
      </c>
      <c r="J53" s="42" t="n">
        <v>27</v>
      </c>
      <c r="K53" s="42" t="n">
        <v>62</v>
      </c>
      <c r="L53" s="42" t="n">
        <v>74</v>
      </c>
      <c r="M53" s="42" t="n">
        <v>1</v>
      </c>
      <c r="N53" s="42" t="n">
        <v>1</v>
      </c>
      <c r="O53" s="44">
        <f>IF(F53&gt;E53,1,0)</f>
        <v/>
      </c>
      <c r="P53" s="44">
        <f>F53-E53</f>
        <v/>
      </c>
    </row>
    <row r="54" ht="15" customHeight="1" s="35">
      <c r="A54" s="42" t="inlineStr">
        <is>
          <t>0022500121</t>
        </is>
      </c>
      <c r="B54" s="43" t="n">
        <v>45957</v>
      </c>
      <c r="C54" s="42" t="inlineStr">
        <is>
          <t>MEM</t>
        </is>
      </c>
      <c r="D54" s="42" t="inlineStr">
        <is>
          <t>GSW</t>
        </is>
      </c>
      <c r="E54" s="42" t="n">
        <v>118</v>
      </c>
      <c r="F54" s="42" t="n">
        <v>131</v>
      </c>
      <c r="G54" s="42" t="n">
        <v>13</v>
      </c>
      <c r="H54" s="42" t="n">
        <v>16</v>
      </c>
      <c r="I54" s="42" t="n">
        <v>21</v>
      </c>
      <c r="J54" s="42" t="n">
        <v>24</v>
      </c>
      <c r="K54" s="42" t="n">
        <v>47</v>
      </c>
      <c r="L54" s="42" t="n">
        <v>49</v>
      </c>
      <c r="M54" s="42" t="n">
        <v>2</v>
      </c>
      <c r="N54" s="42" t="n">
        <v>2</v>
      </c>
      <c r="O54" s="44">
        <f>IF(F54&gt;E54,1,0)</f>
        <v/>
      </c>
      <c r="P54" s="44">
        <f>F54-E54</f>
        <v/>
      </c>
    </row>
    <row r="55" ht="15" customHeight="1" s="35">
      <c r="A55" s="42" t="inlineStr">
        <is>
          <t>0022500122</t>
        </is>
      </c>
      <c r="B55" s="43" t="n">
        <v>45957</v>
      </c>
      <c r="C55" s="42" t="inlineStr">
        <is>
          <t>POR</t>
        </is>
      </c>
      <c r="D55" s="42" t="inlineStr">
        <is>
          <t>LAL</t>
        </is>
      </c>
      <c r="E55" s="42" t="n">
        <v>122</v>
      </c>
      <c r="F55" s="42" t="n">
        <v>108</v>
      </c>
      <c r="G55" s="42" t="n">
        <v>19</v>
      </c>
      <c r="H55" s="42" t="n">
        <v>25</v>
      </c>
      <c r="I55" s="42" t="n">
        <v>17</v>
      </c>
      <c r="J55" s="42" t="n">
        <v>19</v>
      </c>
      <c r="K55" s="42" t="n">
        <v>55</v>
      </c>
      <c r="L55" s="42" t="n">
        <v>54</v>
      </c>
      <c r="M55" s="42" t="n">
        <v>1</v>
      </c>
      <c r="N55" s="42" t="n">
        <v>2</v>
      </c>
      <c r="O55" s="44">
        <f>IF(F55&gt;E55,1,0)</f>
        <v/>
      </c>
      <c r="P55" s="44">
        <f>F55-E55</f>
        <v/>
      </c>
    </row>
    <row r="56" ht="15" customHeight="1" s="35">
      <c r="A56" s="42" t="inlineStr">
        <is>
          <t>0022500123</t>
        </is>
      </c>
      <c r="B56" s="43" t="n">
        <v>45958</v>
      </c>
      <c r="C56" s="42" t="inlineStr">
        <is>
          <t>PHI</t>
        </is>
      </c>
      <c r="D56" s="42" t="inlineStr">
        <is>
          <t>WAS</t>
        </is>
      </c>
      <c r="E56" s="42" t="n">
        <v>139</v>
      </c>
      <c r="F56" s="42" t="n">
        <v>134</v>
      </c>
      <c r="G56" s="42" t="n">
        <v>14</v>
      </c>
      <c r="H56" s="42" t="n">
        <v>16</v>
      </c>
      <c r="I56" s="42" t="n">
        <v>21</v>
      </c>
      <c r="J56" s="42" t="n">
        <v>30</v>
      </c>
      <c r="K56" s="42" t="n">
        <v>62</v>
      </c>
      <c r="L56" s="42" t="n">
        <v>60</v>
      </c>
      <c r="M56" s="42" t="n">
        <v>3</v>
      </c>
      <c r="N56" s="42" t="n">
        <v>1</v>
      </c>
      <c r="O56" s="44">
        <f>IF(F56&gt;E56,1,0)</f>
        <v/>
      </c>
      <c r="P56" s="44">
        <f>F56-E56</f>
        <v/>
      </c>
    </row>
    <row r="57" ht="15" customHeight="1" s="35">
      <c r="A57" s="42" t="inlineStr">
        <is>
          <t>0022500124</t>
        </is>
      </c>
      <c r="B57" s="43" t="n">
        <v>45958</v>
      </c>
      <c r="C57" s="42" t="inlineStr">
        <is>
          <t>CHA</t>
        </is>
      </c>
      <c r="D57" s="42" t="inlineStr">
        <is>
          <t>MIA</t>
        </is>
      </c>
      <c r="E57" s="42" t="n">
        <v>117</v>
      </c>
      <c r="F57" s="42" t="n">
        <v>144</v>
      </c>
      <c r="G57" s="42" t="n">
        <v>18</v>
      </c>
      <c r="H57" s="42" t="n">
        <v>11</v>
      </c>
      <c r="I57" s="42" t="n">
        <v>18</v>
      </c>
      <c r="J57" s="42" t="n">
        <v>16</v>
      </c>
      <c r="K57" s="42" t="n">
        <v>53</v>
      </c>
      <c r="L57" s="42" t="n">
        <v>48</v>
      </c>
      <c r="M57" s="42" t="n">
        <v>2</v>
      </c>
      <c r="N57" s="42" t="n">
        <v>2</v>
      </c>
      <c r="O57" s="44">
        <f>IF(F57&gt;E57,1,0)</f>
        <v/>
      </c>
      <c r="P57" s="44">
        <f>F57-E57</f>
        <v/>
      </c>
    </row>
    <row r="58" ht="15" customHeight="1" s="35">
      <c r="A58" s="42" t="inlineStr">
        <is>
          <t>0022500125</t>
        </is>
      </c>
      <c r="B58" s="43" t="n">
        <v>45958</v>
      </c>
      <c r="C58" s="42" t="inlineStr">
        <is>
          <t>NYK</t>
        </is>
      </c>
      <c r="D58" s="42" t="inlineStr">
        <is>
          <t>MIL</t>
        </is>
      </c>
      <c r="E58" s="42" t="n">
        <v>111</v>
      </c>
      <c r="F58" s="42" t="n">
        <v>121</v>
      </c>
      <c r="G58" s="42" t="n">
        <v>13</v>
      </c>
      <c r="H58" s="42" t="n">
        <v>13</v>
      </c>
      <c r="I58" s="42" t="n">
        <v>21</v>
      </c>
      <c r="J58" s="42" t="n">
        <v>21</v>
      </c>
      <c r="K58" s="42" t="n">
        <v>52</v>
      </c>
      <c r="L58" s="42" t="n">
        <v>44</v>
      </c>
      <c r="M58" s="42" t="n">
        <v>2</v>
      </c>
      <c r="N58" s="42" t="n">
        <v>2</v>
      </c>
      <c r="O58" s="44">
        <f>IF(F58&gt;E58,1,0)</f>
        <v/>
      </c>
      <c r="P58" s="44">
        <f>F58-E58</f>
        <v/>
      </c>
    </row>
    <row r="59" ht="15" customHeight="1" s="35">
      <c r="A59" s="42" t="inlineStr">
        <is>
          <t>0022500126</t>
        </is>
      </c>
      <c r="B59" s="43" t="n">
        <v>45958</v>
      </c>
      <c r="C59" s="42" t="inlineStr">
        <is>
          <t>SAC</t>
        </is>
      </c>
      <c r="D59" s="42" t="inlineStr">
        <is>
          <t>OKC</t>
        </is>
      </c>
      <c r="E59" s="42" t="n">
        <v>101</v>
      </c>
      <c r="F59" s="42" t="n">
        <v>107</v>
      </c>
      <c r="G59" s="42" t="n">
        <v>17</v>
      </c>
      <c r="H59" s="42" t="n">
        <v>15</v>
      </c>
      <c r="I59" s="42" t="n">
        <v>16</v>
      </c>
      <c r="J59" s="42" t="n">
        <v>19</v>
      </c>
      <c r="K59" s="42" t="n">
        <v>51</v>
      </c>
      <c r="L59" s="42" t="n">
        <v>51</v>
      </c>
      <c r="M59" s="42" t="n">
        <v>1</v>
      </c>
      <c r="N59" s="42" t="n">
        <v>4</v>
      </c>
      <c r="O59" s="44">
        <f>IF(F59&gt;E59,1,0)</f>
        <v/>
      </c>
      <c r="P59" s="44">
        <f>F59-E59</f>
        <v/>
      </c>
    </row>
    <row r="60" ht="15" customHeight="1" s="35">
      <c r="A60" s="42" t="inlineStr">
        <is>
          <t>0022500127</t>
        </is>
      </c>
      <c r="B60" s="43" t="n">
        <v>45958</v>
      </c>
      <c r="C60" s="42" t="inlineStr">
        <is>
          <t>LAC</t>
        </is>
      </c>
      <c r="D60" s="42" t="inlineStr">
        <is>
          <t>GSW</t>
        </is>
      </c>
      <c r="E60" s="42" t="n">
        <v>79</v>
      </c>
      <c r="F60" s="42" t="n">
        <v>98</v>
      </c>
      <c r="G60" s="42" t="n">
        <v>16</v>
      </c>
      <c r="H60" s="42" t="n">
        <v>13</v>
      </c>
      <c r="I60" s="42" t="n">
        <v>5</v>
      </c>
      <c r="J60" s="42" t="n">
        <v>15</v>
      </c>
      <c r="K60" s="42" t="n">
        <v>54</v>
      </c>
      <c r="L60" s="42" t="n">
        <v>49</v>
      </c>
      <c r="M60" s="42" t="n">
        <v>2</v>
      </c>
      <c r="N60" s="42" t="n">
        <v>3</v>
      </c>
      <c r="O60" s="44">
        <f>IF(F60&gt;E60,1,0)</f>
        <v/>
      </c>
      <c r="P60" s="44">
        <f>F60-E60</f>
        <v/>
      </c>
    </row>
    <row r="61" ht="15" customHeight="1" s="35">
      <c r="A61" s="42" t="inlineStr">
        <is>
          <t>0022500128</t>
        </is>
      </c>
      <c r="B61" s="43" t="n">
        <v>45959</v>
      </c>
      <c r="C61" s="42" t="inlineStr">
        <is>
          <t>CLE</t>
        </is>
      </c>
      <c r="D61" s="42" t="inlineStr">
        <is>
          <t>BOS</t>
        </is>
      </c>
      <c r="E61" s="42" t="n">
        <v>105</v>
      </c>
      <c r="F61" s="42" t="n">
        <v>125</v>
      </c>
      <c r="G61" s="42" t="n">
        <v>14</v>
      </c>
      <c r="H61" s="42" t="n">
        <v>10</v>
      </c>
      <c r="I61" s="42" t="n">
        <v>22</v>
      </c>
      <c r="J61" s="42" t="n">
        <v>19</v>
      </c>
      <c r="K61" s="42" t="n">
        <v>54</v>
      </c>
      <c r="L61" s="42" t="n">
        <v>61</v>
      </c>
      <c r="M61" s="42" t="n">
        <v>3</v>
      </c>
      <c r="N61" s="42" t="n">
        <v>1</v>
      </c>
      <c r="O61" s="44">
        <f>IF(F61&gt;E61,1,0)</f>
        <v/>
      </c>
      <c r="P61" s="44">
        <f>F61-E61</f>
        <v/>
      </c>
    </row>
    <row r="62" ht="15" customHeight="1" s="35">
      <c r="A62" s="42" t="inlineStr">
        <is>
          <t>0022500129</t>
        </is>
      </c>
      <c r="B62" s="43" t="n">
        <v>45959</v>
      </c>
      <c r="C62" s="42" t="inlineStr">
        <is>
          <t>ORL</t>
        </is>
      </c>
      <c r="D62" s="42" t="inlineStr">
        <is>
          <t>DET</t>
        </is>
      </c>
      <c r="E62" s="42" t="n">
        <v>116</v>
      </c>
      <c r="F62" s="42" t="n">
        <v>135</v>
      </c>
      <c r="G62" s="42" t="n">
        <v>17</v>
      </c>
      <c r="H62" s="42" t="n">
        <v>14</v>
      </c>
      <c r="I62" s="42" t="n">
        <v>27</v>
      </c>
      <c r="J62" s="42" t="n">
        <v>28</v>
      </c>
      <c r="K62" s="42" t="n">
        <v>52</v>
      </c>
      <c r="L62" s="42" t="n">
        <v>58</v>
      </c>
      <c r="M62" s="42" t="n">
        <v>1</v>
      </c>
      <c r="N62" s="42" t="n">
        <v>2</v>
      </c>
      <c r="O62" s="44">
        <f>IF(F62&gt;E62,1,0)</f>
        <v/>
      </c>
      <c r="P62" s="44">
        <f>F62-E62</f>
        <v/>
      </c>
    </row>
    <row r="63" ht="15" customHeight="1" s="35">
      <c r="A63" s="42" t="inlineStr">
        <is>
          <t>0022500130</t>
        </is>
      </c>
      <c r="B63" s="43" t="n">
        <v>45959</v>
      </c>
      <c r="C63" s="42" t="inlineStr">
        <is>
          <t>ATL</t>
        </is>
      </c>
      <c r="D63" s="42" t="inlineStr">
        <is>
          <t>BKN</t>
        </is>
      </c>
      <c r="E63" s="42" t="n">
        <v>117</v>
      </c>
      <c r="F63" s="42" t="n">
        <v>112</v>
      </c>
      <c r="G63" s="42" t="n">
        <v>8</v>
      </c>
      <c r="H63" s="42" t="n">
        <v>16</v>
      </c>
      <c r="I63" s="42" t="n">
        <v>26</v>
      </c>
      <c r="J63" s="42" t="n">
        <v>17</v>
      </c>
      <c r="K63" s="42" t="n">
        <v>50</v>
      </c>
      <c r="L63" s="42" t="n">
        <v>60</v>
      </c>
      <c r="M63" s="42" t="n">
        <v>1</v>
      </c>
      <c r="N63" s="42" t="n">
        <v>0</v>
      </c>
      <c r="O63" s="44">
        <f>IF(F63&gt;E63,1,0)</f>
        <v/>
      </c>
      <c r="P63" s="44">
        <f>F63-E63</f>
        <v/>
      </c>
    </row>
    <row r="64" ht="15" customHeight="1" s="35">
      <c r="A64" s="42" t="inlineStr">
        <is>
          <t>0022500131</t>
        </is>
      </c>
      <c r="B64" s="43" t="n">
        <v>45959</v>
      </c>
      <c r="C64" s="42" t="inlineStr">
        <is>
          <t>HOU</t>
        </is>
      </c>
      <c r="D64" s="42" t="inlineStr">
        <is>
          <t>TOR</t>
        </is>
      </c>
      <c r="E64" s="42" t="n">
        <v>139</v>
      </c>
      <c r="F64" s="42" t="n">
        <v>121</v>
      </c>
      <c r="G64" s="42" t="n">
        <v>17</v>
      </c>
      <c r="H64" s="42" t="n">
        <v>10</v>
      </c>
      <c r="I64" s="42" t="n">
        <v>16</v>
      </c>
      <c r="J64" s="42" t="n">
        <v>26</v>
      </c>
      <c r="K64" s="42" t="n">
        <v>64</v>
      </c>
      <c r="L64" s="42" t="n">
        <v>29</v>
      </c>
      <c r="M64" s="42" t="n">
        <v>1</v>
      </c>
      <c r="N64" s="42" t="n">
        <v>1</v>
      </c>
      <c r="O64" s="44">
        <f>IF(F64&gt;E64,1,0)</f>
        <v/>
      </c>
      <c r="P64" s="44">
        <f>F64-E64</f>
        <v/>
      </c>
    </row>
    <row r="65" ht="15" customHeight="1" s="35">
      <c r="A65" s="42" t="inlineStr">
        <is>
          <t>0022500132</t>
        </is>
      </c>
      <c r="B65" s="43" t="n">
        <v>45959</v>
      </c>
      <c r="C65" s="42" t="inlineStr">
        <is>
          <t>SAC</t>
        </is>
      </c>
      <c r="D65" s="42" t="inlineStr">
        <is>
          <t>CHI</t>
        </is>
      </c>
      <c r="E65" s="42" t="n">
        <v>113</v>
      </c>
      <c r="F65" s="42" t="n">
        <v>126</v>
      </c>
      <c r="G65" s="42" t="n">
        <v>10</v>
      </c>
      <c r="H65" s="42" t="n">
        <v>16</v>
      </c>
      <c r="I65" s="42" t="n">
        <v>17</v>
      </c>
      <c r="J65" s="42" t="n">
        <v>20</v>
      </c>
      <c r="K65" s="42" t="n">
        <v>39</v>
      </c>
      <c r="L65" s="42" t="n">
        <v>52</v>
      </c>
      <c r="M65" s="42" t="n">
        <v>1</v>
      </c>
      <c r="N65" s="42" t="n">
        <v>3</v>
      </c>
      <c r="O65" s="44">
        <f>IF(F65&gt;E65,1,0)</f>
        <v/>
      </c>
      <c r="P65" s="44">
        <f>F65-E65</f>
        <v/>
      </c>
    </row>
    <row r="66" ht="15" customHeight="1" s="35">
      <c r="A66" s="42" t="inlineStr">
        <is>
          <t>0022500133</t>
        </is>
      </c>
      <c r="B66" s="43" t="n">
        <v>45959</v>
      </c>
      <c r="C66" s="42" t="inlineStr">
        <is>
          <t>IND</t>
        </is>
      </c>
      <c r="D66" s="42" t="inlineStr">
        <is>
          <t>DAL</t>
        </is>
      </c>
      <c r="E66" s="42" t="n">
        <v>105</v>
      </c>
      <c r="F66" s="42" t="n">
        <v>107</v>
      </c>
      <c r="G66" s="42" t="n">
        <v>14</v>
      </c>
      <c r="H66" s="42" t="n">
        <v>19</v>
      </c>
      <c r="I66" s="42" t="n">
        <v>29</v>
      </c>
      <c r="J66" s="42" t="n">
        <v>24</v>
      </c>
      <c r="K66" s="42" t="n">
        <v>67</v>
      </c>
      <c r="L66" s="42" t="n">
        <v>62</v>
      </c>
      <c r="M66" s="42" t="n">
        <v>0</v>
      </c>
      <c r="N66" s="42" t="n">
        <v>1</v>
      </c>
      <c r="O66" s="44">
        <f>IF(F66&gt;E66,1,0)</f>
        <v/>
      </c>
      <c r="P66" s="44">
        <f>F66-E66</f>
        <v/>
      </c>
    </row>
    <row r="67" ht="15" customHeight="1" s="35">
      <c r="A67" s="42" t="inlineStr">
        <is>
          <t>0022500134</t>
        </is>
      </c>
      <c r="B67" s="43" t="n">
        <v>45959</v>
      </c>
      <c r="C67" s="42" t="inlineStr">
        <is>
          <t>NOP</t>
        </is>
      </c>
      <c r="D67" s="42" t="inlineStr">
        <is>
          <t>DEN</t>
        </is>
      </c>
      <c r="E67" s="42" t="n">
        <v>88</v>
      </c>
      <c r="F67" s="42" t="n">
        <v>122</v>
      </c>
      <c r="G67" s="42" t="n">
        <v>14</v>
      </c>
      <c r="H67" s="42" t="n">
        <v>14</v>
      </c>
      <c r="I67" s="42" t="n">
        <v>15</v>
      </c>
      <c r="J67" s="42" t="n">
        <v>24</v>
      </c>
      <c r="K67" s="42" t="n">
        <v>48</v>
      </c>
      <c r="L67" s="42" t="n">
        <v>62</v>
      </c>
      <c r="M67" s="42" t="n">
        <v>0</v>
      </c>
      <c r="N67" s="42" t="n">
        <v>2</v>
      </c>
      <c r="O67" s="44">
        <f>IF(F67&gt;E67,1,0)</f>
        <v/>
      </c>
      <c r="P67" s="44">
        <f>F67-E67</f>
        <v/>
      </c>
    </row>
    <row r="68" ht="15" customHeight="1" s="35">
      <c r="A68" s="42" t="inlineStr">
        <is>
          <t>0022500135</t>
        </is>
      </c>
      <c r="B68" s="43" t="n">
        <v>45959</v>
      </c>
      <c r="C68" s="42" t="inlineStr">
        <is>
          <t>POR</t>
        </is>
      </c>
      <c r="D68" s="42" t="inlineStr">
        <is>
          <t>UTA</t>
        </is>
      </c>
      <c r="E68" s="42" t="n">
        <v>136</v>
      </c>
      <c r="F68" s="42" t="n">
        <v>134</v>
      </c>
      <c r="G68" s="42" t="n">
        <v>18</v>
      </c>
      <c r="H68" s="42" t="n">
        <v>22</v>
      </c>
      <c r="I68" s="42" t="n">
        <v>33</v>
      </c>
      <c r="J68" s="42" t="n">
        <v>24</v>
      </c>
      <c r="K68" s="42" t="n">
        <v>52</v>
      </c>
      <c r="L68" s="42" t="n">
        <v>54</v>
      </c>
      <c r="M68" s="42" t="n">
        <v>2</v>
      </c>
      <c r="N68" s="42" t="n">
        <v>2</v>
      </c>
      <c r="O68" s="44">
        <f>IF(F68&gt;E68,1,0)</f>
        <v/>
      </c>
      <c r="P68" s="44">
        <f>F68-E68</f>
        <v/>
      </c>
    </row>
    <row r="69" ht="15" customHeight="1" s="35">
      <c r="A69" s="42" t="inlineStr">
        <is>
          <t>0022500136</t>
        </is>
      </c>
      <c r="B69" s="43" t="n">
        <v>45959</v>
      </c>
      <c r="C69" s="42" t="inlineStr">
        <is>
          <t>LAL</t>
        </is>
      </c>
      <c r="D69" s="42" t="inlineStr">
        <is>
          <t>MIN</t>
        </is>
      </c>
      <c r="E69" s="42" t="n">
        <v>116</v>
      </c>
      <c r="F69" s="42" t="n">
        <v>115</v>
      </c>
      <c r="G69" s="42" t="n">
        <v>19</v>
      </c>
      <c r="H69" s="42" t="n">
        <v>18</v>
      </c>
      <c r="I69" s="42" t="n">
        <v>22</v>
      </c>
      <c r="J69" s="42" t="n">
        <v>23</v>
      </c>
      <c r="K69" s="42" t="n">
        <v>49</v>
      </c>
      <c r="L69" s="42" t="n">
        <v>43</v>
      </c>
      <c r="M69" s="42" t="n">
        <v>2</v>
      </c>
      <c r="N69" s="42" t="n">
        <v>2</v>
      </c>
      <c r="O69" s="44">
        <f>IF(F69&gt;E69,1,0)</f>
        <v/>
      </c>
      <c r="P69" s="44">
        <f>F69-E69</f>
        <v/>
      </c>
    </row>
    <row r="70" ht="15" customHeight="1" s="35">
      <c r="A70" s="42" t="inlineStr">
        <is>
          <t>0022500137</t>
        </is>
      </c>
      <c r="B70" s="43" t="n">
        <v>45959</v>
      </c>
      <c r="C70" s="42" t="inlineStr">
        <is>
          <t>MEM</t>
        </is>
      </c>
      <c r="D70" s="42" t="inlineStr">
        <is>
          <t>PHX</t>
        </is>
      </c>
      <c r="E70" s="42" t="n">
        <v>114</v>
      </c>
      <c r="F70" s="42" t="n">
        <v>113</v>
      </c>
      <c r="G70" s="42" t="n">
        <v>17</v>
      </c>
      <c r="H70" s="42" t="n">
        <v>21</v>
      </c>
      <c r="I70" s="42" t="n">
        <v>18</v>
      </c>
      <c r="J70" s="42" t="n">
        <v>20</v>
      </c>
      <c r="K70" s="42" t="n">
        <v>49</v>
      </c>
      <c r="L70" s="42" t="n">
        <v>50</v>
      </c>
      <c r="M70" s="42" t="n">
        <v>2</v>
      </c>
      <c r="N70" s="42" t="n">
        <v>1</v>
      </c>
      <c r="O70" s="44">
        <f>IF(F70&gt;E70,1,0)</f>
        <v/>
      </c>
      <c r="P70" s="44">
        <f>F70-E70</f>
        <v/>
      </c>
    </row>
    <row r="71" ht="15" customHeight="1" s="35">
      <c r="A71" s="42" t="inlineStr">
        <is>
          <t>0022500138</t>
        </is>
      </c>
      <c r="B71" s="43" t="n">
        <v>45960</v>
      </c>
      <c r="C71" s="42" t="inlineStr">
        <is>
          <t>ORL</t>
        </is>
      </c>
      <c r="D71" s="42" t="inlineStr">
        <is>
          <t>CHA</t>
        </is>
      </c>
      <c r="E71" s="42" t="n">
        <v>123</v>
      </c>
      <c r="F71" s="42" t="n">
        <v>107</v>
      </c>
      <c r="G71" s="42" t="n">
        <v>13</v>
      </c>
      <c r="H71" s="42" t="n">
        <v>21</v>
      </c>
      <c r="I71" s="42" t="n">
        <v>19</v>
      </c>
      <c r="J71" s="42" t="n">
        <v>23</v>
      </c>
      <c r="K71" s="42" t="n">
        <v>46</v>
      </c>
      <c r="L71" s="42" t="n">
        <v>47</v>
      </c>
      <c r="M71" s="42" t="n">
        <v>1</v>
      </c>
      <c r="N71" s="42" t="n">
        <v>2</v>
      </c>
      <c r="O71" s="44">
        <f>IF(F71&gt;E71,1,0)</f>
        <v/>
      </c>
      <c r="P71" s="44">
        <f>F71-E71</f>
        <v/>
      </c>
    </row>
    <row r="72" ht="15" customHeight="1" s="35">
      <c r="A72" s="42" t="inlineStr">
        <is>
          <t>0022500139</t>
        </is>
      </c>
      <c r="B72" s="43" t="n">
        <v>45960</v>
      </c>
      <c r="C72" s="42" t="inlineStr">
        <is>
          <t>GSW</t>
        </is>
      </c>
      <c r="D72" s="42" t="inlineStr">
        <is>
          <t>MIL</t>
        </is>
      </c>
      <c r="E72" s="42" t="n">
        <v>110</v>
      </c>
      <c r="F72" s="42" t="n">
        <v>120</v>
      </c>
      <c r="G72" s="42" t="n">
        <v>22</v>
      </c>
      <c r="H72" s="42" t="n">
        <v>16</v>
      </c>
      <c r="I72" s="42" t="n">
        <v>17</v>
      </c>
      <c r="J72" s="42" t="n">
        <v>23</v>
      </c>
      <c r="K72" s="42" t="n">
        <v>55</v>
      </c>
      <c r="L72" s="42" t="n">
        <v>51</v>
      </c>
      <c r="M72" s="42" t="n">
        <v>4</v>
      </c>
      <c r="N72" s="42" t="n">
        <v>3</v>
      </c>
      <c r="O72" s="44">
        <f>IF(F72&gt;E72,1,0)</f>
        <v/>
      </c>
      <c r="P72" s="44">
        <f>F72-E72</f>
        <v/>
      </c>
    </row>
    <row r="73" ht="15" customHeight="1" s="35">
      <c r="A73" s="42" t="inlineStr">
        <is>
          <t>0022500140</t>
        </is>
      </c>
      <c r="B73" s="43" t="n">
        <v>45960</v>
      </c>
      <c r="C73" s="42" t="inlineStr">
        <is>
          <t>WAS</t>
        </is>
      </c>
      <c r="D73" s="42" t="inlineStr">
        <is>
          <t>OKC</t>
        </is>
      </c>
      <c r="E73" s="42" t="n">
        <v>108</v>
      </c>
      <c r="F73" s="42" t="n">
        <v>127</v>
      </c>
      <c r="G73" s="42" t="n">
        <v>23</v>
      </c>
      <c r="H73" s="42" t="n">
        <v>6</v>
      </c>
      <c r="I73" s="42" t="n">
        <v>26</v>
      </c>
      <c r="J73" s="42" t="n">
        <v>15</v>
      </c>
      <c r="K73" s="42" t="n">
        <v>52</v>
      </c>
      <c r="L73" s="42" t="n">
        <v>55</v>
      </c>
      <c r="M73" s="42" t="n">
        <v>1</v>
      </c>
      <c r="N73" s="42" t="n">
        <v>5</v>
      </c>
      <c r="O73" s="44">
        <f>IF(F73&gt;E73,1,0)</f>
        <v/>
      </c>
      <c r="P73" s="44">
        <f>F73-E73</f>
        <v/>
      </c>
    </row>
    <row r="74" ht="15" customHeight="1" s="35">
      <c r="A74" s="42" t="inlineStr">
        <is>
          <t>0022500141</t>
        </is>
      </c>
      <c r="B74" s="43" t="n">
        <v>45960</v>
      </c>
      <c r="C74" s="42" t="inlineStr">
        <is>
          <t>MIA</t>
        </is>
      </c>
      <c r="D74" s="42" t="inlineStr">
        <is>
          <t>SAS</t>
        </is>
      </c>
      <c r="E74" s="42" t="n">
        <v>101</v>
      </c>
      <c r="F74" s="42" t="n">
        <v>107</v>
      </c>
      <c r="G74" s="42" t="n">
        <v>14</v>
      </c>
      <c r="H74" s="42" t="n">
        <v>11</v>
      </c>
      <c r="I74" s="42" t="n">
        <v>20</v>
      </c>
      <c r="J74" s="42" t="n">
        <v>18</v>
      </c>
      <c r="K74" s="42" t="n">
        <v>49</v>
      </c>
      <c r="L74" s="42" t="n">
        <v>60</v>
      </c>
      <c r="M74" s="42" t="n">
        <v>3</v>
      </c>
      <c r="N74" s="42" t="n">
        <v>4</v>
      </c>
      <c r="O74" s="44">
        <f>IF(F74&gt;E74,1,0)</f>
        <v/>
      </c>
      <c r="P74" s="44">
        <f>F74-E74</f>
        <v/>
      </c>
    </row>
    <row r="75" ht="15" customHeight="1" s="35">
      <c r="A75" s="42" t="inlineStr">
        <is>
          <t>0022500020</t>
        </is>
      </c>
      <c r="B75" s="43" t="n">
        <v>45961</v>
      </c>
      <c r="C75" s="42" t="inlineStr">
        <is>
          <t>ATL</t>
        </is>
      </c>
      <c r="D75" s="42" t="inlineStr">
        <is>
          <t>IND</t>
        </is>
      </c>
      <c r="E75" s="42" t="n">
        <v>128</v>
      </c>
      <c r="F75" s="42" t="n">
        <v>108</v>
      </c>
      <c r="G75" s="42" t="n">
        <v>10</v>
      </c>
      <c r="H75" s="42" t="n">
        <v>12</v>
      </c>
      <c r="I75" s="42" t="n">
        <v>23</v>
      </c>
      <c r="J75" s="42" t="n">
        <v>16</v>
      </c>
      <c r="K75" s="42" t="n">
        <v>58</v>
      </c>
      <c r="L75" s="42" t="n">
        <v>61</v>
      </c>
      <c r="M75" s="42" t="n">
        <v>2</v>
      </c>
      <c r="N75" s="42" t="n">
        <v>0</v>
      </c>
      <c r="O75" s="44">
        <f>IF(F75&gt;E75,1,0)</f>
        <v/>
      </c>
      <c r="P75" s="44">
        <f>F75-E75</f>
        <v/>
      </c>
    </row>
    <row r="76" ht="15" customHeight="1" s="35">
      <c r="A76" s="42" t="inlineStr">
        <is>
          <t>0022500021</t>
        </is>
      </c>
      <c r="B76" s="43" t="n">
        <v>45961</v>
      </c>
      <c r="C76" s="42" t="inlineStr">
        <is>
          <t>BOS</t>
        </is>
      </c>
      <c r="D76" s="42" t="inlineStr">
        <is>
          <t>PHI</t>
        </is>
      </c>
      <c r="E76" s="42" t="n">
        <v>109</v>
      </c>
      <c r="F76" s="42" t="n">
        <v>108</v>
      </c>
      <c r="G76" s="42" t="n">
        <v>10</v>
      </c>
      <c r="H76" s="42" t="n">
        <v>18</v>
      </c>
      <c r="I76" s="42" t="n">
        <v>24</v>
      </c>
      <c r="J76" s="42" t="n">
        <v>13</v>
      </c>
      <c r="K76" s="42" t="n">
        <v>56</v>
      </c>
      <c r="L76" s="42" t="n">
        <v>55</v>
      </c>
      <c r="M76" s="42" t="n">
        <v>2</v>
      </c>
      <c r="N76" s="42" t="n">
        <v>4</v>
      </c>
      <c r="O76" s="44">
        <f>IF(F76&gt;E76,1,0)</f>
        <v/>
      </c>
      <c r="P76" s="44">
        <f>F76-E76</f>
        <v/>
      </c>
    </row>
    <row r="77" ht="15" customHeight="1" s="35">
      <c r="A77" s="42" t="inlineStr">
        <is>
          <t>0022500022</t>
        </is>
      </c>
      <c r="B77" s="43" t="n">
        <v>45961</v>
      </c>
      <c r="C77" s="42" t="inlineStr">
        <is>
          <t>TOR</t>
        </is>
      </c>
      <c r="D77" s="42" t="inlineStr">
        <is>
          <t>CLE</t>
        </is>
      </c>
      <c r="E77" s="42" t="n">
        <v>112</v>
      </c>
      <c r="F77" s="42" t="n">
        <v>101</v>
      </c>
      <c r="G77" s="42" t="n">
        <v>18</v>
      </c>
      <c r="H77" s="42" t="n">
        <v>14</v>
      </c>
      <c r="I77" s="42" t="n">
        <v>18</v>
      </c>
      <c r="J77" s="42" t="n">
        <v>15</v>
      </c>
      <c r="K77" s="42" t="n">
        <v>56</v>
      </c>
      <c r="L77" s="42" t="n">
        <v>53</v>
      </c>
      <c r="M77" s="42" t="n">
        <v>1</v>
      </c>
      <c r="N77" s="42" t="n">
        <v>3</v>
      </c>
      <c r="O77" s="44">
        <f>IF(F77&gt;E77,1,0)</f>
        <v/>
      </c>
      <c r="P77" s="44">
        <f>F77-E77</f>
        <v/>
      </c>
    </row>
    <row r="78" ht="15" customHeight="1" s="35">
      <c r="A78" s="42" t="inlineStr">
        <is>
          <t>0022500023</t>
        </is>
      </c>
      <c r="B78" s="43" t="n">
        <v>45961</v>
      </c>
      <c r="C78" s="42" t="inlineStr">
        <is>
          <t>NYK</t>
        </is>
      </c>
      <c r="D78" s="42" t="inlineStr">
        <is>
          <t>CHI</t>
        </is>
      </c>
      <c r="E78" s="42" t="n">
        <v>125</v>
      </c>
      <c r="F78" s="42" t="n">
        <v>135</v>
      </c>
      <c r="G78" s="42" t="n">
        <v>12</v>
      </c>
      <c r="H78" s="42" t="n">
        <v>9</v>
      </c>
      <c r="I78" s="42" t="n">
        <v>25</v>
      </c>
      <c r="J78" s="42" t="n">
        <v>22</v>
      </c>
      <c r="K78" s="42" t="n">
        <v>46</v>
      </c>
      <c r="L78" s="42" t="n">
        <v>52</v>
      </c>
      <c r="M78" s="42" t="n">
        <v>2</v>
      </c>
      <c r="N78" s="42" t="n">
        <v>4</v>
      </c>
      <c r="O78" s="44">
        <f>IF(F78&gt;E78,1,0)</f>
        <v/>
      </c>
      <c r="P78" s="44">
        <f>F78-E78</f>
        <v/>
      </c>
    </row>
    <row r="79" ht="15" customHeight="1" s="35">
      <c r="A79" s="42" t="inlineStr">
        <is>
          <t>0022500024</t>
        </is>
      </c>
      <c r="B79" s="43" t="n">
        <v>45961</v>
      </c>
      <c r="C79" s="42" t="inlineStr">
        <is>
          <t>LAL</t>
        </is>
      </c>
      <c r="D79" s="42" t="inlineStr">
        <is>
          <t>MEM</t>
        </is>
      </c>
      <c r="E79" s="42" t="n">
        <v>117</v>
      </c>
      <c r="F79" s="42" t="n">
        <v>112</v>
      </c>
      <c r="G79" s="42" t="n">
        <v>15</v>
      </c>
      <c r="H79" s="42" t="n">
        <v>11</v>
      </c>
      <c r="I79" s="42" t="n">
        <v>16</v>
      </c>
      <c r="J79" s="42" t="n">
        <v>25</v>
      </c>
      <c r="K79" s="42" t="n">
        <v>49</v>
      </c>
      <c r="L79" s="42" t="n">
        <v>51</v>
      </c>
      <c r="M79" s="42" t="n">
        <v>3</v>
      </c>
      <c r="N79" s="42" t="n">
        <v>3</v>
      </c>
      <c r="O79" s="44">
        <f>IF(F79&gt;E79,1,0)</f>
        <v/>
      </c>
      <c r="P79" s="44">
        <f>F79-E79</f>
        <v/>
      </c>
    </row>
    <row r="80" ht="15" customHeight="1" s="35">
      <c r="A80" s="42" t="inlineStr">
        <is>
          <t>0022500025</t>
        </is>
      </c>
      <c r="B80" s="43" t="n">
        <v>45961</v>
      </c>
      <c r="C80" s="42" t="inlineStr">
        <is>
          <t>UTA</t>
        </is>
      </c>
      <c r="D80" s="42" t="inlineStr">
        <is>
          <t>PHX</t>
        </is>
      </c>
      <c r="E80" s="42" t="n">
        <v>96</v>
      </c>
      <c r="F80" s="42" t="n">
        <v>118</v>
      </c>
      <c r="G80" s="42" t="n">
        <v>21</v>
      </c>
      <c r="H80" s="42" t="n">
        <v>12</v>
      </c>
      <c r="I80" s="42" t="n">
        <v>22</v>
      </c>
      <c r="J80" s="42" t="n">
        <v>26</v>
      </c>
      <c r="K80" s="42" t="n">
        <v>58</v>
      </c>
      <c r="L80" s="42" t="n">
        <v>53</v>
      </c>
      <c r="M80" s="42" t="n">
        <v>2</v>
      </c>
      <c r="N80" s="42" t="n">
        <v>1</v>
      </c>
      <c r="O80" s="44">
        <f>IF(F80&gt;E80,1,0)</f>
        <v/>
      </c>
      <c r="P80" s="44">
        <f>F80-E80</f>
        <v/>
      </c>
    </row>
    <row r="81" ht="15" customHeight="1" s="35">
      <c r="A81" s="42" t="inlineStr">
        <is>
          <t>0022500026</t>
        </is>
      </c>
      <c r="B81" s="43" t="n">
        <v>45961</v>
      </c>
      <c r="C81" s="42" t="inlineStr">
        <is>
          <t>DEN</t>
        </is>
      </c>
      <c r="D81" s="42" t="inlineStr">
        <is>
          <t>POR</t>
        </is>
      </c>
      <c r="E81" s="42" t="n">
        <v>107</v>
      </c>
      <c r="F81" s="42" t="n">
        <v>109</v>
      </c>
      <c r="G81" s="42" t="n">
        <v>19</v>
      </c>
      <c r="H81" s="42" t="n">
        <v>13</v>
      </c>
      <c r="I81" s="42" t="n">
        <v>23</v>
      </c>
      <c r="J81" s="42" t="n">
        <v>24</v>
      </c>
      <c r="K81" s="42" t="n">
        <v>54</v>
      </c>
      <c r="L81" s="42" t="n">
        <v>56</v>
      </c>
      <c r="M81" s="42" t="n">
        <v>3</v>
      </c>
      <c r="N81" s="42" t="n">
        <v>3</v>
      </c>
      <c r="O81" s="44">
        <f>IF(F81&gt;E81,1,0)</f>
        <v/>
      </c>
      <c r="P81" s="44">
        <f>F81-E81</f>
        <v/>
      </c>
    </row>
    <row r="82" ht="15" customHeight="1" s="35">
      <c r="A82" s="42" t="inlineStr">
        <is>
          <t>0022500027</t>
        </is>
      </c>
      <c r="B82" s="43" t="n">
        <v>45961</v>
      </c>
      <c r="C82" s="42" t="inlineStr">
        <is>
          <t>NOP</t>
        </is>
      </c>
      <c r="D82" s="42" t="inlineStr">
        <is>
          <t>LAC</t>
        </is>
      </c>
      <c r="E82" s="42" t="n">
        <v>124</v>
      </c>
      <c r="F82" s="42" t="n">
        <v>126</v>
      </c>
      <c r="G82" s="42" t="n">
        <v>15</v>
      </c>
      <c r="H82" s="42" t="n">
        <v>12</v>
      </c>
      <c r="I82" s="42" t="n">
        <v>18</v>
      </c>
      <c r="J82" s="42" t="n">
        <v>19</v>
      </c>
      <c r="K82" s="42" t="n">
        <v>46</v>
      </c>
      <c r="L82" s="42" t="n">
        <v>45</v>
      </c>
      <c r="M82" s="42" t="n">
        <v>0</v>
      </c>
      <c r="N82" s="42" t="n">
        <v>2</v>
      </c>
      <c r="O82" s="44">
        <f>IF(F82&gt;E82,1,0)</f>
        <v/>
      </c>
      <c r="P82" s="44">
        <f>F82-E82</f>
        <v/>
      </c>
    </row>
    <row r="83" ht="15" customHeight="1" s="35">
      <c r="A83" s="42" t="inlineStr">
        <is>
          <t>0022500142</t>
        </is>
      </c>
      <c r="B83" s="43" t="n">
        <v>45962</v>
      </c>
      <c r="C83" s="42" t="inlineStr">
        <is>
          <t>SAC</t>
        </is>
      </c>
      <c r="D83" s="42" t="inlineStr">
        <is>
          <t>MIL</t>
        </is>
      </c>
      <c r="E83" s="42" t="n">
        <v>135</v>
      </c>
      <c r="F83" s="42" t="n">
        <v>133</v>
      </c>
      <c r="G83" s="42" t="n">
        <v>10</v>
      </c>
      <c r="H83" s="42" t="n">
        <v>11</v>
      </c>
      <c r="I83" s="42" t="n">
        <v>21</v>
      </c>
      <c r="J83" s="42" t="n">
        <v>26</v>
      </c>
      <c r="K83" s="42" t="n">
        <v>48</v>
      </c>
      <c r="L83" s="42" t="n">
        <v>44</v>
      </c>
      <c r="M83" s="42" t="n">
        <v>1</v>
      </c>
      <c r="N83" s="42" t="n">
        <v>4</v>
      </c>
      <c r="O83" s="44">
        <f>IF(F83&gt;E83,1,0)</f>
        <v/>
      </c>
      <c r="P83" s="44">
        <f>F83-E83</f>
        <v/>
      </c>
    </row>
    <row r="84" ht="15" customHeight="1" s="35">
      <c r="A84" s="42" t="inlineStr">
        <is>
          <t>0022500143</t>
        </is>
      </c>
      <c r="B84" s="43" t="n">
        <v>45962</v>
      </c>
      <c r="C84" s="42" t="inlineStr">
        <is>
          <t>MIN</t>
        </is>
      </c>
      <c r="D84" s="42" t="inlineStr">
        <is>
          <t>CHA</t>
        </is>
      </c>
      <c r="E84" s="42" t="n">
        <v>122</v>
      </c>
      <c r="F84" s="42" t="n">
        <v>105</v>
      </c>
      <c r="G84" s="42" t="n">
        <v>10</v>
      </c>
      <c r="H84" s="42" t="n">
        <v>14</v>
      </c>
      <c r="I84" s="42" t="n">
        <v>23</v>
      </c>
      <c r="J84" s="42" t="n">
        <v>16</v>
      </c>
      <c r="K84" s="42" t="n">
        <v>45</v>
      </c>
      <c r="L84" s="42" t="n">
        <v>53</v>
      </c>
      <c r="M84" s="42" t="n">
        <v>2</v>
      </c>
      <c r="N84" s="42" t="n">
        <v>2</v>
      </c>
      <c r="O84" s="44">
        <f>IF(F84&gt;E84,1,0)</f>
        <v/>
      </c>
      <c r="P84" s="44">
        <f>F84-E84</f>
        <v/>
      </c>
    </row>
    <row r="85" ht="15" customHeight="1" s="35">
      <c r="A85" s="42" t="inlineStr">
        <is>
          <t>0022500144</t>
        </is>
      </c>
      <c r="B85" s="43" t="n">
        <v>45962</v>
      </c>
      <c r="C85" s="42" t="inlineStr">
        <is>
          <t>GSW</t>
        </is>
      </c>
      <c r="D85" s="42" t="inlineStr">
        <is>
          <t>IND</t>
        </is>
      </c>
      <c r="E85" s="42" t="n">
        <v>109</v>
      </c>
      <c r="F85" s="42" t="n">
        <v>114</v>
      </c>
      <c r="G85" s="42" t="n">
        <v>16</v>
      </c>
      <c r="H85" s="42" t="n">
        <v>12</v>
      </c>
      <c r="I85" s="42" t="n">
        <v>27</v>
      </c>
      <c r="J85" s="42" t="n">
        <v>20</v>
      </c>
      <c r="K85" s="42" t="n">
        <v>51</v>
      </c>
      <c r="L85" s="42" t="n">
        <v>57</v>
      </c>
      <c r="M85" s="42" t="n">
        <v>4</v>
      </c>
      <c r="N85" s="42" t="n">
        <v>0</v>
      </c>
      <c r="O85" s="44">
        <f>IF(F85&gt;E85,1,0)</f>
        <v/>
      </c>
      <c r="P85" s="44">
        <f>F85-E85</f>
        <v/>
      </c>
    </row>
    <row r="86" ht="15" customHeight="1" s="35">
      <c r="A86" s="42" t="inlineStr">
        <is>
          <t>0022500145</t>
        </is>
      </c>
      <c r="B86" s="43" t="n">
        <v>45962</v>
      </c>
      <c r="C86" s="42" t="inlineStr">
        <is>
          <t>ORL</t>
        </is>
      </c>
      <c r="D86" s="42" t="inlineStr">
        <is>
          <t>WAS</t>
        </is>
      </c>
      <c r="E86" s="42" t="n">
        <v>125</v>
      </c>
      <c r="F86" s="42" t="n">
        <v>94</v>
      </c>
      <c r="G86" s="42" t="n">
        <v>17</v>
      </c>
      <c r="H86" s="42" t="n">
        <v>17</v>
      </c>
      <c r="I86" s="42" t="n">
        <v>16</v>
      </c>
      <c r="J86" s="42" t="n">
        <v>23</v>
      </c>
      <c r="K86" s="42" t="n">
        <v>62</v>
      </c>
      <c r="L86" s="42" t="n">
        <v>54</v>
      </c>
      <c r="M86" s="42" t="n">
        <v>2</v>
      </c>
      <c r="N86" s="42" t="n">
        <v>1</v>
      </c>
      <c r="O86" s="44">
        <f>IF(F86&gt;E86,1,0)</f>
        <v/>
      </c>
      <c r="P86" s="44">
        <f>F86-E86</f>
        <v/>
      </c>
    </row>
    <row r="87" ht="15" customHeight="1" s="35">
      <c r="A87" s="42" t="inlineStr">
        <is>
          <t>0022500146</t>
        </is>
      </c>
      <c r="B87" s="43" t="n">
        <v>45962</v>
      </c>
      <c r="C87" s="42" t="inlineStr">
        <is>
          <t>HOU</t>
        </is>
      </c>
      <c r="D87" s="42" t="inlineStr">
        <is>
          <t>BOS</t>
        </is>
      </c>
      <c r="E87" s="42" t="n">
        <v>128</v>
      </c>
      <c r="F87" s="42" t="n">
        <v>101</v>
      </c>
      <c r="G87" s="42" t="n">
        <v>20</v>
      </c>
      <c r="H87" s="42" t="n">
        <v>10</v>
      </c>
      <c r="I87" s="42" t="n">
        <v>15</v>
      </c>
      <c r="J87" s="42" t="n">
        <v>27</v>
      </c>
      <c r="K87" s="42" t="n">
        <v>64</v>
      </c>
      <c r="L87" s="42" t="n">
        <v>45</v>
      </c>
      <c r="M87" s="42" t="n">
        <v>2</v>
      </c>
      <c r="N87" s="42" t="n">
        <v>3</v>
      </c>
      <c r="O87" s="44">
        <f>IF(F87&gt;E87,1,0)</f>
        <v/>
      </c>
      <c r="P87" s="44">
        <f>F87-E87</f>
        <v/>
      </c>
    </row>
    <row r="88" ht="15" customHeight="1" s="35">
      <c r="A88" s="42" t="inlineStr">
        <is>
          <t>0022500147</t>
        </is>
      </c>
      <c r="B88" s="43" t="n">
        <v>45962</v>
      </c>
      <c r="C88" s="42" t="inlineStr">
        <is>
          <t>DAL</t>
        </is>
      </c>
      <c r="D88" s="42" t="inlineStr">
        <is>
          <t>DET</t>
        </is>
      </c>
      <c r="E88" s="42" t="n">
        <v>110</v>
      </c>
      <c r="F88" s="42" t="n">
        <v>122</v>
      </c>
      <c r="G88" s="42" t="n">
        <v>15</v>
      </c>
      <c r="H88" s="42" t="n">
        <v>8</v>
      </c>
      <c r="I88" s="42" t="n">
        <v>25</v>
      </c>
      <c r="J88" s="42" t="n">
        <v>22</v>
      </c>
      <c r="K88" s="42" t="n">
        <v>54</v>
      </c>
      <c r="L88" s="42" t="n">
        <v>56</v>
      </c>
      <c r="M88" s="42" t="n">
        <v>2</v>
      </c>
      <c r="N88" s="42" t="n">
        <v>3</v>
      </c>
      <c r="O88" s="44">
        <f>IF(F88&gt;E88,1,0)</f>
        <v/>
      </c>
      <c r="P88" s="44">
        <f>F88-E88</f>
        <v/>
      </c>
    </row>
    <row r="89" ht="15" customHeight="1" s="35">
      <c r="A89" s="42" t="inlineStr">
        <is>
          <t>0022500148</t>
        </is>
      </c>
      <c r="B89" s="43" t="n">
        <v>45963</v>
      </c>
      <c r="C89" s="42" t="inlineStr">
        <is>
          <t>NOP</t>
        </is>
      </c>
      <c r="D89" s="42" t="inlineStr">
        <is>
          <t>OKC</t>
        </is>
      </c>
      <c r="E89" s="42" t="n">
        <v>106</v>
      </c>
      <c r="F89" s="42" t="n">
        <v>137</v>
      </c>
      <c r="G89" s="42" t="n">
        <v>17</v>
      </c>
      <c r="H89" s="42" t="n">
        <v>13</v>
      </c>
      <c r="I89" s="42" t="n">
        <v>22</v>
      </c>
      <c r="J89" s="42" t="n">
        <v>22</v>
      </c>
      <c r="K89" s="42" t="n">
        <v>51</v>
      </c>
      <c r="L89" s="42" t="n">
        <v>47</v>
      </c>
      <c r="M89" s="42" t="n">
        <v>0</v>
      </c>
      <c r="N89" s="42" t="n">
        <v>6</v>
      </c>
      <c r="O89" s="44">
        <f>IF(F89&gt;E89,1,0)</f>
        <v/>
      </c>
      <c r="P89" s="44">
        <f>F89-E89</f>
        <v/>
      </c>
    </row>
    <row r="90" ht="15" customHeight="1" s="35">
      <c r="A90" s="42" t="inlineStr">
        <is>
          <t>0022500149</t>
        </is>
      </c>
      <c r="B90" s="43" t="n">
        <v>45963</v>
      </c>
      <c r="C90" s="42" t="inlineStr">
        <is>
          <t>PHI</t>
        </is>
      </c>
      <c r="D90" s="42" t="inlineStr">
        <is>
          <t>BKN</t>
        </is>
      </c>
      <c r="E90" s="42" t="n">
        <v>129</v>
      </c>
      <c r="F90" s="42" t="n">
        <v>105</v>
      </c>
      <c r="G90" s="42" t="n">
        <v>15</v>
      </c>
      <c r="H90" s="42" t="n">
        <v>19</v>
      </c>
      <c r="I90" s="42" t="n">
        <v>25</v>
      </c>
      <c r="J90" s="42" t="n">
        <v>16</v>
      </c>
      <c r="K90" s="42" t="n">
        <v>52</v>
      </c>
      <c r="L90" s="42" t="n">
        <v>55</v>
      </c>
      <c r="M90" s="42" t="n">
        <v>4</v>
      </c>
      <c r="N90" s="42" t="n">
        <v>0</v>
      </c>
      <c r="O90" s="44">
        <f>IF(F90&gt;E90,1,0)</f>
        <v/>
      </c>
      <c r="P90" s="44">
        <f>F90-E90</f>
        <v/>
      </c>
    </row>
    <row r="91" ht="15" customHeight="1" s="35">
      <c r="A91" s="42" t="inlineStr">
        <is>
          <t>0022500150</t>
        </is>
      </c>
      <c r="B91" s="43" t="n">
        <v>45963</v>
      </c>
      <c r="C91" s="42" t="inlineStr">
        <is>
          <t>UTA</t>
        </is>
      </c>
      <c r="D91" s="42" t="inlineStr">
        <is>
          <t>CHA</t>
        </is>
      </c>
      <c r="E91" s="42" t="n">
        <v>103</v>
      </c>
      <c r="F91" s="42" t="n">
        <v>126</v>
      </c>
      <c r="G91" s="42" t="n">
        <v>11</v>
      </c>
      <c r="H91" s="42" t="n">
        <v>15</v>
      </c>
      <c r="I91" s="42" t="n">
        <v>25</v>
      </c>
      <c r="J91" s="42" t="n">
        <v>25</v>
      </c>
      <c r="K91" s="42" t="n">
        <v>49</v>
      </c>
      <c r="L91" s="42" t="n">
        <v>54</v>
      </c>
      <c r="M91" s="42" t="n">
        <v>2</v>
      </c>
      <c r="N91" s="42" t="n">
        <v>2</v>
      </c>
      <c r="O91" s="44">
        <f>IF(F91&gt;E91,1,0)</f>
        <v/>
      </c>
      <c r="P91" s="44">
        <f>F91-E91</f>
        <v/>
      </c>
    </row>
    <row r="92" ht="15" customHeight="1" s="35">
      <c r="A92" s="42" t="inlineStr">
        <is>
          <t>0022500151</t>
        </is>
      </c>
      <c r="B92" s="43" t="n">
        <v>45963</v>
      </c>
      <c r="C92" s="42" t="inlineStr">
        <is>
          <t>ATL</t>
        </is>
      </c>
      <c r="D92" s="42" t="inlineStr">
        <is>
          <t>CLE</t>
        </is>
      </c>
      <c r="E92" s="42" t="n">
        <v>109</v>
      </c>
      <c r="F92" s="42" t="n">
        <v>117</v>
      </c>
      <c r="G92" s="42" t="n">
        <v>23</v>
      </c>
      <c r="H92" s="42" t="n">
        <v>18</v>
      </c>
      <c r="I92" s="42" t="n">
        <v>21</v>
      </c>
      <c r="J92" s="42" t="n">
        <v>29</v>
      </c>
      <c r="K92" s="42" t="n">
        <v>59</v>
      </c>
      <c r="L92" s="42" t="n">
        <v>48</v>
      </c>
      <c r="M92" s="42" t="n">
        <v>3</v>
      </c>
      <c r="N92" s="42" t="n">
        <v>3</v>
      </c>
      <c r="O92" s="44">
        <f>IF(F92&gt;E92,1,0)</f>
        <v/>
      </c>
      <c r="P92" s="44">
        <f>F92-E92</f>
        <v/>
      </c>
    </row>
    <row r="93" ht="15" customHeight="1" s="35">
      <c r="A93" s="42" t="inlineStr">
        <is>
          <t>0022500152</t>
        </is>
      </c>
      <c r="B93" s="43" t="n">
        <v>45963</v>
      </c>
      <c r="C93" s="42" t="inlineStr">
        <is>
          <t>MEM</t>
        </is>
      </c>
      <c r="D93" s="42" t="inlineStr">
        <is>
          <t>TOR</t>
        </is>
      </c>
      <c r="E93" s="42" t="n">
        <v>104</v>
      </c>
      <c r="F93" s="42" t="n">
        <v>117</v>
      </c>
      <c r="G93" s="42" t="n">
        <v>13</v>
      </c>
      <c r="H93" s="42" t="n">
        <v>16</v>
      </c>
      <c r="I93" s="42" t="n">
        <v>18</v>
      </c>
      <c r="J93" s="42" t="n">
        <v>23</v>
      </c>
      <c r="K93" s="42" t="n">
        <v>46</v>
      </c>
      <c r="L93" s="42" t="n">
        <v>55</v>
      </c>
      <c r="M93" s="42" t="n">
        <v>3</v>
      </c>
      <c r="N93" s="42" t="n">
        <v>2</v>
      </c>
      <c r="O93" s="44">
        <f>IF(F93&gt;E93,1,0)</f>
        <v/>
      </c>
      <c r="P93" s="44">
        <f>F93-E93</f>
        <v/>
      </c>
    </row>
    <row r="94" ht="15" customHeight="1" s="35">
      <c r="A94" s="42" t="inlineStr">
        <is>
          <t>0022500153</t>
        </is>
      </c>
      <c r="B94" s="43" t="n">
        <v>45963</v>
      </c>
      <c r="C94" s="42" t="inlineStr">
        <is>
          <t>CHI</t>
        </is>
      </c>
      <c r="D94" s="42" t="inlineStr">
        <is>
          <t>NYK</t>
        </is>
      </c>
      <c r="E94" s="42" t="n">
        <v>116</v>
      </c>
      <c r="F94" s="42" t="n">
        <v>128</v>
      </c>
      <c r="G94" s="42" t="n">
        <v>14</v>
      </c>
      <c r="H94" s="42" t="n">
        <v>11</v>
      </c>
      <c r="I94" s="42" t="n">
        <v>20</v>
      </c>
      <c r="J94" s="42" t="n">
        <v>12</v>
      </c>
      <c r="K94" s="42" t="n">
        <v>48</v>
      </c>
      <c r="L94" s="42" t="n">
        <v>54</v>
      </c>
      <c r="M94" s="42" t="n">
        <v>5</v>
      </c>
      <c r="N94" s="42" t="n">
        <v>2</v>
      </c>
      <c r="O94" s="44">
        <f>IF(F94&gt;E94,1,0)</f>
        <v/>
      </c>
      <c r="P94" s="44">
        <f>F94-E94</f>
        <v/>
      </c>
    </row>
    <row r="95" ht="15" customHeight="1" s="35">
      <c r="A95" s="42" t="inlineStr">
        <is>
          <t>0022500154</t>
        </is>
      </c>
      <c r="B95" s="43" t="n">
        <v>45963</v>
      </c>
      <c r="C95" s="42" t="inlineStr">
        <is>
          <t>SAS</t>
        </is>
      </c>
      <c r="D95" s="42" t="inlineStr">
        <is>
          <t>PHX</t>
        </is>
      </c>
      <c r="E95" s="42" t="n">
        <v>118</v>
      </c>
      <c r="F95" s="42" t="n">
        <v>130</v>
      </c>
      <c r="G95" s="42" t="n">
        <v>14</v>
      </c>
      <c r="H95" s="42" t="n">
        <v>20</v>
      </c>
      <c r="I95" s="42" t="n">
        <v>22</v>
      </c>
      <c r="J95" s="42" t="n">
        <v>26</v>
      </c>
      <c r="K95" s="42" t="n">
        <v>50</v>
      </c>
      <c r="L95" s="42" t="n">
        <v>45</v>
      </c>
      <c r="M95" s="42" t="n">
        <v>5</v>
      </c>
      <c r="N95" s="42" t="n">
        <v>2</v>
      </c>
      <c r="O95" s="44">
        <f>IF(F95&gt;E95,1,0)</f>
        <v/>
      </c>
      <c r="P95" s="44">
        <f>F95-E95</f>
        <v/>
      </c>
    </row>
    <row r="96" ht="15" customHeight="1" s="35">
      <c r="A96" s="42" t="inlineStr">
        <is>
          <t>0022500155</t>
        </is>
      </c>
      <c r="B96" s="43" t="n">
        <v>45963</v>
      </c>
      <c r="C96" s="42" t="inlineStr">
        <is>
          <t>MIA</t>
        </is>
      </c>
      <c r="D96" s="42" t="inlineStr">
        <is>
          <t>LAL</t>
        </is>
      </c>
      <c r="E96" s="42" t="n">
        <v>120</v>
      </c>
      <c r="F96" s="42" t="n">
        <v>130</v>
      </c>
      <c r="G96" s="42" t="n">
        <v>15</v>
      </c>
      <c r="H96" s="42" t="n">
        <v>12</v>
      </c>
      <c r="I96" s="42" t="n">
        <v>21</v>
      </c>
      <c r="J96" s="42" t="n">
        <v>26</v>
      </c>
      <c r="K96" s="42" t="n">
        <v>51</v>
      </c>
      <c r="L96" s="42" t="n">
        <v>54</v>
      </c>
      <c r="M96" s="42" t="n">
        <v>3</v>
      </c>
      <c r="N96" s="42" t="n">
        <v>4</v>
      </c>
      <c r="O96" s="44">
        <f>IF(F96&gt;E96,1,0)</f>
        <v/>
      </c>
      <c r="P96" s="44">
        <f>F96-E96</f>
        <v/>
      </c>
    </row>
    <row r="97" ht="15" customHeight="1" s="35">
      <c r="A97" s="42" t="inlineStr">
        <is>
          <t>0022500156</t>
        </is>
      </c>
      <c r="B97" s="43" t="n">
        <v>45964</v>
      </c>
      <c r="C97" s="42" t="inlineStr">
        <is>
          <t>MIN</t>
        </is>
      </c>
      <c r="D97" s="42" t="inlineStr">
        <is>
          <t>BKN</t>
        </is>
      </c>
      <c r="E97" s="42" t="n">
        <v>125</v>
      </c>
      <c r="F97" s="42" t="n">
        <v>109</v>
      </c>
      <c r="G97" s="42" t="n">
        <v>17</v>
      </c>
      <c r="H97" s="42" t="n">
        <v>12</v>
      </c>
      <c r="I97" s="42" t="n">
        <v>27</v>
      </c>
      <c r="J97" s="42" t="n">
        <v>25</v>
      </c>
      <c r="K97" s="42" t="n">
        <v>63</v>
      </c>
      <c r="L97" s="42" t="n">
        <v>50</v>
      </c>
      <c r="M97" s="42" t="n">
        <v>3</v>
      </c>
      <c r="N97" s="42" t="n">
        <v>0</v>
      </c>
      <c r="O97" s="44">
        <f>IF(F97&gt;E97,1,0)</f>
        <v/>
      </c>
      <c r="P97" s="44">
        <f>F97-E97</f>
        <v/>
      </c>
    </row>
    <row r="98" ht="15" customHeight="1" s="35">
      <c r="A98" s="42" t="inlineStr">
        <is>
          <t>0022500157</t>
        </is>
      </c>
      <c r="B98" s="43" t="n">
        <v>45964</v>
      </c>
      <c r="C98" s="42" t="inlineStr">
        <is>
          <t>MIL</t>
        </is>
      </c>
      <c r="D98" s="42" t="inlineStr">
        <is>
          <t>IND</t>
        </is>
      </c>
      <c r="E98" s="42" t="n">
        <v>117</v>
      </c>
      <c r="F98" s="42" t="n">
        <v>115</v>
      </c>
      <c r="G98" s="42" t="n">
        <v>18</v>
      </c>
      <c r="H98" s="42" t="n">
        <v>12</v>
      </c>
      <c r="I98" s="42" t="n">
        <v>28</v>
      </c>
      <c r="J98" s="42" t="n">
        <v>24</v>
      </c>
      <c r="K98" s="42" t="n">
        <v>59</v>
      </c>
      <c r="L98" s="42" t="n">
        <v>58</v>
      </c>
      <c r="M98" s="42" t="n">
        <v>4</v>
      </c>
      <c r="N98" s="42" t="n">
        <v>1</v>
      </c>
      <c r="O98" s="44">
        <f>IF(F98&gt;E98,1,0)</f>
        <v/>
      </c>
      <c r="P98" s="44">
        <f>F98-E98</f>
        <v/>
      </c>
    </row>
    <row r="99" ht="15" customHeight="1" s="35">
      <c r="A99" s="42" t="inlineStr">
        <is>
          <t>0022500158</t>
        </is>
      </c>
      <c r="B99" s="43" t="n">
        <v>45964</v>
      </c>
      <c r="C99" s="42" t="inlineStr">
        <is>
          <t>UTA</t>
        </is>
      </c>
      <c r="D99" s="42" t="inlineStr">
        <is>
          <t>BOS</t>
        </is>
      </c>
      <c r="E99" s="42" t="n">
        <v>105</v>
      </c>
      <c r="F99" s="42" t="n">
        <v>103</v>
      </c>
      <c r="G99" s="42" t="n">
        <v>19</v>
      </c>
      <c r="H99" s="42" t="n">
        <v>10</v>
      </c>
      <c r="I99" s="42" t="n">
        <v>23</v>
      </c>
      <c r="J99" s="42" t="n">
        <v>22</v>
      </c>
      <c r="K99" s="42" t="n">
        <v>65</v>
      </c>
      <c r="L99" s="42" t="n">
        <v>43</v>
      </c>
      <c r="M99" s="42" t="n">
        <v>2</v>
      </c>
      <c r="N99" s="42" t="n">
        <v>3</v>
      </c>
      <c r="O99" s="44">
        <f>IF(F99&gt;E99,1,0)</f>
        <v/>
      </c>
      <c r="P99" s="44">
        <f>F99-E99</f>
        <v/>
      </c>
    </row>
    <row r="100" ht="15" customHeight="1" s="35">
      <c r="A100" s="42" t="inlineStr">
        <is>
          <t>0022500159</t>
        </is>
      </c>
      <c r="B100" s="43" t="n">
        <v>45964</v>
      </c>
      <c r="C100" s="42" t="inlineStr">
        <is>
          <t>WAS</t>
        </is>
      </c>
      <c r="D100" s="42" t="inlineStr">
        <is>
          <t>NYK</t>
        </is>
      </c>
      <c r="E100" s="42" t="n">
        <v>102</v>
      </c>
      <c r="F100" s="42" t="n">
        <v>119</v>
      </c>
      <c r="G100" s="42" t="n">
        <v>20</v>
      </c>
      <c r="H100" s="42" t="n">
        <v>12</v>
      </c>
      <c r="I100" s="42" t="n">
        <v>21</v>
      </c>
      <c r="J100" s="42" t="n">
        <v>17</v>
      </c>
      <c r="K100" s="42" t="n">
        <v>49</v>
      </c>
      <c r="L100" s="42" t="n">
        <v>54</v>
      </c>
      <c r="M100" s="42" t="n">
        <v>1</v>
      </c>
      <c r="N100" s="42" t="n">
        <v>3</v>
      </c>
      <c r="O100" s="44">
        <f>IF(F100&gt;E100,1,0)</f>
        <v/>
      </c>
      <c r="P100" s="44">
        <f>F100-E100</f>
        <v/>
      </c>
    </row>
    <row r="101" ht="15" customHeight="1" s="35">
      <c r="A101" s="42" t="inlineStr">
        <is>
          <t>0022500160</t>
        </is>
      </c>
      <c r="B101" s="43" t="n">
        <v>45964</v>
      </c>
      <c r="C101" s="42" t="inlineStr">
        <is>
          <t>DAL</t>
        </is>
      </c>
      <c r="D101" s="42" t="inlineStr">
        <is>
          <t>HOU</t>
        </is>
      </c>
      <c r="E101" s="42" t="n">
        <v>102</v>
      </c>
      <c r="F101" s="42" t="n">
        <v>110</v>
      </c>
      <c r="G101" s="42" t="n">
        <v>15</v>
      </c>
      <c r="H101" s="42" t="n">
        <v>17</v>
      </c>
      <c r="I101" s="42" t="n">
        <v>26</v>
      </c>
      <c r="J101" s="42" t="n">
        <v>17</v>
      </c>
      <c r="K101" s="42" t="n">
        <v>52</v>
      </c>
      <c r="L101" s="42" t="n">
        <v>65</v>
      </c>
      <c r="M101" s="42" t="n">
        <v>2</v>
      </c>
      <c r="N101" s="42" t="n">
        <v>3</v>
      </c>
      <c r="O101" s="44">
        <f>IF(F101&gt;E101,1,0)</f>
        <v/>
      </c>
      <c r="P101" s="44">
        <f>F101-E101</f>
        <v/>
      </c>
    </row>
    <row r="102" ht="15" customHeight="1" s="35">
      <c r="A102" s="42" t="inlineStr">
        <is>
          <t>0022500161</t>
        </is>
      </c>
      <c r="B102" s="43" t="n">
        <v>45964</v>
      </c>
      <c r="C102" s="42" t="inlineStr">
        <is>
          <t>DET</t>
        </is>
      </c>
      <c r="D102" s="42" t="inlineStr">
        <is>
          <t>MEM</t>
        </is>
      </c>
      <c r="E102" s="42" t="n">
        <v>114</v>
      </c>
      <c r="F102" s="42" t="n">
        <v>106</v>
      </c>
      <c r="G102" s="42" t="n">
        <v>14</v>
      </c>
      <c r="H102" s="42" t="n">
        <v>20</v>
      </c>
      <c r="I102" s="42" t="n">
        <v>21</v>
      </c>
      <c r="J102" s="42" t="n">
        <v>22</v>
      </c>
      <c r="K102" s="42" t="n">
        <v>52</v>
      </c>
      <c r="L102" s="42" t="n">
        <v>54</v>
      </c>
      <c r="M102" s="42" t="n">
        <v>4</v>
      </c>
      <c r="N102" s="42" t="n">
        <v>3</v>
      </c>
      <c r="O102" s="44">
        <f>IF(F102&gt;E102,1,0)</f>
        <v/>
      </c>
      <c r="P102" s="44">
        <f>F102-E102</f>
        <v/>
      </c>
    </row>
    <row r="103" ht="15" customHeight="1" s="35">
      <c r="A103" s="42" t="inlineStr">
        <is>
          <t>0022500162</t>
        </is>
      </c>
      <c r="B103" s="43" t="n">
        <v>45964</v>
      </c>
      <c r="C103" s="42" t="inlineStr">
        <is>
          <t>SAC</t>
        </is>
      </c>
      <c r="D103" s="42" t="inlineStr">
        <is>
          <t>DEN</t>
        </is>
      </c>
      <c r="E103" s="42" t="n">
        <v>124</v>
      </c>
      <c r="F103" s="42" t="n">
        <v>130</v>
      </c>
      <c r="G103" s="42" t="n">
        <v>15</v>
      </c>
      <c r="H103" s="42" t="n">
        <v>8</v>
      </c>
      <c r="I103" s="42" t="n">
        <v>24</v>
      </c>
      <c r="J103" s="42" t="n">
        <v>18</v>
      </c>
      <c r="K103" s="42" t="n">
        <v>54</v>
      </c>
      <c r="L103" s="42" t="n">
        <v>47</v>
      </c>
      <c r="M103" s="42" t="n">
        <v>2</v>
      </c>
      <c r="N103" s="42" t="n">
        <v>3</v>
      </c>
      <c r="O103" s="44">
        <f>IF(F103&gt;E103,1,0)</f>
        <v/>
      </c>
      <c r="P103" s="44">
        <f>F103-E103</f>
        <v/>
      </c>
    </row>
    <row r="104" ht="15" customHeight="1" s="35">
      <c r="A104" s="42" t="inlineStr">
        <is>
          <t>0022500163</t>
        </is>
      </c>
      <c r="B104" s="43" t="n">
        <v>45964</v>
      </c>
      <c r="C104" s="42" t="inlineStr">
        <is>
          <t>LAL</t>
        </is>
      </c>
      <c r="D104" s="42" t="inlineStr">
        <is>
          <t>POR</t>
        </is>
      </c>
      <c r="E104" s="42" t="n">
        <v>123</v>
      </c>
      <c r="F104" s="42" t="n">
        <v>115</v>
      </c>
      <c r="G104" s="42" t="n">
        <v>17</v>
      </c>
      <c r="H104" s="42" t="n">
        <v>18</v>
      </c>
      <c r="I104" s="42" t="n">
        <v>22</v>
      </c>
      <c r="J104" s="42" t="n">
        <v>18</v>
      </c>
      <c r="K104" s="42" t="n">
        <v>42</v>
      </c>
      <c r="L104" s="42" t="n">
        <v>47</v>
      </c>
      <c r="M104" s="42" t="n">
        <v>5</v>
      </c>
      <c r="N104" s="42" t="n">
        <v>4</v>
      </c>
      <c r="O104" s="44">
        <f>IF(F104&gt;E104,1,0)</f>
        <v/>
      </c>
      <c r="P104" s="44">
        <f>F104-E104</f>
        <v/>
      </c>
    </row>
    <row r="105" ht="15" customHeight="1" s="35">
      <c r="A105" s="42" t="inlineStr">
        <is>
          <t>0022500164</t>
        </is>
      </c>
      <c r="B105" s="43" t="n">
        <v>45964</v>
      </c>
      <c r="C105" s="42" t="inlineStr">
        <is>
          <t>MIA</t>
        </is>
      </c>
      <c r="D105" s="42" t="inlineStr">
        <is>
          <t>LAC</t>
        </is>
      </c>
      <c r="E105" s="42" t="n">
        <v>120</v>
      </c>
      <c r="F105" s="42" t="n">
        <v>119</v>
      </c>
      <c r="G105" s="42" t="n">
        <v>16</v>
      </c>
      <c r="H105" s="42" t="n">
        <v>21</v>
      </c>
      <c r="I105" s="42" t="n">
        <v>15</v>
      </c>
      <c r="J105" s="42" t="n">
        <v>24</v>
      </c>
      <c r="K105" s="42" t="n">
        <v>42</v>
      </c>
      <c r="L105" s="42" t="n">
        <v>51</v>
      </c>
      <c r="M105" s="42" t="n">
        <v>3</v>
      </c>
      <c r="N105" s="42" t="n">
        <v>3</v>
      </c>
      <c r="O105" s="44">
        <f>IF(F105&gt;E105,1,0)</f>
        <v/>
      </c>
      <c r="P105" s="44">
        <f>F105-E105</f>
        <v/>
      </c>
    </row>
    <row r="106" ht="15" customHeight="1" s="35">
      <c r="A106" s="42" t="inlineStr">
        <is>
          <t>0022500165</t>
        </is>
      </c>
      <c r="B106" s="43" t="n">
        <v>45965</v>
      </c>
      <c r="C106" s="42" t="inlineStr">
        <is>
          <t>MIL</t>
        </is>
      </c>
      <c r="D106" s="42" t="inlineStr">
        <is>
          <t>TOR</t>
        </is>
      </c>
      <c r="E106" s="42" t="n">
        <v>100</v>
      </c>
      <c r="F106" s="42" t="n">
        <v>128</v>
      </c>
      <c r="G106" s="42" t="n">
        <v>15</v>
      </c>
      <c r="H106" s="42" t="n">
        <v>10</v>
      </c>
      <c r="I106" s="42" t="n">
        <v>26</v>
      </c>
      <c r="J106" s="42" t="n">
        <v>23</v>
      </c>
      <c r="K106" s="42" t="n">
        <v>49</v>
      </c>
      <c r="L106" s="42" t="n">
        <v>60</v>
      </c>
      <c r="M106" s="42" t="n">
        <v>5</v>
      </c>
      <c r="N106" s="42" t="n">
        <v>3</v>
      </c>
      <c r="O106" s="44">
        <f>IF(F106&gt;E106,1,0)</f>
        <v/>
      </c>
      <c r="P106" s="44">
        <f>F106-E106</f>
        <v/>
      </c>
    </row>
    <row r="107" ht="15" customHeight="1" s="35">
      <c r="A107" s="42" t="inlineStr">
        <is>
          <t>0022500166</t>
        </is>
      </c>
      <c r="B107" s="43" t="n">
        <v>45965</v>
      </c>
      <c r="C107" s="42" t="inlineStr">
        <is>
          <t>ORL</t>
        </is>
      </c>
      <c r="D107" s="42" t="inlineStr">
        <is>
          <t>ATL</t>
        </is>
      </c>
      <c r="E107" s="42" t="n">
        <v>112</v>
      </c>
      <c r="F107" s="42" t="n">
        <v>127</v>
      </c>
      <c r="G107" s="42" t="n">
        <v>19</v>
      </c>
      <c r="H107" s="42" t="n">
        <v>20</v>
      </c>
      <c r="I107" s="42" t="n">
        <v>31</v>
      </c>
      <c r="J107" s="42" t="n">
        <v>24</v>
      </c>
      <c r="K107" s="42" t="n">
        <v>47</v>
      </c>
      <c r="L107" s="42" t="n">
        <v>44</v>
      </c>
      <c r="M107" s="42" t="n">
        <v>3</v>
      </c>
      <c r="N107" s="42" t="n">
        <v>3</v>
      </c>
      <c r="O107" s="44">
        <f>IF(F107&gt;E107,1,0)</f>
        <v/>
      </c>
      <c r="P107" s="44">
        <f>F107-E107</f>
        <v/>
      </c>
    </row>
    <row r="108" ht="15" customHeight="1" s="35">
      <c r="A108" s="42" t="inlineStr">
        <is>
          <t>0022500167</t>
        </is>
      </c>
      <c r="B108" s="43" t="n">
        <v>45965</v>
      </c>
      <c r="C108" s="42" t="inlineStr">
        <is>
          <t>PHI</t>
        </is>
      </c>
      <c r="D108" s="42" t="inlineStr">
        <is>
          <t>CHI</t>
        </is>
      </c>
      <c r="E108" s="42" t="n">
        <v>111</v>
      </c>
      <c r="F108" s="42" t="n">
        <v>113</v>
      </c>
      <c r="G108" s="42" t="n">
        <v>16</v>
      </c>
      <c r="H108" s="42" t="n">
        <v>18</v>
      </c>
      <c r="I108" s="42" t="n">
        <v>21</v>
      </c>
      <c r="J108" s="42" t="n">
        <v>20</v>
      </c>
      <c r="K108" s="42" t="n">
        <v>52</v>
      </c>
      <c r="L108" s="42" t="n">
        <v>58</v>
      </c>
      <c r="M108" s="42" t="n">
        <v>5</v>
      </c>
      <c r="N108" s="42" t="n">
        <v>5</v>
      </c>
      <c r="O108" s="44">
        <f>IF(F108&gt;E108,1,0)</f>
        <v/>
      </c>
      <c r="P108" s="44">
        <f>F108-E108</f>
        <v/>
      </c>
    </row>
    <row r="109" ht="15" customHeight="1" s="35">
      <c r="A109" s="42" t="inlineStr">
        <is>
          <t>0022500168</t>
        </is>
      </c>
      <c r="B109" s="43" t="n">
        <v>45965</v>
      </c>
      <c r="C109" s="42" t="inlineStr">
        <is>
          <t>CHA</t>
        </is>
      </c>
      <c r="D109" s="42" t="inlineStr">
        <is>
          <t>NOP</t>
        </is>
      </c>
      <c r="E109" s="42" t="n">
        <v>112</v>
      </c>
      <c r="F109" s="42" t="n">
        <v>116</v>
      </c>
      <c r="G109" s="42" t="n">
        <v>20</v>
      </c>
      <c r="H109" s="42" t="n">
        <v>13</v>
      </c>
      <c r="I109" s="42" t="n">
        <v>23</v>
      </c>
      <c r="J109" s="42" t="n">
        <v>20</v>
      </c>
      <c r="K109" s="42" t="n">
        <v>61</v>
      </c>
      <c r="L109" s="42" t="n">
        <v>44</v>
      </c>
      <c r="M109" s="42" t="n">
        <v>3</v>
      </c>
      <c r="N109" s="42" t="n">
        <v>0</v>
      </c>
      <c r="O109" s="44">
        <f>IF(F109&gt;E109,1,0)</f>
        <v/>
      </c>
      <c r="P109" s="44">
        <f>F109-E109</f>
        <v/>
      </c>
    </row>
    <row r="110" ht="15" customHeight="1" s="35">
      <c r="A110" s="42" t="inlineStr">
        <is>
          <t>0022500169</t>
        </is>
      </c>
      <c r="B110" s="43" t="n">
        <v>45965</v>
      </c>
      <c r="C110" s="42" t="inlineStr">
        <is>
          <t>PHX</t>
        </is>
      </c>
      <c r="D110" s="42" t="inlineStr">
        <is>
          <t>GSW</t>
        </is>
      </c>
      <c r="E110" s="42" t="n">
        <v>107</v>
      </c>
      <c r="F110" s="42" t="n">
        <v>118</v>
      </c>
      <c r="G110" s="42" t="n">
        <v>17</v>
      </c>
      <c r="H110" s="42" t="n">
        <v>16</v>
      </c>
      <c r="I110" s="42" t="n">
        <v>18</v>
      </c>
      <c r="J110" s="42" t="n">
        <v>18</v>
      </c>
      <c r="K110" s="42" t="n">
        <v>55</v>
      </c>
      <c r="L110" s="42" t="n">
        <v>43</v>
      </c>
      <c r="M110" s="42" t="n">
        <v>3</v>
      </c>
      <c r="N110" s="42" t="n">
        <v>4</v>
      </c>
      <c r="O110" s="44">
        <f>IF(F110&gt;E110,1,0)</f>
        <v/>
      </c>
      <c r="P110" s="44">
        <f>F110-E110</f>
        <v/>
      </c>
    </row>
    <row r="111" ht="15" customHeight="1" s="35">
      <c r="A111" s="42" t="inlineStr">
        <is>
          <t>0022500170</t>
        </is>
      </c>
      <c r="B111" s="43" t="n">
        <v>45965</v>
      </c>
      <c r="C111" s="42" t="inlineStr">
        <is>
          <t>OKC</t>
        </is>
      </c>
      <c r="D111" s="42" t="inlineStr">
        <is>
          <t>LAC</t>
        </is>
      </c>
      <c r="E111" s="42" t="n">
        <v>126</v>
      </c>
      <c r="F111" s="42" t="n">
        <v>107</v>
      </c>
      <c r="G111" s="42" t="n">
        <v>11</v>
      </c>
      <c r="H111" s="42" t="n">
        <v>19</v>
      </c>
      <c r="I111" s="42" t="n">
        <v>23</v>
      </c>
      <c r="J111" s="42" t="n">
        <v>22</v>
      </c>
      <c r="K111" s="42" t="n">
        <v>44</v>
      </c>
      <c r="L111" s="42" t="n">
        <v>52</v>
      </c>
      <c r="M111" s="42" t="n">
        <v>7</v>
      </c>
      <c r="N111" s="42" t="n">
        <v>3</v>
      </c>
      <c r="O111" s="44">
        <f>IF(F111&gt;E111,1,0)</f>
        <v/>
      </c>
      <c r="P111" s="44">
        <f>F111-E111</f>
        <v/>
      </c>
    </row>
    <row r="112" ht="15" customHeight="1" s="35">
      <c r="A112" s="42" t="inlineStr">
        <is>
          <t>0022500171</t>
        </is>
      </c>
      <c r="B112" s="43" t="n">
        <v>45966</v>
      </c>
      <c r="C112" s="42" t="inlineStr">
        <is>
          <t>PHI</t>
        </is>
      </c>
      <c r="D112" s="42" t="inlineStr">
        <is>
          <t>CLE</t>
        </is>
      </c>
      <c r="E112" s="42" t="n">
        <v>121</v>
      </c>
      <c r="F112" s="42" t="n">
        <v>132</v>
      </c>
      <c r="G112" s="42" t="n">
        <v>19</v>
      </c>
      <c r="H112" s="42" t="n">
        <v>15</v>
      </c>
      <c r="I112" s="42" t="n">
        <v>23</v>
      </c>
      <c r="J112" s="42" t="n">
        <v>22</v>
      </c>
      <c r="K112" s="42" t="n">
        <v>54</v>
      </c>
      <c r="L112" s="42" t="n">
        <v>45</v>
      </c>
      <c r="M112" s="42" t="n">
        <v>5</v>
      </c>
      <c r="N112" s="42" t="n">
        <v>4</v>
      </c>
      <c r="O112" s="44">
        <f>IF(F112&gt;E112,1,0)</f>
        <v/>
      </c>
      <c r="P112" s="44">
        <f>F112-E112</f>
        <v/>
      </c>
    </row>
    <row r="113" ht="15" customHeight="1" s="35">
      <c r="A113" s="42" t="inlineStr">
        <is>
          <t>0022500172</t>
        </is>
      </c>
      <c r="B113" s="43" t="n">
        <v>45966</v>
      </c>
      <c r="C113" s="42" t="inlineStr">
        <is>
          <t>UTA</t>
        </is>
      </c>
      <c r="D113" s="42" t="inlineStr">
        <is>
          <t>DET</t>
        </is>
      </c>
      <c r="E113" s="42" t="n">
        <v>103</v>
      </c>
      <c r="F113" s="42" t="n">
        <v>114</v>
      </c>
      <c r="G113" s="42" t="n">
        <v>15</v>
      </c>
      <c r="H113" s="42" t="n">
        <v>13</v>
      </c>
      <c r="I113" s="42" t="n">
        <v>17</v>
      </c>
      <c r="J113" s="42" t="n">
        <v>23</v>
      </c>
      <c r="K113" s="42" t="n">
        <v>55</v>
      </c>
      <c r="L113" s="42" t="n">
        <v>60</v>
      </c>
      <c r="M113" s="42" t="n">
        <v>3</v>
      </c>
      <c r="N113" s="42" t="n">
        <v>5</v>
      </c>
      <c r="O113" s="44">
        <f>IF(F113&gt;E113,1,0)</f>
        <v/>
      </c>
      <c r="P113" s="44">
        <f>F113-E113</f>
        <v/>
      </c>
    </row>
    <row r="114" ht="15" customHeight="1" s="35">
      <c r="A114" s="42" t="inlineStr">
        <is>
          <t>0022500173</t>
        </is>
      </c>
      <c r="B114" s="43" t="n">
        <v>45966</v>
      </c>
      <c r="C114" s="42" t="inlineStr">
        <is>
          <t>BKN</t>
        </is>
      </c>
      <c r="D114" s="42" t="inlineStr">
        <is>
          <t>IND</t>
        </is>
      </c>
      <c r="E114" s="42" t="n">
        <v>112</v>
      </c>
      <c r="F114" s="42" t="n">
        <v>103</v>
      </c>
      <c r="G114" s="42" t="n">
        <v>14</v>
      </c>
      <c r="H114" s="42" t="n">
        <v>18</v>
      </c>
      <c r="I114" s="42" t="n">
        <v>17</v>
      </c>
      <c r="J114" s="42" t="n">
        <v>26</v>
      </c>
      <c r="K114" s="42" t="n">
        <v>53</v>
      </c>
      <c r="L114" s="42" t="n">
        <v>69</v>
      </c>
      <c r="M114" s="42" t="n">
        <v>0</v>
      </c>
      <c r="N114" s="42" t="n">
        <v>1</v>
      </c>
      <c r="O114" s="44">
        <f>IF(F114&gt;E114,1,0)</f>
        <v/>
      </c>
      <c r="P114" s="44">
        <f>F114-E114</f>
        <v/>
      </c>
    </row>
    <row r="115" ht="15" customHeight="1" s="35">
      <c r="A115" s="42" t="inlineStr">
        <is>
          <t>0022500174</t>
        </is>
      </c>
      <c r="B115" s="43" t="n">
        <v>45966</v>
      </c>
      <c r="C115" s="42" t="inlineStr">
        <is>
          <t>WAS</t>
        </is>
      </c>
      <c r="D115" s="42" t="inlineStr">
        <is>
          <t>BOS</t>
        </is>
      </c>
      <c r="E115" s="42" t="n">
        <v>107</v>
      </c>
      <c r="F115" s="42" t="n">
        <v>136</v>
      </c>
      <c r="G115" s="42" t="n">
        <v>19</v>
      </c>
      <c r="H115" s="42" t="n">
        <v>7</v>
      </c>
      <c r="I115" s="42" t="n">
        <v>19</v>
      </c>
      <c r="J115" s="42" t="n">
        <v>24</v>
      </c>
      <c r="K115" s="42" t="n">
        <v>49</v>
      </c>
      <c r="L115" s="42" t="n">
        <v>49</v>
      </c>
      <c r="M115" s="42" t="n">
        <v>1</v>
      </c>
      <c r="N115" s="42" t="n">
        <v>3</v>
      </c>
      <c r="O115" s="44">
        <f>IF(F115&gt;E115,1,0)</f>
        <v/>
      </c>
      <c r="P115" s="44">
        <f>F115-E115</f>
        <v/>
      </c>
    </row>
    <row r="116" ht="15" customHeight="1" s="35">
      <c r="A116" s="42" t="inlineStr">
        <is>
          <t>0022500175</t>
        </is>
      </c>
      <c r="B116" s="43" t="n">
        <v>45966</v>
      </c>
      <c r="C116" s="42" t="inlineStr">
        <is>
          <t>MIN</t>
        </is>
      </c>
      <c r="D116" s="42" t="inlineStr">
        <is>
          <t>NYK</t>
        </is>
      </c>
      <c r="E116" s="42" t="n">
        <v>114</v>
      </c>
      <c r="F116" s="42" t="n">
        <v>137</v>
      </c>
      <c r="G116" s="42" t="n">
        <v>17</v>
      </c>
      <c r="H116" s="42" t="n">
        <v>14</v>
      </c>
      <c r="I116" s="42" t="n">
        <v>14</v>
      </c>
      <c r="J116" s="42" t="n">
        <v>21</v>
      </c>
      <c r="K116" s="42" t="n">
        <v>38</v>
      </c>
      <c r="L116" s="42" t="n">
        <v>56</v>
      </c>
      <c r="M116" s="42" t="n">
        <v>4</v>
      </c>
      <c r="N116" s="42" t="n">
        <v>4</v>
      </c>
      <c r="O116" s="44">
        <f>IF(F116&gt;E116,1,0)</f>
        <v/>
      </c>
      <c r="P116" s="44">
        <f>F116-E116</f>
        <v/>
      </c>
    </row>
    <row r="117" ht="15" customHeight="1" s="35">
      <c r="A117" s="42" t="inlineStr">
        <is>
          <t>0022500176</t>
        </is>
      </c>
      <c r="B117" s="43" t="n">
        <v>45966</v>
      </c>
      <c r="C117" s="42" t="inlineStr">
        <is>
          <t>HOU</t>
        </is>
      </c>
      <c r="D117" s="42" t="inlineStr">
        <is>
          <t>MEM</t>
        </is>
      </c>
      <c r="E117" s="42" t="n">
        <v>124</v>
      </c>
      <c r="F117" s="42" t="n">
        <v>109</v>
      </c>
      <c r="G117" s="42" t="n">
        <v>13</v>
      </c>
      <c r="H117" s="42" t="n">
        <v>15</v>
      </c>
      <c r="I117" s="42" t="n">
        <v>21</v>
      </c>
      <c r="J117" s="42" t="n">
        <v>19</v>
      </c>
      <c r="K117" s="42" t="n">
        <v>62</v>
      </c>
      <c r="L117" s="42" t="n">
        <v>57</v>
      </c>
      <c r="M117" s="42" t="n">
        <v>4</v>
      </c>
      <c r="N117" s="42" t="n">
        <v>3</v>
      </c>
      <c r="O117" s="44">
        <f>IF(F117&gt;E117,1,0)</f>
        <v/>
      </c>
      <c r="P117" s="44">
        <f>F117-E117</f>
        <v/>
      </c>
    </row>
    <row r="118" ht="15" customHeight="1" s="35">
      <c r="A118" s="42" t="inlineStr">
        <is>
          <t>0022500177</t>
        </is>
      </c>
      <c r="B118" s="43" t="n">
        <v>45966</v>
      </c>
      <c r="C118" s="42" t="inlineStr">
        <is>
          <t>NOP</t>
        </is>
      </c>
      <c r="D118" s="42" t="inlineStr">
        <is>
          <t>DAL</t>
        </is>
      </c>
      <c r="E118" s="42" t="n">
        <v>101</v>
      </c>
      <c r="F118" s="42" t="n">
        <v>99</v>
      </c>
      <c r="G118" s="42" t="n">
        <v>16</v>
      </c>
      <c r="H118" s="42" t="n">
        <v>15</v>
      </c>
      <c r="I118" s="42" t="n">
        <v>18</v>
      </c>
      <c r="J118" s="42" t="n">
        <v>15</v>
      </c>
      <c r="K118" s="42" t="n">
        <v>60</v>
      </c>
      <c r="L118" s="42" t="n">
        <v>53</v>
      </c>
      <c r="M118" s="42" t="n">
        <v>1</v>
      </c>
      <c r="N118" s="42" t="n">
        <v>2</v>
      </c>
      <c r="O118" s="44">
        <f>IF(F118&gt;E118,1,0)</f>
        <v/>
      </c>
      <c r="P118" s="44">
        <f>F118-E118</f>
        <v/>
      </c>
    </row>
    <row r="119" ht="15" customHeight="1" s="35">
      <c r="A119" s="42" t="inlineStr">
        <is>
          <t>0022500178</t>
        </is>
      </c>
      <c r="B119" s="43" t="n">
        <v>45966</v>
      </c>
      <c r="C119" s="42" t="inlineStr">
        <is>
          <t>MIA</t>
        </is>
      </c>
      <c r="D119" s="42" t="inlineStr">
        <is>
          <t>DEN</t>
        </is>
      </c>
      <c r="E119" s="42" t="n">
        <v>112</v>
      </c>
      <c r="F119" s="42" t="n">
        <v>122</v>
      </c>
      <c r="G119" s="42" t="n">
        <v>15</v>
      </c>
      <c r="H119" s="42" t="n">
        <v>17</v>
      </c>
      <c r="I119" s="42" t="n">
        <v>20</v>
      </c>
      <c r="J119" s="42" t="n">
        <v>16</v>
      </c>
      <c r="K119" s="42" t="n">
        <v>44</v>
      </c>
      <c r="L119" s="42" t="n">
        <v>68</v>
      </c>
      <c r="M119" s="42" t="n">
        <v>4</v>
      </c>
      <c r="N119" s="42" t="n">
        <v>4</v>
      </c>
      <c r="O119" s="44">
        <f>IF(F119&gt;E119,1,0)</f>
        <v/>
      </c>
      <c r="P119" s="44">
        <f>F119-E119</f>
        <v/>
      </c>
    </row>
    <row r="120" ht="15" customHeight="1" s="35">
      <c r="A120" s="42" t="inlineStr">
        <is>
          <t>0022500179</t>
        </is>
      </c>
      <c r="B120" s="43" t="n">
        <v>45966</v>
      </c>
      <c r="C120" s="42" t="inlineStr">
        <is>
          <t>SAS</t>
        </is>
      </c>
      <c r="D120" s="42" t="inlineStr">
        <is>
          <t>LAL</t>
        </is>
      </c>
      <c r="E120" s="42" t="n">
        <v>116</v>
      </c>
      <c r="F120" s="42" t="n">
        <v>118</v>
      </c>
      <c r="G120" s="42" t="n">
        <v>19</v>
      </c>
      <c r="H120" s="42" t="n">
        <v>14</v>
      </c>
      <c r="I120" s="42" t="n">
        <v>36</v>
      </c>
      <c r="J120" s="42" t="n">
        <v>30</v>
      </c>
      <c r="K120" s="42" t="n">
        <v>46</v>
      </c>
      <c r="L120" s="42" t="n">
        <v>57</v>
      </c>
      <c r="M120" s="42" t="n">
        <v>5</v>
      </c>
      <c r="N120" s="42" t="n">
        <v>6</v>
      </c>
      <c r="O120" s="44">
        <f>IF(F120&gt;E120,1,0)</f>
        <v/>
      </c>
      <c r="P120" s="44">
        <f>F120-E120</f>
        <v/>
      </c>
    </row>
    <row r="121" ht="15" customHeight="1" s="35">
      <c r="A121" s="42" t="inlineStr">
        <is>
          <t>0022500180</t>
        </is>
      </c>
      <c r="B121" s="43" t="n">
        <v>45966</v>
      </c>
      <c r="C121" s="42" t="inlineStr">
        <is>
          <t>OKC</t>
        </is>
      </c>
      <c r="D121" s="42" t="inlineStr">
        <is>
          <t>POR</t>
        </is>
      </c>
      <c r="E121" s="42" t="n">
        <v>119</v>
      </c>
      <c r="F121" s="42" t="n">
        <v>121</v>
      </c>
      <c r="G121" s="42" t="n">
        <v>15</v>
      </c>
      <c r="H121" s="42" t="n">
        <v>18</v>
      </c>
      <c r="I121" s="42" t="n">
        <v>27</v>
      </c>
      <c r="J121" s="42" t="n">
        <v>25</v>
      </c>
      <c r="K121" s="42" t="n">
        <v>54</v>
      </c>
      <c r="L121" s="42" t="n">
        <v>57</v>
      </c>
      <c r="M121" s="42" t="n">
        <v>8</v>
      </c>
      <c r="N121" s="42" t="n">
        <v>4</v>
      </c>
      <c r="O121" s="44">
        <f>IF(F121&gt;E121,1,0)</f>
        <v/>
      </c>
      <c r="P121" s="44">
        <f>F121-E121</f>
        <v/>
      </c>
    </row>
    <row r="122" ht="15" customHeight="1" s="35">
      <c r="A122" s="42" t="inlineStr">
        <is>
          <t>0022500181</t>
        </is>
      </c>
      <c r="B122" s="43" t="n">
        <v>45966</v>
      </c>
      <c r="C122" s="42" t="inlineStr">
        <is>
          <t>GSW</t>
        </is>
      </c>
      <c r="D122" s="42" t="inlineStr">
        <is>
          <t>SAC</t>
        </is>
      </c>
      <c r="E122" s="42" t="n">
        <v>116</v>
      </c>
      <c r="F122" s="42" t="n">
        <v>121</v>
      </c>
      <c r="G122" s="42" t="n">
        <v>19</v>
      </c>
      <c r="H122" s="42" t="n">
        <v>16</v>
      </c>
      <c r="I122" s="42" t="n">
        <v>26</v>
      </c>
      <c r="J122" s="42" t="n">
        <v>18</v>
      </c>
      <c r="K122" s="42" t="n">
        <v>49</v>
      </c>
      <c r="L122" s="42" t="n">
        <v>51</v>
      </c>
      <c r="M122" s="42" t="n">
        <v>5</v>
      </c>
      <c r="N122" s="42" t="n">
        <v>2</v>
      </c>
      <c r="O122" s="44">
        <f>IF(F122&gt;E122,1,0)</f>
        <v/>
      </c>
      <c r="P122" s="44">
        <f>F122-E122</f>
        <v/>
      </c>
    </row>
    <row r="123" ht="15" customHeight="1" s="35">
      <c r="A123" s="42" t="inlineStr">
        <is>
          <t>0022500182</t>
        </is>
      </c>
      <c r="B123" s="43" t="n">
        <v>45967</v>
      </c>
      <c r="C123" s="42" t="inlineStr">
        <is>
          <t>LAC</t>
        </is>
      </c>
      <c r="D123" s="42" t="inlineStr">
        <is>
          <t>PHX</t>
        </is>
      </c>
      <c r="E123" s="42" t="n">
        <v>102</v>
      </c>
      <c r="F123" s="42" t="n">
        <v>115</v>
      </c>
      <c r="G123" s="42" t="n">
        <v>15</v>
      </c>
      <c r="H123" s="42" t="n">
        <v>16</v>
      </c>
      <c r="I123" s="42" t="n">
        <v>19</v>
      </c>
      <c r="J123" s="42" t="n">
        <v>23</v>
      </c>
      <c r="K123" s="42" t="n">
        <v>54</v>
      </c>
      <c r="L123" s="42" t="n">
        <v>55</v>
      </c>
      <c r="M123" s="42" t="n">
        <v>3</v>
      </c>
      <c r="N123" s="42" t="n">
        <v>3</v>
      </c>
      <c r="O123" s="44">
        <f>IF(F123&gt;E123,1,0)</f>
        <v/>
      </c>
      <c r="P123" s="44">
        <f>F123-E123</f>
        <v/>
      </c>
    </row>
    <row r="124" ht="15" customHeight="1" s="35">
      <c r="A124" s="42" t="inlineStr">
        <is>
          <t>0022500028</t>
        </is>
      </c>
      <c r="B124" s="43" t="n">
        <v>45968</v>
      </c>
      <c r="C124" s="42" t="inlineStr">
        <is>
          <t>BOS</t>
        </is>
      </c>
      <c r="D124" s="42" t="inlineStr">
        <is>
          <t>ORL</t>
        </is>
      </c>
      <c r="E124" s="42" t="n">
        <v>110</v>
      </c>
      <c r="F124" s="42" t="n">
        <v>123</v>
      </c>
      <c r="G124" s="42" t="n">
        <v>14</v>
      </c>
      <c r="H124" s="42" t="n">
        <v>15</v>
      </c>
      <c r="I124" s="42" t="n">
        <v>27</v>
      </c>
      <c r="J124" s="42" t="n">
        <v>18</v>
      </c>
      <c r="K124" s="42" t="n">
        <v>56</v>
      </c>
      <c r="L124" s="42" t="n">
        <v>50</v>
      </c>
      <c r="M124" s="42" t="n">
        <v>4</v>
      </c>
      <c r="N124" s="42" t="n">
        <v>3</v>
      </c>
      <c r="O124" s="44">
        <f>IF(F124&gt;E124,1,0)</f>
        <v/>
      </c>
      <c r="P124" s="44">
        <f>F124-E124</f>
        <v/>
      </c>
    </row>
    <row r="125" ht="15" customHeight="1" s="35">
      <c r="A125" s="42" t="inlineStr">
        <is>
          <t>0022500029</t>
        </is>
      </c>
      <c r="B125" s="43" t="n">
        <v>45968</v>
      </c>
      <c r="C125" s="42" t="inlineStr">
        <is>
          <t>CLE</t>
        </is>
      </c>
      <c r="D125" s="42" t="inlineStr">
        <is>
          <t>WAS</t>
        </is>
      </c>
      <c r="E125" s="42" t="n">
        <v>148</v>
      </c>
      <c r="F125" s="42" t="n">
        <v>115</v>
      </c>
      <c r="G125" s="42" t="n">
        <v>10</v>
      </c>
      <c r="H125" s="42" t="n">
        <v>20</v>
      </c>
      <c r="I125" s="42" t="n">
        <v>17</v>
      </c>
      <c r="J125" s="42" t="n">
        <v>25</v>
      </c>
      <c r="K125" s="42" t="n">
        <v>68</v>
      </c>
      <c r="L125" s="42" t="n">
        <v>53</v>
      </c>
      <c r="M125" s="42" t="n">
        <v>5</v>
      </c>
      <c r="N125" s="42" t="n">
        <v>1</v>
      </c>
      <c r="O125" s="44">
        <f>IF(F125&gt;E125,1,0)</f>
        <v/>
      </c>
      <c r="P125" s="44">
        <f>F125-E125</f>
        <v/>
      </c>
    </row>
    <row r="126" ht="15" customHeight="1" s="35">
      <c r="A126" s="42" t="inlineStr">
        <is>
          <t>0022500030</t>
        </is>
      </c>
      <c r="B126" s="43" t="n">
        <v>45968</v>
      </c>
      <c r="C126" s="42" t="inlineStr">
        <is>
          <t>TOR</t>
        </is>
      </c>
      <c r="D126" s="42" t="inlineStr">
        <is>
          <t>ATL</t>
        </is>
      </c>
      <c r="E126" s="42" t="n">
        <v>109</v>
      </c>
      <c r="F126" s="42" t="n">
        <v>97</v>
      </c>
      <c r="G126" s="42" t="n">
        <v>13</v>
      </c>
      <c r="H126" s="42" t="n">
        <v>19</v>
      </c>
      <c r="I126" s="42" t="n">
        <v>21</v>
      </c>
      <c r="J126" s="42" t="n">
        <v>19</v>
      </c>
      <c r="K126" s="42" t="n">
        <v>55</v>
      </c>
      <c r="L126" s="42" t="n">
        <v>65</v>
      </c>
      <c r="M126" s="42" t="n">
        <v>4</v>
      </c>
      <c r="N126" s="42" t="n">
        <v>4</v>
      </c>
      <c r="O126" s="44">
        <f>IF(F126&gt;E126,1,0)</f>
        <v/>
      </c>
      <c r="P126" s="44">
        <f>F126-E126</f>
        <v/>
      </c>
    </row>
    <row r="127" ht="15" customHeight="1" s="35">
      <c r="A127" s="42" t="inlineStr">
        <is>
          <t>0022500031</t>
        </is>
      </c>
      <c r="B127" s="43" t="n">
        <v>45968</v>
      </c>
      <c r="C127" s="42" t="inlineStr">
        <is>
          <t>DET</t>
        </is>
      </c>
      <c r="D127" s="42" t="inlineStr">
        <is>
          <t>BKN</t>
        </is>
      </c>
      <c r="E127" s="42" t="n">
        <v>125</v>
      </c>
      <c r="F127" s="42" t="n">
        <v>107</v>
      </c>
      <c r="G127" s="42" t="n">
        <v>13</v>
      </c>
      <c r="H127" s="42" t="n">
        <v>20</v>
      </c>
      <c r="I127" s="42" t="n">
        <v>19</v>
      </c>
      <c r="J127" s="42" t="n">
        <v>25</v>
      </c>
      <c r="K127" s="42" t="n">
        <v>59</v>
      </c>
      <c r="L127" s="42" t="n">
        <v>38</v>
      </c>
      <c r="M127" s="42" t="n">
        <v>6</v>
      </c>
      <c r="N127" s="42" t="n">
        <v>1</v>
      </c>
      <c r="O127" s="44">
        <f>IF(F127&gt;E127,1,0)</f>
        <v/>
      </c>
      <c r="P127" s="44">
        <f>F127-E127</f>
        <v/>
      </c>
    </row>
    <row r="128" ht="15" customHeight="1" s="35">
      <c r="A128" s="42" t="inlineStr">
        <is>
          <t>0022500032</t>
        </is>
      </c>
      <c r="B128" s="43" t="n">
        <v>45968</v>
      </c>
      <c r="C128" s="42" t="inlineStr">
        <is>
          <t>HOU</t>
        </is>
      </c>
      <c r="D128" s="42" t="inlineStr">
        <is>
          <t>SAS</t>
        </is>
      </c>
      <c r="E128" s="42" t="n">
        <v>110</v>
      </c>
      <c r="F128" s="42" t="n">
        <v>121</v>
      </c>
      <c r="G128" s="42" t="n">
        <v>24</v>
      </c>
      <c r="H128" s="42" t="n">
        <v>21</v>
      </c>
      <c r="I128" s="42" t="n">
        <v>25</v>
      </c>
      <c r="J128" s="42" t="n">
        <v>19</v>
      </c>
      <c r="K128" s="42" t="n">
        <v>49</v>
      </c>
      <c r="L128" s="42" t="n">
        <v>49</v>
      </c>
      <c r="M128" s="42" t="n">
        <v>5</v>
      </c>
      <c r="N128" s="42" t="n">
        <v>5</v>
      </c>
      <c r="O128" s="44">
        <f>IF(F128&gt;E128,1,0)</f>
        <v/>
      </c>
      <c r="P128" s="44">
        <f>F128-E128</f>
        <v/>
      </c>
    </row>
    <row r="129" ht="15" customHeight="1" s="35">
      <c r="A129" s="42" t="inlineStr">
        <is>
          <t>0022500033</t>
        </is>
      </c>
      <c r="B129" s="43" t="n">
        <v>45968</v>
      </c>
      <c r="C129" s="42" t="inlineStr">
        <is>
          <t>CHA</t>
        </is>
      </c>
      <c r="D129" s="42" t="inlineStr">
        <is>
          <t>MIA</t>
        </is>
      </c>
      <c r="E129" s="42" t="n">
        <v>108</v>
      </c>
      <c r="F129" s="42" t="n">
        <v>126</v>
      </c>
      <c r="G129" s="42" t="n">
        <v>18</v>
      </c>
      <c r="H129" s="42" t="n">
        <v>8</v>
      </c>
      <c r="I129" s="42" t="n">
        <v>18</v>
      </c>
      <c r="J129" s="42" t="n">
        <v>21</v>
      </c>
      <c r="K129" s="42" t="n">
        <v>64</v>
      </c>
      <c r="L129" s="42" t="n">
        <v>49</v>
      </c>
      <c r="M129" s="42" t="n">
        <v>3</v>
      </c>
      <c r="N129" s="42" t="n">
        <v>4</v>
      </c>
      <c r="O129" s="44">
        <f>IF(F129&gt;E129,1,0)</f>
        <v/>
      </c>
      <c r="P129" s="44">
        <f>F129-E129</f>
        <v/>
      </c>
    </row>
    <row r="130" ht="15" customHeight="1" s="35">
      <c r="A130" s="42" t="inlineStr">
        <is>
          <t>0022500034</t>
        </is>
      </c>
      <c r="B130" s="43" t="n">
        <v>45968</v>
      </c>
      <c r="C130" s="42" t="inlineStr">
        <is>
          <t>DAL</t>
        </is>
      </c>
      <c r="D130" s="42" t="inlineStr">
        <is>
          <t>MEM</t>
        </is>
      </c>
      <c r="E130" s="42" t="n">
        <v>104</v>
      </c>
      <c r="F130" s="42" t="n">
        <v>118</v>
      </c>
      <c r="G130" s="42" t="n">
        <v>18</v>
      </c>
      <c r="H130" s="42" t="n">
        <v>15</v>
      </c>
      <c r="I130" s="42" t="n">
        <v>20</v>
      </c>
      <c r="J130" s="42" t="n">
        <v>20</v>
      </c>
      <c r="K130" s="42" t="n">
        <v>50</v>
      </c>
      <c r="L130" s="42" t="n">
        <v>49</v>
      </c>
      <c r="M130" s="42" t="n">
        <v>2</v>
      </c>
      <c r="N130" s="42" t="n">
        <v>3</v>
      </c>
      <c r="O130" s="44">
        <f>IF(F130&gt;E130,1,0)</f>
        <v/>
      </c>
      <c r="P130" s="44">
        <f>F130-E130</f>
        <v/>
      </c>
    </row>
    <row r="131" ht="15" customHeight="1" s="35">
      <c r="A131" s="42" t="inlineStr">
        <is>
          <t>0022500035</t>
        </is>
      </c>
      <c r="B131" s="43" t="n">
        <v>45968</v>
      </c>
      <c r="C131" s="42" t="inlineStr">
        <is>
          <t>CHI</t>
        </is>
      </c>
      <c r="D131" s="42" t="inlineStr">
        <is>
          <t>MIL</t>
        </is>
      </c>
      <c r="E131" s="42" t="n">
        <v>110</v>
      </c>
      <c r="F131" s="42" t="n">
        <v>126</v>
      </c>
      <c r="G131" s="42" t="n">
        <v>14</v>
      </c>
      <c r="H131" s="42" t="n">
        <v>11</v>
      </c>
      <c r="I131" s="42" t="n">
        <v>19</v>
      </c>
      <c r="J131" s="42" t="n">
        <v>16</v>
      </c>
      <c r="K131" s="42" t="n">
        <v>51</v>
      </c>
      <c r="L131" s="42" t="n">
        <v>60</v>
      </c>
      <c r="M131" s="42" t="n">
        <v>6</v>
      </c>
      <c r="N131" s="42" t="n">
        <v>5</v>
      </c>
      <c r="O131" s="44">
        <f>IF(F131&gt;E131,1,0)</f>
        <v/>
      </c>
      <c r="P131" s="44">
        <f>F131-E131</f>
        <v/>
      </c>
    </row>
    <row r="132" ht="15" customHeight="1" s="35">
      <c r="A132" s="42" t="inlineStr">
        <is>
          <t>0022500036</t>
        </is>
      </c>
      <c r="B132" s="43" t="n">
        <v>45968</v>
      </c>
      <c r="C132" s="42" t="inlineStr">
        <is>
          <t>UTA</t>
        </is>
      </c>
      <c r="D132" s="42" t="inlineStr">
        <is>
          <t>MIN</t>
        </is>
      </c>
      <c r="E132" s="42" t="n">
        <v>97</v>
      </c>
      <c r="F132" s="42" t="n">
        <v>137</v>
      </c>
      <c r="G132" s="42" t="n">
        <v>18</v>
      </c>
      <c r="H132" s="42" t="n">
        <v>21</v>
      </c>
      <c r="I132" s="42" t="n">
        <v>23</v>
      </c>
      <c r="J132" s="42" t="n">
        <v>24</v>
      </c>
      <c r="K132" s="42" t="n">
        <v>48</v>
      </c>
      <c r="L132" s="42" t="n">
        <v>64</v>
      </c>
      <c r="M132" s="42" t="n">
        <v>3</v>
      </c>
      <c r="N132" s="42" t="n">
        <v>4</v>
      </c>
      <c r="O132" s="44">
        <f>IF(F132&gt;E132,1,0)</f>
        <v/>
      </c>
      <c r="P132" s="44">
        <f>F132-E132</f>
        <v/>
      </c>
    </row>
    <row r="133" ht="15" customHeight="1" s="35">
      <c r="A133" s="42" t="inlineStr">
        <is>
          <t>0022500037</t>
        </is>
      </c>
      <c r="B133" s="43" t="n">
        <v>45968</v>
      </c>
      <c r="C133" s="42" t="inlineStr">
        <is>
          <t>GSW</t>
        </is>
      </c>
      <c r="D133" s="42" t="inlineStr">
        <is>
          <t>DEN</t>
        </is>
      </c>
      <c r="E133" s="42" t="n">
        <v>104</v>
      </c>
      <c r="F133" s="42" t="n">
        <v>129</v>
      </c>
      <c r="G133" s="42" t="n">
        <v>12</v>
      </c>
      <c r="H133" s="42" t="n">
        <v>9</v>
      </c>
      <c r="I133" s="42" t="n">
        <v>18</v>
      </c>
      <c r="J133" s="42" t="n">
        <v>15</v>
      </c>
      <c r="K133" s="42" t="n">
        <v>52</v>
      </c>
      <c r="L133" s="42" t="n">
        <v>48</v>
      </c>
      <c r="M133" s="42" t="n">
        <v>5</v>
      </c>
      <c r="N133" s="42" t="n">
        <v>5</v>
      </c>
      <c r="O133" s="44">
        <f>IF(F133&gt;E133,1,0)</f>
        <v/>
      </c>
      <c r="P133" s="44">
        <f>F133-E133</f>
        <v/>
      </c>
    </row>
    <row r="134" ht="15" customHeight="1" s="35">
      <c r="A134" s="42" t="inlineStr">
        <is>
          <t>0022500038</t>
        </is>
      </c>
      <c r="B134" s="43" t="n">
        <v>45968</v>
      </c>
      <c r="C134" s="42" t="inlineStr">
        <is>
          <t>OKC</t>
        </is>
      </c>
      <c r="D134" s="42" t="inlineStr">
        <is>
          <t>SAC</t>
        </is>
      </c>
      <c r="E134" s="42" t="n">
        <v>132</v>
      </c>
      <c r="F134" s="42" t="n">
        <v>101</v>
      </c>
      <c r="G134" s="42" t="n">
        <v>11</v>
      </c>
      <c r="H134" s="42" t="n">
        <v>17</v>
      </c>
      <c r="I134" s="42" t="n">
        <v>16</v>
      </c>
      <c r="J134" s="42" t="n">
        <v>20</v>
      </c>
      <c r="K134" s="42" t="n">
        <v>58</v>
      </c>
      <c r="L134" s="42" t="n">
        <v>47</v>
      </c>
      <c r="M134" s="42" t="n">
        <v>8</v>
      </c>
      <c r="N134" s="42" t="n">
        <v>3</v>
      </c>
      <c r="O134" s="44">
        <f>IF(F134&gt;E134,1,0)</f>
        <v/>
      </c>
      <c r="P134" s="44">
        <f>F134-E134</f>
        <v/>
      </c>
    </row>
    <row r="135" ht="15" customHeight="1" s="35">
      <c r="A135" s="42" t="inlineStr">
        <is>
          <t>0022500183</t>
        </is>
      </c>
      <c r="B135" s="43" t="n">
        <v>45969</v>
      </c>
      <c r="C135" s="42" t="inlineStr">
        <is>
          <t>DAL</t>
        </is>
      </c>
      <c r="D135" s="42" t="inlineStr">
        <is>
          <t>WAS</t>
        </is>
      </c>
      <c r="E135" s="42" t="n">
        <v>111</v>
      </c>
      <c r="F135" s="42" t="n">
        <v>105</v>
      </c>
      <c r="G135" s="42" t="n">
        <v>13</v>
      </c>
      <c r="H135" s="42" t="n">
        <v>18</v>
      </c>
      <c r="I135" s="42" t="n">
        <v>17</v>
      </c>
      <c r="J135" s="42" t="n">
        <v>21</v>
      </c>
      <c r="K135" s="42" t="n">
        <v>61</v>
      </c>
      <c r="L135" s="42" t="n">
        <v>54</v>
      </c>
      <c r="M135" s="42" t="n">
        <v>2</v>
      </c>
      <c r="N135" s="42" t="n">
        <v>1</v>
      </c>
      <c r="O135" s="44">
        <f>IF(F135&gt;E135,1,0)</f>
        <v/>
      </c>
      <c r="P135" s="44">
        <f>F135-E135</f>
        <v/>
      </c>
    </row>
    <row r="136" ht="15" customHeight="1" s="35">
      <c r="A136" s="42" t="inlineStr">
        <is>
          <t>0022500184</t>
        </is>
      </c>
      <c r="B136" s="43" t="n">
        <v>45969</v>
      </c>
      <c r="C136" s="42" t="inlineStr">
        <is>
          <t>TOR</t>
        </is>
      </c>
      <c r="D136" s="42" t="inlineStr">
        <is>
          <t>PHI</t>
        </is>
      </c>
      <c r="E136" s="42" t="n">
        <v>120</v>
      </c>
      <c r="F136" s="42" t="n">
        <v>130</v>
      </c>
      <c r="G136" s="42" t="n">
        <v>11</v>
      </c>
      <c r="H136" s="42" t="n">
        <v>14</v>
      </c>
      <c r="I136" s="42" t="n">
        <v>26</v>
      </c>
      <c r="J136" s="42" t="n">
        <v>22</v>
      </c>
      <c r="K136" s="42" t="n">
        <v>47</v>
      </c>
      <c r="L136" s="42" t="n">
        <v>63</v>
      </c>
      <c r="M136" s="42" t="n">
        <v>5</v>
      </c>
      <c r="N136" s="42" t="n">
        <v>5</v>
      </c>
      <c r="O136" s="44">
        <f>IF(F136&gt;E136,1,0)</f>
        <v/>
      </c>
      <c r="P136" s="44">
        <f>F136-E136</f>
        <v/>
      </c>
    </row>
    <row r="137" ht="15" customHeight="1" s="35">
      <c r="A137" s="42" t="inlineStr">
        <is>
          <t>0022500185</t>
        </is>
      </c>
      <c r="B137" s="43" t="n">
        <v>45969</v>
      </c>
      <c r="C137" s="42" t="inlineStr">
        <is>
          <t>LAL</t>
        </is>
      </c>
      <c r="D137" s="42" t="inlineStr">
        <is>
          <t>ATL</t>
        </is>
      </c>
      <c r="E137" s="42" t="n">
        <v>102</v>
      </c>
      <c r="F137" s="42" t="n">
        <v>122</v>
      </c>
      <c r="G137" s="42" t="n">
        <v>20</v>
      </c>
      <c r="H137" s="42" t="n">
        <v>11</v>
      </c>
      <c r="I137" s="42" t="n">
        <v>11</v>
      </c>
      <c r="J137" s="42" t="n">
        <v>14</v>
      </c>
      <c r="K137" s="42" t="n">
        <v>53</v>
      </c>
      <c r="L137" s="42" t="n">
        <v>43</v>
      </c>
      <c r="M137" s="42" t="n">
        <v>7</v>
      </c>
      <c r="N137" s="42" t="n">
        <v>4</v>
      </c>
      <c r="O137" s="44">
        <f>IF(F137&gt;E137,1,0)</f>
        <v/>
      </c>
      <c r="P137" s="44">
        <f>F137-E137</f>
        <v/>
      </c>
    </row>
    <row r="138" ht="15" customHeight="1" s="35">
      <c r="A138" s="42" t="inlineStr">
        <is>
          <t>0022500186</t>
        </is>
      </c>
      <c r="B138" s="43" t="n">
        <v>45969</v>
      </c>
      <c r="C138" s="42" t="inlineStr">
        <is>
          <t>CHI</t>
        </is>
      </c>
      <c r="D138" s="42" t="inlineStr">
        <is>
          <t>CLE</t>
        </is>
      </c>
      <c r="E138" s="42" t="n">
        <v>122</v>
      </c>
      <c r="F138" s="42" t="n">
        <v>128</v>
      </c>
      <c r="G138" s="42" t="n">
        <v>14</v>
      </c>
      <c r="H138" s="42" t="n">
        <v>9</v>
      </c>
      <c r="I138" s="42" t="n">
        <v>26</v>
      </c>
      <c r="J138" s="42" t="n">
        <v>28</v>
      </c>
      <c r="K138" s="42" t="n">
        <v>55</v>
      </c>
      <c r="L138" s="42" t="n">
        <v>49</v>
      </c>
      <c r="M138" s="42" t="n">
        <v>6</v>
      </c>
      <c r="N138" s="42" t="n">
        <v>6</v>
      </c>
      <c r="O138" s="44">
        <f>IF(F138&gt;E138,1,0)</f>
        <v/>
      </c>
      <c r="P138" s="44">
        <f>F138-E138</f>
        <v/>
      </c>
    </row>
    <row r="139" ht="15" customHeight="1" s="35">
      <c r="A139" s="42" t="inlineStr">
        <is>
          <t>0022500187</t>
        </is>
      </c>
      <c r="B139" s="43" t="n">
        <v>45969</v>
      </c>
      <c r="C139" s="42" t="inlineStr">
        <is>
          <t>POR</t>
        </is>
      </c>
      <c r="D139" s="42" t="inlineStr">
        <is>
          <t>MIA</t>
        </is>
      </c>
      <c r="E139" s="42" t="n">
        <v>131</v>
      </c>
      <c r="F139" s="42" t="n">
        <v>136</v>
      </c>
      <c r="G139" s="42" t="n">
        <v>20</v>
      </c>
      <c r="H139" s="42" t="n">
        <v>15</v>
      </c>
      <c r="I139" s="42" t="n">
        <v>32</v>
      </c>
      <c r="J139" s="42" t="n">
        <v>23</v>
      </c>
      <c r="K139" s="42" t="n">
        <v>63</v>
      </c>
      <c r="L139" s="42" t="n">
        <v>57</v>
      </c>
      <c r="M139" s="42" t="n">
        <v>5</v>
      </c>
      <c r="N139" s="42" t="n">
        <v>5</v>
      </c>
      <c r="O139" s="44">
        <f>IF(F139&gt;E139,1,0)</f>
        <v/>
      </c>
      <c r="P139" s="44">
        <f>F139-E139</f>
        <v/>
      </c>
    </row>
    <row r="140" ht="15" customHeight="1" s="35">
      <c r="A140" s="42" t="inlineStr">
        <is>
          <t>0022500188</t>
        </is>
      </c>
      <c r="B140" s="43" t="n">
        <v>45969</v>
      </c>
      <c r="C140" s="42" t="inlineStr">
        <is>
          <t>NOP</t>
        </is>
      </c>
      <c r="D140" s="42" t="inlineStr">
        <is>
          <t>SAS</t>
        </is>
      </c>
      <c r="E140" s="42" t="n">
        <v>119</v>
      </c>
      <c r="F140" s="42" t="n">
        <v>126</v>
      </c>
      <c r="G140" s="42" t="n">
        <v>12</v>
      </c>
      <c r="H140" s="42" t="n">
        <v>12</v>
      </c>
      <c r="I140" s="42" t="n">
        <v>19</v>
      </c>
      <c r="J140" s="42" t="n">
        <v>20</v>
      </c>
      <c r="K140" s="42" t="n">
        <v>48</v>
      </c>
      <c r="L140" s="42" t="n">
        <v>49</v>
      </c>
      <c r="M140" s="42" t="n">
        <v>2</v>
      </c>
      <c r="N140" s="42" t="n">
        <v>6</v>
      </c>
      <c r="O140" s="44">
        <f>IF(F140&gt;E140,1,0)</f>
        <v/>
      </c>
      <c r="P140" s="44">
        <f>F140-E140</f>
        <v/>
      </c>
    </row>
    <row r="141" ht="15" customHeight="1" s="35">
      <c r="A141" s="42" t="inlineStr">
        <is>
          <t>0022500189</t>
        </is>
      </c>
      <c r="B141" s="43" t="n">
        <v>45969</v>
      </c>
      <c r="C141" s="42" t="inlineStr">
        <is>
          <t>IND</t>
        </is>
      </c>
      <c r="D141" s="42" t="inlineStr">
        <is>
          <t>DEN</t>
        </is>
      </c>
      <c r="E141" s="42" t="n">
        <v>100</v>
      </c>
      <c r="F141" s="42" t="n">
        <v>117</v>
      </c>
      <c r="G141" s="42" t="n">
        <v>11</v>
      </c>
      <c r="H141" s="42" t="n">
        <v>18</v>
      </c>
      <c r="I141" s="42" t="n">
        <v>23</v>
      </c>
      <c r="J141" s="42" t="n">
        <v>26</v>
      </c>
      <c r="K141" s="42" t="n">
        <v>58</v>
      </c>
      <c r="L141" s="42" t="n">
        <v>64</v>
      </c>
      <c r="M141" s="42" t="n">
        <v>1</v>
      </c>
      <c r="N141" s="42" t="n">
        <v>6</v>
      </c>
      <c r="O141" s="44">
        <f>IF(F141&gt;E141,1,0)</f>
        <v/>
      </c>
      <c r="P141" s="44">
        <f>F141-E141</f>
        <v/>
      </c>
    </row>
    <row r="142" ht="15" customHeight="1" s="35">
      <c r="A142" s="42" t="inlineStr">
        <is>
          <t>0022500190</t>
        </is>
      </c>
      <c r="B142" s="43" t="n">
        <v>45969</v>
      </c>
      <c r="C142" s="42" t="inlineStr">
        <is>
          <t>PHX</t>
        </is>
      </c>
      <c r="D142" s="42" t="inlineStr">
        <is>
          <t>LAC</t>
        </is>
      </c>
      <c r="E142" s="42" t="n">
        <v>114</v>
      </c>
      <c r="F142" s="42" t="n">
        <v>103</v>
      </c>
      <c r="G142" s="42" t="n">
        <v>14</v>
      </c>
      <c r="H142" s="42" t="n">
        <v>11</v>
      </c>
      <c r="I142" s="42" t="n">
        <v>20</v>
      </c>
      <c r="J142" s="42" t="n">
        <v>15</v>
      </c>
      <c r="K142" s="42" t="n">
        <v>52</v>
      </c>
      <c r="L142" s="42" t="n">
        <v>38</v>
      </c>
      <c r="M142" s="42" t="n">
        <v>4</v>
      </c>
      <c r="N142" s="42" t="n">
        <v>3</v>
      </c>
      <c r="O142" s="44">
        <f>IF(F142&gt;E142,1,0)</f>
        <v/>
      </c>
      <c r="P142" s="44">
        <f>F142-E142</f>
        <v/>
      </c>
    </row>
    <row r="143" ht="15" customHeight="1" s="35">
      <c r="A143" s="42" t="inlineStr">
        <is>
          <t>0022500191</t>
        </is>
      </c>
      <c r="B143" s="43" t="n">
        <v>45970</v>
      </c>
      <c r="C143" s="42" t="inlineStr">
        <is>
          <t>HOU</t>
        </is>
      </c>
      <c r="D143" s="42" t="inlineStr">
        <is>
          <t>MIL</t>
        </is>
      </c>
      <c r="E143" s="42" t="n">
        <v>122</v>
      </c>
      <c r="F143" s="42" t="n">
        <v>115</v>
      </c>
      <c r="G143" s="42" t="n">
        <v>18</v>
      </c>
      <c r="H143" s="42" t="n">
        <v>13</v>
      </c>
      <c r="I143" s="42" t="n">
        <v>19</v>
      </c>
      <c r="J143" s="42" t="n">
        <v>20</v>
      </c>
      <c r="K143" s="42" t="n">
        <v>59</v>
      </c>
      <c r="L143" s="42" t="n">
        <v>34</v>
      </c>
      <c r="M143" s="42" t="n">
        <v>5</v>
      </c>
      <c r="N143" s="42" t="n">
        <v>6</v>
      </c>
      <c r="O143" s="44">
        <f>IF(F143&gt;E143,1,0)</f>
        <v/>
      </c>
      <c r="P143" s="44">
        <f>F143-E143</f>
        <v/>
      </c>
    </row>
    <row r="144" ht="15" customHeight="1" s="35">
      <c r="A144" s="42" t="inlineStr">
        <is>
          <t>0022500192</t>
        </is>
      </c>
      <c r="B144" s="43" t="n">
        <v>45970</v>
      </c>
      <c r="C144" s="42" t="inlineStr">
        <is>
          <t>BKN</t>
        </is>
      </c>
      <c r="D144" s="42" t="inlineStr">
        <is>
          <t>NYK</t>
        </is>
      </c>
      <c r="E144" s="42" t="n">
        <v>98</v>
      </c>
      <c r="F144" s="42" t="n">
        <v>134</v>
      </c>
      <c r="G144" s="42" t="n">
        <v>19</v>
      </c>
      <c r="H144" s="42" t="n">
        <v>14</v>
      </c>
      <c r="I144" s="42" t="n">
        <v>26</v>
      </c>
      <c r="J144" s="42" t="n">
        <v>26</v>
      </c>
      <c r="K144" s="42" t="n">
        <v>46</v>
      </c>
      <c r="L144" s="42" t="n">
        <v>55</v>
      </c>
      <c r="M144" s="42" t="n">
        <v>1</v>
      </c>
      <c r="N144" s="42" t="n">
        <v>5</v>
      </c>
      <c r="O144" s="44">
        <f>IF(F144&gt;E144,1,0)</f>
        <v/>
      </c>
      <c r="P144" s="44">
        <f>F144-E144</f>
        <v/>
      </c>
    </row>
    <row r="145" ht="15" customHeight="1" s="35">
      <c r="A145" s="42" t="inlineStr">
        <is>
          <t>0022500193</t>
        </is>
      </c>
      <c r="B145" s="43" t="n">
        <v>45970</v>
      </c>
      <c r="C145" s="42" t="inlineStr">
        <is>
          <t>BOS</t>
        </is>
      </c>
      <c r="D145" s="42" t="inlineStr">
        <is>
          <t>ORL</t>
        </is>
      </c>
      <c r="E145" s="42" t="n">
        <v>111</v>
      </c>
      <c r="F145" s="42" t="n">
        <v>107</v>
      </c>
      <c r="G145" s="42" t="n">
        <v>14</v>
      </c>
      <c r="H145" s="42" t="n">
        <v>17</v>
      </c>
      <c r="I145" s="42" t="n">
        <v>27</v>
      </c>
      <c r="J145" s="42" t="n">
        <v>24</v>
      </c>
      <c r="K145" s="42" t="n">
        <v>49</v>
      </c>
      <c r="L145" s="42" t="n">
        <v>49</v>
      </c>
      <c r="M145" s="42" t="n">
        <v>4</v>
      </c>
      <c r="N145" s="42" t="n">
        <v>4</v>
      </c>
      <c r="O145" s="44">
        <f>IF(F145&gt;E145,1,0)</f>
        <v/>
      </c>
      <c r="P145" s="44">
        <f>F145-E145</f>
        <v/>
      </c>
    </row>
    <row r="146" ht="15" customHeight="1" s="35">
      <c r="A146" s="42" t="inlineStr">
        <is>
          <t>0022500194</t>
        </is>
      </c>
      <c r="B146" s="43" t="n">
        <v>45970</v>
      </c>
      <c r="C146" s="42" t="inlineStr">
        <is>
          <t>OKC</t>
        </is>
      </c>
      <c r="D146" s="42" t="inlineStr">
        <is>
          <t>MEM</t>
        </is>
      </c>
      <c r="E146" s="42" t="n">
        <v>114</v>
      </c>
      <c r="F146" s="42" t="n">
        <v>100</v>
      </c>
      <c r="G146" s="42" t="n">
        <v>6</v>
      </c>
      <c r="H146" s="42" t="n">
        <v>14</v>
      </c>
      <c r="I146" s="42" t="n">
        <v>17</v>
      </c>
      <c r="J146" s="42" t="n">
        <v>25</v>
      </c>
      <c r="K146" s="42" t="n">
        <v>59</v>
      </c>
      <c r="L146" s="42" t="n">
        <v>60</v>
      </c>
      <c r="M146" s="42" t="n">
        <v>9</v>
      </c>
      <c r="N146" s="42" t="n">
        <v>4</v>
      </c>
      <c r="O146" s="44">
        <f>IF(F146&gt;E146,1,0)</f>
        <v/>
      </c>
      <c r="P146" s="44">
        <f>F146-E146</f>
        <v/>
      </c>
    </row>
    <row r="147" ht="15" customHeight="1" s="35">
      <c r="A147" s="42" t="inlineStr">
        <is>
          <t>0022500195</t>
        </is>
      </c>
      <c r="B147" s="43" t="n">
        <v>45970</v>
      </c>
      <c r="C147" s="42" t="inlineStr">
        <is>
          <t>DET</t>
        </is>
      </c>
      <c r="D147" s="42" t="inlineStr">
        <is>
          <t>PHI</t>
        </is>
      </c>
      <c r="E147" s="42" t="n">
        <v>111</v>
      </c>
      <c r="F147" s="42" t="n">
        <v>108</v>
      </c>
      <c r="G147" s="42" t="n">
        <v>16</v>
      </c>
      <c r="H147" s="42" t="n">
        <v>20</v>
      </c>
      <c r="I147" s="42" t="n">
        <v>21</v>
      </c>
      <c r="J147" s="42" t="n">
        <v>22</v>
      </c>
      <c r="K147" s="42" t="n">
        <v>48</v>
      </c>
      <c r="L147" s="42" t="n">
        <v>55</v>
      </c>
      <c r="M147" s="42" t="n">
        <v>7</v>
      </c>
      <c r="N147" s="42" t="n">
        <v>6</v>
      </c>
      <c r="O147" s="44">
        <f>IF(F147&gt;E147,1,0)</f>
        <v/>
      </c>
      <c r="P147" s="44">
        <f>F147-E147</f>
        <v/>
      </c>
    </row>
    <row r="148" ht="15" customHeight="1" s="35">
      <c r="A148" s="42" t="inlineStr">
        <is>
          <t>0022500196</t>
        </is>
      </c>
      <c r="B148" s="43" t="n">
        <v>45970</v>
      </c>
      <c r="C148" s="42" t="inlineStr">
        <is>
          <t>IND</t>
        </is>
      </c>
      <c r="D148" s="42" t="inlineStr">
        <is>
          <t>GSW</t>
        </is>
      </c>
      <c r="E148" s="42" t="n">
        <v>83</v>
      </c>
      <c r="F148" s="42" t="n">
        <v>114</v>
      </c>
      <c r="G148" s="42" t="n">
        <v>22</v>
      </c>
      <c r="H148" s="42" t="n">
        <v>10</v>
      </c>
      <c r="I148" s="42" t="n">
        <v>25</v>
      </c>
      <c r="J148" s="42" t="n">
        <v>16</v>
      </c>
      <c r="K148" s="42" t="n">
        <v>63</v>
      </c>
      <c r="L148" s="42" t="n">
        <v>63</v>
      </c>
      <c r="M148" s="42" t="n">
        <v>1</v>
      </c>
      <c r="N148" s="42" t="n">
        <v>5</v>
      </c>
      <c r="O148" s="44">
        <f>IF(F148&gt;E148,1,0)</f>
        <v/>
      </c>
      <c r="P148" s="44">
        <f>F148-E148</f>
        <v/>
      </c>
    </row>
    <row r="149" ht="15" customHeight="1" s="35">
      <c r="A149" s="42" t="inlineStr">
        <is>
          <t>0022500197</t>
        </is>
      </c>
      <c r="B149" s="43" t="n">
        <v>45970</v>
      </c>
      <c r="C149" s="42" t="inlineStr">
        <is>
          <t>MIN</t>
        </is>
      </c>
      <c r="D149" s="42" t="inlineStr">
        <is>
          <t>SAC</t>
        </is>
      </c>
      <c r="E149" s="42" t="n">
        <v>144</v>
      </c>
      <c r="F149" s="42" t="n">
        <v>117</v>
      </c>
      <c r="G149" s="42" t="n">
        <v>11</v>
      </c>
      <c r="H149" s="42" t="n">
        <v>18</v>
      </c>
      <c r="I149" s="42" t="n">
        <v>23</v>
      </c>
      <c r="J149" s="42" t="n">
        <v>20</v>
      </c>
      <c r="K149" s="42" t="n">
        <v>51</v>
      </c>
      <c r="L149" s="42" t="n">
        <v>53</v>
      </c>
      <c r="M149" s="42" t="n">
        <v>5</v>
      </c>
      <c r="N149" s="42" t="n">
        <v>3</v>
      </c>
      <c r="O149" s="44">
        <f>IF(F149&gt;E149,1,0)</f>
        <v/>
      </c>
      <c r="P149" s="44">
        <f>F149-E149</f>
        <v/>
      </c>
    </row>
    <row r="150" ht="15" customHeight="1" s="35">
      <c r="A150" s="42" t="inlineStr">
        <is>
          <t>0022500198</t>
        </is>
      </c>
      <c r="B150" s="43" t="n">
        <v>45971</v>
      </c>
      <c r="C150" s="42" t="inlineStr">
        <is>
          <t>LAL</t>
        </is>
      </c>
      <c r="D150" s="42" t="inlineStr">
        <is>
          <t>CHA</t>
        </is>
      </c>
      <c r="E150" s="42" t="n">
        <v>121</v>
      </c>
      <c r="F150" s="42" t="n">
        <v>111</v>
      </c>
      <c r="G150" s="42" t="n">
        <v>11</v>
      </c>
      <c r="H150" s="42" t="n">
        <v>23</v>
      </c>
      <c r="I150" s="42" t="n">
        <v>22</v>
      </c>
      <c r="J150" s="42" t="n">
        <v>25</v>
      </c>
      <c r="K150" s="42" t="n">
        <v>43</v>
      </c>
      <c r="L150" s="42" t="n">
        <v>42</v>
      </c>
      <c r="M150" s="42" t="n">
        <v>7</v>
      </c>
      <c r="N150" s="42" t="n">
        <v>3</v>
      </c>
      <c r="O150" s="44">
        <f>IF(F150&gt;E150,1,0)</f>
        <v/>
      </c>
      <c r="P150" s="44">
        <f>F150-E150</f>
        <v/>
      </c>
    </row>
    <row r="151" ht="15" customHeight="1" s="35">
      <c r="A151" s="42" t="inlineStr">
        <is>
          <t>0022500199</t>
        </is>
      </c>
      <c r="B151" s="43" t="n">
        <v>45971</v>
      </c>
      <c r="C151" s="42" t="inlineStr">
        <is>
          <t>WAS</t>
        </is>
      </c>
      <c r="D151" s="42" t="inlineStr">
        <is>
          <t>DET</t>
        </is>
      </c>
      <c r="E151" s="42" t="n">
        <v>135</v>
      </c>
      <c r="F151" s="42" t="n">
        <v>137</v>
      </c>
      <c r="G151" s="42" t="n">
        <v>20</v>
      </c>
      <c r="H151" s="42" t="n">
        <v>16</v>
      </c>
      <c r="I151" s="42" t="n">
        <v>28</v>
      </c>
      <c r="J151" s="42" t="n">
        <v>19</v>
      </c>
      <c r="K151" s="42" t="n">
        <v>52</v>
      </c>
      <c r="L151" s="42" t="n">
        <v>74</v>
      </c>
      <c r="M151" s="42" t="n">
        <v>1</v>
      </c>
      <c r="N151" s="42" t="n">
        <v>8</v>
      </c>
      <c r="O151" s="44">
        <f>IF(F151&gt;E151,1,0)</f>
        <v/>
      </c>
      <c r="P151" s="44">
        <f>F151-E151</f>
        <v/>
      </c>
    </row>
    <row r="152" ht="15" customHeight="1" s="35">
      <c r="A152" s="42" t="inlineStr">
        <is>
          <t>0022500200</t>
        </is>
      </c>
      <c r="B152" s="43" t="n">
        <v>45971</v>
      </c>
      <c r="C152" s="42" t="inlineStr">
        <is>
          <t>POR</t>
        </is>
      </c>
      <c r="D152" s="42" t="inlineStr">
        <is>
          <t>ORL</t>
        </is>
      </c>
      <c r="E152" s="42" t="n">
        <v>112</v>
      </c>
      <c r="F152" s="42" t="n">
        <v>115</v>
      </c>
      <c r="G152" s="42" t="n">
        <v>10</v>
      </c>
      <c r="H152" s="42" t="n">
        <v>13</v>
      </c>
      <c r="I152" s="42" t="n">
        <v>24</v>
      </c>
      <c r="J152" s="42" t="n">
        <v>23</v>
      </c>
      <c r="K152" s="42" t="n">
        <v>47</v>
      </c>
      <c r="L152" s="42" t="n">
        <v>64</v>
      </c>
      <c r="M152" s="42" t="n">
        <v>5</v>
      </c>
      <c r="N152" s="42" t="n">
        <v>4</v>
      </c>
      <c r="O152" s="44">
        <f>IF(F152&gt;E152,1,0)</f>
        <v/>
      </c>
      <c r="P152" s="44">
        <f>F152-E152</f>
        <v/>
      </c>
    </row>
    <row r="153" ht="15" customHeight="1" s="35">
      <c r="A153" s="42" t="inlineStr">
        <is>
          <t>0022500201</t>
        </is>
      </c>
      <c r="B153" s="43" t="n">
        <v>45971</v>
      </c>
      <c r="C153" s="42" t="inlineStr">
        <is>
          <t>CLE</t>
        </is>
      </c>
      <c r="D153" s="42" t="inlineStr">
        <is>
          <t>MIA</t>
        </is>
      </c>
      <c r="E153" s="42" t="n">
        <v>138</v>
      </c>
      <c r="F153" s="42" t="n">
        <v>140</v>
      </c>
      <c r="G153" s="42" t="n">
        <v>10</v>
      </c>
      <c r="H153" s="42" t="n">
        <v>14</v>
      </c>
      <c r="I153" s="42" t="n">
        <v>30</v>
      </c>
      <c r="J153" s="42" t="n">
        <v>27</v>
      </c>
      <c r="K153" s="42" t="n">
        <v>68</v>
      </c>
      <c r="L153" s="42" t="n">
        <v>69</v>
      </c>
      <c r="M153" s="42" t="n">
        <v>7</v>
      </c>
      <c r="N153" s="42" t="n">
        <v>6</v>
      </c>
      <c r="O153" s="44">
        <f>IF(F153&gt;E153,1,0)</f>
        <v/>
      </c>
      <c r="P153" s="44">
        <f>F153-E153</f>
        <v/>
      </c>
    </row>
    <row r="154" ht="15" customHeight="1" s="35">
      <c r="A154" s="42" t="inlineStr">
        <is>
          <t>0022500202</t>
        </is>
      </c>
      <c r="B154" s="43" t="n">
        <v>45971</v>
      </c>
      <c r="C154" s="42" t="inlineStr">
        <is>
          <t>SAS</t>
        </is>
      </c>
      <c r="D154" s="42" t="inlineStr">
        <is>
          <t>CHI</t>
        </is>
      </c>
      <c r="E154" s="42" t="n">
        <v>121</v>
      </c>
      <c r="F154" s="42" t="n">
        <v>117</v>
      </c>
      <c r="G154" s="42" t="n">
        <v>15</v>
      </c>
      <c r="H154" s="42" t="n">
        <v>13</v>
      </c>
      <c r="I154" s="42" t="n">
        <v>18</v>
      </c>
      <c r="J154" s="42" t="n">
        <v>20</v>
      </c>
      <c r="K154" s="42" t="n">
        <v>50</v>
      </c>
      <c r="L154" s="42" t="n">
        <v>52</v>
      </c>
      <c r="M154" s="42" t="n">
        <v>7</v>
      </c>
      <c r="N154" s="42" t="n">
        <v>6</v>
      </c>
      <c r="O154" s="44">
        <f>IF(F154&gt;E154,1,0)</f>
        <v/>
      </c>
      <c r="P154" s="44">
        <f>F154-E154</f>
        <v/>
      </c>
    </row>
    <row r="155" ht="15" customHeight="1" s="35">
      <c r="A155" s="42" t="inlineStr">
        <is>
          <t>0022500203</t>
        </is>
      </c>
      <c r="B155" s="43" t="n">
        <v>45971</v>
      </c>
      <c r="C155" s="42" t="inlineStr">
        <is>
          <t>MIL</t>
        </is>
      </c>
      <c r="D155" s="42" t="inlineStr">
        <is>
          <t>DAL</t>
        </is>
      </c>
      <c r="E155" s="42" t="n">
        <v>116</v>
      </c>
      <c r="F155" s="42" t="n">
        <v>114</v>
      </c>
      <c r="G155" s="42" t="n">
        <v>13</v>
      </c>
      <c r="H155" s="42" t="n">
        <v>15</v>
      </c>
      <c r="I155" s="42" t="n">
        <v>26</v>
      </c>
      <c r="J155" s="42" t="n">
        <v>23</v>
      </c>
      <c r="K155" s="42" t="n">
        <v>53</v>
      </c>
      <c r="L155" s="42" t="n">
        <v>64</v>
      </c>
      <c r="M155" s="42" t="n">
        <v>6</v>
      </c>
      <c r="N155" s="42" t="n">
        <v>3</v>
      </c>
      <c r="O155" s="44">
        <f>IF(F155&gt;E155,1,0)</f>
        <v/>
      </c>
      <c r="P155" s="44">
        <f>F155-E155</f>
        <v/>
      </c>
    </row>
    <row r="156" ht="15" customHeight="1" s="35">
      <c r="A156" s="42" t="inlineStr">
        <is>
          <t>0022500204</t>
        </is>
      </c>
      <c r="B156" s="43" t="n">
        <v>45971</v>
      </c>
      <c r="C156" s="42" t="inlineStr">
        <is>
          <t>NOP</t>
        </is>
      </c>
      <c r="D156" s="42" t="inlineStr">
        <is>
          <t>PHX</t>
        </is>
      </c>
      <c r="E156" s="42" t="n">
        <v>98</v>
      </c>
      <c r="F156" s="42" t="n">
        <v>121</v>
      </c>
      <c r="G156" s="42" t="n">
        <v>20</v>
      </c>
      <c r="H156" s="42" t="n">
        <v>18</v>
      </c>
      <c r="I156" s="42" t="n">
        <v>23</v>
      </c>
      <c r="J156" s="42" t="n">
        <v>18</v>
      </c>
      <c r="K156" s="42" t="n">
        <v>48</v>
      </c>
      <c r="L156" s="42" t="n">
        <v>54</v>
      </c>
      <c r="M156" s="42" t="n">
        <v>2</v>
      </c>
      <c r="N156" s="42" t="n">
        <v>5</v>
      </c>
      <c r="O156" s="44">
        <f>IF(F156&gt;E156,1,0)</f>
        <v/>
      </c>
      <c r="P156" s="44">
        <f>F156-E156</f>
        <v/>
      </c>
    </row>
    <row r="157" ht="15" customHeight="1" s="35">
      <c r="A157" s="42" t="inlineStr">
        <is>
          <t>0022500205</t>
        </is>
      </c>
      <c r="B157" s="43" t="n">
        <v>45971</v>
      </c>
      <c r="C157" s="42" t="inlineStr">
        <is>
          <t>MIN</t>
        </is>
      </c>
      <c r="D157" s="42" t="inlineStr">
        <is>
          <t>UTA</t>
        </is>
      </c>
      <c r="E157" s="42" t="n">
        <v>120</v>
      </c>
      <c r="F157" s="42" t="n">
        <v>113</v>
      </c>
      <c r="G157" s="42" t="n">
        <v>11</v>
      </c>
      <c r="H157" s="42" t="n">
        <v>15</v>
      </c>
      <c r="I157" s="42" t="n">
        <v>21</v>
      </c>
      <c r="J157" s="42" t="n">
        <v>24</v>
      </c>
      <c r="K157" s="42" t="n">
        <v>51</v>
      </c>
      <c r="L157" s="42" t="n">
        <v>59</v>
      </c>
      <c r="M157" s="42" t="n">
        <v>6</v>
      </c>
      <c r="N157" s="42" t="n">
        <v>3</v>
      </c>
      <c r="O157" s="44">
        <f>IF(F157&gt;E157,1,0)</f>
        <v/>
      </c>
      <c r="P157" s="44">
        <f>F157-E157</f>
        <v/>
      </c>
    </row>
    <row r="158" ht="15" customHeight="1" s="35">
      <c r="A158" s="42" t="inlineStr">
        <is>
          <t>0022500206</t>
        </is>
      </c>
      <c r="B158" s="43" t="n">
        <v>45971</v>
      </c>
      <c r="C158" s="42" t="inlineStr">
        <is>
          <t>ATL</t>
        </is>
      </c>
      <c r="D158" s="42" t="inlineStr">
        <is>
          <t>LAC</t>
        </is>
      </c>
      <c r="E158" s="42" t="n">
        <v>105</v>
      </c>
      <c r="F158" s="42" t="n">
        <v>102</v>
      </c>
      <c r="G158" s="42" t="n">
        <v>12</v>
      </c>
      <c r="H158" s="42" t="n">
        <v>12</v>
      </c>
      <c r="I158" s="42" t="n">
        <v>22</v>
      </c>
      <c r="J158" s="42" t="n">
        <v>14</v>
      </c>
      <c r="K158" s="42" t="n">
        <v>53</v>
      </c>
      <c r="L158" s="42" t="n">
        <v>50</v>
      </c>
      <c r="M158" s="42" t="n">
        <v>5</v>
      </c>
      <c r="N158" s="42" t="n">
        <v>3</v>
      </c>
      <c r="O158" s="44">
        <f>IF(F158&gt;E158,1,0)</f>
        <v/>
      </c>
      <c r="P158" s="44">
        <f>F158-E158</f>
        <v/>
      </c>
    </row>
    <row r="159" ht="15" customHeight="1" s="35">
      <c r="A159" s="42" t="inlineStr">
        <is>
          <t>0022500207</t>
        </is>
      </c>
      <c r="B159" s="43" t="n">
        <v>45972</v>
      </c>
      <c r="C159" s="42" t="inlineStr">
        <is>
          <t>TOR</t>
        </is>
      </c>
      <c r="D159" s="42" t="inlineStr">
        <is>
          <t>BKN</t>
        </is>
      </c>
      <c r="E159" s="42" t="n">
        <v>119</v>
      </c>
      <c r="F159" s="42" t="n">
        <v>109</v>
      </c>
      <c r="G159" s="42" t="n">
        <v>9</v>
      </c>
      <c r="H159" s="42" t="n">
        <v>13</v>
      </c>
      <c r="I159" s="42" t="n">
        <v>23</v>
      </c>
      <c r="J159" s="42" t="n">
        <v>21</v>
      </c>
      <c r="K159" s="42" t="n">
        <v>58</v>
      </c>
      <c r="L159" s="42" t="n">
        <v>43</v>
      </c>
      <c r="M159" s="42" t="n">
        <v>5</v>
      </c>
      <c r="N159" s="42" t="n">
        <v>1</v>
      </c>
      <c r="O159" s="44">
        <f>IF(F159&gt;E159,1,0)</f>
        <v/>
      </c>
      <c r="P159" s="44">
        <f>F159-E159</f>
        <v/>
      </c>
    </row>
    <row r="160" ht="15" customHeight="1" s="35">
      <c r="A160" s="42" t="inlineStr">
        <is>
          <t>0022500208</t>
        </is>
      </c>
      <c r="B160" s="43" t="n">
        <v>45972</v>
      </c>
      <c r="C160" s="42" t="inlineStr">
        <is>
          <t>MEM</t>
        </is>
      </c>
      <c r="D160" s="42" t="inlineStr">
        <is>
          <t>NYK</t>
        </is>
      </c>
      <c r="E160" s="42" t="n">
        <v>120</v>
      </c>
      <c r="F160" s="42" t="n">
        <v>133</v>
      </c>
      <c r="G160" s="42" t="n">
        <v>22</v>
      </c>
      <c r="H160" s="42" t="n">
        <v>15</v>
      </c>
      <c r="I160" s="42" t="n">
        <v>20</v>
      </c>
      <c r="J160" s="42" t="n">
        <v>22</v>
      </c>
      <c r="K160" s="42" t="n">
        <v>50</v>
      </c>
      <c r="L160" s="42" t="n">
        <v>50</v>
      </c>
      <c r="M160" s="42" t="n">
        <v>4</v>
      </c>
      <c r="N160" s="42" t="n">
        <v>6</v>
      </c>
      <c r="O160" s="44">
        <f>IF(F160&gt;E160,1,0)</f>
        <v/>
      </c>
      <c r="P160" s="44">
        <f>F160-E160</f>
        <v/>
      </c>
    </row>
    <row r="161" ht="15" customHeight="1" s="35">
      <c r="A161" s="42" t="inlineStr">
        <is>
          <t>0022500209</t>
        </is>
      </c>
      <c r="B161" s="43" t="n">
        <v>45972</v>
      </c>
      <c r="C161" s="42" t="inlineStr">
        <is>
          <t>BOS</t>
        </is>
      </c>
      <c r="D161" s="42" t="inlineStr">
        <is>
          <t>PHI</t>
        </is>
      </c>
      <c r="E161" s="42" t="n">
        <v>100</v>
      </c>
      <c r="F161" s="42" t="n">
        <v>102</v>
      </c>
      <c r="G161" s="42" t="n">
        <v>11</v>
      </c>
      <c r="H161" s="42" t="n">
        <v>9</v>
      </c>
      <c r="I161" s="42" t="n">
        <v>17</v>
      </c>
      <c r="J161" s="42" t="n">
        <v>22</v>
      </c>
      <c r="K161" s="42" t="n">
        <v>62</v>
      </c>
      <c r="L161" s="42" t="n">
        <v>50</v>
      </c>
      <c r="M161" s="42" t="n">
        <v>5</v>
      </c>
      <c r="N161" s="42" t="n">
        <v>6</v>
      </c>
      <c r="O161" s="44">
        <f>IF(F161&gt;E161,1,0)</f>
        <v/>
      </c>
      <c r="P161" s="44">
        <f>F161-E161</f>
        <v/>
      </c>
    </row>
    <row r="162" ht="15" customHeight="1" s="35">
      <c r="A162" s="42" t="inlineStr">
        <is>
          <t>0022500210</t>
        </is>
      </c>
      <c r="B162" s="43" t="n">
        <v>45972</v>
      </c>
      <c r="C162" s="42" t="inlineStr">
        <is>
          <t>GSW</t>
        </is>
      </c>
      <c r="D162" s="42" t="inlineStr">
        <is>
          <t>OKC</t>
        </is>
      </c>
      <c r="E162" s="42" t="n">
        <v>102</v>
      </c>
      <c r="F162" s="42" t="n">
        <v>126</v>
      </c>
      <c r="G162" s="42" t="n">
        <v>21</v>
      </c>
      <c r="H162" s="42" t="n">
        <v>20</v>
      </c>
      <c r="I162" s="42" t="n">
        <v>29</v>
      </c>
      <c r="J162" s="42" t="n">
        <v>22</v>
      </c>
      <c r="K162" s="42" t="n">
        <v>43</v>
      </c>
      <c r="L162" s="42" t="n">
        <v>51</v>
      </c>
      <c r="M162" s="42" t="n">
        <v>6</v>
      </c>
      <c r="N162" s="42" t="n">
        <v>10</v>
      </c>
      <c r="O162" s="44">
        <f>IF(F162&gt;E162,1,0)</f>
        <v/>
      </c>
      <c r="P162" s="44">
        <f>F162-E162</f>
        <v/>
      </c>
    </row>
    <row r="163" ht="15" customHeight="1" s="35">
      <c r="A163" s="42" t="inlineStr">
        <is>
          <t>0022500211</t>
        </is>
      </c>
      <c r="B163" s="43" t="n">
        <v>45972</v>
      </c>
      <c r="C163" s="42" t="inlineStr">
        <is>
          <t>IND</t>
        </is>
      </c>
      <c r="D163" s="42" t="inlineStr">
        <is>
          <t>UTA</t>
        </is>
      </c>
      <c r="E163" s="42" t="n">
        <v>128</v>
      </c>
      <c r="F163" s="42" t="n">
        <v>152</v>
      </c>
      <c r="G163" s="42" t="n">
        <v>8</v>
      </c>
      <c r="H163" s="42" t="n">
        <v>15</v>
      </c>
      <c r="I163" s="42" t="n">
        <v>26</v>
      </c>
      <c r="J163" s="42" t="n">
        <v>27</v>
      </c>
      <c r="K163" s="42" t="n">
        <v>45</v>
      </c>
      <c r="L163" s="42" t="n">
        <v>57</v>
      </c>
      <c r="M163" s="42" t="n">
        <v>1</v>
      </c>
      <c r="N163" s="42" t="n">
        <v>3</v>
      </c>
      <c r="O163" s="44">
        <f>IF(F163&gt;E163,1,0)</f>
        <v/>
      </c>
      <c r="P163" s="44">
        <f>F163-E163</f>
        <v/>
      </c>
    </row>
    <row r="164" ht="15" customHeight="1" s="35">
      <c r="A164" s="42" t="inlineStr">
        <is>
          <t>0022500212</t>
        </is>
      </c>
      <c r="B164" s="43" t="n">
        <v>45972</v>
      </c>
      <c r="C164" s="42" t="inlineStr">
        <is>
          <t>DEN</t>
        </is>
      </c>
      <c r="D164" s="42" t="inlineStr">
        <is>
          <t>SAC</t>
        </is>
      </c>
      <c r="E164" s="42" t="n">
        <v>122</v>
      </c>
      <c r="F164" s="42" t="n">
        <v>108</v>
      </c>
      <c r="G164" s="42" t="n">
        <v>13</v>
      </c>
      <c r="H164" s="42" t="n">
        <v>10</v>
      </c>
      <c r="I164" s="42" t="n">
        <v>19</v>
      </c>
      <c r="J164" s="42" t="n">
        <v>23</v>
      </c>
      <c r="K164" s="42" t="n">
        <v>56</v>
      </c>
      <c r="L164" s="42" t="n">
        <v>44</v>
      </c>
      <c r="M164" s="42" t="n">
        <v>7</v>
      </c>
      <c r="N164" s="42" t="n">
        <v>3</v>
      </c>
      <c r="O164" s="44">
        <f>IF(F164&gt;E164,1,0)</f>
        <v/>
      </c>
      <c r="P164" s="44">
        <f>F164-E164</f>
        <v/>
      </c>
    </row>
    <row r="165" ht="15" customHeight="1" s="35">
      <c r="A165" s="42" t="inlineStr">
        <is>
          <t>0022500213</t>
        </is>
      </c>
      <c r="B165" s="43" t="n">
        <v>45973</v>
      </c>
      <c r="C165" s="42" t="inlineStr">
        <is>
          <t>MIL</t>
        </is>
      </c>
      <c r="D165" s="42" t="inlineStr">
        <is>
          <t>CHA</t>
        </is>
      </c>
      <c r="E165" s="42" t="n">
        <v>100</v>
      </c>
      <c r="F165" s="42" t="n">
        <v>111</v>
      </c>
      <c r="G165" s="42" t="n">
        <v>9</v>
      </c>
      <c r="H165" s="42" t="n">
        <v>16</v>
      </c>
      <c r="I165" s="42" t="n">
        <v>22</v>
      </c>
      <c r="J165" s="42" t="n">
        <v>15</v>
      </c>
      <c r="K165" s="42" t="n">
        <v>41</v>
      </c>
      <c r="L165" s="42" t="n">
        <v>65</v>
      </c>
      <c r="M165" s="42" t="n">
        <v>7</v>
      </c>
      <c r="N165" s="42" t="n">
        <v>3</v>
      </c>
      <c r="O165" s="44">
        <f>IF(F165&gt;E165,1,0)</f>
        <v/>
      </c>
      <c r="P165" s="44">
        <f>F165-E165</f>
        <v/>
      </c>
    </row>
    <row r="166" ht="15" customHeight="1" s="35">
      <c r="A166" s="42" t="inlineStr">
        <is>
          <t>0022500214</t>
        </is>
      </c>
      <c r="B166" s="43" t="n">
        <v>45973</v>
      </c>
      <c r="C166" s="42" t="inlineStr">
        <is>
          <t>CHI</t>
        </is>
      </c>
      <c r="D166" s="42" t="inlineStr">
        <is>
          <t>DET</t>
        </is>
      </c>
      <c r="E166" s="42" t="n">
        <v>113</v>
      </c>
      <c r="F166" s="42" t="n">
        <v>124</v>
      </c>
      <c r="G166" s="42" t="n">
        <v>21</v>
      </c>
      <c r="H166" s="42" t="n">
        <v>19</v>
      </c>
      <c r="I166" s="42" t="n">
        <v>18</v>
      </c>
      <c r="J166" s="42" t="n">
        <v>25</v>
      </c>
      <c r="K166" s="42" t="n">
        <v>54</v>
      </c>
      <c r="L166" s="42" t="n">
        <v>46</v>
      </c>
      <c r="M166" s="42" t="n">
        <v>6</v>
      </c>
      <c r="N166" s="42" t="n">
        <v>9</v>
      </c>
      <c r="O166" s="44">
        <f>IF(F166&gt;E166,1,0)</f>
        <v/>
      </c>
      <c r="P166" s="44">
        <f>F166-E166</f>
        <v/>
      </c>
    </row>
    <row r="167" ht="15" customHeight="1" s="35">
      <c r="A167" s="42" t="inlineStr">
        <is>
          <t>0022500215</t>
        </is>
      </c>
      <c r="B167" s="43" t="n">
        <v>45973</v>
      </c>
      <c r="C167" s="42" t="inlineStr">
        <is>
          <t>ORL</t>
        </is>
      </c>
      <c r="D167" s="42" t="inlineStr">
        <is>
          <t>NYK</t>
        </is>
      </c>
      <c r="E167" s="42" t="n">
        <v>124</v>
      </c>
      <c r="F167" s="42" t="n">
        <v>107</v>
      </c>
      <c r="G167" s="42" t="n">
        <v>15</v>
      </c>
      <c r="H167" s="42" t="n">
        <v>14</v>
      </c>
      <c r="I167" s="42" t="n">
        <v>23</v>
      </c>
      <c r="J167" s="42" t="n">
        <v>25</v>
      </c>
      <c r="K167" s="42" t="n">
        <v>59</v>
      </c>
      <c r="L167" s="42" t="n">
        <v>45</v>
      </c>
      <c r="M167" s="42" t="n">
        <v>5</v>
      </c>
      <c r="N167" s="42" t="n">
        <v>7</v>
      </c>
      <c r="O167" s="44">
        <f>IF(F167&gt;E167,1,0)</f>
        <v/>
      </c>
      <c r="P167" s="44">
        <f>F167-E167</f>
        <v/>
      </c>
    </row>
    <row r="168" ht="15" customHeight="1" s="35">
      <c r="A168" s="42" t="inlineStr">
        <is>
          <t>0022500216</t>
        </is>
      </c>
      <c r="B168" s="43" t="n">
        <v>45973</v>
      </c>
      <c r="C168" s="42" t="inlineStr">
        <is>
          <t>MEM</t>
        </is>
      </c>
      <c r="D168" s="42" t="inlineStr">
        <is>
          <t>BOS</t>
        </is>
      </c>
      <c r="E168" s="42" t="n">
        <v>95</v>
      </c>
      <c r="F168" s="42" t="n">
        <v>131</v>
      </c>
      <c r="G168" s="42" t="n">
        <v>10</v>
      </c>
      <c r="H168" s="42" t="n">
        <v>11</v>
      </c>
      <c r="I168" s="42" t="n">
        <v>18</v>
      </c>
      <c r="J168" s="42" t="n">
        <v>20</v>
      </c>
      <c r="K168" s="42" t="n">
        <v>53</v>
      </c>
      <c r="L168" s="42" t="n">
        <v>68</v>
      </c>
      <c r="M168" s="42" t="n">
        <v>4</v>
      </c>
      <c r="N168" s="42" t="n">
        <v>5</v>
      </c>
      <c r="O168" s="44">
        <f>IF(F168&gt;E168,1,0)</f>
        <v/>
      </c>
      <c r="P168" s="44">
        <f>F168-E168</f>
        <v/>
      </c>
    </row>
    <row r="169" ht="15" customHeight="1" s="35">
      <c r="A169" s="42" t="inlineStr">
        <is>
          <t>0022500217</t>
        </is>
      </c>
      <c r="B169" s="43" t="n">
        <v>45973</v>
      </c>
      <c r="C169" s="42" t="inlineStr">
        <is>
          <t>CLE</t>
        </is>
      </c>
      <c r="D169" s="42" t="inlineStr">
        <is>
          <t>MIA</t>
        </is>
      </c>
      <c r="E169" s="42" t="n">
        <v>130</v>
      </c>
      <c r="F169" s="42" t="n">
        <v>116</v>
      </c>
      <c r="G169" s="42" t="n">
        <v>13</v>
      </c>
      <c r="H169" s="42" t="n">
        <v>21</v>
      </c>
      <c r="I169" s="42" t="n">
        <v>21</v>
      </c>
      <c r="J169" s="42" t="n">
        <v>29</v>
      </c>
      <c r="K169" s="42" t="n">
        <v>62</v>
      </c>
      <c r="L169" s="42" t="n">
        <v>54</v>
      </c>
      <c r="M169" s="42" t="n">
        <v>7</v>
      </c>
      <c r="N169" s="42" t="n">
        <v>7</v>
      </c>
      <c r="O169" s="44">
        <f>IF(F169&gt;E169,1,0)</f>
        <v/>
      </c>
      <c r="P169" s="44">
        <f>F169-E169</f>
        <v/>
      </c>
    </row>
    <row r="170" ht="15" customHeight="1" s="35">
      <c r="A170" s="42" t="inlineStr">
        <is>
          <t>0022500218</t>
        </is>
      </c>
      <c r="B170" s="43" t="n">
        <v>45973</v>
      </c>
      <c r="C170" s="42" t="inlineStr">
        <is>
          <t>WAS</t>
        </is>
      </c>
      <c r="D170" s="42" t="inlineStr">
        <is>
          <t>HOU</t>
        </is>
      </c>
      <c r="E170" s="42" t="n">
        <v>112</v>
      </c>
      <c r="F170" s="42" t="n">
        <v>135</v>
      </c>
      <c r="G170" s="42" t="n">
        <v>12</v>
      </c>
      <c r="H170" s="42" t="n">
        <v>12</v>
      </c>
      <c r="I170" s="42" t="n">
        <v>22</v>
      </c>
      <c r="J170" s="42" t="n">
        <v>18</v>
      </c>
      <c r="K170" s="42" t="n">
        <v>46</v>
      </c>
      <c r="L170" s="42" t="n">
        <v>62</v>
      </c>
      <c r="M170" s="42" t="n">
        <v>1</v>
      </c>
      <c r="N170" s="42" t="n">
        <v>6</v>
      </c>
      <c r="O170" s="44">
        <f>IF(F170&gt;E170,1,0)</f>
        <v/>
      </c>
      <c r="P170" s="44">
        <f>F170-E170</f>
        <v/>
      </c>
    </row>
    <row r="171" ht="15" customHeight="1" s="35">
      <c r="A171" s="42" t="inlineStr">
        <is>
          <t>0022500219</t>
        </is>
      </c>
      <c r="B171" s="43" t="n">
        <v>45973</v>
      </c>
      <c r="C171" s="42" t="inlineStr">
        <is>
          <t>POR</t>
        </is>
      </c>
      <c r="D171" s="42" t="inlineStr">
        <is>
          <t>NOP</t>
        </is>
      </c>
      <c r="E171" s="42" t="n">
        <v>125</v>
      </c>
      <c r="F171" s="42" t="n">
        <v>117</v>
      </c>
      <c r="G171" s="42" t="n">
        <v>13</v>
      </c>
      <c r="H171" s="42" t="n">
        <v>10</v>
      </c>
      <c r="I171" s="42" t="n">
        <v>23</v>
      </c>
      <c r="J171" s="42" t="n">
        <v>20</v>
      </c>
      <c r="K171" s="42" t="n">
        <v>45</v>
      </c>
      <c r="L171" s="42" t="n">
        <v>43</v>
      </c>
      <c r="M171" s="42" t="n">
        <v>5</v>
      </c>
      <c r="N171" s="42" t="n">
        <v>2</v>
      </c>
      <c r="O171" s="44">
        <f>IF(F171&gt;E171,1,0)</f>
        <v/>
      </c>
      <c r="P171" s="44">
        <f>F171-E171</f>
        <v/>
      </c>
    </row>
    <row r="172" ht="15" customHeight="1" s="35">
      <c r="A172" s="42" t="inlineStr">
        <is>
          <t>0022500220</t>
        </is>
      </c>
      <c r="B172" s="43" t="n">
        <v>45973</v>
      </c>
      <c r="C172" s="42" t="inlineStr">
        <is>
          <t>GSW</t>
        </is>
      </c>
      <c r="D172" s="42" t="inlineStr">
        <is>
          <t>SAS</t>
        </is>
      </c>
      <c r="E172" s="42" t="n">
        <v>125</v>
      </c>
      <c r="F172" s="42" t="n">
        <v>120</v>
      </c>
      <c r="G172" s="42" t="n">
        <v>16</v>
      </c>
      <c r="H172" s="42" t="n">
        <v>20</v>
      </c>
      <c r="I172" s="42" t="n">
        <v>18</v>
      </c>
      <c r="J172" s="42" t="n">
        <v>24</v>
      </c>
      <c r="K172" s="42" t="n">
        <v>49</v>
      </c>
      <c r="L172" s="42" t="n">
        <v>54</v>
      </c>
      <c r="M172" s="42" t="n">
        <v>6</v>
      </c>
      <c r="N172" s="42" t="n">
        <v>8</v>
      </c>
      <c r="O172" s="44">
        <f>IF(F172&gt;E172,1,0)</f>
        <v/>
      </c>
      <c r="P172" s="44">
        <f>F172-E172</f>
        <v/>
      </c>
    </row>
    <row r="173" ht="15" customHeight="1" s="35">
      <c r="A173" s="42" t="inlineStr">
        <is>
          <t>0022500221</t>
        </is>
      </c>
      <c r="B173" s="43" t="n">
        <v>45973</v>
      </c>
      <c r="C173" s="42" t="inlineStr">
        <is>
          <t>PHX</t>
        </is>
      </c>
      <c r="D173" s="42" t="inlineStr">
        <is>
          <t>DAL</t>
        </is>
      </c>
      <c r="E173" s="42" t="n">
        <v>123</v>
      </c>
      <c r="F173" s="42" t="n">
        <v>114</v>
      </c>
      <c r="G173" s="42" t="n">
        <v>12</v>
      </c>
      <c r="H173" s="42" t="n">
        <v>21</v>
      </c>
      <c r="I173" s="42" t="n">
        <v>20</v>
      </c>
      <c r="J173" s="42" t="n">
        <v>23</v>
      </c>
      <c r="K173" s="42" t="n">
        <v>52</v>
      </c>
      <c r="L173" s="42" t="n">
        <v>55</v>
      </c>
      <c r="M173" s="42" t="n">
        <v>6</v>
      </c>
      <c r="N173" s="42" t="n">
        <v>3</v>
      </c>
      <c r="O173" s="44">
        <f>IF(F173&gt;E173,1,0)</f>
        <v/>
      </c>
      <c r="P173" s="44">
        <f>F173-E173</f>
        <v/>
      </c>
    </row>
    <row r="174" ht="15" customHeight="1" s="35">
      <c r="A174" s="42" t="inlineStr">
        <is>
          <t>0022500222</t>
        </is>
      </c>
      <c r="B174" s="43" t="n">
        <v>45973</v>
      </c>
      <c r="C174" s="42" t="inlineStr">
        <is>
          <t>LAL</t>
        </is>
      </c>
      <c r="D174" s="42" t="inlineStr">
        <is>
          <t>OKC</t>
        </is>
      </c>
      <c r="E174" s="42" t="n">
        <v>92</v>
      </c>
      <c r="F174" s="42" t="n">
        <v>121</v>
      </c>
      <c r="G174" s="42" t="n">
        <v>20</v>
      </c>
      <c r="H174" s="42" t="n">
        <v>11</v>
      </c>
      <c r="I174" s="42" t="n">
        <v>19</v>
      </c>
      <c r="J174" s="42" t="n">
        <v>19</v>
      </c>
      <c r="K174" s="42" t="n">
        <v>54</v>
      </c>
      <c r="L174" s="42" t="n">
        <v>50</v>
      </c>
      <c r="M174" s="42" t="n">
        <v>8</v>
      </c>
      <c r="N174" s="42" t="n">
        <v>11</v>
      </c>
      <c r="O174" s="44">
        <f>IF(F174&gt;E174,1,0)</f>
        <v/>
      </c>
      <c r="P174" s="44">
        <f>F174-E174</f>
        <v/>
      </c>
    </row>
    <row r="175" ht="15" customHeight="1" s="35">
      <c r="A175" s="42" t="inlineStr">
        <is>
          <t>0022500223</t>
        </is>
      </c>
      <c r="B175" s="43" t="n">
        <v>45973</v>
      </c>
      <c r="C175" s="42" t="inlineStr">
        <is>
          <t>ATL</t>
        </is>
      </c>
      <c r="D175" s="42" t="inlineStr">
        <is>
          <t>SAC</t>
        </is>
      </c>
      <c r="E175" s="42" t="n">
        <v>133</v>
      </c>
      <c r="F175" s="42" t="n">
        <v>100</v>
      </c>
      <c r="G175" s="42" t="n">
        <v>21</v>
      </c>
      <c r="H175" s="42" t="n">
        <v>20</v>
      </c>
      <c r="I175" s="42" t="n">
        <v>20</v>
      </c>
      <c r="J175" s="42" t="n">
        <v>19</v>
      </c>
      <c r="K175" s="42" t="n">
        <v>56</v>
      </c>
      <c r="L175" s="42" t="n">
        <v>45</v>
      </c>
      <c r="M175" s="42" t="n">
        <v>6</v>
      </c>
      <c r="N175" s="42" t="n">
        <v>3</v>
      </c>
      <c r="O175" s="44">
        <f>IF(F175&gt;E175,1,0)</f>
        <v/>
      </c>
      <c r="P175" s="44">
        <f>F175-E175</f>
        <v/>
      </c>
    </row>
    <row r="176" ht="15" customHeight="1" s="35">
      <c r="A176" s="42" t="inlineStr">
        <is>
          <t>0022500224</t>
        </is>
      </c>
      <c r="B176" s="43" t="n">
        <v>45973</v>
      </c>
      <c r="C176" s="42" t="inlineStr">
        <is>
          <t>DEN</t>
        </is>
      </c>
      <c r="D176" s="42" t="inlineStr">
        <is>
          <t>LAC</t>
        </is>
      </c>
      <c r="E176" s="42" t="n">
        <v>130</v>
      </c>
      <c r="F176" s="42" t="n">
        <v>116</v>
      </c>
      <c r="G176" s="42" t="n">
        <v>12</v>
      </c>
      <c r="H176" s="42" t="n">
        <v>15</v>
      </c>
      <c r="I176" s="42" t="n">
        <v>14</v>
      </c>
      <c r="J176" s="42" t="n">
        <v>30</v>
      </c>
      <c r="K176" s="42" t="n">
        <v>52</v>
      </c>
      <c r="L176" s="42" t="n">
        <v>38</v>
      </c>
      <c r="M176" s="42" t="n">
        <v>8</v>
      </c>
      <c r="N176" s="42" t="n">
        <v>3</v>
      </c>
      <c r="O176" s="44">
        <f>IF(F176&gt;E176,1,0)</f>
        <v/>
      </c>
      <c r="P176" s="44">
        <f>F176-E176</f>
        <v/>
      </c>
    </row>
    <row r="177" ht="15" customHeight="1" s="35">
      <c r="A177" s="42" t="inlineStr">
        <is>
          <t>0022500225</t>
        </is>
      </c>
      <c r="B177" s="43" t="n">
        <v>45974</v>
      </c>
      <c r="C177" s="42" t="inlineStr">
        <is>
          <t>TOR</t>
        </is>
      </c>
      <c r="D177" s="42" t="inlineStr">
        <is>
          <t>CLE</t>
        </is>
      </c>
      <c r="E177" s="42" t="n">
        <v>126</v>
      </c>
      <c r="F177" s="42" t="n">
        <v>113</v>
      </c>
      <c r="G177" s="42" t="n">
        <v>14</v>
      </c>
      <c r="H177" s="42" t="n">
        <v>12</v>
      </c>
      <c r="I177" s="42" t="n">
        <v>20</v>
      </c>
      <c r="J177" s="42" t="n">
        <v>20</v>
      </c>
      <c r="K177" s="42" t="n">
        <v>53</v>
      </c>
      <c r="L177" s="42" t="n">
        <v>43</v>
      </c>
      <c r="M177" s="42" t="n">
        <v>6</v>
      </c>
      <c r="N177" s="42" t="n">
        <v>8</v>
      </c>
      <c r="O177" s="44">
        <f>IF(F177&gt;E177,1,0)</f>
        <v/>
      </c>
      <c r="P177" s="44">
        <f>F177-E177</f>
        <v/>
      </c>
    </row>
    <row r="178" ht="15" customHeight="1" s="35">
      <c r="A178" s="42" t="inlineStr">
        <is>
          <t>0022500226</t>
        </is>
      </c>
      <c r="B178" s="43" t="n">
        <v>45974</v>
      </c>
      <c r="C178" s="42" t="inlineStr">
        <is>
          <t>IND</t>
        </is>
      </c>
      <c r="D178" s="42" t="inlineStr">
        <is>
          <t>PHX</t>
        </is>
      </c>
      <c r="E178" s="42" t="n">
        <v>98</v>
      </c>
      <c r="F178" s="42" t="n">
        <v>133</v>
      </c>
      <c r="G178" s="42" t="n">
        <v>12</v>
      </c>
      <c r="H178" s="42" t="n">
        <v>11</v>
      </c>
      <c r="I178" s="42" t="n">
        <v>23</v>
      </c>
      <c r="J178" s="42" t="n">
        <v>24</v>
      </c>
      <c r="K178" s="42" t="n">
        <v>49</v>
      </c>
      <c r="L178" s="42" t="n">
        <v>53</v>
      </c>
      <c r="M178" s="42" t="n">
        <v>1</v>
      </c>
      <c r="N178" s="42" t="n">
        <v>7</v>
      </c>
      <c r="O178" s="44">
        <f>IF(F178&gt;E178,1,0)</f>
        <v/>
      </c>
      <c r="P178" s="44">
        <f>F178-E178</f>
        <v/>
      </c>
    </row>
    <row r="179" ht="15" customHeight="1" s="35">
      <c r="A179" s="42" t="inlineStr">
        <is>
          <t>0022500227</t>
        </is>
      </c>
      <c r="B179" s="43" t="n">
        <v>45974</v>
      </c>
      <c r="C179" s="42" t="inlineStr">
        <is>
          <t>ATL</t>
        </is>
      </c>
      <c r="D179" s="42" t="inlineStr">
        <is>
          <t>UTA</t>
        </is>
      </c>
      <c r="E179" s="42" t="n">
        <v>132</v>
      </c>
      <c r="F179" s="42" t="n">
        <v>122</v>
      </c>
      <c r="G179" s="42" t="n">
        <v>18</v>
      </c>
      <c r="H179" s="42" t="n">
        <v>24</v>
      </c>
      <c r="I179" s="42" t="n">
        <v>18</v>
      </c>
      <c r="J179" s="42" t="n">
        <v>20</v>
      </c>
      <c r="K179" s="42" t="n">
        <v>49</v>
      </c>
      <c r="L179" s="42" t="n">
        <v>56</v>
      </c>
      <c r="M179" s="42" t="n">
        <v>7</v>
      </c>
      <c r="N179" s="42" t="n">
        <v>4</v>
      </c>
      <c r="O179" s="44">
        <f>IF(F179&gt;E179,1,0)</f>
        <v/>
      </c>
      <c r="P179" s="44">
        <f>F179-E179</f>
        <v/>
      </c>
    </row>
    <row r="180" ht="15" customHeight="1" s="35">
      <c r="A180" s="42" t="inlineStr">
        <is>
          <t>0022500039</t>
        </is>
      </c>
      <c r="B180" s="43" t="n">
        <v>45975</v>
      </c>
      <c r="C180" s="42" t="inlineStr">
        <is>
          <t>MIA</t>
        </is>
      </c>
      <c r="D180" s="42" t="inlineStr">
        <is>
          <t>NYK</t>
        </is>
      </c>
      <c r="E180" s="42" t="n">
        <v>132</v>
      </c>
      <c r="F180" s="42" t="n">
        <v>140</v>
      </c>
      <c r="G180" s="42" t="n">
        <v>11</v>
      </c>
      <c r="H180" s="42" t="n">
        <v>8</v>
      </c>
      <c r="I180" s="42" t="n">
        <v>23</v>
      </c>
      <c r="J180" s="42" t="n">
        <v>24</v>
      </c>
      <c r="K180" s="42" t="n">
        <v>61</v>
      </c>
      <c r="L180" s="42" t="n">
        <v>63</v>
      </c>
      <c r="M180" s="42" t="n">
        <v>7</v>
      </c>
      <c r="N180" s="42" t="n">
        <v>7</v>
      </c>
      <c r="O180" s="44">
        <f>IF(F180&gt;E180,1,0)</f>
        <v/>
      </c>
      <c r="P180" s="44">
        <f>F180-E180</f>
        <v/>
      </c>
    </row>
    <row r="181" ht="15" customHeight="1" s="35">
      <c r="A181" s="42" t="inlineStr">
        <is>
          <t>0022500040</t>
        </is>
      </c>
      <c r="B181" s="43" t="n">
        <v>45975</v>
      </c>
      <c r="C181" s="42" t="inlineStr">
        <is>
          <t>BKN</t>
        </is>
      </c>
      <c r="D181" s="42" t="inlineStr">
        <is>
          <t>ORL</t>
        </is>
      </c>
      <c r="E181" s="42" t="n">
        <v>98</v>
      </c>
      <c r="F181" s="42" t="n">
        <v>105</v>
      </c>
      <c r="G181" s="42" t="n">
        <v>7</v>
      </c>
      <c r="H181" s="42" t="n">
        <v>19</v>
      </c>
      <c r="I181" s="42" t="n">
        <v>19</v>
      </c>
      <c r="J181" s="42" t="n">
        <v>16</v>
      </c>
      <c r="K181" s="42" t="n">
        <v>42</v>
      </c>
      <c r="L181" s="42" t="n">
        <v>60</v>
      </c>
      <c r="M181" s="42" t="n">
        <v>1</v>
      </c>
      <c r="N181" s="42" t="n">
        <v>6</v>
      </c>
      <c r="O181" s="44">
        <f>IF(F181&gt;E181,1,0)</f>
        <v/>
      </c>
      <c r="P181" s="44">
        <f>F181-E181</f>
        <v/>
      </c>
    </row>
    <row r="182" ht="15" customHeight="1" s="35">
      <c r="A182" s="42" t="inlineStr">
        <is>
          <t>0022500041</t>
        </is>
      </c>
      <c r="B182" s="43" t="n">
        <v>45975</v>
      </c>
      <c r="C182" s="42" t="inlineStr">
        <is>
          <t>PHI</t>
        </is>
      </c>
      <c r="D182" s="42" t="inlineStr">
        <is>
          <t>DET</t>
        </is>
      </c>
      <c r="E182" s="42" t="n">
        <v>105</v>
      </c>
      <c r="F182" s="42" t="n">
        <v>114</v>
      </c>
      <c r="G182" s="42" t="n">
        <v>15</v>
      </c>
      <c r="H182" s="42" t="n">
        <v>14</v>
      </c>
      <c r="I182" s="42" t="n">
        <v>21</v>
      </c>
      <c r="J182" s="42" t="n">
        <v>18</v>
      </c>
      <c r="K182" s="42" t="n">
        <v>56</v>
      </c>
      <c r="L182" s="42" t="n">
        <v>51</v>
      </c>
      <c r="M182" s="42" t="n">
        <v>7</v>
      </c>
      <c r="N182" s="42" t="n">
        <v>10</v>
      </c>
      <c r="O182" s="44">
        <f>IF(F182&gt;E182,1,0)</f>
        <v/>
      </c>
      <c r="P182" s="44">
        <f>F182-E182</f>
        <v/>
      </c>
    </row>
    <row r="183" ht="15" customHeight="1" s="35">
      <c r="A183" s="42" t="inlineStr">
        <is>
          <t>0022500042</t>
        </is>
      </c>
      <c r="B183" s="43" t="n">
        <v>45975</v>
      </c>
      <c r="C183" s="42" t="inlineStr">
        <is>
          <t>POR</t>
        </is>
      </c>
      <c r="D183" s="42" t="inlineStr">
        <is>
          <t>HOU</t>
        </is>
      </c>
      <c r="E183" s="42" t="n">
        <v>116</v>
      </c>
      <c r="F183" s="42" t="n">
        <v>140</v>
      </c>
      <c r="G183" s="42" t="n">
        <v>20</v>
      </c>
      <c r="H183" s="42" t="n">
        <v>6</v>
      </c>
      <c r="I183" s="42" t="n">
        <v>18</v>
      </c>
      <c r="J183" s="42" t="n">
        <v>22</v>
      </c>
      <c r="K183" s="42" t="n">
        <v>55</v>
      </c>
      <c r="L183" s="42" t="n">
        <v>56</v>
      </c>
      <c r="M183" s="42" t="n">
        <v>6</v>
      </c>
      <c r="N183" s="42" t="n">
        <v>7</v>
      </c>
      <c r="O183" s="44">
        <f>IF(F183&gt;E183,1,0)</f>
        <v/>
      </c>
      <c r="P183" s="44">
        <f>F183-E183</f>
        <v/>
      </c>
    </row>
    <row r="184" ht="15" customHeight="1" s="35">
      <c r="A184" s="42" t="inlineStr">
        <is>
          <t>0022500043</t>
        </is>
      </c>
      <c r="B184" s="43" t="n">
        <v>45975</v>
      </c>
      <c r="C184" s="42" t="inlineStr">
        <is>
          <t>CHA</t>
        </is>
      </c>
      <c r="D184" s="42" t="inlineStr">
        <is>
          <t>MIL</t>
        </is>
      </c>
      <c r="E184" s="42" t="n">
        <v>134</v>
      </c>
      <c r="F184" s="42" t="n">
        <v>147</v>
      </c>
      <c r="G184" s="42" t="n">
        <v>13</v>
      </c>
      <c r="H184" s="42" t="n">
        <v>22</v>
      </c>
      <c r="I184" s="42" t="n">
        <v>22</v>
      </c>
      <c r="J184" s="42" t="n">
        <v>25</v>
      </c>
      <c r="K184" s="42" t="n">
        <v>51</v>
      </c>
      <c r="L184" s="42" t="n">
        <v>42</v>
      </c>
      <c r="M184" s="42" t="n">
        <v>4</v>
      </c>
      <c r="N184" s="42" t="n">
        <v>7</v>
      </c>
      <c r="O184" s="44">
        <f>IF(F184&gt;E184,1,0)</f>
        <v/>
      </c>
      <c r="P184" s="44">
        <f>F184-E184</f>
        <v/>
      </c>
    </row>
    <row r="185" ht="15" customHeight="1" s="35">
      <c r="A185" s="42" t="inlineStr">
        <is>
          <t>0022500044</t>
        </is>
      </c>
      <c r="B185" s="43" t="n">
        <v>45975</v>
      </c>
      <c r="C185" s="42" t="inlineStr">
        <is>
          <t>SAC</t>
        </is>
      </c>
      <c r="D185" s="42" t="inlineStr">
        <is>
          <t>MIN</t>
        </is>
      </c>
      <c r="E185" s="42" t="n">
        <v>110</v>
      </c>
      <c r="F185" s="42" t="n">
        <v>124</v>
      </c>
      <c r="G185" s="42" t="n">
        <v>15</v>
      </c>
      <c r="H185" s="42" t="n">
        <v>18</v>
      </c>
      <c r="I185" s="42" t="n">
        <v>26</v>
      </c>
      <c r="J185" s="42" t="n">
        <v>20</v>
      </c>
      <c r="K185" s="42" t="n">
        <v>56</v>
      </c>
      <c r="L185" s="42" t="n">
        <v>65</v>
      </c>
      <c r="M185" s="42" t="n">
        <v>3</v>
      </c>
      <c r="N185" s="42" t="n">
        <v>7</v>
      </c>
      <c r="O185" s="44">
        <f>IF(F185&gt;E185,1,0)</f>
        <v/>
      </c>
      <c r="P185" s="44">
        <f>F185-E185</f>
        <v/>
      </c>
    </row>
    <row r="186" ht="15" customHeight="1" s="35">
      <c r="A186" s="42" t="inlineStr">
        <is>
          <t>0022500045</t>
        </is>
      </c>
      <c r="B186" s="43" t="n">
        <v>45975</v>
      </c>
      <c r="C186" s="42" t="inlineStr">
        <is>
          <t>LAL</t>
        </is>
      </c>
      <c r="D186" s="42" t="inlineStr">
        <is>
          <t>NOP</t>
        </is>
      </c>
      <c r="E186" s="42" t="n">
        <v>118</v>
      </c>
      <c r="F186" s="42" t="n">
        <v>104</v>
      </c>
      <c r="G186" s="42" t="n">
        <v>18</v>
      </c>
      <c r="H186" s="42" t="n">
        <v>20</v>
      </c>
      <c r="I186" s="42" t="n">
        <v>17</v>
      </c>
      <c r="J186" s="42" t="n">
        <v>24</v>
      </c>
      <c r="K186" s="42" t="n">
        <v>51</v>
      </c>
      <c r="L186" s="42" t="n">
        <v>51</v>
      </c>
      <c r="M186" s="42" t="n">
        <v>8</v>
      </c>
      <c r="N186" s="42" t="n">
        <v>2</v>
      </c>
      <c r="O186" s="44">
        <f>IF(F186&gt;E186,1,0)</f>
        <v/>
      </c>
      <c r="P186" s="44">
        <f>F186-E186</f>
        <v/>
      </c>
    </row>
    <row r="187" ht="15" customHeight="1" s="35">
      <c r="A187" s="42" t="inlineStr">
        <is>
          <t>0022500046</t>
        </is>
      </c>
      <c r="B187" s="43" t="n">
        <v>45975</v>
      </c>
      <c r="C187" s="42" t="inlineStr">
        <is>
          <t>LAC</t>
        </is>
      </c>
      <c r="D187" s="42" t="inlineStr">
        <is>
          <t>DAL</t>
        </is>
      </c>
      <c r="E187" s="42" t="n">
        <v>133</v>
      </c>
      <c r="F187" s="42" t="n">
        <v>127</v>
      </c>
      <c r="G187" s="42" t="n">
        <v>23</v>
      </c>
      <c r="H187" s="42" t="n">
        <v>25</v>
      </c>
      <c r="I187" s="42" t="n">
        <v>33</v>
      </c>
      <c r="J187" s="42" t="n">
        <v>25</v>
      </c>
      <c r="K187" s="42" t="n">
        <v>56</v>
      </c>
      <c r="L187" s="42" t="n">
        <v>66</v>
      </c>
      <c r="M187" s="42" t="n">
        <v>3</v>
      </c>
      <c r="N187" s="42" t="n">
        <v>3</v>
      </c>
      <c r="O187" s="44">
        <f>IF(F187&gt;E187,1,0)</f>
        <v/>
      </c>
      <c r="P187" s="44">
        <f>F187-E187</f>
        <v/>
      </c>
    </row>
    <row r="188" ht="15" customHeight="1" s="35">
      <c r="A188" s="42" t="inlineStr">
        <is>
          <t>0022500047</t>
        </is>
      </c>
      <c r="B188" s="43" t="n">
        <v>45975</v>
      </c>
      <c r="C188" s="42" t="inlineStr">
        <is>
          <t>GSW</t>
        </is>
      </c>
      <c r="D188" s="42" t="inlineStr">
        <is>
          <t>SAS</t>
        </is>
      </c>
      <c r="E188" s="42" t="n">
        <v>109</v>
      </c>
      <c r="F188" s="42" t="n">
        <v>108</v>
      </c>
      <c r="G188" s="42" t="n">
        <v>15</v>
      </c>
      <c r="H188" s="42" t="n">
        <v>21</v>
      </c>
      <c r="I188" s="42" t="n">
        <v>21</v>
      </c>
      <c r="J188" s="42" t="n">
        <v>19</v>
      </c>
      <c r="K188" s="42" t="n">
        <v>45</v>
      </c>
      <c r="L188" s="42" t="n">
        <v>59</v>
      </c>
      <c r="M188" s="42" t="n">
        <v>7</v>
      </c>
      <c r="N188" s="42" t="n">
        <v>8</v>
      </c>
      <c r="O188" s="44">
        <f>IF(F188&gt;E188,1,0)</f>
        <v/>
      </c>
      <c r="P188" s="44">
        <f>F188-E188</f>
        <v/>
      </c>
    </row>
    <row r="189" ht="15" customHeight="1" s="35">
      <c r="A189" s="42" t="inlineStr">
        <is>
          <t>0022500228</t>
        </is>
      </c>
      <c r="B189" s="43" t="n">
        <v>45976</v>
      </c>
      <c r="C189" s="42" t="inlineStr">
        <is>
          <t>MEM</t>
        </is>
      </c>
      <c r="D189" s="42" t="inlineStr">
        <is>
          <t>CLE</t>
        </is>
      </c>
      <c r="E189" s="42" t="n">
        <v>100</v>
      </c>
      <c r="F189" s="42" t="n">
        <v>108</v>
      </c>
      <c r="G189" s="42" t="n">
        <v>15</v>
      </c>
      <c r="H189" s="42" t="n">
        <v>21</v>
      </c>
      <c r="I189" s="42" t="n">
        <v>25</v>
      </c>
      <c r="J189" s="42" t="n">
        <v>28</v>
      </c>
      <c r="K189" s="42" t="n">
        <v>57</v>
      </c>
      <c r="L189" s="42" t="n">
        <v>64</v>
      </c>
      <c r="M189" s="42" t="n">
        <v>4</v>
      </c>
      <c r="N189" s="42" t="n">
        <v>8</v>
      </c>
      <c r="O189" s="44">
        <f>IF(F189&gt;E189,1,0)</f>
        <v/>
      </c>
      <c r="P189" s="44">
        <f>F189-E189</f>
        <v/>
      </c>
    </row>
    <row r="190" ht="15" customHeight="1" s="35">
      <c r="A190" s="42" t="inlineStr">
        <is>
          <t>0022500229</t>
        </is>
      </c>
      <c r="B190" s="43" t="n">
        <v>45976</v>
      </c>
      <c r="C190" s="42" t="inlineStr">
        <is>
          <t>OKC</t>
        </is>
      </c>
      <c r="D190" s="42" t="inlineStr">
        <is>
          <t>CHA</t>
        </is>
      </c>
      <c r="E190" s="42" t="n">
        <v>109</v>
      </c>
      <c r="F190" s="42" t="n">
        <v>96</v>
      </c>
      <c r="G190" s="42" t="n">
        <v>14</v>
      </c>
      <c r="H190" s="42" t="n">
        <v>15</v>
      </c>
      <c r="I190" s="42" t="n">
        <v>15</v>
      </c>
      <c r="J190" s="42" t="n">
        <v>10</v>
      </c>
      <c r="K190" s="42" t="n">
        <v>53</v>
      </c>
      <c r="L190" s="42" t="n">
        <v>54</v>
      </c>
      <c r="M190" s="42" t="n">
        <v>12</v>
      </c>
      <c r="N190" s="42" t="n">
        <v>4</v>
      </c>
      <c r="O190" s="44">
        <f>IF(F190&gt;E190,1,0)</f>
        <v/>
      </c>
      <c r="P190" s="44">
        <f>F190-E190</f>
        <v/>
      </c>
    </row>
    <row r="191" ht="15" customHeight="1" s="35">
      <c r="A191" s="42" t="inlineStr">
        <is>
          <t>0022500230</t>
        </is>
      </c>
      <c r="B191" s="43" t="n">
        <v>45976</v>
      </c>
      <c r="C191" s="42" t="inlineStr">
        <is>
          <t>TOR</t>
        </is>
      </c>
      <c r="D191" s="42" t="inlineStr">
        <is>
          <t>IND</t>
        </is>
      </c>
      <c r="E191" s="42" t="n">
        <v>129</v>
      </c>
      <c r="F191" s="42" t="n">
        <v>111</v>
      </c>
      <c r="G191" s="42" t="n">
        <v>14</v>
      </c>
      <c r="H191" s="42" t="n">
        <v>16</v>
      </c>
      <c r="I191" s="42" t="n">
        <v>20</v>
      </c>
      <c r="J191" s="42" t="n">
        <v>26</v>
      </c>
      <c r="K191" s="42" t="n">
        <v>61</v>
      </c>
      <c r="L191" s="42" t="n">
        <v>50</v>
      </c>
      <c r="M191" s="42" t="n">
        <v>7</v>
      </c>
      <c r="N191" s="42" t="n">
        <v>1</v>
      </c>
      <c r="O191" s="44">
        <f>IF(F191&gt;E191,1,0)</f>
        <v/>
      </c>
      <c r="P191" s="44">
        <f>F191-E191</f>
        <v/>
      </c>
    </row>
    <row r="192" ht="15" customHeight="1" s="35">
      <c r="A192" s="42" t="inlineStr">
        <is>
          <t>0022500231</t>
        </is>
      </c>
      <c r="B192" s="43" t="n">
        <v>45976</v>
      </c>
      <c r="C192" s="42" t="inlineStr">
        <is>
          <t>LAL</t>
        </is>
      </c>
      <c r="D192" s="42" t="inlineStr">
        <is>
          <t>MIL</t>
        </is>
      </c>
      <c r="E192" s="42" t="n">
        <v>119</v>
      </c>
      <c r="F192" s="42" t="n">
        <v>95</v>
      </c>
      <c r="G192" s="42" t="n">
        <v>17</v>
      </c>
      <c r="H192" s="42" t="n">
        <v>17</v>
      </c>
      <c r="I192" s="42" t="n">
        <v>20</v>
      </c>
      <c r="J192" s="42" t="n">
        <v>23</v>
      </c>
      <c r="K192" s="42" t="n">
        <v>52</v>
      </c>
      <c r="L192" s="42" t="n">
        <v>47</v>
      </c>
      <c r="M192" s="42" t="n">
        <v>9</v>
      </c>
      <c r="N192" s="42" t="n">
        <v>8</v>
      </c>
      <c r="O192" s="44">
        <f>IF(F192&gt;E192,1,0)</f>
        <v/>
      </c>
      <c r="P192" s="44">
        <f>F192-E192</f>
        <v/>
      </c>
    </row>
    <row r="193" ht="15" customHeight="1" s="35">
      <c r="A193" s="42" t="inlineStr">
        <is>
          <t>0022500232</t>
        </is>
      </c>
      <c r="B193" s="43" t="n">
        <v>45976</v>
      </c>
      <c r="C193" s="42" t="inlineStr">
        <is>
          <t>DEN</t>
        </is>
      </c>
      <c r="D193" s="42" t="inlineStr">
        <is>
          <t>MIN</t>
        </is>
      </c>
      <c r="E193" s="42" t="n">
        <v>123</v>
      </c>
      <c r="F193" s="42" t="n">
        <v>112</v>
      </c>
      <c r="G193" s="42" t="n">
        <v>13</v>
      </c>
      <c r="H193" s="42" t="n">
        <v>13</v>
      </c>
      <c r="I193" s="42" t="n">
        <v>22</v>
      </c>
      <c r="J193" s="42" t="n">
        <v>28</v>
      </c>
      <c r="K193" s="42" t="n">
        <v>57</v>
      </c>
      <c r="L193" s="42" t="n">
        <v>44</v>
      </c>
      <c r="M193" s="42" t="n">
        <v>9</v>
      </c>
      <c r="N193" s="42" t="n">
        <v>8</v>
      </c>
      <c r="O193" s="44">
        <f>IF(F193&gt;E193,1,0)</f>
        <v/>
      </c>
      <c r="P193" s="44">
        <f>F193-E193</f>
        <v/>
      </c>
    </row>
    <row r="194" ht="15" customHeight="1" s="35">
      <c r="A194" s="42" t="inlineStr">
        <is>
          <t>0022500233</t>
        </is>
      </c>
      <c r="B194" s="43" t="n">
        <v>45977</v>
      </c>
      <c r="C194" s="42" t="inlineStr">
        <is>
          <t>LAC</t>
        </is>
      </c>
      <c r="D194" s="42" t="inlineStr">
        <is>
          <t>BOS</t>
        </is>
      </c>
      <c r="E194" s="42" t="n">
        <v>118</v>
      </c>
      <c r="F194" s="42" t="n">
        <v>121</v>
      </c>
      <c r="G194" s="42" t="n">
        <v>14</v>
      </c>
      <c r="H194" s="42" t="n">
        <v>6</v>
      </c>
      <c r="I194" s="42" t="n">
        <v>20</v>
      </c>
      <c r="J194" s="42" t="n">
        <v>22</v>
      </c>
      <c r="K194" s="42" t="n">
        <v>52</v>
      </c>
      <c r="L194" s="42" t="n">
        <v>55</v>
      </c>
      <c r="M194" s="42" t="n">
        <v>4</v>
      </c>
      <c r="N194" s="42" t="n">
        <v>6</v>
      </c>
      <c r="O194" s="44">
        <f>IF(F194&gt;E194,1,0)</f>
        <v/>
      </c>
      <c r="P194" s="44">
        <f>F194-E194</f>
        <v/>
      </c>
    </row>
    <row r="195" ht="15" customHeight="1" s="35">
      <c r="A195" s="42" t="inlineStr">
        <is>
          <t>0022500234</t>
        </is>
      </c>
      <c r="B195" s="43" t="n">
        <v>45977</v>
      </c>
      <c r="C195" s="42" t="inlineStr">
        <is>
          <t>SAC</t>
        </is>
      </c>
      <c r="D195" s="42" t="inlineStr">
        <is>
          <t>SAS</t>
        </is>
      </c>
      <c r="E195" s="42" t="n">
        <v>110</v>
      </c>
      <c r="F195" s="42" t="n">
        <v>123</v>
      </c>
      <c r="G195" s="42" t="n">
        <v>12</v>
      </c>
      <c r="H195" s="42" t="n">
        <v>15</v>
      </c>
      <c r="I195" s="42" t="n">
        <v>17</v>
      </c>
      <c r="J195" s="42" t="n">
        <v>17</v>
      </c>
      <c r="K195" s="42" t="n">
        <v>45</v>
      </c>
      <c r="L195" s="42" t="n">
        <v>52</v>
      </c>
      <c r="M195" s="42" t="n">
        <v>3</v>
      </c>
      <c r="N195" s="42" t="n">
        <v>8</v>
      </c>
      <c r="O195" s="44">
        <f>IF(F195&gt;E195,1,0)</f>
        <v/>
      </c>
      <c r="P195" s="44">
        <f>F195-E195</f>
        <v/>
      </c>
    </row>
    <row r="196" ht="15" customHeight="1" s="35">
      <c r="A196" s="42" t="inlineStr">
        <is>
          <t>0022500235</t>
        </is>
      </c>
      <c r="B196" s="43" t="n">
        <v>45977</v>
      </c>
      <c r="C196" s="42" t="inlineStr">
        <is>
          <t>BKN</t>
        </is>
      </c>
      <c r="D196" s="42" t="inlineStr">
        <is>
          <t>WAS</t>
        </is>
      </c>
      <c r="E196" s="42" t="n">
        <v>129</v>
      </c>
      <c r="F196" s="42" t="n">
        <v>106</v>
      </c>
      <c r="G196" s="42" t="n">
        <v>15</v>
      </c>
      <c r="H196" s="42" t="n">
        <v>12</v>
      </c>
      <c r="I196" s="42" t="n">
        <v>18</v>
      </c>
      <c r="J196" s="42" t="n">
        <v>25</v>
      </c>
      <c r="K196" s="42" t="n">
        <v>55</v>
      </c>
      <c r="L196" s="42" t="n">
        <v>38</v>
      </c>
      <c r="M196" s="42" t="n">
        <v>1</v>
      </c>
      <c r="N196" s="42" t="n">
        <v>1</v>
      </c>
      <c r="O196" s="44">
        <f>IF(F196&gt;E196,1,0)</f>
        <v/>
      </c>
      <c r="P196" s="44">
        <f>F196-E196</f>
        <v/>
      </c>
    </row>
    <row r="197" ht="15" customHeight="1" s="35">
      <c r="A197" s="42" t="inlineStr">
        <is>
          <t>0022500236</t>
        </is>
      </c>
      <c r="B197" s="43" t="n">
        <v>45977</v>
      </c>
      <c r="C197" s="42" t="inlineStr">
        <is>
          <t>ORL</t>
        </is>
      </c>
      <c r="D197" s="42" t="inlineStr">
        <is>
          <t>HOU</t>
        </is>
      </c>
      <c r="E197" s="42" t="n">
        <v>113</v>
      </c>
      <c r="F197" s="42" t="n">
        <v>117</v>
      </c>
      <c r="G197" s="42" t="n">
        <v>8</v>
      </c>
      <c r="H197" s="42" t="n">
        <v>15</v>
      </c>
      <c r="I197" s="42" t="n">
        <v>22</v>
      </c>
      <c r="J197" s="42" t="n">
        <v>23</v>
      </c>
      <c r="K197" s="42" t="n">
        <v>57</v>
      </c>
      <c r="L197" s="42" t="n">
        <v>69</v>
      </c>
      <c r="M197" s="42" t="n">
        <v>7</v>
      </c>
      <c r="N197" s="42" t="n">
        <v>8</v>
      </c>
      <c r="O197" s="44">
        <f>IF(F197&gt;E197,1,0)</f>
        <v/>
      </c>
      <c r="P197" s="44">
        <f>F197-E197</f>
        <v/>
      </c>
    </row>
    <row r="198" ht="15" customHeight="1" s="35">
      <c r="A198" s="42" t="inlineStr">
        <is>
          <t>0022500237</t>
        </is>
      </c>
      <c r="B198" s="43" t="n">
        <v>45977</v>
      </c>
      <c r="C198" s="42" t="inlineStr">
        <is>
          <t>GSW</t>
        </is>
      </c>
      <c r="D198" s="42" t="inlineStr">
        <is>
          <t>NOP</t>
        </is>
      </c>
      <c r="E198" s="42" t="n">
        <v>124</v>
      </c>
      <c r="F198" s="42" t="n">
        <v>106</v>
      </c>
      <c r="G198" s="42" t="n">
        <v>21</v>
      </c>
      <c r="H198" s="42" t="n">
        <v>21</v>
      </c>
      <c r="I198" s="42" t="n">
        <v>23</v>
      </c>
      <c r="J198" s="42" t="n">
        <v>16</v>
      </c>
      <c r="K198" s="42" t="n">
        <v>57</v>
      </c>
      <c r="L198" s="42" t="n">
        <v>50</v>
      </c>
      <c r="M198" s="42" t="n">
        <v>8</v>
      </c>
      <c r="N198" s="42" t="n">
        <v>2</v>
      </c>
      <c r="O198" s="44">
        <f>IF(F198&gt;E198,1,0)</f>
        <v/>
      </c>
      <c r="P198" s="44">
        <f>F198-E198</f>
        <v/>
      </c>
    </row>
    <row r="199" ht="15" customHeight="1" s="35">
      <c r="A199" s="42" t="inlineStr">
        <is>
          <t>0022500238</t>
        </is>
      </c>
      <c r="B199" s="43" t="n">
        <v>45977</v>
      </c>
      <c r="C199" s="42" t="inlineStr">
        <is>
          <t>POR</t>
        </is>
      </c>
      <c r="D199" s="42" t="inlineStr">
        <is>
          <t>DAL</t>
        </is>
      </c>
      <c r="E199" s="42" t="n">
        <v>133</v>
      </c>
      <c r="F199" s="42" t="n">
        <v>138</v>
      </c>
      <c r="G199" s="42" t="n">
        <v>12</v>
      </c>
      <c r="H199" s="42" t="n">
        <v>15</v>
      </c>
      <c r="I199" s="42" t="n">
        <v>32</v>
      </c>
      <c r="J199" s="42" t="n">
        <v>22</v>
      </c>
      <c r="K199" s="42" t="n">
        <v>67</v>
      </c>
      <c r="L199" s="42" t="n">
        <v>67</v>
      </c>
      <c r="M199" s="42" t="n">
        <v>6</v>
      </c>
      <c r="N199" s="42" t="n">
        <v>3</v>
      </c>
      <c r="O199" s="44">
        <f>IF(F199&gt;E199,1,0)</f>
        <v/>
      </c>
      <c r="P199" s="44">
        <f>F199-E199</f>
        <v/>
      </c>
    </row>
    <row r="200" ht="15" customHeight="1" s="35">
      <c r="A200" s="42" t="inlineStr">
        <is>
          <t>0022500239</t>
        </is>
      </c>
      <c r="B200" s="43" t="n">
        <v>45977</v>
      </c>
      <c r="C200" s="42" t="inlineStr">
        <is>
          <t>ATL</t>
        </is>
      </c>
      <c r="D200" s="42" t="inlineStr">
        <is>
          <t>PHX</t>
        </is>
      </c>
      <c r="E200" s="42" t="n">
        <v>124</v>
      </c>
      <c r="F200" s="42" t="n">
        <v>122</v>
      </c>
      <c r="G200" s="42" t="n">
        <v>17</v>
      </c>
      <c r="H200" s="42" t="n">
        <v>17</v>
      </c>
      <c r="I200" s="42" t="n">
        <v>19</v>
      </c>
      <c r="J200" s="42" t="n">
        <v>25</v>
      </c>
      <c r="K200" s="42" t="n">
        <v>44</v>
      </c>
      <c r="L200" s="42" t="n">
        <v>54</v>
      </c>
      <c r="M200" s="42" t="n">
        <v>8</v>
      </c>
      <c r="N200" s="42" t="n">
        <v>8</v>
      </c>
      <c r="O200" s="44">
        <f>IF(F200&gt;E200,1,0)</f>
        <v/>
      </c>
      <c r="P200" s="44">
        <f>F200-E200</f>
        <v/>
      </c>
    </row>
    <row r="201" ht="15" customHeight="1" s="35">
      <c r="A201" s="42" t="inlineStr">
        <is>
          <t>0022500240</t>
        </is>
      </c>
      <c r="B201" s="43" t="n">
        <v>45977</v>
      </c>
      <c r="C201" s="42" t="inlineStr">
        <is>
          <t>CHI</t>
        </is>
      </c>
      <c r="D201" s="42" t="inlineStr">
        <is>
          <t>UTA</t>
        </is>
      </c>
      <c r="E201" s="42" t="n">
        <v>147</v>
      </c>
      <c r="F201" s="42" t="n">
        <v>150</v>
      </c>
      <c r="G201" s="42" t="n">
        <v>17</v>
      </c>
      <c r="H201" s="42" t="n">
        <v>9</v>
      </c>
      <c r="I201" s="42" t="n">
        <v>29</v>
      </c>
      <c r="J201" s="42" t="n">
        <v>29</v>
      </c>
      <c r="K201" s="42" t="n">
        <v>71</v>
      </c>
      <c r="L201" s="42" t="n">
        <v>61</v>
      </c>
      <c r="M201" s="42" t="n">
        <v>6</v>
      </c>
      <c r="N201" s="42" t="n">
        <v>4</v>
      </c>
      <c r="O201" s="44">
        <f>IF(F201&gt;E201,1,0)</f>
        <v/>
      </c>
      <c r="P201" s="44">
        <f>F201-E201</f>
        <v/>
      </c>
    </row>
    <row r="202" ht="15" customHeight="1" s="35">
      <c r="A202" s="42" t="inlineStr">
        <is>
          <t>0022500241</t>
        </is>
      </c>
      <c r="B202" s="43" t="n">
        <v>45978</v>
      </c>
      <c r="C202" s="42" t="inlineStr">
        <is>
          <t>MIL</t>
        </is>
      </c>
      <c r="D202" s="42" t="inlineStr">
        <is>
          <t>CLE</t>
        </is>
      </c>
      <c r="E202" s="42" t="n">
        <v>106</v>
      </c>
      <c r="F202" s="42" t="n">
        <v>118</v>
      </c>
      <c r="G202" s="42" t="n">
        <v>15</v>
      </c>
      <c r="H202" s="42" t="n">
        <v>18</v>
      </c>
      <c r="I202" s="42" t="n">
        <v>17</v>
      </c>
      <c r="J202" s="42" t="n">
        <v>17</v>
      </c>
      <c r="K202" s="42" t="n">
        <v>46</v>
      </c>
      <c r="L202" s="42" t="n">
        <v>53</v>
      </c>
      <c r="M202" s="42" t="n">
        <v>8</v>
      </c>
      <c r="N202" s="42" t="n">
        <v>9</v>
      </c>
      <c r="O202" s="44">
        <f>IF(F202&gt;E202,1,0)</f>
        <v/>
      </c>
      <c r="P202" s="44">
        <f>F202-E202</f>
        <v/>
      </c>
    </row>
    <row r="203" ht="15" customHeight="1" s="35">
      <c r="A203" s="42" t="inlineStr">
        <is>
          <t>0022500242</t>
        </is>
      </c>
      <c r="B203" s="43" t="n">
        <v>45978</v>
      </c>
      <c r="C203" s="42" t="inlineStr">
        <is>
          <t>IND</t>
        </is>
      </c>
      <c r="D203" s="42" t="inlineStr">
        <is>
          <t>DET</t>
        </is>
      </c>
      <c r="E203" s="42" t="n">
        <v>112</v>
      </c>
      <c r="F203" s="42" t="n">
        <v>127</v>
      </c>
      <c r="G203" s="42" t="n">
        <v>21</v>
      </c>
      <c r="H203" s="42" t="n">
        <v>17</v>
      </c>
      <c r="I203" s="42" t="n">
        <v>27</v>
      </c>
      <c r="J203" s="42" t="n">
        <v>29</v>
      </c>
      <c r="K203" s="42" t="n">
        <v>57</v>
      </c>
      <c r="L203" s="42" t="n">
        <v>52</v>
      </c>
      <c r="M203" s="42" t="n">
        <v>1</v>
      </c>
      <c r="N203" s="42" t="n">
        <v>11</v>
      </c>
      <c r="O203" s="44">
        <f>IF(F203&gt;E203,1,0)</f>
        <v/>
      </c>
      <c r="P203" s="44">
        <f>F203-E203</f>
        <v/>
      </c>
    </row>
    <row r="204" ht="15" customHeight="1" s="35">
      <c r="A204" s="42" t="inlineStr">
        <is>
          <t>0022500243</t>
        </is>
      </c>
      <c r="B204" s="43" t="n">
        <v>45978</v>
      </c>
      <c r="C204" s="42" t="inlineStr">
        <is>
          <t>LAC</t>
        </is>
      </c>
      <c r="D204" s="42" t="inlineStr">
        <is>
          <t>PHI</t>
        </is>
      </c>
      <c r="E204" s="42" t="n">
        <v>108</v>
      </c>
      <c r="F204" s="42" t="n">
        <v>110</v>
      </c>
      <c r="G204" s="42" t="n">
        <v>10</v>
      </c>
      <c r="H204" s="42" t="n">
        <v>9</v>
      </c>
      <c r="I204" s="42" t="n">
        <v>26</v>
      </c>
      <c r="J204" s="42" t="n">
        <v>21</v>
      </c>
      <c r="K204" s="42" t="n">
        <v>49</v>
      </c>
      <c r="L204" s="42" t="n">
        <v>60</v>
      </c>
      <c r="M204" s="42" t="n">
        <v>4</v>
      </c>
      <c r="N204" s="42" t="n">
        <v>7</v>
      </c>
      <c r="O204" s="44">
        <f>IF(F204&gt;E204,1,0)</f>
        <v/>
      </c>
      <c r="P204" s="44">
        <f>F204-E204</f>
        <v/>
      </c>
    </row>
    <row r="205" ht="15" customHeight="1" s="35">
      <c r="A205" s="42" t="inlineStr">
        <is>
          <t>0022500244</t>
        </is>
      </c>
      <c r="B205" s="43" t="n">
        <v>45978</v>
      </c>
      <c r="C205" s="42" t="inlineStr">
        <is>
          <t>NYK</t>
        </is>
      </c>
      <c r="D205" s="42" t="inlineStr">
        <is>
          <t>MIA</t>
        </is>
      </c>
      <c r="E205" s="42" t="n">
        <v>113</v>
      </c>
      <c r="F205" s="42" t="n">
        <v>115</v>
      </c>
      <c r="G205" s="42" t="n">
        <v>17</v>
      </c>
      <c r="H205" s="42" t="n">
        <v>14</v>
      </c>
      <c r="I205" s="42" t="n">
        <v>18</v>
      </c>
      <c r="J205" s="42" t="n">
        <v>21</v>
      </c>
      <c r="K205" s="42" t="n">
        <v>60</v>
      </c>
      <c r="L205" s="42" t="n">
        <v>55</v>
      </c>
      <c r="M205" s="42" t="n">
        <v>8</v>
      </c>
      <c r="N205" s="42" t="n">
        <v>7</v>
      </c>
      <c r="O205" s="44">
        <f>IF(F205&gt;E205,1,0)</f>
        <v/>
      </c>
      <c r="P205" s="44">
        <f>F205-E205</f>
        <v/>
      </c>
    </row>
    <row r="206" ht="15" customHeight="1" s="35">
      <c r="A206" s="42" t="inlineStr">
        <is>
          <t>0022500245</t>
        </is>
      </c>
      <c r="B206" s="43" t="n">
        <v>45978</v>
      </c>
      <c r="C206" s="42" t="inlineStr">
        <is>
          <t>CHA</t>
        </is>
      </c>
      <c r="D206" s="42" t="inlineStr">
        <is>
          <t>TOR</t>
        </is>
      </c>
      <c r="E206" s="42" t="n">
        <v>108</v>
      </c>
      <c r="F206" s="42" t="n">
        <v>110</v>
      </c>
      <c r="G206" s="42" t="n">
        <v>16</v>
      </c>
      <c r="H206" s="42" t="n">
        <v>17</v>
      </c>
      <c r="I206" s="42" t="n">
        <v>14</v>
      </c>
      <c r="J206" s="42" t="n">
        <v>21</v>
      </c>
      <c r="K206" s="42" t="n">
        <v>57</v>
      </c>
      <c r="L206" s="42" t="n">
        <v>48</v>
      </c>
      <c r="M206" s="42" t="n">
        <v>4</v>
      </c>
      <c r="N206" s="42" t="n">
        <v>8</v>
      </c>
      <c r="O206" s="44">
        <f>IF(F206&gt;E206,1,0)</f>
        <v/>
      </c>
      <c r="P206" s="44">
        <f>F206-E206</f>
        <v/>
      </c>
    </row>
    <row r="207" ht="15" customHeight="1" s="35">
      <c r="A207" s="42" t="inlineStr">
        <is>
          <t>0022500246</t>
        </is>
      </c>
      <c r="B207" s="43" t="n">
        <v>45978</v>
      </c>
      <c r="C207" s="42" t="inlineStr">
        <is>
          <t>DAL</t>
        </is>
      </c>
      <c r="D207" s="42" t="inlineStr">
        <is>
          <t>MIN</t>
        </is>
      </c>
      <c r="E207" s="42" t="n">
        <v>96</v>
      </c>
      <c r="F207" s="42" t="n">
        <v>120</v>
      </c>
      <c r="G207" s="42" t="n">
        <v>20</v>
      </c>
      <c r="H207" s="42" t="n">
        <v>17</v>
      </c>
      <c r="I207" s="42" t="n">
        <v>22</v>
      </c>
      <c r="J207" s="42" t="n">
        <v>24</v>
      </c>
      <c r="K207" s="42" t="n">
        <v>54</v>
      </c>
      <c r="L207" s="42" t="n">
        <v>70</v>
      </c>
      <c r="M207" s="42" t="n">
        <v>4</v>
      </c>
      <c r="N207" s="42" t="n">
        <v>8</v>
      </c>
      <c r="O207" s="44">
        <f>IF(F207&gt;E207,1,0)</f>
        <v/>
      </c>
      <c r="P207" s="44">
        <f>F207-E207</f>
        <v/>
      </c>
    </row>
    <row r="208" ht="15" customHeight="1" s="35">
      <c r="A208" s="42" t="inlineStr">
        <is>
          <t>0022500247</t>
        </is>
      </c>
      <c r="B208" s="43" t="n">
        <v>45978</v>
      </c>
      <c r="C208" s="42" t="inlineStr">
        <is>
          <t>OKC</t>
        </is>
      </c>
      <c r="D208" s="42" t="inlineStr">
        <is>
          <t>NOP</t>
        </is>
      </c>
      <c r="E208" s="42" t="n">
        <v>126</v>
      </c>
      <c r="F208" s="42" t="n">
        <v>109</v>
      </c>
      <c r="G208" s="42" t="n">
        <v>18</v>
      </c>
      <c r="H208" s="42" t="n">
        <v>22</v>
      </c>
      <c r="I208" s="42" t="n">
        <v>20</v>
      </c>
      <c r="J208" s="42" t="n">
        <v>26</v>
      </c>
      <c r="K208" s="42" t="n">
        <v>51</v>
      </c>
      <c r="L208" s="42" t="n">
        <v>44</v>
      </c>
      <c r="M208" s="42" t="n">
        <v>13</v>
      </c>
      <c r="N208" s="42" t="n">
        <v>2</v>
      </c>
      <c r="O208" s="44">
        <f>IF(F208&gt;E208,1,0)</f>
        <v/>
      </c>
      <c r="P208" s="44">
        <f>F208-E208</f>
        <v/>
      </c>
    </row>
    <row r="209" ht="15" customHeight="1" s="35">
      <c r="A209" s="42" t="inlineStr">
        <is>
          <t>0022500248</t>
        </is>
      </c>
      <c r="B209" s="43" t="n">
        <v>45978</v>
      </c>
      <c r="C209" s="42" t="inlineStr">
        <is>
          <t>CHI</t>
        </is>
      </c>
      <c r="D209" s="42" t="inlineStr">
        <is>
          <t>DEN</t>
        </is>
      </c>
      <c r="E209" s="42" t="n">
        <v>130</v>
      </c>
      <c r="F209" s="42" t="n">
        <v>127</v>
      </c>
      <c r="G209" s="42" t="n">
        <v>9</v>
      </c>
      <c r="H209" s="42" t="n">
        <v>8</v>
      </c>
      <c r="I209" s="42" t="n">
        <v>18</v>
      </c>
      <c r="J209" s="42" t="n">
        <v>15</v>
      </c>
      <c r="K209" s="42" t="n">
        <v>57</v>
      </c>
      <c r="L209" s="42" t="n">
        <v>57</v>
      </c>
      <c r="M209" s="42" t="n">
        <v>6</v>
      </c>
      <c r="N209" s="42" t="n">
        <v>10</v>
      </c>
      <c r="O209" s="44">
        <f>IF(F209&gt;E209,1,0)</f>
        <v/>
      </c>
      <c r="P209" s="44">
        <f>F209-E209</f>
        <v/>
      </c>
    </row>
    <row r="210" ht="15" customHeight="1" s="35">
      <c r="A210" s="42" t="inlineStr">
        <is>
          <t>0022500249</t>
        </is>
      </c>
      <c r="B210" s="43" t="n">
        <v>45979</v>
      </c>
      <c r="C210" s="42" t="inlineStr">
        <is>
          <t>GSW</t>
        </is>
      </c>
      <c r="D210" s="42" t="inlineStr">
        <is>
          <t>ORL</t>
        </is>
      </c>
      <c r="E210" s="42" t="n">
        <v>113</v>
      </c>
      <c r="F210" s="42" t="n">
        <v>121</v>
      </c>
      <c r="G210" s="42" t="n">
        <v>18</v>
      </c>
      <c r="H210" s="42" t="n">
        <v>14</v>
      </c>
      <c r="I210" s="42" t="n">
        <v>19</v>
      </c>
      <c r="J210" s="42" t="n">
        <v>21</v>
      </c>
      <c r="K210" s="42" t="n">
        <v>40</v>
      </c>
      <c r="L210" s="42" t="n">
        <v>51</v>
      </c>
      <c r="M210" s="42" t="n">
        <v>9</v>
      </c>
      <c r="N210" s="42" t="n">
        <v>7</v>
      </c>
      <c r="O210" s="44">
        <f>IF(F210&gt;E210,1,0)</f>
        <v/>
      </c>
      <c r="P210" s="44">
        <f>F210-E210</f>
        <v/>
      </c>
    </row>
    <row r="211" ht="15" customHeight="1" s="35">
      <c r="A211" s="42" t="inlineStr">
        <is>
          <t>0022500250</t>
        </is>
      </c>
      <c r="B211" s="43" t="n">
        <v>45979</v>
      </c>
      <c r="C211" s="42" t="inlineStr">
        <is>
          <t>BOS</t>
        </is>
      </c>
      <c r="D211" s="42" t="inlineStr">
        <is>
          <t>BKN</t>
        </is>
      </c>
      <c r="E211" s="42" t="n">
        <v>113</v>
      </c>
      <c r="F211" s="42" t="n">
        <v>99</v>
      </c>
      <c r="G211" s="42" t="n">
        <v>20</v>
      </c>
      <c r="H211" s="42" t="n">
        <v>14</v>
      </c>
      <c r="I211" s="42" t="n">
        <v>24</v>
      </c>
      <c r="J211" s="42" t="n">
        <v>23</v>
      </c>
      <c r="K211" s="42" t="n">
        <v>56</v>
      </c>
      <c r="L211" s="42" t="n">
        <v>46</v>
      </c>
      <c r="M211" s="42" t="n">
        <v>7</v>
      </c>
      <c r="N211" s="42" t="n">
        <v>2</v>
      </c>
      <c r="O211" s="44">
        <f>IF(F211&gt;E211,1,0)</f>
        <v/>
      </c>
      <c r="P211" s="44">
        <f>F211-E211</f>
        <v/>
      </c>
    </row>
    <row r="212" ht="15" customHeight="1" s="35">
      <c r="A212" s="42" t="inlineStr">
        <is>
          <t>0022500251</t>
        </is>
      </c>
      <c r="B212" s="43" t="n">
        <v>45979</v>
      </c>
      <c r="C212" s="42" t="inlineStr">
        <is>
          <t>DET</t>
        </is>
      </c>
      <c r="D212" s="42" t="inlineStr">
        <is>
          <t>ATL</t>
        </is>
      </c>
      <c r="E212" s="42" t="n">
        <v>120</v>
      </c>
      <c r="F212" s="42" t="n">
        <v>112</v>
      </c>
      <c r="G212" s="42" t="n">
        <v>15</v>
      </c>
      <c r="H212" s="42" t="n">
        <v>19</v>
      </c>
      <c r="I212" s="42" t="n">
        <v>16</v>
      </c>
      <c r="J212" s="42" t="n">
        <v>24</v>
      </c>
      <c r="K212" s="42" t="n">
        <v>49</v>
      </c>
      <c r="L212" s="42" t="n">
        <v>41</v>
      </c>
      <c r="M212" s="42" t="n">
        <v>12</v>
      </c>
      <c r="N212" s="42" t="n">
        <v>9</v>
      </c>
      <c r="O212" s="44">
        <f>IF(F212&gt;E212,1,0)</f>
        <v/>
      </c>
      <c r="P212" s="44">
        <f>F212-E212</f>
        <v/>
      </c>
    </row>
    <row r="213" ht="15" customHeight="1" s="35">
      <c r="A213" s="42" t="inlineStr">
        <is>
          <t>0022500252</t>
        </is>
      </c>
      <c r="B213" s="43" t="n">
        <v>45979</v>
      </c>
      <c r="C213" s="42" t="inlineStr">
        <is>
          <t>MEM</t>
        </is>
      </c>
      <c r="D213" s="42" t="inlineStr">
        <is>
          <t>SAS</t>
        </is>
      </c>
      <c r="E213" s="42" t="n">
        <v>101</v>
      </c>
      <c r="F213" s="42" t="n">
        <v>111</v>
      </c>
      <c r="G213" s="42" t="n">
        <v>14</v>
      </c>
      <c r="H213" s="42" t="n">
        <v>9</v>
      </c>
      <c r="I213" s="42" t="n">
        <v>15</v>
      </c>
      <c r="J213" s="42" t="n">
        <v>16</v>
      </c>
      <c r="K213" s="42" t="n">
        <v>69</v>
      </c>
      <c r="L213" s="42" t="n">
        <v>44</v>
      </c>
      <c r="M213" s="42" t="n">
        <v>4</v>
      </c>
      <c r="N213" s="42" t="n">
        <v>9</v>
      </c>
      <c r="O213" s="44">
        <f>IF(F213&gt;E213,1,0)</f>
        <v/>
      </c>
      <c r="P213" s="44">
        <f>F213-E213</f>
        <v/>
      </c>
    </row>
    <row r="214" ht="15" customHeight="1" s="35">
      <c r="A214" s="42" t="inlineStr">
        <is>
          <t>0022500253</t>
        </is>
      </c>
      <c r="B214" s="43" t="n">
        <v>45979</v>
      </c>
      <c r="C214" s="42" t="inlineStr">
        <is>
          <t>UTA</t>
        </is>
      </c>
      <c r="D214" s="42" t="inlineStr">
        <is>
          <t>LAL</t>
        </is>
      </c>
      <c r="E214" s="42" t="n">
        <v>126</v>
      </c>
      <c r="F214" s="42" t="n">
        <v>140</v>
      </c>
      <c r="G214" s="42" t="n">
        <v>18</v>
      </c>
      <c r="H214" s="42" t="n">
        <v>17</v>
      </c>
      <c r="I214" s="42" t="n">
        <v>31</v>
      </c>
      <c r="J214" s="42" t="n">
        <v>21</v>
      </c>
      <c r="K214" s="42" t="n">
        <v>39</v>
      </c>
      <c r="L214" s="42" t="n">
        <v>53</v>
      </c>
      <c r="M214" s="42" t="n">
        <v>5</v>
      </c>
      <c r="N214" s="42" t="n">
        <v>10</v>
      </c>
      <c r="O214" s="44">
        <f>IF(F214&gt;E214,1,0)</f>
        <v/>
      </c>
      <c r="P214" s="44">
        <f>F214-E214</f>
        <v/>
      </c>
    </row>
    <row r="215" ht="15" customHeight="1" s="35">
      <c r="A215" s="42" t="inlineStr">
        <is>
          <t>0022500254</t>
        </is>
      </c>
      <c r="B215" s="43" t="n">
        <v>45979</v>
      </c>
      <c r="C215" s="42" t="inlineStr">
        <is>
          <t>PHX</t>
        </is>
      </c>
      <c r="D215" s="42" t="inlineStr">
        <is>
          <t>POR</t>
        </is>
      </c>
      <c r="E215" s="42" t="n">
        <v>127</v>
      </c>
      <c r="F215" s="42" t="n">
        <v>110</v>
      </c>
      <c r="G215" s="42" t="n">
        <v>18</v>
      </c>
      <c r="H215" s="42" t="n">
        <v>20</v>
      </c>
      <c r="I215" s="42" t="n">
        <v>27</v>
      </c>
      <c r="J215" s="42" t="n">
        <v>13</v>
      </c>
      <c r="K215" s="42" t="n">
        <v>59</v>
      </c>
      <c r="L215" s="42" t="n">
        <v>54</v>
      </c>
      <c r="M215" s="42" t="n">
        <v>8</v>
      </c>
      <c r="N215" s="42" t="n">
        <v>6</v>
      </c>
      <c r="O215" s="44">
        <f>IF(F215&gt;E215,1,0)</f>
        <v/>
      </c>
      <c r="P215" s="44">
        <f>F215-E215</f>
        <v/>
      </c>
    </row>
    <row r="216" ht="15" customHeight="1" s="35">
      <c r="A216" s="42" t="inlineStr">
        <is>
          <t>0022500255</t>
        </is>
      </c>
      <c r="B216" s="43" t="n">
        <v>45980</v>
      </c>
      <c r="C216" s="42" t="inlineStr">
        <is>
          <t>HOU</t>
        </is>
      </c>
      <c r="D216" s="42" t="inlineStr">
        <is>
          <t>CLE</t>
        </is>
      </c>
      <c r="E216" s="42" t="n">
        <v>114</v>
      </c>
      <c r="F216" s="42" t="n">
        <v>104</v>
      </c>
      <c r="G216" s="42" t="n">
        <v>13</v>
      </c>
      <c r="H216" s="42" t="n">
        <v>12</v>
      </c>
      <c r="I216" s="42" t="n">
        <v>23</v>
      </c>
      <c r="J216" s="42" t="n">
        <v>18</v>
      </c>
      <c r="K216" s="42" t="n">
        <v>60</v>
      </c>
      <c r="L216" s="42" t="n">
        <v>51</v>
      </c>
      <c r="M216" s="42" t="n">
        <v>9</v>
      </c>
      <c r="N216" s="42" t="n">
        <v>10</v>
      </c>
      <c r="O216" s="44">
        <f>IF(F216&gt;E216,1,0)</f>
        <v/>
      </c>
      <c r="P216" s="44">
        <f>F216-E216</f>
        <v/>
      </c>
    </row>
    <row r="217" ht="15" customHeight="1" s="35">
      <c r="A217" s="42" t="inlineStr">
        <is>
          <t>0022500256</t>
        </is>
      </c>
      <c r="B217" s="43" t="n">
        <v>45980</v>
      </c>
      <c r="C217" s="42" t="inlineStr">
        <is>
          <t>CHA</t>
        </is>
      </c>
      <c r="D217" s="42" t="inlineStr">
        <is>
          <t>IND</t>
        </is>
      </c>
      <c r="E217" s="42" t="n">
        <v>118</v>
      </c>
      <c r="F217" s="42" t="n">
        <v>127</v>
      </c>
      <c r="G217" s="42" t="n">
        <v>13</v>
      </c>
      <c r="H217" s="42" t="n">
        <v>16</v>
      </c>
      <c r="I217" s="42" t="n">
        <v>19</v>
      </c>
      <c r="J217" s="42" t="n">
        <v>22</v>
      </c>
      <c r="K217" s="42" t="n">
        <v>63</v>
      </c>
      <c r="L217" s="42" t="n">
        <v>47</v>
      </c>
      <c r="M217" s="42" t="n">
        <v>4</v>
      </c>
      <c r="N217" s="42" t="n">
        <v>1</v>
      </c>
      <c r="O217" s="44">
        <f>IF(F217&gt;E217,1,0)</f>
        <v/>
      </c>
      <c r="P217" s="44">
        <f>F217-E217</f>
        <v/>
      </c>
    </row>
    <row r="218" ht="15" customHeight="1" s="35">
      <c r="A218" s="42" t="inlineStr">
        <is>
          <t>0022500257</t>
        </is>
      </c>
      <c r="B218" s="43" t="n">
        <v>45980</v>
      </c>
      <c r="C218" s="42" t="inlineStr">
        <is>
          <t>GSW</t>
        </is>
      </c>
      <c r="D218" s="42" t="inlineStr">
        <is>
          <t>MIA</t>
        </is>
      </c>
      <c r="E218" s="42" t="n">
        <v>96</v>
      </c>
      <c r="F218" s="42" t="n">
        <v>110</v>
      </c>
      <c r="G218" s="42" t="n">
        <v>23</v>
      </c>
      <c r="H218" s="42" t="n">
        <v>14</v>
      </c>
      <c r="I218" s="42" t="n">
        <v>20</v>
      </c>
      <c r="J218" s="42" t="n">
        <v>17</v>
      </c>
      <c r="K218" s="42" t="n">
        <v>70</v>
      </c>
      <c r="L218" s="42" t="n">
        <v>62</v>
      </c>
      <c r="M218" s="42" t="n">
        <v>9</v>
      </c>
      <c r="N218" s="42" t="n">
        <v>8</v>
      </c>
      <c r="O218" s="44">
        <f>IF(F218&gt;E218,1,0)</f>
        <v/>
      </c>
      <c r="P218" s="44">
        <f>F218-E218</f>
        <v/>
      </c>
    </row>
    <row r="219" ht="15" customHeight="1" s="35">
      <c r="A219" s="42" t="inlineStr">
        <is>
          <t>0022500258</t>
        </is>
      </c>
      <c r="B219" s="43" t="n">
        <v>45980</v>
      </c>
      <c r="C219" s="42" t="inlineStr">
        <is>
          <t>TOR</t>
        </is>
      </c>
      <c r="D219" s="42" t="inlineStr">
        <is>
          <t>PHI</t>
        </is>
      </c>
      <c r="E219" s="42" t="n">
        <v>121</v>
      </c>
      <c r="F219" s="42" t="n">
        <v>112</v>
      </c>
      <c r="G219" s="42" t="n">
        <v>15</v>
      </c>
      <c r="H219" s="42" t="n">
        <v>21</v>
      </c>
      <c r="I219" s="42" t="n">
        <v>19</v>
      </c>
      <c r="J219" s="42" t="n">
        <v>20</v>
      </c>
      <c r="K219" s="42" t="n">
        <v>44</v>
      </c>
      <c r="L219" s="42" t="n">
        <v>47</v>
      </c>
      <c r="M219" s="42" t="n">
        <v>9</v>
      </c>
      <c r="N219" s="42" t="n">
        <v>8</v>
      </c>
      <c r="O219" s="44">
        <f>IF(F219&gt;E219,1,0)</f>
        <v/>
      </c>
      <c r="P219" s="44">
        <f>F219-E219</f>
        <v/>
      </c>
    </row>
    <row r="220" ht="15" customHeight="1" s="35">
      <c r="A220" s="42" t="inlineStr">
        <is>
          <t>0022500259</t>
        </is>
      </c>
      <c r="B220" s="43" t="n">
        <v>45980</v>
      </c>
      <c r="C220" s="42" t="inlineStr">
        <is>
          <t>WAS</t>
        </is>
      </c>
      <c r="D220" s="42" t="inlineStr">
        <is>
          <t>MIN</t>
        </is>
      </c>
      <c r="E220" s="42" t="n">
        <v>109</v>
      </c>
      <c r="F220" s="42" t="n">
        <v>120</v>
      </c>
      <c r="G220" s="42" t="n">
        <v>17</v>
      </c>
      <c r="H220" s="42" t="n">
        <v>10</v>
      </c>
      <c r="I220" s="42" t="n">
        <v>26</v>
      </c>
      <c r="J220" s="42" t="n">
        <v>15</v>
      </c>
      <c r="K220" s="42" t="n">
        <v>49</v>
      </c>
      <c r="L220" s="42" t="n">
        <v>61</v>
      </c>
      <c r="M220" s="42" t="n">
        <v>1</v>
      </c>
      <c r="N220" s="42" t="n">
        <v>9</v>
      </c>
      <c r="O220" s="44">
        <f>IF(F220&gt;E220,1,0)</f>
        <v/>
      </c>
      <c r="P220" s="44">
        <f>F220-E220</f>
        <v/>
      </c>
    </row>
    <row r="221" ht="15" customHeight="1" s="35">
      <c r="A221" s="42" t="inlineStr">
        <is>
          <t>0022500260</t>
        </is>
      </c>
      <c r="B221" s="43" t="n">
        <v>45980</v>
      </c>
      <c r="C221" s="42" t="inlineStr">
        <is>
          <t>DEN</t>
        </is>
      </c>
      <c r="D221" s="42" t="inlineStr">
        <is>
          <t>NOP</t>
        </is>
      </c>
      <c r="E221" s="42" t="n">
        <v>125</v>
      </c>
      <c r="F221" s="42" t="n">
        <v>118</v>
      </c>
      <c r="G221" s="42" t="n">
        <v>20</v>
      </c>
      <c r="H221" s="42" t="n">
        <v>12</v>
      </c>
      <c r="I221" s="42" t="n">
        <v>26</v>
      </c>
      <c r="J221" s="42" t="n">
        <v>24</v>
      </c>
      <c r="K221" s="42" t="n">
        <v>46</v>
      </c>
      <c r="L221" s="42" t="n">
        <v>58</v>
      </c>
      <c r="M221" s="42" t="n">
        <v>10</v>
      </c>
      <c r="N221" s="42" t="n">
        <v>2</v>
      </c>
      <c r="O221" s="44">
        <f>IF(F221&gt;E221,1,0)</f>
        <v/>
      </c>
      <c r="P221" s="44">
        <f>F221-E221</f>
        <v/>
      </c>
    </row>
    <row r="222" ht="15" customHeight="1" s="35">
      <c r="A222" s="42" t="inlineStr">
        <is>
          <t>0022500261</t>
        </is>
      </c>
      <c r="B222" s="43" t="n">
        <v>45980</v>
      </c>
      <c r="C222" s="42" t="inlineStr">
        <is>
          <t>SAC</t>
        </is>
      </c>
      <c r="D222" s="42" t="inlineStr">
        <is>
          <t>OKC</t>
        </is>
      </c>
      <c r="E222" s="42" t="n">
        <v>99</v>
      </c>
      <c r="F222" s="42" t="n">
        <v>113</v>
      </c>
      <c r="G222" s="42" t="n">
        <v>18</v>
      </c>
      <c r="H222" s="42" t="n">
        <v>16</v>
      </c>
      <c r="I222" s="42" t="n">
        <v>22</v>
      </c>
      <c r="J222" s="42" t="n">
        <v>21</v>
      </c>
      <c r="K222" s="42" t="n">
        <v>55</v>
      </c>
      <c r="L222" s="42" t="n">
        <v>50</v>
      </c>
      <c r="M222" s="42" t="n">
        <v>3</v>
      </c>
      <c r="N222" s="42" t="n">
        <v>14</v>
      </c>
      <c r="O222" s="44">
        <f>IF(F222&gt;E222,1,0)</f>
        <v/>
      </c>
      <c r="P222" s="44">
        <f>F222-E222</f>
        <v/>
      </c>
    </row>
    <row r="223" ht="15" customHeight="1" s="35">
      <c r="A223" s="42" t="inlineStr">
        <is>
          <t>0022500262</t>
        </is>
      </c>
      <c r="B223" s="43" t="n">
        <v>45980</v>
      </c>
      <c r="C223" s="42" t="inlineStr">
        <is>
          <t>NYK</t>
        </is>
      </c>
      <c r="D223" s="42" t="inlineStr">
        <is>
          <t>DAL</t>
        </is>
      </c>
      <c r="E223" s="42" t="n">
        <v>113</v>
      </c>
      <c r="F223" s="42" t="n">
        <v>111</v>
      </c>
      <c r="G223" s="42" t="n">
        <v>9</v>
      </c>
      <c r="H223" s="42" t="n">
        <v>18</v>
      </c>
      <c r="I223" s="42" t="n">
        <v>22</v>
      </c>
      <c r="J223" s="42" t="n">
        <v>26</v>
      </c>
      <c r="K223" s="42" t="n">
        <v>64</v>
      </c>
      <c r="L223" s="42" t="n">
        <v>61</v>
      </c>
      <c r="M223" s="42" t="n">
        <v>8</v>
      </c>
      <c r="N223" s="42" t="n">
        <v>4</v>
      </c>
      <c r="O223" s="44">
        <f>IF(F223&gt;E223,1,0)</f>
        <v/>
      </c>
      <c r="P223" s="44">
        <f>F223-E223</f>
        <v/>
      </c>
    </row>
    <row r="224" ht="15" customHeight="1" s="35">
      <c r="A224" s="42" t="inlineStr">
        <is>
          <t>0022500263</t>
        </is>
      </c>
      <c r="B224" s="43" t="n">
        <v>45980</v>
      </c>
      <c r="C224" s="42" t="inlineStr">
        <is>
          <t>CHI</t>
        </is>
      </c>
      <c r="D224" s="42" t="inlineStr">
        <is>
          <t>POR</t>
        </is>
      </c>
      <c r="E224" s="42" t="n">
        <v>122</v>
      </c>
      <c r="F224" s="42" t="n">
        <v>121</v>
      </c>
      <c r="G224" s="42" t="n">
        <v>16</v>
      </c>
      <c r="H224" s="42" t="n">
        <v>16</v>
      </c>
      <c r="I224" s="42" t="n">
        <v>26</v>
      </c>
      <c r="J224" s="42" t="n">
        <v>17</v>
      </c>
      <c r="K224" s="42" t="n">
        <v>44</v>
      </c>
      <c r="L224" s="42" t="n">
        <v>86</v>
      </c>
      <c r="M224" s="42" t="n">
        <v>7</v>
      </c>
      <c r="N224" s="42" t="n">
        <v>6</v>
      </c>
      <c r="O224" s="44">
        <f>IF(F224&gt;E224,1,0)</f>
        <v/>
      </c>
      <c r="P224" s="44">
        <f>F224-E224</f>
        <v/>
      </c>
    </row>
    <row r="225" ht="15" customHeight="1" s="35">
      <c r="A225" s="42" t="inlineStr">
        <is>
          <t>0022500264</t>
        </is>
      </c>
      <c r="B225" s="43" t="n">
        <v>45981</v>
      </c>
      <c r="C225" s="42" t="inlineStr">
        <is>
          <t>LAC</t>
        </is>
      </c>
      <c r="D225" s="42" t="inlineStr">
        <is>
          <t>ORL</t>
        </is>
      </c>
      <c r="E225" s="42" t="n">
        <v>101</v>
      </c>
      <c r="F225" s="42" t="n">
        <v>129</v>
      </c>
      <c r="G225" s="42" t="n">
        <v>21</v>
      </c>
      <c r="H225" s="42" t="n">
        <v>11</v>
      </c>
      <c r="I225" s="42" t="n">
        <v>20</v>
      </c>
      <c r="J225" s="42" t="n">
        <v>17</v>
      </c>
      <c r="K225" s="42" t="n">
        <v>53</v>
      </c>
      <c r="L225" s="42" t="n">
        <v>57</v>
      </c>
      <c r="M225" s="42" t="n">
        <v>4</v>
      </c>
      <c r="N225" s="42" t="n">
        <v>8</v>
      </c>
      <c r="O225" s="44">
        <f>IF(F225&gt;E225,1,0)</f>
        <v/>
      </c>
      <c r="P225" s="44">
        <f>F225-E225</f>
        <v/>
      </c>
    </row>
    <row r="226" ht="15" customHeight="1" s="35">
      <c r="A226" s="42" t="inlineStr">
        <is>
          <t>0022500265</t>
        </is>
      </c>
      <c r="B226" s="43" t="n">
        <v>45981</v>
      </c>
      <c r="C226" s="42" t="inlineStr">
        <is>
          <t>SAC</t>
        </is>
      </c>
      <c r="D226" s="42" t="inlineStr">
        <is>
          <t>MEM</t>
        </is>
      </c>
      <c r="E226" s="42" t="n">
        <v>96</v>
      </c>
      <c r="F226" s="42" t="n">
        <v>137</v>
      </c>
      <c r="G226" s="42" t="n">
        <v>17</v>
      </c>
      <c r="H226" s="42" t="n">
        <v>8</v>
      </c>
      <c r="I226" s="42" t="n">
        <v>22</v>
      </c>
      <c r="J226" s="42" t="n">
        <v>11</v>
      </c>
      <c r="K226" s="42" t="n">
        <v>40</v>
      </c>
      <c r="L226" s="42" t="n">
        <v>63</v>
      </c>
      <c r="M226" s="42" t="n">
        <v>3</v>
      </c>
      <c r="N226" s="42" t="n">
        <v>4</v>
      </c>
      <c r="O226" s="44">
        <f>IF(F226&gt;E226,1,0)</f>
        <v/>
      </c>
      <c r="P226" s="44">
        <f>F226-E226</f>
        <v/>
      </c>
    </row>
    <row r="227" ht="15" customHeight="1" s="35">
      <c r="A227" s="42" t="inlineStr">
        <is>
          <t>0022500266</t>
        </is>
      </c>
      <c r="B227" s="43" t="n">
        <v>45981</v>
      </c>
      <c r="C227" s="42" t="inlineStr">
        <is>
          <t>PHI</t>
        </is>
      </c>
      <c r="D227" s="42" t="inlineStr">
        <is>
          <t>MIL</t>
        </is>
      </c>
      <c r="E227" s="42" t="n">
        <v>123</v>
      </c>
      <c r="F227" s="42" t="n">
        <v>114</v>
      </c>
      <c r="G227" s="42" t="n">
        <v>14</v>
      </c>
      <c r="H227" s="42" t="n">
        <v>14</v>
      </c>
      <c r="I227" s="42" t="n">
        <v>15</v>
      </c>
      <c r="J227" s="42" t="n">
        <v>20</v>
      </c>
      <c r="K227" s="42" t="n">
        <v>60</v>
      </c>
      <c r="L227" s="42" t="n">
        <v>51</v>
      </c>
      <c r="M227" s="42" t="n">
        <v>8</v>
      </c>
      <c r="N227" s="42" t="n">
        <v>8</v>
      </c>
      <c r="O227" s="44">
        <f>IF(F227&gt;E227,1,0)</f>
        <v/>
      </c>
      <c r="P227" s="44">
        <f>F227-E227</f>
        <v/>
      </c>
    </row>
    <row r="228" ht="15" customHeight="1" s="35">
      <c r="A228" s="42" t="inlineStr">
        <is>
          <t>0022500267</t>
        </is>
      </c>
      <c r="B228" s="43" t="n">
        <v>45981</v>
      </c>
      <c r="C228" s="42" t="inlineStr">
        <is>
          <t>ATL</t>
        </is>
      </c>
      <c r="D228" s="42" t="inlineStr">
        <is>
          <t>SAS</t>
        </is>
      </c>
      <c r="E228" s="42" t="n">
        <v>126</v>
      </c>
      <c r="F228" s="42" t="n">
        <v>135</v>
      </c>
      <c r="G228" s="42" t="n">
        <v>16</v>
      </c>
      <c r="H228" s="42" t="n">
        <v>11</v>
      </c>
      <c r="I228" s="42" t="n">
        <v>24</v>
      </c>
      <c r="J228" s="42" t="n">
        <v>15</v>
      </c>
      <c r="K228" s="42" t="n">
        <v>46</v>
      </c>
      <c r="L228" s="42" t="n">
        <v>48</v>
      </c>
      <c r="M228" s="42" t="n">
        <v>9</v>
      </c>
      <c r="N228" s="42" t="n">
        <v>10</v>
      </c>
      <c r="O228" s="44">
        <f>IF(F228&gt;E228,1,0)</f>
        <v/>
      </c>
      <c r="P228" s="44">
        <f>F228-E228</f>
        <v/>
      </c>
    </row>
    <row r="229" ht="15" customHeight="1" s="35">
      <c r="A229" s="42" t="inlineStr">
        <is>
          <t>0022500048</t>
        </is>
      </c>
      <c r="B229" s="43" t="n">
        <v>45982</v>
      </c>
      <c r="C229" s="42" t="inlineStr">
        <is>
          <t>IND</t>
        </is>
      </c>
      <c r="D229" s="42" t="inlineStr">
        <is>
          <t>CLE</t>
        </is>
      </c>
      <c r="E229" s="42" t="n">
        <v>109</v>
      </c>
      <c r="F229" s="42" t="n">
        <v>120</v>
      </c>
      <c r="G229" s="42" t="n">
        <v>13</v>
      </c>
      <c r="H229" s="42" t="n">
        <v>14</v>
      </c>
      <c r="I229" s="42" t="n">
        <v>22</v>
      </c>
      <c r="J229" s="42" t="n">
        <v>22</v>
      </c>
      <c r="K229" s="42" t="n">
        <v>48</v>
      </c>
      <c r="L229" s="42" t="n">
        <v>59</v>
      </c>
      <c r="M229" s="42" t="n">
        <v>2</v>
      </c>
      <c r="N229" s="42" t="n">
        <v>10</v>
      </c>
      <c r="O229" s="44">
        <f>IF(F229&gt;E229,1,0)</f>
        <v/>
      </c>
      <c r="P229" s="44">
        <f>F229-E229</f>
        <v/>
      </c>
    </row>
    <row r="230" ht="15" customHeight="1" s="35">
      <c r="A230" s="42" t="inlineStr">
        <is>
          <t>0022500049</t>
        </is>
      </c>
      <c r="B230" s="43" t="n">
        <v>45982</v>
      </c>
      <c r="C230" s="42" t="inlineStr">
        <is>
          <t>BKN</t>
        </is>
      </c>
      <c r="D230" s="42" t="inlineStr">
        <is>
          <t>BOS</t>
        </is>
      </c>
      <c r="E230" s="42" t="n">
        <v>113</v>
      </c>
      <c r="F230" s="42" t="n">
        <v>105</v>
      </c>
      <c r="G230" s="42" t="n">
        <v>14</v>
      </c>
      <c r="H230" s="42" t="n">
        <v>13</v>
      </c>
      <c r="I230" s="42" t="n">
        <v>17</v>
      </c>
      <c r="J230" s="42" t="n">
        <v>25</v>
      </c>
      <c r="K230" s="42" t="n">
        <v>51</v>
      </c>
      <c r="L230" s="42" t="n">
        <v>48</v>
      </c>
      <c r="M230" s="42" t="n">
        <v>2</v>
      </c>
      <c r="N230" s="42" t="n">
        <v>8</v>
      </c>
      <c r="O230" s="44">
        <f>IF(F230&gt;E230,1,0)</f>
        <v/>
      </c>
      <c r="P230" s="44">
        <f>F230-E230</f>
        <v/>
      </c>
    </row>
    <row r="231" ht="15" customHeight="1" s="35">
      <c r="A231" s="42" t="inlineStr">
        <is>
          <t>0022500050</t>
        </is>
      </c>
      <c r="B231" s="43" t="n">
        <v>45982</v>
      </c>
      <c r="C231" s="42" t="inlineStr">
        <is>
          <t>WAS</t>
        </is>
      </c>
      <c r="D231" s="42" t="inlineStr">
        <is>
          <t>TOR</t>
        </is>
      </c>
      <c r="E231" s="42" t="n">
        <v>110</v>
      </c>
      <c r="F231" s="42" t="n">
        <v>140</v>
      </c>
      <c r="G231" s="42" t="n">
        <v>18</v>
      </c>
      <c r="H231" s="42" t="n">
        <v>15</v>
      </c>
      <c r="I231" s="42" t="n">
        <v>22</v>
      </c>
      <c r="J231" s="42" t="n">
        <v>20</v>
      </c>
      <c r="K231" s="42" t="n">
        <v>40</v>
      </c>
      <c r="L231" s="42" t="n">
        <v>56</v>
      </c>
      <c r="M231" s="42" t="n">
        <v>1</v>
      </c>
      <c r="N231" s="42" t="n">
        <v>10</v>
      </c>
      <c r="O231" s="44">
        <f>IF(F231&gt;E231,1,0)</f>
        <v/>
      </c>
      <c r="P231" s="44">
        <f>F231-E231</f>
        <v/>
      </c>
    </row>
    <row r="232" ht="15" customHeight="1" s="35">
      <c r="A232" s="42" t="inlineStr">
        <is>
          <t>0022500051</t>
        </is>
      </c>
      <c r="B232" s="43" t="n">
        <v>45982</v>
      </c>
      <c r="C232" s="42" t="inlineStr">
        <is>
          <t>MIA</t>
        </is>
      </c>
      <c r="D232" s="42" t="inlineStr">
        <is>
          <t>CHI</t>
        </is>
      </c>
      <c r="E232" s="42" t="n">
        <v>143</v>
      </c>
      <c r="F232" s="42" t="n">
        <v>107</v>
      </c>
      <c r="G232" s="42" t="n">
        <v>10</v>
      </c>
      <c r="H232" s="42" t="n">
        <v>18</v>
      </c>
      <c r="I232" s="42" t="n">
        <v>22</v>
      </c>
      <c r="J232" s="42" t="n">
        <v>27</v>
      </c>
      <c r="K232" s="42" t="n">
        <v>67</v>
      </c>
      <c r="L232" s="42" t="n">
        <v>56</v>
      </c>
      <c r="M232" s="42" t="n">
        <v>9</v>
      </c>
      <c r="N232" s="42" t="n">
        <v>8</v>
      </c>
      <c r="O232" s="44">
        <f>IF(F232&gt;E232,1,0)</f>
        <v/>
      </c>
      <c r="P232" s="44">
        <f>F232-E232</f>
        <v/>
      </c>
    </row>
    <row r="233" ht="15" customHeight="1" s="35">
      <c r="A233" s="42" t="inlineStr">
        <is>
          <t>0022500052</t>
        </is>
      </c>
      <c r="B233" s="43" t="n">
        <v>45982</v>
      </c>
      <c r="C233" s="42" t="inlineStr">
        <is>
          <t>NOP</t>
        </is>
      </c>
      <c r="D233" s="42" t="inlineStr">
        <is>
          <t>DAL</t>
        </is>
      </c>
      <c r="E233" s="42" t="n">
        <v>115</v>
      </c>
      <c r="F233" s="42" t="n">
        <v>118</v>
      </c>
      <c r="G233" s="42" t="n">
        <v>13</v>
      </c>
      <c r="H233" s="42" t="n">
        <v>20</v>
      </c>
      <c r="I233" s="42" t="n">
        <v>21</v>
      </c>
      <c r="J233" s="42" t="n">
        <v>20</v>
      </c>
      <c r="K233" s="42" t="n">
        <v>53</v>
      </c>
      <c r="L233" s="42" t="n">
        <v>53</v>
      </c>
      <c r="M233" s="42" t="n">
        <v>2</v>
      </c>
      <c r="N233" s="42" t="n">
        <v>4</v>
      </c>
      <c r="O233" s="44">
        <f>IF(F233&gt;E233,1,0)</f>
        <v/>
      </c>
      <c r="P233" s="44">
        <f>F233-E233</f>
        <v/>
      </c>
    </row>
    <row r="234" ht="15" customHeight="1" s="35">
      <c r="A234" s="42" t="inlineStr">
        <is>
          <t>0022500053</t>
        </is>
      </c>
      <c r="B234" s="43" t="n">
        <v>45982</v>
      </c>
      <c r="C234" s="42" t="inlineStr">
        <is>
          <t>MIN</t>
        </is>
      </c>
      <c r="D234" s="42" t="inlineStr">
        <is>
          <t>PHX</t>
        </is>
      </c>
      <c r="E234" s="42" t="n">
        <v>113</v>
      </c>
      <c r="F234" s="42" t="n">
        <v>114</v>
      </c>
      <c r="G234" s="42" t="n">
        <v>22</v>
      </c>
      <c r="H234" s="42" t="n">
        <v>28</v>
      </c>
      <c r="I234" s="42" t="n">
        <v>23</v>
      </c>
      <c r="J234" s="42" t="n">
        <v>29</v>
      </c>
      <c r="K234" s="42" t="n">
        <v>51</v>
      </c>
      <c r="L234" s="42" t="n">
        <v>56</v>
      </c>
      <c r="M234" s="42" t="n">
        <v>10</v>
      </c>
      <c r="N234" s="42" t="n">
        <v>9</v>
      </c>
      <c r="O234" s="44">
        <f>IF(F234&gt;E234,1,0)</f>
        <v/>
      </c>
      <c r="P234" s="44">
        <f>F234-E234</f>
        <v/>
      </c>
    </row>
    <row r="235" ht="15" customHeight="1" s="35">
      <c r="A235" s="42" t="inlineStr">
        <is>
          <t>0022500054</t>
        </is>
      </c>
      <c r="B235" s="43" t="n">
        <v>45982</v>
      </c>
      <c r="C235" s="42" t="inlineStr">
        <is>
          <t>DEN</t>
        </is>
      </c>
      <c r="D235" s="42" t="inlineStr">
        <is>
          <t>HOU</t>
        </is>
      </c>
      <c r="E235" s="42" t="n">
        <v>112</v>
      </c>
      <c r="F235" s="42" t="n">
        <v>109</v>
      </c>
      <c r="G235" s="42" t="n">
        <v>15</v>
      </c>
      <c r="H235" s="42" t="n">
        <v>16</v>
      </c>
      <c r="I235" s="42" t="n">
        <v>21</v>
      </c>
      <c r="J235" s="42" t="n">
        <v>22</v>
      </c>
      <c r="K235" s="42" t="n">
        <v>52</v>
      </c>
      <c r="L235" s="42" t="n">
        <v>52</v>
      </c>
      <c r="M235" s="42" t="n">
        <v>11</v>
      </c>
      <c r="N235" s="42" t="n">
        <v>10</v>
      </c>
      <c r="O235" s="44">
        <f>IF(F235&gt;E235,1,0)</f>
        <v/>
      </c>
      <c r="P235" s="44">
        <f>F235-E235</f>
        <v/>
      </c>
    </row>
    <row r="236" ht="15" customHeight="1" s="35">
      <c r="A236" s="42" t="inlineStr">
        <is>
          <t>0022500055</t>
        </is>
      </c>
      <c r="B236" s="43" t="n">
        <v>45982</v>
      </c>
      <c r="C236" s="42" t="inlineStr">
        <is>
          <t>OKC</t>
        </is>
      </c>
      <c r="D236" s="42" t="inlineStr">
        <is>
          <t>UTA</t>
        </is>
      </c>
      <c r="E236" s="42" t="n">
        <v>144</v>
      </c>
      <c r="F236" s="42" t="n">
        <v>112</v>
      </c>
      <c r="G236" s="42" t="n">
        <v>14</v>
      </c>
      <c r="H236" s="42" t="n">
        <v>28</v>
      </c>
      <c r="I236" s="42" t="n">
        <v>17</v>
      </c>
      <c r="J236" s="42" t="n">
        <v>25</v>
      </c>
      <c r="K236" s="42" t="n">
        <v>38</v>
      </c>
      <c r="L236" s="42" t="n">
        <v>46</v>
      </c>
      <c r="M236" s="42" t="n">
        <v>15</v>
      </c>
      <c r="N236" s="42" t="n">
        <v>5</v>
      </c>
      <c r="O236" s="44">
        <f>IF(F236&gt;E236,1,0)</f>
        <v/>
      </c>
      <c r="P236" s="44">
        <f>F236-E236</f>
        <v/>
      </c>
    </row>
    <row r="237" ht="15" customHeight="1" s="35">
      <c r="A237" s="42" t="inlineStr">
        <is>
          <t>0022500056</t>
        </is>
      </c>
      <c r="B237" s="43" t="n">
        <v>45982</v>
      </c>
      <c r="C237" s="42" t="inlineStr">
        <is>
          <t>POR</t>
        </is>
      </c>
      <c r="D237" s="42" t="inlineStr">
        <is>
          <t>GSW</t>
        </is>
      </c>
      <c r="E237" s="42" t="n">
        <v>127</v>
      </c>
      <c r="F237" s="42" t="n">
        <v>123</v>
      </c>
      <c r="G237" s="42" t="n">
        <v>21</v>
      </c>
      <c r="H237" s="42" t="n">
        <v>14</v>
      </c>
      <c r="I237" s="42" t="n">
        <v>25</v>
      </c>
      <c r="J237" s="42" t="n">
        <v>26</v>
      </c>
      <c r="K237" s="42" t="n">
        <v>62</v>
      </c>
      <c r="L237" s="42" t="n">
        <v>38</v>
      </c>
      <c r="M237" s="42" t="n">
        <v>6</v>
      </c>
      <c r="N237" s="42" t="n">
        <v>9</v>
      </c>
      <c r="O237" s="44">
        <f>IF(F237&gt;E237,1,0)</f>
        <v/>
      </c>
      <c r="P237" s="44">
        <f>F237-E237</f>
        <v/>
      </c>
    </row>
    <row r="238" ht="15" customHeight="1" s="35">
      <c r="A238" s="42" t="inlineStr">
        <is>
          <t>0022500268</t>
        </is>
      </c>
      <c r="B238" s="43" t="n">
        <v>45983</v>
      </c>
      <c r="C238" s="42" t="inlineStr">
        <is>
          <t>LAC</t>
        </is>
      </c>
      <c r="D238" s="42" t="inlineStr">
        <is>
          <t>CHA</t>
        </is>
      </c>
      <c r="E238" s="42" t="n">
        <v>131</v>
      </c>
      <c r="F238" s="42" t="n">
        <v>116</v>
      </c>
      <c r="G238" s="42" t="n">
        <v>10</v>
      </c>
      <c r="H238" s="42" t="n">
        <v>11</v>
      </c>
      <c r="I238" s="42" t="n">
        <v>19</v>
      </c>
      <c r="J238" s="42" t="n">
        <v>21</v>
      </c>
      <c r="K238" s="42" t="n">
        <v>53</v>
      </c>
      <c r="L238" s="42" t="n">
        <v>43</v>
      </c>
      <c r="M238" s="42" t="n">
        <v>4</v>
      </c>
      <c r="N238" s="42" t="n">
        <v>4</v>
      </c>
      <c r="O238" s="44">
        <f>IF(F238&gt;E238,1,0)</f>
        <v/>
      </c>
      <c r="P238" s="44">
        <f>F238-E238</f>
        <v/>
      </c>
    </row>
    <row r="239" ht="15" customHeight="1" s="35">
      <c r="A239" s="42" t="inlineStr">
        <is>
          <t>0022500269</t>
        </is>
      </c>
      <c r="B239" s="43" t="n">
        <v>45983</v>
      </c>
      <c r="C239" s="42" t="inlineStr">
        <is>
          <t>NYK</t>
        </is>
      </c>
      <c r="D239" s="42" t="inlineStr">
        <is>
          <t>ORL</t>
        </is>
      </c>
      <c r="E239" s="42" t="n">
        <v>121</v>
      </c>
      <c r="F239" s="42" t="n">
        <v>133</v>
      </c>
      <c r="G239" s="42" t="n">
        <v>17</v>
      </c>
      <c r="H239" s="42" t="n">
        <v>14</v>
      </c>
      <c r="I239" s="42" t="n">
        <v>28</v>
      </c>
      <c r="J239" s="42" t="n">
        <v>27</v>
      </c>
      <c r="K239" s="42" t="n">
        <v>43</v>
      </c>
      <c r="L239" s="42" t="n">
        <v>43</v>
      </c>
      <c r="M239" s="42" t="n">
        <v>9</v>
      </c>
      <c r="N239" s="42" t="n">
        <v>9</v>
      </c>
      <c r="O239" s="44">
        <f>IF(F239&gt;E239,1,0)</f>
        <v/>
      </c>
      <c r="P239" s="44">
        <f>F239-E239</f>
        <v/>
      </c>
    </row>
    <row r="240" ht="15" customHeight="1" s="35">
      <c r="A240" s="42" t="inlineStr">
        <is>
          <t>0022500270</t>
        </is>
      </c>
      <c r="B240" s="43" t="n">
        <v>45983</v>
      </c>
      <c r="C240" s="42" t="inlineStr">
        <is>
          <t>ATL</t>
        </is>
      </c>
      <c r="D240" s="42" t="inlineStr">
        <is>
          <t>NOP</t>
        </is>
      </c>
      <c r="E240" s="42" t="n">
        <v>115</v>
      </c>
      <c r="F240" s="42" t="n">
        <v>98</v>
      </c>
      <c r="G240" s="42" t="n">
        <v>7</v>
      </c>
      <c r="H240" s="42" t="n">
        <v>18</v>
      </c>
      <c r="I240" s="42" t="n">
        <v>20</v>
      </c>
      <c r="J240" s="42" t="n">
        <v>17</v>
      </c>
      <c r="K240" s="42" t="n">
        <v>49</v>
      </c>
      <c r="L240" s="42" t="n">
        <v>59</v>
      </c>
      <c r="M240" s="42" t="n">
        <v>9</v>
      </c>
      <c r="N240" s="42" t="n">
        <v>2</v>
      </c>
      <c r="O240" s="44">
        <f>IF(F240&gt;E240,1,0)</f>
        <v/>
      </c>
      <c r="P240" s="44">
        <f>F240-E240</f>
        <v/>
      </c>
    </row>
    <row r="241" ht="15" customHeight="1" s="35">
      <c r="A241" s="42" t="inlineStr">
        <is>
          <t>0022500271</t>
        </is>
      </c>
      <c r="B241" s="43" t="n">
        <v>45983</v>
      </c>
      <c r="C241" s="42" t="inlineStr">
        <is>
          <t>WAS</t>
        </is>
      </c>
      <c r="D241" s="42" t="inlineStr">
        <is>
          <t>CHI</t>
        </is>
      </c>
      <c r="E241" s="42" t="n">
        <v>120</v>
      </c>
      <c r="F241" s="42" t="n">
        <v>121</v>
      </c>
      <c r="G241" s="42" t="n">
        <v>15</v>
      </c>
      <c r="H241" s="42" t="n">
        <v>10</v>
      </c>
      <c r="I241" s="42" t="n">
        <v>23</v>
      </c>
      <c r="J241" s="42" t="n">
        <v>15</v>
      </c>
      <c r="K241" s="42" t="n">
        <v>57</v>
      </c>
      <c r="L241" s="42" t="n">
        <v>62</v>
      </c>
      <c r="M241" s="42" t="n">
        <v>1</v>
      </c>
      <c r="N241" s="42" t="n">
        <v>8</v>
      </c>
      <c r="O241" s="44">
        <f>IF(F241&gt;E241,1,0)</f>
        <v/>
      </c>
      <c r="P241" s="44">
        <f>F241-E241</f>
        <v/>
      </c>
    </row>
    <row r="242" ht="15" customHeight="1" s="35">
      <c r="A242" s="42" t="inlineStr">
        <is>
          <t>0022500272</t>
        </is>
      </c>
      <c r="B242" s="43" t="n">
        <v>45983</v>
      </c>
      <c r="C242" s="42" t="inlineStr">
        <is>
          <t>DET</t>
        </is>
      </c>
      <c r="D242" s="42" t="inlineStr">
        <is>
          <t>MIL</t>
        </is>
      </c>
      <c r="E242" s="42" t="n">
        <v>129</v>
      </c>
      <c r="F242" s="42" t="n">
        <v>116</v>
      </c>
      <c r="G242" s="42" t="n">
        <v>14</v>
      </c>
      <c r="H242" s="42" t="n">
        <v>17</v>
      </c>
      <c r="I242" s="42" t="n">
        <v>17</v>
      </c>
      <c r="J242" s="42" t="n">
        <v>19</v>
      </c>
      <c r="K242" s="42" t="n">
        <v>40</v>
      </c>
      <c r="L242" s="42" t="n">
        <v>42</v>
      </c>
      <c r="M242" s="42" t="n">
        <v>13</v>
      </c>
      <c r="N242" s="42" t="n">
        <v>8</v>
      </c>
      <c r="O242" s="44">
        <f>IF(F242&gt;E242,1,0)</f>
        <v/>
      </c>
      <c r="P242" s="44">
        <f>F242-E242</f>
        <v/>
      </c>
    </row>
    <row r="243" ht="15" customHeight="1" s="35">
      <c r="A243" s="42" t="inlineStr">
        <is>
          <t>0022500273</t>
        </is>
      </c>
      <c r="B243" s="43" t="n">
        <v>45983</v>
      </c>
      <c r="C243" s="42" t="inlineStr">
        <is>
          <t>MEM</t>
        </is>
      </c>
      <c r="D243" s="42" t="inlineStr">
        <is>
          <t>DAL</t>
        </is>
      </c>
      <c r="E243" s="42" t="n">
        <v>102</v>
      </c>
      <c r="F243" s="42" t="n">
        <v>96</v>
      </c>
      <c r="G243" s="42" t="n">
        <v>13</v>
      </c>
      <c r="H243" s="42" t="n">
        <v>10</v>
      </c>
      <c r="I243" s="42" t="n">
        <v>18</v>
      </c>
      <c r="J243" s="42" t="n">
        <v>21</v>
      </c>
      <c r="K243" s="42" t="n">
        <v>68</v>
      </c>
      <c r="L243" s="42" t="n">
        <v>49</v>
      </c>
      <c r="M243" s="42" t="n">
        <v>5</v>
      </c>
      <c r="N243" s="42" t="n">
        <v>5</v>
      </c>
      <c r="O243" s="44">
        <f>IF(F243&gt;E243,1,0)</f>
        <v/>
      </c>
      <c r="P243" s="44">
        <f>F243-E243</f>
        <v/>
      </c>
    </row>
    <row r="244" ht="15" customHeight="1" s="35">
      <c r="A244" s="42" t="inlineStr">
        <is>
          <t>0022500274</t>
        </is>
      </c>
      <c r="B244" s="43" t="n">
        <v>45983</v>
      </c>
      <c r="C244" s="42" t="inlineStr">
        <is>
          <t>SAC</t>
        </is>
      </c>
      <c r="D244" s="42" t="inlineStr">
        <is>
          <t>DEN</t>
        </is>
      </c>
      <c r="E244" s="42" t="n">
        <v>128</v>
      </c>
      <c r="F244" s="42" t="n">
        <v>123</v>
      </c>
      <c r="G244" s="42" t="n">
        <v>7</v>
      </c>
      <c r="H244" s="42" t="n">
        <v>13</v>
      </c>
      <c r="I244" s="42" t="n">
        <v>20</v>
      </c>
      <c r="J244" s="42" t="n">
        <v>21</v>
      </c>
      <c r="K244" s="42" t="n">
        <v>43</v>
      </c>
      <c r="L244" s="42" t="n">
        <v>53</v>
      </c>
      <c r="M244" s="42" t="n">
        <v>3</v>
      </c>
      <c r="N244" s="42" t="n">
        <v>12</v>
      </c>
      <c r="O244" s="44">
        <f>IF(F244&gt;E244,1,0)</f>
        <v/>
      </c>
      <c r="P244" s="44">
        <f>F244-E244</f>
        <v/>
      </c>
    </row>
    <row r="245" ht="15" customHeight="1" s="35">
      <c r="A245" s="42" t="inlineStr">
        <is>
          <t>0022500275</t>
        </is>
      </c>
      <c r="B245" s="43" t="n">
        <v>45984</v>
      </c>
      <c r="C245" s="42" t="inlineStr">
        <is>
          <t>MIA</t>
        </is>
      </c>
      <c r="D245" s="42" t="inlineStr">
        <is>
          <t>PHI</t>
        </is>
      </c>
      <c r="E245" s="42" t="n">
        <v>127</v>
      </c>
      <c r="F245" s="42" t="n">
        <v>117</v>
      </c>
      <c r="G245" s="42" t="n">
        <v>13</v>
      </c>
      <c r="H245" s="42" t="n">
        <v>15</v>
      </c>
      <c r="I245" s="42" t="n">
        <v>17</v>
      </c>
      <c r="J245" s="42" t="n">
        <v>21</v>
      </c>
      <c r="K245" s="42" t="n">
        <v>65</v>
      </c>
      <c r="L245" s="42" t="n">
        <v>54</v>
      </c>
      <c r="M245" s="42" t="n">
        <v>10</v>
      </c>
      <c r="N245" s="42" t="n">
        <v>9</v>
      </c>
      <c r="O245" s="44">
        <f>IF(F245&gt;E245,1,0)</f>
        <v/>
      </c>
      <c r="P245" s="44">
        <f>F245-E245</f>
        <v/>
      </c>
    </row>
    <row r="246" ht="15" customHeight="1" s="35">
      <c r="A246" s="42" t="inlineStr">
        <is>
          <t>0022500276</t>
        </is>
      </c>
      <c r="B246" s="43" t="n">
        <v>45984</v>
      </c>
      <c r="C246" s="42" t="inlineStr">
        <is>
          <t>CHA</t>
        </is>
      </c>
      <c r="D246" s="42" t="inlineStr">
        <is>
          <t>ATL</t>
        </is>
      </c>
      <c r="E246" s="42" t="n">
        <v>110</v>
      </c>
      <c r="F246" s="42" t="n">
        <v>113</v>
      </c>
      <c r="G246" s="42" t="n">
        <v>16</v>
      </c>
      <c r="H246" s="42" t="n">
        <v>9</v>
      </c>
      <c r="I246" s="42" t="n">
        <v>15</v>
      </c>
      <c r="J246" s="42" t="n">
        <v>22</v>
      </c>
      <c r="K246" s="42" t="n">
        <v>54</v>
      </c>
      <c r="L246" s="42" t="n">
        <v>45</v>
      </c>
      <c r="M246" s="42" t="n">
        <v>4</v>
      </c>
      <c r="N246" s="42" t="n">
        <v>10</v>
      </c>
      <c r="O246" s="44">
        <f>IF(F246&gt;E246,1,0)</f>
        <v/>
      </c>
      <c r="P246" s="44">
        <f>F246-E246</f>
        <v/>
      </c>
    </row>
    <row r="247" ht="15" customHeight="1" s="35">
      <c r="A247" s="42" t="inlineStr">
        <is>
          <t>0022500277</t>
        </is>
      </c>
      <c r="B247" s="43" t="n">
        <v>45984</v>
      </c>
      <c r="C247" s="42" t="inlineStr">
        <is>
          <t>ORL</t>
        </is>
      </c>
      <c r="D247" s="42" t="inlineStr">
        <is>
          <t>BOS</t>
        </is>
      </c>
      <c r="E247" s="42" t="n">
        <v>129</v>
      </c>
      <c r="F247" s="42" t="n">
        <v>138</v>
      </c>
      <c r="G247" s="42" t="n">
        <v>8</v>
      </c>
      <c r="H247" s="42" t="n">
        <v>5</v>
      </c>
      <c r="I247" s="42" t="n">
        <v>17</v>
      </c>
      <c r="J247" s="42" t="n">
        <v>21</v>
      </c>
      <c r="K247" s="42" t="n">
        <v>56</v>
      </c>
      <c r="L247" s="42" t="n">
        <v>43</v>
      </c>
      <c r="M247" s="42" t="n">
        <v>10</v>
      </c>
      <c r="N247" s="42" t="n">
        <v>8</v>
      </c>
      <c r="O247" s="44">
        <f>IF(F247&gt;E247,1,0)</f>
        <v/>
      </c>
      <c r="P247" s="44">
        <f>F247-E247</f>
        <v/>
      </c>
    </row>
    <row r="248" ht="15" customHeight="1" s="35">
      <c r="A248" s="42" t="inlineStr">
        <is>
          <t>0022500278</t>
        </is>
      </c>
      <c r="B248" s="43" t="n">
        <v>45984</v>
      </c>
      <c r="C248" s="42" t="inlineStr">
        <is>
          <t>LAC</t>
        </is>
      </c>
      <c r="D248" s="42" t="inlineStr">
        <is>
          <t>CLE</t>
        </is>
      </c>
      <c r="E248" s="42" t="n">
        <v>105</v>
      </c>
      <c r="F248" s="42" t="n">
        <v>120</v>
      </c>
      <c r="G248" s="42" t="n">
        <v>16</v>
      </c>
      <c r="H248" s="42" t="n">
        <v>14</v>
      </c>
      <c r="I248" s="42" t="n">
        <v>17</v>
      </c>
      <c r="J248" s="42" t="n">
        <v>23</v>
      </c>
      <c r="K248" s="42" t="n">
        <v>44</v>
      </c>
      <c r="L248" s="42" t="n">
        <v>51</v>
      </c>
      <c r="M248" s="42" t="n">
        <v>5</v>
      </c>
      <c r="N248" s="42" t="n">
        <v>11</v>
      </c>
      <c r="O248" s="44">
        <f>IF(F248&gt;E248,1,0)</f>
        <v/>
      </c>
      <c r="P248" s="44">
        <f>F248-E248</f>
        <v/>
      </c>
    </row>
    <row r="249" ht="15" customHeight="1" s="35">
      <c r="A249" s="42" t="inlineStr">
        <is>
          <t>0022500279</t>
        </is>
      </c>
      <c r="B249" s="43" t="n">
        <v>45984</v>
      </c>
      <c r="C249" s="42" t="inlineStr">
        <is>
          <t>BKN</t>
        </is>
      </c>
      <c r="D249" s="42" t="inlineStr">
        <is>
          <t>TOR</t>
        </is>
      </c>
      <c r="E249" s="42" t="n">
        <v>109</v>
      </c>
      <c r="F249" s="42" t="n">
        <v>119</v>
      </c>
      <c r="G249" s="42" t="n">
        <v>19</v>
      </c>
      <c r="H249" s="42" t="n">
        <v>9</v>
      </c>
      <c r="I249" s="42" t="n">
        <v>21</v>
      </c>
      <c r="J249" s="42" t="n">
        <v>23</v>
      </c>
      <c r="K249" s="42" t="n">
        <v>50</v>
      </c>
      <c r="L249" s="42" t="n">
        <v>42</v>
      </c>
      <c r="M249" s="42" t="n">
        <v>3</v>
      </c>
      <c r="N249" s="42" t="n">
        <v>11</v>
      </c>
      <c r="O249" s="44">
        <f>IF(F249&gt;E249,1,0)</f>
        <v/>
      </c>
      <c r="P249" s="44">
        <f>F249-E249</f>
        <v/>
      </c>
    </row>
    <row r="250" ht="15" customHeight="1" s="35">
      <c r="A250" s="42" t="inlineStr">
        <is>
          <t>0022500280</t>
        </is>
      </c>
      <c r="B250" s="43" t="n">
        <v>45984</v>
      </c>
      <c r="C250" s="42" t="inlineStr">
        <is>
          <t>POR</t>
        </is>
      </c>
      <c r="D250" s="42" t="inlineStr">
        <is>
          <t>OKC</t>
        </is>
      </c>
      <c r="E250" s="42" t="n">
        <v>95</v>
      </c>
      <c r="F250" s="42" t="n">
        <v>122</v>
      </c>
      <c r="G250" s="42" t="n">
        <v>17</v>
      </c>
      <c r="H250" s="42" t="n">
        <v>14</v>
      </c>
      <c r="I250" s="42" t="n">
        <v>19</v>
      </c>
      <c r="J250" s="42" t="n">
        <v>23</v>
      </c>
      <c r="K250" s="42" t="n">
        <v>54</v>
      </c>
      <c r="L250" s="42" t="n">
        <v>57</v>
      </c>
      <c r="M250" s="42" t="n">
        <v>7</v>
      </c>
      <c r="N250" s="42" t="n">
        <v>16</v>
      </c>
      <c r="O250" s="44">
        <f>IF(F250&gt;E250,1,0)</f>
        <v/>
      </c>
      <c r="P250" s="44">
        <f>F250-E250</f>
        <v/>
      </c>
    </row>
    <row r="251" ht="15" customHeight="1" s="35">
      <c r="A251" s="42" t="inlineStr">
        <is>
          <t>0022500281</t>
        </is>
      </c>
      <c r="B251" s="43" t="n">
        <v>45984</v>
      </c>
      <c r="C251" s="42" t="inlineStr">
        <is>
          <t>SAS</t>
        </is>
      </c>
      <c r="D251" s="42" t="inlineStr">
        <is>
          <t>PHX</t>
        </is>
      </c>
      <c r="E251" s="42" t="n">
        <v>102</v>
      </c>
      <c r="F251" s="42" t="n">
        <v>111</v>
      </c>
      <c r="G251" s="42" t="n">
        <v>19</v>
      </c>
      <c r="H251" s="42" t="n">
        <v>6</v>
      </c>
      <c r="I251" s="42" t="n">
        <v>17</v>
      </c>
      <c r="J251" s="42" t="n">
        <v>23</v>
      </c>
      <c r="K251" s="42" t="n">
        <v>58</v>
      </c>
      <c r="L251" s="42" t="n">
        <v>53</v>
      </c>
      <c r="M251" s="42" t="n">
        <v>11</v>
      </c>
      <c r="N251" s="42" t="n">
        <v>10</v>
      </c>
      <c r="O251" s="44">
        <f>IF(F251&gt;E251,1,0)</f>
        <v/>
      </c>
      <c r="P251" s="44">
        <f>F251-E251</f>
        <v/>
      </c>
    </row>
    <row r="252" ht="15" customHeight="1" s="35">
      <c r="A252" s="42" t="inlineStr">
        <is>
          <t>0022500282</t>
        </is>
      </c>
      <c r="B252" s="43" t="n">
        <v>45984</v>
      </c>
      <c r="C252" s="42" t="inlineStr">
        <is>
          <t>LAL</t>
        </is>
      </c>
      <c r="D252" s="42" t="inlineStr">
        <is>
          <t>UTA</t>
        </is>
      </c>
      <c r="E252" s="42" t="n">
        <v>108</v>
      </c>
      <c r="F252" s="42" t="n">
        <v>106</v>
      </c>
      <c r="G252" s="42" t="n">
        <v>14</v>
      </c>
      <c r="H252" s="42" t="n">
        <v>14</v>
      </c>
      <c r="I252" s="42" t="n">
        <v>18</v>
      </c>
      <c r="J252" s="42" t="n">
        <v>22</v>
      </c>
      <c r="K252" s="42" t="n">
        <v>55</v>
      </c>
      <c r="L252" s="42" t="n">
        <v>57</v>
      </c>
      <c r="M252" s="42" t="n">
        <v>11</v>
      </c>
      <c r="N252" s="42" t="n">
        <v>5</v>
      </c>
      <c r="O252" s="44">
        <f>IF(F252&gt;E252,1,0)</f>
        <v/>
      </c>
      <c r="P252" s="44">
        <f>F252-E252</f>
        <v/>
      </c>
    </row>
    <row r="253" ht="15" customHeight="1" s="35">
      <c r="A253" s="42" t="inlineStr">
        <is>
          <t>0022500283</t>
        </is>
      </c>
      <c r="B253" s="43" t="n">
        <v>45985</v>
      </c>
      <c r="C253" s="42" t="inlineStr">
        <is>
          <t>DET</t>
        </is>
      </c>
      <c r="D253" s="42" t="inlineStr">
        <is>
          <t>IND</t>
        </is>
      </c>
      <c r="E253" s="42" t="n">
        <v>122</v>
      </c>
      <c r="F253" s="42" t="n">
        <v>117</v>
      </c>
      <c r="G253" s="42" t="n">
        <v>17</v>
      </c>
      <c r="H253" s="42" t="n">
        <v>13</v>
      </c>
      <c r="I253" s="42" t="n">
        <v>27</v>
      </c>
      <c r="J253" s="42" t="n">
        <v>27</v>
      </c>
      <c r="K253" s="42" t="n">
        <v>58</v>
      </c>
      <c r="L253" s="42" t="n">
        <v>43</v>
      </c>
      <c r="M253" s="42" t="n">
        <v>14</v>
      </c>
      <c r="N253" s="42" t="n">
        <v>2</v>
      </c>
      <c r="O253" s="44">
        <f>IF(F253&gt;E253,1,0)</f>
        <v/>
      </c>
      <c r="P253" s="44">
        <f>F253-E253</f>
        <v/>
      </c>
    </row>
    <row r="254" ht="15" customHeight="1" s="35">
      <c r="A254" s="42" t="inlineStr">
        <is>
          <t>0022500284</t>
        </is>
      </c>
      <c r="B254" s="43" t="n">
        <v>45985</v>
      </c>
      <c r="C254" s="42" t="inlineStr">
        <is>
          <t>CLE</t>
        </is>
      </c>
      <c r="D254" s="42" t="inlineStr">
        <is>
          <t>TOR</t>
        </is>
      </c>
      <c r="E254" s="42" t="n">
        <v>99</v>
      </c>
      <c r="F254" s="42" t="n">
        <v>110</v>
      </c>
      <c r="G254" s="42" t="n">
        <v>12</v>
      </c>
      <c r="H254" s="42" t="n">
        <v>16</v>
      </c>
      <c r="I254" s="42" t="n">
        <v>13</v>
      </c>
      <c r="J254" s="42" t="n">
        <v>14</v>
      </c>
      <c r="K254" s="42" t="n">
        <v>40</v>
      </c>
      <c r="L254" s="42" t="n">
        <v>63</v>
      </c>
      <c r="M254" s="42" t="n">
        <v>12</v>
      </c>
      <c r="N254" s="42" t="n">
        <v>12</v>
      </c>
      <c r="O254" s="44">
        <f>IF(F254&gt;E254,1,0)</f>
        <v/>
      </c>
      <c r="P254" s="44">
        <f>F254-E254</f>
        <v/>
      </c>
    </row>
    <row r="255" ht="15" customHeight="1" s="35">
      <c r="A255" s="42" t="inlineStr">
        <is>
          <t>0022500285</t>
        </is>
      </c>
      <c r="B255" s="43" t="n">
        <v>45985</v>
      </c>
      <c r="C255" s="42" t="inlineStr">
        <is>
          <t>NYK</t>
        </is>
      </c>
      <c r="D255" s="42" t="inlineStr">
        <is>
          <t>BKN</t>
        </is>
      </c>
      <c r="E255" s="42" t="n">
        <v>113</v>
      </c>
      <c r="F255" s="42" t="n">
        <v>100</v>
      </c>
      <c r="G255" s="42" t="n">
        <v>8</v>
      </c>
      <c r="H255" s="42" t="n">
        <v>10</v>
      </c>
      <c r="I255" s="42" t="n">
        <v>22</v>
      </c>
      <c r="J255" s="42" t="n">
        <v>15</v>
      </c>
      <c r="K255" s="42" t="n">
        <v>51</v>
      </c>
      <c r="L255" s="42" t="n">
        <v>59</v>
      </c>
      <c r="M255" s="42" t="n">
        <v>9</v>
      </c>
      <c r="N255" s="42" t="n">
        <v>3</v>
      </c>
      <c r="O255" s="44">
        <f>IF(F255&gt;E255,1,0)</f>
        <v/>
      </c>
      <c r="P255" s="44">
        <f>F255-E255</f>
        <v/>
      </c>
    </row>
    <row r="256" ht="15" customHeight="1" s="35">
      <c r="A256" s="42" t="inlineStr">
        <is>
          <t>0022500286</t>
        </is>
      </c>
      <c r="B256" s="43" t="n">
        <v>45985</v>
      </c>
      <c r="C256" s="42" t="inlineStr">
        <is>
          <t>DAL</t>
        </is>
      </c>
      <c r="D256" s="42" t="inlineStr">
        <is>
          <t>MIA</t>
        </is>
      </c>
      <c r="E256" s="42" t="n">
        <v>102</v>
      </c>
      <c r="F256" s="42" t="n">
        <v>106</v>
      </c>
      <c r="G256" s="42" t="n">
        <v>16</v>
      </c>
      <c r="H256" s="42" t="n">
        <v>14</v>
      </c>
      <c r="I256" s="42" t="n">
        <v>19</v>
      </c>
      <c r="J256" s="42" t="n">
        <v>16</v>
      </c>
      <c r="K256" s="42" t="n">
        <v>61</v>
      </c>
      <c r="L256" s="42" t="n">
        <v>61</v>
      </c>
      <c r="M256" s="42" t="n">
        <v>5</v>
      </c>
      <c r="N256" s="42" t="n">
        <v>11</v>
      </c>
      <c r="O256" s="44">
        <f>IF(F256&gt;E256,1,0)</f>
        <v/>
      </c>
      <c r="P256" s="44">
        <f>F256-E256</f>
        <v/>
      </c>
    </row>
    <row r="257" ht="15" customHeight="1" s="35">
      <c r="A257" s="42" t="inlineStr">
        <is>
          <t>0022500287</t>
        </is>
      </c>
      <c r="B257" s="43" t="n">
        <v>45985</v>
      </c>
      <c r="C257" s="42" t="inlineStr">
        <is>
          <t>DEN</t>
        </is>
      </c>
      <c r="D257" s="42" t="inlineStr">
        <is>
          <t>MEM</t>
        </is>
      </c>
      <c r="E257" s="42" t="n">
        <v>125</v>
      </c>
      <c r="F257" s="42" t="n">
        <v>115</v>
      </c>
      <c r="G257" s="42" t="n">
        <v>14</v>
      </c>
      <c r="H257" s="42" t="n">
        <v>11</v>
      </c>
      <c r="I257" s="42" t="n">
        <v>16</v>
      </c>
      <c r="J257" s="42" t="n">
        <v>16</v>
      </c>
      <c r="K257" s="42" t="n">
        <v>54</v>
      </c>
      <c r="L257" s="42" t="n">
        <v>47</v>
      </c>
      <c r="M257" s="42" t="n">
        <v>12</v>
      </c>
      <c r="N257" s="42" t="n">
        <v>6</v>
      </c>
      <c r="O257" s="44">
        <f>IF(F257&gt;E257,1,0)</f>
        <v/>
      </c>
      <c r="P257" s="44">
        <f>F257-E257</f>
        <v/>
      </c>
    </row>
    <row r="258" ht="15" customHeight="1" s="35">
      <c r="A258" s="42" t="inlineStr">
        <is>
          <t>0022500288</t>
        </is>
      </c>
      <c r="B258" s="43" t="n">
        <v>45985</v>
      </c>
      <c r="C258" s="42" t="inlineStr">
        <is>
          <t>POR</t>
        </is>
      </c>
      <c r="D258" s="42" t="inlineStr">
        <is>
          <t>MIL</t>
        </is>
      </c>
      <c r="E258" s="42" t="n">
        <v>115</v>
      </c>
      <c r="F258" s="42" t="n">
        <v>103</v>
      </c>
      <c r="G258" s="42" t="n">
        <v>16</v>
      </c>
      <c r="H258" s="42" t="n">
        <v>13</v>
      </c>
      <c r="I258" s="42" t="n">
        <v>16</v>
      </c>
      <c r="J258" s="42" t="n">
        <v>26</v>
      </c>
      <c r="K258" s="42" t="n">
        <v>57</v>
      </c>
      <c r="L258" s="42" t="n">
        <v>47</v>
      </c>
      <c r="M258" s="42" t="n">
        <v>7</v>
      </c>
      <c r="N258" s="42" t="n">
        <v>8</v>
      </c>
      <c r="O258" s="44">
        <f>IF(F258&gt;E258,1,0)</f>
        <v/>
      </c>
      <c r="P258" s="44">
        <f>F258-E258</f>
        <v/>
      </c>
    </row>
    <row r="259" ht="15" customHeight="1" s="35">
      <c r="A259" s="42" t="inlineStr">
        <is>
          <t>0022500289</t>
        </is>
      </c>
      <c r="B259" s="43" t="n">
        <v>45985</v>
      </c>
      <c r="C259" s="42" t="inlineStr">
        <is>
          <t>CHI</t>
        </is>
      </c>
      <c r="D259" s="42" t="inlineStr">
        <is>
          <t>NOP</t>
        </is>
      </c>
      <c r="E259" s="42" t="n">
        <v>130</v>
      </c>
      <c r="F259" s="42" t="n">
        <v>143</v>
      </c>
      <c r="G259" s="42" t="n">
        <v>17</v>
      </c>
      <c r="H259" s="42" t="n">
        <v>14</v>
      </c>
      <c r="I259" s="42" t="n">
        <v>22</v>
      </c>
      <c r="J259" s="42" t="n">
        <v>21</v>
      </c>
      <c r="K259" s="42" t="n">
        <v>41</v>
      </c>
      <c r="L259" s="42" t="n">
        <v>70</v>
      </c>
      <c r="M259" s="42" t="n">
        <v>9</v>
      </c>
      <c r="N259" s="42" t="n">
        <v>2</v>
      </c>
      <c r="O259" s="44">
        <f>IF(F259&gt;E259,1,0)</f>
        <v/>
      </c>
      <c r="P259" s="44">
        <f>F259-E259</f>
        <v/>
      </c>
    </row>
    <row r="260" ht="15" customHeight="1" s="35">
      <c r="A260" s="42" t="inlineStr">
        <is>
          <t>0022500290</t>
        </is>
      </c>
      <c r="B260" s="43" t="n">
        <v>45985</v>
      </c>
      <c r="C260" s="42" t="inlineStr">
        <is>
          <t>HOU</t>
        </is>
      </c>
      <c r="D260" s="42" t="inlineStr">
        <is>
          <t>PHX</t>
        </is>
      </c>
      <c r="E260" s="42" t="n">
        <v>114</v>
      </c>
      <c r="F260" s="42" t="n">
        <v>92</v>
      </c>
      <c r="G260" s="42" t="n">
        <v>16</v>
      </c>
      <c r="H260" s="42" t="n">
        <v>21</v>
      </c>
      <c r="I260" s="42" t="n">
        <v>20</v>
      </c>
      <c r="J260" s="42" t="n">
        <v>20</v>
      </c>
      <c r="K260" s="42" t="n">
        <v>50</v>
      </c>
      <c r="L260" s="42" t="n">
        <v>51</v>
      </c>
      <c r="M260" s="42" t="n">
        <v>10</v>
      </c>
      <c r="N260" s="42" t="n">
        <v>11</v>
      </c>
      <c r="O260" s="44">
        <f>IF(F260&gt;E260,1,0)</f>
        <v/>
      </c>
      <c r="P260" s="44">
        <f>F260-E260</f>
        <v/>
      </c>
    </row>
    <row r="261" ht="15" customHeight="1" s="35">
      <c r="A261" s="42" t="inlineStr">
        <is>
          <t>0022500291</t>
        </is>
      </c>
      <c r="B261" s="43" t="n">
        <v>45985</v>
      </c>
      <c r="C261" s="42" t="inlineStr">
        <is>
          <t>UTA</t>
        </is>
      </c>
      <c r="D261" s="42" t="inlineStr">
        <is>
          <t>GSW</t>
        </is>
      </c>
      <c r="E261" s="42" t="n">
        <v>117</v>
      </c>
      <c r="F261" s="42" t="n">
        <v>134</v>
      </c>
      <c r="G261" s="42" t="n">
        <v>14</v>
      </c>
      <c r="H261" s="42" t="n">
        <v>10</v>
      </c>
      <c r="I261" s="42" t="n">
        <v>14</v>
      </c>
      <c r="J261" s="42" t="n">
        <v>14</v>
      </c>
      <c r="K261" s="42" t="n">
        <v>58</v>
      </c>
      <c r="L261" s="42" t="n">
        <v>60</v>
      </c>
      <c r="M261" s="42" t="n">
        <v>5</v>
      </c>
      <c r="N261" s="42" t="n">
        <v>9</v>
      </c>
      <c r="O261" s="44">
        <f>IF(F261&gt;E261,1,0)</f>
        <v/>
      </c>
      <c r="P261" s="44">
        <f>F261-E261</f>
        <v/>
      </c>
    </row>
    <row r="262" ht="15" customHeight="1" s="35">
      <c r="A262" s="42" t="inlineStr">
        <is>
          <t>0022500292</t>
        </is>
      </c>
      <c r="B262" s="43" t="n">
        <v>45985</v>
      </c>
      <c r="C262" s="42" t="inlineStr">
        <is>
          <t>MIN</t>
        </is>
      </c>
      <c r="D262" s="42" t="inlineStr">
        <is>
          <t>SAC</t>
        </is>
      </c>
      <c r="E262" s="42" t="n">
        <v>112</v>
      </c>
      <c r="F262" s="42" t="n">
        <v>117</v>
      </c>
      <c r="G262" s="42" t="n">
        <v>16</v>
      </c>
      <c r="H262" s="42" t="n">
        <v>12</v>
      </c>
      <c r="I262" s="42" t="n">
        <v>28</v>
      </c>
      <c r="J262" s="42" t="n">
        <v>22</v>
      </c>
      <c r="K262" s="42" t="n">
        <v>61</v>
      </c>
      <c r="L262" s="42" t="n">
        <v>58</v>
      </c>
      <c r="M262" s="42" t="n">
        <v>10</v>
      </c>
      <c r="N262" s="42" t="n">
        <v>4</v>
      </c>
      <c r="O262" s="44">
        <f>IF(F262&gt;E262,1,0)</f>
        <v/>
      </c>
      <c r="P262" s="44">
        <f>F262-E262</f>
        <v/>
      </c>
    </row>
    <row r="263" ht="15" customHeight="1" s="35">
      <c r="A263" s="42" t="inlineStr">
        <is>
          <t>0022500057</t>
        </is>
      </c>
      <c r="B263" s="43" t="n">
        <v>45986</v>
      </c>
      <c r="C263" s="42" t="inlineStr">
        <is>
          <t>ATL</t>
        </is>
      </c>
      <c r="D263" s="42" t="inlineStr">
        <is>
          <t>WAS</t>
        </is>
      </c>
      <c r="E263" s="42" t="n">
        <v>113</v>
      </c>
      <c r="F263" s="42" t="n">
        <v>132</v>
      </c>
      <c r="G263" s="42" t="n">
        <v>19</v>
      </c>
      <c r="H263" s="42" t="n">
        <v>13</v>
      </c>
      <c r="I263" s="42" t="n">
        <v>19</v>
      </c>
      <c r="J263" s="42" t="n">
        <v>20</v>
      </c>
      <c r="K263" s="42" t="n">
        <v>54</v>
      </c>
      <c r="L263" s="42" t="n">
        <v>48</v>
      </c>
      <c r="M263" s="42" t="n">
        <v>11</v>
      </c>
      <c r="N263" s="42" t="n">
        <v>1</v>
      </c>
      <c r="O263" s="44">
        <f>IF(F263&gt;E263,1,0)</f>
        <v/>
      </c>
      <c r="P263" s="44">
        <f>F263-E263</f>
        <v/>
      </c>
    </row>
    <row r="264" ht="15" customHeight="1" s="35">
      <c r="A264" s="42" t="inlineStr">
        <is>
          <t>0022500058</t>
        </is>
      </c>
      <c r="B264" s="43" t="n">
        <v>45986</v>
      </c>
      <c r="C264" s="42" t="inlineStr">
        <is>
          <t>ORL</t>
        </is>
      </c>
      <c r="D264" s="42" t="inlineStr">
        <is>
          <t>PHI</t>
        </is>
      </c>
      <c r="E264" s="42" t="n">
        <v>144</v>
      </c>
      <c r="F264" s="42" t="n">
        <v>103</v>
      </c>
      <c r="G264" s="42" t="n">
        <v>12</v>
      </c>
      <c r="H264" s="42" t="n">
        <v>21</v>
      </c>
      <c r="I264" s="42" t="n">
        <v>20</v>
      </c>
      <c r="J264" s="42" t="n">
        <v>20</v>
      </c>
      <c r="K264" s="42" t="n">
        <v>57</v>
      </c>
      <c r="L264" s="42" t="n">
        <v>44</v>
      </c>
      <c r="M264" s="42" t="n">
        <v>10</v>
      </c>
      <c r="N264" s="42" t="n">
        <v>9</v>
      </c>
      <c r="O264" s="44">
        <f>IF(F264&gt;E264,1,0)</f>
        <v/>
      </c>
      <c r="P264" s="44">
        <f>F264-E264</f>
        <v/>
      </c>
    </row>
    <row r="265" ht="15" customHeight="1" s="35">
      <c r="A265" s="42" t="inlineStr">
        <is>
          <t>0022500059</t>
        </is>
      </c>
      <c r="B265" s="43" t="n">
        <v>45986</v>
      </c>
      <c r="C265" s="42" t="inlineStr">
        <is>
          <t>LAC</t>
        </is>
      </c>
      <c r="D265" s="42" t="inlineStr">
        <is>
          <t>LAL</t>
        </is>
      </c>
      <c r="E265" s="42" t="n">
        <v>118</v>
      </c>
      <c r="F265" s="42" t="n">
        <v>135</v>
      </c>
      <c r="G265" s="42" t="n">
        <v>16</v>
      </c>
      <c r="H265" s="42" t="n">
        <v>11</v>
      </c>
      <c r="I265" s="42" t="n">
        <v>22</v>
      </c>
      <c r="J265" s="42" t="n">
        <v>22</v>
      </c>
      <c r="K265" s="42" t="n">
        <v>39</v>
      </c>
      <c r="L265" s="42" t="n">
        <v>47</v>
      </c>
      <c r="M265" s="42" t="n">
        <v>5</v>
      </c>
      <c r="N265" s="42" t="n">
        <v>12</v>
      </c>
      <c r="O265" s="44">
        <f>IF(F265&gt;E265,1,0)</f>
        <v/>
      </c>
      <c r="P265" s="44">
        <f>F265-E265</f>
        <v/>
      </c>
    </row>
    <row r="266" ht="15" customHeight="1" s="35">
      <c r="A266" s="42" t="inlineStr">
        <is>
          <t>0022500060</t>
        </is>
      </c>
      <c r="B266" s="43" t="n">
        <v>45987</v>
      </c>
      <c r="C266" s="42" t="inlineStr">
        <is>
          <t>DET</t>
        </is>
      </c>
      <c r="D266" s="42" t="inlineStr">
        <is>
          <t>BOS</t>
        </is>
      </c>
      <c r="E266" s="42" t="n">
        <v>114</v>
      </c>
      <c r="F266" s="42" t="n">
        <v>117</v>
      </c>
      <c r="G266" s="42" t="n">
        <v>13</v>
      </c>
      <c r="H266" s="42" t="n">
        <v>13</v>
      </c>
      <c r="I266" s="42" t="n">
        <v>18</v>
      </c>
      <c r="J266" s="42" t="n">
        <v>27</v>
      </c>
      <c r="K266" s="42" t="n">
        <v>65</v>
      </c>
      <c r="L266" s="42" t="n">
        <v>50</v>
      </c>
      <c r="M266" s="42" t="n">
        <v>15</v>
      </c>
      <c r="N266" s="42" t="n">
        <v>9</v>
      </c>
      <c r="O266" s="44">
        <f>IF(F266&gt;E266,1,0)</f>
        <v/>
      </c>
      <c r="P266" s="44">
        <f>F266-E266</f>
        <v/>
      </c>
    </row>
    <row r="267" ht="15" customHeight="1" s="35">
      <c r="A267" s="42" t="inlineStr">
        <is>
          <t>0022500061</t>
        </is>
      </c>
      <c r="B267" s="43" t="n">
        <v>45987</v>
      </c>
      <c r="C267" s="42" t="inlineStr">
        <is>
          <t>NYK</t>
        </is>
      </c>
      <c r="D267" s="42" t="inlineStr">
        <is>
          <t>CHA</t>
        </is>
      </c>
      <c r="E267" s="42" t="n">
        <v>129</v>
      </c>
      <c r="F267" s="42" t="n">
        <v>101</v>
      </c>
      <c r="G267" s="42" t="n">
        <v>15</v>
      </c>
      <c r="H267" s="42" t="n">
        <v>17</v>
      </c>
      <c r="I267" s="42" t="n">
        <v>22</v>
      </c>
      <c r="J267" s="42" t="n">
        <v>18</v>
      </c>
      <c r="K267" s="42" t="n">
        <v>53</v>
      </c>
      <c r="L267" s="42" t="n">
        <v>45</v>
      </c>
      <c r="M267" s="42" t="n">
        <v>10</v>
      </c>
      <c r="N267" s="42" t="n">
        <v>4</v>
      </c>
      <c r="O267" s="44">
        <f>IF(F267&gt;E267,1,0)</f>
        <v/>
      </c>
      <c r="P267" s="44">
        <f>F267-E267</f>
        <v/>
      </c>
    </row>
    <row r="268" ht="15" customHeight="1" s="35">
      <c r="A268" s="42" t="inlineStr">
        <is>
          <t>0022500062</t>
        </is>
      </c>
      <c r="B268" s="43" t="n">
        <v>45987</v>
      </c>
      <c r="C268" s="42" t="inlineStr">
        <is>
          <t>MIL</t>
        </is>
      </c>
      <c r="D268" s="42" t="inlineStr">
        <is>
          <t>MIA</t>
        </is>
      </c>
      <c r="E268" s="42" t="n">
        <v>103</v>
      </c>
      <c r="F268" s="42" t="n">
        <v>106</v>
      </c>
      <c r="G268" s="42" t="n">
        <v>14</v>
      </c>
      <c r="H268" s="42" t="n">
        <v>14</v>
      </c>
      <c r="I268" s="42" t="n">
        <v>15</v>
      </c>
      <c r="J268" s="42" t="n">
        <v>10</v>
      </c>
      <c r="K268" s="42" t="n">
        <v>55</v>
      </c>
      <c r="L268" s="42" t="n">
        <v>53</v>
      </c>
      <c r="M268" s="42" t="n">
        <v>8</v>
      </c>
      <c r="N268" s="42" t="n">
        <v>12</v>
      </c>
      <c r="O268" s="44">
        <f>IF(F268&gt;E268,1,0)</f>
        <v/>
      </c>
      <c r="P268" s="44">
        <f>F268-E268</f>
        <v/>
      </c>
    </row>
    <row r="269" ht="15" customHeight="1" s="35">
      <c r="A269" s="42" t="inlineStr">
        <is>
          <t>0022500063</t>
        </is>
      </c>
      <c r="B269" s="43" t="n">
        <v>45987</v>
      </c>
      <c r="C269" s="42" t="inlineStr">
        <is>
          <t>IND</t>
        </is>
      </c>
      <c r="D269" s="42" t="inlineStr">
        <is>
          <t>TOR</t>
        </is>
      </c>
      <c r="E269" s="42" t="n">
        <v>95</v>
      </c>
      <c r="F269" s="42" t="n">
        <v>97</v>
      </c>
      <c r="G269" s="42" t="n">
        <v>18</v>
      </c>
      <c r="H269" s="42" t="n">
        <v>13</v>
      </c>
      <c r="I269" s="42" t="n">
        <v>22</v>
      </c>
      <c r="J269" s="42" t="n">
        <v>19</v>
      </c>
      <c r="K269" s="42" t="n">
        <v>54</v>
      </c>
      <c r="L269" s="42" t="n">
        <v>59</v>
      </c>
      <c r="M269" s="42" t="n">
        <v>2</v>
      </c>
      <c r="N269" s="42" t="n">
        <v>13</v>
      </c>
      <c r="O269" s="44">
        <f>IF(F269&gt;E269,1,0)</f>
        <v/>
      </c>
      <c r="P269" s="44">
        <f>F269-E269</f>
        <v/>
      </c>
    </row>
    <row r="270" ht="15" customHeight="1" s="35">
      <c r="A270" s="42" t="inlineStr">
        <is>
          <t>0022500064</t>
        </is>
      </c>
      <c r="B270" s="43" t="n">
        <v>45987</v>
      </c>
      <c r="C270" s="42" t="inlineStr">
        <is>
          <t>MIN</t>
        </is>
      </c>
      <c r="D270" s="42" t="inlineStr">
        <is>
          <t>OKC</t>
        </is>
      </c>
      <c r="E270" s="42" t="n">
        <v>105</v>
      </c>
      <c r="F270" s="42" t="n">
        <v>113</v>
      </c>
      <c r="G270" s="42" t="n">
        <v>16</v>
      </c>
      <c r="H270" s="42" t="n">
        <v>9</v>
      </c>
      <c r="I270" s="42" t="n">
        <v>25</v>
      </c>
      <c r="J270" s="42" t="n">
        <v>25</v>
      </c>
      <c r="K270" s="42" t="n">
        <v>60</v>
      </c>
      <c r="L270" s="42" t="n">
        <v>53</v>
      </c>
      <c r="M270" s="42" t="n">
        <v>10</v>
      </c>
      <c r="N270" s="42" t="n">
        <v>17</v>
      </c>
      <c r="O270" s="44">
        <f>IF(F270&gt;E270,1,0)</f>
        <v/>
      </c>
      <c r="P270" s="44">
        <f>F270-E270</f>
        <v/>
      </c>
    </row>
    <row r="271" ht="15" customHeight="1" s="35">
      <c r="A271" s="42" t="inlineStr">
        <is>
          <t>0022500065</t>
        </is>
      </c>
      <c r="B271" s="43" t="n">
        <v>45987</v>
      </c>
      <c r="C271" s="42" t="inlineStr">
        <is>
          <t>MEM</t>
        </is>
      </c>
      <c r="D271" s="42" t="inlineStr">
        <is>
          <t>NOP</t>
        </is>
      </c>
      <c r="E271" s="42" t="n">
        <v>133</v>
      </c>
      <c r="F271" s="42" t="n">
        <v>128</v>
      </c>
      <c r="G271" s="42" t="n">
        <v>16</v>
      </c>
      <c r="H271" s="42" t="n">
        <v>15</v>
      </c>
      <c r="I271" s="42" t="n">
        <v>18</v>
      </c>
      <c r="J271" s="42" t="n">
        <v>18</v>
      </c>
      <c r="K271" s="42" t="n">
        <v>53</v>
      </c>
      <c r="L271" s="42" t="n">
        <v>46</v>
      </c>
      <c r="M271" s="42" t="n">
        <v>6</v>
      </c>
      <c r="N271" s="42" t="n">
        <v>3</v>
      </c>
      <c r="O271" s="44">
        <f>IF(F271&gt;E271,1,0)</f>
        <v/>
      </c>
      <c r="P271" s="44">
        <f>F271-E271</f>
        <v/>
      </c>
    </row>
    <row r="272" ht="15" customHeight="1" s="35">
      <c r="A272" s="42" t="inlineStr">
        <is>
          <t>0022500066</t>
        </is>
      </c>
      <c r="B272" s="43" t="n">
        <v>45987</v>
      </c>
      <c r="C272" s="42" t="inlineStr">
        <is>
          <t>HOU</t>
        </is>
      </c>
      <c r="D272" s="42" t="inlineStr">
        <is>
          <t>GSW</t>
        </is>
      </c>
      <c r="E272" s="42" t="n">
        <v>104</v>
      </c>
      <c r="F272" s="42" t="n">
        <v>100</v>
      </c>
      <c r="G272" s="42" t="n">
        <v>10</v>
      </c>
      <c r="H272" s="42" t="n">
        <v>16</v>
      </c>
      <c r="I272" s="42" t="n">
        <v>20</v>
      </c>
      <c r="J272" s="42" t="n">
        <v>26</v>
      </c>
      <c r="K272" s="42" t="n">
        <v>66</v>
      </c>
      <c r="L272" s="42" t="n">
        <v>54</v>
      </c>
      <c r="M272" s="42" t="n">
        <v>11</v>
      </c>
      <c r="N272" s="42" t="n">
        <v>10</v>
      </c>
      <c r="O272" s="44">
        <f>IF(F272&gt;E272,1,0)</f>
        <v/>
      </c>
      <c r="P272" s="44">
        <f>F272-E272</f>
        <v/>
      </c>
    </row>
    <row r="273" ht="15" customHeight="1" s="35">
      <c r="A273" s="42" t="inlineStr">
        <is>
          <t>0022500067</t>
        </is>
      </c>
      <c r="B273" s="43" t="n">
        <v>45987</v>
      </c>
      <c r="C273" s="42" t="inlineStr">
        <is>
          <t>SAS</t>
        </is>
      </c>
      <c r="D273" s="42" t="inlineStr">
        <is>
          <t>POR</t>
        </is>
      </c>
      <c r="E273" s="42" t="n">
        <v>115</v>
      </c>
      <c r="F273" s="42" t="n">
        <v>102</v>
      </c>
      <c r="G273" s="42" t="n">
        <v>9</v>
      </c>
      <c r="H273" s="42" t="n">
        <v>18</v>
      </c>
      <c r="I273" s="42" t="n">
        <v>22</v>
      </c>
      <c r="J273" s="42" t="n">
        <v>22</v>
      </c>
      <c r="K273" s="42" t="n">
        <v>64</v>
      </c>
      <c r="L273" s="42" t="n">
        <v>62</v>
      </c>
      <c r="M273" s="42" t="n">
        <v>11</v>
      </c>
      <c r="N273" s="42" t="n">
        <v>8</v>
      </c>
      <c r="O273" s="44">
        <f>IF(F273&gt;E273,1,0)</f>
        <v/>
      </c>
      <c r="P273" s="44">
        <f>F273-E273</f>
        <v/>
      </c>
    </row>
    <row r="274" ht="15" customHeight="1" s="35">
      <c r="A274" s="42" t="inlineStr">
        <is>
          <t>0022500068</t>
        </is>
      </c>
      <c r="B274" s="43" t="n">
        <v>45987</v>
      </c>
      <c r="C274" s="42" t="inlineStr">
        <is>
          <t>PHX</t>
        </is>
      </c>
      <c r="D274" s="42" t="inlineStr">
        <is>
          <t>SAC</t>
        </is>
      </c>
      <c r="E274" s="42" t="n">
        <v>112</v>
      </c>
      <c r="F274" s="42" t="n">
        <v>100</v>
      </c>
      <c r="G274" s="42" t="n">
        <v>17</v>
      </c>
      <c r="H274" s="42" t="n">
        <v>19</v>
      </c>
      <c r="I274" s="42" t="n">
        <v>14</v>
      </c>
      <c r="J274" s="42" t="n">
        <v>17</v>
      </c>
      <c r="K274" s="42" t="n">
        <v>56</v>
      </c>
      <c r="L274" s="42" t="n">
        <v>47</v>
      </c>
      <c r="M274" s="42" t="n">
        <v>11</v>
      </c>
      <c r="N274" s="42" t="n">
        <v>5</v>
      </c>
      <c r="O274" s="44">
        <f>IF(F274&gt;E274,1,0)</f>
        <v/>
      </c>
      <c r="P274" s="44">
        <f>F274-E274</f>
        <v/>
      </c>
    </row>
    <row r="275" ht="15" customHeight="1" s="35">
      <c r="A275" s="42" t="inlineStr">
        <is>
          <t>0022500069</t>
        </is>
      </c>
      <c r="B275" s="43" t="n">
        <v>45989</v>
      </c>
      <c r="C275" s="42" t="inlineStr">
        <is>
          <t>CLE</t>
        </is>
      </c>
      <c r="D275" s="42" t="inlineStr">
        <is>
          <t>ATL</t>
        </is>
      </c>
      <c r="E275" s="42" t="n">
        <v>123</v>
      </c>
      <c r="F275" s="42" t="n">
        <v>130</v>
      </c>
      <c r="G275" s="42" t="n">
        <v>17</v>
      </c>
      <c r="H275" s="42" t="n">
        <v>14</v>
      </c>
      <c r="I275" s="42" t="n">
        <v>17</v>
      </c>
      <c r="J275" s="42" t="n">
        <v>14</v>
      </c>
      <c r="K275" s="42" t="n">
        <v>55</v>
      </c>
      <c r="L275" s="42" t="n">
        <v>49</v>
      </c>
      <c r="M275" s="42" t="n">
        <v>12</v>
      </c>
      <c r="N275" s="42" t="n">
        <v>11</v>
      </c>
      <c r="O275" s="44">
        <f>IF(F275&gt;E275,1,0)</f>
        <v/>
      </c>
      <c r="P275" s="44">
        <f>F275-E275</f>
        <v/>
      </c>
    </row>
    <row r="276" ht="15" customHeight="1" s="35">
      <c r="A276" s="42" t="inlineStr">
        <is>
          <t>0022500070</t>
        </is>
      </c>
      <c r="B276" s="43" t="n">
        <v>45989</v>
      </c>
      <c r="C276" s="42" t="inlineStr">
        <is>
          <t>PHI</t>
        </is>
      </c>
      <c r="D276" s="42" t="inlineStr">
        <is>
          <t>BKN</t>
        </is>
      </c>
      <c r="E276" s="42" t="n">
        <v>115</v>
      </c>
      <c r="F276" s="42" t="n">
        <v>103</v>
      </c>
      <c r="G276" s="42" t="n">
        <v>12</v>
      </c>
      <c r="H276" s="42" t="n">
        <v>18</v>
      </c>
      <c r="I276" s="42" t="n">
        <v>20</v>
      </c>
      <c r="J276" s="42" t="n">
        <v>18</v>
      </c>
      <c r="K276" s="42" t="n">
        <v>49</v>
      </c>
      <c r="L276" s="42" t="n">
        <v>53</v>
      </c>
      <c r="M276" s="42" t="n">
        <v>9</v>
      </c>
      <c r="N276" s="42" t="n">
        <v>3</v>
      </c>
      <c r="O276" s="44">
        <f>IF(F276&gt;E276,1,0)</f>
        <v/>
      </c>
      <c r="P276" s="44">
        <f>F276-E276</f>
        <v/>
      </c>
    </row>
    <row r="277" ht="15" customHeight="1" s="35">
      <c r="A277" s="42" t="inlineStr">
        <is>
          <t>0022500071</t>
        </is>
      </c>
      <c r="B277" s="43" t="n">
        <v>45989</v>
      </c>
      <c r="C277" s="42" t="inlineStr">
        <is>
          <t>CHI</t>
        </is>
      </c>
      <c r="D277" s="42" t="inlineStr">
        <is>
          <t>CHA</t>
        </is>
      </c>
      <c r="E277" s="42" t="n">
        <v>116</v>
      </c>
      <c r="F277" s="42" t="n">
        <v>123</v>
      </c>
      <c r="G277" s="42" t="n">
        <v>11</v>
      </c>
      <c r="H277" s="42" t="n">
        <v>14</v>
      </c>
      <c r="I277" s="42" t="n">
        <v>18</v>
      </c>
      <c r="J277" s="42" t="n">
        <v>19</v>
      </c>
      <c r="K277" s="42" t="n">
        <v>54</v>
      </c>
      <c r="L277" s="42" t="n">
        <v>59</v>
      </c>
      <c r="M277" s="42" t="n">
        <v>9</v>
      </c>
      <c r="N277" s="42" t="n">
        <v>4</v>
      </c>
      <c r="O277" s="44">
        <f>IF(F277&gt;E277,1,0)</f>
        <v/>
      </c>
      <c r="P277" s="44">
        <f>F277-E277</f>
        <v/>
      </c>
    </row>
    <row r="278" ht="15" customHeight="1" s="35">
      <c r="A278" s="42" t="inlineStr">
        <is>
          <t>0022500072</t>
        </is>
      </c>
      <c r="B278" s="43" t="n">
        <v>45989</v>
      </c>
      <c r="C278" s="42" t="inlineStr">
        <is>
          <t>ORL</t>
        </is>
      </c>
      <c r="D278" s="42" t="inlineStr">
        <is>
          <t>DET</t>
        </is>
      </c>
      <c r="E278" s="42" t="n">
        <v>112</v>
      </c>
      <c r="F278" s="42" t="n">
        <v>109</v>
      </c>
      <c r="G278" s="42" t="n">
        <v>14</v>
      </c>
      <c r="H278" s="42" t="n">
        <v>24</v>
      </c>
      <c r="I278" s="42" t="n">
        <v>25</v>
      </c>
      <c r="J278" s="42" t="n">
        <v>29</v>
      </c>
      <c r="K278" s="42" t="n">
        <v>55</v>
      </c>
      <c r="L278" s="42" t="n">
        <v>62</v>
      </c>
      <c r="M278" s="42" t="n">
        <v>11</v>
      </c>
      <c r="N278" s="42" t="n">
        <v>15</v>
      </c>
      <c r="O278" s="44">
        <f>IF(F278&gt;E278,1,0)</f>
        <v/>
      </c>
      <c r="P278" s="44">
        <f>F278-E278</f>
        <v/>
      </c>
    </row>
    <row r="279" ht="15" customHeight="1" s="35">
      <c r="A279" s="42" t="inlineStr">
        <is>
          <t>0022500073</t>
        </is>
      </c>
      <c r="B279" s="43" t="n">
        <v>45989</v>
      </c>
      <c r="C279" s="42" t="inlineStr">
        <is>
          <t>WAS</t>
        </is>
      </c>
      <c r="D279" s="42" t="inlineStr">
        <is>
          <t>IND</t>
        </is>
      </c>
      <c r="E279" s="42" t="n">
        <v>86</v>
      </c>
      <c r="F279" s="42" t="n">
        <v>119</v>
      </c>
      <c r="G279" s="42" t="n">
        <v>17</v>
      </c>
      <c r="H279" s="42" t="n">
        <v>16</v>
      </c>
      <c r="I279" s="42" t="n">
        <v>17</v>
      </c>
      <c r="J279" s="42" t="n">
        <v>16</v>
      </c>
      <c r="K279" s="42" t="n">
        <v>50</v>
      </c>
      <c r="L279" s="42" t="n">
        <v>57</v>
      </c>
      <c r="M279" s="42" t="n">
        <v>2</v>
      </c>
      <c r="N279" s="42" t="n">
        <v>2</v>
      </c>
      <c r="O279" s="44">
        <f>IF(F279&gt;E279,1,0)</f>
        <v/>
      </c>
      <c r="P279" s="44">
        <f>F279-E279</f>
        <v/>
      </c>
    </row>
    <row r="280" ht="15" customHeight="1" s="35">
      <c r="A280" s="42" t="inlineStr">
        <is>
          <t>0022500074</t>
        </is>
      </c>
      <c r="B280" s="43" t="n">
        <v>45989</v>
      </c>
      <c r="C280" s="42" t="inlineStr">
        <is>
          <t>MIL</t>
        </is>
      </c>
      <c r="D280" s="42" t="inlineStr">
        <is>
          <t>NYK</t>
        </is>
      </c>
      <c r="E280" s="42" t="n">
        <v>109</v>
      </c>
      <c r="F280" s="42" t="n">
        <v>118</v>
      </c>
      <c r="G280" s="42" t="n">
        <v>15</v>
      </c>
      <c r="H280" s="42" t="n">
        <v>13</v>
      </c>
      <c r="I280" s="42" t="n">
        <v>27</v>
      </c>
      <c r="J280" s="42" t="n">
        <v>21</v>
      </c>
      <c r="K280" s="42" t="n">
        <v>40</v>
      </c>
      <c r="L280" s="42" t="n">
        <v>55</v>
      </c>
      <c r="M280" s="42" t="n">
        <v>8</v>
      </c>
      <c r="N280" s="42" t="n">
        <v>11</v>
      </c>
      <c r="O280" s="44">
        <f>IF(F280&gt;E280,1,0)</f>
        <v/>
      </c>
      <c r="P280" s="44">
        <f>F280-E280</f>
        <v/>
      </c>
    </row>
    <row r="281" ht="15" customHeight="1" s="35">
      <c r="A281" s="42" t="inlineStr">
        <is>
          <t>0022500075</t>
        </is>
      </c>
      <c r="B281" s="43" t="n">
        <v>45989</v>
      </c>
      <c r="C281" s="42" t="inlineStr">
        <is>
          <t>PHX</t>
        </is>
      </c>
      <c r="D281" s="42" t="inlineStr">
        <is>
          <t>OKC</t>
        </is>
      </c>
      <c r="E281" s="42" t="n">
        <v>119</v>
      </c>
      <c r="F281" s="42" t="n">
        <v>123</v>
      </c>
      <c r="G281" s="42" t="n">
        <v>20</v>
      </c>
      <c r="H281" s="42" t="n">
        <v>10</v>
      </c>
      <c r="I281" s="42" t="n">
        <v>24</v>
      </c>
      <c r="J281" s="42" t="n">
        <v>22</v>
      </c>
      <c r="K281" s="42" t="n">
        <v>60</v>
      </c>
      <c r="L281" s="42" t="n">
        <v>45</v>
      </c>
      <c r="M281" s="42" t="n">
        <v>12</v>
      </c>
      <c r="N281" s="42" t="n">
        <v>18</v>
      </c>
      <c r="O281" s="44">
        <f>IF(F281&gt;E281,1,0)</f>
        <v/>
      </c>
      <c r="P281" s="44">
        <f>F281-E281</f>
        <v/>
      </c>
    </row>
    <row r="282" ht="15" customHeight="1" s="35">
      <c r="A282" s="42" t="inlineStr">
        <is>
          <t>0022500076</t>
        </is>
      </c>
      <c r="B282" s="43" t="n">
        <v>45989</v>
      </c>
      <c r="C282" s="42" t="inlineStr">
        <is>
          <t>SAS</t>
        </is>
      </c>
      <c r="D282" s="42" t="inlineStr">
        <is>
          <t>DEN</t>
        </is>
      </c>
      <c r="E282" s="42" t="n">
        <v>139</v>
      </c>
      <c r="F282" s="42" t="n">
        <v>136</v>
      </c>
      <c r="G282" s="42" t="n">
        <v>9</v>
      </c>
      <c r="H282" s="42" t="n">
        <v>17</v>
      </c>
      <c r="I282" s="42" t="n">
        <v>28</v>
      </c>
      <c r="J282" s="42" t="n">
        <v>22</v>
      </c>
      <c r="K282" s="42" t="n">
        <v>44</v>
      </c>
      <c r="L282" s="42" t="n">
        <v>56</v>
      </c>
      <c r="M282" s="42" t="n">
        <v>12</v>
      </c>
      <c r="N282" s="42" t="n">
        <v>13</v>
      </c>
      <c r="O282" s="44">
        <f>IF(F282&gt;E282,1,0)</f>
        <v/>
      </c>
      <c r="P282" s="44">
        <f>F282-E282</f>
        <v/>
      </c>
    </row>
    <row r="283" ht="15" customHeight="1" s="35">
      <c r="A283" s="42" t="inlineStr">
        <is>
          <t>0022500077</t>
        </is>
      </c>
      <c r="B283" s="43" t="n">
        <v>45989</v>
      </c>
      <c r="C283" s="42" t="inlineStr">
        <is>
          <t>SAC</t>
        </is>
      </c>
      <c r="D283" s="42" t="inlineStr">
        <is>
          <t>UTA</t>
        </is>
      </c>
      <c r="E283" s="42" t="n">
        <v>119</v>
      </c>
      <c r="F283" s="42" t="n">
        <v>128</v>
      </c>
      <c r="G283" s="42" t="n">
        <v>9</v>
      </c>
      <c r="H283" s="42" t="n">
        <v>13</v>
      </c>
      <c r="I283" s="42" t="n">
        <v>22</v>
      </c>
      <c r="J283" s="42" t="n">
        <v>22</v>
      </c>
      <c r="K283" s="42" t="n">
        <v>56</v>
      </c>
      <c r="L283" s="42" t="n">
        <v>60</v>
      </c>
      <c r="M283" s="42" t="n">
        <v>5</v>
      </c>
      <c r="N283" s="42" t="n">
        <v>5</v>
      </c>
      <c r="O283" s="44">
        <f>IF(F283&gt;E283,1,0)</f>
        <v/>
      </c>
      <c r="P283" s="44">
        <f>F283-E283</f>
        <v/>
      </c>
    </row>
    <row r="284" ht="15" customHeight="1" s="35">
      <c r="A284" s="42" t="inlineStr">
        <is>
          <t>0022500078</t>
        </is>
      </c>
      <c r="B284" s="43" t="n">
        <v>45989</v>
      </c>
      <c r="C284" s="42" t="inlineStr">
        <is>
          <t>DAL</t>
        </is>
      </c>
      <c r="D284" s="42" t="inlineStr">
        <is>
          <t>LAL</t>
        </is>
      </c>
      <c r="E284" s="42" t="n">
        <v>119</v>
      </c>
      <c r="F284" s="42" t="n">
        <v>129</v>
      </c>
      <c r="G284" s="42" t="n">
        <v>11</v>
      </c>
      <c r="H284" s="42" t="n">
        <v>15</v>
      </c>
      <c r="I284" s="42" t="n">
        <v>23</v>
      </c>
      <c r="J284" s="42" t="n">
        <v>20</v>
      </c>
      <c r="K284" s="42" t="n">
        <v>43</v>
      </c>
      <c r="L284" s="42" t="n">
        <v>43</v>
      </c>
      <c r="M284" s="42" t="n">
        <v>5</v>
      </c>
      <c r="N284" s="42" t="n">
        <v>13</v>
      </c>
      <c r="O284" s="44">
        <f>IF(F284&gt;E284,1,0)</f>
        <v/>
      </c>
      <c r="P284" s="44">
        <f>F284-E284</f>
        <v/>
      </c>
    </row>
    <row r="285" ht="15" customHeight="1" s="35">
      <c r="A285" s="42" t="inlineStr">
        <is>
          <t>0022500079</t>
        </is>
      </c>
      <c r="B285" s="43" t="n">
        <v>45989</v>
      </c>
      <c r="C285" s="42" t="inlineStr">
        <is>
          <t>MEM</t>
        </is>
      </c>
      <c r="D285" s="42" t="inlineStr">
        <is>
          <t>LAC</t>
        </is>
      </c>
      <c r="E285" s="42" t="n">
        <v>112</v>
      </c>
      <c r="F285" s="42" t="n">
        <v>107</v>
      </c>
      <c r="G285" s="42" t="n">
        <v>15</v>
      </c>
      <c r="H285" s="42" t="n">
        <v>13</v>
      </c>
      <c r="I285" s="42" t="n">
        <v>19</v>
      </c>
      <c r="J285" s="42" t="n">
        <v>21</v>
      </c>
      <c r="K285" s="42" t="n">
        <v>61</v>
      </c>
      <c r="L285" s="42" t="n">
        <v>47</v>
      </c>
      <c r="M285" s="42" t="n">
        <v>7</v>
      </c>
      <c r="N285" s="42" t="n">
        <v>5</v>
      </c>
      <c r="O285" s="44">
        <f>IF(F285&gt;E285,1,0)</f>
        <v/>
      </c>
      <c r="P285" s="44">
        <f>F285-E285</f>
        <v/>
      </c>
    </row>
    <row r="286" ht="15" customHeight="1" s="35">
      <c r="A286" s="42" t="inlineStr">
        <is>
          <t>0022500293</t>
        </is>
      </c>
      <c r="B286" s="43" t="n">
        <v>45990</v>
      </c>
      <c r="C286" s="42" t="inlineStr">
        <is>
          <t>BOS</t>
        </is>
      </c>
      <c r="D286" s="42" t="inlineStr">
        <is>
          <t>MIN</t>
        </is>
      </c>
      <c r="E286" s="42" t="n">
        <v>115</v>
      </c>
      <c r="F286" s="42" t="n">
        <v>119</v>
      </c>
      <c r="G286" s="42" t="n">
        <v>11</v>
      </c>
      <c r="H286" s="42" t="n">
        <v>15</v>
      </c>
      <c r="I286" s="42" t="n">
        <v>21</v>
      </c>
      <c r="J286" s="42" t="n">
        <v>16</v>
      </c>
      <c r="K286" s="42" t="n">
        <v>53</v>
      </c>
      <c r="L286" s="42" t="n">
        <v>50</v>
      </c>
      <c r="M286" s="42" t="n">
        <v>10</v>
      </c>
      <c r="N286" s="42" t="n">
        <v>10</v>
      </c>
      <c r="O286" s="44">
        <f>IF(F286&gt;E286,1,0)</f>
        <v/>
      </c>
      <c r="P286" s="44">
        <f>F286-E286</f>
        <v/>
      </c>
    </row>
    <row r="287" ht="15" customHeight="1" s="35">
      <c r="A287" s="42" t="inlineStr">
        <is>
          <t>0022500294</t>
        </is>
      </c>
      <c r="B287" s="43" t="n">
        <v>45990</v>
      </c>
      <c r="C287" s="42" t="inlineStr">
        <is>
          <t>TOR</t>
        </is>
      </c>
      <c r="D287" s="42" t="inlineStr">
        <is>
          <t>CHA</t>
        </is>
      </c>
      <c r="E287" s="42" t="n">
        <v>111</v>
      </c>
      <c r="F287" s="42" t="n">
        <v>118</v>
      </c>
      <c r="G287" s="42" t="n">
        <v>16</v>
      </c>
      <c r="H287" s="42" t="n">
        <v>9</v>
      </c>
      <c r="I287" s="42" t="n">
        <v>26</v>
      </c>
      <c r="J287" s="42" t="n">
        <v>19</v>
      </c>
      <c r="K287" s="42" t="n">
        <v>65</v>
      </c>
      <c r="L287" s="42" t="n">
        <v>49</v>
      </c>
      <c r="M287" s="42" t="n">
        <v>14</v>
      </c>
      <c r="N287" s="42" t="n">
        <v>5</v>
      </c>
      <c r="O287" s="44">
        <f>IF(F287&gt;E287,1,0)</f>
        <v/>
      </c>
      <c r="P287" s="44">
        <f>F287-E287</f>
        <v/>
      </c>
    </row>
    <row r="288" ht="15" customHeight="1" s="35">
      <c r="A288" s="42" t="inlineStr">
        <is>
          <t>0022500295</t>
        </is>
      </c>
      <c r="B288" s="43" t="n">
        <v>45990</v>
      </c>
      <c r="C288" s="42" t="inlineStr">
        <is>
          <t>CHI</t>
        </is>
      </c>
      <c r="D288" s="42" t="inlineStr">
        <is>
          <t>IND</t>
        </is>
      </c>
      <c r="E288" s="42" t="n">
        <v>101</v>
      </c>
      <c r="F288" s="42" t="n">
        <v>103</v>
      </c>
      <c r="G288" s="42" t="n">
        <v>13</v>
      </c>
      <c r="H288" s="42" t="n">
        <v>13</v>
      </c>
      <c r="I288" s="42" t="n">
        <v>14</v>
      </c>
      <c r="J288" s="42" t="n">
        <v>15</v>
      </c>
      <c r="K288" s="42" t="n">
        <v>57</v>
      </c>
      <c r="L288" s="42" t="n">
        <v>52</v>
      </c>
      <c r="M288" s="42" t="n">
        <v>9</v>
      </c>
      <c r="N288" s="42" t="n">
        <v>3</v>
      </c>
      <c r="O288" s="44">
        <f>IF(F288&gt;E288,1,0)</f>
        <v/>
      </c>
      <c r="P288" s="44">
        <f>F288-E288</f>
        <v/>
      </c>
    </row>
    <row r="289" ht="15" customHeight="1" s="35">
      <c r="A289" s="42" t="inlineStr">
        <is>
          <t>0022500296</t>
        </is>
      </c>
      <c r="B289" s="43" t="n">
        <v>45990</v>
      </c>
      <c r="C289" s="42" t="inlineStr">
        <is>
          <t>DET</t>
        </is>
      </c>
      <c r="D289" s="42" t="inlineStr">
        <is>
          <t>MIA</t>
        </is>
      </c>
      <c r="E289" s="42" t="n">
        <v>138</v>
      </c>
      <c r="F289" s="42" t="n">
        <v>135</v>
      </c>
      <c r="G289" s="42" t="n">
        <v>21</v>
      </c>
      <c r="H289" s="42" t="n">
        <v>18</v>
      </c>
      <c r="I289" s="42" t="n">
        <v>27</v>
      </c>
      <c r="J289" s="42" t="n">
        <v>20</v>
      </c>
      <c r="K289" s="42" t="n">
        <v>52</v>
      </c>
      <c r="L289" s="42" t="n">
        <v>43</v>
      </c>
      <c r="M289" s="42" t="n">
        <v>15</v>
      </c>
      <c r="N289" s="42" t="n">
        <v>13</v>
      </c>
      <c r="O289" s="44">
        <f>IF(F289&gt;E289,1,0)</f>
        <v/>
      </c>
      <c r="P289" s="44">
        <f>F289-E289</f>
        <v/>
      </c>
    </row>
    <row r="290" ht="15" customHeight="1" s="35">
      <c r="A290" s="42" t="inlineStr">
        <is>
          <t>0022500297</t>
        </is>
      </c>
      <c r="B290" s="43" t="n">
        <v>45990</v>
      </c>
      <c r="C290" s="42" t="inlineStr">
        <is>
          <t>BKN</t>
        </is>
      </c>
      <c r="D290" s="42" t="inlineStr">
        <is>
          <t>MIL</t>
        </is>
      </c>
      <c r="E290" s="42" t="n">
        <v>99</v>
      </c>
      <c r="F290" s="42" t="n">
        <v>116</v>
      </c>
      <c r="G290" s="42" t="n">
        <v>20</v>
      </c>
      <c r="H290" s="42" t="n">
        <v>14</v>
      </c>
      <c r="I290" s="42" t="n">
        <v>16</v>
      </c>
      <c r="J290" s="42" t="n">
        <v>16</v>
      </c>
      <c r="K290" s="42" t="n">
        <v>44</v>
      </c>
      <c r="L290" s="42" t="n">
        <v>49</v>
      </c>
      <c r="M290" s="42" t="n">
        <v>3</v>
      </c>
      <c r="N290" s="42" t="n">
        <v>8</v>
      </c>
      <c r="O290" s="44">
        <f>IF(F290&gt;E290,1,0)</f>
        <v/>
      </c>
      <c r="P290" s="44">
        <f>F290-E290</f>
        <v/>
      </c>
    </row>
    <row r="291" ht="15" customHeight="1" s="35">
      <c r="A291" s="42" t="inlineStr">
        <is>
          <t>0022500298</t>
        </is>
      </c>
      <c r="B291" s="43" t="n">
        <v>45990</v>
      </c>
      <c r="C291" s="42" t="inlineStr">
        <is>
          <t>NOP</t>
        </is>
      </c>
      <c r="D291" s="42" t="inlineStr">
        <is>
          <t>GSW</t>
        </is>
      </c>
      <c r="E291" s="42" t="n">
        <v>96</v>
      </c>
      <c r="F291" s="42" t="n">
        <v>104</v>
      </c>
      <c r="G291" s="42" t="n">
        <v>13</v>
      </c>
      <c r="H291" s="42" t="n">
        <v>10</v>
      </c>
      <c r="I291" s="42" t="n">
        <v>21</v>
      </c>
      <c r="J291" s="42" t="n">
        <v>24</v>
      </c>
      <c r="K291" s="42" t="n">
        <v>63</v>
      </c>
      <c r="L291" s="42" t="n">
        <v>59</v>
      </c>
      <c r="M291" s="42" t="n">
        <v>3</v>
      </c>
      <c r="N291" s="42" t="n">
        <v>10</v>
      </c>
      <c r="O291" s="44">
        <f>IF(F291&gt;E291,1,0)</f>
        <v/>
      </c>
      <c r="P291" s="44">
        <f>F291-E291</f>
        <v/>
      </c>
    </row>
    <row r="292" ht="15" customHeight="1" s="35">
      <c r="A292" s="42" t="inlineStr">
        <is>
          <t>0022500299</t>
        </is>
      </c>
      <c r="B292" s="43" t="n">
        <v>45990</v>
      </c>
      <c r="C292" s="42" t="inlineStr">
        <is>
          <t>DEN</t>
        </is>
      </c>
      <c r="D292" s="42" t="inlineStr">
        <is>
          <t>PHX</t>
        </is>
      </c>
      <c r="E292" s="42" t="n">
        <v>130</v>
      </c>
      <c r="F292" s="42" t="n">
        <v>112</v>
      </c>
      <c r="G292" s="42" t="n">
        <v>17</v>
      </c>
      <c r="H292" s="42" t="n">
        <v>7</v>
      </c>
      <c r="I292" s="42" t="n">
        <v>20</v>
      </c>
      <c r="J292" s="42" t="n">
        <v>23</v>
      </c>
      <c r="K292" s="42" t="n">
        <v>48</v>
      </c>
      <c r="L292" s="42" t="n">
        <v>41</v>
      </c>
      <c r="M292" s="42" t="n">
        <v>13</v>
      </c>
      <c r="N292" s="42" t="n">
        <v>12</v>
      </c>
      <c r="O292" s="44">
        <f>IF(F292&gt;E292,1,0)</f>
        <v/>
      </c>
      <c r="P292" s="44">
        <f>F292-E292</f>
        <v/>
      </c>
    </row>
    <row r="293" ht="15" customHeight="1" s="35">
      <c r="A293" s="42" t="inlineStr">
        <is>
          <t>0022500300</t>
        </is>
      </c>
      <c r="B293" s="43" t="n">
        <v>45990</v>
      </c>
      <c r="C293" s="42" t="inlineStr">
        <is>
          <t>DAL</t>
        </is>
      </c>
      <c r="D293" s="42" t="inlineStr">
        <is>
          <t>LAC</t>
        </is>
      </c>
      <c r="E293" s="42" t="n">
        <v>114</v>
      </c>
      <c r="F293" s="42" t="n">
        <v>110</v>
      </c>
      <c r="G293" s="42" t="n">
        <v>9</v>
      </c>
      <c r="H293" s="42" t="n">
        <v>18</v>
      </c>
      <c r="I293" s="42" t="n">
        <v>19</v>
      </c>
      <c r="J293" s="42" t="n">
        <v>21</v>
      </c>
      <c r="K293" s="42" t="n">
        <v>45</v>
      </c>
      <c r="L293" s="42" t="n">
        <v>57</v>
      </c>
      <c r="M293" s="42" t="n">
        <v>5</v>
      </c>
      <c r="N293" s="42" t="n">
        <v>5</v>
      </c>
      <c r="O293" s="44">
        <f>IF(F293&gt;E293,1,0)</f>
        <v/>
      </c>
      <c r="P293" s="44">
        <f>F293-E293</f>
        <v/>
      </c>
    </row>
    <row r="294" ht="15" customHeight="1" s="35">
      <c r="A294" s="42" t="inlineStr">
        <is>
          <t>0022500301</t>
        </is>
      </c>
      <c r="B294" s="43" t="n">
        <v>45991</v>
      </c>
      <c r="C294" s="42" t="inlineStr">
        <is>
          <t>HOU</t>
        </is>
      </c>
      <c r="D294" s="42" t="inlineStr">
        <is>
          <t>UTA</t>
        </is>
      </c>
      <c r="E294" s="42" t="n">
        <v>129</v>
      </c>
      <c r="F294" s="42" t="n">
        <v>101</v>
      </c>
      <c r="G294" s="42" t="n">
        <v>16</v>
      </c>
      <c r="H294" s="42" t="n">
        <v>17</v>
      </c>
      <c r="I294" s="42" t="n">
        <v>18</v>
      </c>
      <c r="J294" s="42" t="n">
        <v>23</v>
      </c>
      <c r="K294" s="42" t="n">
        <v>59</v>
      </c>
      <c r="L294" s="42" t="n">
        <v>40</v>
      </c>
      <c r="M294" s="42" t="n">
        <v>12</v>
      </c>
      <c r="N294" s="42" t="n">
        <v>6</v>
      </c>
      <c r="O294" s="44">
        <f>IF(F294&gt;E294,1,0)</f>
        <v/>
      </c>
      <c r="P294" s="44">
        <f>F294-E294</f>
        <v/>
      </c>
    </row>
    <row r="295" ht="15" customHeight="1" s="35">
      <c r="A295" s="42" t="inlineStr">
        <is>
          <t>0022500302</t>
        </is>
      </c>
      <c r="B295" s="43" t="n">
        <v>45991</v>
      </c>
      <c r="C295" s="42" t="inlineStr">
        <is>
          <t>BOS</t>
        </is>
      </c>
      <c r="D295" s="42" t="inlineStr">
        <is>
          <t>CLE</t>
        </is>
      </c>
      <c r="E295" s="42" t="n">
        <v>117</v>
      </c>
      <c r="F295" s="42" t="n">
        <v>115</v>
      </c>
      <c r="G295" s="42" t="n">
        <v>19</v>
      </c>
      <c r="H295" s="42" t="n">
        <v>14</v>
      </c>
      <c r="I295" s="42" t="n">
        <v>17</v>
      </c>
      <c r="J295" s="42" t="n">
        <v>22</v>
      </c>
      <c r="K295" s="42" t="n">
        <v>55</v>
      </c>
      <c r="L295" s="42" t="n">
        <v>48</v>
      </c>
      <c r="M295" s="42" t="n">
        <v>10</v>
      </c>
      <c r="N295" s="42" t="n">
        <v>12</v>
      </c>
      <c r="O295" s="44">
        <f>IF(F295&gt;E295,1,0)</f>
        <v/>
      </c>
      <c r="P295" s="44">
        <f>F295-E295</f>
        <v/>
      </c>
    </row>
    <row r="296" ht="15" customHeight="1" s="35">
      <c r="A296" s="42" t="inlineStr">
        <is>
          <t>0022500303</t>
        </is>
      </c>
      <c r="B296" s="43" t="n">
        <v>45991</v>
      </c>
      <c r="C296" s="42" t="inlineStr">
        <is>
          <t>TOR</t>
        </is>
      </c>
      <c r="D296" s="42" t="inlineStr">
        <is>
          <t>NYK</t>
        </is>
      </c>
      <c r="E296" s="42" t="n">
        <v>94</v>
      </c>
      <c r="F296" s="42" t="n">
        <v>116</v>
      </c>
      <c r="G296" s="42" t="n">
        <v>18</v>
      </c>
      <c r="H296" s="42" t="n">
        <v>18</v>
      </c>
      <c r="I296" s="42" t="n">
        <v>16</v>
      </c>
      <c r="J296" s="42" t="n">
        <v>15</v>
      </c>
      <c r="K296" s="42" t="n">
        <v>49</v>
      </c>
      <c r="L296" s="42" t="n">
        <v>66</v>
      </c>
      <c r="M296" s="42" t="n">
        <v>14</v>
      </c>
      <c r="N296" s="42" t="n">
        <v>12</v>
      </c>
      <c r="O296" s="44">
        <f>IF(F296&gt;E296,1,0)</f>
        <v/>
      </c>
      <c r="P296" s="44">
        <f>F296-E296</f>
        <v/>
      </c>
    </row>
    <row r="297" ht="15" customHeight="1" s="35">
      <c r="A297" s="42" t="inlineStr">
        <is>
          <t>0022500304</t>
        </is>
      </c>
      <c r="B297" s="43" t="n">
        <v>45991</v>
      </c>
      <c r="C297" s="42" t="inlineStr">
        <is>
          <t>ATL</t>
        </is>
      </c>
      <c r="D297" s="42" t="inlineStr">
        <is>
          <t>PHI</t>
        </is>
      </c>
      <c r="E297" s="42" t="n">
        <v>142</v>
      </c>
      <c r="F297" s="42" t="n">
        <v>134</v>
      </c>
      <c r="G297" s="42" t="n">
        <v>23</v>
      </c>
      <c r="H297" s="42" t="n">
        <v>18</v>
      </c>
      <c r="I297" s="42" t="n">
        <v>27</v>
      </c>
      <c r="J297" s="42" t="n">
        <v>28</v>
      </c>
      <c r="K297" s="42" t="n">
        <v>78</v>
      </c>
      <c r="L297" s="42" t="n">
        <v>56</v>
      </c>
      <c r="M297" s="42" t="n">
        <v>12</v>
      </c>
      <c r="N297" s="42" t="n">
        <v>10</v>
      </c>
      <c r="O297" s="44">
        <f>IF(F297&gt;E297,1,0)</f>
        <v/>
      </c>
      <c r="P297" s="44">
        <f>F297-E297</f>
        <v/>
      </c>
    </row>
    <row r="298" ht="15" customHeight="1" s="35">
      <c r="A298" s="42" t="inlineStr">
        <is>
          <t>0022500305</t>
        </is>
      </c>
      <c r="B298" s="43" t="n">
        <v>45991</v>
      </c>
      <c r="C298" s="42" t="inlineStr">
        <is>
          <t>OKC</t>
        </is>
      </c>
      <c r="D298" s="42" t="inlineStr">
        <is>
          <t>POR</t>
        </is>
      </c>
      <c r="E298" s="42" t="n">
        <v>123</v>
      </c>
      <c r="F298" s="42" t="n">
        <v>115</v>
      </c>
      <c r="G298" s="42" t="n">
        <v>12</v>
      </c>
      <c r="H298" s="42" t="n">
        <v>14</v>
      </c>
      <c r="I298" s="42" t="n">
        <v>29</v>
      </c>
      <c r="J298" s="42" t="n">
        <v>22</v>
      </c>
      <c r="K298" s="42" t="n">
        <v>60</v>
      </c>
      <c r="L298" s="42" t="n">
        <v>57</v>
      </c>
      <c r="M298" s="42" t="n">
        <v>19</v>
      </c>
      <c r="N298" s="42" t="n">
        <v>8</v>
      </c>
      <c r="O298" s="44">
        <f>IF(F298&gt;E298,1,0)</f>
        <v/>
      </c>
      <c r="P298" s="44">
        <f>F298-E298</f>
        <v/>
      </c>
    </row>
    <row r="299" ht="15" customHeight="1" s="35">
      <c r="A299" s="42" t="inlineStr">
        <is>
          <t>0022500306</t>
        </is>
      </c>
      <c r="B299" s="43" t="n">
        <v>45991</v>
      </c>
      <c r="C299" s="42" t="inlineStr">
        <is>
          <t>SAS</t>
        </is>
      </c>
      <c r="D299" s="42" t="inlineStr">
        <is>
          <t>MIN</t>
        </is>
      </c>
      <c r="E299" s="42" t="n">
        <v>112</v>
      </c>
      <c r="F299" s="42" t="n">
        <v>125</v>
      </c>
      <c r="G299" s="42" t="n">
        <v>10</v>
      </c>
      <c r="H299" s="42" t="n">
        <v>13</v>
      </c>
      <c r="I299" s="42" t="n">
        <v>15</v>
      </c>
      <c r="J299" s="42" t="n">
        <v>16</v>
      </c>
      <c r="K299" s="42" t="n">
        <v>41</v>
      </c>
      <c r="L299" s="42" t="n">
        <v>43</v>
      </c>
      <c r="M299" s="42" t="n">
        <v>13</v>
      </c>
      <c r="N299" s="42" t="n">
        <v>11</v>
      </c>
      <c r="O299" s="44">
        <f>IF(F299&gt;E299,1,0)</f>
        <v/>
      </c>
      <c r="P299" s="44">
        <f>F299-E299</f>
        <v/>
      </c>
    </row>
    <row r="300" ht="15" customHeight="1" s="35">
      <c r="A300" s="42" t="inlineStr">
        <is>
          <t>0022500307</t>
        </is>
      </c>
      <c r="B300" s="43" t="n">
        <v>45991</v>
      </c>
      <c r="C300" s="42" t="inlineStr">
        <is>
          <t>MEM</t>
        </is>
      </c>
      <c r="D300" s="42" t="inlineStr">
        <is>
          <t>SAC</t>
        </is>
      </c>
      <c r="E300" s="42" t="n">
        <v>115</v>
      </c>
      <c r="F300" s="42" t="n">
        <v>107</v>
      </c>
      <c r="G300" s="42" t="n">
        <v>23</v>
      </c>
      <c r="H300" s="42" t="n">
        <v>8</v>
      </c>
      <c r="I300" s="42" t="n">
        <v>22</v>
      </c>
      <c r="J300" s="42" t="n">
        <v>23</v>
      </c>
      <c r="K300" s="42" t="n">
        <v>63</v>
      </c>
      <c r="L300" s="42" t="n">
        <v>45</v>
      </c>
      <c r="M300" s="42" t="n">
        <v>8</v>
      </c>
      <c r="N300" s="42" t="n">
        <v>5</v>
      </c>
      <c r="O300" s="44">
        <f>IF(F300&gt;E300,1,0)</f>
        <v/>
      </c>
      <c r="P300" s="44">
        <f>F300-E300</f>
        <v/>
      </c>
    </row>
    <row r="301" ht="15" customHeight="1" s="35">
      <c r="A301" s="42" t="inlineStr">
        <is>
          <t>0022500308</t>
        </is>
      </c>
      <c r="B301" s="43" t="n">
        <v>45991</v>
      </c>
      <c r="C301" s="42" t="inlineStr">
        <is>
          <t>NOP</t>
        </is>
      </c>
      <c r="D301" s="42" t="inlineStr">
        <is>
          <t>LAL</t>
        </is>
      </c>
      <c r="E301" s="42" t="n">
        <v>121</v>
      </c>
      <c r="F301" s="42" t="n">
        <v>133</v>
      </c>
      <c r="G301" s="42" t="n">
        <v>8</v>
      </c>
      <c r="H301" s="42" t="n">
        <v>9</v>
      </c>
      <c r="I301" s="42" t="n">
        <v>27</v>
      </c>
      <c r="J301" s="42" t="n">
        <v>14</v>
      </c>
      <c r="K301" s="42" t="n">
        <v>47</v>
      </c>
      <c r="L301" s="42" t="n">
        <v>54</v>
      </c>
      <c r="M301" s="42" t="n">
        <v>3</v>
      </c>
      <c r="N301" s="42" t="n">
        <v>14</v>
      </c>
      <c r="O301" s="44">
        <f>IF(F301&gt;E301,1,0)</f>
        <v/>
      </c>
      <c r="P301" s="44">
        <f>F301-E301</f>
        <v/>
      </c>
    </row>
    <row r="302" ht="15" customHeight="1" s="35">
      <c r="A302" s="42" t="inlineStr">
        <is>
          <t>0022500309</t>
        </is>
      </c>
      <c r="B302" s="43" t="n">
        <v>45992</v>
      </c>
      <c r="C302" s="42" t="inlineStr">
        <is>
          <t>ATL</t>
        </is>
      </c>
      <c r="D302" s="42" t="inlineStr">
        <is>
          <t>DET</t>
        </is>
      </c>
      <c r="E302" s="42" t="n">
        <v>98</v>
      </c>
      <c r="F302" s="42" t="n">
        <v>99</v>
      </c>
      <c r="G302" s="42" t="n">
        <v>15</v>
      </c>
      <c r="H302" s="42" t="n">
        <v>23</v>
      </c>
      <c r="I302" s="42" t="n">
        <v>16</v>
      </c>
      <c r="J302" s="42" t="n">
        <v>12</v>
      </c>
      <c r="K302" s="42" t="n">
        <v>41</v>
      </c>
      <c r="L302" s="42" t="n">
        <v>68</v>
      </c>
      <c r="M302" s="42" t="n">
        <v>13</v>
      </c>
      <c r="N302" s="42" t="n">
        <v>16</v>
      </c>
      <c r="O302" s="44">
        <f>IF(F302&gt;E302,1,0)</f>
        <v/>
      </c>
      <c r="P302" s="44">
        <f>F302-E302</f>
        <v/>
      </c>
    </row>
    <row r="303" ht="15" customHeight="1" s="35">
      <c r="A303" s="42" t="inlineStr">
        <is>
          <t>0022500310</t>
        </is>
      </c>
      <c r="B303" s="43" t="n">
        <v>45992</v>
      </c>
      <c r="C303" s="42" t="inlineStr">
        <is>
          <t>CLE</t>
        </is>
      </c>
      <c r="D303" s="42" t="inlineStr">
        <is>
          <t>IND</t>
        </is>
      </c>
      <c r="E303" s="42" t="n">
        <v>135</v>
      </c>
      <c r="F303" s="42" t="n">
        <v>119</v>
      </c>
      <c r="G303" s="42" t="n">
        <v>9</v>
      </c>
      <c r="H303" s="42" t="n">
        <v>14</v>
      </c>
      <c r="I303" s="42" t="n">
        <v>28</v>
      </c>
      <c r="J303" s="42" t="n">
        <v>23</v>
      </c>
      <c r="K303" s="42" t="n">
        <v>59</v>
      </c>
      <c r="L303" s="42" t="n">
        <v>52</v>
      </c>
      <c r="M303" s="42" t="n">
        <v>12</v>
      </c>
      <c r="N303" s="42" t="n">
        <v>4</v>
      </c>
      <c r="O303" s="44">
        <f>IF(F303&gt;E303,1,0)</f>
        <v/>
      </c>
      <c r="P303" s="44">
        <f>F303-E303</f>
        <v/>
      </c>
    </row>
    <row r="304" ht="15" customHeight="1" s="35">
      <c r="A304" s="42" t="inlineStr">
        <is>
          <t>0022500311</t>
        </is>
      </c>
      <c r="B304" s="43" t="n">
        <v>45992</v>
      </c>
      <c r="C304" s="42" t="inlineStr">
        <is>
          <t>MIL</t>
        </is>
      </c>
      <c r="D304" s="42" t="inlineStr">
        <is>
          <t>WAS</t>
        </is>
      </c>
      <c r="E304" s="42" t="n">
        <v>126</v>
      </c>
      <c r="F304" s="42" t="n">
        <v>129</v>
      </c>
      <c r="G304" s="42" t="n">
        <v>17</v>
      </c>
      <c r="H304" s="42" t="n">
        <v>10</v>
      </c>
      <c r="I304" s="42" t="n">
        <v>16</v>
      </c>
      <c r="J304" s="42" t="n">
        <v>18</v>
      </c>
      <c r="K304" s="42" t="n">
        <v>50</v>
      </c>
      <c r="L304" s="42" t="n">
        <v>52</v>
      </c>
      <c r="M304" s="42" t="n">
        <v>9</v>
      </c>
      <c r="N304" s="42" t="n">
        <v>2</v>
      </c>
      <c r="O304" s="44">
        <f>IF(F304&gt;E304,1,0)</f>
        <v/>
      </c>
      <c r="P304" s="44">
        <f>F304-E304</f>
        <v/>
      </c>
    </row>
    <row r="305" ht="15" customHeight="1" s="35">
      <c r="A305" s="42" t="inlineStr">
        <is>
          <t>0022500312</t>
        </is>
      </c>
      <c r="B305" s="43" t="n">
        <v>45992</v>
      </c>
      <c r="C305" s="42" t="inlineStr">
        <is>
          <t>CHA</t>
        </is>
      </c>
      <c r="D305" s="42" t="inlineStr">
        <is>
          <t>BKN</t>
        </is>
      </c>
      <c r="E305" s="42" t="n">
        <v>103</v>
      </c>
      <c r="F305" s="42" t="n">
        <v>116</v>
      </c>
      <c r="G305" s="42" t="n">
        <v>18</v>
      </c>
      <c r="H305" s="42" t="n">
        <v>11</v>
      </c>
      <c r="I305" s="42" t="n">
        <v>15</v>
      </c>
      <c r="J305" s="42" t="n">
        <v>23</v>
      </c>
      <c r="K305" s="42" t="n">
        <v>53</v>
      </c>
      <c r="L305" s="42" t="n">
        <v>54</v>
      </c>
      <c r="M305" s="42" t="n">
        <v>6</v>
      </c>
      <c r="N305" s="42" t="n">
        <v>3</v>
      </c>
      <c r="O305" s="44">
        <f>IF(F305&gt;E305,1,0)</f>
        <v/>
      </c>
      <c r="P305" s="44">
        <f>F305-E305</f>
        <v/>
      </c>
    </row>
    <row r="306" ht="15" customHeight="1" s="35">
      <c r="A306" s="42" t="inlineStr">
        <is>
          <t>0022500313</t>
        </is>
      </c>
      <c r="B306" s="43" t="n">
        <v>45992</v>
      </c>
      <c r="C306" s="42" t="inlineStr">
        <is>
          <t>LAC</t>
        </is>
      </c>
      <c r="D306" s="42" t="inlineStr">
        <is>
          <t>MIA</t>
        </is>
      </c>
      <c r="E306" s="42" t="n">
        <v>123</v>
      </c>
      <c r="F306" s="42" t="n">
        <v>140</v>
      </c>
      <c r="G306" s="42" t="n">
        <v>13</v>
      </c>
      <c r="H306" s="42" t="n">
        <v>12</v>
      </c>
      <c r="I306" s="42" t="n">
        <v>10</v>
      </c>
      <c r="J306" s="42" t="n">
        <v>25</v>
      </c>
      <c r="K306" s="42" t="n">
        <v>56</v>
      </c>
      <c r="L306" s="42" t="n">
        <v>54</v>
      </c>
      <c r="M306" s="42" t="n">
        <v>5</v>
      </c>
      <c r="N306" s="42" t="n">
        <v>13</v>
      </c>
      <c r="O306" s="44">
        <f>IF(F306&gt;E306,1,0)</f>
        <v/>
      </c>
      <c r="P306" s="44">
        <f>F306-E306</f>
        <v/>
      </c>
    </row>
    <row r="307" ht="15" customHeight="1" s="35">
      <c r="A307" s="42" t="inlineStr">
        <is>
          <t>0022500314</t>
        </is>
      </c>
      <c r="B307" s="43" t="n">
        <v>45992</v>
      </c>
      <c r="C307" s="42" t="inlineStr">
        <is>
          <t>CHI</t>
        </is>
      </c>
      <c r="D307" s="42" t="inlineStr">
        <is>
          <t>ORL</t>
        </is>
      </c>
      <c r="E307" s="42" t="n">
        <v>120</v>
      </c>
      <c r="F307" s="42" t="n">
        <v>125</v>
      </c>
      <c r="G307" s="42" t="n">
        <v>21</v>
      </c>
      <c r="H307" s="42" t="n">
        <v>18</v>
      </c>
      <c r="I307" s="42" t="n">
        <v>23</v>
      </c>
      <c r="J307" s="42" t="n">
        <v>16</v>
      </c>
      <c r="K307" s="42" t="n">
        <v>48</v>
      </c>
      <c r="L307" s="42" t="n">
        <v>52</v>
      </c>
      <c r="M307" s="42" t="n">
        <v>9</v>
      </c>
      <c r="N307" s="42" t="n">
        <v>12</v>
      </c>
      <c r="O307" s="44">
        <f>IF(F307&gt;E307,1,0)</f>
        <v/>
      </c>
      <c r="P307" s="44">
        <f>F307-E307</f>
        <v/>
      </c>
    </row>
    <row r="308" ht="15" customHeight="1" s="35">
      <c r="A308" s="42" t="inlineStr">
        <is>
          <t>0022500315</t>
        </is>
      </c>
      <c r="B308" s="43" t="n">
        <v>45992</v>
      </c>
      <c r="C308" s="42" t="inlineStr">
        <is>
          <t>DAL</t>
        </is>
      </c>
      <c r="D308" s="42" t="inlineStr">
        <is>
          <t>DEN</t>
        </is>
      </c>
      <c r="E308" s="42" t="n">
        <v>131</v>
      </c>
      <c r="F308" s="42" t="n">
        <v>121</v>
      </c>
      <c r="G308" s="42" t="n">
        <v>8</v>
      </c>
      <c r="H308" s="42" t="n">
        <v>8</v>
      </c>
      <c r="I308" s="42" t="n">
        <v>19</v>
      </c>
      <c r="J308" s="42" t="n">
        <v>12</v>
      </c>
      <c r="K308" s="42" t="n">
        <v>49</v>
      </c>
      <c r="L308" s="42" t="n">
        <v>54</v>
      </c>
      <c r="M308" s="42" t="n">
        <v>6</v>
      </c>
      <c r="N308" s="42" t="n">
        <v>14</v>
      </c>
      <c r="O308" s="44">
        <f>IF(F308&gt;E308,1,0)</f>
        <v/>
      </c>
      <c r="P308" s="44">
        <f>F308-E308</f>
        <v/>
      </c>
    </row>
    <row r="309" ht="15" customHeight="1" s="35">
      <c r="A309" s="42" t="inlineStr">
        <is>
          <t>0022500316</t>
        </is>
      </c>
      <c r="B309" s="43" t="n">
        <v>45992</v>
      </c>
      <c r="C309" s="42" t="inlineStr">
        <is>
          <t>HOU</t>
        </is>
      </c>
      <c r="D309" s="42" t="inlineStr">
        <is>
          <t>UTA</t>
        </is>
      </c>
      <c r="E309" s="42" t="n">
        <v>125</v>
      </c>
      <c r="F309" s="42" t="n">
        <v>133</v>
      </c>
      <c r="G309" s="42" t="n">
        <v>13</v>
      </c>
      <c r="H309" s="42" t="n">
        <v>13</v>
      </c>
      <c r="I309" s="42" t="n">
        <v>27</v>
      </c>
      <c r="J309" s="42" t="n">
        <v>32</v>
      </c>
      <c r="K309" s="42" t="n">
        <v>53</v>
      </c>
      <c r="L309" s="42" t="n">
        <v>63</v>
      </c>
      <c r="M309" s="42" t="n">
        <v>13</v>
      </c>
      <c r="N309" s="42" t="n">
        <v>6</v>
      </c>
      <c r="O309" s="44">
        <f>IF(F309&gt;E309,1,0)</f>
        <v/>
      </c>
      <c r="P309" s="44">
        <f>F309-E309</f>
        <v/>
      </c>
    </row>
    <row r="310" ht="15" customHeight="1" s="35">
      <c r="A310" s="42" t="inlineStr">
        <is>
          <t>0022500317</t>
        </is>
      </c>
      <c r="B310" s="43" t="n">
        <v>45992</v>
      </c>
      <c r="C310" s="42" t="inlineStr">
        <is>
          <t>PHX</t>
        </is>
      </c>
      <c r="D310" s="42" t="inlineStr">
        <is>
          <t>LAL</t>
        </is>
      </c>
      <c r="E310" s="42" t="n">
        <v>125</v>
      </c>
      <c r="F310" s="42" t="n">
        <v>108</v>
      </c>
      <c r="G310" s="42" t="n">
        <v>11</v>
      </c>
      <c r="H310" s="42" t="n">
        <v>22</v>
      </c>
      <c r="I310" s="42" t="n">
        <v>16</v>
      </c>
      <c r="J310" s="42" t="n">
        <v>13</v>
      </c>
      <c r="K310" s="42" t="n">
        <v>42</v>
      </c>
      <c r="L310" s="42" t="n">
        <v>43</v>
      </c>
      <c r="M310" s="42" t="n">
        <v>12</v>
      </c>
      <c r="N310" s="42" t="n">
        <v>15</v>
      </c>
      <c r="O310" s="44">
        <f>IF(F310&gt;E310,1,0)</f>
        <v/>
      </c>
      <c r="P310" s="44">
        <f>F310-E310</f>
        <v/>
      </c>
    </row>
    <row r="311" ht="15" customHeight="1" s="35">
      <c r="A311" s="42" t="inlineStr">
        <is>
          <t>0022500318</t>
        </is>
      </c>
      <c r="B311" s="43" t="n">
        <v>45993</v>
      </c>
      <c r="C311" s="42" t="inlineStr">
        <is>
          <t>WAS</t>
        </is>
      </c>
      <c r="D311" s="42" t="inlineStr">
        <is>
          <t>PHI</t>
        </is>
      </c>
      <c r="E311" s="42" t="n">
        <v>102</v>
      </c>
      <c r="F311" s="42" t="n">
        <v>121</v>
      </c>
      <c r="G311" s="42" t="n">
        <v>15</v>
      </c>
      <c r="H311" s="42" t="n">
        <v>11</v>
      </c>
      <c r="I311" s="42" t="n">
        <v>15</v>
      </c>
      <c r="J311" s="42" t="n">
        <v>21</v>
      </c>
      <c r="K311" s="42" t="n">
        <v>62</v>
      </c>
      <c r="L311" s="42" t="n">
        <v>61</v>
      </c>
      <c r="M311" s="42" t="n">
        <v>3</v>
      </c>
      <c r="N311" s="42" t="n">
        <v>10</v>
      </c>
      <c r="O311" s="44">
        <f>IF(F311&gt;E311,1,0)</f>
        <v/>
      </c>
      <c r="P311" s="44">
        <f>F311-E311</f>
        <v/>
      </c>
    </row>
    <row r="312" ht="15" customHeight="1" s="35">
      <c r="A312" s="42" t="inlineStr">
        <is>
          <t>0022500319</t>
        </is>
      </c>
      <c r="B312" s="43" t="n">
        <v>45993</v>
      </c>
      <c r="C312" s="42" t="inlineStr">
        <is>
          <t>POR</t>
        </is>
      </c>
      <c r="D312" s="42" t="inlineStr">
        <is>
          <t>TOR</t>
        </is>
      </c>
      <c r="E312" s="42" t="n">
        <v>118</v>
      </c>
      <c r="F312" s="42" t="n">
        <v>121</v>
      </c>
      <c r="G312" s="42" t="n">
        <v>15</v>
      </c>
      <c r="H312" s="42" t="n">
        <v>18</v>
      </c>
      <c r="I312" s="42" t="n">
        <v>21</v>
      </c>
      <c r="J312" s="42" t="n">
        <v>28</v>
      </c>
      <c r="K312" s="42" t="n">
        <v>52</v>
      </c>
      <c r="L312" s="42" t="n">
        <v>50</v>
      </c>
      <c r="M312" s="42" t="n">
        <v>8</v>
      </c>
      <c r="N312" s="42" t="n">
        <v>14</v>
      </c>
      <c r="O312" s="44">
        <f>IF(F312&gt;E312,1,0)</f>
        <v/>
      </c>
      <c r="P312" s="44">
        <f>F312-E312</f>
        <v/>
      </c>
    </row>
    <row r="313" ht="15" customHeight="1" s="35">
      <c r="A313" s="42" t="inlineStr">
        <is>
          <t>0022500320</t>
        </is>
      </c>
      <c r="B313" s="43" t="n">
        <v>45993</v>
      </c>
      <c r="C313" s="42" t="inlineStr">
        <is>
          <t>NYK</t>
        </is>
      </c>
      <c r="D313" s="42" t="inlineStr">
        <is>
          <t>BOS</t>
        </is>
      </c>
      <c r="E313" s="42" t="n">
        <v>117</v>
      </c>
      <c r="F313" s="42" t="n">
        <v>123</v>
      </c>
      <c r="G313" s="42" t="n">
        <v>12</v>
      </c>
      <c r="H313" s="42" t="n">
        <v>10</v>
      </c>
      <c r="I313" s="42" t="n">
        <v>16</v>
      </c>
      <c r="J313" s="42" t="n">
        <v>20</v>
      </c>
      <c r="K313" s="42" t="n">
        <v>47</v>
      </c>
      <c r="L313" s="42" t="n">
        <v>43</v>
      </c>
      <c r="M313" s="42" t="n">
        <v>13</v>
      </c>
      <c r="N313" s="42" t="n">
        <v>11</v>
      </c>
      <c r="O313" s="44">
        <f>IF(F313&gt;E313,1,0)</f>
        <v/>
      </c>
      <c r="P313" s="44">
        <f>F313-E313</f>
        <v/>
      </c>
    </row>
    <row r="314" ht="15" customHeight="1" s="35">
      <c r="A314" s="42" t="inlineStr">
        <is>
          <t>0022500321</t>
        </is>
      </c>
      <c r="B314" s="43" t="n">
        <v>45993</v>
      </c>
      <c r="C314" s="42" t="inlineStr">
        <is>
          <t>MIN</t>
        </is>
      </c>
      <c r="D314" s="42" t="inlineStr">
        <is>
          <t>NOP</t>
        </is>
      </c>
      <c r="E314" s="42" t="n">
        <v>149</v>
      </c>
      <c r="F314" s="42" t="n">
        <v>142</v>
      </c>
      <c r="G314" s="42" t="n">
        <v>9</v>
      </c>
      <c r="H314" s="42" t="n">
        <v>13</v>
      </c>
      <c r="I314" s="42" t="n">
        <v>25</v>
      </c>
      <c r="J314" s="42" t="n">
        <v>24</v>
      </c>
      <c r="K314" s="42" t="n">
        <v>49</v>
      </c>
      <c r="L314" s="42" t="n">
        <v>53</v>
      </c>
      <c r="M314" s="42" t="n">
        <v>12</v>
      </c>
      <c r="N314" s="42" t="n">
        <v>3</v>
      </c>
      <c r="O314" s="44">
        <f>IF(F314&gt;E314,1,0)</f>
        <v/>
      </c>
      <c r="P314" s="44">
        <f>F314-E314</f>
        <v/>
      </c>
    </row>
    <row r="315" ht="15" customHeight="1" s="35">
      <c r="A315" s="42" t="inlineStr">
        <is>
          <t>0022500322</t>
        </is>
      </c>
      <c r="B315" s="43" t="n">
        <v>45993</v>
      </c>
      <c r="C315" s="42" t="inlineStr">
        <is>
          <t>MEM</t>
        </is>
      </c>
      <c r="D315" s="42" t="inlineStr">
        <is>
          <t>SAS</t>
        </is>
      </c>
      <c r="E315" s="42" t="n">
        <v>119</v>
      </c>
      <c r="F315" s="42" t="n">
        <v>126</v>
      </c>
      <c r="G315" s="42" t="n">
        <v>15</v>
      </c>
      <c r="H315" s="42" t="n">
        <v>7</v>
      </c>
      <c r="I315" s="42" t="n">
        <v>28</v>
      </c>
      <c r="J315" s="42" t="n">
        <v>23</v>
      </c>
      <c r="K315" s="42" t="n">
        <v>59</v>
      </c>
      <c r="L315" s="42" t="n">
        <v>48</v>
      </c>
      <c r="M315" s="42" t="n">
        <v>9</v>
      </c>
      <c r="N315" s="42" t="n">
        <v>13</v>
      </c>
      <c r="O315" s="44">
        <f>IF(F315&gt;E315,1,0)</f>
        <v/>
      </c>
      <c r="P315" s="44">
        <f>F315-E315</f>
        <v/>
      </c>
    </row>
    <row r="316" ht="15" customHeight="1" s="35">
      <c r="A316" s="42" t="inlineStr">
        <is>
          <t>0022500323</t>
        </is>
      </c>
      <c r="B316" s="43" t="n">
        <v>45993</v>
      </c>
      <c r="C316" s="42" t="inlineStr">
        <is>
          <t>OKC</t>
        </is>
      </c>
      <c r="D316" s="42" t="inlineStr">
        <is>
          <t>GSW</t>
        </is>
      </c>
      <c r="E316" s="42" t="n">
        <v>124</v>
      </c>
      <c r="F316" s="42" t="n">
        <v>112</v>
      </c>
      <c r="G316" s="42" t="n">
        <v>15</v>
      </c>
      <c r="H316" s="42" t="n">
        <v>16</v>
      </c>
      <c r="I316" s="42" t="n">
        <v>13</v>
      </c>
      <c r="J316" s="42" t="n">
        <v>22</v>
      </c>
      <c r="K316" s="42" t="n">
        <v>46</v>
      </c>
      <c r="L316" s="42" t="n">
        <v>47</v>
      </c>
      <c r="M316" s="42" t="n">
        <v>20</v>
      </c>
      <c r="N316" s="42" t="n">
        <v>11</v>
      </c>
      <c r="O316" s="44">
        <f>IF(F316&gt;E316,1,0)</f>
        <v/>
      </c>
      <c r="P316" s="44">
        <f>F316-E316</f>
        <v/>
      </c>
    </row>
    <row r="317" ht="15" customHeight="1" s="35">
      <c r="A317" s="42" t="inlineStr">
        <is>
          <t>0022500324</t>
        </is>
      </c>
      <c r="B317" s="43" t="n">
        <v>45994</v>
      </c>
      <c r="C317" s="42" t="inlineStr">
        <is>
          <t>POR</t>
        </is>
      </c>
      <c r="D317" s="42" t="inlineStr">
        <is>
          <t>CLE</t>
        </is>
      </c>
      <c r="E317" s="42" t="n">
        <v>122</v>
      </c>
      <c r="F317" s="42" t="n">
        <v>110</v>
      </c>
      <c r="G317" s="42" t="n">
        <v>13</v>
      </c>
      <c r="H317" s="42" t="n">
        <v>7</v>
      </c>
      <c r="I317" s="42" t="n">
        <v>21</v>
      </c>
      <c r="J317" s="42" t="n">
        <v>25</v>
      </c>
      <c r="K317" s="42" t="n">
        <v>58</v>
      </c>
      <c r="L317" s="42" t="n">
        <v>54</v>
      </c>
      <c r="M317" s="42" t="n">
        <v>8</v>
      </c>
      <c r="N317" s="42" t="n">
        <v>13</v>
      </c>
      <c r="O317" s="44">
        <f>IF(F317&gt;E317,1,0)</f>
        <v/>
      </c>
      <c r="P317" s="44">
        <f>F317-E317</f>
        <v/>
      </c>
    </row>
    <row r="318" ht="15" customHeight="1" s="35">
      <c r="A318" s="42" t="inlineStr">
        <is>
          <t>0022500325</t>
        </is>
      </c>
      <c r="B318" s="43" t="n">
        <v>45994</v>
      </c>
      <c r="C318" s="42" t="inlineStr">
        <is>
          <t>DEN</t>
        </is>
      </c>
      <c r="D318" s="42" t="inlineStr">
        <is>
          <t>IND</t>
        </is>
      </c>
      <c r="E318" s="42" t="n">
        <v>135</v>
      </c>
      <c r="F318" s="42" t="n">
        <v>120</v>
      </c>
      <c r="G318" s="42" t="n">
        <v>11</v>
      </c>
      <c r="H318" s="42" t="n">
        <v>12</v>
      </c>
      <c r="I318" s="42" t="n">
        <v>21</v>
      </c>
      <c r="J318" s="42" t="n">
        <v>25</v>
      </c>
      <c r="K318" s="42" t="n">
        <v>42</v>
      </c>
      <c r="L318" s="42" t="n">
        <v>45</v>
      </c>
      <c r="M318" s="42" t="n">
        <v>14</v>
      </c>
      <c r="N318" s="42" t="n">
        <v>4</v>
      </c>
      <c r="O318" s="44">
        <f>IF(F318&gt;E318,1,0)</f>
        <v/>
      </c>
      <c r="P318" s="44">
        <f>F318-E318</f>
        <v/>
      </c>
    </row>
    <row r="319" ht="15" customHeight="1" s="35">
      <c r="A319" s="42" t="inlineStr">
        <is>
          <t>0022500326</t>
        </is>
      </c>
      <c r="B319" s="43" t="n">
        <v>45994</v>
      </c>
      <c r="C319" s="42" t="inlineStr">
        <is>
          <t>SAS</t>
        </is>
      </c>
      <c r="D319" s="42" t="inlineStr">
        <is>
          <t>ORL</t>
        </is>
      </c>
      <c r="E319" s="42" t="n">
        <v>114</v>
      </c>
      <c r="F319" s="42" t="n">
        <v>112</v>
      </c>
      <c r="G319" s="42" t="n">
        <v>19</v>
      </c>
      <c r="H319" s="42" t="n">
        <v>10</v>
      </c>
      <c r="I319" s="42" t="n">
        <v>20</v>
      </c>
      <c r="J319" s="42" t="n">
        <v>19</v>
      </c>
      <c r="K319" s="42" t="n">
        <v>56</v>
      </c>
      <c r="L319" s="42" t="n">
        <v>62</v>
      </c>
      <c r="M319" s="42" t="n">
        <v>14</v>
      </c>
      <c r="N319" s="42" t="n">
        <v>13</v>
      </c>
      <c r="O319" s="44">
        <f>IF(F319&gt;E319,1,0)</f>
        <v/>
      </c>
      <c r="P319" s="44">
        <f>F319-E319</f>
        <v/>
      </c>
    </row>
    <row r="320" ht="15" customHeight="1" s="35">
      <c r="A320" s="42" t="inlineStr">
        <is>
          <t>0022500327</t>
        </is>
      </c>
      <c r="B320" s="43" t="n">
        <v>45994</v>
      </c>
      <c r="C320" s="42" t="inlineStr">
        <is>
          <t>LAC</t>
        </is>
      </c>
      <c r="D320" s="42" t="inlineStr">
        <is>
          <t>ATL</t>
        </is>
      </c>
      <c r="E320" s="42" t="n">
        <v>115</v>
      </c>
      <c r="F320" s="42" t="n">
        <v>92</v>
      </c>
      <c r="G320" s="42" t="n">
        <v>12</v>
      </c>
      <c r="H320" s="42" t="n">
        <v>16</v>
      </c>
      <c r="I320" s="42" t="n">
        <v>18</v>
      </c>
      <c r="J320" s="42" t="n">
        <v>17</v>
      </c>
      <c r="K320" s="42" t="n">
        <v>59</v>
      </c>
      <c r="L320" s="42" t="n">
        <v>44</v>
      </c>
      <c r="M320" s="42" t="n">
        <v>5</v>
      </c>
      <c r="N320" s="42" t="n">
        <v>13</v>
      </c>
      <c r="O320" s="44">
        <f>IF(F320&gt;E320,1,0)</f>
        <v/>
      </c>
      <c r="P320" s="44">
        <f>F320-E320</f>
        <v/>
      </c>
    </row>
    <row r="321" ht="15" customHeight="1" s="35">
      <c r="A321" s="42" t="inlineStr">
        <is>
          <t>0022500328</t>
        </is>
      </c>
      <c r="B321" s="43" t="n">
        <v>45994</v>
      </c>
      <c r="C321" s="42" t="inlineStr">
        <is>
          <t>CHA</t>
        </is>
      </c>
      <c r="D321" s="42" t="inlineStr">
        <is>
          <t>NYK</t>
        </is>
      </c>
      <c r="E321" s="42" t="n">
        <v>104</v>
      </c>
      <c r="F321" s="42" t="n">
        <v>119</v>
      </c>
      <c r="G321" s="42" t="n">
        <v>13</v>
      </c>
      <c r="H321" s="42" t="n">
        <v>9</v>
      </c>
      <c r="I321" s="42" t="n">
        <v>18</v>
      </c>
      <c r="J321" s="42" t="n">
        <v>19</v>
      </c>
      <c r="K321" s="42" t="n">
        <v>53</v>
      </c>
      <c r="L321" s="42" t="n">
        <v>53</v>
      </c>
      <c r="M321" s="42" t="n">
        <v>6</v>
      </c>
      <c r="N321" s="42" t="n">
        <v>13</v>
      </c>
      <c r="O321" s="44">
        <f>IF(F321&gt;E321,1,0)</f>
        <v/>
      </c>
      <c r="P321" s="44">
        <f>F321-E321</f>
        <v/>
      </c>
    </row>
    <row r="322" ht="15" customHeight="1" s="35">
      <c r="A322" s="42" t="inlineStr">
        <is>
          <t>0022500329</t>
        </is>
      </c>
      <c r="B322" s="43" t="n">
        <v>45994</v>
      </c>
      <c r="C322" s="42" t="inlineStr">
        <is>
          <t>BKN</t>
        </is>
      </c>
      <c r="D322" s="42" t="inlineStr">
        <is>
          <t>CHI</t>
        </is>
      </c>
      <c r="E322" s="42" t="n">
        <v>113</v>
      </c>
      <c r="F322" s="42" t="n">
        <v>103</v>
      </c>
      <c r="G322" s="42" t="n">
        <v>21</v>
      </c>
      <c r="H322" s="42" t="n">
        <v>16</v>
      </c>
      <c r="I322" s="42" t="n">
        <v>20</v>
      </c>
      <c r="J322" s="42" t="n">
        <v>15</v>
      </c>
      <c r="K322" s="42" t="n">
        <v>50</v>
      </c>
      <c r="L322" s="42" t="n">
        <v>52</v>
      </c>
      <c r="M322" s="42" t="n">
        <v>4</v>
      </c>
      <c r="N322" s="42" t="n">
        <v>9</v>
      </c>
      <c r="O322" s="44">
        <f>IF(F322&gt;E322,1,0)</f>
        <v/>
      </c>
      <c r="P322" s="44">
        <f>F322-E322</f>
        <v/>
      </c>
    </row>
    <row r="323" ht="15" customHeight="1" s="35">
      <c r="A323" s="42" t="inlineStr">
        <is>
          <t>0022500330</t>
        </is>
      </c>
      <c r="B323" s="43" t="n">
        <v>45994</v>
      </c>
      <c r="C323" s="42" t="inlineStr">
        <is>
          <t>SAC</t>
        </is>
      </c>
      <c r="D323" s="42" t="inlineStr">
        <is>
          <t>HOU</t>
        </is>
      </c>
      <c r="E323" s="42" t="n">
        <v>95</v>
      </c>
      <c r="F323" s="42" t="n">
        <v>121</v>
      </c>
      <c r="G323" s="42" t="n">
        <v>13</v>
      </c>
      <c r="H323" s="42" t="n">
        <v>18</v>
      </c>
      <c r="I323" s="42" t="n">
        <v>17</v>
      </c>
      <c r="J323" s="42" t="n">
        <v>10</v>
      </c>
      <c r="K323" s="42" t="n">
        <v>39</v>
      </c>
      <c r="L323" s="42" t="n">
        <v>71</v>
      </c>
      <c r="M323" s="42" t="n">
        <v>5</v>
      </c>
      <c r="N323" s="42" t="n">
        <v>13</v>
      </c>
      <c r="O323" s="44">
        <f>IF(F323&gt;E323,1,0)</f>
        <v/>
      </c>
      <c r="P323" s="44">
        <f>F323-E323</f>
        <v/>
      </c>
    </row>
    <row r="324" ht="15" customHeight="1" s="35">
      <c r="A324" s="42" t="inlineStr">
        <is>
          <t>0022500331</t>
        </is>
      </c>
      <c r="B324" s="43" t="n">
        <v>45994</v>
      </c>
      <c r="C324" s="42" t="inlineStr">
        <is>
          <t>DET</t>
        </is>
      </c>
      <c r="D324" s="42" t="inlineStr">
        <is>
          <t>MIL</t>
        </is>
      </c>
      <c r="E324" s="42" t="n">
        <v>109</v>
      </c>
      <c r="F324" s="42" t="n">
        <v>113</v>
      </c>
      <c r="G324" s="42" t="n">
        <v>15</v>
      </c>
      <c r="H324" s="42" t="n">
        <v>16</v>
      </c>
      <c r="I324" s="42" t="n">
        <v>18</v>
      </c>
      <c r="J324" s="42" t="n">
        <v>22</v>
      </c>
      <c r="K324" s="42" t="n">
        <v>55</v>
      </c>
      <c r="L324" s="42" t="n">
        <v>51</v>
      </c>
      <c r="M324" s="42" t="n">
        <v>17</v>
      </c>
      <c r="N324" s="42" t="n">
        <v>9</v>
      </c>
      <c r="O324" s="44">
        <f>IF(F324&gt;E324,1,0)</f>
        <v/>
      </c>
      <c r="P324" s="44">
        <f>F324-E324</f>
        <v/>
      </c>
    </row>
    <row r="325" ht="15" customHeight="1" s="35">
      <c r="A325" s="42" t="inlineStr">
        <is>
          <t>0022500332</t>
        </is>
      </c>
      <c r="B325" s="43" t="n">
        <v>45994</v>
      </c>
      <c r="C325" s="42" t="inlineStr">
        <is>
          <t>MIA</t>
        </is>
      </c>
      <c r="D325" s="42" t="inlineStr">
        <is>
          <t>DAL</t>
        </is>
      </c>
      <c r="E325" s="42" t="n">
        <v>108</v>
      </c>
      <c r="F325" s="42" t="n">
        <v>118</v>
      </c>
      <c r="G325" s="42" t="n">
        <v>11</v>
      </c>
      <c r="H325" s="42" t="n">
        <v>15</v>
      </c>
      <c r="I325" s="42" t="n">
        <v>13</v>
      </c>
      <c r="J325" s="42" t="n">
        <v>15</v>
      </c>
      <c r="K325" s="42" t="n">
        <v>55</v>
      </c>
      <c r="L325" s="42" t="n">
        <v>54</v>
      </c>
      <c r="M325" s="42" t="n">
        <v>14</v>
      </c>
      <c r="N325" s="42" t="n">
        <v>7</v>
      </c>
      <c r="O325" s="44">
        <f>IF(F325&gt;E325,1,0)</f>
        <v/>
      </c>
      <c r="P325" s="44">
        <f>F325-E325</f>
        <v/>
      </c>
    </row>
    <row r="326" ht="15" customHeight="1" s="35">
      <c r="A326" s="42" t="inlineStr">
        <is>
          <t>0022500333</t>
        </is>
      </c>
      <c r="B326" s="43" t="n">
        <v>45995</v>
      </c>
      <c r="C326" s="42" t="inlineStr">
        <is>
          <t>GSW</t>
        </is>
      </c>
      <c r="D326" s="42" t="inlineStr">
        <is>
          <t>PHI</t>
        </is>
      </c>
      <c r="E326" s="42" t="n">
        <v>98</v>
      </c>
      <c r="F326" s="42" t="n">
        <v>99</v>
      </c>
      <c r="G326" s="42" t="n">
        <v>13</v>
      </c>
      <c r="H326" s="42" t="n">
        <v>19</v>
      </c>
      <c r="I326" s="42" t="n">
        <v>20</v>
      </c>
      <c r="J326" s="42" t="n">
        <v>14</v>
      </c>
      <c r="K326" s="42" t="n">
        <v>51</v>
      </c>
      <c r="L326" s="42" t="n">
        <v>56</v>
      </c>
      <c r="M326" s="42" t="n">
        <v>11</v>
      </c>
      <c r="N326" s="42" t="n">
        <v>11</v>
      </c>
      <c r="O326" s="44">
        <f>IF(F326&gt;E326,1,0)</f>
        <v/>
      </c>
      <c r="P326" s="44">
        <f>F326-E326</f>
        <v/>
      </c>
    </row>
    <row r="327" ht="15" customHeight="1" s="35">
      <c r="A327" s="42" t="inlineStr">
        <is>
          <t>0022500334</t>
        </is>
      </c>
      <c r="B327" s="43" t="n">
        <v>45995</v>
      </c>
      <c r="C327" s="42" t="inlineStr">
        <is>
          <t>BOS</t>
        </is>
      </c>
      <c r="D327" s="42" t="inlineStr">
        <is>
          <t>WAS</t>
        </is>
      </c>
      <c r="E327" s="42" t="n">
        <v>146</v>
      </c>
      <c r="F327" s="42" t="n">
        <v>101</v>
      </c>
      <c r="G327" s="42" t="n">
        <v>10</v>
      </c>
      <c r="H327" s="42" t="n">
        <v>18</v>
      </c>
      <c r="I327" s="42" t="n">
        <v>20</v>
      </c>
      <c r="J327" s="42" t="n">
        <v>22</v>
      </c>
      <c r="K327" s="42" t="n">
        <v>56</v>
      </c>
      <c r="L327" s="42" t="n">
        <v>45</v>
      </c>
      <c r="M327" s="42" t="n">
        <v>12</v>
      </c>
      <c r="N327" s="42" t="n">
        <v>3</v>
      </c>
      <c r="O327" s="44">
        <f>IF(F327&gt;E327,1,0)</f>
        <v/>
      </c>
      <c r="P327" s="44">
        <f>F327-E327</f>
        <v/>
      </c>
    </row>
    <row r="328" ht="15" customHeight="1" s="35">
      <c r="A328" s="42" t="inlineStr">
        <is>
          <t>0022500335</t>
        </is>
      </c>
      <c r="B328" s="43" t="n">
        <v>45995</v>
      </c>
      <c r="C328" s="42" t="inlineStr">
        <is>
          <t>UTA</t>
        </is>
      </c>
      <c r="D328" s="42" t="inlineStr">
        <is>
          <t>BKN</t>
        </is>
      </c>
      <c r="E328" s="42" t="n">
        <v>123</v>
      </c>
      <c r="F328" s="42" t="n">
        <v>110</v>
      </c>
      <c r="G328" s="42" t="n">
        <v>13</v>
      </c>
      <c r="H328" s="42" t="n">
        <v>18</v>
      </c>
      <c r="I328" s="42" t="n">
        <v>23</v>
      </c>
      <c r="J328" s="42" t="n">
        <v>19</v>
      </c>
      <c r="K328" s="42" t="n">
        <v>43</v>
      </c>
      <c r="L328" s="42" t="n">
        <v>56</v>
      </c>
      <c r="M328" s="42" t="n">
        <v>7</v>
      </c>
      <c r="N328" s="42" t="n">
        <v>5</v>
      </c>
      <c r="O328" s="44">
        <f>IF(F328&gt;E328,1,0)</f>
        <v/>
      </c>
      <c r="P328" s="44">
        <f>F328-E328</f>
        <v/>
      </c>
    </row>
    <row r="329" ht="15" customHeight="1" s="35">
      <c r="A329" s="42" t="inlineStr">
        <is>
          <t>0022500336</t>
        </is>
      </c>
      <c r="B329" s="43" t="n">
        <v>45995</v>
      </c>
      <c r="C329" s="42" t="inlineStr">
        <is>
          <t>LAL</t>
        </is>
      </c>
      <c r="D329" s="42" t="inlineStr">
        <is>
          <t>TOR</t>
        </is>
      </c>
      <c r="E329" s="42" t="n">
        <v>123</v>
      </c>
      <c r="F329" s="42" t="n">
        <v>120</v>
      </c>
      <c r="G329" s="42" t="n">
        <v>11</v>
      </c>
      <c r="H329" s="42" t="n">
        <v>15</v>
      </c>
      <c r="I329" s="42" t="n">
        <v>17</v>
      </c>
      <c r="J329" s="42" t="n">
        <v>20</v>
      </c>
      <c r="K329" s="42" t="n">
        <v>46</v>
      </c>
      <c r="L329" s="42" t="n">
        <v>53</v>
      </c>
      <c r="M329" s="42" t="n">
        <v>15</v>
      </c>
      <c r="N329" s="42" t="n">
        <v>15</v>
      </c>
      <c r="O329" s="44">
        <f>IF(F329&gt;E329,1,0)</f>
        <v/>
      </c>
      <c r="P329" s="44">
        <f>F329-E329</f>
        <v/>
      </c>
    </row>
    <row r="330" ht="15" customHeight="1" s="35">
      <c r="A330" s="42" t="inlineStr">
        <is>
          <t>0022500337</t>
        </is>
      </c>
      <c r="B330" s="43" t="n">
        <v>45995</v>
      </c>
      <c r="C330" s="42" t="inlineStr">
        <is>
          <t>MIN</t>
        </is>
      </c>
      <c r="D330" s="42" t="inlineStr">
        <is>
          <t>NOP</t>
        </is>
      </c>
      <c r="E330" s="42" t="n">
        <v>125</v>
      </c>
      <c r="F330" s="42" t="n">
        <v>116</v>
      </c>
      <c r="G330" s="42" t="n">
        <v>20</v>
      </c>
      <c r="H330" s="42" t="n">
        <v>12</v>
      </c>
      <c r="I330" s="42" t="n">
        <v>22</v>
      </c>
      <c r="J330" s="42" t="n">
        <v>22</v>
      </c>
      <c r="K330" s="42" t="n">
        <v>61</v>
      </c>
      <c r="L330" s="42" t="n">
        <v>48</v>
      </c>
      <c r="M330" s="42" t="n">
        <v>13</v>
      </c>
      <c r="N330" s="42" t="n">
        <v>3</v>
      </c>
      <c r="O330" s="44">
        <f>IF(F330&gt;E330,1,0)</f>
        <v/>
      </c>
      <c r="P330" s="44">
        <f>F330-E330</f>
        <v/>
      </c>
    </row>
    <row r="331" ht="15" customHeight="1" s="35">
      <c r="A331" s="42" t="inlineStr">
        <is>
          <t>0022500338</t>
        </is>
      </c>
      <c r="B331" s="43" t="n">
        <v>45996</v>
      </c>
      <c r="C331" s="42" t="inlineStr">
        <is>
          <t>LAL</t>
        </is>
      </c>
      <c r="D331" s="42" t="inlineStr">
        <is>
          <t>BOS</t>
        </is>
      </c>
      <c r="E331" s="42" t="n">
        <v>105</v>
      </c>
      <c r="F331" s="42" t="n">
        <v>126</v>
      </c>
      <c r="G331" s="42" t="n">
        <v>14</v>
      </c>
      <c r="H331" s="42" t="n">
        <v>16</v>
      </c>
      <c r="I331" s="42" t="n">
        <v>14</v>
      </c>
      <c r="J331" s="42" t="n">
        <v>21</v>
      </c>
      <c r="K331" s="42" t="n">
        <v>46</v>
      </c>
      <c r="L331" s="42" t="n">
        <v>44</v>
      </c>
      <c r="M331" s="42" t="n">
        <v>16</v>
      </c>
      <c r="N331" s="42" t="n">
        <v>13</v>
      </c>
      <c r="O331" s="44">
        <f>IF(F331&gt;E331,1,0)</f>
        <v/>
      </c>
      <c r="P331" s="44">
        <f>F331-E331</f>
        <v/>
      </c>
    </row>
    <row r="332" ht="15" customHeight="1" s="35">
      <c r="A332" s="42" t="inlineStr">
        <is>
          <t>0022500339</t>
        </is>
      </c>
      <c r="B332" s="43" t="n">
        <v>45996</v>
      </c>
      <c r="C332" s="42" t="inlineStr">
        <is>
          <t>MIA</t>
        </is>
      </c>
      <c r="D332" s="42" t="inlineStr">
        <is>
          <t>ORL</t>
        </is>
      </c>
      <c r="E332" s="42" t="n">
        <v>105</v>
      </c>
      <c r="F332" s="42" t="n">
        <v>106</v>
      </c>
      <c r="G332" s="42" t="n">
        <v>15</v>
      </c>
      <c r="H332" s="42" t="n">
        <v>10</v>
      </c>
      <c r="I332" s="42" t="n">
        <v>18</v>
      </c>
      <c r="J332" s="42" t="n">
        <v>20</v>
      </c>
      <c r="K332" s="42" t="n">
        <v>54</v>
      </c>
      <c r="L332" s="42" t="n">
        <v>55</v>
      </c>
      <c r="M332" s="42" t="n">
        <v>14</v>
      </c>
      <c r="N332" s="42" t="n">
        <v>13</v>
      </c>
      <c r="O332" s="44">
        <f>IF(F332&gt;E332,1,0)</f>
        <v/>
      </c>
      <c r="P332" s="44">
        <f>F332-E332</f>
        <v/>
      </c>
    </row>
    <row r="333" ht="15" customHeight="1" s="35">
      <c r="A333" s="42" t="inlineStr">
        <is>
          <t>0022500340</t>
        </is>
      </c>
      <c r="B333" s="43" t="n">
        <v>45996</v>
      </c>
      <c r="C333" s="42" t="inlineStr">
        <is>
          <t>DEN</t>
        </is>
      </c>
      <c r="D333" s="42" t="inlineStr">
        <is>
          <t>ATL</t>
        </is>
      </c>
      <c r="E333" s="42" t="n">
        <v>134</v>
      </c>
      <c r="F333" s="42" t="n">
        <v>133</v>
      </c>
      <c r="G333" s="42" t="n">
        <v>12</v>
      </c>
      <c r="H333" s="42" t="n">
        <v>14</v>
      </c>
      <c r="I333" s="42" t="n">
        <v>15</v>
      </c>
      <c r="J333" s="42" t="n">
        <v>25</v>
      </c>
      <c r="K333" s="42" t="n">
        <v>51</v>
      </c>
      <c r="L333" s="42" t="n">
        <v>45</v>
      </c>
      <c r="M333" s="42" t="n">
        <v>15</v>
      </c>
      <c r="N333" s="42" t="n">
        <v>13</v>
      </c>
      <c r="O333" s="44">
        <f>IF(F333&gt;E333,1,0)</f>
        <v/>
      </c>
      <c r="P333" s="44">
        <f>F333-E333</f>
        <v/>
      </c>
    </row>
    <row r="334" ht="15" customHeight="1" s="35">
      <c r="A334" s="42" t="inlineStr">
        <is>
          <t>0022500341</t>
        </is>
      </c>
      <c r="B334" s="43" t="n">
        <v>45996</v>
      </c>
      <c r="C334" s="42" t="inlineStr">
        <is>
          <t>SAS</t>
        </is>
      </c>
      <c r="D334" s="42" t="inlineStr">
        <is>
          <t>CLE</t>
        </is>
      </c>
      <c r="E334" s="42" t="n">
        <v>117</v>
      </c>
      <c r="F334" s="42" t="n">
        <v>130</v>
      </c>
      <c r="G334" s="42" t="n">
        <v>14</v>
      </c>
      <c r="H334" s="42" t="n">
        <v>15</v>
      </c>
      <c r="I334" s="42" t="n">
        <v>23</v>
      </c>
      <c r="J334" s="42" t="n">
        <v>23</v>
      </c>
      <c r="K334" s="42" t="n">
        <v>47</v>
      </c>
      <c r="L334" s="42" t="n">
        <v>56</v>
      </c>
      <c r="M334" s="42" t="n">
        <v>15</v>
      </c>
      <c r="N334" s="42" t="n">
        <v>13</v>
      </c>
      <c r="O334" s="44">
        <f>IF(F334&gt;E334,1,0)</f>
        <v/>
      </c>
      <c r="P334" s="44">
        <f>F334-E334</f>
        <v/>
      </c>
    </row>
    <row r="335" ht="15" customHeight="1" s="35">
      <c r="A335" s="42" t="inlineStr">
        <is>
          <t>0022500342</t>
        </is>
      </c>
      <c r="B335" s="43" t="n">
        <v>45996</v>
      </c>
      <c r="C335" s="42" t="inlineStr">
        <is>
          <t>POR</t>
        </is>
      </c>
      <c r="D335" s="42" t="inlineStr">
        <is>
          <t>DET</t>
        </is>
      </c>
      <c r="E335" s="42" t="n">
        <v>116</v>
      </c>
      <c r="F335" s="42" t="n">
        <v>122</v>
      </c>
      <c r="G335" s="42" t="n">
        <v>20</v>
      </c>
      <c r="H335" s="42" t="n">
        <v>14</v>
      </c>
      <c r="I335" s="42" t="n">
        <v>36</v>
      </c>
      <c r="J335" s="42" t="n">
        <v>30</v>
      </c>
      <c r="K335" s="42" t="n">
        <v>54</v>
      </c>
      <c r="L335" s="42" t="n">
        <v>54</v>
      </c>
      <c r="M335" s="42" t="n">
        <v>9</v>
      </c>
      <c r="N335" s="42" t="n">
        <v>17</v>
      </c>
      <c r="O335" s="44">
        <f>IF(F335&gt;E335,1,0)</f>
        <v/>
      </c>
      <c r="P335" s="44">
        <f>F335-E335</f>
        <v/>
      </c>
    </row>
    <row r="336" ht="15" customHeight="1" s="35">
      <c r="A336" s="42" t="inlineStr">
        <is>
          <t>0022500343</t>
        </is>
      </c>
      <c r="B336" s="43" t="n">
        <v>45996</v>
      </c>
      <c r="C336" s="42" t="inlineStr">
        <is>
          <t>UTA</t>
        </is>
      </c>
      <c r="D336" s="42" t="inlineStr">
        <is>
          <t>NYK</t>
        </is>
      </c>
      <c r="E336" s="42" t="n">
        <v>112</v>
      </c>
      <c r="F336" s="42" t="n">
        <v>146</v>
      </c>
      <c r="G336" s="42" t="n">
        <v>12</v>
      </c>
      <c r="H336" s="42" t="n">
        <v>13</v>
      </c>
      <c r="I336" s="42" t="n">
        <v>18</v>
      </c>
      <c r="J336" s="42" t="n">
        <v>22</v>
      </c>
      <c r="K336" s="42" t="n">
        <v>49</v>
      </c>
      <c r="L336" s="42" t="n">
        <v>55</v>
      </c>
      <c r="M336" s="42" t="n">
        <v>8</v>
      </c>
      <c r="N336" s="42" t="n">
        <v>14</v>
      </c>
      <c r="O336" s="44">
        <f>IF(F336&gt;E336,1,0)</f>
        <v/>
      </c>
      <c r="P336" s="44">
        <f>F336-E336</f>
        <v/>
      </c>
    </row>
    <row r="337" ht="15" customHeight="1" s="35">
      <c r="A337" s="42" t="inlineStr">
        <is>
          <t>0022500344</t>
        </is>
      </c>
      <c r="B337" s="43" t="n">
        <v>45996</v>
      </c>
      <c r="C337" s="42" t="inlineStr">
        <is>
          <t>CHA</t>
        </is>
      </c>
      <c r="D337" s="42" t="inlineStr">
        <is>
          <t>TOR</t>
        </is>
      </c>
      <c r="E337" s="42" t="n">
        <v>111</v>
      </c>
      <c r="F337" s="42" t="n">
        <v>86</v>
      </c>
      <c r="G337" s="42" t="n">
        <v>24</v>
      </c>
      <c r="H337" s="42" t="n">
        <v>20</v>
      </c>
      <c r="I337" s="42" t="n">
        <v>20</v>
      </c>
      <c r="J337" s="42" t="n">
        <v>25</v>
      </c>
      <c r="K337" s="42" t="n">
        <v>60</v>
      </c>
      <c r="L337" s="42" t="n">
        <v>48</v>
      </c>
      <c r="M337" s="42" t="n">
        <v>6</v>
      </c>
      <c r="N337" s="42" t="n">
        <v>15</v>
      </c>
      <c r="O337" s="44">
        <f>IF(F337&gt;E337,1,0)</f>
        <v/>
      </c>
      <c r="P337" s="44">
        <f>F337-E337</f>
        <v/>
      </c>
    </row>
    <row r="338" ht="15" customHeight="1" s="35">
      <c r="A338" s="42" t="inlineStr">
        <is>
          <t>0022500345</t>
        </is>
      </c>
      <c r="B338" s="43" t="n">
        <v>45996</v>
      </c>
      <c r="C338" s="42" t="inlineStr">
        <is>
          <t>IND</t>
        </is>
      </c>
      <c r="D338" s="42" t="inlineStr">
        <is>
          <t>CHI</t>
        </is>
      </c>
      <c r="E338" s="42" t="n">
        <v>120</v>
      </c>
      <c r="F338" s="42" t="n">
        <v>105</v>
      </c>
      <c r="G338" s="42" t="n">
        <v>14</v>
      </c>
      <c r="H338" s="42" t="n">
        <v>19</v>
      </c>
      <c r="I338" s="42" t="n">
        <v>21</v>
      </c>
      <c r="J338" s="42" t="n">
        <v>15</v>
      </c>
      <c r="K338" s="42" t="n">
        <v>39</v>
      </c>
      <c r="L338" s="42" t="n">
        <v>54</v>
      </c>
      <c r="M338" s="42" t="n">
        <v>4</v>
      </c>
      <c r="N338" s="42" t="n">
        <v>9</v>
      </c>
      <c r="O338" s="44">
        <f>IF(F338&gt;E338,1,0)</f>
        <v/>
      </c>
      <c r="P338" s="44">
        <f>F338-E338</f>
        <v/>
      </c>
    </row>
    <row r="339" ht="15" customHeight="1" s="35">
      <c r="A339" s="42" t="inlineStr">
        <is>
          <t>0022500346</t>
        </is>
      </c>
      <c r="B339" s="43" t="n">
        <v>45996</v>
      </c>
      <c r="C339" s="42" t="inlineStr">
        <is>
          <t>PHX</t>
        </is>
      </c>
      <c r="D339" s="42" t="inlineStr">
        <is>
          <t>HOU</t>
        </is>
      </c>
      <c r="E339" s="42" t="n">
        <v>98</v>
      </c>
      <c r="F339" s="42" t="n">
        <v>117</v>
      </c>
      <c r="G339" s="42" t="n">
        <v>13</v>
      </c>
      <c r="H339" s="42" t="n">
        <v>23</v>
      </c>
      <c r="I339" s="42" t="n">
        <v>22</v>
      </c>
      <c r="J339" s="42" t="n">
        <v>20</v>
      </c>
      <c r="K339" s="42" t="n">
        <v>49</v>
      </c>
      <c r="L339" s="42" t="n">
        <v>50</v>
      </c>
      <c r="M339" s="42" t="n">
        <v>13</v>
      </c>
      <c r="N339" s="42" t="n">
        <v>14</v>
      </c>
      <c r="O339" s="44">
        <f>IF(F339&gt;E339,1,0)</f>
        <v/>
      </c>
      <c r="P339" s="44">
        <f>F339-E339</f>
        <v/>
      </c>
    </row>
    <row r="340" ht="15" customHeight="1" s="35">
      <c r="A340" s="42" t="inlineStr">
        <is>
          <t>0022500347</t>
        </is>
      </c>
      <c r="B340" s="43" t="n">
        <v>45996</v>
      </c>
      <c r="C340" s="42" t="inlineStr">
        <is>
          <t>LAC</t>
        </is>
      </c>
      <c r="D340" s="42" t="inlineStr">
        <is>
          <t>MEM</t>
        </is>
      </c>
      <c r="E340" s="42" t="n">
        <v>98</v>
      </c>
      <c r="F340" s="42" t="n">
        <v>107</v>
      </c>
      <c r="G340" s="42" t="n">
        <v>17</v>
      </c>
      <c r="H340" s="42" t="n">
        <v>16</v>
      </c>
      <c r="I340" s="42" t="n">
        <v>18</v>
      </c>
      <c r="J340" s="42" t="n">
        <v>19</v>
      </c>
      <c r="K340" s="42" t="n">
        <v>42</v>
      </c>
      <c r="L340" s="42" t="n">
        <v>47</v>
      </c>
      <c r="M340" s="42" t="n">
        <v>6</v>
      </c>
      <c r="N340" s="42" t="n">
        <v>9</v>
      </c>
      <c r="O340" s="44">
        <f>IF(F340&gt;E340,1,0)</f>
        <v/>
      </c>
      <c r="P340" s="44">
        <f>F340-E340</f>
        <v/>
      </c>
    </row>
    <row r="341" ht="15" customHeight="1" s="35">
      <c r="A341" s="42" t="inlineStr">
        <is>
          <t>0022500348</t>
        </is>
      </c>
      <c r="B341" s="43" t="n">
        <v>45996</v>
      </c>
      <c r="C341" s="42" t="inlineStr">
        <is>
          <t>PHI</t>
        </is>
      </c>
      <c r="D341" s="42" t="inlineStr">
        <is>
          <t>MIL</t>
        </is>
      </c>
      <c r="E341" s="42" t="n">
        <v>116</v>
      </c>
      <c r="F341" s="42" t="n">
        <v>101</v>
      </c>
      <c r="G341" s="42" t="n">
        <v>15</v>
      </c>
      <c r="H341" s="42" t="n">
        <v>18</v>
      </c>
      <c r="I341" s="42" t="n">
        <v>24</v>
      </c>
      <c r="J341" s="42" t="n">
        <v>21</v>
      </c>
      <c r="K341" s="42" t="n">
        <v>50</v>
      </c>
      <c r="L341" s="42" t="n">
        <v>47</v>
      </c>
      <c r="M341" s="42" t="n">
        <v>12</v>
      </c>
      <c r="N341" s="42" t="n">
        <v>10</v>
      </c>
      <c r="O341" s="44">
        <f>IF(F341&gt;E341,1,0)</f>
        <v/>
      </c>
      <c r="P341" s="44">
        <f>F341-E341</f>
        <v/>
      </c>
    </row>
    <row r="342" ht="15" customHeight="1" s="35">
      <c r="A342" s="42" t="inlineStr">
        <is>
          <t>0022500349</t>
        </is>
      </c>
      <c r="B342" s="43" t="n">
        <v>45996</v>
      </c>
      <c r="C342" s="42" t="inlineStr">
        <is>
          <t>DAL</t>
        </is>
      </c>
      <c r="D342" s="42" t="inlineStr">
        <is>
          <t>OKC</t>
        </is>
      </c>
      <c r="E342" s="42" t="n">
        <v>111</v>
      </c>
      <c r="F342" s="42" t="n">
        <v>132</v>
      </c>
      <c r="G342" s="42" t="n">
        <v>12</v>
      </c>
      <c r="H342" s="42" t="n">
        <v>6</v>
      </c>
      <c r="I342" s="42" t="n">
        <v>17</v>
      </c>
      <c r="J342" s="42" t="n">
        <v>21</v>
      </c>
      <c r="K342" s="42" t="n">
        <v>44</v>
      </c>
      <c r="L342" s="42" t="n">
        <v>47</v>
      </c>
      <c r="M342" s="42" t="n">
        <v>8</v>
      </c>
      <c r="N342" s="42" t="n">
        <v>21</v>
      </c>
      <c r="O342" s="44">
        <f>IF(F342&gt;E342,1,0)</f>
        <v/>
      </c>
      <c r="P342" s="44">
        <f>F342-E342</f>
        <v/>
      </c>
    </row>
    <row r="343" ht="15" customHeight="1" s="35">
      <c r="A343" s="42" t="inlineStr">
        <is>
          <t>0022500350</t>
        </is>
      </c>
      <c r="B343" s="43" t="n">
        <v>45997</v>
      </c>
      <c r="C343" s="42" t="inlineStr">
        <is>
          <t>NOP</t>
        </is>
      </c>
      <c r="D343" s="42" t="inlineStr">
        <is>
          <t>BKN</t>
        </is>
      </c>
      <c r="E343" s="42" t="n">
        <v>101</v>
      </c>
      <c r="F343" s="42" t="n">
        <v>119</v>
      </c>
      <c r="G343" s="42" t="n">
        <v>17</v>
      </c>
      <c r="H343" s="42" t="n">
        <v>20</v>
      </c>
      <c r="I343" s="42" t="n">
        <v>15</v>
      </c>
      <c r="J343" s="42" t="n">
        <v>17</v>
      </c>
      <c r="K343" s="42" t="n">
        <v>44</v>
      </c>
      <c r="L343" s="42" t="n">
        <v>50</v>
      </c>
      <c r="M343" s="42" t="n">
        <v>3</v>
      </c>
      <c r="N343" s="42" t="n">
        <v>5</v>
      </c>
      <c r="O343" s="44">
        <f>IF(F343&gt;E343,1,0)</f>
        <v/>
      </c>
      <c r="P343" s="44">
        <f>F343-E343</f>
        <v/>
      </c>
    </row>
    <row r="344" ht="15" customHeight="1" s="35">
      <c r="A344" s="42" t="inlineStr">
        <is>
          <t>0022500351</t>
        </is>
      </c>
      <c r="B344" s="43" t="n">
        <v>45997</v>
      </c>
      <c r="C344" s="42" t="inlineStr">
        <is>
          <t>ATL</t>
        </is>
      </c>
      <c r="D344" s="42" t="inlineStr">
        <is>
          <t>WAS</t>
        </is>
      </c>
      <c r="E344" s="42" t="n">
        <v>131</v>
      </c>
      <c r="F344" s="42" t="n">
        <v>116</v>
      </c>
      <c r="G344" s="42" t="n">
        <v>15</v>
      </c>
      <c r="H344" s="42" t="n">
        <v>20</v>
      </c>
      <c r="I344" s="42" t="n">
        <v>17</v>
      </c>
      <c r="J344" s="42" t="n">
        <v>19</v>
      </c>
      <c r="K344" s="42" t="n">
        <v>54</v>
      </c>
      <c r="L344" s="42" t="n">
        <v>34</v>
      </c>
      <c r="M344" s="42" t="n">
        <v>13</v>
      </c>
      <c r="N344" s="42" t="n">
        <v>3</v>
      </c>
      <c r="O344" s="44">
        <f>IF(F344&gt;E344,1,0)</f>
        <v/>
      </c>
      <c r="P344" s="44">
        <f>F344-E344</f>
        <v/>
      </c>
    </row>
    <row r="345" ht="15" customHeight="1" s="35">
      <c r="A345" s="42" t="inlineStr">
        <is>
          <t>0022500352</t>
        </is>
      </c>
      <c r="B345" s="43" t="n">
        <v>45997</v>
      </c>
      <c r="C345" s="42" t="inlineStr">
        <is>
          <t>GSW</t>
        </is>
      </c>
      <c r="D345" s="42" t="inlineStr">
        <is>
          <t>CLE</t>
        </is>
      </c>
      <c r="E345" s="42" t="n">
        <v>99</v>
      </c>
      <c r="F345" s="42" t="n">
        <v>94</v>
      </c>
      <c r="G345" s="42" t="n">
        <v>14</v>
      </c>
      <c r="H345" s="42" t="n">
        <v>12</v>
      </c>
      <c r="I345" s="42" t="n">
        <v>19</v>
      </c>
      <c r="J345" s="42" t="n">
        <v>20</v>
      </c>
      <c r="K345" s="42" t="n">
        <v>60</v>
      </c>
      <c r="L345" s="42" t="n">
        <v>68</v>
      </c>
      <c r="M345" s="42" t="n">
        <v>11</v>
      </c>
      <c r="N345" s="42" t="n">
        <v>14</v>
      </c>
      <c r="O345" s="44">
        <f>IF(F345&gt;E345,1,0)</f>
        <v/>
      </c>
      <c r="P345" s="44">
        <f>F345-E345</f>
        <v/>
      </c>
    </row>
    <row r="346" ht="15" customHeight="1" s="35">
      <c r="A346" s="42" t="inlineStr">
        <is>
          <t>0022500353</t>
        </is>
      </c>
      <c r="B346" s="43" t="n">
        <v>45997</v>
      </c>
      <c r="C346" s="42" t="inlineStr">
        <is>
          <t>MIL</t>
        </is>
      </c>
      <c r="D346" s="42" t="inlineStr">
        <is>
          <t>DET</t>
        </is>
      </c>
      <c r="E346" s="42" t="n">
        <v>112</v>
      </c>
      <c r="F346" s="42" t="n">
        <v>124</v>
      </c>
      <c r="G346" s="42" t="n">
        <v>12</v>
      </c>
      <c r="H346" s="42" t="n">
        <v>16</v>
      </c>
      <c r="I346" s="42" t="n">
        <v>26</v>
      </c>
      <c r="J346" s="42" t="n">
        <v>26</v>
      </c>
      <c r="K346" s="42" t="n">
        <v>47</v>
      </c>
      <c r="L346" s="42" t="n">
        <v>63</v>
      </c>
      <c r="M346" s="42" t="n">
        <v>10</v>
      </c>
      <c r="N346" s="42" t="n">
        <v>18</v>
      </c>
      <c r="O346" s="44">
        <f>IF(F346&gt;E346,1,0)</f>
        <v/>
      </c>
      <c r="P346" s="44">
        <f>F346-E346</f>
        <v/>
      </c>
    </row>
    <row r="347" ht="15" customHeight="1" s="35">
      <c r="A347" s="42" t="inlineStr">
        <is>
          <t>0022500354</t>
        </is>
      </c>
      <c r="B347" s="43" t="n">
        <v>45997</v>
      </c>
      <c r="C347" s="42" t="inlineStr">
        <is>
          <t>SAC</t>
        </is>
      </c>
      <c r="D347" s="42" t="inlineStr">
        <is>
          <t>MIA</t>
        </is>
      </c>
      <c r="E347" s="42" t="n">
        <v>127</v>
      </c>
      <c r="F347" s="42" t="n">
        <v>111</v>
      </c>
      <c r="G347" s="42" t="n">
        <v>11</v>
      </c>
      <c r="H347" s="42" t="n">
        <v>13</v>
      </c>
      <c r="I347" s="42" t="n">
        <v>19</v>
      </c>
      <c r="J347" s="42" t="n">
        <v>17</v>
      </c>
      <c r="K347" s="42" t="n">
        <v>54</v>
      </c>
      <c r="L347" s="42" t="n">
        <v>52</v>
      </c>
      <c r="M347" s="42" t="n">
        <v>5</v>
      </c>
      <c r="N347" s="42" t="n">
        <v>14</v>
      </c>
      <c r="O347" s="44">
        <f>IF(F347&gt;E347,1,0)</f>
        <v/>
      </c>
      <c r="P347" s="44">
        <f>F347-E347</f>
        <v/>
      </c>
    </row>
    <row r="348" ht="15" customHeight="1" s="35">
      <c r="A348" s="42" t="inlineStr">
        <is>
          <t>0022500355</t>
        </is>
      </c>
      <c r="B348" s="43" t="n">
        <v>45997</v>
      </c>
      <c r="C348" s="42" t="inlineStr">
        <is>
          <t>LAC</t>
        </is>
      </c>
      <c r="D348" s="42" t="inlineStr">
        <is>
          <t>MIN</t>
        </is>
      </c>
      <c r="E348" s="42" t="n">
        <v>106</v>
      </c>
      <c r="F348" s="42" t="n">
        <v>109</v>
      </c>
      <c r="G348" s="42" t="n">
        <v>11</v>
      </c>
      <c r="H348" s="42" t="n">
        <v>14</v>
      </c>
      <c r="I348" s="42" t="n">
        <v>29</v>
      </c>
      <c r="J348" s="42" t="n">
        <v>22</v>
      </c>
      <c r="K348" s="42" t="n">
        <v>50</v>
      </c>
      <c r="L348" s="42" t="n">
        <v>41</v>
      </c>
      <c r="M348" s="42" t="n">
        <v>6</v>
      </c>
      <c r="N348" s="42" t="n">
        <v>14</v>
      </c>
      <c r="O348" s="44">
        <f>IF(F348&gt;E348,1,0)</f>
        <v/>
      </c>
      <c r="P348" s="44">
        <f>F348-E348</f>
        <v/>
      </c>
    </row>
    <row r="349" ht="15" customHeight="1" s="35">
      <c r="A349" s="42" t="inlineStr">
        <is>
          <t>0022500356</t>
        </is>
      </c>
      <c r="B349" s="43" t="n">
        <v>45997</v>
      </c>
      <c r="C349" s="42" t="inlineStr">
        <is>
          <t>HOU</t>
        </is>
      </c>
      <c r="D349" s="42" t="inlineStr">
        <is>
          <t>DAL</t>
        </is>
      </c>
      <c r="E349" s="42" t="n">
        <v>109</v>
      </c>
      <c r="F349" s="42" t="n">
        <v>122</v>
      </c>
      <c r="G349" s="42" t="n">
        <v>20</v>
      </c>
      <c r="H349" s="42" t="n">
        <v>13</v>
      </c>
      <c r="I349" s="42" t="n">
        <v>21</v>
      </c>
      <c r="J349" s="42" t="n">
        <v>14</v>
      </c>
      <c r="K349" s="42" t="n">
        <v>45</v>
      </c>
      <c r="L349" s="42" t="n">
        <v>37</v>
      </c>
      <c r="M349" s="42" t="n">
        <v>15</v>
      </c>
      <c r="N349" s="42" t="n">
        <v>8</v>
      </c>
      <c r="O349" s="44">
        <f>IF(F349&gt;E349,1,0)</f>
        <v/>
      </c>
      <c r="P349" s="44">
        <f>F349-E349</f>
        <v/>
      </c>
    </row>
    <row r="350" ht="15" customHeight="1" s="35">
      <c r="A350" s="42" t="inlineStr">
        <is>
          <t>0022500357</t>
        </is>
      </c>
      <c r="B350" s="43" t="n">
        <v>45998</v>
      </c>
      <c r="C350" s="42" t="inlineStr">
        <is>
          <t>ORL</t>
        </is>
      </c>
      <c r="D350" s="42" t="inlineStr">
        <is>
          <t>NYK</t>
        </is>
      </c>
      <c r="E350" s="42" t="n">
        <v>100</v>
      </c>
      <c r="F350" s="42" t="n">
        <v>106</v>
      </c>
      <c r="G350" s="42" t="n">
        <v>12</v>
      </c>
      <c r="H350" s="42" t="n">
        <v>11</v>
      </c>
      <c r="I350" s="42" t="n">
        <v>16</v>
      </c>
      <c r="J350" s="42" t="n">
        <v>21</v>
      </c>
      <c r="K350" s="42" t="n">
        <v>65</v>
      </c>
      <c r="L350" s="42" t="n">
        <v>56</v>
      </c>
      <c r="M350" s="42" t="n">
        <v>14</v>
      </c>
      <c r="N350" s="42" t="n">
        <v>15</v>
      </c>
      <c r="O350" s="44">
        <f>IF(F350&gt;E350,1,0)</f>
        <v/>
      </c>
      <c r="P350" s="44">
        <f>F350-E350</f>
        <v/>
      </c>
    </row>
    <row r="351" ht="15" customHeight="1" s="35">
      <c r="A351" s="42" t="inlineStr">
        <is>
          <t>0022500358</t>
        </is>
      </c>
      <c r="B351" s="43" t="n">
        <v>45998</v>
      </c>
      <c r="C351" s="42" t="inlineStr">
        <is>
          <t>BOS</t>
        </is>
      </c>
      <c r="D351" s="42" t="inlineStr">
        <is>
          <t>TOR</t>
        </is>
      </c>
      <c r="E351" s="42" t="n">
        <v>121</v>
      </c>
      <c r="F351" s="42" t="n">
        <v>113</v>
      </c>
      <c r="G351" s="42" t="n">
        <v>11</v>
      </c>
      <c r="H351" s="42" t="n">
        <v>13</v>
      </c>
      <c r="I351" s="42" t="n">
        <v>22</v>
      </c>
      <c r="J351" s="42" t="n">
        <v>18</v>
      </c>
      <c r="K351" s="42" t="n">
        <v>46</v>
      </c>
      <c r="L351" s="42" t="n">
        <v>51</v>
      </c>
      <c r="M351" s="42" t="n">
        <v>14</v>
      </c>
      <c r="N351" s="42" t="n">
        <v>15</v>
      </c>
      <c r="O351" s="44">
        <f>IF(F351&gt;E351,1,0)</f>
        <v/>
      </c>
      <c r="P351" s="44">
        <f>F351-E351</f>
        <v/>
      </c>
    </row>
    <row r="352" ht="15" customHeight="1" s="35">
      <c r="A352" s="42" t="inlineStr">
        <is>
          <t>0022500359</t>
        </is>
      </c>
      <c r="B352" s="43" t="n">
        <v>45998</v>
      </c>
      <c r="C352" s="42" t="inlineStr">
        <is>
          <t>DEN</t>
        </is>
      </c>
      <c r="D352" s="42" t="inlineStr">
        <is>
          <t>CHA</t>
        </is>
      </c>
      <c r="E352" s="42" t="n">
        <v>115</v>
      </c>
      <c r="F352" s="42" t="n">
        <v>106</v>
      </c>
      <c r="G352" s="42" t="n">
        <v>10</v>
      </c>
      <c r="H352" s="42" t="n">
        <v>14</v>
      </c>
      <c r="I352" s="42" t="n">
        <v>19</v>
      </c>
      <c r="J352" s="42" t="n">
        <v>22</v>
      </c>
      <c r="K352" s="42" t="n">
        <v>43</v>
      </c>
      <c r="L352" s="42" t="n">
        <v>57</v>
      </c>
      <c r="M352" s="42" t="n">
        <v>16</v>
      </c>
      <c r="N352" s="42" t="n">
        <v>7</v>
      </c>
      <c r="O352" s="44">
        <f>IF(F352&gt;E352,1,0)</f>
        <v/>
      </c>
      <c r="P352" s="44">
        <f>F352-E352</f>
        <v/>
      </c>
    </row>
    <row r="353" ht="15" customHeight="1" s="35">
      <c r="A353" s="42" t="inlineStr">
        <is>
          <t>0022500360</t>
        </is>
      </c>
      <c r="B353" s="43" t="n">
        <v>45998</v>
      </c>
      <c r="C353" s="42" t="inlineStr">
        <is>
          <t>POR</t>
        </is>
      </c>
      <c r="D353" s="42" t="inlineStr">
        <is>
          <t>MEM</t>
        </is>
      </c>
      <c r="E353" s="42" t="n">
        <v>96</v>
      </c>
      <c r="F353" s="42" t="n">
        <v>119</v>
      </c>
      <c r="G353" s="42" t="n">
        <v>26</v>
      </c>
      <c r="H353" s="42" t="n">
        <v>23</v>
      </c>
      <c r="I353" s="42" t="n">
        <v>29</v>
      </c>
      <c r="J353" s="42" t="n">
        <v>25</v>
      </c>
      <c r="K353" s="42" t="n">
        <v>47</v>
      </c>
      <c r="L353" s="42" t="n">
        <v>65</v>
      </c>
      <c r="M353" s="42" t="n">
        <v>9</v>
      </c>
      <c r="N353" s="42" t="n">
        <v>10</v>
      </c>
      <c r="O353" s="44">
        <f>IF(F353&gt;E353,1,0)</f>
        <v/>
      </c>
      <c r="P353" s="44">
        <f>F353-E353</f>
        <v/>
      </c>
    </row>
    <row r="354" ht="15" customHeight="1" s="35">
      <c r="A354" s="42" t="inlineStr">
        <is>
          <t>0022500361</t>
        </is>
      </c>
      <c r="B354" s="43" t="n">
        <v>45998</v>
      </c>
      <c r="C354" s="42" t="inlineStr">
        <is>
          <t>GSW</t>
        </is>
      </c>
      <c r="D354" s="42" t="inlineStr">
        <is>
          <t>CHI</t>
        </is>
      </c>
      <c r="E354" s="42" t="n">
        <v>123</v>
      </c>
      <c r="F354" s="42" t="n">
        <v>91</v>
      </c>
      <c r="G354" s="42" t="n">
        <v>17</v>
      </c>
      <c r="H354" s="42" t="n">
        <v>15</v>
      </c>
      <c r="I354" s="42" t="n">
        <v>16</v>
      </c>
      <c r="J354" s="42" t="n">
        <v>15</v>
      </c>
      <c r="K354" s="42" t="n">
        <v>62</v>
      </c>
      <c r="L354" s="42" t="n">
        <v>48</v>
      </c>
      <c r="M354" s="42" t="n">
        <v>12</v>
      </c>
      <c r="N354" s="42" t="n">
        <v>9</v>
      </c>
      <c r="O354" s="44">
        <f>IF(F354&gt;E354,1,0)</f>
        <v/>
      </c>
      <c r="P354" s="44">
        <f>F354-E354</f>
        <v/>
      </c>
    </row>
    <row r="355" ht="15" customHeight="1" s="35">
      <c r="A355" s="42" t="inlineStr">
        <is>
          <t>0022500362</t>
        </is>
      </c>
      <c r="B355" s="43" t="n">
        <v>45998</v>
      </c>
      <c r="C355" s="42" t="inlineStr">
        <is>
          <t>LAL</t>
        </is>
      </c>
      <c r="D355" s="42" t="inlineStr">
        <is>
          <t>PHI</t>
        </is>
      </c>
      <c r="E355" s="42" t="n">
        <v>112</v>
      </c>
      <c r="F355" s="42" t="n">
        <v>108</v>
      </c>
      <c r="G355" s="42" t="n">
        <v>10</v>
      </c>
      <c r="H355" s="42" t="n">
        <v>6</v>
      </c>
      <c r="I355" s="42" t="n">
        <v>22</v>
      </c>
      <c r="J355" s="42" t="n">
        <v>18</v>
      </c>
      <c r="K355" s="42" t="n">
        <v>60</v>
      </c>
      <c r="L355" s="42" t="n">
        <v>64</v>
      </c>
      <c r="M355" s="42" t="n">
        <v>16</v>
      </c>
      <c r="N355" s="42" t="n">
        <v>13</v>
      </c>
      <c r="O355" s="44">
        <f>IF(F355&gt;E355,1,0)</f>
        <v/>
      </c>
      <c r="P355" s="44">
        <f>F355-E355</f>
        <v/>
      </c>
    </row>
    <row r="356" ht="15" customHeight="1" s="35">
      <c r="A356" s="42" t="inlineStr">
        <is>
          <t>0022500363</t>
        </is>
      </c>
      <c r="B356" s="43" t="n">
        <v>45998</v>
      </c>
      <c r="C356" s="42" t="inlineStr">
        <is>
          <t>OKC</t>
        </is>
      </c>
      <c r="D356" s="42" t="inlineStr">
        <is>
          <t>UTA</t>
        </is>
      </c>
      <c r="E356" s="42" t="n">
        <v>131</v>
      </c>
      <c r="F356" s="42" t="n">
        <v>101</v>
      </c>
      <c r="G356" s="42" t="n">
        <v>14</v>
      </c>
      <c r="H356" s="42" t="n">
        <v>17</v>
      </c>
      <c r="I356" s="42" t="n">
        <v>20</v>
      </c>
      <c r="J356" s="42" t="n">
        <v>18</v>
      </c>
      <c r="K356" s="42" t="n">
        <v>52</v>
      </c>
      <c r="L356" s="42" t="n">
        <v>44</v>
      </c>
      <c r="M356" s="42" t="n">
        <v>22</v>
      </c>
      <c r="N356" s="42" t="n">
        <v>8</v>
      </c>
      <c r="O356" s="44">
        <f>IF(F356&gt;E356,1,0)</f>
        <v/>
      </c>
      <c r="P356" s="44">
        <f>F356-E356</f>
        <v/>
      </c>
    </row>
    <row r="357" ht="15" customHeight="1" s="35">
      <c r="A357" s="42" t="inlineStr">
        <is>
          <t>0022500364</t>
        </is>
      </c>
      <c r="B357" s="43" t="n">
        <v>45999</v>
      </c>
      <c r="C357" s="42" t="inlineStr">
        <is>
          <t>SAC</t>
        </is>
      </c>
      <c r="D357" s="42" t="inlineStr">
        <is>
          <t>IND</t>
        </is>
      </c>
      <c r="E357" s="42" t="n">
        <v>105</v>
      </c>
      <c r="F357" s="42" t="n">
        <v>116</v>
      </c>
      <c r="G357" s="42" t="n">
        <v>19</v>
      </c>
      <c r="H357" s="42" t="n">
        <v>14</v>
      </c>
      <c r="I357" s="42" t="n">
        <v>18</v>
      </c>
      <c r="J357" s="42" t="n">
        <v>16</v>
      </c>
      <c r="K357" s="42" t="n">
        <v>60</v>
      </c>
      <c r="L357" s="42" t="n">
        <v>46</v>
      </c>
      <c r="M357" s="42" t="n">
        <v>6</v>
      </c>
      <c r="N357" s="42" t="n">
        <v>5</v>
      </c>
      <c r="O357" s="44">
        <f>IF(F357&gt;E357,1,0)</f>
        <v/>
      </c>
      <c r="P357" s="44">
        <f>F357-E357</f>
        <v/>
      </c>
    </row>
    <row r="358" ht="15" customHeight="1" s="35">
      <c r="A358" s="42" t="inlineStr">
        <is>
          <t>0022500365</t>
        </is>
      </c>
      <c r="B358" s="43" t="n">
        <v>45999</v>
      </c>
      <c r="C358" s="42" t="inlineStr">
        <is>
          <t>PHX</t>
        </is>
      </c>
      <c r="D358" s="42" t="inlineStr">
        <is>
          <t>MIN</t>
        </is>
      </c>
      <c r="E358" s="42" t="n">
        <v>108</v>
      </c>
      <c r="F358" s="42" t="n">
        <v>105</v>
      </c>
      <c r="G358" s="42" t="n">
        <v>9</v>
      </c>
      <c r="H358" s="42" t="n">
        <v>15</v>
      </c>
      <c r="I358" s="42" t="n">
        <v>20</v>
      </c>
      <c r="J358" s="42" t="n">
        <v>20</v>
      </c>
      <c r="K358" s="42" t="n">
        <v>53</v>
      </c>
      <c r="L358" s="42" t="n">
        <v>55</v>
      </c>
      <c r="M358" s="42" t="n">
        <v>13</v>
      </c>
      <c r="N358" s="42" t="n">
        <v>15</v>
      </c>
      <c r="O358" s="44">
        <f>IF(F358&gt;E358,1,0)</f>
        <v/>
      </c>
      <c r="P358" s="44">
        <f>F358-E358</f>
        <v/>
      </c>
    </row>
    <row r="359" ht="15" customHeight="1" s="35">
      <c r="A359" s="42" t="inlineStr">
        <is>
          <t>0022500366</t>
        </is>
      </c>
      <c r="B359" s="43" t="n">
        <v>45999</v>
      </c>
      <c r="C359" s="42" t="inlineStr">
        <is>
          <t>SAS</t>
        </is>
      </c>
      <c r="D359" s="42" t="inlineStr">
        <is>
          <t>NOP</t>
        </is>
      </c>
      <c r="E359" s="42" t="n">
        <v>135</v>
      </c>
      <c r="F359" s="42" t="n">
        <v>132</v>
      </c>
      <c r="G359" s="42" t="n">
        <v>15</v>
      </c>
      <c r="H359" s="42" t="n">
        <v>9</v>
      </c>
      <c r="I359" s="42" t="n">
        <v>19</v>
      </c>
      <c r="J359" s="42" t="n">
        <v>24</v>
      </c>
      <c r="K359" s="42" t="n">
        <v>54</v>
      </c>
      <c r="L359" s="42" t="n">
        <v>41</v>
      </c>
      <c r="M359" s="42" t="n">
        <v>15</v>
      </c>
      <c r="N359" s="42" t="n">
        <v>3</v>
      </c>
      <c r="O359" s="44">
        <f>IF(F359&gt;E359,1,0)</f>
        <v/>
      </c>
      <c r="P359" s="44">
        <f>F359-E359</f>
        <v/>
      </c>
    </row>
    <row r="360" ht="15" customHeight="1" s="35">
      <c r="A360" s="42" t="inlineStr">
        <is>
          <t>0022501201</t>
        </is>
      </c>
      <c r="B360" s="43" t="n">
        <v>46000</v>
      </c>
      <c r="C360" s="42" t="inlineStr">
        <is>
          <t>MIA</t>
        </is>
      </c>
      <c r="D360" s="42" t="inlineStr">
        <is>
          <t>ORL</t>
        </is>
      </c>
      <c r="E360" s="42" t="n">
        <v>108</v>
      </c>
      <c r="F360" s="42" t="n">
        <v>117</v>
      </c>
      <c r="G360" s="42" t="n">
        <v>8</v>
      </c>
      <c r="H360" s="42" t="n">
        <v>17</v>
      </c>
      <c r="I360" s="42" t="n">
        <v>16</v>
      </c>
      <c r="J360" s="42" t="n">
        <v>19</v>
      </c>
      <c r="K360" s="42" t="n">
        <v>47</v>
      </c>
      <c r="L360" s="42" t="n">
        <v>54</v>
      </c>
      <c r="M360" s="42" t="n">
        <v>14</v>
      </c>
      <c r="N360" s="42" t="n">
        <v>14</v>
      </c>
      <c r="O360" s="44">
        <f>IF(F360&gt;E360,1,0)</f>
        <v/>
      </c>
      <c r="P360" s="44">
        <f>F360-E360</f>
        <v/>
      </c>
    </row>
    <row r="361" ht="15" customHeight="1" s="35">
      <c r="A361" s="42" t="inlineStr">
        <is>
          <t>0022501202</t>
        </is>
      </c>
      <c r="B361" s="43" t="n">
        <v>46000</v>
      </c>
      <c r="C361" s="42" t="inlineStr">
        <is>
          <t>NYK</t>
        </is>
      </c>
      <c r="D361" s="42" t="inlineStr">
        <is>
          <t>TOR</t>
        </is>
      </c>
      <c r="E361" s="42" t="n">
        <v>117</v>
      </c>
      <c r="F361" s="42" t="n">
        <v>101</v>
      </c>
      <c r="G361" s="42" t="n">
        <v>14</v>
      </c>
      <c r="H361" s="42" t="n">
        <v>14</v>
      </c>
      <c r="I361" s="42" t="n">
        <v>19</v>
      </c>
      <c r="J361" s="42" t="n">
        <v>22</v>
      </c>
      <c r="K361" s="42" t="n">
        <v>57</v>
      </c>
      <c r="L361" s="42" t="n">
        <v>50</v>
      </c>
      <c r="M361" s="42" t="n">
        <v>16</v>
      </c>
      <c r="N361" s="42" t="n">
        <v>15</v>
      </c>
      <c r="O361" s="44">
        <f>IF(F361&gt;E361,1,0)</f>
        <v/>
      </c>
      <c r="P361" s="44">
        <f>F361-E361</f>
        <v/>
      </c>
    </row>
    <row r="362" ht="15" customHeight="1" s="35">
      <c r="A362" s="42" t="inlineStr">
        <is>
          <t>0022501203</t>
        </is>
      </c>
      <c r="B362" s="43" t="n">
        <v>46001</v>
      </c>
      <c r="C362" s="42" t="inlineStr">
        <is>
          <t>PHX</t>
        </is>
      </c>
      <c r="D362" s="42" t="inlineStr">
        <is>
          <t>OKC</t>
        </is>
      </c>
      <c r="E362" s="42" t="n">
        <v>89</v>
      </c>
      <c r="F362" s="42" t="n">
        <v>138</v>
      </c>
      <c r="G362" s="42" t="n">
        <v>21</v>
      </c>
      <c r="H362" s="42" t="n">
        <v>15</v>
      </c>
      <c r="I362" s="42" t="n">
        <v>13</v>
      </c>
      <c r="J362" s="42" t="n">
        <v>14</v>
      </c>
      <c r="K362" s="42" t="n">
        <v>43</v>
      </c>
      <c r="L362" s="42" t="n">
        <v>48</v>
      </c>
      <c r="M362" s="42" t="n">
        <v>14</v>
      </c>
      <c r="N362" s="42" t="n">
        <v>23</v>
      </c>
      <c r="O362" s="44">
        <f>IF(F362&gt;E362,1,0)</f>
        <v/>
      </c>
      <c r="P362" s="44">
        <f>F362-E362</f>
        <v/>
      </c>
    </row>
    <row r="363" ht="15" customHeight="1" s="35">
      <c r="A363" s="42" t="inlineStr">
        <is>
          <t>0022501204</t>
        </is>
      </c>
      <c r="B363" s="43" t="n">
        <v>46001</v>
      </c>
      <c r="C363" s="42" t="inlineStr">
        <is>
          <t>SAS</t>
        </is>
      </c>
      <c r="D363" s="42" t="inlineStr">
        <is>
          <t>LAL</t>
        </is>
      </c>
      <c r="E363" s="42" t="n">
        <v>132</v>
      </c>
      <c r="F363" s="42" t="n">
        <v>119</v>
      </c>
      <c r="G363" s="42" t="n">
        <v>12</v>
      </c>
      <c r="H363" s="42" t="n">
        <v>11</v>
      </c>
      <c r="I363" s="42" t="n">
        <v>19</v>
      </c>
      <c r="J363" s="42" t="n">
        <v>24</v>
      </c>
      <c r="K363" s="42" t="n">
        <v>57</v>
      </c>
      <c r="L363" s="42" t="n">
        <v>45</v>
      </c>
      <c r="M363" s="42" t="n">
        <v>16</v>
      </c>
      <c r="N363" s="42" t="n">
        <v>17</v>
      </c>
      <c r="O363" s="44">
        <f>IF(F363&gt;E363,1,0)</f>
        <v/>
      </c>
      <c r="P363" s="44">
        <f>F363-E363</f>
        <v/>
      </c>
    </row>
    <row r="364" ht="15" customHeight="1" s="35">
      <c r="A364" s="42" t="inlineStr">
        <is>
          <t>0022501205</t>
        </is>
      </c>
      <c r="B364" s="43" t="n">
        <v>46002</v>
      </c>
      <c r="C364" s="42" t="inlineStr">
        <is>
          <t>LAC</t>
        </is>
      </c>
      <c r="D364" s="42" t="inlineStr">
        <is>
          <t>HOU</t>
        </is>
      </c>
      <c r="E364" s="42" t="n">
        <v>113</v>
      </c>
      <c r="F364" s="42" t="n">
        <v>115</v>
      </c>
      <c r="G364" s="42" t="n">
        <v>15</v>
      </c>
      <c r="H364" s="42" t="n">
        <v>19</v>
      </c>
      <c r="I364" s="42" t="n">
        <v>20</v>
      </c>
      <c r="J364" s="42" t="n">
        <v>22</v>
      </c>
      <c r="K364" s="42" t="n">
        <v>35</v>
      </c>
      <c r="L364" s="42" t="n">
        <v>64</v>
      </c>
      <c r="M364" s="42" t="n">
        <v>6</v>
      </c>
      <c r="N364" s="42" t="n">
        <v>15</v>
      </c>
      <c r="O364" s="44">
        <f>IF(F364&gt;E364,1,0)</f>
        <v/>
      </c>
      <c r="P364" s="44">
        <f>F364-E364</f>
        <v/>
      </c>
    </row>
    <row r="365" ht="15" customHeight="1" s="35">
      <c r="A365" s="42" t="inlineStr">
        <is>
          <t>0022501206</t>
        </is>
      </c>
      <c r="B365" s="43" t="n">
        <v>46002</v>
      </c>
      <c r="C365" s="42" t="inlineStr">
        <is>
          <t>BOS</t>
        </is>
      </c>
      <c r="D365" s="42" t="inlineStr">
        <is>
          <t>MIL</t>
        </is>
      </c>
      <c r="E365" s="42" t="n">
        <v>101</v>
      </c>
      <c r="F365" s="42" t="n">
        <v>116</v>
      </c>
      <c r="G365" s="42" t="n">
        <v>14</v>
      </c>
      <c r="H365" s="42" t="n">
        <v>16</v>
      </c>
      <c r="I365" s="42" t="n">
        <v>15</v>
      </c>
      <c r="J365" s="42" t="n">
        <v>24</v>
      </c>
      <c r="K365" s="42" t="n">
        <v>49</v>
      </c>
      <c r="L365" s="42" t="n">
        <v>49</v>
      </c>
      <c r="M365" s="42" t="n">
        <v>15</v>
      </c>
      <c r="N365" s="42" t="n">
        <v>10</v>
      </c>
      <c r="O365" s="44">
        <f>IF(F365&gt;E365,1,0)</f>
        <v/>
      </c>
      <c r="P365" s="44">
        <f>F365-E365</f>
        <v/>
      </c>
    </row>
    <row r="366" ht="15" customHeight="1" s="35">
      <c r="A366" s="42" t="inlineStr">
        <is>
          <t>0022501207</t>
        </is>
      </c>
      <c r="B366" s="43" t="n">
        <v>46002</v>
      </c>
      <c r="C366" s="42" t="inlineStr">
        <is>
          <t>POR</t>
        </is>
      </c>
      <c r="D366" s="42" t="inlineStr">
        <is>
          <t>NOP</t>
        </is>
      </c>
      <c r="E366" s="42" t="n">
        <v>120</v>
      </c>
      <c r="F366" s="42" t="n">
        <v>143</v>
      </c>
      <c r="G366" s="42" t="n">
        <v>15</v>
      </c>
      <c r="H366" s="42" t="n">
        <v>10</v>
      </c>
      <c r="I366" s="42" t="n">
        <v>19</v>
      </c>
      <c r="J366" s="42" t="n">
        <v>18</v>
      </c>
      <c r="K366" s="42" t="n">
        <v>55</v>
      </c>
      <c r="L366" s="42" t="n">
        <v>64</v>
      </c>
      <c r="M366" s="42" t="n">
        <v>9</v>
      </c>
      <c r="N366" s="42" t="n">
        <v>3</v>
      </c>
      <c r="O366" s="44">
        <f>IF(F366&gt;E366,1,0)</f>
        <v/>
      </c>
      <c r="P366" s="44">
        <f>F366-E366</f>
        <v/>
      </c>
    </row>
    <row r="367" ht="15" customHeight="1" s="35">
      <c r="A367" s="42" t="inlineStr">
        <is>
          <t>0022501208</t>
        </is>
      </c>
      <c r="B367" s="43" t="n">
        <v>46002</v>
      </c>
      <c r="C367" s="42" t="inlineStr">
        <is>
          <t>DEN</t>
        </is>
      </c>
      <c r="D367" s="42" t="inlineStr">
        <is>
          <t>SAC</t>
        </is>
      </c>
      <c r="E367" s="42" t="n">
        <v>136</v>
      </c>
      <c r="F367" s="42" t="n">
        <v>105</v>
      </c>
      <c r="G367" s="42" t="n">
        <v>12</v>
      </c>
      <c r="H367" s="42" t="n">
        <v>16</v>
      </c>
      <c r="I367" s="42" t="n">
        <v>18</v>
      </c>
      <c r="J367" s="42" t="n">
        <v>20</v>
      </c>
      <c r="K367" s="42" t="n">
        <v>53</v>
      </c>
      <c r="L367" s="42" t="n">
        <v>48</v>
      </c>
      <c r="M367" s="42" t="n">
        <v>17</v>
      </c>
      <c r="N367" s="42" t="n">
        <v>6</v>
      </c>
      <c r="O367" s="44">
        <f>IF(F367&gt;E367,1,0)</f>
        <v/>
      </c>
      <c r="P367" s="44">
        <f>F367-E367</f>
        <v/>
      </c>
    </row>
    <row r="368" ht="15" customHeight="1" s="35">
      <c r="A368" s="42" t="inlineStr">
        <is>
          <t>0022501209</t>
        </is>
      </c>
      <c r="B368" s="43" t="n">
        <v>46003</v>
      </c>
      <c r="C368" s="42" t="inlineStr">
        <is>
          <t>CHI</t>
        </is>
      </c>
      <c r="D368" s="42" t="inlineStr">
        <is>
          <t>CHA</t>
        </is>
      </c>
      <c r="E368" s="42" t="n">
        <v>129</v>
      </c>
      <c r="F368" s="42" t="n">
        <v>126</v>
      </c>
      <c r="G368" s="42" t="n">
        <v>12</v>
      </c>
      <c r="H368" s="42" t="n">
        <v>9</v>
      </c>
      <c r="I368" s="42" t="n">
        <v>11</v>
      </c>
      <c r="J368" s="42" t="n">
        <v>19</v>
      </c>
      <c r="K368" s="42" t="n">
        <v>55</v>
      </c>
      <c r="L368" s="42" t="n">
        <v>39</v>
      </c>
      <c r="M368" s="42" t="n">
        <v>9</v>
      </c>
      <c r="N368" s="42" t="n">
        <v>7</v>
      </c>
      <c r="O368" s="44">
        <f>IF(F368&gt;E368,1,0)</f>
        <v/>
      </c>
      <c r="P368" s="44">
        <f>F368-E368</f>
        <v/>
      </c>
    </row>
    <row r="369" ht="15" customHeight="1" s="35">
      <c r="A369" s="42" t="inlineStr">
        <is>
          <t>0022501210</t>
        </is>
      </c>
      <c r="B369" s="43" t="n">
        <v>46003</v>
      </c>
      <c r="C369" s="42" t="inlineStr">
        <is>
          <t>ATL</t>
        </is>
      </c>
      <c r="D369" s="42" t="inlineStr">
        <is>
          <t>DET</t>
        </is>
      </c>
      <c r="E369" s="42" t="n">
        <v>115</v>
      </c>
      <c r="F369" s="42" t="n">
        <v>142</v>
      </c>
      <c r="G369" s="42" t="n">
        <v>20</v>
      </c>
      <c r="H369" s="42" t="n">
        <v>14</v>
      </c>
      <c r="I369" s="42" t="n">
        <v>19</v>
      </c>
      <c r="J369" s="42" t="n">
        <v>22</v>
      </c>
      <c r="K369" s="42" t="n">
        <v>48</v>
      </c>
      <c r="L369" s="42" t="n">
        <v>47</v>
      </c>
      <c r="M369" s="42" t="n">
        <v>14</v>
      </c>
      <c r="N369" s="42" t="n">
        <v>19</v>
      </c>
      <c r="O369" s="44">
        <f>IF(F369&gt;E369,1,0)</f>
        <v/>
      </c>
      <c r="P369" s="44">
        <f>F369-E369</f>
        <v/>
      </c>
    </row>
    <row r="370" ht="15" customHeight="1" s="35">
      <c r="A370" s="42" t="inlineStr">
        <is>
          <t>0022501211</t>
        </is>
      </c>
      <c r="B370" s="43" t="n">
        <v>46003</v>
      </c>
      <c r="C370" s="42" t="inlineStr">
        <is>
          <t>IND</t>
        </is>
      </c>
      <c r="D370" s="42" t="inlineStr">
        <is>
          <t>PHI</t>
        </is>
      </c>
      <c r="E370" s="42" t="n">
        <v>105</v>
      </c>
      <c r="F370" s="42" t="n">
        <v>115</v>
      </c>
      <c r="G370" s="42" t="n">
        <v>7</v>
      </c>
      <c r="H370" s="42" t="n">
        <v>13</v>
      </c>
      <c r="I370" s="42" t="n">
        <v>28</v>
      </c>
      <c r="J370" s="42" t="n">
        <v>19</v>
      </c>
      <c r="K370" s="42" t="n">
        <v>52</v>
      </c>
      <c r="L370" s="42" t="n">
        <v>64</v>
      </c>
      <c r="M370" s="42" t="n">
        <v>6</v>
      </c>
      <c r="N370" s="42" t="n">
        <v>13</v>
      </c>
      <c r="O370" s="44">
        <f>IF(F370&gt;E370,1,0)</f>
        <v/>
      </c>
      <c r="P370" s="44">
        <f>F370-E370</f>
        <v/>
      </c>
    </row>
    <row r="371" ht="15" customHeight="1" s="35">
      <c r="A371" s="42" t="inlineStr">
        <is>
          <t>0022501212</t>
        </is>
      </c>
      <c r="B371" s="43" t="n">
        <v>46003</v>
      </c>
      <c r="C371" s="42" t="inlineStr">
        <is>
          <t>CLE</t>
        </is>
      </c>
      <c r="D371" s="42" t="inlineStr">
        <is>
          <t>WAS</t>
        </is>
      </c>
      <c r="E371" s="42" t="n">
        <v>130</v>
      </c>
      <c r="F371" s="42" t="n">
        <v>126</v>
      </c>
      <c r="G371" s="42" t="n">
        <v>7</v>
      </c>
      <c r="H371" s="42" t="n">
        <v>16</v>
      </c>
      <c r="I371" s="42" t="n">
        <v>20</v>
      </c>
      <c r="J371" s="42" t="n">
        <v>27</v>
      </c>
      <c r="K371" s="42" t="n">
        <v>52</v>
      </c>
      <c r="L371" s="42" t="n">
        <v>58</v>
      </c>
      <c r="M371" s="42" t="n">
        <v>14</v>
      </c>
      <c r="N371" s="42" t="n">
        <v>3</v>
      </c>
      <c r="O371" s="44">
        <f>IF(F371&gt;E371,1,0)</f>
        <v/>
      </c>
      <c r="P371" s="44">
        <f>F371-E371</f>
        <v/>
      </c>
    </row>
    <row r="372" ht="15" customHeight="1" s="35">
      <c r="A372" s="42" t="inlineStr">
        <is>
          <t>0022501213</t>
        </is>
      </c>
      <c r="B372" s="43" t="n">
        <v>46003</v>
      </c>
      <c r="C372" s="42" t="inlineStr">
        <is>
          <t>UTA</t>
        </is>
      </c>
      <c r="D372" s="42" t="inlineStr">
        <is>
          <t>MEM</t>
        </is>
      </c>
      <c r="E372" s="42" t="n">
        <v>130</v>
      </c>
      <c r="F372" s="42" t="n">
        <v>126</v>
      </c>
      <c r="G372" s="42" t="n">
        <v>13</v>
      </c>
      <c r="H372" s="42" t="n">
        <v>10</v>
      </c>
      <c r="I372" s="42" t="n">
        <v>23</v>
      </c>
      <c r="J372" s="42" t="n">
        <v>21</v>
      </c>
      <c r="K372" s="42" t="n">
        <v>67</v>
      </c>
      <c r="L372" s="42" t="n">
        <v>57</v>
      </c>
      <c r="M372" s="42" t="n">
        <v>8</v>
      </c>
      <c r="N372" s="42" t="n">
        <v>11</v>
      </c>
      <c r="O372" s="44">
        <f>IF(F372&gt;E372,1,0)</f>
        <v/>
      </c>
      <c r="P372" s="44">
        <f>F372-E372</f>
        <v/>
      </c>
    </row>
    <row r="373" ht="15" customHeight="1" s="35">
      <c r="A373" s="42" t="inlineStr">
        <is>
          <t>0022501214</t>
        </is>
      </c>
      <c r="B373" s="43" t="n">
        <v>46003</v>
      </c>
      <c r="C373" s="42" t="inlineStr">
        <is>
          <t>BKN</t>
        </is>
      </c>
      <c r="D373" s="42" t="inlineStr">
        <is>
          <t>DAL</t>
        </is>
      </c>
      <c r="E373" s="42" t="n">
        <v>111</v>
      </c>
      <c r="F373" s="42" t="n">
        <v>119</v>
      </c>
      <c r="G373" s="42" t="n">
        <v>17</v>
      </c>
      <c r="H373" s="42" t="n">
        <v>14</v>
      </c>
      <c r="I373" s="42" t="n">
        <v>25</v>
      </c>
      <c r="J373" s="42" t="n">
        <v>20</v>
      </c>
      <c r="K373" s="42" t="n">
        <v>47</v>
      </c>
      <c r="L373" s="42" t="n">
        <v>56</v>
      </c>
      <c r="M373" s="42" t="n">
        <v>6</v>
      </c>
      <c r="N373" s="42" t="n">
        <v>9</v>
      </c>
      <c r="O373" s="44">
        <f>IF(F373&gt;E373,1,0)</f>
        <v/>
      </c>
      <c r="P373" s="44">
        <f>F373-E373</f>
        <v/>
      </c>
    </row>
    <row r="374" ht="15" customHeight="1" s="35">
      <c r="A374" s="42" t="inlineStr">
        <is>
          <t>0022501215</t>
        </is>
      </c>
      <c r="B374" s="43" t="n">
        <v>46003</v>
      </c>
      <c r="C374" s="42" t="inlineStr">
        <is>
          <t>MIN</t>
        </is>
      </c>
      <c r="D374" s="42" t="inlineStr">
        <is>
          <t>GSW</t>
        </is>
      </c>
      <c r="E374" s="42" t="n">
        <v>127</v>
      </c>
      <c r="F374" s="42" t="n">
        <v>120</v>
      </c>
      <c r="G374" s="42" t="n">
        <v>11</v>
      </c>
      <c r="H374" s="42" t="n">
        <v>13</v>
      </c>
      <c r="I374" s="42" t="n">
        <v>22</v>
      </c>
      <c r="J374" s="42" t="n">
        <v>23</v>
      </c>
      <c r="K374" s="42" t="n">
        <v>54</v>
      </c>
      <c r="L374" s="42" t="n">
        <v>52</v>
      </c>
      <c r="M374" s="42" t="n">
        <v>15</v>
      </c>
      <c r="N374" s="42" t="n">
        <v>13</v>
      </c>
      <c r="O374" s="44">
        <f>IF(F374&gt;E374,1,0)</f>
        <v/>
      </c>
      <c r="P374" s="44">
        <f>F374-E374</f>
        <v/>
      </c>
    </row>
    <row r="375" ht="15" customHeight="1" s="35">
      <c r="A375" s="42" t="inlineStr">
        <is>
          <t>0022501229</t>
        </is>
      </c>
      <c r="B375" s="43" t="n">
        <v>46004</v>
      </c>
      <c r="C375" s="42" t="inlineStr">
        <is>
          <t>NYK</t>
        </is>
      </c>
      <c r="D375" s="42" t="inlineStr">
        <is>
          <t>ORL</t>
        </is>
      </c>
      <c r="E375" s="42" t="n">
        <v>132</v>
      </c>
      <c r="F375" s="42" t="n">
        <v>120</v>
      </c>
      <c r="G375" s="42" t="n">
        <v>12</v>
      </c>
      <c r="H375" s="42" t="n">
        <v>14</v>
      </c>
      <c r="I375" s="42" t="n">
        <v>23</v>
      </c>
      <c r="J375" s="42" t="n">
        <v>24</v>
      </c>
      <c r="K375" s="42" t="n">
        <v>48</v>
      </c>
      <c r="L375" s="42" t="n">
        <v>53</v>
      </c>
      <c r="M375" s="42" t="n">
        <v>17</v>
      </c>
      <c r="N375" s="42" t="n">
        <v>15</v>
      </c>
      <c r="O375" s="44">
        <f>IF(F375&gt;E375,1,0)</f>
        <v/>
      </c>
      <c r="P375" s="44">
        <f>F375-E375</f>
        <v/>
      </c>
    </row>
    <row r="376" ht="15" customHeight="1" s="35">
      <c r="A376" s="42" t="inlineStr">
        <is>
          <t>0022501230</t>
        </is>
      </c>
      <c r="B376" s="43" t="n">
        <v>46004</v>
      </c>
      <c r="C376" s="42" t="inlineStr">
        <is>
          <t>SAS</t>
        </is>
      </c>
      <c r="D376" s="42" t="inlineStr">
        <is>
          <t>OKC</t>
        </is>
      </c>
      <c r="E376" s="42" t="n">
        <v>111</v>
      </c>
      <c r="F376" s="42" t="n">
        <v>109</v>
      </c>
      <c r="G376" s="42" t="n">
        <v>19</v>
      </c>
      <c r="H376" s="42" t="n">
        <v>15</v>
      </c>
      <c r="I376" s="42" t="n">
        <v>23</v>
      </c>
      <c r="J376" s="42" t="n">
        <v>25</v>
      </c>
      <c r="K376" s="42" t="n">
        <v>62</v>
      </c>
      <c r="L376" s="42" t="n">
        <v>57</v>
      </c>
      <c r="M376" s="42" t="n">
        <v>17</v>
      </c>
      <c r="N376" s="42" t="n">
        <v>24</v>
      </c>
      <c r="O376" s="44">
        <f>IF(F376&gt;E376,1,0)</f>
        <v/>
      </c>
      <c r="P376" s="44">
        <f>F376-E376</f>
        <v/>
      </c>
    </row>
    <row r="377" ht="15" customHeight="1" s="35">
      <c r="A377" s="42" t="inlineStr">
        <is>
          <t>0022501216</t>
        </is>
      </c>
      <c r="B377" s="43" t="n">
        <v>46005</v>
      </c>
      <c r="C377" s="42" t="inlineStr">
        <is>
          <t>WAS</t>
        </is>
      </c>
      <c r="D377" s="42" t="inlineStr">
        <is>
          <t>IND</t>
        </is>
      </c>
      <c r="E377" s="42" t="n">
        <v>108</v>
      </c>
      <c r="F377" s="42" t="n">
        <v>89</v>
      </c>
      <c r="G377" s="42" t="n">
        <v>11</v>
      </c>
      <c r="H377" s="42" t="n">
        <v>8</v>
      </c>
      <c r="I377" s="42" t="n">
        <v>21</v>
      </c>
      <c r="J377" s="42" t="n">
        <v>19</v>
      </c>
      <c r="K377" s="42" t="n">
        <v>70</v>
      </c>
      <c r="L377" s="42" t="n">
        <v>47</v>
      </c>
      <c r="M377" s="42" t="n">
        <v>3</v>
      </c>
      <c r="N377" s="42" t="n">
        <v>6</v>
      </c>
      <c r="O377" s="44">
        <f>IF(F377&gt;E377,1,0)</f>
        <v/>
      </c>
      <c r="P377" s="44">
        <f>F377-E377</f>
        <v/>
      </c>
    </row>
    <row r="378" ht="15" customHeight="1" s="35">
      <c r="A378" s="42" t="inlineStr">
        <is>
          <t>0022501217</t>
        </is>
      </c>
      <c r="B378" s="43" t="n">
        <v>46005</v>
      </c>
      <c r="C378" s="42" t="inlineStr">
        <is>
          <t>PHI</t>
        </is>
      </c>
      <c r="D378" s="42" t="inlineStr">
        <is>
          <t>ATL</t>
        </is>
      </c>
      <c r="E378" s="42" t="n">
        <v>117</v>
      </c>
      <c r="F378" s="42" t="n">
        <v>120</v>
      </c>
      <c r="G378" s="42" t="n">
        <v>12</v>
      </c>
      <c r="H378" s="42" t="n">
        <v>17</v>
      </c>
      <c r="I378" s="42" t="n">
        <v>15</v>
      </c>
      <c r="J378" s="42" t="n">
        <v>23</v>
      </c>
      <c r="K378" s="42" t="n">
        <v>61</v>
      </c>
      <c r="L378" s="42" t="n">
        <v>67</v>
      </c>
      <c r="M378" s="42" t="n">
        <v>14</v>
      </c>
      <c r="N378" s="42" t="n">
        <v>14</v>
      </c>
      <c r="O378" s="44">
        <f>IF(F378&gt;E378,1,0)</f>
        <v/>
      </c>
      <c r="P378" s="44">
        <f>F378-E378</f>
        <v/>
      </c>
    </row>
    <row r="379" ht="15" customHeight="1" s="35">
      <c r="A379" s="42" t="inlineStr">
        <is>
          <t>0022501218</t>
        </is>
      </c>
      <c r="B379" s="43" t="n">
        <v>46005</v>
      </c>
      <c r="C379" s="42" t="inlineStr">
        <is>
          <t>CHA</t>
        </is>
      </c>
      <c r="D379" s="42" t="inlineStr">
        <is>
          <t>CLE</t>
        </is>
      </c>
      <c r="E379" s="42" t="n">
        <v>119</v>
      </c>
      <c r="F379" s="42" t="n">
        <v>111</v>
      </c>
      <c r="G379" s="42" t="n">
        <v>18</v>
      </c>
      <c r="H379" s="42" t="n">
        <v>14</v>
      </c>
      <c r="I379" s="42" t="n">
        <v>27</v>
      </c>
      <c r="J379" s="42" t="n">
        <v>24</v>
      </c>
      <c r="K379" s="42" t="n">
        <v>67</v>
      </c>
      <c r="L379" s="42" t="n">
        <v>56</v>
      </c>
      <c r="M379" s="42" t="n">
        <v>7</v>
      </c>
      <c r="N379" s="42" t="n">
        <v>15</v>
      </c>
      <c r="O379" s="44">
        <f>IF(F379&gt;E379,1,0)</f>
        <v/>
      </c>
      <c r="P379" s="44">
        <f>F379-E379</f>
        <v/>
      </c>
    </row>
    <row r="380" ht="15" customHeight="1" s="35">
      <c r="A380" s="42" t="inlineStr">
        <is>
          <t>0022501219</t>
        </is>
      </c>
      <c r="B380" s="43" t="n">
        <v>46005</v>
      </c>
      <c r="C380" s="42" t="inlineStr">
        <is>
          <t>MIL</t>
        </is>
      </c>
      <c r="D380" s="42" t="inlineStr">
        <is>
          <t>BKN</t>
        </is>
      </c>
      <c r="E380" s="42" t="n">
        <v>82</v>
      </c>
      <c r="F380" s="42" t="n">
        <v>127</v>
      </c>
      <c r="G380" s="42" t="n">
        <v>20</v>
      </c>
      <c r="H380" s="42" t="n">
        <v>14</v>
      </c>
      <c r="I380" s="42" t="n">
        <v>18</v>
      </c>
      <c r="J380" s="42" t="n">
        <v>15</v>
      </c>
      <c r="K380" s="42" t="n">
        <v>44</v>
      </c>
      <c r="L380" s="42" t="n">
        <v>49</v>
      </c>
      <c r="M380" s="42" t="n">
        <v>11</v>
      </c>
      <c r="N380" s="42" t="n">
        <v>6</v>
      </c>
      <c r="O380" s="44">
        <f>IF(F380&gt;E380,1,0)</f>
        <v/>
      </c>
      <c r="P380" s="44">
        <f>F380-E380</f>
        <v/>
      </c>
    </row>
    <row r="381" ht="15" customHeight="1" s="35">
      <c r="A381" s="42" t="inlineStr">
        <is>
          <t>0022501220</t>
        </is>
      </c>
      <c r="B381" s="43" t="n">
        <v>46005</v>
      </c>
      <c r="C381" s="42" t="inlineStr">
        <is>
          <t>SAC</t>
        </is>
      </c>
      <c r="D381" s="42" t="inlineStr">
        <is>
          <t>MIN</t>
        </is>
      </c>
      <c r="E381" s="42" t="n">
        <v>103</v>
      </c>
      <c r="F381" s="42" t="n">
        <v>117</v>
      </c>
      <c r="G381" s="42" t="n">
        <v>15</v>
      </c>
      <c r="H381" s="42" t="n">
        <v>12</v>
      </c>
      <c r="I381" s="42" t="n">
        <v>21</v>
      </c>
      <c r="J381" s="42" t="n">
        <v>27</v>
      </c>
      <c r="K381" s="42" t="n">
        <v>49</v>
      </c>
      <c r="L381" s="42" t="n">
        <v>60</v>
      </c>
      <c r="M381" s="42" t="n">
        <v>6</v>
      </c>
      <c r="N381" s="42" t="n">
        <v>16</v>
      </c>
      <c r="O381" s="44">
        <f>IF(F381&gt;E381,1,0)</f>
        <v/>
      </c>
      <c r="P381" s="44">
        <f>F381-E381</f>
        <v/>
      </c>
    </row>
    <row r="382" ht="15" customHeight="1" s="35">
      <c r="A382" s="42" t="inlineStr">
        <is>
          <t>0022501221</t>
        </is>
      </c>
      <c r="B382" s="43" t="n">
        <v>46005</v>
      </c>
      <c r="C382" s="42" t="inlineStr">
        <is>
          <t>GSW</t>
        </is>
      </c>
      <c r="D382" s="42" t="inlineStr">
        <is>
          <t>POR</t>
        </is>
      </c>
      <c r="E382" s="42" t="n">
        <v>131</v>
      </c>
      <c r="F382" s="42" t="n">
        <v>136</v>
      </c>
      <c r="G382" s="42" t="n">
        <v>18</v>
      </c>
      <c r="H382" s="42" t="n">
        <v>18</v>
      </c>
      <c r="I382" s="42" t="n">
        <v>24</v>
      </c>
      <c r="J382" s="42" t="n">
        <v>22</v>
      </c>
      <c r="K382" s="42" t="n">
        <v>42</v>
      </c>
      <c r="L382" s="42" t="n">
        <v>52</v>
      </c>
      <c r="M382" s="42" t="n">
        <v>13</v>
      </c>
      <c r="N382" s="42" t="n">
        <v>9</v>
      </c>
      <c r="O382" s="44">
        <f>IF(F382&gt;E382,1,0)</f>
        <v/>
      </c>
      <c r="P382" s="44">
        <f>F382-E382</f>
        <v/>
      </c>
    </row>
    <row r="383" ht="15" customHeight="1" s="35">
      <c r="A383" s="42" t="inlineStr">
        <is>
          <t>0022501223</t>
        </is>
      </c>
      <c r="B383" s="43" t="n">
        <v>46005</v>
      </c>
      <c r="C383" s="42" t="inlineStr">
        <is>
          <t>NOP</t>
        </is>
      </c>
      <c r="D383" s="42" t="inlineStr">
        <is>
          <t>CHI</t>
        </is>
      </c>
      <c r="E383" s="42" t="n">
        <v>114</v>
      </c>
      <c r="F383" s="42" t="n">
        <v>104</v>
      </c>
      <c r="G383" s="42" t="n">
        <v>15</v>
      </c>
      <c r="H383" s="42" t="n">
        <v>13</v>
      </c>
      <c r="I383" s="42" t="n">
        <v>17</v>
      </c>
      <c r="J383" s="42" t="n">
        <v>25</v>
      </c>
      <c r="K383" s="42" t="n">
        <v>64</v>
      </c>
      <c r="L383" s="42" t="n">
        <v>47</v>
      </c>
      <c r="M383" s="42" t="n">
        <v>4</v>
      </c>
      <c r="N383" s="42" t="n">
        <v>10</v>
      </c>
      <c r="O383" s="44">
        <f>IF(F383&gt;E383,1,0)</f>
        <v/>
      </c>
      <c r="P383" s="44">
        <f>F383-E383</f>
        <v/>
      </c>
    </row>
    <row r="384" ht="15" customHeight="1" s="35">
      <c r="A384" s="42" t="inlineStr">
        <is>
          <t>0022501228</t>
        </is>
      </c>
      <c r="B384" s="43" t="n">
        <v>46005</v>
      </c>
      <c r="C384" s="42" t="inlineStr">
        <is>
          <t>LAL</t>
        </is>
      </c>
      <c r="D384" s="42" t="inlineStr">
        <is>
          <t>PHX</t>
        </is>
      </c>
      <c r="E384" s="42" t="n">
        <v>116</v>
      </c>
      <c r="F384" s="42" t="n">
        <v>114</v>
      </c>
      <c r="G384" s="42" t="n">
        <v>22</v>
      </c>
      <c r="H384" s="42" t="n">
        <v>20</v>
      </c>
      <c r="I384" s="42" t="n">
        <v>23</v>
      </c>
      <c r="J384" s="42" t="n">
        <v>29</v>
      </c>
      <c r="K384" s="42" t="n">
        <v>64</v>
      </c>
      <c r="L384" s="42" t="n">
        <v>43</v>
      </c>
      <c r="M384" s="42" t="n">
        <v>17</v>
      </c>
      <c r="N384" s="42" t="n">
        <v>14</v>
      </c>
      <c r="O384" s="44">
        <f>IF(F384&gt;E384,1,0)</f>
        <v/>
      </c>
      <c r="P384" s="44">
        <f>F384-E384</f>
        <v/>
      </c>
    </row>
    <row r="385" ht="15" customHeight="1" s="35">
      <c r="A385" s="42" t="inlineStr">
        <is>
          <t>0022501222</t>
        </is>
      </c>
      <c r="B385" s="43" t="n">
        <v>46006</v>
      </c>
      <c r="C385" s="42" t="inlineStr">
        <is>
          <t>DET</t>
        </is>
      </c>
      <c r="D385" s="42" t="inlineStr">
        <is>
          <t>BOS</t>
        </is>
      </c>
      <c r="E385" s="42" t="n">
        <v>112</v>
      </c>
      <c r="F385" s="42" t="n">
        <v>105</v>
      </c>
      <c r="G385" s="42" t="n">
        <v>11</v>
      </c>
      <c r="H385" s="42" t="n">
        <v>13</v>
      </c>
      <c r="I385" s="42" t="n">
        <v>20</v>
      </c>
      <c r="J385" s="42" t="n">
        <v>20</v>
      </c>
      <c r="K385" s="42" t="n">
        <v>59</v>
      </c>
      <c r="L385" s="42" t="n">
        <v>49</v>
      </c>
      <c r="M385" s="42" t="n">
        <v>20</v>
      </c>
      <c r="N385" s="42" t="n">
        <v>15</v>
      </c>
      <c r="O385" s="44">
        <f>IF(F385&gt;E385,1,0)</f>
        <v/>
      </c>
      <c r="P385" s="44">
        <f>F385-E385</f>
        <v/>
      </c>
    </row>
    <row r="386" ht="15" customHeight="1" s="35">
      <c r="A386" s="42" t="inlineStr">
        <is>
          <t>0022501224</t>
        </is>
      </c>
      <c r="B386" s="43" t="n">
        <v>46006</v>
      </c>
      <c r="C386" s="42" t="inlineStr">
        <is>
          <t>DAL</t>
        </is>
      </c>
      <c r="D386" s="42" t="inlineStr">
        <is>
          <t>UTA</t>
        </is>
      </c>
      <c r="E386" s="42" t="n">
        <v>133</v>
      </c>
      <c r="F386" s="42" t="n">
        <v>140</v>
      </c>
      <c r="G386" s="42" t="n">
        <v>15</v>
      </c>
      <c r="H386" s="42" t="n">
        <v>13</v>
      </c>
      <c r="I386" s="42" t="n">
        <v>26</v>
      </c>
      <c r="J386" s="42" t="n">
        <v>32</v>
      </c>
      <c r="K386" s="42" t="n">
        <v>67</v>
      </c>
      <c r="L386" s="42" t="n">
        <v>50</v>
      </c>
      <c r="M386" s="42" t="n">
        <v>10</v>
      </c>
      <c r="N386" s="42" t="n">
        <v>9</v>
      </c>
      <c r="O386" s="44">
        <f>IF(F386&gt;E386,1,0)</f>
        <v/>
      </c>
      <c r="P386" s="44">
        <f>F386-E386</f>
        <v/>
      </c>
    </row>
    <row r="387" ht="15" customHeight="1" s="35">
      <c r="A387" s="42" t="inlineStr">
        <is>
          <t>0022501225</t>
        </is>
      </c>
      <c r="B387" s="43" t="n">
        <v>46006</v>
      </c>
      <c r="C387" s="42" t="inlineStr">
        <is>
          <t>HOU</t>
        </is>
      </c>
      <c r="D387" s="42" t="inlineStr">
        <is>
          <t>DEN</t>
        </is>
      </c>
      <c r="E387" s="42" t="n">
        <v>125</v>
      </c>
      <c r="F387" s="42" t="n">
        <v>128</v>
      </c>
      <c r="G387" s="42" t="n">
        <v>16</v>
      </c>
      <c r="H387" s="42" t="n">
        <v>11</v>
      </c>
      <c r="I387" s="42" t="n">
        <v>26</v>
      </c>
      <c r="J387" s="42" t="n">
        <v>30</v>
      </c>
      <c r="K387" s="42" t="n">
        <v>56</v>
      </c>
      <c r="L387" s="42" t="n">
        <v>46</v>
      </c>
      <c r="M387" s="42" t="n">
        <v>16</v>
      </c>
      <c r="N387" s="42" t="n">
        <v>18</v>
      </c>
      <c r="O387" s="44">
        <f>IF(F387&gt;E387,1,0)</f>
        <v/>
      </c>
      <c r="P387" s="44">
        <f>F387-E387</f>
        <v/>
      </c>
    </row>
    <row r="388" ht="15" customHeight="1" s="35">
      <c r="A388" s="42" t="inlineStr">
        <is>
          <t>0022501226</t>
        </is>
      </c>
      <c r="B388" s="43" t="n">
        <v>46006</v>
      </c>
      <c r="C388" s="42" t="inlineStr">
        <is>
          <t>MEM</t>
        </is>
      </c>
      <c r="D388" s="42" t="inlineStr">
        <is>
          <t>LAC</t>
        </is>
      </c>
      <c r="E388" s="42" t="n">
        <v>121</v>
      </c>
      <c r="F388" s="42" t="n">
        <v>103</v>
      </c>
      <c r="G388" s="42" t="n">
        <v>11</v>
      </c>
      <c r="H388" s="42" t="n">
        <v>19</v>
      </c>
      <c r="I388" s="42" t="n">
        <v>21</v>
      </c>
      <c r="J388" s="42" t="n">
        <v>16</v>
      </c>
      <c r="K388" s="42" t="n">
        <v>43</v>
      </c>
      <c r="L388" s="42" t="n">
        <v>50</v>
      </c>
      <c r="M388" s="42" t="n">
        <v>11</v>
      </c>
      <c r="N388" s="42" t="n">
        <v>6</v>
      </c>
      <c r="O388" s="44">
        <f>IF(F388&gt;E388,1,0)</f>
        <v/>
      </c>
      <c r="P388" s="44">
        <f>F388-E388</f>
        <v/>
      </c>
    </row>
    <row r="389" ht="15" customHeight="1" s="35">
      <c r="A389" s="42" t="inlineStr">
        <is>
          <t>0022501227</t>
        </is>
      </c>
      <c r="B389" s="43" t="n">
        <v>46006</v>
      </c>
      <c r="C389" s="42" t="inlineStr">
        <is>
          <t>TOR</t>
        </is>
      </c>
      <c r="D389" s="42" t="inlineStr">
        <is>
          <t>MIA</t>
        </is>
      </c>
      <c r="E389" s="42" t="n">
        <v>106</v>
      </c>
      <c r="F389" s="42" t="n">
        <v>96</v>
      </c>
      <c r="G389" s="42" t="n">
        <v>21</v>
      </c>
      <c r="H389" s="42" t="n">
        <v>19</v>
      </c>
      <c r="I389" s="42" t="n">
        <v>20</v>
      </c>
      <c r="J389" s="42" t="n">
        <v>14</v>
      </c>
      <c r="K389" s="42" t="n">
        <v>50</v>
      </c>
      <c r="L389" s="42" t="n">
        <v>54</v>
      </c>
      <c r="M389" s="42" t="n">
        <v>15</v>
      </c>
      <c r="N389" s="42" t="n">
        <v>14</v>
      </c>
      <c r="O389" s="44">
        <f>IF(F389&gt;E389,1,0)</f>
        <v/>
      </c>
      <c r="P389" s="44">
        <f>F389-E389</f>
        <v/>
      </c>
    </row>
    <row r="390" ht="15" customHeight="1" s="35">
      <c r="A390" s="42" t="inlineStr">
        <is>
          <t>0022500367</t>
        </is>
      </c>
      <c r="B390" s="43" t="n">
        <v>46008</v>
      </c>
      <c r="C390" s="42" t="inlineStr">
        <is>
          <t>CLE</t>
        </is>
      </c>
      <c r="D390" s="42" t="inlineStr">
        <is>
          <t>CHI</t>
        </is>
      </c>
      <c r="E390" s="42" t="n">
        <v>111</v>
      </c>
      <c r="F390" s="42" t="n">
        <v>127</v>
      </c>
      <c r="G390" s="42" t="n">
        <v>20</v>
      </c>
      <c r="H390" s="42" t="n">
        <v>16</v>
      </c>
      <c r="I390" s="42" t="n">
        <v>16</v>
      </c>
      <c r="J390" s="42" t="n">
        <v>17</v>
      </c>
      <c r="K390" s="42" t="n">
        <v>45</v>
      </c>
      <c r="L390" s="42" t="n">
        <v>47</v>
      </c>
      <c r="M390" s="42" t="n">
        <v>15</v>
      </c>
      <c r="N390" s="42" t="n">
        <v>10</v>
      </c>
      <c r="O390" s="44">
        <f>IF(F390&gt;E390,1,0)</f>
        <v/>
      </c>
      <c r="P390" s="44">
        <f>F390-E390</f>
        <v/>
      </c>
    </row>
    <row r="391" ht="15" customHeight="1" s="35">
      <c r="A391" s="42" t="inlineStr">
        <is>
          <t>0022500368</t>
        </is>
      </c>
      <c r="B391" s="43" t="n">
        <v>46008</v>
      </c>
      <c r="C391" s="42" t="inlineStr">
        <is>
          <t>MEM</t>
        </is>
      </c>
      <c r="D391" s="42" t="inlineStr">
        <is>
          <t>MIN</t>
        </is>
      </c>
      <c r="E391" s="42" t="n">
        <v>116</v>
      </c>
      <c r="F391" s="42" t="n">
        <v>110</v>
      </c>
      <c r="G391" s="42" t="n">
        <v>18</v>
      </c>
      <c r="H391" s="42" t="n">
        <v>18</v>
      </c>
      <c r="I391" s="42" t="n">
        <v>25</v>
      </c>
      <c r="J391" s="42" t="n">
        <v>25</v>
      </c>
      <c r="K391" s="42" t="n">
        <v>63</v>
      </c>
      <c r="L391" s="42" t="n">
        <v>63</v>
      </c>
      <c r="M391" s="42" t="n">
        <v>12</v>
      </c>
      <c r="N391" s="42" t="n">
        <v>17</v>
      </c>
      <c r="O391" s="44">
        <f>IF(F391&gt;E391,1,0)</f>
        <v/>
      </c>
      <c r="P391" s="44">
        <f>F391-E391</f>
        <v/>
      </c>
    </row>
    <row r="392" ht="15" customHeight="1" s="35">
      <c r="A392" s="42" t="inlineStr">
        <is>
          <t>0022500369</t>
        </is>
      </c>
      <c r="B392" s="43" t="n">
        <v>46009</v>
      </c>
      <c r="C392" s="42" t="inlineStr">
        <is>
          <t>LAC</t>
        </is>
      </c>
      <c r="D392" s="42" t="inlineStr">
        <is>
          <t>OKC</t>
        </is>
      </c>
      <c r="E392" s="42" t="n">
        <v>101</v>
      </c>
      <c r="F392" s="42" t="n">
        <v>122</v>
      </c>
      <c r="G392" s="42" t="n">
        <v>29</v>
      </c>
      <c r="H392" s="42" t="n">
        <v>9</v>
      </c>
      <c r="I392" s="42" t="n">
        <v>17</v>
      </c>
      <c r="J392" s="42" t="n">
        <v>19</v>
      </c>
      <c r="K392" s="42" t="n">
        <v>58</v>
      </c>
      <c r="L392" s="42" t="n">
        <v>43</v>
      </c>
      <c r="M392" s="42" t="n">
        <v>6</v>
      </c>
      <c r="N392" s="42" t="n">
        <v>24</v>
      </c>
      <c r="O392" s="44">
        <f>IF(F392&gt;E392,1,0)</f>
        <v/>
      </c>
      <c r="P392" s="44">
        <f>F392-E392</f>
        <v/>
      </c>
    </row>
    <row r="393" ht="15" customHeight="1" s="35">
      <c r="A393" s="42" t="inlineStr">
        <is>
          <t>0022500370</t>
        </is>
      </c>
      <c r="B393" s="43" t="n">
        <v>46009</v>
      </c>
      <c r="C393" s="42" t="inlineStr">
        <is>
          <t>WAS</t>
        </is>
      </c>
      <c r="D393" s="42" t="inlineStr">
        <is>
          <t>SAS</t>
        </is>
      </c>
      <c r="E393" s="42" t="n">
        <v>94</v>
      </c>
      <c r="F393" s="42" t="n">
        <v>119</v>
      </c>
      <c r="G393" s="42" t="n">
        <v>14</v>
      </c>
      <c r="H393" s="42" t="n">
        <v>14</v>
      </c>
      <c r="I393" s="42" t="n">
        <v>18</v>
      </c>
      <c r="J393" s="42" t="n">
        <v>12</v>
      </c>
      <c r="K393" s="42" t="n">
        <v>54</v>
      </c>
      <c r="L393" s="42" t="n">
        <v>58</v>
      </c>
      <c r="M393" s="42" t="n">
        <v>4</v>
      </c>
      <c r="N393" s="42" t="n">
        <v>18</v>
      </c>
      <c r="O393" s="44">
        <f>IF(F393&gt;E393,1,0)</f>
        <v/>
      </c>
      <c r="P393" s="44">
        <f>F393-E393</f>
        <v/>
      </c>
    </row>
    <row r="394" ht="15" customHeight="1" s="35">
      <c r="A394" s="42" t="inlineStr">
        <is>
          <t>0022500371</t>
        </is>
      </c>
      <c r="B394" s="43" t="n">
        <v>46009</v>
      </c>
      <c r="C394" s="42" t="inlineStr">
        <is>
          <t>ATL</t>
        </is>
      </c>
      <c r="D394" s="42" t="inlineStr">
        <is>
          <t>CHA</t>
        </is>
      </c>
      <c r="E394" s="42" t="n">
        <v>126</v>
      </c>
      <c r="F394" s="42" t="n">
        <v>133</v>
      </c>
      <c r="G394" s="42" t="n">
        <v>15</v>
      </c>
      <c r="H394" s="42" t="n">
        <v>16</v>
      </c>
      <c r="I394" s="42" t="n">
        <v>20</v>
      </c>
      <c r="J394" s="42" t="n">
        <v>21</v>
      </c>
      <c r="K394" s="42" t="n">
        <v>45</v>
      </c>
      <c r="L394" s="42" t="n">
        <v>50</v>
      </c>
      <c r="M394" s="42" t="n">
        <v>15</v>
      </c>
      <c r="N394" s="42" t="n">
        <v>8</v>
      </c>
      <c r="O394" s="44">
        <f>IF(F394&gt;E394,1,0)</f>
        <v/>
      </c>
      <c r="P394" s="44">
        <f>F394-E394</f>
        <v/>
      </c>
    </row>
    <row r="395" ht="15" customHeight="1" s="35">
      <c r="A395" s="42" t="inlineStr">
        <is>
          <t>0022500372</t>
        </is>
      </c>
      <c r="B395" s="43" t="n">
        <v>46009</v>
      </c>
      <c r="C395" s="42" t="inlineStr">
        <is>
          <t>NYK</t>
        </is>
      </c>
      <c r="D395" s="42" t="inlineStr">
        <is>
          <t>IND</t>
        </is>
      </c>
      <c r="E395" s="42" t="n">
        <v>114</v>
      </c>
      <c r="F395" s="42" t="n">
        <v>113</v>
      </c>
      <c r="G395" s="42" t="n">
        <v>16</v>
      </c>
      <c r="H395" s="42" t="n">
        <v>14</v>
      </c>
      <c r="I395" s="42" t="n">
        <v>19</v>
      </c>
      <c r="J395" s="42" t="n">
        <v>20</v>
      </c>
      <c r="K395" s="42" t="n">
        <v>54</v>
      </c>
      <c r="L395" s="42" t="n">
        <v>56</v>
      </c>
      <c r="M395" s="42" t="n">
        <v>18</v>
      </c>
      <c r="N395" s="42" t="n">
        <v>6</v>
      </c>
      <c r="O395" s="44">
        <f>IF(F395&gt;E395,1,0)</f>
        <v/>
      </c>
      <c r="P395" s="44">
        <f>F395-E395</f>
        <v/>
      </c>
    </row>
    <row r="396" ht="15" customHeight="1" s="35">
      <c r="A396" s="42" t="inlineStr">
        <is>
          <t>0022500373</t>
        </is>
      </c>
      <c r="B396" s="43" t="n">
        <v>46009</v>
      </c>
      <c r="C396" s="42" t="inlineStr">
        <is>
          <t>MIA</t>
        </is>
      </c>
      <c r="D396" s="42" t="inlineStr">
        <is>
          <t>BKN</t>
        </is>
      </c>
      <c r="E396" s="42" t="n">
        <v>106</v>
      </c>
      <c r="F396" s="42" t="n">
        <v>95</v>
      </c>
      <c r="G396" s="42" t="n">
        <v>14</v>
      </c>
      <c r="H396" s="42" t="n">
        <v>13</v>
      </c>
      <c r="I396" s="42" t="n">
        <v>12</v>
      </c>
      <c r="J396" s="42" t="n">
        <v>17</v>
      </c>
      <c r="K396" s="42" t="n">
        <v>61</v>
      </c>
      <c r="L396" s="42" t="n">
        <v>55</v>
      </c>
      <c r="M396" s="42" t="n">
        <v>14</v>
      </c>
      <c r="N396" s="42" t="n">
        <v>7</v>
      </c>
      <c r="O396" s="44">
        <f>IF(F396&gt;E396,1,0)</f>
        <v/>
      </c>
      <c r="P396" s="44">
        <f>F396-E396</f>
        <v/>
      </c>
    </row>
    <row r="397" ht="15" customHeight="1" s="35">
      <c r="A397" s="42" t="inlineStr">
        <is>
          <t>0022500374</t>
        </is>
      </c>
      <c r="B397" s="43" t="n">
        <v>46009</v>
      </c>
      <c r="C397" s="42" t="inlineStr">
        <is>
          <t>TOR</t>
        </is>
      </c>
      <c r="D397" s="42" t="inlineStr">
        <is>
          <t>MIL</t>
        </is>
      </c>
      <c r="E397" s="42" t="n">
        <v>111</v>
      </c>
      <c r="F397" s="42" t="n">
        <v>105</v>
      </c>
      <c r="G397" s="42" t="n">
        <v>17</v>
      </c>
      <c r="H397" s="42" t="n">
        <v>16</v>
      </c>
      <c r="I397" s="42" t="n">
        <v>20</v>
      </c>
      <c r="J397" s="42" t="n">
        <v>19</v>
      </c>
      <c r="K397" s="42" t="n">
        <v>54</v>
      </c>
      <c r="L397" s="42" t="n">
        <v>44</v>
      </c>
      <c r="M397" s="42" t="n">
        <v>16</v>
      </c>
      <c r="N397" s="42" t="n">
        <v>11</v>
      </c>
      <c r="O397" s="44">
        <f>IF(F397&gt;E397,1,0)</f>
        <v/>
      </c>
      <c r="P397" s="44">
        <f>F397-E397</f>
        <v/>
      </c>
    </row>
    <row r="398" ht="15" customHeight="1" s="35">
      <c r="A398" s="42" t="inlineStr">
        <is>
          <t>0022500375</t>
        </is>
      </c>
      <c r="B398" s="43" t="n">
        <v>46009</v>
      </c>
      <c r="C398" s="42" t="inlineStr">
        <is>
          <t>HOU</t>
        </is>
      </c>
      <c r="D398" s="42" t="inlineStr">
        <is>
          <t>NOP</t>
        </is>
      </c>
      <c r="E398" s="42" t="n">
        <v>128</v>
      </c>
      <c r="F398" s="42" t="n">
        <v>133</v>
      </c>
      <c r="G398" s="42" t="n">
        <v>20</v>
      </c>
      <c r="H398" s="42" t="n">
        <v>12</v>
      </c>
      <c r="I398" s="42" t="n">
        <v>21</v>
      </c>
      <c r="J398" s="42" t="n">
        <v>24</v>
      </c>
      <c r="K398" s="42" t="n">
        <v>72</v>
      </c>
      <c r="L398" s="42" t="n">
        <v>48</v>
      </c>
      <c r="M398" s="42" t="n">
        <v>16</v>
      </c>
      <c r="N398" s="42" t="n">
        <v>5</v>
      </c>
      <c r="O398" s="44">
        <f>IF(F398&gt;E398,1,0)</f>
        <v/>
      </c>
      <c r="P398" s="44">
        <f>F398-E398</f>
        <v/>
      </c>
    </row>
    <row r="399" ht="15" customHeight="1" s="35">
      <c r="A399" s="42" t="inlineStr">
        <is>
          <t>0022500376</t>
        </is>
      </c>
      <c r="B399" s="43" t="n">
        <v>46009</v>
      </c>
      <c r="C399" s="42" t="inlineStr">
        <is>
          <t>DET</t>
        </is>
      </c>
      <c r="D399" s="42" t="inlineStr">
        <is>
          <t>DAL</t>
        </is>
      </c>
      <c r="E399" s="42" t="n">
        <v>114</v>
      </c>
      <c r="F399" s="42" t="n">
        <v>116</v>
      </c>
      <c r="G399" s="42" t="n">
        <v>12</v>
      </c>
      <c r="H399" s="42" t="n">
        <v>17</v>
      </c>
      <c r="I399" s="42" t="n">
        <v>28</v>
      </c>
      <c r="J399" s="42" t="n">
        <v>21</v>
      </c>
      <c r="K399" s="42" t="n">
        <v>76</v>
      </c>
      <c r="L399" s="42" t="n">
        <v>59</v>
      </c>
      <c r="M399" s="42" t="n">
        <v>21</v>
      </c>
      <c r="N399" s="42" t="n">
        <v>10</v>
      </c>
      <c r="O399" s="44">
        <f>IF(F399&gt;E399,1,0)</f>
        <v/>
      </c>
      <c r="P399" s="44">
        <f>F399-E399</f>
        <v/>
      </c>
    </row>
    <row r="400" ht="15" customHeight="1" s="35">
      <c r="A400" s="42" t="inlineStr">
        <is>
          <t>0022500377</t>
        </is>
      </c>
      <c r="B400" s="43" t="n">
        <v>46009</v>
      </c>
      <c r="C400" s="42" t="inlineStr">
        <is>
          <t>ORL</t>
        </is>
      </c>
      <c r="D400" s="42" t="inlineStr">
        <is>
          <t>DEN</t>
        </is>
      </c>
      <c r="E400" s="42" t="n">
        <v>115</v>
      </c>
      <c r="F400" s="42" t="n">
        <v>126</v>
      </c>
      <c r="G400" s="42" t="n">
        <v>10</v>
      </c>
      <c r="H400" s="42" t="n">
        <v>15</v>
      </c>
      <c r="I400" s="42" t="n">
        <v>18</v>
      </c>
      <c r="J400" s="42" t="n">
        <v>18</v>
      </c>
      <c r="K400" s="42" t="n">
        <v>50</v>
      </c>
      <c r="L400" s="42" t="n">
        <v>49</v>
      </c>
      <c r="M400" s="42" t="n">
        <v>15</v>
      </c>
      <c r="N400" s="42" t="n">
        <v>19</v>
      </c>
      <c r="O400" s="44">
        <f>IF(F400&gt;E400,1,0)</f>
        <v/>
      </c>
      <c r="P400" s="44">
        <f>F400-E400</f>
        <v/>
      </c>
    </row>
    <row r="401" ht="15" customHeight="1" s="35">
      <c r="A401" s="42" t="inlineStr">
        <is>
          <t>0022500378</t>
        </is>
      </c>
      <c r="B401" s="43" t="n">
        <v>46009</v>
      </c>
      <c r="C401" s="42" t="inlineStr">
        <is>
          <t>GSW</t>
        </is>
      </c>
      <c r="D401" s="42" t="inlineStr">
        <is>
          <t>PHX</t>
        </is>
      </c>
      <c r="E401" s="42" t="n">
        <v>98</v>
      </c>
      <c r="F401" s="42" t="n">
        <v>99</v>
      </c>
      <c r="G401" s="42" t="n">
        <v>20</v>
      </c>
      <c r="H401" s="42" t="n">
        <v>15</v>
      </c>
      <c r="I401" s="42" t="n">
        <v>20</v>
      </c>
      <c r="J401" s="42" t="n">
        <v>17</v>
      </c>
      <c r="K401" s="42" t="n">
        <v>60</v>
      </c>
      <c r="L401" s="42" t="n">
        <v>54</v>
      </c>
      <c r="M401" s="42" t="n">
        <v>13</v>
      </c>
      <c r="N401" s="42" t="n">
        <v>14</v>
      </c>
      <c r="O401" s="44">
        <f>IF(F401&gt;E401,1,0)</f>
        <v/>
      </c>
      <c r="P401" s="44">
        <f>F401-E401</f>
        <v/>
      </c>
    </row>
    <row r="402" ht="15" customHeight="1" s="35">
      <c r="A402" s="42" t="inlineStr">
        <is>
          <t>0022500379</t>
        </is>
      </c>
      <c r="B402" s="43" t="n">
        <v>46009</v>
      </c>
      <c r="C402" s="42" t="inlineStr">
        <is>
          <t>LAL</t>
        </is>
      </c>
      <c r="D402" s="42" t="inlineStr">
        <is>
          <t>UTA</t>
        </is>
      </c>
      <c r="E402" s="42" t="n">
        <v>143</v>
      </c>
      <c r="F402" s="42" t="n">
        <v>135</v>
      </c>
      <c r="G402" s="42" t="n">
        <v>7</v>
      </c>
      <c r="H402" s="42" t="n">
        <v>13</v>
      </c>
      <c r="I402" s="42" t="n">
        <v>31</v>
      </c>
      <c r="J402" s="42" t="n">
        <v>29</v>
      </c>
      <c r="K402" s="42" t="n">
        <v>54</v>
      </c>
      <c r="L402" s="42" t="n">
        <v>53</v>
      </c>
      <c r="M402" s="42" t="n">
        <v>18</v>
      </c>
      <c r="N402" s="42" t="n">
        <v>10</v>
      </c>
      <c r="O402" s="44">
        <f>IF(F402&gt;E402,1,0)</f>
        <v/>
      </c>
      <c r="P402" s="44">
        <f>F402-E402</f>
        <v/>
      </c>
    </row>
    <row r="403" ht="15" customHeight="1" s="35">
      <c r="A403" s="42" t="inlineStr">
        <is>
          <t>0022500380</t>
        </is>
      </c>
      <c r="B403" s="43" t="n">
        <v>46009</v>
      </c>
      <c r="C403" s="42" t="inlineStr">
        <is>
          <t>SAC</t>
        </is>
      </c>
      <c r="D403" s="42" t="inlineStr">
        <is>
          <t>POR</t>
        </is>
      </c>
      <c r="E403" s="42" t="n">
        <v>133</v>
      </c>
      <c r="F403" s="42" t="n">
        <v>134</v>
      </c>
      <c r="G403" s="42" t="n">
        <v>18</v>
      </c>
      <c r="H403" s="42" t="n">
        <v>21</v>
      </c>
      <c r="I403" s="42" t="n">
        <v>29</v>
      </c>
      <c r="J403" s="42" t="n">
        <v>27</v>
      </c>
      <c r="K403" s="42" t="n">
        <v>52</v>
      </c>
      <c r="L403" s="42" t="n">
        <v>65</v>
      </c>
      <c r="M403" s="42" t="n">
        <v>6</v>
      </c>
      <c r="N403" s="42" t="n">
        <v>10</v>
      </c>
      <c r="O403" s="44">
        <f>IF(F403&gt;E403,1,0)</f>
        <v/>
      </c>
      <c r="P403" s="44">
        <f>F403-E403</f>
        <v/>
      </c>
    </row>
    <row r="404" ht="15" customHeight="1" s="35">
      <c r="A404" s="42" t="inlineStr">
        <is>
          <t>0022500381</t>
        </is>
      </c>
      <c r="B404" s="43" t="n">
        <v>46010</v>
      </c>
      <c r="C404" s="42" t="inlineStr">
        <is>
          <t>MIA</t>
        </is>
      </c>
      <c r="D404" s="42" t="inlineStr">
        <is>
          <t>BOS</t>
        </is>
      </c>
      <c r="E404" s="42" t="n">
        <v>116</v>
      </c>
      <c r="F404" s="42" t="n">
        <v>129</v>
      </c>
      <c r="G404" s="42" t="n">
        <v>13</v>
      </c>
      <c r="H404" s="42" t="n">
        <v>16</v>
      </c>
      <c r="I404" s="42" t="n">
        <v>20</v>
      </c>
      <c r="J404" s="42" t="n">
        <v>19</v>
      </c>
      <c r="K404" s="42" t="n">
        <v>58</v>
      </c>
      <c r="L404" s="42" t="n">
        <v>55</v>
      </c>
      <c r="M404" s="42" t="n">
        <v>15</v>
      </c>
      <c r="N404" s="42" t="n">
        <v>15</v>
      </c>
      <c r="O404" s="44">
        <f>IF(F404&gt;E404,1,0)</f>
        <v/>
      </c>
      <c r="P404" s="44">
        <f>F404-E404</f>
        <v/>
      </c>
    </row>
    <row r="405" ht="15" customHeight="1" s="35">
      <c r="A405" s="42" t="inlineStr">
        <is>
          <t>0022500382</t>
        </is>
      </c>
      <c r="B405" s="43" t="n">
        <v>46010</v>
      </c>
      <c r="C405" s="42" t="inlineStr">
        <is>
          <t>PHI</t>
        </is>
      </c>
      <c r="D405" s="42" t="inlineStr">
        <is>
          <t>NYK</t>
        </is>
      </c>
      <c r="E405" s="42" t="n">
        <v>116</v>
      </c>
      <c r="F405" s="42" t="n">
        <v>107</v>
      </c>
      <c r="G405" s="42" t="n">
        <v>11</v>
      </c>
      <c r="H405" s="42" t="n">
        <v>18</v>
      </c>
      <c r="I405" s="42" t="n">
        <v>25</v>
      </c>
      <c r="J405" s="42" t="n">
        <v>21</v>
      </c>
      <c r="K405" s="42" t="n">
        <v>42</v>
      </c>
      <c r="L405" s="42" t="n">
        <v>61</v>
      </c>
      <c r="M405" s="42" t="n">
        <v>14</v>
      </c>
      <c r="N405" s="42" t="n">
        <v>19</v>
      </c>
      <c r="O405" s="44">
        <f>IF(F405&gt;E405,1,0)</f>
        <v/>
      </c>
      <c r="P405" s="44">
        <f>F405-E405</f>
        <v/>
      </c>
    </row>
    <row r="406" ht="15" customHeight="1" s="35">
      <c r="A406" s="42" t="inlineStr">
        <is>
          <t>0022500383</t>
        </is>
      </c>
      <c r="B406" s="43" t="n">
        <v>46010</v>
      </c>
      <c r="C406" s="42" t="inlineStr">
        <is>
          <t>SAS</t>
        </is>
      </c>
      <c r="D406" s="42" t="inlineStr">
        <is>
          <t>ATL</t>
        </is>
      </c>
      <c r="E406" s="42" t="n">
        <v>126</v>
      </c>
      <c r="F406" s="42" t="n">
        <v>98</v>
      </c>
      <c r="G406" s="42" t="n">
        <v>15</v>
      </c>
      <c r="H406" s="42" t="n">
        <v>17</v>
      </c>
      <c r="I406" s="42" t="n">
        <v>12</v>
      </c>
      <c r="J406" s="42" t="n">
        <v>14</v>
      </c>
      <c r="K406" s="42" t="n">
        <v>61</v>
      </c>
      <c r="L406" s="42" t="n">
        <v>48</v>
      </c>
      <c r="M406" s="42" t="n">
        <v>19</v>
      </c>
      <c r="N406" s="42" t="n">
        <v>15</v>
      </c>
      <c r="O406" s="44">
        <f>IF(F406&gt;E406,1,0)</f>
        <v/>
      </c>
      <c r="P406" s="44">
        <f>F406-E406</f>
        <v/>
      </c>
    </row>
    <row r="407" ht="15" customHeight="1" s="35">
      <c r="A407" s="42" t="inlineStr">
        <is>
          <t>0022500384</t>
        </is>
      </c>
      <c r="B407" s="43" t="n">
        <v>46010</v>
      </c>
      <c r="C407" s="42" t="inlineStr">
        <is>
          <t>CHI</t>
        </is>
      </c>
      <c r="D407" s="42" t="inlineStr">
        <is>
          <t>CLE</t>
        </is>
      </c>
      <c r="E407" s="42" t="n">
        <v>136</v>
      </c>
      <c r="F407" s="42" t="n">
        <v>125</v>
      </c>
      <c r="G407" s="42" t="n">
        <v>12</v>
      </c>
      <c r="H407" s="42" t="n">
        <v>15</v>
      </c>
      <c r="I407" s="42" t="n">
        <v>14</v>
      </c>
      <c r="J407" s="42" t="n">
        <v>17</v>
      </c>
      <c r="K407" s="42" t="n">
        <v>54</v>
      </c>
      <c r="L407" s="42" t="n">
        <v>56</v>
      </c>
      <c r="M407" s="42" t="n">
        <v>11</v>
      </c>
      <c r="N407" s="42" t="n">
        <v>15</v>
      </c>
      <c r="O407" s="44">
        <f>IF(F407&gt;E407,1,0)</f>
        <v/>
      </c>
      <c r="P407" s="44">
        <f>F407-E407</f>
        <v/>
      </c>
    </row>
    <row r="408" ht="15" customHeight="1" s="35">
      <c r="A408" s="42" t="inlineStr">
        <is>
          <t>0022500385</t>
        </is>
      </c>
      <c r="B408" s="43" t="n">
        <v>46010</v>
      </c>
      <c r="C408" s="42" t="inlineStr">
        <is>
          <t>OKC</t>
        </is>
      </c>
      <c r="D408" s="42" t="inlineStr">
        <is>
          <t>MIN</t>
        </is>
      </c>
      <c r="E408" s="42" t="n">
        <v>107</v>
      </c>
      <c r="F408" s="42" t="n">
        <v>112</v>
      </c>
      <c r="G408" s="42" t="n">
        <v>12</v>
      </c>
      <c r="H408" s="42" t="n">
        <v>13</v>
      </c>
      <c r="I408" s="42" t="n">
        <v>30</v>
      </c>
      <c r="J408" s="42" t="n">
        <v>27</v>
      </c>
      <c r="K408" s="42" t="n">
        <v>60</v>
      </c>
      <c r="L408" s="42" t="n">
        <v>71</v>
      </c>
      <c r="M408" s="42" t="n">
        <v>25</v>
      </c>
      <c r="N408" s="42" t="n">
        <v>17</v>
      </c>
      <c r="O408" s="44">
        <f>IF(F408&gt;E408,1,0)</f>
        <v/>
      </c>
      <c r="P408" s="44">
        <f>F408-E408</f>
        <v/>
      </c>
    </row>
    <row r="409" ht="15" customHeight="1" s="35">
      <c r="A409" s="42" t="inlineStr">
        <is>
          <t>0022500386</t>
        </is>
      </c>
      <c r="B409" s="43" t="n">
        <v>46011</v>
      </c>
      <c r="C409" s="42" t="inlineStr">
        <is>
          <t>HOU</t>
        </is>
      </c>
      <c r="D409" s="42" t="inlineStr">
        <is>
          <t>DEN</t>
        </is>
      </c>
      <c r="E409" s="42" t="n">
        <v>115</v>
      </c>
      <c r="F409" s="42" t="n">
        <v>101</v>
      </c>
      <c r="G409" s="42" t="n">
        <v>19</v>
      </c>
      <c r="H409" s="42" t="n">
        <v>11</v>
      </c>
      <c r="I409" s="42" t="n">
        <v>20</v>
      </c>
      <c r="J409" s="42" t="n">
        <v>23</v>
      </c>
      <c r="K409" s="42" t="n">
        <v>55</v>
      </c>
      <c r="L409" s="42" t="n">
        <v>47</v>
      </c>
      <c r="M409" s="42" t="n">
        <v>16</v>
      </c>
      <c r="N409" s="42" t="n">
        <v>20</v>
      </c>
      <c r="O409" s="44">
        <f>IF(F409&gt;E409,1,0)</f>
        <v/>
      </c>
      <c r="P409" s="44">
        <f>F409-E409</f>
        <v/>
      </c>
    </row>
    <row r="410" ht="15" customHeight="1" s="35">
      <c r="A410" s="42" t="inlineStr">
        <is>
          <t>0022500387</t>
        </is>
      </c>
      <c r="B410" s="43" t="n">
        <v>46011</v>
      </c>
      <c r="C410" s="42" t="inlineStr">
        <is>
          <t>DAL</t>
        </is>
      </c>
      <c r="D410" s="42" t="inlineStr">
        <is>
          <t>PHI</t>
        </is>
      </c>
      <c r="E410" s="42" t="n">
        <v>114</v>
      </c>
      <c r="F410" s="42" t="n">
        <v>121</v>
      </c>
      <c r="G410" s="42" t="n">
        <v>18</v>
      </c>
      <c r="H410" s="42" t="n">
        <v>10</v>
      </c>
      <c r="I410" s="42" t="n">
        <v>22</v>
      </c>
      <c r="J410" s="42" t="n">
        <v>13</v>
      </c>
      <c r="K410" s="42" t="n">
        <v>49</v>
      </c>
      <c r="L410" s="42" t="n">
        <v>55</v>
      </c>
      <c r="M410" s="42" t="n">
        <v>11</v>
      </c>
      <c r="N410" s="42" t="n">
        <v>15</v>
      </c>
      <c r="O410" s="44">
        <f>IF(F410&gt;E410,1,0)</f>
        <v/>
      </c>
      <c r="P410" s="44">
        <f>F410-E410</f>
        <v/>
      </c>
    </row>
    <row r="411" ht="15" customHeight="1" s="35">
      <c r="A411" s="42" t="inlineStr">
        <is>
          <t>0022500388</t>
        </is>
      </c>
      <c r="B411" s="43" t="n">
        <v>46011</v>
      </c>
      <c r="C411" s="42" t="inlineStr">
        <is>
          <t>BOS</t>
        </is>
      </c>
      <c r="D411" s="42" t="inlineStr">
        <is>
          <t>TOR</t>
        </is>
      </c>
      <c r="E411" s="42" t="n">
        <v>112</v>
      </c>
      <c r="F411" s="42" t="n">
        <v>96</v>
      </c>
      <c r="G411" s="42" t="n">
        <v>11</v>
      </c>
      <c r="H411" s="42" t="n">
        <v>12</v>
      </c>
      <c r="I411" s="42" t="n">
        <v>21</v>
      </c>
      <c r="J411" s="42" t="n">
        <v>18</v>
      </c>
      <c r="K411" s="42" t="n">
        <v>61</v>
      </c>
      <c r="L411" s="42" t="n">
        <v>48</v>
      </c>
      <c r="M411" s="42" t="n">
        <v>16</v>
      </c>
      <c r="N411" s="42" t="n">
        <v>17</v>
      </c>
      <c r="O411" s="44">
        <f>IF(F411&gt;E411,1,0)</f>
        <v/>
      </c>
      <c r="P411" s="44">
        <f>F411-E411</f>
        <v/>
      </c>
    </row>
    <row r="412" ht="15" customHeight="1" s="35">
      <c r="A412" s="42" t="inlineStr">
        <is>
          <t>0022500389</t>
        </is>
      </c>
      <c r="B412" s="43" t="n">
        <v>46011</v>
      </c>
      <c r="C412" s="42" t="inlineStr">
        <is>
          <t>IND</t>
        </is>
      </c>
      <c r="D412" s="42" t="inlineStr">
        <is>
          <t>NOP</t>
        </is>
      </c>
      <c r="E412" s="42" t="n">
        <v>109</v>
      </c>
      <c r="F412" s="42" t="n">
        <v>128</v>
      </c>
      <c r="G412" s="42" t="n">
        <v>14</v>
      </c>
      <c r="H412" s="42" t="n">
        <v>18</v>
      </c>
      <c r="I412" s="42" t="n">
        <v>26</v>
      </c>
      <c r="J412" s="42" t="n">
        <v>25</v>
      </c>
      <c r="K412" s="42" t="n">
        <v>50</v>
      </c>
      <c r="L412" s="42" t="n">
        <v>58</v>
      </c>
      <c r="M412" s="42" t="n">
        <v>6</v>
      </c>
      <c r="N412" s="42" t="n">
        <v>6</v>
      </c>
      <c r="O412" s="44">
        <f>IF(F412&gt;E412,1,0)</f>
        <v/>
      </c>
      <c r="P412" s="44">
        <f>F412-E412</f>
        <v/>
      </c>
    </row>
    <row r="413" ht="15" customHeight="1" s="35">
      <c r="A413" s="42" t="inlineStr">
        <is>
          <t>0022500390</t>
        </is>
      </c>
      <c r="B413" s="43" t="n">
        <v>46011</v>
      </c>
      <c r="C413" s="42" t="inlineStr">
        <is>
          <t>CHA</t>
        </is>
      </c>
      <c r="D413" s="42" t="inlineStr">
        <is>
          <t>DET</t>
        </is>
      </c>
      <c r="E413" s="42" t="n">
        <v>86</v>
      </c>
      <c r="F413" s="42" t="n">
        <v>112</v>
      </c>
      <c r="G413" s="42" t="n">
        <v>24</v>
      </c>
      <c r="H413" s="42" t="n">
        <v>20</v>
      </c>
      <c r="I413" s="42" t="n">
        <v>23</v>
      </c>
      <c r="J413" s="42" t="n">
        <v>25</v>
      </c>
      <c r="K413" s="42" t="n">
        <v>51</v>
      </c>
      <c r="L413" s="42" t="n">
        <v>73</v>
      </c>
      <c r="M413" s="42" t="n">
        <v>9</v>
      </c>
      <c r="N413" s="42" t="n">
        <v>21</v>
      </c>
      <c r="O413" s="44">
        <f>IF(F413&gt;E413,1,0)</f>
        <v/>
      </c>
      <c r="P413" s="44">
        <f>F413-E413</f>
        <v/>
      </c>
    </row>
    <row r="414" ht="15" customHeight="1" s="35">
      <c r="A414" s="42" t="inlineStr">
        <is>
          <t>0022500391</t>
        </is>
      </c>
      <c r="B414" s="43" t="n">
        <v>46011</v>
      </c>
      <c r="C414" s="42" t="inlineStr">
        <is>
          <t>WAS</t>
        </is>
      </c>
      <c r="D414" s="42" t="inlineStr">
        <is>
          <t>MEM</t>
        </is>
      </c>
      <c r="E414" s="42" t="n">
        <v>130</v>
      </c>
      <c r="F414" s="42" t="n">
        <v>122</v>
      </c>
      <c r="G414" s="42" t="n">
        <v>13</v>
      </c>
      <c r="H414" s="42" t="n">
        <v>14</v>
      </c>
      <c r="I414" s="42" t="n">
        <v>20</v>
      </c>
      <c r="J414" s="42" t="n">
        <v>19</v>
      </c>
      <c r="K414" s="42" t="n">
        <v>64</v>
      </c>
      <c r="L414" s="42" t="n">
        <v>56</v>
      </c>
      <c r="M414" s="42" t="n">
        <v>4</v>
      </c>
      <c r="N414" s="42" t="n">
        <v>13</v>
      </c>
      <c r="O414" s="44">
        <f>IF(F414&gt;E414,1,0)</f>
        <v/>
      </c>
      <c r="P414" s="44">
        <f>F414-E414</f>
        <v/>
      </c>
    </row>
    <row r="415" ht="15" customHeight="1" s="35">
      <c r="A415" s="42" t="inlineStr">
        <is>
          <t>0022500392</t>
        </is>
      </c>
      <c r="B415" s="43" t="n">
        <v>46011</v>
      </c>
      <c r="C415" s="42" t="inlineStr">
        <is>
          <t>PHX</t>
        </is>
      </c>
      <c r="D415" s="42" t="inlineStr">
        <is>
          <t>GSW</t>
        </is>
      </c>
      <c r="E415" s="42" t="n">
        <v>116</v>
      </c>
      <c r="F415" s="42" t="n">
        <v>119</v>
      </c>
      <c r="G415" s="42" t="n">
        <v>14</v>
      </c>
      <c r="H415" s="42" t="n">
        <v>21</v>
      </c>
      <c r="I415" s="42" t="n">
        <v>24</v>
      </c>
      <c r="J415" s="42" t="n">
        <v>23</v>
      </c>
      <c r="K415" s="42" t="n">
        <v>44</v>
      </c>
      <c r="L415" s="42" t="n">
        <v>63</v>
      </c>
      <c r="M415" s="42" t="n">
        <v>15</v>
      </c>
      <c r="N415" s="42" t="n">
        <v>13</v>
      </c>
      <c r="O415" s="44">
        <f>IF(F415&gt;E415,1,0)</f>
        <v/>
      </c>
      <c r="P415" s="44">
        <f>F415-E415</f>
        <v/>
      </c>
    </row>
    <row r="416" ht="15" customHeight="1" s="35">
      <c r="A416" s="42" t="inlineStr">
        <is>
          <t>0022500393</t>
        </is>
      </c>
      <c r="B416" s="43" t="n">
        <v>46011</v>
      </c>
      <c r="C416" s="42" t="inlineStr">
        <is>
          <t>ORL</t>
        </is>
      </c>
      <c r="D416" s="42" t="inlineStr">
        <is>
          <t>UTA</t>
        </is>
      </c>
      <c r="E416" s="42" t="n">
        <v>128</v>
      </c>
      <c r="F416" s="42" t="n">
        <v>127</v>
      </c>
      <c r="G416" s="42" t="n">
        <v>13</v>
      </c>
      <c r="H416" s="42" t="n">
        <v>12</v>
      </c>
      <c r="I416" s="42" t="n">
        <v>29</v>
      </c>
      <c r="J416" s="42" t="n">
        <v>29</v>
      </c>
      <c r="K416" s="42" t="n">
        <v>61</v>
      </c>
      <c r="L416" s="42" t="n">
        <v>66</v>
      </c>
      <c r="M416" s="42" t="n">
        <v>15</v>
      </c>
      <c r="N416" s="42" t="n">
        <v>10</v>
      </c>
      <c r="O416" s="44">
        <f>IF(F416&gt;E416,1,0)</f>
        <v/>
      </c>
      <c r="P416" s="44">
        <f>F416-E416</f>
        <v/>
      </c>
    </row>
    <row r="417" ht="15" customHeight="1" s="35">
      <c r="A417" s="42" t="inlineStr">
        <is>
          <t>0022500394</t>
        </is>
      </c>
      <c r="B417" s="43" t="n">
        <v>46011</v>
      </c>
      <c r="C417" s="42" t="inlineStr">
        <is>
          <t>POR</t>
        </is>
      </c>
      <c r="D417" s="42" t="inlineStr">
        <is>
          <t>SAC</t>
        </is>
      </c>
      <c r="E417" s="42" t="n">
        <v>98</v>
      </c>
      <c r="F417" s="42" t="n">
        <v>93</v>
      </c>
      <c r="G417" s="42" t="n">
        <v>20</v>
      </c>
      <c r="H417" s="42" t="n">
        <v>18</v>
      </c>
      <c r="I417" s="42" t="n">
        <v>21</v>
      </c>
      <c r="J417" s="42" t="n">
        <v>19</v>
      </c>
      <c r="K417" s="42" t="n">
        <v>59</v>
      </c>
      <c r="L417" s="42" t="n">
        <v>60</v>
      </c>
      <c r="M417" s="42" t="n">
        <v>11</v>
      </c>
      <c r="N417" s="42" t="n">
        <v>6</v>
      </c>
      <c r="O417" s="44">
        <f>IF(F417&gt;E417,1,0)</f>
        <v/>
      </c>
      <c r="P417" s="44">
        <f>F417-E417</f>
        <v/>
      </c>
    </row>
    <row r="418" ht="15" customHeight="1" s="35">
      <c r="A418" s="42" t="inlineStr">
        <is>
          <t>0022500395</t>
        </is>
      </c>
      <c r="B418" s="43" t="n">
        <v>46011</v>
      </c>
      <c r="C418" s="42" t="inlineStr">
        <is>
          <t>LAL</t>
        </is>
      </c>
      <c r="D418" s="42" t="inlineStr">
        <is>
          <t>LAC</t>
        </is>
      </c>
      <c r="E418" s="42" t="n">
        <v>88</v>
      </c>
      <c r="F418" s="42" t="n">
        <v>103</v>
      </c>
      <c r="G418" s="42" t="n">
        <v>11</v>
      </c>
      <c r="H418" s="42" t="n">
        <v>19</v>
      </c>
      <c r="I418" s="42" t="n">
        <v>19</v>
      </c>
      <c r="J418" s="42" t="n">
        <v>23</v>
      </c>
      <c r="K418" s="42" t="n">
        <v>51</v>
      </c>
      <c r="L418" s="42" t="n">
        <v>59</v>
      </c>
      <c r="M418" s="42" t="n">
        <v>19</v>
      </c>
      <c r="N418" s="42" t="n">
        <v>6</v>
      </c>
      <c r="O418" s="44">
        <f>IF(F418&gt;E418,1,0)</f>
        <v/>
      </c>
      <c r="P418" s="44">
        <f>F418-E418</f>
        <v/>
      </c>
    </row>
    <row r="419" ht="15" customHeight="1" s="35">
      <c r="A419" s="42" t="inlineStr">
        <is>
          <t>0022500396</t>
        </is>
      </c>
      <c r="B419" s="43" t="n">
        <v>46012</v>
      </c>
      <c r="C419" s="42" t="inlineStr">
        <is>
          <t>CHI</t>
        </is>
      </c>
      <c r="D419" s="42" t="inlineStr">
        <is>
          <t>ATL</t>
        </is>
      </c>
      <c r="E419" s="42" t="n">
        <v>152</v>
      </c>
      <c r="F419" s="42" t="n">
        <v>150</v>
      </c>
      <c r="G419" s="42" t="n">
        <v>12</v>
      </c>
      <c r="H419" s="42" t="n">
        <v>10</v>
      </c>
      <c r="I419" s="42" t="n">
        <v>22</v>
      </c>
      <c r="J419" s="42" t="n">
        <v>25</v>
      </c>
      <c r="K419" s="42" t="n">
        <v>55</v>
      </c>
      <c r="L419" s="42" t="n">
        <v>51</v>
      </c>
      <c r="M419" s="42" t="n">
        <v>12</v>
      </c>
      <c r="N419" s="42" t="n">
        <v>15</v>
      </c>
      <c r="O419" s="44">
        <f>IF(F419&gt;E419,1,0)</f>
        <v/>
      </c>
      <c r="P419" s="44">
        <f>F419-E419</f>
        <v/>
      </c>
    </row>
    <row r="420" ht="15" customHeight="1" s="35">
      <c r="A420" s="42" t="inlineStr">
        <is>
          <t>0022500397</t>
        </is>
      </c>
      <c r="B420" s="43" t="n">
        <v>46012</v>
      </c>
      <c r="C420" s="42" t="inlineStr">
        <is>
          <t>TOR</t>
        </is>
      </c>
      <c r="D420" s="42" t="inlineStr">
        <is>
          <t>BKN</t>
        </is>
      </c>
      <c r="E420" s="42" t="n">
        <v>81</v>
      </c>
      <c r="F420" s="42" t="n">
        <v>96</v>
      </c>
      <c r="G420" s="42" t="n">
        <v>15</v>
      </c>
      <c r="H420" s="42" t="n">
        <v>22</v>
      </c>
      <c r="I420" s="42" t="n">
        <v>19</v>
      </c>
      <c r="J420" s="42" t="n">
        <v>17</v>
      </c>
      <c r="K420" s="42" t="n">
        <v>45</v>
      </c>
      <c r="L420" s="42" t="n">
        <v>56</v>
      </c>
      <c r="M420" s="42" t="n">
        <v>17</v>
      </c>
      <c r="N420" s="42" t="n">
        <v>7</v>
      </c>
      <c r="O420" s="44">
        <f>IF(F420&gt;E420,1,0)</f>
        <v/>
      </c>
      <c r="P420" s="44">
        <f>F420-E420</f>
        <v/>
      </c>
    </row>
    <row r="421" ht="15" customHeight="1" s="35">
      <c r="A421" s="42" t="inlineStr">
        <is>
          <t>0022500398</t>
        </is>
      </c>
      <c r="B421" s="43" t="n">
        <v>46012</v>
      </c>
      <c r="C421" s="42" t="inlineStr">
        <is>
          <t>MIA</t>
        </is>
      </c>
      <c r="D421" s="42" t="inlineStr">
        <is>
          <t>NYK</t>
        </is>
      </c>
      <c r="E421" s="42" t="n">
        <v>125</v>
      </c>
      <c r="F421" s="42" t="n">
        <v>132</v>
      </c>
      <c r="G421" s="42" t="n">
        <v>11</v>
      </c>
      <c r="H421" s="42" t="n">
        <v>13</v>
      </c>
      <c r="I421" s="42" t="n">
        <v>14</v>
      </c>
      <c r="J421" s="42" t="n">
        <v>25</v>
      </c>
      <c r="K421" s="42" t="n">
        <v>56</v>
      </c>
      <c r="L421" s="42" t="n">
        <v>42</v>
      </c>
      <c r="M421" s="42" t="n">
        <v>15</v>
      </c>
      <c r="N421" s="42" t="n">
        <v>19</v>
      </c>
      <c r="O421" s="44">
        <f>IF(F421&gt;E421,1,0)</f>
        <v/>
      </c>
      <c r="P421" s="44">
        <f>F421-E421</f>
        <v/>
      </c>
    </row>
    <row r="422" ht="15" customHeight="1" s="35">
      <c r="A422" s="42" t="inlineStr">
        <is>
          <t>0022500399</t>
        </is>
      </c>
      <c r="B422" s="43" t="n">
        <v>46012</v>
      </c>
      <c r="C422" s="42" t="inlineStr">
        <is>
          <t>SAS</t>
        </is>
      </c>
      <c r="D422" s="42" t="inlineStr">
        <is>
          <t>WAS</t>
        </is>
      </c>
      <c r="E422" s="42" t="n">
        <v>124</v>
      </c>
      <c r="F422" s="42" t="n">
        <v>113</v>
      </c>
      <c r="G422" s="42" t="n">
        <v>10</v>
      </c>
      <c r="H422" s="42" t="n">
        <v>5</v>
      </c>
      <c r="I422" s="42" t="n">
        <v>19</v>
      </c>
      <c r="J422" s="42" t="n">
        <v>26</v>
      </c>
      <c r="K422" s="42" t="n">
        <v>77</v>
      </c>
      <c r="L422" s="42" t="n">
        <v>50</v>
      </c>
      <c r="M422" s="42" t="n">
        <v>20</v>
      </c>
      <c r="N422" s="42" t="n">
        <v>5</v>
      </c>
      <c r="O422" s="44">
        <f>IF(F422&gt;E422,1,0)</f>
        <v/>
      </c>
      <c r="P422" s="44">
        <f>F422-E422</f>
        <v/>
      </c>
    </row>
    <row r="423" ht="15" customHeight="1" s="35">
      <c r="A423" s="42" t="inlineStr">
        <is>
          <t>0022500400</t>
        </is>
      </c>
      <c r="B423" s="43" t="n">
        <v>46012</v>
      </c>
      <c r="C423" s="42" t="inlineStr">
        <is>
          <t>MIL</t>
        </is>
      </c>
      <c r="D423" s="42" t="inlineStr">
        <is>
          <t>MIN</t>
        </is>
      </c>
      <c r="E423" s="42" t="n">
        <v>100</v>
      </c>
      <c r="F423" s="42" t="n">
        <v>103</v>
      </c>
      <c r="G423" s="42" t="n">
        <v>18</v>
      </c>
      <c r="H423" s="42" t="n">
        <v>10</v>
      </c>
      <c r="I423" s="42" t="n">
        <v>15</v>
      </c>
      <c r="J423" s="42" t="n">
        <v>18</v>
      </c>
      <c r="K423" s="42" t="n">
        <v>63</v>
      </c>
      <c r="L423" s="42" t="n">
        <v>52</v>
      </c>
      <c r="M423" s="42" t="n">
        <v>11</v>
      </c>
      <c r="N423" s="42" t="n">
        <v>18</v>
      </c>
      <c r="O423" s="44">
        <f>IF(F423&gt;E423,1,0)</f>
        <v/>
      </c>
      <c r="P423" s="44">
        <f>F423-E423</f>
        <v/>
      </c>
    </row>
    <row r="424" ht="15" customHeight="1" s="35">
      <c r="A424" s="42" t="inlineStr">
        <is>
          <t>0022500401</t>
        </is>
      </c>
      <c r="B424" s="43" t="n">
        <v>46012</v>
      </c>
      <c r="C424" s="42" t="inlineStr">
        <is>
          <t>HOU</t>
        </is>
      </c>
      <c r="D424" s="42" t="inlineStr">
        <is>
          <t>SAC</t>
        </is>
      </c>
      <c r="E424" s="42" t="n">
        <v>124</v>
      </c>
      <c r="F424" s="42" t="n">
        <v>125</v>
      </c>
      <c r="G424" s="42" t="n">
        <v>15</v>
      </c>
      <c r="H424" s="42" t="n">
        <v>12</v>
      </c>
      <c r="I424" s="42" t="n">
        <v>20</v>
      </c>
      <c r="J424" s="42" t="n">
        <v>21</v>
      </c>
      <c r="K424" s="42" t="n">
        <v>54</v>
      </c>
      <c r="L424" s="42" t="n">
        <v>65</v>
      </c>
      <c r="M424" s="42" t="n">
        <v>17</v>
      </c>
      <c r="N424" s="42" t="n">
        <v>6</v>
      </c>
      <c r="O424" s="44">
        <f>IF(F424&gt;E424,1,0)</f>
        <v/>
      </c>
      <c r="P424" s="44">
        <f>F424-E424</f>
        <v/>
      </c>
    </row>
    <row r="425" ht="15" customHeight="1" s="35">
      <c r="A425" s="42" t="inlineStr">
        <is>
          <t>0022500402</t>
        </is>
      </c>
      <c r="B425" s="43" t="n">
        <v>46013</v>
      </c>
      <c r="C425" s="42" t="inlineStr">
        <is>
          <t>CHA</t>
        </is>
      </c>
      <c r="D425" s="42" t="inlineStr">
        <is>
          <t>CLE</t>
        </is>
      </c>
      <c r="E425" s="42" t="n">
        <v>132</v>
      </c>
      <c r="F425" s="42" t="n">
        <v>139</v>
      </c>
      <c r="G425" s="42" t="n">
        <v>20</v>
      </c>
      <c r="H425" s="42" t="n">
        <v>13</v>
      </c>
      <c r="I425" s="42" t="n">
        <v>18</v>
      </c>
      <c r="J425" s="42" t="n">
        <v>20</v>
      </c>
      <c r="K425" s="42" t="n">
        <v>58</v>
      </c>
      <c r="L425" s="42" t="n">
        <v>35</v>
      </c>
      <c r="M425" s="42" t="n">
        <v>9</v>
      </c>
      <c r="N425" s="42" t="n">
        <v>15</v>
      </c>
      <c r="O425" s="44">
        <f>IF(F425&gt;E425,1,0)</f>
        <v/>
      </c>
      <c r="P425" s="44">
        <f>F425-E425</f>
        <v/>
      </c>
    </row>
    <row r="426" ht="15" customHeight="1" s="35">
      <c r="A426" s="42" t="inlineStr">
        <is>
          <t>0022500403</t>
        </is>
      </c>
      <c r="B426" s="43" t="n">
        <v>46013</v>
      </c>
      <c r="C426" s="42" t="inlineStr">
        <is>
          <t>IND</t>
        </is>
      </c>
      <c r="D426" s="42" t="inlineStr">
        <is>
          <t>BOS</t>
        </is>
      </c>
      <c r="E426" s="42" t="n">
        <v>95</v>
      </c>
      <c r="F426" s="42" t="n">
        <v>103</v>
      </c>
      <c r="G426" s="42" t="n">
        <v>13</v>
      </c>
      <c r="H426" s="42" t="n">
        <v>13</v>
      </c>
      <c r="I426" s="42" t="n">
        <v>21</v>
      </c>
      <c r="J426" s="42" t="n">
        <v>16</v>
      </c>
      <c r="K426" s="42" t="n">
        <v>46</v>
      </c>
      <c r="L426" s="42" t="n">
        <v>63</v>
      </c>
      <c r="M426" s="42" t="n">
        <v>6</v>
      </c>
      <c r="N426" s="42" t="n">
        <v>17</v>
      </c>
      <c r="O426" s="44">
        <f>IF(F426&gt;E426,1,0)</f>
        <v/>
      </c>
      <c r="P426" s="44">
        <f>F426-E426</f>
        <v/>
      </c>
    </row>
    <row r="427" ht="15" customHeight="1" s="35">
      <c r="A427" s="42" t="inlineStr">
        <is>
          <t>0022500404</t>
        </is>
      </c>
      <c r="B427" s="43" t="n">
        <v>46013</v>
      </c>
      <c r="C427" s="42" t="inlineStr">
        <is>
          <t>DAL</t>
        </is>
      </c>
      <c r="D427" s="42" t="inlineStr">
        <is>
          <t>NOP</t>
        </is>
      </c>
      <c r="E427" s="42" t="n">
        <v>113</v>
      </c>
      <c r="F427" s="42" t="n">
        <v>119</v>
      </c>
      <c r="G427" s="42" t="n">
        <v>17</v>
      </c>
      <c r="H427" s="42" t="n">
        <v>13</v>
      </c>
      <c r="I427" s="42" t="n">
        <v>20</v>
      </c>
      <c r="J427" s="42" t="n">
        <v>16</v>
      </c>
      <c r="K427" s="42" t="n">
        <v>71</v>
      </c>
      <c r="L427" s="42" t="n">
        <v>55</v>
      </c>
      <c r="M427" s="42" t="n">
        <v>11</v>
      </c>
      <c r="N427" s="42" t="n">
        <v>7</v>
      </c>
      <c r="O427" s="44">
        <f>IF(F427&gt;E427,1,0)</f>
        <v/>
      </c>
      <c r="P427" s="44">
        <f>F427-E427</f>
        <v/>
      </c>
    </row>
    <row r="428" ht="15" customHeight="1" s="35">
      <c r="A428" s="42" t="inlineStr">
        <is>
          <t>0022500405</t>
        </is>
      </c>
      <c r="B428" s="43" t="n">
        <v>46013</v>
      </c>
      <c r="C428" s="42" t="inlineStr">
        <is>
          <t>UTA</t>
        </is>
      </c>
      <c r="D428" s="42" t="inlineStr">
        <is>
          <t>DEN</t>
        </is>
      </c>
      <c r="E428" s="42" t="n">
        <v>112</v>
      </c>
      <c r="F428" s="42" t="n">
        <v>135</v>
      </c>
      <c r="G428" s="42" t="n">
        <v>14</v>
      </c>
      <c r="H428" s="42" t="n">
        <v>11</v>
      </c>
      <c r="I428" s="42" t="n">
        <v>19</v>
      </c>
      <c r="J428" s="42" t="n">
        <v>17</v>
      </c>
      <c r="K428" s="42" t="n">
        <v>56</v>
      </c>
      <c r="L428" s="42" t="n">
        <v>56</v>
      </c>
      <c r="M428" s="42" t="n">
        <v>10</v>
      </c>
      <c r="N428" s="42" t="n">
        <v>20</v>
      </c>
      <c r="O428" s="44">
        <f>IF(F428&gt;E428,1,0)</f>
        <v/>
      </c>
      <c r="P428" s="44">
        <f>F428-E428</f>
        <v/>
      </c>
    </row>
    <row r="429" ht="15" customHeight="1" s="35">
      <c r="A429" s="42" t="inlineStr">
        <is>
          <t>0022500406</t>
        </is>
      </c>
      <c r="B429" s="43" t="n">
        <v>46013</v>
      </c>
      <c r="C429" s="42" t="inlineStr">
        <is>
          <t>MEM</t>
        </is>
      </c>
      <c r="D429" s="42" t="inlineStr">
        <is>
          <t>OKC</t>
        </is>
      </c>
      <c r="E429" s="42" t="n">
        <v>103</v>
      </c>
      <c r="F429" s="42" t="n">
        <v>119</v>
      </c>
      <c r="G429" s="42" t="n">
        <v>23</v>
      </c>
      <c r="H429" s="42" t="n">
        <v>13</v>
      </c>
      <c r="I429" s="42" t="n">
        <v>14</v>
      </c>
      <c r="J429" s="42" t="n">
        <v>18</v>
      </c>
      <c r="K429" s="42" t="n">
        <v>55</v>
      </c>
      <c r="L429" s="42" t="n">
        <v>51</v>
      </c>
      <c r="M429" s="42" t="n">
        <v>13</v>
      </c>
      <c r="N429" s="42" t="n">
        <v>25</v>
      </c>
      <c r="O429" s="44">
        <f>IF(F429&gt;E429,1,0)</f>
        <v/>
      </c>
      <c r="P429" s="44">
        <f>F429-E429</f>
        <v/>
      </c>
    </row>
    <row r="430" ht="15" customHeight="1" s="35">
      <c r="A430" s="42" t="inlineStr">
        <is>
          <t>0022500407</t>
        </is>
      </c>
      <c r="B430" s="43" t="n">
        <v>46013</v>
      </c>
      <c r="C430" s="42" t="inlineStr">
        <is>
          <t>ORL</t>
        </is>
      </c>
      <c r="D430" s="42" t="inlineStr">
        <is>
          <t>GSW</t>
        </is>
      </c>
      <c r="E430" s="42" t="n">
        <v>97</v>
      </c>
      <c r="F430" s="42" t="n">
        <v>120</v>
      </c>
      <c r="G430" s="42" t="n">
        <v>18</v>
      </c>
      <c r="H430" s="42" t="n">
        <v>13</v>
      </c>
      <c r="I430" s="42" t="n">
        <v>21</v>
      </c>
      <c r="J430" s="42" t="n">
        <v>20</v>
      </c>
      <c r="K430" s="42" t="n">
        <v>57</v>
      </c>
      <c r="L430" s="42" t="n">
        <v>53</v>
      </c>
      <c r="M430" s="42" t="n">
        <v>16</v>
      </c>
      <c r="N430" s="42" t="n">
        <v>14</v>
      </c>
      <c r="O430" s="44">
        <f>IF(F430&gt;E430,1,0)</f>
        <v/>
      </c>
      <c r="P430" s="44">
        <f>F430-E430</f>
        <v/>
      </c>
    </row>
    <row r="431" ht="15" customHeight="1" s="35">
      <c r="A431" s="42" t="inlineStr">
        <is>
          <t>0022500408</t>
        </is>
      </c>
      <c r="B431" s="43" t="n">
        <v>46013</v>
      </c>
      <c r="C431" s="42" t="inlineStr">
        <is>
          <t>DET</t>
        </is>
      </c>
      <c r="D431" s="42" t="inlineStr">
        <is>
          <t>POR</t>
        </is>
      </c>
      <c r="E431" s="42" t="n">
        <v>110</v>
      </c>
      <c r="F431" s="42" t="n">
        <v>102</v>
      </c>
      <c r="G431" s="42" t="n">
        <v>10</v>
      </c>
      <c r="H431" s="42" t="n">
        <v>19</v>
      </c>
      <c r="I431" s="42" t="n">
        <v>29</v>
      </c>
      <c r="J431" s="42" t="n">
        <v>22</v>
      </c>
      <c r="K431" s="42" t="n">
        <v>62</v>
      </c>
      <c r="L431" s="42" t="n">
        <v>59</v>
      </c>
      <c r="M431" s="42" t="n">
        <v>22</v>
      </c>
      <c r="N431" s="42" t="n">
        <v>12</v>
      </c>
      <c r="O431" s="44">
        <f>IF(F431&gt;E431,1,0)</f>
        <v/>
      </c>
      <c r="P431" s="44">
        <f>F431-E431</f>
        <v/>
      </c>
    </row>
    <row r="432" ht="15" customHeight="1" s="35">
      <c r="A432" s="42" t="inlineStr">
        <is>
          <t>0022500409</t>
        </is>
      </c>
      <c r="B432" s="43" t="n">
        <v>46014</v>
      </c>
      <c r="C432" s="42" t="inlineStr">
        <is>
          <t>WAS</t>
        </is>
      </c>
      <c r="D432" s="42" t="inlineStr">
        <is>
          <t>CHA</t>
        </is>
      </c>
      <c r="E432" s="42" t="n">
        <v>109</v>
      </c>
      <c r="F432" s="42" t="n">
        <v>126</v>
      </c>
      <c r="G432" s="42" t="n">
        <v>6</v>
      </c>
      <c r="H432" s="42" t="n">
        <v>5</v>
      </c>
      <c r="I432" s="42" t="n">
        <v>20</v>
      </c>
      <c r="J432" s="42" t="n">
        <v>16</v>
      </c>
      <c r="K432" s="42" t="n">
        <v>57</v>
      </c>
      <c r="L432" s="42" t="n">
        <v>60</v>
      </c>
      <c r="M432" s="42" t="n">
        <v>5</v>
      </c>
      <c r="N432" s="42" t="n">
        <v>9</v>
      </c>
      <c r="O432" s="44">
        <f>IF(F432&gt;E432,1,0)</f>
        <v/>
      </c>
      <c r="P432" s="44">
        <f>F432-E432</f>
        <v/>
      </c>
    </row>
    <row r="433" ht="15" customHeight="1" s="35">
      <c r="A433" s="42" t="inlineStr">
        <is>
          <t>0022500410</t>
        </is>
      </c>
      <c r="B433" s="43" t="n">
        <v>46014</v>
      </c>
      <c r="C433" s="42" t="inlineStr">
        <is>
          <t>BKN</t>
        </is>
      </c>
      <c r="D433" s="42" t="inlineStr">
        <is>
          <t>PHI</t>
        </is>
      </c>
      <c r="E433" s="42" t="n">
        <v>114</v>
      </c>
      <c r="F433" s="42" t="n">
        <v>106</v>
      </c>
      <c r="G433" s="42" t="n">
        <v>19</v>
      </c>
      <c r="H433" s="42" t="n">
        <v>17</v>
      </c>
      <c r="I433" s="42" t="n">
        <v>26</v>
      </c>
      <c r="J433" s="42" t="n">
        <v>26</v>
      </c>
      <c r="K433" s="42" t="n">
        <v>54</v>
      </c>
      <c r="L433" s="42" t="n">
        <v>53</v>
      </c>
      <c r="M433" s="42" t="n">
        <v>8</v>
      </c>
      <c r="N433" s="42" t="n">
        <v>16</v>
      </c>
      <c r="O433" s="44">
        <f>IF(F433&gt;E433,1,0)</f>
        <v/>
      </c>
      <c r="P433" s="44">
        <f>F433-E433</f>
        <v/>
      </c>
    </row>
    <row r="434" ht="15" customHeight="1" s="35">
      <c r="A434" s="42" t="inlineStr">
        <is>
          <t>0022500411</t>
        </is>
      </c>
      <c r="B434" s="43" t="n">
        <v>46014</v>
      </c>
      <c r="C434" s="42" t="inlineStr">
        <is>
          <t>CHI</t>
        </is>
      </c>
      <c r="D434" s="42" t="inlineStr">
        <is>
          <t>ATL</t>
        </is>
      </c>
      <c r="E434" s="42" t="n">
        <v>126</v>
      </c>
      <c r="F434" s="42" t="n">
        <v>123</v>
      </c>
      <c r="G434" s="42" t="n">
        <v>16</v>
      </c>
      <c r="H434" s="42" t="n">
        <v>12</v>
      </c>
      <c r="I434" s="42" t="n">
        <v>18</v>
      </c>
      <c r="J434" s="42" t="n">
        <v>24</v>
      </c>
      <c r="K434" s="42" t="n">
        <v>60</v>
      </c>
      <c r="L434" s="42" t="n">
        <v>48</v>
      </c>
      <c r="M434" s="42" t="n">
        <v>13</v>
      </c>
      <c r="N434" s="42" t="n">
        <v>15</v>
      </c>
      <c r="O434" s="44">
        <f>IF(F434&gt;E434,1,0)</f>
        <v/>
      </c>
      <c r="P434" s="44">
        <f>F434-E434</f>
        <v/>
      </c>
    </row>
    <row r="435" ht="15" customHeight="1" s="35">
      <c r="A435" s="42" t="inlineStr">
        <is>
          <t>0022500412</t>
        </is>
      </c>
      <c r="B435" s="43" t="n">
        <v>46014</v>
      </c>
      <c r="C435" s="42" t="inlineStr">
        <is>
          <t>NOP</t>
        </is>
      </c>
      <c r="D435" s="42" t="inlineStr">
        <is>
          <t>CLE</t>
        </is>
      </c>
      <c r="E435" s="42" t="n">
        <v>118</v>
      </c>
      <c r="F435" s="42" t="n">
        <v>141</v>
      </c>
      <c r="G435" s="42" t="n">
        <v>16</v>
      </c>
      <c r="H435" s="42" t="n">
        <v>13</v>
      </c>
      <c r="I435" s="42" t="n">
        <v>16</v>
      </c>
      <c r="J435" s="42" t="n">
        <v>21</v>
      </c>
      <c r="K435" s="42" t="n">
        <v>50</v>
      </c>
      <c r="L435" s="42" t="n">
        <v>57</v>
      </c>
      <c r="M435" s="42" t="n">
        <v>8</v>
      </c>
      <c r="N435" s="42" t="n">
        <v>16</v>
      </c>
      <c r="O435" s="44">
        <f>IF(F435&gt;E435,1,0)</f>
        <v/>
      </c>
      <c r="P435" s="44">
        <f>F435-E435</f>
        <v/>
      </c>
    </row>
    <row r="436" ht="15" customHeight="1" s="35">
      <c r="A436" s="42" t="inlineStr">
        <is>
          <t>0022500413</t>
        </is>
      </c>
      <c r="B436" s="43" t="n">
        <v>46014</v>
      </c>
      <c r="C436" s="42" t="inlineStr">
        <is>
          <t>MIL</t>
        </is>
      </c>
      <c r="D436" s="42" t="inlineStr">
        <is>
          <t>IND</t>
        </is>
      </c>
      <c r="E436" s="42" t="n">
        <v>111</v>
      </c>
      <c r="F436" s="42" t="n">
        <v>94</v>
      </c>
      <c r="G436" s="42" t="n">
        <v>15</v>
      </c>
      <c r="H436" s="42" t="n">
        <v>12</v>
      </c>
      <c r="I436" s="42" t="n">
        <v>26</v>
      </c>
      <c r="J436" s="42" t="n">
        <v>21</v>
      </c>
      <c r="K436" s="42" t="n">
        <v>55</v>
      </c>
      <c r="L436" s="42" t="n">
        <v>53</v>
      </c>
      <c r="M436" s="42" t="n">
        <v>11</v>
      </c>
      <c r="N436" s="42" t="n">
        <v>6</v>
      </c>
      <c r="O436" s="44">
        <f>IF(F436&gt;E436,1,0)</f>
        <v/>
      </c>
      <c r="P436" s="44">
        <f>F436-E436</f>
        <v/>
      </c>
    </row>
    <row r="437" ht="15" customHeight="1" s="35">
      <c r="A437" s="42" t="inlineStr">
        <is>
          <t>0022500414</t>
        </is>
      </c>
      <c r="B437" s="43" t="n">
        <v>46014</v>
      </c>
      <c r="C437" s="42" t="inlineStr">
        <is>
          <t>TOR</t>
        </is>
      </c>
      <c r="D437" s="42" t="inlineStr">
        <is>
          <t>MIA</t>
        </is>
      </c>
      <c r="E437" s="42" t="n">
        <v>112</v>
      </c>
      <c r="F437" s="42" t="n">
        <v>91</v>
      </c>
      <c r="G437" s="42" t="n">
        <v>17</v>
      </c>
      <c r="H437" s="42" t="n">
        <v>18</v>
      </c>
      <c r="I437" s="42" t="n">
        <v>19</v>
      </c>
      <c r="J437" s="42" t="n">
        <v>18</v>
      </c>
      <c r="K437" s="42" t="n">
        <v>53</v>
      </c>
      <c r="L437" s="42" t="n">
        <v>46</v>
      </c>
      <c r="M437" s="42" t="n">
        <v>17</v>
      </c>
      <c r="N437" s="42" t="n">
        <v>15</v>
      </c>
      <c r="O437" s="44">
        <f>IF(F437&gt;E437,1,0)</f>
        <v/>
      </c>
      <c r="P437" s="44">
        <f>F437-E437</f>
        <v/>
      </c>
    </row>
    <row r="438" ht="15" customHeight="1" s="35">
      <c r="A438" s="42" t="inlineStr">
        <is>
          <t>0022500415</t>
        </is>
      </c>
      <c r="B438" s="43" t="n">
        <v>46014</v>
      </c>
      <c r="C438" s="42" t="inlineStr">
        <is>
          <t>DEN</t>
        </is>
      </c>
      <c r="D438" s="42" t="inlineStr">
        <is>
          <t>DAL</t>
        </is>
      </c>
      <c r="E438" s="42" t="n">
        <v>130</v>
      </c>
      <c r="F438" s="42" t="n">
        <v>131</v>
      </c>
      <c r="G438" s="42" t="n">
        <v>15</v>
      </c>
      <c r="H438" s="42" t="n">
        <v>11</v>
      </c>
      <c r="I438" s="42" t="n">
        <v>16</v>
      </c>
      <c r="J438" s="42" t="n">
        <v>12</v>
      </c>
      <c r="K438" s="42" t="n">
        <v>38</v>
      </c>
      <c r="L438" s="42" t="n">
        <v>41</v>
      </c>
      <c r="M438" s="42" t="n">
        <v>21</v>
      </c>
      <c r="N438" s="42" t="n">
        <v>11</v>
      </c>
      <c r="O438" s="44">
        <f>IF(F438&gt;E438,1,0)</f>
        <v/>
      </c>
      <c r="P438" s="44">
        <f>F438-E438</f>
        <v/>
      </c>
    </row>
    <row r="439" ht="15" customHeight="1" s="35">
      <c r="A439" s="42" t="inlineStr">
        <is>
          <t>0022500416</t>
        </is>
      </c>
      <c r="B439" s="43" t="n">
        <v>46014</v>
      </c>
      <c r="C439" s="42" t="inlineStr">
        <is>
          <t>NYK</t>
        </is>
      </c>
      <c r="D439" s="42" t="inlineStr">
        <is>
          <t>MIN</t>
        </is>
      </c>
      <c r="E439" s="42" t="n">
        <v>104</v>
      </c>
      <c r="F439" s="42" t="n">
        <v>115</v>
      </c>
      <c r="G439" s="42" t="n">
        <v>19</v>
      </c>
      <c r="H439" s="42" t="n">
        <v>11</v>
      </c>
      <c r="I439" s="42" t="n">
        <v>21</v>
      </c>
      <c r="J439" s="42" t="n">
        <v>15</v>
      </c>
      <c r="K439" s="42" t="n">
        <v>64</v>
      </c>
      <c r="L439" s="42" t="n">
        <v>56</v>
      </c>
      <c r="M439" s="42" t="n">
        <v>20</v>
      </c>
      <c r="N439" s="42" t="n">
        <v>19</v>
      </c>
      <c r="O439" s="44">
        <f>IF(F439&gt;E439,1,0)</f>
        <v/>
      </c>
      <c r="P439" s="44">
        <f>F439-E439</f>
        <v/>
      </c>
    </row>
    <row r="440" ht="15" customHeight="1" s="35">
      <c r="A440" s="42" t="inlineStr">
        <is>
          <t>0022500417</t>
        </is>
      </c>
      <c r="B440" s="43" t="n">
        <v>46014</v>
      </c>
      <c r="C440" s="42" t="inlineStr">
        <is>
          <t>OKC</t>
        </is>
      </c>
      <c r="D440" s="42" t="inlineStr">
        <is>
          <t>SAS</t>
        </is>
      </c>
      <c r="E440" s="42" t="n">
        <v>110</v>
      </c>
      <c r="F440" s="42" t="n">
        <v>130</v>
      </c>
      <c r="G440" s="42" t="n">
        <v>15</v>
      </c>
      <c r="H440" s="42" t="n">
        <v>9</v>
      </c>
      <c r="I440" s="42" t="n">
        <v>17</v>
      </c>
      <c r="J440" s="42" t="n">
        <v>13</v>
      </c>
      <c r="K440" s="42" t="n">
        <v>40</v>
      </c>
      <c r="L440" s="42" t="n">
        <v>42</v>
      </c>
      <c r="M440" s="42" t="n">
        <v>26</v>
      </c>
      <c r="N440" s="42" t="n">
        <v>21</v>
      </c>
      <c r="O440" s="44">
        <f>IF(F440&gt;E440,1,0)</f>
        <v/>
      </c>
      <c r="P440" s="44">
        <f>F440-E440</f>
        <v/>
      </c>
    </row>
    <row r="441" ht="15" customHeight="1" s="35">
      <c r="A441" s="42" t="inlineStr">
        <is>
          <t>0022500418</t>
        </is>
      </c>
      <c r="B441" s="43" t="n">
        <v>46014</v>
      </c>
      <c r="C441" s="42" t="inlineStr">
        <is>
          <t>LAL</t>
        </is>
      </c>
      <c r="D441" s="42" t="inlineStr">
        <is>
          <t>PHX</t>
        </is>
      </c>
      <c r="E441" s="42" t="n">
        <v>108</v>
      </c>
      <c r="F441" s="42" t="n">
        <v>132</v>
      </c>
      <c r="G441" s="42" t="n">
        <v>17</v>
      </c>
      <c r="H441" s="42" t="n">
        <v>14</v>
      </c>
      <c r="I441" s="42" t="n">
        <v>22</v>
      </c>
      <c r="J441" s="42" t="n">
        <v>24</v>
      </c>
      <c r="K441" s="42" t="n">
        <v>49</v>
      </c>
      <c r="L441" s="42" t="n">
        <v>43</v>
      </c>
      <c r="M441" s="42" t="n">
        <v>19</v>
      </c>
      <c r="N441" s="42" t="n">
        <v>15</v>
      </c>
      <c r="O441" s="44">
        <f>IF(F441&gt;E441,1,0)</f>
        <v/>
      </c>
      <c r="P441" s="44">
        <f>F441-E441</f>
        <v/>
      </c>
    </row>
    <row r="442" ht="15" customHeight="1" s="35">
      <c r="A442" s="42" t="inlineStr">
        <is>
          <t>0022500419</t>
        </is>
      </c>
      <c r="B442" s="43" t="n">
        <v>46014</v>
      </c>
      <c r="C442" s="42" t="inlineStr">
        <is>
          <t>MEM</t>
        </is>
      </c>
      <c r="D442" s="42" t="inlineStr">
        <is>
          <t>UTA</t>
        </is>
      </c>
      <c r="E442" s="42" t="n">
        <v>137</v>
      </c>
      <c r="F442" s="42" t="n">
        <v>128</v>
      </c>
      <c r="G442" s="42" t="n">
        <v>15</v>
      </c>
      <c r="H442" s="42" t="n">
        <v>13</v>
      </c>
      <c r="I442" s="42" t="n">
        <v>23</v>
      </c>
      <c r="J442" s="42" t="n">
        <v>21</v>
      </c>
      <c r="K442" s="42" t="n">
        <v>53</v>
      </c>
      <c r="L442" s="42" t="n">
        <v>50</v>
      </c>
      <c r="M442" s="42" t="n">
        <v>13</v>
      </c>
      <c r="N442" s="42" t="n">
        <v>10</v>
      </c>
      <c r="O442" s="44">
        <f>IF(F442&gt;E442,1,0)</f>
        <v/>
      </c>
      <c r="P442" s="44">
        <f>F442-E442</f>
        <v/>
      </c>
    </row>
    <row r="443" ht="15" customHeight="1" s="35">
      <c r="A443" s="42" t="inlineStr">
        <is>
          <t>0022500420</t>
        </is>
      </c>
      <c r="B443" s="43" t="n">
        <v>46014</v>
      </c>
      <c r="C443" s="42" t="inlineStr">
        <is>
          <t>ORL</t>
        </is>
      </c>
      <c r="D443" s="42" t="inlineStr">
        <is>
          <t>POR</t>
        </is>
      </c>
      <c r="E443" s="42" t="n">
        <v>110</v>
      </c>
      <c r="F443" s="42" t="n">
        <v>106</v>
      </c>
      <c r="G443" s="42" t="n">
        <v>15</v>
      </c>
      <c r="H443" s="42" t="n">
        <v>17</v>
      </c>
      <c r="I443" s="42" t="n">
        <v>21</v>
      </c>
      <c r="J443" s="42" t="n">
        <v>22</v>
      </c>
      <c r="K443" s="42" t="n">
        <v>47</v>
      </c>
      <c r="L443" s="42" t="n">
        <v>53</v>
      </c>
      <c r="M443" s="42" t="n">
        <v>16</v>
      </c>
      <c r="N443" s="42" t="n">
        <v>12</v>
      </c>
      <c r="O443" s="44">
        <f>IF(F443&gt;E443,1,0)</f>
        <v/>
      </c>
      <c r="P443" s="44">
        <f>F443-E443</f>
        <v/>
      </c>
    </row>
    <row r="444" ht="15" customHeight="1" s="35">
      <c r="A444" s="42" t="inlineStr">
        <is>
          <t>0022500421</t>
        </is>
      </c>
      <c r="B444" s="43" t="n">
        <v>46014</v>
      </c>
      <c r="C444" s="42" t="inlineStr">
        <is>
          <t>DET</t>
        </is>
      </c>
      <c r="D444" s="42" t="inlineStr">
        <is>
          <t>SAC</t>
        </is>
      </c>
      <c r="E444" s="42" t="n">
        <v>136</v>
      </c>
      <c r="F444" s="42" t="n">
        <v>127</v>
      </c>
      <c r="G444" s="42" t="n">
        <v>15</v>
      </c>
      <c r="H444" s="42" t="n">
        <v>13</v>
      </c>
      <c r="I444" s="42" t="n">
        <v>24</v>
      </c>
      <c r="J444" s="42" t="n">
        <v>26</v>
      </c>
      <c r="K444" s="42" t="n">
        <v>55</v>
      </c>
      <c r="L444" s="42" t="n">
        <v>52</v>
      </c>
      <c r="M444" s="42" t="n">
        <v>23</v>
      </c>
      <c r="N444" s="42" t="n">
        <v>7</v>
      </c>
      <c r="O444" s="44">
        <f>IF(F444&gt;E444,1,0)</f>
        <v/>
      </c>
      <c r="P444" s="44">
        <f>F444-E444</f>
        <v/>
      </c>
    </row>
    <row r="445" ht="15" customHeight="1" s="35">
      <c r="A445" s="42" t="inlineStr">
        <is>
          <t>0022500422</t>
        </is>
      </c>
      <c r="B445" s="43" t="n">
        <v>46014</v>
      </c>
      <c r="C445" s="42" t="inlineStr">
        <is>
          <t>HOU</t>
        </is>
      </c>
      <c r="D445" s="42" t="inlineStr">
        <is>
          <t>LAC</t>
        </is>
      </c>
      <c r="E445" s="42" t="n">
        <v>108</v>
      </c>
      <c r="F445" s="42" t="n">
        <v>128</v>
      </c>
      <c r="G445" s="42" t="n">
        <v>13</v>
      </c>
      <c r="H445" s="42" t="n">
        <v>10</v>
      </c>
      <c r="I445" s="42" t="n">
        <v>20</v>
      </c>
      <c r="J445" s="42" t="n">
        <v>19</v>
      </c>
      <c r="K445" s="42" t="n">
        <v>45</v>
      </c>
      <c r="L445" s="42" t="n">
        <v>41</v>
      </c>
      <c r="M445" s="42" t="n">
        <v>17</v>
      </c>
      <c r="N445" s="42" t="n">
        <v>7</v>
      </c>
      <c r="O445" s="44">
        <f>IF(F445&gt;E445,1,0)</f>
        <v/>
      </c>
      <c r="P445" s="44">
        <f>F445-E445</f>
        <v/>
      </c>
    </row>
    <row r="446" ht="15" customHeight="1" s="35">
      <c r="A446" s="42" t="inlineStr">
        <is>
          <t>0022500009</t>
        </is>
      </c>
      <c r="B446" s="43" t="n">
        <v>46016</v>
      </c>
      <c r="C446" s="42" t="inlineStr">
        <is>
          <t>CLE</t>
        </is>
      </c>
      <c r="D446" s="42" t="inlineStr">
        <is>
          <t>NYK</t>
        </is>
      </c>
      <c r="E446" s="42" t="n">
        <v>124</v>
      </c>
      <c r="F446" s="42" t="n">
        <v>126</v>
      </c>
      <c r="G446" s="42" t="n">
        <v>14</v>
      </c>
      <c r="H446" s="42" t="n">
        <v>13</v>
      </c>
      <c r="I446" s="42" t="n">
        <v>22</v>
      </c>
      <c r="J446" s="42" t="n">
        <v>17</v>
      </c>
      <c r="K446" s="42" t="n">
        <v>51</v>
      </c>
      <c r="L446" s="42" t="n">
        <v>51</v>
      </c>
      <c r="M446" s="42" t="n">
        <v>17</v>
      </c>
      <c r="N446" s="42" t="n">
        <v>20</v>
      </c>
      <c r="O446" s="44">
        <f>IF(F446&gt;E446,1,0)</f>
        <v/>
      </c>
      <c r="P446" s="44">
        <f>F446-E446</f>
        <v/>
      </c>
    </row>
    <row r="447" ht="15" customHeight="1" s="35">
      <c r="A447" s="42" t="inlineStr">
        <is>
          <t>0022500010</t>
        </is>
      </c>
      <c r="B447" s="43" t="n">
        <v>46016</v>
      </c>
      <c r="C447" s="42" t="inlineStr">
        <is>
          <t>SAS</t>
        </is>
      </c>
      <c r="D447" s="42" t="inlineStr">
        <is>
          <t>OKC</t>
        </is>
      </c>
      <c r="E447" s="42" t="n">
        <v>117</v>
      </c>
      <c r="F447" s="42" t="n">
        <v>102</v>
      </c>
      <c r="G447" s="42" t="n">
        <v>13</v>
      </c>
      <c r="H447" s="42" t="n">
        <v>7</v>
      </c>
      <c r="I447" s="42" t="n">
        <v>17</v>
      </c>
      <c r="J447" s="42" t="n">
        <v>18</v>
      </c>
      <c r="K447" s="42" t="n">
        <v>54</v>
      </c>
      <c r="L447" s="42" t="n">
        <v>57</v>
      </c>
      <c r="M447" s="42" t="n">
        <v>22</v>
      </c>
      <c r="N447" s="42" t="n">
        <v>26</v>
      </c>
      <c r="O447" s="44">
        <f>IF(F447&gt;E447,1,0)</f>
        <v/>
      </c>
      <c r="P447" s="44">
        <f>F447-E447</f>
        <v/>
      </c>
    </row>
    <row r="448" ht="15" customHeight="1" s="35">
      <c r="A448" s="42" t="inlineStr">
        <is>
          <t>0022500011</t>
        </is>
      </c>
      <c r="B448" s="43" t="n">
        <v>46016</v>
      </c>
      <c r="C448" s="42" t="inlineStr">
        <is>
          <t>DAL</t>
        </is>
      </c>
      <c r="D448" s="42" t="inlineStr">
        <is>
          <t>GSW</t>
        </is>
      </c>
      <c r="E448" s="42" t="n">
        <v>116</v>
      </c>
      <c r="F448" s="42" t="n">
        <v>126</v>
      </c>
      <c r="G448" s="42" t="n">
        <v>11</v>
      </c>
      <c r="H448" s="42" t="n">
        <v>11</v>
      </c>
      <c r="I448" s="42" t="n">
        <v>16</v>
      </c>
      <c r="J448" s="42" t="n">
        <v>22</v>
      </c>
      <c r="K448" s="42" t="n">
        <v>50</v>
      </c>
      <c r="L448" s="42" t="n">
        <v>55</v>
      </c>
      <c r="M448" s="42" t="n">
        <v>12</v>
      </c>
      <c r="N448" s="42" t="n">
        <v>15</v>
      </c>
      <c r="O448" s="44">
        <f>IF(F448&gt;E448,1,0)</f>
        <v/>
      </c>
      <c r="P448" s="44">
        <f>F448-E448</f>
        <v/>
      </c>
    </row>
    <row r="449" ht="15" customHeight="1" s="35">
      <c r="A449" s="42" t="inlineStr">
        <is>
          <t>0022500012</t>
        </is>
      </c>
      <c r="B449" s="43" t="n">
        <v>46016</v>
      </c>
      <c r="C449" s="42" t="inlineStr">
        <is>
          <t>HOU</t>
        </is>
      </c>
      <c r="D449" s="42" t="inlineStr">
        <is>
          <t>LAL</t>
        </is>
      </c>
      <c r="E449" s="42" t="n">
        <v>119</v>
      </c>
      <c r="F449" s="42" t="n">
        <v>96</v>
      </c>
      <c r="G449" s="42" t="n">
        <v>16</v>
      </c>
      <c r="H449" s="42" t="n">
        <v>16</v>
      </c>
      <c r="I449" s="42" t="n">
        <v>13</v>
      </c>
      <c r="J449" s="42" t="n">
        <v>17</v>
      </c>
      <c r="K449" s="42" t="n">
        <v>58</v>
      </c>
      <c r="L449" s="42" t="n">
        <v>31</v>
      </c>
      <c r="M449" s="42" t="n">
        <v>17</v>
      </c>
      <c r="N449" s="42" t="n">
        <v>19</v>
      </c>
      <c r="O449" s="44">
        <f>IF(F449&gt;E449,1,0)</f>
        <v/>
      </c>
      <c r="P449" s="44">
        <f>F449-E449</f>
        <v/>
      </c>
    </row>
    <row r="450" ht="15" customHeight="1" s="35">
      <c r="A450" s="42" t="inlineStr">
        <is>
          <t>0022500013</t>
        </is>
      </c>
      <c r="B450" s="43" t="n">
        <v>46016</v>
      </c>
      <c r="C450" s="42" t="inlineStr">
        <is>
          <t>MIN</t>
        </is>
      </c>
      <c r="D450" s="42" t="inlineStr">
        <is>
          <t>DEN</t>
        </is>
      </c>
      <c r="E450" s="42" t="n">
        <v>138</v>
      </c>
      <c r="F450" s="42" t="n">
        <v>142</v>
      </c>
      <c r="G450" s="42" t="n">
        <v>15</v>
      </c>
      <c r="H450" s="42" t="n">
        <v>17</v>
      </c>
      <c r="I450" s="42" t="n">
        <v>29</v>
      </c>
      <c r="J450" s="42" t="n">
        <v>19</v>
      </c>
      <c r="K450" s="42" t="n">
        <v>55</v>
      </c>
      <c r="L450" s="42" t="n">
        <v>62</v>
      </c>
      <c r="M450" s="42" t="n">
        <v>20</v>
      </c>
      <c r="N450" s="42" t="n">
        <v>21</v>
      </c>
      <c r="O450" s="44">
        <f>IF(F450&gt;E450,1,0)</f>
        <v/>
      </c>
      <c r="P450" s="44">
        <f>F450-E450</f>
        <v/>
      </c>
    </row>
    <row r="451" ht="15" customHeight="1" s="35">
      <c r="A451" s="42" t="inlineStr">
        <is>
          <t>0022500423</t>
        </is>
      </c>
      <c r="B451" s="43" t="n">
        <v>46017</v>
      </c>
      <c r="C451" s="42" t="inlineStr">
        <is>
          <t>MIA</t>
        </is>
      </c>
      <c r="D451" s="42" t="inlineStr">
        <is>
          <t>ATL</t>
        </is>
      </c>
      <c r="E451" s="42" t="n">
        <v>126</v>
      </c>
      <c r="F451" s="42" t="n">
        <v>111</v>
      </c>
      <c r="G451" s="42" t="n">
        <v>12</v>
      </c>
      <c r="H451" s="42" t="n">
        <v>21</v>
      </c>
      <c r="I451" s="42" t="n">
        <v>16</v>
      </c>
      <c r="J451" s="42" t="n">
        <v>16</v>
      </c>
      <c r="K451" s="42" t="n">
        <v>57</v>
      </c>
      <c r="L451" s="42" t="n">
        <v>47</v>
      </c>
      <c r="M451" s="42" t="n">
        <v>15</v>
      </c>
      <c r="N451" s="42" t="n">
        <v>15</v>
      </c>
      <c r="O451" s="44">
        <f>IF(F451&gt;E451,1,0)</f>
        <v/>
      </c>
      <c r="P451" s="44">
        <f>F451-E451</f>
        <v/>
      </c>
    </row>
    <row r="452" ht="15" customHeight="1" s="35">
      <c r="A452" s="42" t="inlineStr">
        <is>
          <t>0022500424</t>
        </is>
      </c>
      <c r="B452" s="43" t="n">
        <v>46017</v>
      </c>
      <c r="C452" s="42" t="inlineStr">
        <is>
          <t>CHA</t>
        </is>
      </c>
      <c r="D452" s="42" t="inlineStr">
        <is>
          <t>ORL</t>
        </is>
      </c>
      <c r="E452" s="42" t="n">
        <v>120</v>
      </c>
      <c r="F452" s="42" t="n">
        <v>105</v>
      </c>
      <c r="G452" s="42" t="n">
        <v>15</v>
      </c>
      <c r="H452" s="42" t="n">
        <v>9</v>
      </c>
      <c r="I452" s="42" t="n">
        <v>19</v>
      </c>
      <c r="J452" s="42" t="n">
        <v>25</v>
      </c>
      <c r="K452" s="42" t="n">
        <v>68</v>
      </c>
      <c r="L452" s="42" t="n">
        <v>49</v>
      </c>
      <c r="M452" s="42" t="n">
        <v>10</v>
      </c>
      <c r="N452" s="42" t="n">
        <v>17</v>
      </c>
      <c r="O452" s="44">
        <f>IF(F452&gt;E452,1,0)</f>
        <v/>
      </c>
      <c r="P452" s="44">
        <f>F452-E452</f>
        <v/>
      </c>
    </row>
    <row r="453" ht="15" customHeight="1" s="35">
      <c r="A453" s="42" t="inlineStr">
        <is>
          <t>0022500425</t>
        </is>
      </c>
      <c r="B453" s="43" t="n">
        <v>46017</v>
      </c>
      <c r="C453" s="42" t="inlineStr">
        <is>
          <t>TOR</t>
        </is>
      </c>
      <c r="D453" s="42" t="inlineStr">
        <is>
          <t>WAS</t>
        </is>
      </c>
      <c r="E453" s="42" t="n">
        <v>117</v>
      </c>
      <c r="F453" s="42" t="n">
        <v>138</v>
      </c>
      <c r="G453" s="42" t="n">
        <v>11</v>
      </c>
      <c r="H453" s="42" t="n">
        <v>14</v>
      </c>
      <c r="I453" s="42" t="n">
        <v>17</v>
      </c>
      <c r="J453" s="42" t="n">
        <v>24</v>
      </c>
      <c r="K453" s="42" t="n">
        <v>39</v>
      </c>
      <c r="L453" s="42" t="n">
        <v>55</v>
      </c>
      <c r="M453" s="42" t="n">
        <v>18</v>
      </c>
      <c r="N453" s="42" t="n">
        <v>5</v>
      </c>
      <c r="O453" s="44">
        <f>IF(F453&gt;E453,1,0)</f>
        <v/>
      </c>
      <c r="P453" s="44">
        <f>F453-E453</f>
        <v/>
      </c>
    </row>
    <row r="454" ht="15" customHeight="1" s="35">
      <c r="A454" s="42" t="inlineStr">
        <is>
          <t>0022500426</t>
        </is>
      </c>
      <c r="B454" s="43" t="n">
        <v>46017</v>
      </c>
      <c r="C454" s="42" t="inlineStr">
        <is>
          <t>BOS</t>
        </is>
      </c>
      <c r="D454" s="42" t="inlineStr">
        <is>
          <t>IND</t>
        </is>
      </c>
      <c r="E454" s="42" t="n">
        <v>140</v>
      </c>
      <c r="F454" s="42" t="n">
        <v>122</v>
      </c>
      <c r="G454" s="42" t="n">
        <v>14</v>
      </c>
      <c r="H454" s="42" t="n">
        <v>14</v>
      </c>
      <c r="I454" s="42" t="n">
        <v>22</v>
      </c>
      <c r="J454" s="42" t="n">
        <v>28</v>
      </c>
      <c r="K454" s="42" t="n">
        <v>51</v>
      </c>
      <c r="L454" s="42" t="n">
        <v>44</v>
      </c>
      <c r="M454" s="42" t="n">
        <v>18</v>
      </c>
      <c r="N454" s="42" t="n">
        <v>6</v>
      </c>
      <c r="O454" s="44">
        <f>IF(F454&gt;E454,1,0)</f>
        <v/>
      </c>
      <c r="P454" s="44">
        <f>F454-E454</f>
        <v/>
      </c>
    </row>
    <row r="455" ht="15" customHeight="1" s="35">
      <c r="A455" s="42" t="inlineStr">
        <is>
          <t>0022500427</t>
        </is>
      </c>
      <c r="B455" s="43" t="n">
        <v>46017</v>
      </c>
      <c r="C455" s="42" t="inlineStr">
        <is>
          <t>PHI</t>
        </is>
      </c>
      <c r="D455" s="42" t="inlineStr">
        <is>
          <t>CHI</t>
        </is>
      </c>
      <c r="E455" s="42" t="n">
        <v>102</v>
      </c>
      <c r="F455" s="42" t="n">
        <v>109</v>
      </c>
      <c r="G455" s="42" t="n">
        <v>9</v>
      </c>
      <c r="H455" s="42" t="n">
        <v>12</v>
      </c>
      <c r="I455" s="42" t="n">
        <v>20</v>
      </c>
      <c r="J455" s="42" t="n">
        <v>18</v>
      </c>
      <c r="K455" s="42" t="n">
        <v>56</v>
      </c>
      <c r="L455" s="42" t="n">
        <v>59</v>
      </c>
      <c r="M455" s="42" t="n">
        <v>16</v>
      </c>
      <c r="N455" s="42" t="n">
        <v>14</v>
      </c>
      <c r="O455" s="44">
        <f>IF(F455&gt;E455,1,0)</f>
        <v/>
      </c>
      <c r="P455" s="44">
        <f>F455-E455</f>
        <v/>
      </c>
    </row>
    <row r="456" ht="15" customHeight="1" s="35">
      <c r="A456" s="42" t="inlineStr">
        <is>
          <t>0022500428</t>
        </is>
      </c>
      <c r="B456" s="43" t="n">
        <v>46017</v>
      </c>
      <c r="C456" s="42" t="inlineStr">
        <is>
          <t>MIL</t>
        </is>
      </c>
      <c r="D456" s="42" t="inlineStr">
        <is>
          <t>MEM</t>
        </is>
      </c>
      <c r="E456" s="42" t="n">
        <v>104</v>
      </c>
      <c r="F456" s="42" t="n">
        <v>125</v>
      </c>
      <c r="G456" s="42" t="n">
        <v>22</v>
      </c>
      <c r="H456" s="42" t="n">
        <v>14</v>
      </c>
      <c r="I456" s="42" t="n">
        <v>26</v>
      </c>
      <c r="J456" s="42" t="n">
        <v>19</v>
      </c>
      <c r="K456" s="42" t="n">
        <v>53</v>
      </c>
      <c r="L456" s="42" t="n">
        <v>51</v>
      </c>
      <c r="M456" s="42" t="n">
        <v>12</v>
      </c>
      <c r="N456" s="42" t="n">
        <v>14</v>
      </c>
      <c r="O456" s="44">
        <f>IF(F456&gt;E456,1,0)</f>
        <v/>
      </c>
      <c r="P456" s="44">
        <f>F456-E456</f>
        <v/>
      </c>
    </row>
    <row r="457" ht="15" customHeight="1" s="35">
      <c r="A457" s="42" t="inlineStr">
        <is>
          <t>0022500429</t>
        </is>
      </c>
      <c r="B457" s="43" t="n">
        <v>46017</v>
      </c>
      <c r="C457" s="42" t="inlineStr">
        <is>
          <t>PHX</t>
        </is>
      </c>
      <c r="D457" s="42" t="inlineStr">
        <is>
          <t>NOP</t>
        </is>
      </c>
      <c r="E457" s="42" t="n">
        <v>115</v>
      </c>
      <c r="F457" s="42" t="n">
        <v>108</v>
      </c>
      <c r="G457" s="42" t="n">
        <v>18</v>
      </c>
      <c r="H457" s="42" t="n">
        <v>12</v>
      </c>
      <c r="I457" s="42" t="n">
        <v>27</v>
      </c>
      <c r="J457" s="42" t="n">
        <v>22</v>
      </c>
      <c r="K457" s="42" t="n">
        <v>63</v>
      </c>
      <c r="L457" s="42" t="n">
        <v>58</v>
      </c>
      <c r="M457" s="42" t="n">
        <v>16</v>
      </c>
      <c r="N457" s="42" t="n">
        <v>8</v>
      </c>
      <c r="O457" s="44">
        <f>IF(F457&gt;E457,1,0)</f>
        <v/>
      </c>
      <c r="P457" s="44">
        <f>F457-E457</f>
        <v/>
      </c>
    </row>
    <row r="458" ht="15" customHeight="1" s="35">
      <c r="A458" s="42" t="inlineStr">
        <is>
          <t>0022500430</t>
        </is>
      </c>
      <c r="B458" s="43" t="n">
        <v>46017</v>
      </c>
      <c r="C458" s="42" t="inlineStr">
        <is>
          <t>DET</t>
        </is>
      </c>
      <c r="D458" s="42" t="inlineStr">
        <is>
          <t>UTA</t>
        </is>
      </c>
      <c r="E458" s="42" t="n">
        <v>129</v>
      </c>
      <c r="F458" s="42" t="n">
        <v>131</v>
      </c>
      <c r="G458" s="42" t="n">
        <v>17</v>
      </c>
      <c r="H458" s="42" t="n">
        <v>18</v>
      </c>
      <c r="I458" s="42" t="n">
        <v>23</v>
      </c>
      <c r="J458" s="42" t="n">
        <v>20</v>
      </c>
      <c r="K458" s="42" t="n">
        <v>53</v>
      </c>
      <c r="L458" s="42" t="n">
        <v>47</v>
      </c>
      <c r="M458" s="42" t="n">
        <v>24</v>
      </c>
      <c r="N458" s="42" t="n">
        <v>10</v>
      </c>
      <c r="O458" s="44">
        <f>IF(F458&gt;E458,1,0)</f>
        <v/>
      </c>
      <c r="P458" s="44">
        <f>F458-E458</f>
        <v/>
      </c>
    </row>
    <row r="459" ht="15" customHeight="1" s="35">
      <c r="A459" s="42" t="inlineStr">
        <is>
          <t>0022500431</t>
        </is>
      </c>
      <c r="B459" s="43" t="n">
        <v>46017</v>
      </c>
      <c r="C459" s="42" t="inlineStr">
        <is>
          <t>LAC</t>
        </is>
      </c>
      <c r="D459" s="42" t="inlineStr">
        <is>
          <t>POR</t>
        </is>
      </c>
      <c r="E459" s="42" t="n">
        <v>119</v>
      </c>
      <c r="F459" s="42" t="n">
        <v>103</v>
      </c>
      <c r="G459" s="42" t="n">
        <v>13</v>
      </c>
      <c r="H459" s="42" t="n">
        <v>15</v>
      </c>
      <c r="I459" s="42" t="n">
        <v>18</v>
      </c>
      <c r="J459" s="42" t="n">
        <v>21</v>
      </c>
      <c r="K459" s="42" t="n">
        <v>36</v>
      </c>
      <c r="L459" s="42" t="n">
        <v>51</v>
      </c>
      <c r="M459" s="42" t="n">
        <v>8</v>
      </c>
      <c r="N459" s="42" t="n">
        <v>12</v>
      </c>
      <c r="O459" s="44">
        <f>IF(F459&gt;E459,1,0)</f>
        <v/>
      </c>
      <c r="P459" s="44">
        <f>F459-E459</f>
        <v/>
      </c>
    </row>
    <row r="460" ht="15" customHeight="1" s="35">
      <c r="A460" s="42" t="inlineStr">
        <is>
          <t>0022500432</t>
        </is>
      </c>
      <c r="B460" s="43" t="n">
        <v>46018</v>
      </c>
      <c r="C460" s="42" t="inlineStr">
        <is>
          <t>DAL</t>
        </is>
      </c>
      <c r="D460" s="42" t="inlineStr">
        <is>
          <t>SAC</t>
        </is>
      </c>
      <c r="E460" s="42" t="n">
        <v>107</v>
      </c>
      <c r="F460" s="42" t="n">
        <v>113</v>
      </c>
      <c r="G460" s="42" t="n">
        <v>21</v>
      </c>
      <c r="H460" s="42" t="n">
        <v>11</v>
      </c>
      <c r="I460" s="42" t="n">
        <v>11</v>
      </c>
      <c r="J460" s="42" t="n">
        <v>15</v>
      </c>
      <c r="K460" s="42" t="n">
        <v>61</v>
      </c>
      <c r="L460" s="42" t="n">
        <v>54</v>
      </c>
      <c r="M460" s="42" t="n">
        <v>12</v>
      </c>
      <c r="N460" s="42" t="n">
        <v>7</v>
      </c>
      <c r="O460" s="44">
        <f>IF(F460&gt;E460,1,0)</f>
        <v/>
      </c>
      <c r="P460" s="44">
        <f>F460-E460</f>
        <v/>
      </c>
    </row>
    <row r="461" ht="15" customHeight="1" s="35">
      <c r="A461" s="42" t="inlineStr">
        <is>
          <t>0022500433</t>
        </is>
      </c>
      <c r="B461" s="43" t="n">
        <v>46018</v>
      </c>
      <c r="C461" s="42" t="inlineStr">
        <is>
          <t>DEN</t>
        </is>
      </c>
      <c r="D461" s="42" t="inlineStr">
        <is>
          <t>ORL</t>
        </is>
      </c>
      <c r="E461" s="42" t="n">
        <v>126</v>
      </c>
      <c r="F461" s="42" t="n">
        <v>127</v>
      </c>
      <c r="G461" s="42" t="n">
        <v>16</v>
      </c>
      <c r="H461" s="42" t="n">
        <v>6</v>
      </c>
      <c r="I461" s="42" t="n">
        <v>23</v>
      </c>
      <c r="J461" s="42" t="n">
        <v>25</v>
      </c>
      <c r="K461" s="42" t="n">
        <v>56</v>
      </c>
      <c r="L461" s="42" t="n">
        <v>44</v>
      </c>
      <c r="M461" s="42" t="n">
        <v>22</v>
      </c>
      <c r="N461" s="42" t="n">
        <v>17</v>
      </c>
      <c r="O461" s="44">
        <f>IF(F461&gt;E461,1,0)</f>
        <v/>
      </c>
      <c r="P461" s="44">
        <f>F461-E461</f>
        <v/>
      </c>
    </row>
    <row r="462" ht="15" customHeight="1" s="35">
      <c r="A462" s="42" t="inlineStr">
        <is>
          <t>0022500434</t>
        </is>
      </c>
      <c r="B462" s="43" t="n">
        <v>46018</v>
      </c>
      <c r="C462" s="42" t="inlineStr">
        <is>
          <t>PHX</t>
        </is>
      </c>
      <c r="D462" s="42" t="inlineStr">
        <is>
          <t>NOP</t>
        </is>
      </c>
      <c r="E462" s="42" t="n">
        <v>123</v>
      </c>
      <c r="F462" s="42" t="n">
        <v>114</v>
      </c>
      <c r="G462" s="42" t="n">
        <v>17</v>
      </c>
      <c r="H462" s="42" t="n">
        <v>13</v>
      </c>
      <c r="I462" s="42" t="n">
        <v>24</v>
      </c>
      <c r="J462" s="42" t="n">
        <v>23</v>
      </c>
      <c r="K462" s="42" t="n">
        <v>65</v>
      </c>
      <c r="L462" s="42" t="n">
        <v>47</v>
      </c>
      <c r="M462" s="42" t="n">
        <v>17</v>
      </c>
      <c r="N462" s="42" t="n">
        <v>8</v>
      </c>
      <c r="O462" s="44">
        <f>IF(F462&gt;E462,1,0)</f>
        <v/>
      </c>
      <c r="P462" s="44">
        <f>F462-E462</f>
        <v/>
      </c>
    </row>
    <row r="463" ht="15" customHeight="1" s="35">
      <c r="A463" s="42" t="inlineStr">
        <is>
          <t>0022500435</t>
        </is>
      </c>
      <c r="B463" s="43" t="n">
        <v>46018</v>
      </c>
      <c r="C463" s="42" t="inlineStr">
        <is>
          <t>NYK</t>
        </is>
      </c>
      <c r="D463" s="42" t="inlineStr">
        <is>
          <t>ATL</t>
        </is>
      </c>
      <c r="E463" s="42" t="n">
        <v>128</v>
      </c>
      <c r="F463" s="42" t="n">
        <v>125</v>
      </c>
      <c r="G463" s="42" t="n">
        <v>14</v>
      </c>
      <c r="H463" s="42" t="n">
        <v>12</v>
      </c>
      <c r="I463" s="42" t="n">
        <v>25</v>
      </c>
      <c r="J463" s="42" t="n">
        <v>20</v>
      </c>
      <c r="K463" s="42" t="n">
        <v>63</v>
      </c>
      <c r="L463" s="42" t="n">
        <v>47</v>
      </c>
      <c r="M463" s="42" t="n">
        <v>21</v>
      </c>
      <c r="N463" s="42" t="n">
        <v>15</v>
      </c>
      <c r="O463" s="44">
        <f>IF(F463&gt;E463,1,0)</f>
        <v/>
      </c>
      <c r="P463" s="44">
        <f>F463-E463</f>
        <v/>
      </c>
    </row>
    <row r="464" ht="15" customHeight="1" s="35">
      <c r="A464" s="42" t="inlineStr">
        <is>
          <t>0022500436</t>
        </is>
      </c>
      <c r="B464" s="43" t="n">
        <v>46018</v>
      </c>
      <c r="C464" s="42" t="inlineStr">
        <is>
          <t>IND</t>
        </is>
      </c>
      <c r="D464" s="42" t="inlineStr">
        <is>
          <t>MIA</t>
        </is>
      </c>
      <c r="E464" s="42" t="n">
        <v>116</v>
      </c>
      <c r="F464" s="42" t="n">
        <v>142</v>
      </c>
      <c r="G464" s="42" t="n">
        <v>26</v>
      </c>
      <c r="H464" s="42" t="n">
        <v>11</v>
      </c>
      <c r="I464" s="42" t="n">
        <v>22</v>
      </c>
      <c r="J464" s="42" t="n">
        <v>16</v>
      </c>
      <c r="K464" s="42" t="n">
        <v>51</v>
      </c>
      <c r="L464" s="42" t="n">
        <v>53</v>
      </c>
      <c r="M464" s="42" t="n">
        <v>6</v>
      </c>
      <c r="N464" s="42" t="n">
        <v>16</v>
      </c>
      <c r="O464" s="44">
        <f>IF(F464&gt;E464,1,0)</f>
        <v/>
      </c>
      <c r="P464" s="44">
        <f>F464-E464</f>
        <v/>
      </c>
    </row>
    <row r="465" ht="15" customHeight="1" s="35">
      <c r="A465" s="42" t="inlineStr">
        <is>
          <t>0022500437</t>
        </is>
      </c>
      <c r="B465" s="43" t="n">
        <v>46018</v>
      </c>
      <c r="C465" s="42" t="inlineStr">
        <is>
          <t>MIL</t>
        </is>
      </c>
      <c r="D465" s="42" t="inlineStr">
        <is>
          <t>CHI</t>
        </is>
      </c>
      <c r="E465" s="42" t="n">
        <v>112</v>
      </c>
      <c r="F465" s="42" t="n">
        <v>103</v>
      </c>
      <c r="G465" s="42" t="n">
        <v>12</v>
      </c>
      <c r="H465" s="42" t="n">
        <v>15</v>
      </c>
      <c r="I465" s="42" t="n">
        <v>16</v>
      </c>
      <c r="J465" s="42" t="n">
        <v>18</v>
      </c>
      <c r="K465" s="42" t="n">
        <v>51</v>
      </c>
      <c r="L465" s="42" t="n">
        <v>61</v>
      </c>
      <c r="M465" s="42" t="n">
        <v>12</v>
      </c>
      <c r="N465" s="42" t="n">
        <v>15</v>
      </c>
      <c r="O465" s="44">
        <f>IF(F465&gt;E465,1,0)</f>
        <v/>
      </c>
      <c r="P465" s="44">
        <f>F465-E465</f>
        <v/>
      </c>
    </row>
    <row r="466" ht="15" customHeight="1" s="35">
      <c r="A466" s="42" t="inlineStr">
        <is>
          <t>0022500438</t>
        </is>
      </c>
      <c r="B466" s="43" t="n">
        <v>46018</v>
      </c>
      <c r="C466" s="42" t="inlineStr">
        <is>
          <t>CLE</t>
        </is>
      </c>
      <c r="D466" s="42" t="inlineStr">
        <is>
          <t>HOU</t>
        </is>
      </c>
      <c r="E466" s="42" t="n">
        <v>100</v>
      </c>
      <c r="F466" s="42" t="n">
        <v>117</v>
      </c>
      <c r="G466" s="42" t="n">
        <v>15</v>
      </c>
      <c r="H466" s="42" t="n">
        <v>17</v>
      </c>
      <c r="I466" s="42" t="n">
        <v>16</v>
      </c>
      <c r="J466" s="42" t="n">
        <v>14</v>
      </c>
      <c r="K466" s="42" t="n">
        <v>46</v>
      </c>
      <c r="L466" s="42" t="n">
        <v>66</v>
      </c>
      <c r="M466" s="42" t="n">
        <v>17</v>
      </c>
      <c r="N466" s="42" t="n">
        <v>18</v>
      </c>
      <c r="O466" s="44">
        <f>IF(F466&gt;E466,1,0)</f>
        <v/>
      </c>
      <c r="P466" s="44">
        <f>F466-E466</f>
        <v/>
      </c>
    </row>
    <row r="467" ht="15" customHeight="1" s="35">
      <c r="A467" s="42" t="inlineStr">
        <is>
          <t>0022500439</t>
        </is>
      </c>
      <c r="B467" s="43" t="n">
        <v>46018</v>
      </c>
      <c r="C467" s="42" t="inlineStr">
        <is>
          <t>BKN</t>
        </is>
      </c>
      <c r="D467" s="42" t="inlineStr">
        <is>
          <t>MIN</t>
        </is>
      </c>
      <c r="E467" s="42" t="n">
        <v>123</v>
      </c>
      <c r="F467" s="42" t="n">
        <v>107</v>
      </c>
      <c r="G467" s="42" t="n">
        <v>16</v>
      </c>
      <c r="H467" s="42" t="n">
        <v>11</v>
      </c>
      <c r="I467" s="42" t="n">
        <v>22</v>
      </c>
      <c r="J467" s="42" t="n">
        <v>20</v>
      </c>
      <c r="K467" s="42" t="n">
        <v>48</v>
      </c>
      <c r="L467" s="42" t="n">
        <v>45</v>
      </c>
      <c r="M467" s="42" t="n">
        <v>9</v>
      </c>
      <c r="N467" s="42" t="n">
        <v>20</v>
      </c>
      <c r="O467" s="44">
        <f>IF(F467&gt;E467,1,0)</f>
        <v/>
      </c>
      <c r="P467" s="44">
        <f>F467-E467</f>
        <v/>
      </c>
    </row>
    <row r="468" ht="15" customHeight="1" s="35">
      <c r="A468" s="42" t="inlineStr">
        <is>
          <t>0022500440</t>
        </is>
      </c>
      <c r="B468" s="43" t="n">
        <v>46018</v>
      </c>
      <c r="C468" s="42" t="inlineStr">
        <is>
          <t>UTA</t>
        </is>
      </c>
      <c r="D468" s="42" t="inlineStr">
        <is>
          <t>SAS</t>
        </is>
      </c>
      <c r="E468" s="42" t="n">
        <v>127</v>
      </c>
      <c r="F468" s="42" t="n">
        <v>114</v>
      </c>
      <c r="G468" s="42" t="n">
        <v>16</v>
      </c>
      <c r="H468" s="42" t="n">
        <v>12</v>
      </c>
      <c r="I468" s="42" t="n">
        <v>19</v>
      </c>
      <c r="J468" s="42" t="n">
        <v>22</v>
      </c>
      <c r="K468" s="42" t="n">
        <v>50</v>
      </c>
      <c r="L468" s="42" t="n">
        <v>53</v>
      </c>
      <c r="M468" s="42" t="n">
        <v>11</v>
      </c>
      <c r="N468" s="42" t="n">
        <v>23</v>
      </c>
      <c r="O468" s="44">
        <f>IF(F468&gt;E468,1,0)</f>
        <v/>
      </c>
      <c r="P468" s="44">
        <f>F468-E468</f>
        <v/>
      </c>
    </row>
    <row r="469" ht="15" customHeight="1" s="35">
      <c r="A469" s="42" t="inlineStr">
        <is>
          <t>0022500441</t>
        </is>
      </c>
      <c r="B469" s="43" t="n">
        <v>46019</v>
      </c>
      <c r="C469" s="42" t="inlineStr">
        <is>
          <t>GSW</t>
        </is>
      </c>
      <c r="D469" s="42" t="inlineStr">
        <is>
          <t>TOR</t>
        </is>
      </c>
      <c r="E469" s="42" t="n">
        <v>127</v>
      </c>
      <c r="F469" s="42" t="n">
        <v>141</v>
      </c>
      <c r="G469" s="42" t="n">
        <v>21</v>
      </c>
      <c r="H469" s="42" t="n">
        <v>15</v>
      </c>
      <c r="I469" s="42" t="n">
        <v>21</v>
      </c>
      <c r="J469" s="42" t="n">
        <v>26</v>
      </c>
      <c r="K469" s="42" t="n">
        <v>51</v>
      </c>
      <c r="L469" s="42" t="n">
        <v>61</v>
      </c>
      <c r="M469" s="42" t="n">
        <v>16</v>
      </c>
      <c r="N469" s="42" t="n">
        <v>18</v>
      </c>
      <c r="O469" s="44">
        <f>IF(F469&gt;E469,1,0)</f>
        <v/>
      </c>
      <c r="P469" s="44">
        <f>F469-E469</f>
        <v/>
      </c>
    </row>
    <row r="470" ht="15" customHeight="1" s="35">
      <c r="A470" s="42" t="inlineStr">
        <is>
          <t>0022500442</t>
        </is>
      </c>
      <c r="B470" s="43" t="n">
        <v>46019</v>
      </c>
      <c r="C470" s="42" t="inlineStr">
        <is>
          <t>PHI</t>
        </is>
      </c>
      <c r="D470" s="42" t="inlineStr">
        <is>
          <t>OKC</t>
        </is>
      </c>
      <c r="E470" s="42" t="n">
        <v>104</v>
      </c>
      <c r="F470" s="42" t="n">
        <v>129</v>
      </c>
      <c r="G470" s="42" t="n">
        <v>23</v>
      </c>
      <c r="H470" s="42" t="n">
        <v>14</v>
      </c>
      <c r="I470" s="42" t="n">
        <v>22</v>
      </c>
      <c r="J470" s="42" t="n">
        <v>18</v>
      </c>
      <c r="K470" s="42" t="n">
        <v>45</v>
      </c>
      <c r="L470" s="42" t="n">
        <v>51</v>
      </c>
      <c r="M470" s="42" t="n">
        <v>16</v>
      </c>
      <c r="N470" s="42" t="n">
        <v>26</v>
      </c>
      <c r="O470" s="44">
        <f>IF(F470&gt;E470,1,0)</f>
        <v/>
      </c>
      <c r="P470" s="44">
        <f>F470-E470</f>
        <v/>
      </c>
    </row>
    <row r="471" ht="15" customHeight="1" s="35">
      <c r="A471" s="42" t="inlineStr">
        <is>
          <t>0022500443</t>
        </is>
      </c>
      <c r="B471" s="43" t="n">
        <v>46019</v>
      </c>
      <c r="C471" s="42" t="inlineStr">
        <is>
          <t>MEM</t>
        </is>
      </c>
      <c r="D471" s="42" t="inlineStr">
        <is>
          <t>WAS</t>
        </is>
      </c>
      <c r="E471" s="42" t="n">
        <v>112</v>
      </c>
      <c r="F471" s="42" t="n">
        <v>116</v>
      </c>
      <c r="G471" s="42" t="n">
        <v>16</v>
      </c>
      <c r="H471" s="42" t="n">
        <v>19</v>
      </c>
      <c r="I471" s="42" t="n">
        <v>17</v>
      </c>
      <c r="J471" s="42" t="n">
        <v>21</v>
      </c>
      <c r="K471" s="42" t="n">
        <v>60</v>
      </c>
      <c r="L471" s="42" t="n">
        <v>63</v>
      </c>
      <c r="M471" s="42" t="n">
        <v>15</v>
      </c>
      <c r="N471" s="42" t="n">
        <v>6</v>
      </c>
      <c r="O471" s="44">
        <f>IF(F471&gt;E471,1,0)</f>
        <v/>
      </c>
      <c r="P471" s="44">
        <f>F471-E471</f>
        <v/>
      </c>
    </row>
    <row r="472" ht="15" customHeight="1" s="35">
      <c r="A472" s="42" t="inlineStr">
        <is>
          <t>0022500444</t>
        </is>
      </c>
      <c r="B472" s="43" t="n">
        <v>46019</v>
      </c>
      <c r="C472" s="42" t="inlineStr">
        <is>
          <t>BOS</t>
        </is>
      </c>
      <c r="D472" s="42" t="inlineStr">
        <is>
          <t>POR</t>
        </is>
      </c>
      <c r="E472" s="42" t="n">
        <v>108</v>
      </c>
      <c r="F472" s="42" t="n">
        <v>114</v>
      </c>
      <c r="G472" s="42" t="n">
        <v>19</v>
      </c>
      <c r="H472" s="42" t="n">
        <v>20</v>
      </c>
      <c r="I472" s="42" t="n">
        <v>23</v>
      </c>
      <c r="J472" s="42" t="n">
        <v>19</v>
      </c>
      <c r="K472" s="42" t="n">
        <v>51</v>
      </c>
      <c r="L472" s="42" t="n">
        <v>61</v>
      </c>
      <c r="M472" s="42" t="n">
        <v>19</v>
      </c>
      <c r="N472" s="42" t="n">
        <v>12</v>
      </c>
      <c r="O472" s="44">
        <f>IF(F472&gt;E472,1,0)</f>
        <v/>
      </c>
      <c r="P472" s="44">
        <f>F472-E472</f>
        <v/>
      </c>
    </row>
    <row r="473" ht="15" customHeight="1" s="35">
      <c r="A473" s="42" t="inlineStr">
        <is>
          <t>0022500445</t>
        </is>
      </c>
      <c r="B473" s="43" t="n">
        <v>46019</v>
      </c>
      <c r="C473" s="42" t="inlineStr">
        <is>
          <t>DET</t>
        </is>
      </c>
      <c r="D473" s="42" t="inlineStr">
        <is>
          <t>LAC</t>
        </is>
      </c>
      <c r="E473" s="42" t="n">
        <v>99</v>
      </c>
      <c r="F473" s="42" t="n">
        <v>112</v>
      </c>
      <c r="G473" s="42" t="n">
        <v>13</v>
      </c>
      <c r="H473" s="42" t="n">
        <v>12</v>
      </c>
      <c r="I473" s="42" t="n">
        <v>22</v>
      </c>
      <c r="J473" s="42" t="n">
        <v>26</v>
      </c>
      <c r="K473" s="42" t="n">
        <v>53</v>
      </c>
      <c r="L473" s="42" t="n">
        <v>43</v>
      </c>
      <c r="M473" s="42" t="n">
        <v>24</v>
      </c>
      <c r="N473" s="42" t="n">
        <v>9</v>
      </c>
      <c r="O473" s="44">
        <f>IF(F473&gt;E473,1,0)</f>
        <v/>
      </c>
      <c r="P473" s="44">
        <f>F473-E473</f>
        <v/>
      </c>
    </row>
    <row r="474" ht="15" customHeight="1" s="35">
      <c r="A474" s="42" t="inlineStr">
        <is>
          <t>0022500446</t>
        </is>
      </c>
      <c r="B474" s="43" t="n">
        <v>46019</v>
      </c>
      <c r="C474" s="42" t="inlineStr">
        <is>
          <t>SAC</t>
        </is>
      </c>
      <c r="D474" s="42" t="inlineStr">
        <is>
          <t>LAL</t>
        </is>
      </c>
      <c r="E474" s="42" t="n">
        <v>101</v>
      </c>
      <c r="F474" s="42" t="n">
        <v>125</v>
      </c>
      <c r="G474" s="42" t="n">
        <v>19</v>
      </c>
      <c r="H474" s="42" t="n">
        <v>16</v>
      </c>
      <c r="I474" s="42" t="n">
        <v>20</v>
      </c>
      <c r="J474" s="42" t="n">
        <v>20</v>
      </c>
      <c r="K474" s="42" t="n">
        <v>44</v>
      </c>
      <c r="L474" s="42" t="n">
        <v>50</v>
      </c>
      <c r="M474" s="42" t="n">
        <v>8</v>
      </c>
      <c r="N474" s="42" t="n">
        <v>19</v>
      </c>
      <c r="O474" s="44">
        <f>IF(F474&gt;E474,1,0)</f>
        <v/>
      </c>
      <c r="P474" s="44">
        <f>F474-E474</f>
        <v/>
      </c>
    </row>
    <row r="475" ht="15" customHeight="1" s="35">
      <c r="A475" s="42" t="inlineStr">
        <is>
          <t>0022500447</t>
        </is>
      </c>
      <c r="B475" s="43" t="n">
        <v>46020</v>
      </c>
      <c r="C475" s="42" t="inlineStr">
        <is>
          <t>MIL</t>
        </is>
      </c>
      <c r="D475" s="42" t="inlineStr">
        <is>
          <t>CHA</t>
        </is>
      </c>
      <c r="E475" s="42" t="n">
        <v>123</v>
      </c>
      <c r="F475" s="42" t="n">
        <v>113</v>
      </c>
      <c r="G475" s="42" t="n">
        <v>9</v>
      </c>
      <c r="H475" s="42" t="n">
        <v>13</v>
      </c>
      <c r="I475" s="42" t="n">
        <v>17</v>
      </c>
      <c r="J475" s="42" t="n">
        <v>21</v>
      </c>
      <c r="K475" s="42" t="n">
        <v>47</v>
      </c>
      <c r="L475" s="42" t="n">
        <v>54</v>
      </c>
      <c r="M475" s="42" t="n">
        <v>13</v>
      </c>
      <c r="N475" s="42" t="n">
        <v>11</v>
      </c>
      <c r="O475" s="44">
        <f>IF(F475&gt;E475,1,0)</f>
        <v/>
      </c>
      <c r="P475" s="44">
        <f>F475-E475</f>
        <v/>
      </c>
    </row>
    <row r="476" ht="15" customHeight="1" s="35">
      <c r="A476" s="42" t="inlineStr">
        <is>
          <t>0022500448</t>
        </is>
      </c>
      <c r="B476" s="43" t="n">
        <v>46020</v>
      </c>
      <c r="C476" s="42" t="inlineStr">
        <is>
          <t>PHX</t>
        </is>
      </c>
      <c r="D476" s="42" t="inlineStr">
        <is>
          <t>WAS</t>
        </is>
      </c>
      <c r="E476" s="42" t="n">
        <v>115</v>
      </c>
      <c r="F476" s="42" t="n">
        <v>101</v>
      </c>
      <c r="G476" s="42" t="n">
        <v>10</v>
      </c>
      <c r="H476" s="42" t="n">
        <v>16</v>
      </c>
      <c r="I476" s="42" t="n">
        <v>14</v>
      </c>
      <c r="J476" s="42" t="n">
        <v>20</v>
      </c>
      <c r="K476" s="42" t="n">
        <v>61</v>
      </c>
      <c r="L476" s="42" t="n">
        <v>48</v>
      </c>
      <c r="M476" s="42" t="n">
        <v>18</v>
      </c>
      <c r="N476" s="42" t="n">
        <v>7</v>
      </c>
      <c r="O476" s="44">
        <f>IF(F476&gt;E476,1,0)</f>
        <v/>
      </c>
      <c r="P476" s="44">
        <f>F476-E476</f>
        <v/>
      </c>
    </row>
    <row r="477" ht="15" customHeight="1" s="35">
      <c r="A477" s="42" t="inlineStr">
        <is>
          <t>0022500449</t>
        </is>
      </c>
      <c r="B477" s="43" t="n">
        <v>46020</v>
      </c>
      <c r="C477" s="42" t="inlineStr">
        <is>
          <t>GSW</t>
        </is>
      </c>
      <c r="D477" s="42" t="inlineStr">
        <is>
          <t>BKN</t>
        </is>
      </c>
      <c r="E477" s="42" t="n">
        <v>120</v>
      </c>
      <c r="F477" s="42" t="n">
        <v>107</v>
      </c>
      <c r="G477" s="42" t="n">
        <v>14</v>
      </c>
      <c r="H477" s="42" t="n">
        <v>15</v>
      </c>
      <c r="I477" s="42" t="n">
        <v>21</v>
      </c>
      <c r="J477" s="42" t="n">
        <v>28</v>
      </c>
      <c r="K477" s="42" t="n">
        <v>51</v>
      </c>
      <c r="L477" s="42" t="n">
        <v>41</v>
      </c>
      <c r="M477" s="42" t="n">
        <v>16</v>
      </c>
      <c r="N477" s="42" t="n">
        <v>10</v>
      </c>
      <c r="O477" s="44">
        <f>IF(F477&gt;E477,1,0)</f>
        <v/>
      </c>
      <c r="P477" s="44">
        <f>F477-E477</f>
        <v/>
      </c>
    </row>
    <row r="478" ht="15" customHeight="1" s="35">
      <c r="A478" s="42" t="inlineStr">
        <is>
          <t>0022500450</t>
        </is>
      </c>
      <c r="B478" s="43" t="n">
        <v>46020</v>
      </c>
      <c r="C478" s="42" t="inlineStr">
        <is>
          <t>DEN</t>
        </is>
      </c>
      <c r="D478" s="42" t="inlineStr">
        <is>
          <t>MIA</t>
        </is>
      </c>
      <c r="E478" s="42" t="n">
        <v>123</v>
      </c>
      <c r="F478" s="42" t="n">
        <v>147</v>
      </c>
      <c r="G478" s="42" t="n">
        <v>10</v>
      </c>
      <c r="H478" s="42" t="n">
        <v>10</v>
      </c>
      <c r="I478" s="42" t="n">
        <v>21</v>
      </c>
      <c r="J478" s="42" t="n">
        <v>22</v>
      </c>
      <c r="K478" s="42" t="n">
        <v>43</v>
      </c>
      <c r="L478" s="42" t="n">
        <v>54</v>
      </c>
      <c r="M478" s="42" t="n">
        <v>22</v>
      </c>
      <c r="N478" s="42" t="n">
        <v>17</v>
      </c>
      <c r="O478" s="44">
        <f>IF(F478&gt;E478,1,0)</f>
        <v/>
      </c>
      <c r="P478" s="44">
        <f>F478-E478</f>
        <v/>
      </c>
    </row>
    <row r="479" ht="15" customHeight="1" s="35">
      <c r="A479" s="42" t="inlineStr">
        <is>
          <t>0022500451</t>
        </is>
      </c>
      <c r="B479" s="43" t="n">
        <v>46020</v>
      </c>
      <c r="C479" s="42" t="inlineStr">
        <is>
          <t>ORL</t>
        </is>
      </c>
      <c r="D479" s="42" t="inlineStr">
        <is>
          <t>TOR</t>
        </is>
      </c>
      <c r="E479" s="42" t="n">
        <v>106</v>
      </c>
      <c r="F479" s="42" t="n">
        <v>107</v>
      </c>
      <c r="G479" s="42" t="n">
        <v>8</v>
      </c>
      <c r="H479" s="42" t="n">
        <v>6</v>
      </c>
      <c r="I479" s="42" t="n">
        <v>24</v>
      </c>
      <c r="J479" s="42" t="n">
        <v>22</v>
      </c>
      <c r="K479" s="42" t="n">
        <v>59</v>
      </c>
      <c r="L479" s="42" t="n">
        <v>68</v>
      </c>
      <c r="M479" s="42" t="n">
        <v>18</v>
      </c>
      <c r="N479" s="42" t="n">
        <v>19</v>
      </c>
      <c r="O479" s="44">
        <f>IF(F479&gt;E479,1,0)</f>
        <v/>
      </c>
      <c r="P479" s="44">
        <f>F479-E479</f>
        <v/>
      </c>
    </row>
    <row r="480" ht="15" customHeight="1" s="35">
      <c r="A480" s="42" t="inlineStr">
        <is>
          <t>0022500452</t>
        </is>
      </c>
      <c r="B480" s="43" t="n">
        <v>46020</v>
      </c>
      <c r="C480" s="42" t="inlineStr">
        <is>
          <t>MIN</t>
        </is>
      </c>
      <c r="D480" s="42" t="inlineStr">
        <is>
          <t>CHI</t>
        </is>
      </c>
      <c r="E480" s="42" t="n">
        <v>136</v>
      </c>
      <c r="F480" s="42" t="n">
        <v>101</v>
      </c>
      <c r="G480" s="42" t="n">
        <v>5</v>
      </c>
      <c r="H480" s="42" t="n">
        <v>17</v>
      </c>
      <c r="I480" s="42" t="n">
        <v>12</v>
      </c>
      <c r="J480" s="42" t="n">
        <v>17</v>
      </c>
      <c r="K480" s="42" t="n">
        <v>53</v>
      </c>
      <c r="L480" s="42" t="n">
        <v>54</v>
      </c>
      <c r="M480" s="42" t="n">
        <v>20</v>
      </c>
      <c r="N480" s="42" t="n">
        <v>15</v>
      </c>
      <c r="O480" s="44">
        <f>IF(F480&gt;E480,1,0)</f>
        <v/>
      </c>
      <c r="P480" s="44">
        <f>F480-E480</f>
        <v/>
      </c>
    </row>
    <row r="481" ht="15" customHeight="1" s="35">
      <c r="A481" s="42" t="inlineStr">
        <is>
          <t>0022500453</t>
        </is>
      </c>
      <c r="B481" s="43" t="n">
        <v>46020</v>
      </c>
      <c r="C481" s="42" t="inlineStr">
        <is>
          <t>IND</t>
        </is>
      </c>
      <c r="D481" s="42" t="inlineStr">
        <is>
          <t>HOU</t>
        </is>
      </c>
      <c r="E481" s="42" t="n">
        <v>119</v>
      </c>
      <c r="F481" s="42" t="n">
        <v>126</v>
      </c>
      <c r="G481" s="42" t="n">
        <v>9</v>
      </c>
      <c r="H481" s="42" t="n">
        <v>19</v>
      </c>
      <c r="I481" s="42" t="n">
        <v>22</v>
      </c>
      <c r="J481" s="42" t="n">
        <v>17</v>
      </c>
      <c r="K481" s="42" t="n">
        <v>38</v>
      </c>
      <c r="L481" s="42" t="n">
        <v>54</v>
      </c>
      <c r="M481" s="42" t="n">
        <v>6</v>
      </c>
      <c r="N481" s="42" t="n">
        <v>19</v>
      </c>
      <c r="O481" s="44">
        <f>IF(F481&gt;E481,1,0)</f>
        <v/>
      </c>
      <c r="P481" s="44">
        <f>F481-E481</f>
        <v/>
      </c>
    </row>
    <row r="482" ht="15" customHeight="1" s="35">
      <c r="A482" s="42" t="inlineStr">
        <is>
          <t>0022500454</t>
        </is>
      </c>
      <c r="B482" s="43" t="n">
        <v>46020</v>
      </c>
      <c r="C482" s="42" t="inlineStr">
        <is>
          <t>NYK</t>
        </is>
      </c>
      <c r="D482" s="42" t="inlineStr">
        <is>
          <t>NOP</t>
        </is>
      </c>
      <c r="E482" s="42" t="n">
        <v>130</v>
      </c>
      <c r="F482" s="42" t="n">
        <v>125</v>
      </c>
      <c r="G482" s="42" t="n">
        <v>9</v>
      </c>
      <c r="H482" s="42" t="n">
        <v>12</v>
      </c>
      <c r="I482" s="42" t="n">
        <v>19</v>
      </c>
      <c r="J482" s="42" t="n">
        <v>15</v>
      </c>
      <c r="K482" s="42" t="n">
        <v>48</v>
      </c>
      <c r="L482" s="42" t="n">
        <v>58</v>
      </c>
      <c r="M482" s="42" t="n">
        <v>22</v>
      </c>
      <c r="N482" s="42" t="n">
        <v>8</v>
      </c>
      <c r="O482" s="44">
        <f>IF(F482&gt;E482,1,0)</f>
        <v/>
      </c>
      <c r="P482" s="44">
        <f>F482-E482</f>
        <v/>
      </c>
    </row>
    <row r="483" ht="15" customHeight="1" s="35">
      <c r="A483" s="42" t="inlineStr">
        <is>
          <t>0022500455</t>
        </is>
      </c>
      <c r="B483" s="43" t="n">
        <v>46020</v>
      </c>
      <c r="C483" s="42" t="inlineStr">
        <is>
          <t>ATL</t>
        </is>
      </c>
      <c r="D483" s="42" t="inlineStr">
        <is>
          <t>OKC</t>
        </is>
      </c>
      <c r="E483" s="42" t="n">
        <v>129</v>
      </c>
      <c r="F483" s="42" t="n">
        <v>140</v>
      </c>
      <c r="G483" s="42" t="n">
        <v>16</v>
      </c>
      <c r="H483" s="42" t="n">
        <v>14</v>
      </c>
      <c r="I483" s="42" t="n">
        <v>20</v>
      </c>
      <c r="J483" s="42" t="n">
        <v>18</v>
      </c>
      <c r="K483" s="42" t="n">
        <v>44</v>
      </c>
      <c r="L483" s="42" t="n">
        <v>58</v>
      </c>
      <c r="M483" s="42" t="n">
        <v>15</v>
      </c>
      <c r="N483" s="42" t="n">
        <v>27</v>
      </c>
      <c r="O483" s="44">
        <f>IF(F483&gt;E483,1,0)</f>
        <v/>
      </c>
      <c r="P483" s="44">
        <f>F483-E483</f>
        <v/>
      </c>
    </row>
    <row r="484" ht="15" customHeight="1" s="35">
      <c r="A484" s="42" t="inlineStr">
        <is>
          <t>0022500456</t>
        </is>
      </c>
      <c r="B484" s="43" t="n">
        <v>46020</v>
      </c>
      <c r="C484" s="42" t="inlineStr">
        <is>
          <t>CLE</t>
        </is>
      </c>
      <c r="D484" s="42" t="inlineStr">
        <is>
          <t>SAS</t>
        </is>
      </c>
      <c r="E484" s="42" t="n">
        <v>113</v>
      </c>
      <c r="F484" s="42" t="n">
        <v>101</v>
      </c>
      <c r="G484" s="42" t="n">
        <v>14</v>
      </c>
      <c r="H484" s="42" t="n">
        <v>18</v>
      </c>
      <c r="I484" s="42" t="n">
        <v>24</v>
      </c>
      <c r="J484" s="42" t="n">
        <v>17</v>
      </c>
      <c r="K484" s="42" t="n">
        <v>51</v>
      </c>
      <c r="L484" s="42" t="n">
        <v>65</v>
      </c>
      <c r="M484" s="42" t="n">
        <v>17</v>
      </c>
      <c r="N484" s="42" t="n">
        <v>23</v>
      </c>
      <c r="O484" s="44">
        <f>IF(F484&gt;E484,1,0)</f>
        <v/>
      </c>
      <c r="P484" s="44">
        <f>F484-E484</f>
        <v/>
      </c>
    </row>
    <row r="485" ht="15" customHeight="1" s="35">
      <c r="A485" s="42" t="inlineStr">
        <is>
          <t>0022500457</t>
        </is>
      </c>
      <c r="B485" s="43" t="n">
        <v>46020</v>
      </c>
      <c r="C485" s="42" t="inlineStr">
        <is>
          <t>DAL</t>
        </is>
      </c>
      <c r="D485" s="42" t="inlineStr">
        <is>
          <t>POR</t>
        </is>
      </c>
      <c r="E485" s="42" t="n">
        <v>122</v>
      </c>
      <c r="F485" s="42" t="n">
        <v>125</v>
      </c>
      <c r="G485" s="42" t="n">
        <v>12</v>
      </c>
      <c r="H485" s="42" t="n">
        <v>16</v>
      </c>
      <c r="I485" s="42" t="n">
        <v>19</v>
      </c>
      <c r="J485" s="42" t="n">
        <v>24</v>
      </c>
      <c r="K485" s="42" t="n">
        <v>50</v>
      </c>
      <c r="L485" s="42" t="n">
        <v>57</v>
      </c>
      <c r="M485" s="42" t="n">
        <v>12</v>
      </c>
      <c r="N485" s="42" t="n">
        <v>13</v>
      </c>
      <c r="O485" s="44">
        <f>IF(F485&gt;E485,1,0)</f>
        <v/>
      </c>
      <c r="P485" s="44">
        <f>F485-E485</f>
        <v/>
      </c>
    </row>
    <row r="486" ht="15" customHeight="1" s="35">
      <c r="A486" s="42" t="inlineStr">
        <is>
          <t>0022500458</t>
        </is>
      </c>
      <c r="B486" s="43" t="n">
        <v>46021</v>
      </c>
      <c r="C486" s="42" t="inlineStr">
        <is>
          <t>PHI</t>
        </is>
      </c>
      <c r="D486" s="42" t="inlineStr">
        <is>
          <t>MEM</t>
        </is>
      </c>
      <c r="E486" s="42" t="n">
        <v>139</v>
      </c>
      <c r="F486" s="42" t="n">
        <v>136</v>
      </c>
      <c r="G486" s="42" t="n">
        <v>9</v>
      </c>
      <c r="H486" s="42" t="n">
        <v>20</v>
      </c>
      <c r="I486" s="42" t="n">
        <v>23</v>
      </c>
      <c r="J486" s="42" t="n">
        <v>18</v>
      </c>
      <c r="K486" s="42" t="n">
        <v>50</v>
      </c>
      <c r="L486" s="42" t="n">
        <v>60</v>
      </c>
      <c r="M486" s="42" t="n">
        <v>16</v>
      </c>
      <c r="N486" s="42" t="n">
        <v>15</v>
      </c>
      <c r="O486" s="44">
        <f>IF(F486&gt;E486,1,0)</f>
        <v/>
      </c>
      <c r="P486" s="44">
        <f>F486-E486</f>
        <v/>
      </c>
    </row>
    <row r="487" ht="15" customHeight="1" s="35">
      <c r="A487" s="42" t="inlineStr">
        <is>
          <t>0022500459</t>
        </is>
      </c>
      <c r="B487" s="43" t="n">
        <v>46021</v>
      </c>
      <c r="C487" s="42" t="inlineStr">
        <is>
          <t>BOS</t>
        </is>
      </c>
      <c r="D487" s="42" t="inlineStr">
        <is>
          <t>UTA</t>
        </is>
      </c>
      <c r="E487" s="42" t="n">
        <v>129</v>
      </c>
      <c r="F487" s="42" t="n">
        <v>119</v>
      </c>
      <c r="G487" s="42" t="n">
        <v>8</v>
      </c>
      <c r="H487" s="42" t="n">
        <v>13</v>
      </c>
      <c r="I487" s="42" t="n">
        <v>17</v>
      </c>
      <c r="J487" s="42" t="n">
        <v>17</v>
      </c>
      <c r="K487" s="42" t="n">
        <v>51</v>
      </c>
      <c r="L487" s="42" t="n">
        <v>49</v>
      </c>
      <c r="M487" s="42" t="n">
        <v>19</v>
      </c>
      <c r="N487" s="42" t="n">
        <v>12</v>
      </c>
      <c r="O487" s="44">
        <f>IF(F487&gt;E487,1,0)</f>
        <v/>
      </c>
      <c r="P487" s="44">
        <f>F487-E487</f>
        <v/>
      </c>
    </row>
    <row r="488" ht="15" customHeight="1" s="35">
      <c r="A488" s="42" t="inlineStr">
        <is>
          <t>0022500460</t>
        </is>
      </c>
      <c r="B488" s="43" t="n">
        <v>46021</v>
      </c>
      <c r="C488" s="42" t="inlineStr">
        <is>
          <t>DET</t>
        </is>
      </c>
      <c r="D488" s="42" t="inlineStr">
        <is>
          <t>LAL</t>
        </is>
      </c>
      <c r="E488" s="42" t="n">
        <v>128</v>
      </c>
      <c r="F488" s="42" t="n">
        <v>106</v>
      </c>
      <c r="G488" s="42" t="n">
        <v>20</v>
      </c>
      <c r="H488" s="42" t="n">
        <v>21</v>
      </c>
      <c r="I488" s="42" t="n">
        <v>26</v>
      </c>
      <c r="J488" s="42" t="n">
        <v>24</v>
      </c>
      <c r="K488" s="42" t="n">
        <v>44</v>
      </c>
      <c r="L488" s="42" t="n">
        <v>49</v>
      </c>
      <c r="M488" s="42" t="n">
        <v>24</v>
      </c>
      <c r="N488" s="42" t="n">
        <v>20</v>
      </c>
      <c r="O488" s="44">
        <f>IF(F488&gt;E488,1,0)</f>
        <v/>
      </c>
      <c r="P488" s="44">
        <f>F488-E488</f>
        <v/>
      </c>
    </row>
    <row r="489" ht="15" customHeight="1" s="35">
      <c r="A489" s="42" t="inlineStr">
        <is>
          <t>0022500461</t>
        </is>
      </c>
      <c r="B489" s="43" t="n">
        <v>46021</v>
      </c>
      <c r="C489" s="42" t="inlineStr">
        <is>
          <t>SAC</t>
        </is>
      </c>
      <c r="D489" s="42" t="inlineStr">
        <is>
          <t>LAC</t>
        </is>
      </c>
      <c r="E489" s="42" t="n">
        <v>90</v>
      </c>
      <c r="F489" s="42" t="n">
        <v>131</v>
      </c>
      <c r="G489" s="42" t="n">
        <v>19</v>
      </c>
      <c r="H489" s="42" t="n">
        <v>4</v>
      </c>
      <c r="I489" s="42" t="n">
        <v>20</v>
      </c>
      <c r="J489" s="42" t="n">
        <v>15</v>
      </c>
      <c r="K489" s="42" t="n">
        <v>45</v>
      </c>
      <c r="L489" s="42" t="n">
        <v>56</v>
      </c>
      <c r="M489" s="42" t="n">
        <v>8</v>
      </c>
      <c r="N489" s="42" t="n">
        <v>10</v>
      </c>
      <c r="O489" s="44">
        <f>IF(F489&gt;E489,1,0)</f>
        <v/>
      </c>
      <c r="P489" s="44">
        <f>F489-E489</f>
        <v/>
      </c>
    </row>
    <row r="490" ht="15" customHeight="1" s="35">
      <c r="A490" s="42" t="inlineStr">
        <is>
          <t>0022500462</t>
        </is>
      </c>
      <c r="B490" s="43" t="n">
        <v>46022</v>
      </c>
      <c r="C490" s="42" t="inlineStr">
        <is>
          <t>GSW</t>
        </is>
      </c>
      <c r="D490" s="42" t="inlineStr">
        <is>
          <t>CHA</t>
        </is>
      </c>
      <c r="E490" s="42" t="n">
        <v>132</v>
      </c>
      <c r="F490" s="42" t="n">
        <v>125</v>
      </c>
      <c r="G490" s="42" t="n">
        <v>19</v>
      </c>
      <c r="H490" s="42" t="n">
        <v>15</v>
      </c>
      <c r="I490" s="42" t="n">
        <v>20</v>
      </c>
      <c r="J490" s="42" t="n">
        <v>23</v>
      </c>
      <c r="K490" s="42" t="n">
        <v>41</v>
      </c>
      <c r="L490" s="42" t="n">
        <v>46</v>
      </c>
      <c r="M490" s="42" t="n">
        <v>17</v>
      </c>
      <c r="N490" s="42" t="n">
        <v>11</v>
      </c>
      <c r="O490" s="44">
        <f>IF(F490&gt;E490,1,0)</f>
        <v/>
      </c>
      <c r="P490" s="44">
        <f>F490-E490</f>
        <v/>
      </c>
    </row>
    <row r="491" ht="15" customHeight="1" s="35">
      <c r="A491" s="42" t="inlineStr">
        <is>
          <t>0022500463</t>
        </is>
      </c>
      <c r="B491" s="43" t="n">
        <v>46022</v>
      </c>
      <c r="C491" s="42" t="inlineStr">
        <is>
          <t>MIN</t>
        </is>
      </c>
      <c r="D491" s="42" t="inlineStr">
        <is>
          <t>ATL</t>
        </is>
      </c>
      <c r="E491" s="42" t="n">
        <v>102</v>
      </c>
      <c r="F491" s="42" t="n">
        <v>126</v>
      </c>
      <c r="G491" s="42" t="n">
        <v>16</v>
      </c>
      <c r="H491" s="42" t="n">
        <v>10</v>
      </c>
      <c r="I491" s="42" t="n">
        <v>17</v>
      </c>
      <c r="J491" s="42" t="n">
        <v>15</v>
      </c>
      <c r="K491" s="42" t="n">
        <v>53</v>
      </c>
      <c r="L491" s="42" t="n">
        <v>62</v>
      </c>
      <c r="M491" s="42" t="n">
        <v>21</v>
      </c>
      <c r="N491" s="42" t="n">
        <v>15</v>
      </c>
      <c r="O491" s="44">
        <f>IF(F491&gt;E491,1,0)</f>
        <v/>
      </c>
      <c r="P491" s="44">
        <f>F491-E491</f>
        <v/>
      </c>
    </row>
    <row r="492" ht="15" customHeight="1" s="35">
      <c r="A492" s="42" t="inlineStr">
        <is>
          <t>0022500464</t>
        </is>
      </c>
      <c r="B492" s="43" t="n">
        <v>46022</v>
      </c>
      <c r="C492" s="42" t="inlineStr">
        <is>
          <t>ORL</t>
        </is>
      </c>
      <c r="D492" s="42" t="inlineStr">
        <is>
          <t>IND</t>
        </is>
      </c>
      <c r="E492" s="42" t="n">
        <v>112</v>
      </c>
      <c r="F492" s="42" t="n">
        <v>110</v>
      </c>
      <c r="G492" s="42" t="n">
        <v>19</v>
      </c>
      <c r="H492" s="42" t="n">
        <v>16</v>
      </c>
      <c r="I492" s="42" t="n">
        <v>23</v>
      </c>
      <c r="J492" s="42" t="n">
        <v>24</v>
      </c>
      <c r="K492" s="42" t="n">
        <v>59</v>
      </c>
      <c r="L492" s="42" t="n">
        <v>47</v>
      </c>
      <c r="M492" s="42" t="n">
        <v>18</v>
      </c>
      <c r="N492" s="42" t="n">
        <v>6</v>
      </c>
      <c r="O492" s="44">
        <f>IF(F492&gt;E492,1,0)</f>
        <v/>
      </c>
      <c r="P492" s="44">
        <f>F492-E492</f>
        <v/>
      </c>
    </row>
    <row r="493" ht="15" customHeight="1" s="35">
      <c r="A493" s="42" t="inlineStr">
        <is>
          <t>0022500465</t>
        </is>
      </c>
      <c r="B493" s="43" t="n">
        <v>46022</v>
      </c>
      <c r="C493" s="42" t="inlineStr">
        <is>
          <t>PHX</t>
        </is>
      </c>
      <c r="D493" s="42" t="inlineStr">
        <is>
          <t>CLE</t>
        </is>
      </c>
      <c r="E493" s="42" t="n">
        <v>113</v>
      </c>
      <c r="F493" s="42" t="n">
        <v>129</v>
      </c>
      <c r="G493" s="42" t="n">
        <v>14</v>
      </c>
      <c r="H493" s="42" t="n">
        <v>15</v>
      </c>
      <c r="I493" s="42" t="n">
        <v>20</v>
      </c>
      <c r="J493" s="42" t="n">
        <v>17</v>
      </c>
      <c r="K493" s="42" t="n">
        <v>61</v>
      </c>
      <c r="L493" s="42" t="n">
        <v>58</v>
      </c>
      <c r="M493" s="42" t="n">
        <v>19</v>
      </c>
      <c r="N493" s="42" t="n">
        <v>18</v>
      </c>
      <c r="O493" s="44">
        <f>IF(F493&gt;E493,1,0)</f>
        <v/>
      </c>
      <c r="P493" s="44">
        <f>F493-E493</f>
        <v/>
      </c>
    </row>
    <row r="494" ht="15" customHeight="1" s="35">
      <c r="A494" s="42" t="inlineStr">
        <is>
          <t>0022500466</t>
        </is>
      </c>
      <c r="B494" s="43" t="n">
        <v>46022</v>
      </c>
      <c r="C494" s="42" t="inlineStr">
        <is>
          <t>NOP</t>
        </is>
      </c>
      <c r="D494" s="42" t="inlineStr">
        <is>
          <t>CHI</t>
        </is>
      </c>
      <c r="E494" s="42" t="n">
        <v>118</v>
      </c>
      <c r="F494" s="42" t="n">
        <v>134</v>
      </c>
      <c r="G494" s="42" t="n">
        <v>10</v>
      </c>
      <c r="H494" s="42" t="n">
        <v>9</v>
      </c>
      <c r="I494" s="42" t="n">
        <v>24</v>
      </c>
      <c r="J494" s="42" t="n">
        <v>18</v>
      </c>
      <c r="K494" s="42" t="n">
        <v>53</v>
      </c>
      <c r="L494" s="42" t="n">
        <v>62</v>
      </c>
      <c r="M494" s="42" t="n">
        <v>8</v>
      </c>
      <c r="N494" s="42" t="n">
        <v>15</v>
      </c>
      <c r="O494" s="44">
        <f>IF(F494&gt;E494,1,0)</f>
        <v/>
      </c>
      <c r="P494" s="44">
        <f>F494-E494</f>
        <v/>
      </c>
    </row>
    <row r="495" ht="15" customHeight="1" s="35">
      <c r="A495" s="42" t="inlineStr">
        <is>
          <t>0022500467</t>
        </is>
      </c>
      <c r="B495" s="43" t="n">
        <v>46022</v>
      </c>
      <c r="C495" s="42" t="inlineStr">
        <is>
          <t>NYK</t>
        </is>
      </c>
      <c r="D495" s="42" t="inlineStr">
        <is>
          <t>SAS</t>
        </is>
      </c>
      <c r="E495" s="42" t="n">
        <v>132</v>
      </c>
      <c r="F495" s="42" t="n">
        <v>134</v>
      </c>
      <c r="G495" s="42" t="n">
        <v>10</v>
      </c>
      <c r="H495" s="42" t="n">
        <v>11</v>
      </c>
      <c r="I495" s="42" t="n">
        <v>30</v>
      </c>
      <c r="J495" s="42" t="n">
        <v>18</v>
      </c>
      <c r="K495" s="42" t="n">
        <v>46</v>
      </c>
      <c r="L495" s="42" t="n">
        <v>60</v>
      </c>
      <c r="M495" s="42" t="n">
        <v>23</v>
      </c>
      <c r="N495" s="42" t="n">
        <v>23</v>
      </c>
      <c r="O495" s="44">
        <f>IF(F495&gt;E495,1,0)</f>
        <v/>
      </c>
      <c r="P495" s="44">
        <f>F495-E495</f>
        <v/>
      </c>
    </row>
    <row r="496" ht="15" customHeight="1" s="35">
      <c r="A496" s="42" t="inlineStr">
        <is>
          <t>0022500468</t>
        </is>
      </c>
      <c r="B496" s="43" t="n">
        <v>46022</v>
      </c>
      <c r="C496" s="42" t="inlineStr">
        <is>
          <t>DEN</t>
        </is>
      </c>
      <c r="D496" s="42" t="inlineStr">
        <is>
          <t>TOR</t>
        </is>
      </c>
      <c r="E496" s="42" t="n">
        <v>106</v>
      </c>
      <c r="F496" s="42" t="n">
        <v>103</v>
      </c>
      <c r="G496" s="42" t="n">
        <v>11</v>
      </c>
      <c r="H496" s="42" t="n">
        <v>8</v>
      </c>
      <c r="I496" s="42" t="n">
        <v>18</v>
      </c>
      <c r="J496" s="42" t="n">
        <v>25</v>
      </c>
      <c r="K496" s="42" t="n">
        <v>58</v>
      </c>
      <c r="L496" s="42" t="n">
        <v>61</v>
      </c>
      <c r="M496" s="42" t="n">
        <v>22</v>
      </c>
      <c r="N496" s="42" t="n">
        <v>20</v>
      </c>
      <c r="O496" s="44">
        <f>IF(F496&gt;E496,1,0)</f>
        <v/>
      </c>
      <c r="P496" s="44">
        <f>F496-E496</f>
        <v/>
      </c>
    </row>
    <row r="497" ht="15" customHeight="1" s="35">
      <c r="A497" s="42" t="inlineStr">
        <is>
          <t>0022500469</t>
        </is>
      </c>
      <c r="B497" s="43" t="n">
        <v>46022</v>
      </c>
      <c r="C497" s="42" t="inlineStr">
        <is>
          <t>WAS</t>
        </is>
      </c>
      <c r="D497" s="42" t="inlineStr">
        <is>
          <t>MIL</t>
        </is>
      </c>
      <c r="E497" s="42" t="n">
        <v>114</v>
      </c>
      <c r="F497" s="42" t="n">
        <v>113</v>
      </c>
      <c r="G497" s="42" t="n">
        <v>10</v>
      </c>
      <c r="H497" s="42" t="n">
        <v>15</v>
      </c>
      <c r="I497" s="42" t="n">
        <v>18</v>
      </c>
      <c r="J497" s="42" t="n">
        <v>14</v>
      </c>
      <c r="K497" s="42" t="n">
        <v>54</v>
      </c>
      <c r="L497" s="42" t="n">
        <v>61</v>
      </c>
      <c r="M497" s="42" t="n">
        <v>7</v>
      </c>
      <c r="N497" s="42" t="n">
        <v>14</v>
      </c>
      <c r="O497" s="44">
        <f>IF(F497&gt;E497,1,0)</f>
        <v/>
      </c>
      <c r="P497" s="44">
        <f>F497-E497</f>
        <v/>
      </c>
    </row>
    <row r="498" ht="15" customHeight="1" s="35">
      <c r="A498" s="42" t="inlineStr">
        <is>
          <t>0022500470</t>
        </is>
      </c>
      <c r="B498" s="43" t="n">
        <v>46022</v>
      </c>
      <c r="C498" s="42" t="inlineStr">
        <is>
          <t>POR</t>
        </is>
      </c>
      <c r="D498" s="42" t="inlineStr">
        <is>
          <t>OKC</t>
        </is>
      </c>
      <c r="E498" s="42" t="n">
        <v>95</v>
      </c>
      <c r="F498" s="42" t="n">
        <v>124</v>
      </c>
      <c r="G498" s="42" t="n">
        <v>25</v>
      </c>
      <c r="H498" s="42" t="n">
        <v>15</v>
      </c>
      <c r="I498" s="42" t="n">
        <v>21</v>
      </c>
      <c r="J498" s="42" t="n">
        <v>18</v>
      </c>
      <c r="K498" s="42" t="n">
        <v>59</v>
      </c>
      <c r="L498" s="42" t="n">
        <v>52</v>
      </c>
      <c r="M498" s="42" t="n">
        <v>14</v>
      </c>
      <c r="N498" s="42" t="n">
        <v>28</v>
      </c>
      <c r="O498" s="44">
        <f>IF(F498&gt;E498,1,0)</f>
        <v/>
      </c>
      <c r="P498" s="44">
        <f>F498-E498</f>
        <v/>
      </c>
    </row>
    <row r="499" ht="15" customHeight="1" s="35">
      <c r="A499" s="42" t="inlineStr">
        <is>
          <t>0022500471</t>
        </is>
      </c>
      <c r="B499" s="43" t="n">
        <v>46023</v>
      </c>
      <c r="C499" s="42" t="inlineStr">
        <is>
          <t>HOU</t>
        </is>
      </c>
      <c r="D499" s="42" t="inlineStr">
        <is>
          <t>BKN</t>
        </is>
      </c>
      <c r="E499" s="42" t="n">
        <v>120</v>
      </c>
      <c r="F499" s="42" t="n">
        <v>96</v>
      </c>
      <c r="G499" s="42" t="n">
        <v>14</v>
      </c>
      <c r="H499" s="42" t="n">
        <v>13</v>
      </c>
      <c r="I499" s="42" t="n">
        <v>23</v>
      </c>
      <c r="J499" s="42" t="n">
        <v>18</v>
      </c>
      <c r="K499" s="42" t="n">
        <v>53</v>
      </c>
      <c r="L499" s="42" t="n">
        <v>40</v>
      </c>
      <c r="M499" s="42" t="n">
        <v>20</v>
      </c>
      <c r="N499" s="42" t="n">
        <v>10</v>
      </c>
      <c r="O499" s="44">
        <f>IF(F499&gt;E499,1,0)</f>
        <v/>
      </c>
      <c r="P499" s="44">
        <f>F499-E499</f>
        <v/>
      </c>
    </row>
    <row r="500" ht="15" customHeight="1" s="35">
      <c r="A500" s="42" t="inlineStr">
        <is>
          <t>0022500472</t>
        </is>
      </c>
      <c r="B500" s="43" t="n">
        <v>46023</v>
      </c>
      <c r="C500" s="42" t="inlineStr">
        <is>
          <t>MIA</t>
        </is>
      </c>
      <c r="D500" s="42" t="inlineStr">
        <is>
          <t>DET</t>
        </is>
      </c>
      <c r="E500" s="42" t="n">
        <v>118</v>
      </c>
      <c r="F500" s="42" t="n">
        <v>112</v>
      </c>
      <c r="G500" s="42" t="n">
        <v>20</v>
      </c>
      <c r="H500" s="42" t="n">
        <v>21</v>
      </c>
      <c r="I500" s="42" t="n">
        <v>19</v>
      </c>
      <c r="J500" s="42" t="n">
        <v>20</v>
      </c>
      <c r="K500" s="42" t="n">
        <v>58</v>
      </c>
      <c r="L500" s="42" t="n">
        <v>46</v>
      </c>
      <c r="M500" s="42" t="n">
        <v>18</v>
      </c>
      <c r="N500" s="42" t="n">
        <v>25</v>
      </c>
      <c r="O500" s="44">
        <f>IF(F500&gt;E500,1,0)</f>
        <v/>
      </c>
      <c r="P500" s="44">
        <f>F500-E500</f>
        <v/>
      </c>
    </row>
    <row r="501" ht="15" customHeight="1" s="35">
      <c r="A501" s="42" t="inlineStr">
        <is>
          <t>0022500473</t>
        </is>
      </c>
      <c r="B501" s="43" t="n">
        <v>46023</v>
      </c>
      <c r="C501" s="42" t="inlineStr">
        <is>
          <t>PHI</t>
        </is>
      </c>
      <c r="D501" s="42" t="inlineStr">
        <is>
          <t>DAL</t>
        </is>
      </c>
      <c r="E501" s="42" t="n">
        <v>123</v>
      </c>
      <c r="F501" s="42" t="n">
        <v>108</v>
      </c>
      <c r="G501" s="42" t="n">
        <v>12</v>
      </c>
      <c r="H501" s="42" t="n">
        <v>13</v>
      </c>
      <c r="I501" s="42" t="n">
        <v>19</v>
      </c>
      <c r="J501" s="42" t="n">
        <v>12</v>
      </c>
      <c r="K501" s="42" t="n">
        <v>46</v>
      </c>
      <c r="L501" s="42" t="n">
        <v>52</v>
      </c>
      <c r="M501" s="42" t="n">
        <v>17</v>
      </c>
      <c r="N501" s="42" t="n">
        <v>12</v>
      </c>
      <c r="O501" s="44">
        <f>IF(F501&gt;E501,1,0)</f>
        <v/>
      </c>
      <c r="P501" s="44">
        <f>F501-E501</f>
        <v/>
      </c>
    </row>
    <row r="502" ht="15" customHeight="1" s="35">
      <c r="A502" s="42" t="inlineStr">
        <is>
          <t>0022500474</t>
        </is>
      </c>
      <c r="B502" s="43" t="n">
        <v>46023</v>
      </c>
      <c r="C502" s="42" t="inlineStr">
        <is>
          <t>BOS</t>
        </is>
      </c>
      <c r="D502" s="42" t="inlineStr">
        <is>
          <t>SAC</t>
        </is>
      </c>
      <c r="E502" s="42" t="n">
        <v>120</v>
      </c>
      <c r="F502" s="42" t="n">
        <v>106</v>
      </c>
      <c r="G502" s="42" t="n">
        <v>13</v>
      </c>
      <c r="H502" s="42" t="n">
        <v>9</v>
      </c>
      <c r="I502" s="42" t="n">
        <v>12</v>
      </c>
      <c r="J502" s="42" t="n">
        <v>17</v>
      </c>
      <c r="K502" s="42" t="n">
        <v>54</v>
      </c>
      <c r="L502" s="42" t="n">
        <v>39</v>
      </c>
      <c r="M502" s="42" t="n">
        <v>20</v>
      </c>
      <c r="N502" s="42" t="n">
        <v>8</v>
      </c>
      <c r="O502" s="44">
        <f>IF(F502&gt;E502,1,0)</f>
        <v/>
      </c>
      <c r="P502" s="44">
        <f>F502-E502</f>
        <v/>
      </c>
    </row>
    <row r="503" ht="15" customHeight="1" s="35">
      <c r="A503" s="42" t="inlineStr">
        <is>
          <t>0022500475</t>
        </is>
      </c>
      <c r="B503" s="43" t="n">
        <v>46023</v>
      </c>
      <c r="C503" s="42" t="inlineStr">
        <is>
          <t>UTA</t>
        </is>
      </c>
      <c r="D503" s="42" t="inlineStr">
        <is>
          <t>LAC</t>
        </is>
      </c>
      <c r="E503" s="42" t="n">
        <v>101</v>
      </c>
      <c r="F503" s="42" t="n">
        <v>118</v>
      </c>
      <c r="G503" s="42" t="n">
        <v>18</v>
      </c>
      <c r="H503" s="42" t="n">
        <v>13</v>
      </c>
      <c r="I503" s="42" t="n">
        <v>21</v>
      </c>
      <c r="J503" s="42" t="n">
        <v>22</v>
      </c>
      <c r="K503" s="42" t="n">
        <v>48</v>
      </c>
      <c r="L503" s="42" t="n">
        <v>56</v>
      </c>
      <c r="M503" s="42" t="n">
        <v>12</v>
      </c>
      <c r="N503" s="42" t="n">
        <v>11</v>
      </c>
      <c r="O503" s="44">
        <f>IF(F503&gt;E503,1,0)</f>
        <v/>
      </c>
      <c r="P503" s="44">
        <f>F503-E503</f>
        <v/>
      </c>
    </row>
    <row r="504" ht="15" customHeight="1" s="35">
      <c r="A504" s="42" t="inlineStr">
        <is>
          <t>0022500476</t>
        </is>
      </c>
      <c r="B504" s="43" t="n">
        <v>46024</v>
      </c>
      <c r="C504" s="42" t="inlineStr">
        <is>
          <t>SAS</t>
        </is>
      </c>
      <c r="D504" s="42" t="inlineStr">
        <is>
          <t>IND</t>
        </is>
      </c>
      <c r="E504" s="42" t="n">
        <v>123</v>
      </c>
      <c r="F504" s="42" t="n">
        <v>113</v>
      </c>
      <c r="G504" s="42" t="n">
        <v>13</v>
      </c>
      <c r="H504" s="42" t="n">
        <v>14</v>
      </c>
      <c r="I504" s="42" t="n">
        <v>18</v>
      </c>
      <c r="J504" s="42" t="n">
        <v>29</v>
      </c>
      <c r="K504" s="42" t="n">
        <v>61</v>
      </c>
      <c r="L504" s="42" t="n">
        <v>44</v>
      </c>
      <c r="M504" s="42" t="n">
        <v>24</v>
      </c>
      <c r="N504" s="42" t="n">
        <v>6</v>
      </c>
      <c r="O504" s="44">
        <f>IF(F504&gt;E504,1,0)</f>
        <v/>
      </c>
      <c r="P504" s="44">
        <f>F504-E504</f>
        <v/>
      </c>
    </row>
    <row r="505" ht="15" customHeight="1" s="35">
      <c r="A505" s="42" t="inlineStr">
        <is>
          <t>0022500477</t>
        </is>
      </c>
      <c r="B505" s="43" t="n">
        <v>46024</v>
      </c>
      <c r="C505" s="42" t="inlineStr">
        <is>
          <t>BKN</t>
        </is>
      </c>
      <c r="D505" s="42" t="inlineStr">
        <is>
          <t>WAS</t>
        </is>
      </c>
      <c r="E505" s="42" t="n">
        <v>99</v>
      </c>
      <c r="F505" s="42" t="n">
        <v>119</v>
      </c>
      <c r="G505" s="42" t="n">
        <v>16</v>
      </c>
      <c r="H505" s="42" t="n">
        <v>19</v>
      </c>
      <c r="I505" s="42" t="n">
        <v>16</v>
      </c>
      <c r="J505" s="42" t="n">
        <v>20</v>
      </c>
      <c r="K505" s="42" t="n">
        <v>41</v>
      </c>
      <c r="L505" s="42" t="n">
        <v>61</v>
      </c>
      <c r="M505" s="42" t="n">
        <v>10</v>
      </c>
      <c r="N505" s="42" t="n">
        <v>8</v>
      </c>
      <c r="O505" s="44">
        <f>IF(F505&gt;E505,1,0)</f>
        <v/>
      </c>
      <c r="P505" s="44">
        <f>F505-E505</f>
        <v/>
      </c>
    </row>
    <row r="506" ht="15" customHeight="1" s="35">
      <c r="A506" s="42" t="inlineStr">
        <is>
          <t>0022500478</t>
        </is>
      </c>
      <c r="B506" s="43" t="n">
        <v>46024</v>
      </c>
      <c r="C506" s="42" t="inlineStr">
        <is>
          <t>DEN</t>
        </is>
      </c>
      <c r="D506" s="42" t="inlineStr">
        <is>
          <t>CLE</t>
        </is>
      </c>
      <c r="E506" s="42" t="n">
        <v>108</v>
      </c>
      <c r="F506" s="42" t="n">
        <v>113</v>
      </c>
      <c r="G506" s="42" t="n">
        <v>9</v>
      </c>
      <c r="H506" s="42" t="n">
        <v>17</v>
      </c>
      <c r="I506" s="42" t="n">
        <v>16</v>
      </c>
      <c r="J506" s="42" t="n">
        <v>19</v>
      </c>
      <c r="K506" s="42" t="n">
        <v>44</v>
      </c>
      <c r="L506" s="42" t="n">
        <v>63</v>
      </c>
      <c r="M506" s="42" t="n">
        <v>23</v>
      </c>
      <c r="N506" s="42" t="n">
        <v>19</v>
      </c>
      <c r="O506" s="44">
        <f>IF(F506&gt;E506,1,0)</f>
        <v/>
      </c>
      <c r="P506" s="44">
        <f>F506-E506</f>
        <v/>
      </c>
    </row>
    <row r="507" ht="15" customHeight="1" s="35">
      <c r="A507" s="42" t="inlineStr">
        <is>
          <t>0022500479</t>
        </is>
      </c>
      <c r="B507" s="43" t="n">
        <v>46024</v>
      </c>
      <c r="C507" s="42" t="inlineStr">
        <is>
          <t>ATL</t>
        </is>
      </c>
      <c r="D507" s="42" t="inlineStr">
        <is>
          <t>NYK</t>
        </is>
      </c>
      <c r="E507" s="42" t="n">
        <v>111</v>
      </c>
      <c r="F507" s="42" t="n">
        <v>99</v>
      </c>
      <c r="G507" s="42" t="n">
        <v>13</v>
      </c>
      <c r="H507" s="42" t="n">
        <v>15</v>
      </c>
      <c r="I507" s="42" t="n">
        <v>21</v>
      </c>
      <c r="J507" s="42" t="n">
        <v>17</v>
      </c>
      <c r="K507" s="42" t="n">
        <v>58</v>
      </c>
      <c r="L507" s="42" t="n">
        <v>62</v>
      </c>
      <c r="M507" s="42" t="n">
        <v>16</v>
      </c>
      <c r="N507" s="42" t="n">
        <v>23</v>
      </c>
      <c r="O507" s="44">
        <f>IF(F507&gt;E507,1,0)</f>
        <v/>
      </c>
      <c r="P507" s="44">
        <f>F507-E507</f>
        <v/>
      </c>
    </row>
    <row r="508" ht="15" customHeight="1" s="35">
      <c r="A508" s="42" t="inlineStr">
        <is>
          <t>0022500480</t>
        </is>
      </c>
      <c r="B508" s="43" t="n">
        <v>46024</v>
      </c>
      <c r="C508" s="42" t="inlineStr">
        <is>
          <t>ORL</t>
        </is>
      </c>
      <c r="D508" s="42" t="inlineStr">
        <is>
          <t>CHI</t>
        </is>
      </c>
      <c r="E508" s="42" t="n">
        <v>114</v>
      </c>
      <c r="F508" s="42" t="n">
        <v>121</v>
      </c>
      <c r="G508" s="42" t="n">
        <v>11</v>
      </c>
      <c r="H508" s="42" t="n">
        <v>13</v>
      </c>
      <c r="I508" s="42" t="n">
        <v>23</v>
      </c>
      <c r="J508" s="42" t="n">
        <v>15</v>
      </c>
      <c r="K508" s="42" t="n">
        <v>43</v>
      </c>
      <c r="L508" s="42" t="n">
        <v>54</v>
      </c>
      <c r="M508" s="42" t="n">
        <v>19</v>
      </c>
      <c r="N508" s="42" t="n">
        <v>16</v>
      </c>
      <c r="O508" s="44">
        <f>IF(F508&gt;E508,1,0)</f>
        <v/>
      </c>
      <c r="P508" s="44">
        <f>F508-E508</f>
        <v/>
      </c>
    </row>
    <row r="509" ht="15" customHeight="1" s="35">
      <c r="A509" s="42" t="inlineStr">
        <is>
          <t>0022500481</t>
        </is>
      </c>
      <c r="B509" s="43" t="n">
        <v>46024</v>
      </c>
      <c r="C509" s="42" t="inlineStr">
        <is>
          <t>CHA</t>
        </is>
      </c>
      <c r="D509" s="42" t="inlineStr">
        <is>
          <t>MIL</t>
        </is>
      </c>
      <c r="E509" s="42" t="n">
        <v>121</v>
      </c>
      <c r="F509" s="42" t="n">
        <v>122</v>
      </c>
      <c r="G509" s="42" t="n">
        <v>14</v>
      </c>
      <c r="H509" s="42" t="n">
        <v>11</v>
      </c>
      <c r="I509" s="42" t="n">
        <v>18</v>
      </c>
      <c r="J509" s="42" t="n">
        <v>23</v>
      </c>
      <c r="K509" s="42" t="n">
        <v>47</v>
      </c>
      <c r="L509" s="42" t="n">
        <v>45</v>
      </c>
      <c r="M509" s="42" t="n">
        <v>11</v>
      </c>
      <c r="N509" s="42" t="n">
        <v>14</v>
      </c>
      <c r="O509" s="44">
        <f>IF(F509&gt;E509,1,0)</f>
        <v/>
      </c>
      <c r="P509" s="44">
        <f>F509-E509</f>
        <v/>
      </c>
    </row>
    <row r="510" ht="15" customHeight="1" s="35">
      <c r="A510" s="42" t="inlineStr">
        <is>
          <t>0022500482</t>
        </is>
      </c>
      <c r="B510" s="43" t="n">
        <v>46024</v>
      </c>
      <c r="C510" s="42" t="inlineStr">
        <is>
          <t>POR</t>
        </is>
      </c>
      <c r="D510" s="42" t="inlineStr">
        <is>
          <t>NOP</t>
        </is>
      </c>
      <c r="E510" s="42" t="n">
        <v>122</v>
      </c>
      <c r="F510" s="42" t="n">
        <v>109</v>
      </c>
      <c r="G510" s="42" t="n">
        <v>9</v>
      </c>
      <c r="H510" s="42" t="n">
        <v>15</v>
      </c>
      <c r="I510" s="42" t="n">
        <v>18</v>
      </c>
      <c r="J510" s="42" t="n">
        <v>22</v>
      </c>
      <c r="K510" s="42" t="n">
        <v>57</v>
      </c>
      <c r="L510" s="42" t="n">
        <v>60</v>
      </c>
      <c r="M510" s="42" t="n">
        <v>14</v>
      </c>
      <c r="N510" s="42" t="n">
        <v>8</v>
      </c>
      <c r="O510" s="44">
        <f>IF(F510&gt;E510,1,0)</f>
        <v/>
      </c>
      <c r="P510" s="44">
        <f>F510-E510</f>
        <v/>
      </c>
    </row>
    <row r="511" ht="15" customHeight="1" s="35">
      <c r="A511" s="42" t="inlineStr">
        <is>
          <t>0022500483</t>
        </is>
      </c>
      <c r="B511" s="43" t="n">
        <v>46024</v>
      </c>
      <c r="C511" s="42" t="inlineStr">
        <is>
          <t>SAC</t>
        </is>
      </c>
      <c r="D511" s="42" t="inlineStr">
        <is>
          <t>PHX</t>
        </is>
      </c>
      <c r="E511" s="42" t="n">
        <v>102</v>
      </c>
      <c r="F511" s="42" t="n">
        <v>129</v>
      </c>
      <c r="G511" s="42" t="n">
        <v>21</v>
      </c>
      <c r="H511" s="42" t="n">
        <v>12</v>
      </c>
      <c r="I511" s="42" t="n">
        <v>23</v>
      </c>
      <c r="J511" s="42" t="n">
        <v>23</v>
      </c>
      <c r="K511" s="42" t="n">
        <v>53</v>
      </c>
      <c r="L511" s="42" t="n">
        <v>50</v>
      </c>
      <c r="M511" s="42" t="n">
        <v>8</v>
      </c>
      <c r="N511" s="42" t="n">
        <v>19</v>
      </c>
      <c r="O511" s="44">
        <f>IF(F511&gt;E511,1,0)</f>
        <v/>
      </c>
      <c r="P511" s="44">
        <f>F511-E511</f>
        <v/>
      </c>
    </row>
    <row r="512" ht="15" customHeight="1" s="35">
      <c r="A512" s="42" t="inlineStr">
        <is>
          <t>0022500484</t>
        </is>
      </c>
      <c r="B512" s="43" t="n">
        <v>46024</v>
      </c>
      <c r="C512" s="42" t="inlineStr">
        <is>
          <t>OKC</t>
        </is>
      </c>
      <c r="D512" s="42" t="inlineStr">
        <is>
          <t>GSW</t>
        </is>
      </c>
      <c r="E512" s="42" t="n">
        <v>131</v>
      </c>
      <c r="F512" s="42" t="n">
        <v>94</v>
      </c>
      <c r="G512" s="42" t="n">
        <v>14</v>
      </c>
      <c r="H512" s="42" t="n">
        <v>17</v>
      </c>
      <c r="I512" s="42" t="n">
        <v>21</v>
      </c>
      <c r="J512" s="42" t="n">
        <v>18</v>
      </c>
      <c r="K512" s="42" t="n">
        <v>58</v>
      </c>
      <c r="L512" s="42" t="n">
        <v>50</v>
      </c>
      <c r="M512" s="42" t="n">
        <v>29</v>
      </c>
      <c r="N512" s="42" t="n">
        <v>18</v>
      </c>
      <c r="O512" s="44">
        <f>IF(F512&gt;E512,1,0)</f>
        <v/>
      </c>
      <c r="P512" s="44">
        <f>F512-E512</f>
        <v/>
      </c>
    </row>
    <row r="513" ht="15" customHeight="1" s="35">
      <c r="A513" s="42" t="inlineStr">
        <is>
          <t>0022500485</t>
        </is>
      </c>
      <c r="B513" s="43" t="n">
        <v>46024</v>
      </c>
      <c r="C513" s="42" t="inlineStr">
        <is>
          <t>MEM</t>
        </is>
      </c>
      <c r="D513" s="42" t="inlineStr">
        <is>
          <t>LAL</t>
        </is>
      </c>
      <c r="E513" s="42" t="n">
        <v>121</v>
      </c>
      <c r="F513" s="42" t="n">
        <v>128</v>
      </c>
      <c r="G513" s="42" t="n">
        <v>15</v>
      </c>
      <c r="H513" s="42" t="n">
        <v>20</v>
      </c>
      <c r="I513" s="42" t="n">
        <v>21</v>
      </c>
      <c r="J513" s="42" t="n">
        <v>21</v>
      </c>
      <c r="K513" s="42" t="n">
        <v>44</v>
      </c>
      <c r="L513" s="42" t="n">
        <v>51</v>
      </c>
      <c r="M513" s="42" t="n">
        <v>15</v>
      </c>
      <c r="N513" s="42" t="n">
        <v>20</v>
      </c>
      <c r="O513" s="44">
        <f>IF(F513&gt;E513,1,0)</f>
        <v/>
      </c>
      <c r="P513" s="44">
        <f>F513-E513</f>
        <v/>
      </c>
    </row>
    <row r="514" ht="15" customHeight="1" s="35">
      <c r="A514" s="42" t="inlineStr">
        <is>
          <t>0022500486</t>
        </is>
      </c>
      <c r="B514" s="43" t="n">
        <v>46025</v>
      </c>
      <c r="C514" s="42" t="inlineStr">
        <is>
          <t>MIN</t>
        </is>
      </c>
      <c r="D514" s="42" t="inlineStr">
        <is>
          <t>MIA</t>
        </is>
      </c>
      <c r="E514" s="42" t="n">
        <v>125</v>
      </c>
      <c r="F514" s="42" t="n">
        <v>115</v>
      </c>
      <c r="G514" s="42" t="n">
        <v>14</v>
      </c>
      <c r="H514" s="42" t="n">
        <v>19</v>
      </c>
      <c r="I514" s="42" t="n">
        <v>20</v>
      </c>
      <c r="J514" s="42" t="n">
        <v>22</v>
      </c>
      <c r="K514" s="42" t="n">
        <v>47</v>
      </c>
      <c r="L514" s="42" t="n">
        <v>45</v>
      </c>
      <c r="M514" s="42" t="n">
        <v>21</v>
      </c>
      <c r="N514" s="42" t="n">
        <v>19</v>
      </c>
      <c r="O514" s="44">
        <f>IF(F514&gt;E514,1,0)</f>
        <v/>
      </c>
      <c r="P514" s="44">
        <f>F514-E514</f>
        <v/>
      </c>
    </row>
    <row r="515" ht="15" customHeight="1" s="35">
      <c r="A515" s="42" t="inlineStr">
        <is>
          <t>0022500487</t>
        </is>
      </c>
      <c r="B515" s="43" t="n">
        <v>46025</v>
      </c>
      <c r="C515" s="42" t="inlineStr">
        <is>
          <t>PHI</t>
        </is>
      </c>
      <c r="D515" s="42" t="inlineStr">
        <is>
          <t>NYK</t>
        </is>
      </c>
      <c r="E515" s="42" t="n">
        <v>130</v>
      </c>
      <c r="F515" s="42" t="n">
        <v>119</v>
      </c>
      <c r="G515" s="42" t="n">
        <v>14</v>
      </c>
      <c r="H515" s="42" t="n">
        <v>16</v>
      </c>
      <c r="I515" s="42" t="n">
        <v>23</v>
      </c>
      <c r="J515" s="42" t="n">
        <v>18</v>
      </c>
      <c r="K515" s="42" t="n">
        <v>58</v>
      </c>
      <c r="L515" s="42" t="n">
        <v>47</v>
      </c>
      <c r="M515" s="42" t="n">
        <v>18</v>
      </c>
      <c r="N515" s="42" t="n">
        <v>23</v>
      </c>
      <c r="O515" s="44">
        <f>IF(F515&gt;E515,1,0)</f>
        <v/>
      </c>
      <c r="P515" s="44">
        <f>F515-E515</f>
        <v/>
      </c>
    </row>
    <row r="516" ht="15" customHeight="1" s="35">
      <c r="A516" s="42" t="inlineStr">
        <is>
          <t>0022500488</t>
        </is>
      </c>
      <c r="B516" s="43" t="n">
        <v>46025</v>
      </c>
      <c r="C516" s="42" t="inlineStr">
        <is>
          <t>ATL</t>
        </is>
      </c>
      <c r="D516" s="42" t="inlineStr">
        <is>
          <t>TOR</t>
        </is>
      </c>
      <c r="E516" s="42" t="n">
        <v>117</v>
      </c>
      <c r="F516" s="42" t="n">
        <v>134</v>
      </c>
      <c r="G516" s="42" t="n">
        <v>16</v>
      </c>
      <c r="H516" s="42" t="n">
        <v>14</v>
      </c>
      <c r="I516" s="42" t="n">
        <v>19</v>
      </c>
      <c r="J516" s="42" t="n">
        <v>20</v>
      </c>
      <c r="K516" s="42" t="n">
        <v>45</v>
      </c>
      <c r="L516" s="42" t="n">
        <v>54</v>
      </c>
      <c r="M516" s="42" t="n">
        <v>17</v>
      </c>
      <c r="N516" s="42" t="n">
        <v>20</v>
      </c>
      <c r="O516" s="44">
        <f>IF(F516&gt;E516,1,0)</f>
        <v/>
      </c>
      <c r="P516" s="44">
        <f>F516-E516</f>
        <v/>
      </c>
    </row>
    <row r="517" ht="15" customHeight="1" s="35">
      <c r="A517" s="42" t="inlineStr">
        <is>
          <t>0022500489</t>
        </is>
      </c>
      <c r="B517" s="43" t="n">
        <v>46025</v>
      </c>
      <c r="C517" s="42" t="inlineStr">
        <is>
          <t>CHA</t>
        </is>
      </c>
      <c r="D517" s="42" t="inlineStr">
        <is>
          <t>CHI</t>
        </is>
      </c>
      <c r="E517" s="42" t="n">
        <v>112</v>
      </c>
      <c r="F517" s="42" t="n">
        <v>99</v>
      </c>
      <c r="G517" s="42" t="n">
        <v>12</v>
      </c>
      <c r="H517" s="42" t="n">
        <v>11</v>
      </c>
      <c r="I517" s="42" t="n">
        <v>12</v>
      </c>
      <c r="J517" s="42" t="n">
        <v>16</v>
      </c>
      <c r="K517" s="42" t="n">
        <v>62</v>
      </c>
      <c r="L517" s="42" t="n">
        <v>47</v>
      </c>
      <c r="M517" s="42" t="n">
        <v>11</v>
      </c>
      <c r="N517" s="42" t="n">
        <v>17</v>
      </c>
      <c r="O517" s="44">
        <f>IF(F517&gt;E517,1,0)</f>
        <v/>
      </c>
      <c r="P517" s="44">
        <f>F517-E517</f>
        <v/>
      </c>
    </row>
    <row r="518" ht="15" customHeight="1" s="35">
      <c r="A518" s="42" t="inlineStr">
        <is>
          <t>0022500490</t>
        </is>
      </c>
      <c r="B518" s="43" t="n">
        <v>46025</v>
      </c>
      <c r="C518" s="42" t="inlineStr">
        <is>
          <t>POR</t>
        </is>
      </c>
      <c r="D518" s="42" t="inlineStr">
        <is>
          <t>SAS</t>
        </is>
      </c>
      <c r="E518" s="42" t="n">
        <v>115</v>
      </c>
      <c r="F518" s="42" t="n">
        <v>110</v>
      </c>
      <c r="G518" s="42" t="n">
        <v>11</v>
      </c>
      <c r="H518" s="42" t="n">
        <v>6</v>
      </c>
      <c r="I518" s="42" t="n">
        <v>16</v>
      </c>
      <c r="J518" s="42" t="n">
        <v>20</v>
      </c>
      <c r="K518" s="42" t="n">
        <v>67</v>
      </c>
      <c r="L518" s="42" t="n">
        <v>53</v>
      </c>
      <c r="M518" s="42" t="n">
        <v>15</v>
      </c>
      <c r="N518" s="42" t="n">
        <v>25</v>
      </c>
      <c r="O518" s="44">
        <f>IF(F518&gt;E518,1,0)</f>
        <v/>
      </c>
      <c r="P518" s="44">
        <f>F518-E518</f>
        <v/>
      </c>
    </row>
    <row r="519" ht="15" customHeight="1" s="35">
      <c r="A519" s="42" t="inlineStr">
        <is>
          <t>0022500491</t>
        </is>
      </c>
      <c r="B519" s="43" t="n">
        <v>46025</v>
      </c>
      <c r="C519" s="42" t="inlineStr">
        <is>
          <t>HOU</t>
        </is>
      </c>
      <c r="D519" s="42" t="inlineStr">
        <is>
          <t>DAL</t>
        </is>
      </c>
      <c r="E519" s="42" t="n">
        <v>104</v>
      </c>
      <c r="F519" s="42" t="n">
        <v>110</v>
      </c>
      <c r="G519" s="42" t="n">
        <v>9</v>
      </c>
      <c r="H519" s="42" t="n">
        <v>16</v>
      </c>
      <c r="I519" s="42" t="n">
        <v>17</v>
      </c>
      <c r="J519" s="42" t="n">
        <v>15</v>
      </c>
      <c r="K519" s="42" t="n">
        <v>59</v>
      </c>
      <c r="L519" s="42" t="n">
        <v>51</v>
      </c>
      <c r="M519" s="42" t="n">
        <v>21</v>
      </c>
      <c r="N519" s="42" t="n">
        <v>12</v>
      </c>
      <c r="O519" s="44">
        <f>IF(F519&gt;E519,1,0)</f>
        <v/>
      </c>
      <c r="P519" s="44">
        <f>F519-E519</f>
        <v/>
      </c>
    </row>
    <row r="520" ht="15" customHeight="1" s="35">
      <c r="A520" s="42" t="inlineStr">
        <is>
          <t>0022500492</t>
        </is>
      </c>
      <c r="B520" s="43" t="n">
        <v>46025</v>
      </c>
      <c r="C520" s="42" t="inlineStr">
        <is>
          <t>UTA</t>
        </is>
      </c>
      <c r="D520" s="42" t="inlineStr">
        <is>
          <t>GSW</t>
        </is>
      </c>
      <c r="E520" s="42" t="n">
        <v>114</v>
      </c>
      <c r="F520" s="42" t="n">
        <v>123</v>
      </c>
      <c r="G520" s="42" t="n">
        <v>15</v>
      </c>
      <c r="H520" s="42" t="n">
        <v>15</v>
      </c>
      <c r="I520" s="42" t="n">
        <v>21</v>
      </c>
      <c r="J520" s="42" t="n">
        <v>13</v>
      </c>
      <c r="K520" s="42" t="n">
        <v>41</v>
      </c>
      <c r="L520" s="42" t="n">
        <v>57</v>
      </c>
      <c r="M520" s="42" t="n">
        <v>12</v>
      </c>
      <c r="N520" s="42" t="n">
        <v>18</v>
      </c>
      <c r="O520" s="44">
        <f>IF(F520&gt;E520,1,0)</f>
        <v/>
      </c>
      <c r="P520" s="44">
        <f>F520-E520</f>
        <v/>
      </c>
    </row>
    <row r="521" ht="15" customHeight="1" s="35">
      <c r="A521" s="42" t="inlineStr">
        <is>
          <t>0022500493</t>
        </is>
      </c>
      <c r="B521" s="43" t="n">
        <v>46025</v>
      </c>
      <c r="C521" s="42" t="inlineStr">
        <is>
          <t>BOS</t>
        </is>
      </c>
      <c r="D521" s="42" t="inlineStr">
        <is>
          <t>LAC</t>
        </is>
      </c>
      <c r="E521" s="42" t="n">
        <v>146</v>
      </c>
      <c r="F521" s="42" t="n">
        <v>115</v>
      </c>
      <c r="G521" s="42" t="n">
        <v>6</v>
      </c>
      <c r="H521" s="42" t="n">
        <v>10</v>
      </c>
      <c r="I521" s="42" t="n">
        <v>20</v>
      </c>
      <c r="J521" s="42" t="n">
        <v>15</v>
      </c>
      <c r="K521" s="42" t="n">
        <v>54</v>
      </c>
      <c r="L521" s="42" t="n">
        <v>35</v>
      </c>
      <c r="M521" s="42" t="n">
        <v>21</v>
      </c>
      <c r="N521" s="42" t="n">
        <v>12</v>
      </c>
      <c r="O521" s="44">
        <f>IF(F521&gt;E521,1,0)</f>
        <v/>
      </c>
      <c r="P521" s="44">
        <f>F521-E521</f>
        <v/>
      </c>
    </row>
    <row r="522" ht="15" customHeight="1" s="35">
      <c r="A522" s="42" t="inlineStr">
        <is>
          <t>0022500494</t>
        </is>
      </c>
      <c r="B522" s="43" t="n">
        <v>46026</v>
      </c>
      <c r="C522" s="42" t="inlineStr">
        <is>
          <t>DET</t>
        </is>
      </c>
      <c r="D522" s="42" t="inlineStr">
        <is>
          <t>CLE</t>
        </is>
      </c>
      <c r="E522" s="42" t="n">
        <v>114</v>
      </c>
      <c r="F522" s="42" t="n">
        <v>110</v>
      </c>
      <c r="G522" s="42" t="n">
        <v>17</v>
      </c>
      <c r="H522" s="42" t="n">
        <v>17</v>
      </c>
      <c r="I522" s="42" t="n">
        <v>24</v>
      </c>
      <c r="J522" s="42" t="n">
        <v>18</v>
      </c>
      <c r="K522" s="42" t="n">
        <v>56</v>
      </c>
      <c r="L522" s="42" t="n">
        <v>50</v>
      </c>
      <c r="M522" s="42" t="n">
        <v>25</v>
      </c>
      <c r="N522" s="42" t="n">
        <v>20</v>
      </c>
      <c r="O522" s="44">
        <f>IF(F522&gt;E522,1,0)</f>
        <v/>
      </c>
      <c r="P522" s="44">
        <f>F522-E522</f>
        <v/>
      </c>
    </row>
    <row r="523" ht="15" customHeight="1" s="35">
      <c r="A523" s="42" t="inlineStr">
        <is>
          <t>0022500495</t>
        </is>
      </c>
      <c r="B523" s="43" t="n">
        <v>46026</v>
      </c>
      <c r="C523" s="42" t="inlineStr">
        <is>
          <t>IND</t>
        </is>
      </c>
      <c r="D523" s="42" t="inlineStr">
        <is>
          <t>ORL</t>
        </is>
      </c>
      <c r="E523" s="42" t="n">
        <v>127</v>
      </c>
      <c r="F523" s="42" t="n">
        <v>135</v>
      </c>
      <c r="G523" s="42" t="n">
        <v>11</v>
      </c>
      <c r="H523" s="42" t="n">
        <v>7</v>
      </c>
      <c r="I523" s="42" t="n">
        <v>26</v>
      </c>
      <c r="J523" s="42" t="n">
        <v>19</v>
      </c>
      <c r="K523" s="42" t="n">
        <v>46</v>
      </c>
      <c r="L523" s="42" t="n">
        <v>43</v>
      </c>
      <c r="M523" s="42" t="n">
        <v>6</v>
      </c>
      <c r="N523" s="42" t="n">
        <v>19</v>
      </c>
      <c r="O523" s="44">
        <f>IF(F523&gt;E523,1,0)</f>
        <v/>
      </c>
      <c r="P523" s="44">
        <f>F523-E523</f>
        <v/>
      </c>
    </row>
    <row r="524" ht="15" customHeight="1" s="35">
      <c r="A524" s="42" t="inlineStr">
        <is>
          <t>0022500496</t>
        </is>
      </c>
      <c r="B524" s="43" t="n">
        <v>46026</v>
      </c>
      <c r="C524" s="42" t="inlineStr">
        <is>
          <t>DEN</t>
        </is>
      </c>
      <c r="D524" s="42" t="inlineStr">
        <is>
          <t>BKN</t>
        </is>
      </c>
      <c r="E524" s="42" t="n">
        <v>115</v>
      </c>
      <c r="F524" s="42" t="n">
        <v>127</v>
      </c>
      <c r="G524" s="42" t="n">
        <v>10</v>
      </c>
      <c r="H524" s="42" t="n">
        <v>10</v>
      </c>
      <c r="I524" s="42" t="n">
        <v>24</v>
      </c>
      <c r="J524" s="42" t="n">
        <v>22</v>
      </c>
      <c r="K524" s="42" t="n">
        <v>44</v>
      </c>
      <c r="L524" s="42" t="n">
        <v>52</v>
      </c>
      <c r="M524" s="42" t="n">
        <v>23</v>
      </c>
      <c r="N524" s="42" t="n">
        <v>10</v>
      </c>
      <c r="O524" s="44">
        <f>IF(F524&gt;E524,1,0)</f>
        <v/>
      </c>
      <c r="P524" s="44">
        <f>F524-E524</f>
        <v/>
      </c>
    </row>
    <row r="525" ht="15" customHeight="1" s="35">
      <c r="A525" s="42" t="inlineStr">
        <is>
          <t>0022500497</t>
        </is>
      </c>
      <c r="B525" s="43" t="n">
        <v>46026</v>
      </c>
      <c r="C525" s="42" t="inlineStr">
        <is>
          <t>NOP</t>
        </is>
      </c>
      <c r="D525" s="42" t="inlineStr">
        <is>
          <t>MIA</t>
        </is>
      </c>
      <c r="E525" s="42" t="n">
        <v>106</v>
      </c>
      <c r="F525" s="42" t="n">
        <v>125</v>
      </c>
      <c r="G525" s="42" t="n">
        <v>26</v>
      </c>
      <c r="H525" s="42" t="n">
        <v>16</v>
      </c>
      <c r="I525" s="42" t="n">
        <v>14</v>
      </c>
      <c r="J525" s="42" t="n">
        <v>14</v>
      </c>
      <c r="K525" s="42" t="n">
        <v>57</v>
      </c>
      <c r="L525" s="42" t="n">
        <v>52</v>
      </c>
      <c r="M525" s="42" t="n">
        <v>8</v>
      </c>
      <c r="N525" s="42" t="n">
        <v>19</v>
      </c>
      <c r="O525" s="44">
        <f>IF(F525&gt;E525,1,0)</f>
        <v/>
      </c>
      <c r="P525" s="44">
        <f>F525-E525</f>
        <v/>
      </c>
    </row>
    <row r="526" ht="15" customHeight="1" s="35">
      <c r="A526" s="42" t="inlineStr">
        <is>
          <t>0022500498</t>
        </is>
      </c>
      <c r="B526" s="43" t="n">
        <v>46026</v>
      </c>
      <c r="C526" s="42" t="inlineStr">
        <is>
          <t>MIN</t>
        </is>
      </c>
      <c r="D526" s="42" t="inlineStr">
        <is>
          <t>WAS</t>
        </is>
      </c>
      <c r="E526" s="42" t="n">
        <v>141</v>
      </c>
      <c r="F526" s="42" t="n">
        <v>115</v>
      </c>
      <c r="G526" s="42" t="n">
        <v>14</v>
      </c>
      <c r="H526" s="42" t="n">
        <v>19</v>
      </c>
      <c r="I526" s="42" t="n">
        <v>17</v>
      </c>
      <c r="J526" s="42" t="n">
        <v>21</v>
      </c>
      <c r="K526" s="42" t="n">
        <v>58</v>
      </c>
      <c r="L526" s="42" t="n">
        <v>39</v>
      </c>
      <c r="M526" s="42" t="n">
        <v>22</v>
      </c>
      <c r="N526" s="42" t="n">
        <v>9</v>
      </c>
      <c r="O526" s="44">
        <f>IF(F526&gt;E526,1,0)</f>
        <v/>
      </c>
      <c r="P526" s="44">
        <f>F526-E526</f>
        <v/>
      </c>
    </row>
    <row r="527" ht="15" customHeight="1" s="35">
      <c r="A527" s="42" t="inlineStr">
        <is>
          <t>0022500499</t>
        </is>
      </c>
      <c r="B527" s="43" t="n">
        <v>46026</v>
      </c>
      <c r="C527" s="42" t="inlineStr">
        <is>
          <t>OKC</t>
        </is>
      </c>
      <c r="D527" s="42" t="inlineStr">
        <is>
          <t>PHX</t>
        </is>
      </c>
      <c r="E527" s="42" t="n">
        <v>105</v>
      </c>
      <c r="F527" s="42" t="n">
        <v>108</v>
      </c>
      <c r="G527" s="42" t="n">
        <v>9</v>
      </c>
      <c r="H527" s="42" t="n">
        <v>16</v>
      </c>
      <c r="I527" s="42" t="n">
        <v>20</v>
      </c>
      <c r="J527" s="42" t="n">
        <v>24</v>
      </c>
      <c r="K527" s="42" t="n">
        <v>37</v>
      </c>
      <c r="L527" s="42" t="n">
        <v>60</v>
      </c>
      <c r="M527" s="42" t="n">
        <v>30</v>
      </c>
      <c r="N527" s="42" t="n">
        <v>20</v>
      </c>
      <c r="O527" s="44">
        <f>IF(F527&gt;E527,1,0)</f>
        <v/>
      </c>
      <c r="P527" s="44">
        <f>F527-E527</f>
        <v/>
      </c>
    </row>
    <row r="528" ht="15" customHeight="1" s="35">
      <c r="A528" s="42" t="inlineStr">
        <is>
          <t>0022500500</t>
        </is>
      </c>
      <c r="B528" s="43" t="n">
        <v>46026</v>
      </c>
      <c r="C528" s="42" t="inlineStr">
        <is>
          <t>MIL</t>
        </is>
      </c>
      <c r="D528" s="42" t="inlineStr">
        <is>
          <t>SAC</t>
        </is>
      </c>
      <c r="E528" s="42" t="n">
        <v>115</v>
      </c>
      <c r="F528" s="42" t="n">
        <v>98</v>
      </c>
      <c r="G528" s="42" t="n">
        <v>13</v>
      </c>
      <c r="H528" s="42" t="n">
        <v>10</v>
      </c>
      <c r="I528" s="42" t="n">
        <v>21</v>
      </c>
      <c r="J528" s="42" t="n">
        <v>23</v>
      </c>
      <c r="K528" s="42" t="n">
        <v>56</v>
      </c>
      <c r="L528" s="42" t="n">
        <v>49</v>
      </c>
      <c r="M528" s="42" t="n">
        <v>15</v>
      </c>
      <c r="N528" s="42" t="n">
        <v>8</v>
      </c>
      <c r="O528" s="44">
        <f>IF(F528&gt;E528,1,0)</f>
        <v/>
      </c>
      <c r="P528" s="44">
        <f>F528-E528</f>
        <v/>
      </c>
    </row>
    <row r="529" ht="15" customHeight="1" s="35">
      <c r="A529" s="42" t="inlineStr">
        <is>
          <t>0022500501</t>
        </is>
      </c>
      <c r="B529" s="43" t="n">
        <v>46026</v>
      </c>
      <c r="C529" s="42" t="inlineStr">
        <is>
          <t>MEM</t>
        </is>
      </c>
      <c r="D529" s="42" t="inlineStr">
        <is>
          <t>LAL</t>
        </is>
      </c>
      <c r="E529" s="42" t="n">
        <v>114</v>
      </c>
      <c r="F529" s="42" t="n">
        <v>120</v>
      </c>
      <c r="G529" s="42" t="n">
        <v>9</v>
      </c>
      <c r="H529" s="42" t="n">
        <v>11</v>
      </c>
      <c r="I529" s="42" t="n">
        <v>31</v>
      </c>
      <c r="J529" s="42" t="n">
        <v>18</v>
      </c>
      <c r="K529" s="42" t="n">
        <v>53</v>
      </c>
      <c r="L529" s="42" t="n">
        <v>57</v>
      </c>
      <c r="M529" s="42" t="n">
        <v>15</v>
      </c>
      <c r="N529" s="42" t="n">
        <v>21</v>
      </c>
      <c r="O529" s="44">
        <f>IF(F529&gt;E529,1,0)</f>
        <v/>
      </c>
      <c r="P529" s="44">
        <f>F529-E529</f>
        <v/>
      </c>
    </row>
    <row r="530" ht="15" customHeight="1" s="35">
      <c r="A530" s="42" t="inlineStr">
        <is>
          <t>0022500502</t>
        </is>
      </c>
      <c r="B530" s="43" t="n">
        <v>46027</v>
      </c>
      <c r="C530" s="42" t="inlineStr">
        <is>
          <t>NYK</t>
        </is>
      </c>
      <c r="D530" s="42" t="inlineStr">
        <is>
          <t>DET</t>
        </is>
      </c>
      <c r="E530" s="42" t="n">
        <v>90</v>
      </c>
      <c r="F530" s="42" t="n">
        <v>121</v>
      </c>
      <c r="G530" s="42" t="n">
        <v>20</v>
      </c>
      <c r="H530" s="42" t="n">
        <v>16</v>
      </c>
      <c r="I530" s="42" t="n">
        <v>17</v>
      </c>
      <c r="J530" s="42" t="n">
        <v>16</v>
      </c>
      <c r="K530" s="42" t="n">
        <v>38</v>
      </c>
      <c r="L530" s="42" t="n">
        <v>53</v>
      </c>
      <c r="M530" s="42" t="n">
        <v>23</v>
      </c>
      <c r="N530" s="42" t="n">
        <v>26</v>
      </c>
      <c r="O530" s="44">
        <f>IF(F530&gt;E530,1,0)</f>
        <v/>
      </c>
      <c r="P530" s="44">
        <f>F530-E530</f>
        <v/>
      </c>
    </row>
    <row r="531" ht="15" customHeight="1" s="35">
      <c r="A531" s="42" t="inlineStr">
        <is>
          <t>0022500503</t>
        </is>
      </c>
      <c r="B531" s="43" t="n">
        <v>46027</v>
      </c>
      <c r="C531" s="42" t="inlineStr">
        <is>
          <t>CHI</t>
        </is>
      </c>
      <c r="D531" s="42" t="inlineStr">
        <is>
          <t>BOS</t>
        </is>
      </c>
      <c r="E531" s="42" t="n">
        <v>101</v>
      </c>
      <c r="F531" s="42" t="n">
        <v>115</v>
      </c>
      <c r="G531" s="42" t="n">
        <v>13</v>
      </c>
      <c r="H531" s="42" t="n">
        <v>8</v>
      </c>
      <c r="I531" s="42" t="n">
        <v>13</v>
      </c>
      <c r="J531" s="42" t="n">
        <v>11</v>
      </c>
      <c r="K531" s="42" t="n">
        <v>49</v>
      </c>
      <c r="L531" s="42" t="n">
        <v>64</v>
      </c>
      <c r="M531" s="42" t="n">
        <v>17</v>
      </c>
      <c r="N531" s="42" t="n">
        <v>22</v>
      </c>
      <c r="O531" s="44">
        <f>IF(F531&gt;E531,1,0)</f>
        <v/>
      </c>
      <c r="P531" s="44">
        <f>F531-E531</f>
        <v/>
      </c>
    </row>
    <row r="532" ht="15" customHeight="1" s="35">
      <c r="A532" s="42" t="inlineStr">
        <is>
          <t>0022500504</t>
        </is>
      </c>
      <c r="B532" s="43" t="n">
        <v>46027</v>
      </c>
      <c r="C532" s="42" t="inlineStr">
        <is>
          <t>ATL</t>
        </is>
      </c>
      <c r="D532" s="42" t="inlineStr">
        <is>
          <t>TOR</t>
        </is>
      </c>
      <c r="E532" s="42" t="n">
        <v>100</v>
      </c>
      <c r="F532" s="42" t="n">
        <v>118</v>
      </c>
      <c r="G532" s="42" t="n">
        <v>15</v>
      </c>
      <c r="H532" s="42" t="n">
        <v>15</v>
      </c>
      <c r="I532" s="42" t="n">
        <v>21</v>
      </c>
      <c r="J532" s="42" t="n">
        <v>16</v>
      </c>
      <c r="K532" s="42" t="n">
        <v>55</v>
      </c>
      <c r="L532" s="42" t="n">
        <v>54</v>
      </c>
      <c r="M532" s="42" t="n">
        <v>17</v>
      </c>
      <c r="N532" s="42" t="n">
        <v>21</v>
      </c>
      <c r="O532" s="44">
        <f>IF(F532&gt;E532,1,0)</f>
        <v/>
      </c>
      <c r="P532" s="44">
        <f>F532-E532</f>
        <v/>
      </c>
    </row>
    <row r="533" ht="15" customHeight="1" s="35">
      <c r="A533" s="42" t="inlineStr">
        <is>
          <t>0022500505</t>
        </is>
      </c>
      <c r="B533" s="43" t="n">
        <v>46027</v>
      </c>
      <c r="C533" s="42" t="inlineStr">
        <is>
          <t>PHX</t>
        </is>
      </c>
      <c r="D533" s="42" t="inlineStr">
        <is>
          <t>HOU</t>
        </is>
      </c>
      <c r="E533" s="42" t="n">
        <v>97</v>
      </c>
      <c r="F533" s="42" t="n">
        <v>100</v>
      </c>
      <c r="G533" s="42" t="n">
        <v>13</v>
      </c>
      <c r="H533" s="42" t="n">
        <v>16</v>
      </c>
      <c r="I533" s="42" t="n">
        <v>14</v>
      </c>
      <c r="J533" s="42" t="n">
        <v>11</v>
      </c>
      <c r="K533" s="42" t="n">
        <v>48</v>
      </c>
      <c r="L533" s="42" t="n">
        <v>61</v>
      </c>
      <c r="M533" s="42" t="n">
        <v>21</v>
      </c>
      <c r="N533" s="42" t="n">
        <v>21</v>
      </c>
      <c r="O533" s="44">
        <f>IF(F533&gt;E533,1,0)</f>
        <v/>
      </c>
      <c r="P533" s="44">
        <f>F533-E533</f>
        <v/>
      </c>
    </row>
    <row r="534" ht="15" customHeight="1" s="35">
      <c r="A534" s="42" t="inlineStr">
        <is>
          <t>0022500506</t>
        </is>
      </c>
      <c r="B534" s="43" t="n">
        <v>46027</v>
      </c>
      <c r="C534" s="42" t="inlineStr">
        <is>
          <t>CHA</t>
        </is>
      </c>
      <c r="D534" s="42" t="inlineStr">
        <is>
          <t>OKC</t>
        </is>
      </c>
      <c r="E534" s="42" t="n">
        <v>124</v>
      </c>
      <c r="F534" s="42" t="n">
        <v>97</v>
      </c>
      <c r="G534" s="42" t="n">
        <v>21</v>
      </c>
      <c r="H534" s="42" t="n">
        <v>8</v>
      </c>
      <c r="I534" s="42" t="n">
        <v>23</v>
      </c>
      <c r="J534" s="42" t="n">
        <v>14</v>
      </c>
      <c r="K534" s="42" t="n">
        <v>59</v>
      </c>
      <c r="L534" s="42" t="n">
        <v>48</v>
      </c>
      <c r="M534" s="42" t="n">
        <v>12</v>
      </c>
      <c r="N534" s="42" t="n">
        <v>30</v>
      </c>
      <c r="O534" s="44">
        <f>IF(F534&gt;E534,1,0)</f>
        <v/>
      </c>
      <c r="P534" s="44">
        <f>F534-E534</f>
        <v/>
      </c>
    </row>
    <row r="535" ht="15" customHeight="1" s="35">
      <c r="A535" s="42" t="inlineStr">
        <is>
          <t>0022500507</t>
        </is>
      </c>
      <c r="B535" s="43" t="n">
        <v>46027</v>
      </c>
      <c r="C535" s="42" t="inlineStr">
        <is>
          <t>DEN</t>
        </is>
      </c>
      <c r="D535" s="42" t="inlineStr">
        <is>
          <t>PHI</t>
        </is>
      </c>
      <c r="E535" s="42" t="n">
        <v>125</v>
      </c>
      <c r="F535" s="42" t="n">
        <v>124</v>
      </c>
      <c r="G535" s="42" t="n">
        <v>19</v>
      </c>
      <c r="H535" s="42" t="n">
        <v>14</v>
      </c>
      <c r="I535" s="42" t="n">
        <v>19</v>
      </c>
      <c r="J535" s="42" t="n">
        <v>20</v>
      </c>
      <c r="K535" s="42" t="n">
        <v>52</v>
      </c>
      <c r="L535" s="42" t="n">
        <v>51</v>
      </c>
      <c r="M535" s="42" t="n">
        <v>23</v>
      </c>
      <c r="N535" s="42" t="n">
        <v>19</v>
      </c>
      <c r="O535" s="44">
        <f>IF(F535&gt;E535,1,0)</f>
        <v/>
      </c>
      <c r="P535" s="44">
        <f>F535-E535</f>
        <v/>
      </c>
    </row>
    <row r="536" ht="15" customHeight="1" s="35">
      <c r="A536" s="42" t="inlineStr">
        <is>
          <t>0022500508</t>
        </is>
      </c>
      <c r="B536" s="43" t="n">
        <v>46027</v>
      </c>
      <c r="C536" s="42" t="inlineStr">
        <is>
          <t>GSW</t>
        </is>
      </c>
      <c r="D536" s="42" t="inlineStr">
        <is>
          <t>LAC</t>
        </is>
      </c>
      <c r="E536" s="42" t="n">
        <v>102</v>
      </c>
      <c r="F536" s="42" t="n">
        <v>103</v>
      </c>
      <c r="G536" s="42" t="n">
        <v>7</v>
      </c>
      <c r="H536" s="42" t="n">
        <v>20</v>
      </c>
      <c r="I536" s="42" t="n">
        <v>21</v>
      </c>
      <c r="J536" s="42" t="n">
        <v>21</v>
      </c>
      <c r="K536" s="42" t="n">
        <v>50</v>
      </c>
      <c r="L536" s="42" t="n">
        <v>55</v>
      </c>
      <c r="M536" s="42" t="n">
        <v>19</v>
      </c>
      <c r="N536" s="42" t="n">
        <v>12</v>
      </c>
      <c r="O536" s="44">
        <f>IF(F536&gt;E536,1,0)</f>
        <v/>
      </c>
      <c r="P536" s="44">
        <f>F536-E536</f>
        <v/>
      </c>
    </row>
    <row r="537" ht="15" customHeight="1" s="35">
      <c r="A537" s="42" t="inlineStr">
        <is>
          <t>0022500509</t>
        </is>
      </c>
      <c r="B537" s="43" t="n">
        <v>46027</v>
      </c>
      <c r="C537" s="42" t="inlineStr">
        <is>
          <t>UTA</t>
        </is>
      </c>
      <c r="D537" s="42" t="inlineStr">
        <is>
          <t>POR</t>
        </is>
      </c>
      <c r="E537" s="42" t="n">
        <v>117</v>
      </c>
      <c r="F537" s="42" t="n">
        <v>137</v>
      </c>
      <c r="G537" s="42" t="n">
        <v>15</v>
      </c>
      <c r="H537" s="42" t="n">
        <v>14</v>
      </c>
      <c r="I537" s="42" t="n">
        <v>20</v>
      </c>
      <c r="J537" s="42" t="n">
        <v>17</v>
      </c>
      <c r="K537" s="42" t="n">
        <v>47</v>
      </c>
      <c r="L537" s="42" t="n">
        <v>49</v>
      </c>
      <c r="M537" s="42" t="n">
        <v>12</v>
      </c>
      <c r="N537" s="42" t="n">
        <v>16</v>
      </c>
      <c r="O537" s="44">
        <f>IF(F537&gt;E537,1,0)</f>
        <v/>
      </c>
      <c r="P537" s="44">
        <f>F537-E537</f>
        <v/>
      </c>
    </row>
    <row r="538" ht="15" customHeight="1" s="35">
      <c r="A538" s="42" t="inlineStr">
        <is>
          <t>0022500510</t>
        </is>
      </c>
      <c r="B538" s="43" t="n">
        <v>46028</v>
      </c>
      <c r="C538" s="42" t="inlineStr">
        <is>
          <t>CLE</t>
        </is>
      </c>
      <c r="D538" s="42" t="inlineStr">
        <is>
          <t>IND</t>
        </is>
      </c>
      <c r="E538" s="42" t="n">
        <v>120</v>
      </c>
      <c r="F538" s="42" t="n">
        <v>116</v>
      </c>
      <c r="G538" s="42" t="n">
        <v>19</v>
      </c>
      <c r="H538" s="42" t="n">
        <v>14</v>
      </c>
      <c r="I538" s="42" t="n">
        <v>23</v>
      </c>
      <c r="J538" s="42" t="n">
        <v>14</v>
      </c>
      <c r="K538" s="42" t="n">
        <v>57</v>
      </c>
      <c r="L538" s="42" t="n">
        <v>43</v>
      </c>
      <c r="M538" s="42" t="n">
        <v>20</v>
      </c>
      <c r="N538" s="42" t="n">
        <v>6</v>
      </c>
      <c r="O538" s="44">
        <f>IF(F538&gt;E538,1,0)</f>
        <v/>
      </c>
      <c r="P538" s="44">
        <f>F538-E538</f>
        <v/>
      </c>
    </row>
    <row r="539" ht="15" customHeight="1" s="35">
      <c r="A539" s="42" t="inlineStr">
        <is>
          <t>0022500511</t>
        </is>
      </c>
      <c r="B539" s="43" t="n">
        <v>46028</v>
      </c>
      <c r="C539" s="42" t="inlineStr">
        <is>
          <t>ORL</t>
        </is>
      </c>
      <c r="D539" s="42" t="inlineStr">
        <is>
          <t>WAS</t>
        </is>
      </c>
      <c r="E539" s="42" t="n">
        <v>112</v>
      </c>
      <c r="F539" s="42" t="n">
        <v>120</v>
      </c>
      <c r="G539" s="42" t="n">
        <v>19</v>
      </c>
      <c r="H539" s="42" t="n">
        <v>15</v>
      </c>
      <c r="I539" s="42" t="n">
        <v>23</v>
      </c>
      <c r="J539" s="42" t="n">
        <v>25</v>
      </c>
      <c r="K539" s="42" t="n">
        <v>56</v>
      </c>
      <c r="L539" s="42" t="n">
        <v>52</v>
      </c>
      <c r="M539" s="42" t="n">
        <v>20</v>
      </c>
      <c r="N539" s="42" t="n">
        <v>9</v>
      </c>
      <c r="O539" s="44">
        <f>IF(F539&gt;E539,1,0)</f>
        <v/>
      </c>
      <c r="P539" s="44">
        <f>F539-E539</f>
        <v/>
      </c>
    </row>
    <row r="540" ht="15" customHeight="1" s="35">
      <c r="A540" s="42" t="inlineStr">
        <is>
          <t>0022500512</t>
        </is>
      </c>
      <c r="B540" s="43" t="n">
        <v>46028</v>
      </c>
      <c r="C540" s="42" t="inlineStr">
        <is>
          <t>SAS</t>
        </is>
      </c>
      <c r="D540" s="42" t="inlineStr">
        <is>
          <t>MEM</t>
        </is>
      </c>
      <c r="E540" s="42" t="n">
        <v>105</v>
      </c>
      <c r="F540" s="42" t="n">
        <v>106</v>
      </c>
      <c r="G540" s="42" t="n">
        <v>14</v>
      </c>
      <c r="H540" s="42" t="n">
        <v>23</v>
      </c>
      <c r="I540" s="42" t="n">
        <v>19</v>
      </c>
      <c r="J540" s="42" t="n">
        <v>15</v>
      </c>
      <c r="K540" s="42" t="n">
        <v>60</v>
      </c>
      <c r="L540" s="42" t="n">
        <v>72</v>
      </c>
      <c r="M540" s="42" t="n">
        <v>25</v>
      </c>
      <c r="N540" s="42" t="n">
        <v>15</v>
      </c>
      <c r="O540" s="44">
        <f>IF(F540&gt;E540,1,0)</f>
        <v/>
      </c>
      <c r="P540" s="44">
        <f>F540-E540</f>
        <v/>
      </c>
    </row>
    <row r="541" ht="15" customHeight="1" s="35">
      <c r="A541" s="42" t="inlineStr">
        <is>
          <t>0022500513</t>
        </is>
      </c>
      <c r="B541" s="43" t="n">
        <v>46028</v>
      </c>
      <c r="C541" s="42" t="inlineStr">
        <is>
          <t>MIA</t>
        </is>
      </c>
      <c r="D541" s="42" t="inlineStr">
        <is>
          <t>MIN</t>
        </is>
      </c>
      <c r="E541" s="42" t="n">
        <v>94</v>
      </c>
      <c r="F541" s="42" t="n">
        <v>122</v>
      </c>
      <c r="G541" s="42" t="n">
        <v>18</v>
      </c>
      <c r="H541" s="42" t="n">
        <v>12</v>
      </c>
      <c r="I541" s="42" t="n">
        <v>20</v>
      </c>
      <c r="J541" s="42" t="n">
        <v>23</v>
      </c>
      <c r="K541" s="42" t="n">
        <v>59</v>
      </c>
      <c r="L541" s="42" t="n">
        <v>69</v>
      </c>
      <c r="M541" s="42" t="n">
        <v>20</v>
      </c>
      <c r="N541" s="42" t="n">
        <v>23</v>
      </c>
      <c r="O541" s="44">
        <f>IF(F541&gt;E541,1,0)</f>
        <v/>
      </c>
      <c r="P541" s="44">
        <f>F541-E541</f>
        <v/>
      </c>
    </row>
    <row r="542" ht="15" customHeight="1" s="35">
      <c r="A542" s="42" t="inlineStr">
        <is>
          <t>0022500514</t>
        </is>
      </c>
      <c r="B542" s="43" t="n">
        <v>46028</v>
      </c>
      <c r="C542" s="42" t="inlineStr">
        <is>
          <t>LAL</t>
        </is>
      </c>
      <c r="D542" s="42" t="inlineStr">
        <is>
          <t>NOP</t>
        </is>
      </c>
      <c r="E542" s="42" t="n">
        <v>111</v>
      </c>
      <c r="F542" s="42" t="n">
        <v>103</v>
      </c>
      <c r="G542" s="42" t="n">
        <v>15</v>
      </c>
      <c r="H542" s="42" t="n">
        <v>16</v>
      </c>
      <c r="I542" s="42" t="n">
        <v>21</v>
      </c>
      <c r="J542" s="42" t="n">
        <v>19</v>
      </c>
      <c r="K542" s="42" t="n">
        <v>54</v>
      </c>
      <c r="L542" s="42" t="n">
        <v>52</v>
      </c>
      <c r="M542" s="42" t="n">
        <v>22</v>
      </c>
      <c r="N542" s="42" t="n">
        <v>8</v>
      </c>
      <c r="O542" s="44">
        <f>IF(F542&gt;E542,1,0)</f>
        <v/>
      </c>
      <c r="P542" s="44">
        <f>F542-E542</f>
        <v/>
      </c>
    </row>
    <row r="543" ht="15" customHeight="1" s="35">
      <c r="A543" s="42" t="inlineStr">
        <is>
          <t>0022500515</t>
        </is>
      </c>
      <c r="B543" s="43" t="n">
        <v>46028</v>
      </c>
      <c r="C543" s="42" t="inlineStr">
        <is>
          <t>DAL</t>
        </is>
      </c>
      <c r="D543" s="42" t="inlineStr">
        <is>
          <t>SAC</t>
        </is>
      </c>
      <c r="E543" s="42" t="n">
        <v>100</v>
      </c>
      <c r="F543" s="42" t="n">
        <v>98</v>
      </c>
      <c r="G543" s="42" t="n">
        <v>17</v>
      </c>
      <c r="H543" s="42" t="n">
        <v>13</v>
      </c>
      <c r="I543" s="42" t="n">
        <v>12</v>
      </c>
      <c r="J543" s="42" t="n">
        <v>20</v>
      </c>
      <c r="K543" s="42" t="n">
        <v>68</v>
      </c>
      <c r="L543" s="42" t="n">
        <v>55</v>
      </c>
      <c r="M543" s="42" t="n">
        <v>13</v>
      </c>
      <c r="N543" s="42" t="n">
        <v>8</v>
      </c>
      <c r="O543" s="44">
        <f>IF(F543&gt;E543,1,0)</f>
        <v/>
      </c>
      <c r="P543" s="44">
        <f>F543-E543</f>
        <v/>
      </c>
    </row>
    <row r="544" ht="15" customHeight="1" s="35">
      <c r="A544" s="42" t="inlineStr">
        <is>
          <t>0022500516</t>
        </is>
      </c>
      <c r="B544" s="43" t="n">
        <v>46029</v>
      </c>
      <c r="C544" s="42" t="inlineStr">
        <is>
          <t>TOR</t>
        </is>
      </c>
      <c r="D544" s="42" t="inlineStr">
        <is>
          <t>CHA</t>
        </is>
      </c>
      <c r="E544" s="42" t="n">
        <v>97</v>
      </c>
      <c r="F544" s="42" t="n">
        <v>96</v>
      </c>
      <c r="G544" s="42" t="n">
        <v>6</v>
      </c>
      <c r="H544" s="42" t="n">
        <v>18</v>
      </c>
      <c r="I544" s="42" t="n">
        <v>19</v>
      </c>
      <c r="J544" s="42" t="n">
        <v>19</v>
      </c>
      <c r="K544" s="42" t="n">
        <v>50</v>
      </c>
      <c r="L544" s="42" t="n">
        <v>63</v>
      </c>
      <c r="M544" s="42" t="n">
        <v>22</v>
      </c>
      <c r="N544" s="42" t="n">
        <v>13</v>
      </c>
      <c r="O544" s="44">
        <f>IF(F544&gt;E544,1,0)</f>
        <v/>
      </c>
      <c r="P544" s="44">
        <f>F544-E544</f>
        <v/>
      </c>
    </row>
    <row r="545" ht="15" customHeight="1" s="35">
      <c r="A545" s="42" t="inlineStr">
        <is>
          <t>0022500517</t>
        </is>
      </c>
      <c r="B545" s="43" t="n">
        <v>46029</v>
      </c>
      <c r="C545" s="42" t="inlineStr">
        <is>
          <t>CHI</t>
        </is>
      </c>
      <c r="D545" s="42" t="inlineStr">
        <is>
          <t>DET</t>
        </is>
      </c>
      <c r="E545" s="42" t="n">
        <v>93</v>
      </c>
      <c r="F545" s="42" t="n">
        <v>108</v>
      </c>
      <c r="G545" s="42" t="n">
        <v>17</v>
      </c>
      <c r="H545" s="42" t="n">
        <v>9</v>
      </c>
      <c r="I545" s="42" t="n">
        <v>15</v>
      </c>
      <c r="J545" s="42" t="n">
        <v>14</v>
      </c>
      <c r="K545" s="42" t="n">
        <v>52</v>
      </c>
      <c r="L545" s="42" t="n">
        <v>50</v>
      </c>
      <c r="M545" s="42" t="n">
        <v>17</v>
      </c>
      <c r="N545" s="42" t="n">
        <v>27</v>
      </c>
      <c r="O545" s="44">
        <f>IF(F545&gt;E545,1,0)</f>
        <v/>
      </c>
      <c r="P545" s="44">
        <f>F545-E545</f>
        <v/>
      </c>
    </row>
    <row r="546" ht="15" customHeight="1" s="35">
      <c r="A546" s="42" t="inlineStr">
        <is>
          <t>0022500518</t>
        </is>
      </c>
      <c r="B546" s="43" t="n">
        <v>46029</v>
      </c>
      <c r="C546" s="42" t="inlineStr">
        <is>
          <t>WAS</t>
        </is>
      </c>
      <c r="D546" s="42" t="inlineStr">
        <is>
          <t>PHI</t>
        </is>
      </c>
      <c r="E546" s="42" t="n">
        <v>110</v>
      </c>
      <c r="F546" s="42" t="n">
        <v>131</v>
      </c>
      <c r="G546" s="42" t="n">
        <v>22</v>
      </c>
      <c r="H546" s="42" t="n">
        <v>10</v>
      </c>
      <c r="I546" s="42" t="n">
        <v>20</v>
      </c>
      <c r="J546" s="42" t="n">
        <v>11</v>
      </c>
      <c r="K546" s="42" t="n">
        <v>47</v>
      </c>
      <c r="L546" s="42" t="n">
        <v>42</v>
      </c>
      <c r="M546" s="42" t="n">
        <v>10</v>
      </c>
      <c r="N546" s="42" t="n">
        <v>19</v>
      </c>
      <c r="O546" s="44">
        <f>IF(F546&gt;E546,1,0)</f>
        <v/>
      </c>
      <c r="P546" s="44">
        <f>F546-E546</f>
        <v/>
      </c>
    </row>
    <row r="547" ht="15" customHeight="1" s="35">
      <c r="A547" s="42" t="inlineStr">
        <is>
          <t>0022500519</t>
        </is>
      </c>
      <c r="B547" s="43" t="n">
        <v>46029</v>
      </c>
      <c r="C547" s="42" t="inlineStr">
        <is>
          <t>NOP</t>
        </is>
      </c>
      <c r="D547" s="42" t="inlineStr">
        <is>
          <t>ATL</t>
        </is>
      </c>
      <c r="E547" s="42" t="n">
        <v>100</v>
      </c>
      <c r="F547" s="42" t="n">
        <v>117</v>
      </c>
      <c r="G547" s="42" t="n">
        <v>19</v>
      </c>
      <c r="H547" s="42" t="n">
        <v>21</v>
      </c>
      <c r="I547" s="42" t="n">
        <v>15</v>
      </c>
      <c r="J547" s="42" t="n">
        <v>20</v>
      </c>
      <c r="K547" s="42" t="n">
        <v>49</v>
      </c>
      <c r="L547" s="42" t="n">
        <v>66</v>
      </c>
      <c r="M547" s="42" t="n">
        <v>8</v>
      </c>
      <c r="N547" s="42" t="n">
        <v>17</v>
      </c>
      <c r="O547" s="44">
        <f>IF(F547&gt;E547,1,0)</f>
        <v/>
      </c>
      <c r="P547" s="44">
        <f>F547-E547</f>
        <v/>
      </c>
    </row>
    <row r="548" ht="15" customHeight="1" s="35">
      <c r="A548" s="42" t="inlineStr">
        <is>
          <t>0022500520</t>
        </is>
      </c>
      <c r="B548" s="43" t="n">
        <v>46029</v>
      </c>
      <c r="C548" s="42" t="inlineStr">
        <is>
          <t>DEN</t>
        </is>
      </c>
      <c r="D548" s="42" t="inlineStr">
        <is>
          <t>BOS</t>
        </is>
      </c>
      <c r="E548" s="42" t="n">
        <v>114</v>
      </c>
      <c r="F548" s="42" t="n">
        <v>110</v>
      </c>
      <c r="G548" s="42" t="n">
        <v>9</v>
      </c>
      <c r="H548" s="42" t="n">
        <v>14</v>
      </c>
      <c r="I548" s="42" t="n">
        <v>15</v>
      </c>
      <c r="J548" s="42" t="n">
        <v>20</v>
      </c>
      <c r="K548" s="42" t="n">
        <v>53</v>
      </c>
      <c r="L548" s="42" t="n">
        <v>61</v>
      </c>
      <c r="M548" s="42" t="n">
        <v>24</v>
      </c>
      <c r="N548" s="42" t="n">
        <v>23</v>
      </c>
      <c r="O548" s="44">
        <f>IF(F548&gt;E548,1,0)</f>
        <v/>
      </c>
      <c r="P548" s="44">
        <f>F548-E548</f>
        <v/>
      </c>
    </row>
    <row r="549" ht="15" customHeight="1" s="35">
      <c r="A549" s="42" t="inlineStr">
        <is>
          <t>0022500521</t>
        </is>
      </c>
      <c r="B549" s="43" t="n">
        <v>46029</v>
      </c>
      <c r="C549" s="42" t="inlineStr">
        <is>
          <t>ORL</t>
        </is>
      </c>
      <c r="D549" s="42" t="inlineStr">
        <is>
          <t>BKN</t>
        </is>
      </c>
      <c r="E549" s="42" t="n">
        <v>104</v>
      </c>
      <c r="F549" s="42" t="n">
        <v>103</v>
      </c>
      <c r="G549" s="42" t="n">
        <v>18</v>
      </c>
      <c r="H549" s="42" t="n">
        <v>21</v>
      </c>
      <c r="I549" s="42" t="n">
        <v>19</v>
      </c>
      <c r="J549" s="42" t="n">
        <v>18</v>
      </c>
      <c r="K549" s="42" t="n">
        <v>60</v>
      </c>
      <c r="L549" s="42" t="n">
        <v>59</v>
      </c>
      <c r="M549" s="42" t="n">
        <v>20</v>
      </c>
      <c r="N549" s="42" t="n">
        <v>11</v>
      </c>
      <c r="O549" s="44">
        <f>IF(F549&gt;E549,1,0)</f>
        <v/>
      </c>
      <c r="P549" s="44">
        <f>F549-E549</f>
        <v/>
      </c>
    </row>
    <row r="550" ht="15" customHeight="1" s="35">
      <c r="A550" s="42" t="inlineStr">
        <is>
          <t>0022500522</t>
        </is>
      </c>
      <c r="B550" s="43" t="n">
        <v>46029</v>
      </c>
      <c r="C550" s="42" t="inlineStr">
        <is>
          <t>LAC</t>
        </is>
      </c>
      <c r="D550" s="42" t="inlineStr">
        <is>
          <t>NYK</t>
        </is>
      </c>
      <c r="E550" s="42" t="n">
        <v>111</v>
      </c>
      <c r="F550" s="42" t="n">
        <v>123</v>
      </c>
      <c r="G550" s="42" t="n">
        <v>10</v>
      </c>
      <c r="H550" s="42" t="n">
        <v>12</v>
      </c>
      <c r="I550" s="42" t="n">
        <v>16</v>
      </c>
      <c r="J550" s="42" t="n">
        <v>17</v>
      </c>
      <c r="K550" s="42" t="n">
        <v>47</v>
      </c>
      <c r="L550" s="42" t="n">
        <v>59</v>
      </c>
      <c r="M550" s="42" t="n">
        <v>13</v>
      </c>
      <c r="N550" s="42" t="n">
        <v>23</v>
      </c>
      <c r="O550" s="44">
        <f>IF(F550&gt;E550,1,0)</f>
        <v/>
      </c>
      <c r="P550" s="44">
        <f>F550-E550</f>
        <v/>
      </c>
    </row>
    <row r="551" ht="15" customHeight="1" s="35">
      <c r="A551" s="42" t="inlineStr">
        <is>
          <t>0022500523</t>
        </is>
      </c>
      <c r="B551" s="43" t="n">
        <v>46029</v>
      </c>
      <c r="C551" s="42" t="inlineStr">
        <is>
          <t>LAL</t>
        </is>
      </c>
      <c r="D551" s="42" t="inlineStr">
        <is>
          <t>SAS</t>
        </is>
      </c>
      <c r="E551" s="42" t="n">
        <v>91</v>
      </c>
      <c r="F551" s="42" t="n">
        <v>107</v>
      </c>
      <c r="G551" s="42" t="n">
        <v>17</v>
      </c>
      <c r="H551" s="42" t="n">
        <v>15</v>
      </c>
      <c r="I551" s="42" t="n">
        <v>21</v>
      </c>
      <c r="J551" s="42" t="n">
        <v>21</v>
      </c>
      <c r="K551" s="42" t="n">
        <v>56</v>
      </c>
      <c r="L551" s="42" t="n">
        <v>52</v>
      </c>
      <c r="M551" s="42" t="n">
        <v>23</v>
      </c>
      <c r="N551" s="42" t="n">
        <v>25</v>
      </c>
      <c r="O551" s="44">
        <f>IF(F551&gt;E551,1,0)</f>
        <v/>
      </c>
      <c r="P551" s="44">
        <f>F551-E551</f>
        <v/>
      </c>
    </row>
    <row r="552" ht="15" customHeight="1" s="35">
      <c r="A552" s="42" t="inlineStr">
        <is>
          <t>0022500524</t>
        </is>
      </c>
      <c r="B552" s="43" t="n">
        <v>46029</v>
      </c>
      <c r="C552" s="42" t="inlineStr">
        <is>
          <t>PHX</t>
        </is>
      </c>
      <c r="D552" s="42" t="inlineStr">
        <is>
          <t>MEM</t>
        </is>
      </c>
      <c r="E552" s="42" t="n">
        <v>117</v>
      </c>
      <c r="F552" s="42" t="n">
        <v>98</v>
      </c>
      <c r="G552" s="42" t="n">
        <v>18</v>
      </c>
      <c r="H552" s="42" t="n">
        <v>18</v>
      </c>
      <c r="I552" s="42" t="n">
        <v>17</v>
      </c>
      <c r="J552" s="42" t="n">
        <v>11</v>
      </c>
      <c r="K552" s="42" t="n">
        <v>58</v>
      </c>
      <c r="L552" s="42" t="n">
        <v>56</v>
      </c>
      <c r="M552" s="42" t="n">
        <v>21</v>
      </c>
      <c r="N552" s="42" t="n">
        <v>16</v>
      </c>
      <c r="O552" s="44">
        <f>IF(F552&gt;E552,1,0)</f>
        <v/>
      </c>
      <c r="P552" s="44">
        <f>F552-E552</f>
        <v/>
      </c>
    </row>
    <row r="553" ht="15" customHeight="1" s="35">
      <c r="A553" s="42" t="inlineStr">
        <is>
          <t>0022500525</t>
        </is>
      </c>
      <c r="B553" s="43" t="n">
        <v>46029</v>
      </c>
      <c r="C553" s="42" t="inlineStr">
        <is>
          <t>UTA</t>
        </is>
      </c>
      <c r="D553" s="42" t="inlineStr">
        <is>
          <t>OKC</t>
        </is>
      </c>
      <c r="E553" s="42" t="n">
        <v>125</v>
      </c>
      <c r="F553" s="42" t="n">
        <v>129</v>
      </c>
      <c r="G553" s="42" t="n">
        <v>20</v>
      </c>
      <c r="H553" s="42" t="n">
        <v>11</v>
      </c>
      <c r="I553" s="42" t="n">
        <v>31</v>
      </c>
      <c r="J553" s="42" t="n">
        <v>21</v>
      </c>
      <c r="K553" s="42" t="n">
        <v>79</v>
      </c>
      <c r="L553" s="42" t="n">
        <v>56</v>
      </c>
      <c r="M553" s="42" t="n">
        <v>12</v>
      </c>
      <c r="N553" s="42" t="n">
        <v>30</v>
      </c>
      <c r="O553" s="44">
        <f>IF(F553&gt;E553,1,0)</f>
        <v/>
      </c>
      <c r="P553" s="44">
        <f>F553-E553</f>
        <v/>
      </c>
    </row>
    <row r="554" ht="15" customHeight="1" s="35">
      <c r="A554" s="42" t="inlineStr">
        <is>
          <t>0022500526</t>
        </is>
      </c>
      <c r="B554" s="43" t="n">
        <v>46029</v>
      </c>
      <c r="C554" s="42" t="inlineStr">
        <is>
          <t>MIL</t>
        </is>
      </c>
      <c r="D554" s="42" t="inlineStr">
        <is>
          <t>GSW</t>
        </is>
      </c>
      <c r="E554" s="42" t="n">
        <v>113</v>
      </c>
      <c r="F554" s="42" t="n">
        <v>120</v>
      </c>
      <c r="G554" s="42" t="n">
        <v>12</v>
      </c>
      <c r="H554" s="42" t="n">
        <v>10</v>
      </c>
      <c r="I554" s="42" t="n">
        <v>15</v>
      </c>
      <c r="J554" s="42" t="n">
        <v>15</v>
      </c>
      <c r="K554" s="42" t="n">
        <v>41</v>
      </c>
      <c r="L554" s="42" t="n">
        <v>53</v>
      </c>
      <c r="M554" s="42" t="n">
        <v>16</v>
      </c>
      <c r="N554" s="42" t="n">
        <v>19</v>
      </c>
      <c r="O554" s="44">
        <f>IF(F554&gt;E554,1,0)</f>
        <v/>
      </c>
      <c r="P554" s="44">
        <f>F554-E554</f>
        <v/>
      </c>
    </row>
    <row r="555" ht="15" customHeight="1" s="35">
      <c r="A555" s="42" t="inlineStr">
        <is>
          <t>0022500527</t>
        </is>
      </c>
      <c r="B555" s="43" t="n">
        <v>46029</v>
      </c>
      <c r="C555" s="42" t="inlineStr">
        <is>
          <t>HOU</t>
        </is>
      </c>
      <c r="D555" s="42" t="inlineStr">
        <is>
          <t>POR</t>
        </is>
      </c>
      <c r="E555" s="42" t="n">
        <v>102</v>
      </c>
      <c r="F555" s="42" t="n">
        <v>103</v>
      </c>
      <c r="G555" s="42" t="n">
        <v>14</v>
      </c>
      <c r="H555" s="42" t="n">
        <v>14</v>
      </c>
      <c r="I555" s="42" t="n">
        <v>27</v>
      </c>
      <c r="J555" s="42" t="n">
        <v>22</v>
      </c>
      <c r="K555" s="42" t="n">
        <v>73</v>
      </c>
      <c r="L555" s="42" t="n">
        <v>51</v>
      </c>
      <c r="M555" s="42" t="n">
        <v>22</v>
      </c>
      <c r="N555" s="42" t="n">
        <v>17</v>
      </c>
      <c r="O555" s="44">
        <f>IF(F555&gt;E555,1,0)</f>
        <v/>
      </c>
      <c r="P555" s="44">
        <f>F555-E555</f>
        <v/>
      </c>
    </row>
    <row r="556" ht="15" customHeight="1" s="35">
      <c r="A556" s="42" t="inlineStr">
        <is>
          <t>0022500528</t>
        </is>
      </c>
      <c r="B556" s="43" t="n">
        <v>46030</v>
      </c>
      <c r="C556" s="42" t="inlineStr">
        <is>
          <t>IND</t>
        </is>
      </c>
      <c r="D556" s="42" t="inlineStr">
        <is>
          <t>CHA</t>
        </is>
      </c>
      <c r="E556" s="42" t="n">
        <v>114</v>
      </c>
      <c r="F556" s="42" t="n">
        <v>112</v>
      </c>
      <c r="G556" s="42" t="n">
        <v>20</v>
      </c>
      <c r="H556" s="42" t="n">
        <v>17</v>
      </c>
      <c r="I556" s="42" t="n">
        <v>27</v>
      </c>
      <c r="J556" s="42" t="n">
        <v>22</v>
      </c>
      <c r="K556" s="42" t="n">
        <v>48</v>
      </c>
      <c r="L556" s="42" t="n">
        <v>47</v>
      </c>
      <c r="M556" s="42" t="n">
        <v>6</v>
      </c>
      <c r="N556" s="42" t="n">
        <v>13</v>
      </c>
      <c r="O556" s="44">
        <f>IF(F556&gt;E556,1,0)</f>
        <v/>
      </c>
      <c r="P556" s="44">
        <f>F556-E556</f>
        <v/>
      </c>
    </row>
    <row r="557" ht="15" customHeight="1" s="35">
      <c r="A557" s="42" t="inlineStr">
        <is>
          <t>0022500530</t>
        </is>
      </c>
      <c r="B557" s="43" t="n">
        <v>46030</v>
      </c>
      <c r="C557" s="42" t="inlineStr">
        <is>
          <t>CLE</t>
        </is>
      </c>
      <c r="D557" s="42" t="inlineStr">
        <is>
          <t>MIN</t>
        </is>
      </c>
      <c r="E557" s="42" t="n">
        <v>122</v>
      </c>
      <c r="F557" s="42" t="n">
        <v>131</v>
      </c>
      <c r="G557" s="42" t="n">
        <v>13</v>
      </c>
      <c r="H557" s="42" t="n">
        <v>17</v>
      </c>
      <c r="I557" s="42" t="n">
        <v>17</v>
      </c>
      <c r="J557" s="42" t="n">
        <v>21</v>
      </c>
      <c r="K557" s="42" t="n">
        <v>42</v>
      </c>
      <c r="L557" s="42" t="n">
        <v>56</v>
      </c>
      <c r="M557" s="42" t="n">
        <v>21</v>
      </c>
      <c r="N557" s="42" t="n">
        <v>24</v>
      </c>
      <c r="O557" s="44">
        <f>IF(F557&gt;E557,1,0)</f>
        <v/>
      </c>
      <c r="P557" s="44">
        <f>F557-E557</f>
        <v/>
      </c>
    </row>
    <row r="558" ht="15" customHeight="1" s="35">
      <c r="A558" s="42" t="inlineStr">
        <is>
          <t>0022500531</t>
        </is>
      </c>
      <c r="B558" s="43" t="n">
        <v>46030</v>
      </c>
      <c r="C558" s="42" t="inlineStr">
        <is>
          <t>DAL</t>
        </is>
      </c>
      <c r="D558" s="42" t="inlineStr">
        <is>
          <t>UTA</t>
        </is>
      </c>
      <c r="E558" s="42" t="n">
        <v>114</v>
      </c>
      <c r="F558" s="42" t="n">
        <v>116</v>
      </c>
      <c r="G558" s="42" t="n">
        <v>21</v>
      </c>
      <c r="H558" s="42" t="n">
        <v>9</v>
      </c>
      <c r="I558" s="42" t="n">
        <v>13</v>
      </c>
      <c r="J558" s="42" t="n">
        <v>12</v>
      </c>
      <c r="K558" s="42" t="n">
        <v>51</v>
      </c>
      <c r="L558" s="42" t="n">
        <v>46</v>
      </c>
      <c r="M558" s="42" t="n">
        <v>14</v>
      </c>
      <c r="N558" s="42" t="n">
        <v>12</v>
      </c>
      <c r="O558" s="44">
        <f>IF(F558&gt;E558,1,0)</f>
        <v/>
      </c>
      <c r="P558" s="44">
        <f>F558-E558</f>
        <v/>
      </c>
    </row>
    <row r="559" ht="15" customHeight="1" s="35">
      <c r="A559" s="42" t="inlineStr">
        <is>
          <t>0022500532</t>
        </is>
      </c>
      <c r="B559" s="43" t="n">
        <v>46031</v>
      </c>
      <c r="C559" s="42" t="inlineStr">
        <is>
          <t>TOR</t>
        </is>
      </c>
      <c r="D559" s="42" t="inlineStr">
        <is>
          <t>BOS</t>
        </is>
      </c>
      <c r="E559" s="42" t="n">
        <v>117</v>
      </c>
      <c r="F559" s="42" t="n">
        <v>125</v>
      </c>
      <c r="G559" s="42" t="n">
        <v>7</v>
      </c>
      <c r="H559" s="42" t="n">
        <v>10</v>
      </c>
      <c r="I559" s="42" t="n">
        <v>18</v>
      </c>
      <c r="J559" s="42" t="n">
        <v>12</v>
      </c>
      <c r="K559" s="42" t="n">
        <v>40</v>
      </c>
      <c r="L559" s="42" t="n">
        <v>50</v>
      </c>
      <c r="M559" s="42" t="n">
        <v>23</v>
      </c>
      <c r="N559" s="42" t="n">
        <v>23</v>
      </c>
      <c r="O559" s="44">
        <f>IF(F559&gt;E559,1,0)</f>
        <v/>
      </c>
      <c r="P559" s="44">
        <f>F559-E559</f>
        <v/>
      </c>
    </row>
    <row r="560" ht="15" customHeight="1" s="35">
      <c r="A560" s="42" t="inlineStr">
        <is>
          <t>0022500533</t>
        </is>
      </c>
      <c r="B560" s="43" t="n">
        <v>46031</v>
      </c>
      <c r="C560" s="42" t="inlineStr">
        <is>
          <t>PHI</t>
        </is>
      </c>
      <c r="D560" s="42" t="inlineStr">
        <is>
          <t>ORL</t>
        </is>
      </c>
      <c r="E560" s="42" t="n">
        <v>103</v>
      </c>
      <c r="F560" s="42" t="n">
        <v>91</v>
      </c>
      <c r="G560" s="42" t="n">
        <v>13</v>
      </c>
      <c r="H560" s="42" t="n">
        <v>19</v>
      </c>
      <c r="I560" s="42" t="n">
        <v>20</v>
      </c>
      <c r="J560" s="42" t="n">
        <v>20</v>
      </c>
      <c r="K560" s="42" t="n">
        <v>59</v>
      </c>
      <c r="L560" s="42" t="n">
        <v>56</v>
      </c>
      <c r="M560" s="42" t="n">
        <v>20</v>
      </c>
      <c r="N560" s="42" t="n">
        <v>21</v>
      </c>
      <c r="O560" s="44">
        <f>IF(F560&gt;E560,1,0)</f>
        <v/>
      </c>
      <c r="P560" s="44">
        <f>F560-E560</f>
        <v/>
      </c>
    </row>
    <row r="561" ht="15" customHeight="1" s="35">
      <c r="A561" s="42" t="inlineStr">
        <is>
          <t>0022500534</t>
        </is>
      </c>
      <c r="B561" s="43" t="n">
        <v>46031</v>
      </c>
      <c r="C561" s="42" t="inlineStr">
        <is>
          <t>NOP</t>
        </is>
      </c>
      <c r="D561" s="42" t="inlineStr">
        <is>
          <t>WAS</t>
        </is>
      </c>
      <c r="E561" s="42" t="n">
        <v>128</v>
      </c>
      <c r="F561" s="42" t="n">
        <v>107</v>
      </c>
      <c r="G561" s="42" t="n">
        <v>19</v>
      </c>
      <c r="H561" s="42" t="n">
        <v>19</v>
      </c>
      <c r="I561" s="42" t="n">
        <v>22</v>
      </c>
      <c r="J561" s="42" t="n">
        <v>23</v>
      </c>
      <c r="K561" s="42" t="n">
        <v>64</v>
      </c>
      <c r="L561" s="42" t="n">
        <v>50</v>
      </c>
      <c r="M561" s="42" t="n">
        <v>8</v>
      </c>
      <c r="N561" s="42" t="n">
        <v>10</v>
      </c>
      <c r="O561" s="44">
        <f>IF(F561&gt;E561,1,0)</f>
        <v/>
      </c>
      <c r="P561" s="44">
        <f>F561-E561</f>
        <v/>
      </c>
    </row>
    <row r="562" ht="15" customHeight="1" s="35">
      <c r="A562" s="42" t="inlineStr">
        <is>
          <t>0022500535</t>
        </is>
      </c>
      <c r="B562" s="43" t="n">
        <v>46031</v>
      </c>
      <c r="C562" s="42" t="inlineStr">
        <is>
          <t>LAC</t>
        </is>
      </c>
      <c r="D562" s="42" t="inlineStr">
        <is>
          <t>BKN</t>
        </is>
      </c>
      <c r="E562" s="42" t="n">
        <v>121</v>
      </c>
      <c r="F562" s="42" t="n">
        <v>105</v>
      </c>
      <c r="G562" s="42" t="n">
        <v>16</v>
      </c>
      <c r="H562" s="42" t="n">
        <v>12</v>
      </c>
      <c r="I562" s="42" t="n">
        <v>13</v>
      </c>
      <c r="J562" s="42" t="n">
        <v>18</v>
      </c>
      <c r="K562" s="42" t="n">
        <v>47</v>
      </c>
      <c r="L562" s="42" t="n">
        <v>49</v>
      </c>
      <c r="M562" s="42" t="n">
        <v>13</v>
      </c>
      <c r="N562" s="42" t="n">
        <v>11</v>
      </c>
      <c r="O562" s="44">
        <f>IF(F562&gt;E562,1,0)</f>
        <v/>
      </c>
      <c r="P562" s="44">
        <f>F562-E562</f>
        <v/>
      </c>
    </row>
    <row r="563" ht="15" customHeight="1" s="35">
      <c r="A563" s="42" t="inlineStr">
        <is>
          <t>0022500536</t>
        </is>
      </c>
      <c r="B563" s="43" t="n">
        <v>46031</v>
      </c>
      <c r="C563" s="42" t="inlineStr">
        <is>
          <t>OKC</t>
        </is>
      </c>
      <c r="D563" s="42" t="inlineStr">
        <is>
          <t>MEM</t>
        </is>
      </c>
      <c r="E563" s="42" t="n">
        <v>117</v>
      </c>
      <c r="F563" s="42" t="n">
        <v>116</v>
      </c>
      <c r="G563" s="42" t="n">
        <v>6</v>
      </c>
      <c r="H563" s="42" t="n">
        <v>17</v>
      </c>
      <c r="I563" s="42" t="n">
        <v>22</v>
      </c>
      <c r="J563" s="42" t="n">
        <v>26</v>
      </c>
      <c r="K563" s="42" t="n">
        <v>43</v>
      </c>
      <c r="L563" s="42" t="n">
        <v>64</v>
      </c>
      <c r="M563" s="42" t="n">
        <v>31</v>
      </c>
      <c r="N563" s="42" t="n">
        <v>16</v>
      </c>
      <c r="O563" s="44">
        <f>IF(F563&gt;E563,1,0)</f>
        <v/>
      </c>
      <c r="P563" s="44">
        <f>F563-E563</f>
        <v/>
      </c>
    </row>
    <row r="564" ht="15" customHeight="1" s="35">
      <c r="A564" s="42" t="inlineStr">
        <is>
          <t>0022500537</t>
        </is>
      </c>
      <c r="B564" s="43" t="n">
        <v>46031</v>
      </c>
      <c r="C564" s="42" t="inlineStr">
        <is>
          <t>ATL</t>
        </is>
      </c>
      <c r="D564" s="42" t="inlineStr">
        <is>
          <t>DEN</t>
        </is>
      </c>
      <c r="E564" s="42" t="n">
        <v>110</v>
      </c>
      <c r="F564" s="42" t="n">
        <v>87</v>
      </c>
      <c r="G564" s="42" t="n">
        <v>6</v>
      </c>
      <c r="H564" s="42" t="n">
        <v>19</v>
      </c>
      <c r="I564" s="42" t="n">
        <v>17</v>
      </c>
      <c r="J564" s="42" t="n">
        <v>11</v>
      </c>
      <c r="K564" s="42" t="n">
        <v>45</v>
      </c>
      <c r="L564" s="42" t="n">
        <v>52</v>
      </c>
      <c r="M564" s="42" t="n">
        <v>18</v>
      </c>
      <c r="N564" s="42" t="n">
        <v>25</v>
      </c>
      <c r="O564" s="44">
        <f>IF(F564&gt;E564,1,0)</f>
        <v/>
      </c>
      <c r="P564" s="44">
        <f>F564-E564</f>
        <v/>
      </c>
    </row>
    <row r="565" ht="15" customHeight="1" s="35">
      <c r="A565" s="42" t="inlineStr">
        <is>
          <t>0022500538</t>
        </is>
      </c>
      <c r="B565" s="43" t="n">
        <v>46031</v>
      </c>
      <c r="C565" s="42" t="inlineStr">
        <is>
          <t>NYK</t>
        </is>
      </c>
      <c r="D565" s="42" t="inlineStr">
        <is>
          <t>PHX</t>
        </is>
      </c>
      <c r="E565" s="42" t="n">
        <v>107</v>
      </c>
      <c r="F565" s="42" t="n">
        <v>112</v>
      </c>
      <c r="G565" s="42" t="n">
        <v>18</v>
      </c>
      <c r="H565" s="42" t="n">
        <v>10</v>
      </c>
      <c r="I565" s="42" t="n">
        <v>23</v>
      </c>
      <c r="J565" s="42" t="n">
        <v>21</v>
      </c>
      <c r="K565" s="42" t="n">
        <v>58</v>
      </c>
      <c r="L565" s="42" t="n">
        <v>43</v>
      </c>
      <c r="M565" s="42" t="n">
        <v>24</v>
      </c>
      <c r="N565" s="42" t="n">
        <v>22</v>
      </c>
      <c r="O565" s="44">
        <f>IF(F565&gt;E565,1,0)</f>
        <v/>
      </c>
      <c r="P565" s="44">
        <f>F565-E565</f>
        <v/>
      </c>
    </row>
    <row r="566" ht="15" customHeight="1" s="35">
      <c r="A566" s="42" t="inlineStr">
        <is>
          <t>0022500539</t>
        </is>
      </c>
      <c r="B566" s="43" t="n">
        <v>46031</v>
      </c>
      <c r="C566" s="42" t="inlineStr">
        <is>
          <t>SAC</t>
        </is>
      </c>
      <c r="D566" s="42" t="inlineStr">
        <is>
          <t>GSW</t>
        </is>
      </c>
      <c r="E566" s="42" t="n">
        <v>103</v>
      </c>
      <c r="F566" s="42" t="n">
        <v>137</v>
      </c>
      <c r="G566" s="42" t="n">
        <v>13</v>
      </c>
      <c r="H566" s="42" t="n">
        <v>11</v>
      </c>
      <c r="I566" s="42" t="n">
        <v>15</v>
      </c>
      <c r="J566" s="42" t="n">
        <v>13</v>
      </c>
      <c r="K566" s="42" t="n">
        <v>39</v>
      </c>
      <c r="L566" s="42" t="n">
        <v>52</v>
      </c>
      <c r="M566" s="42" t="n">
        <v>8</v>
      </c>
      <c r="N566" s="42" t="n">
        <v>20</v>
      </c>
      <c r="O566" s="44">
        <f>IF(F566&gt;E566,1,0)</f>
        <v/>
      </c>
      <c r="P566" s="44">
        <f>F566-E566</f>
        <v/>
      </c>
    </row>
    <row r="567" ht="15" customHeight="1" s="35">
      <c r="A567" s="42" t="inlineStr">
        <is>
          <t>0022500540</t>
        </is>
      </c>
      <c r="B567" s="43" t="n">
        <v>46031</v>
      </c>
      <c r="C567" s="42" t="inlineStr">
        <is>
          <t>HOU</t>
        </is>
      </c>
      <c r="D567" s="42" t="inlineStr">
        <is>
          <t>POR</t>
        </is>
      </c>
      <c r="E567" s="42" t="n">
        <v>105</v>
      </c>
      <c r="F567" s="42" t="n">
        <v>111</v>
      </c>
      <c r="G567" s="42" t="n">
        <v>13</v>
      </c>
      <c r="H567" s="42" t="n">
        <v>13</v>
      </c>
      <c r="I567" s="42" t="n">
        <v>17</v>
      </c>
      <c r="J567" s="42" t="n">
        <v>17</v>
      </c>
      <c r="K567" s="42" t="n">
        <v>67</v>
      </c>
      <c r="L567" s="42" t="n">
        <v>53</v>
      </c>
      <c r="M567" s="42" t="n">
        <v>22</v>
      </c>
      <c r="N567" s="42" t="n">
        <v>18</v>
      </c>
      <c r="O567" s="44">
        <f>IF(F567&gt;E567,1,0)</f>
        <v/>
      </c>
      <c r="P567" s="44">
        <f>F567-E567</f>
        <v/>
      </c>
    </row>
    <row r="568" ht="15" customHeight="1" s="35">
      <c r="A568" s="42" t="inlineStr">
        <is>
          <t>0022500541</t>
        </is>
      </c>
      <c r="B568" s="43" t="n">
        <v>46031</v>
      </c>
      <c r="C568" s="42" t="inlineStr">
        <is>
          <t>MIL</t>
        </is>
      </c>
      <c r="D568" s="42" t="inlineStr">
        <is>
          <t>LAL</t>
        </is>
      </c>
      <c r="E568" s="42" t="n">
        <v>105</v>
      </c>
      <c r="F568" s="42" t="n">
        <v>101</v>
      </c>
      <c r="G568" s="42" t="n">
        <v>17</v>
      </c>
      <c r="H568" s="42" t="n">
        <v>13</v>
      </c>
      <c r="I568" s="42" t="n">
        <v>16</v>
      </c>
      <c r="J568" s="42" t="n">
        <v>20</v>
      </c>
      <c r="K568" s="42" t="n">
        <v>51</v>
      </c>
      <c r="L568" s="42" t="n">
        <v>54</v>
      </c>
      <c r="M568" s="42" t="n">
        <v>16</v>
      </c>
      <c r="N568" s="42" t="n">
        <v>23</v>
      </c>
      <c r="O568" s="44">
        <f>IF(F568&gt;E568,1,0)</f>
        <v/>
      </c>
      <c r="P568" s="44">
        <f>F568-E568</f>
        <v/>
      </c>
    </row>
    <row r="569" ht="15" customHeight="1" s="35">
      <c r="A569" s="42" t="inlineStr">
        <is>
          <t>0022500542</t>
        </is>
      </c>
      <c r="B569" s="43" t="n">
        <v>46032</v>
      </c>
      <c r="C569" s="42" t="inlineStr">
        <is>
          <t>MIN</t>
        </is>
      </c>
      <c r="D569" s="42" t="inlineStr">
        <is>
          <t>CLE</t>
        </is>
      </c>
      <c r="E569" s="42" t="n">
        <v>134</v>
      </c>
      <c r="F569" s="42" t="n">
        <v>146</v>
      </c>
      <c r="G569" s="42" t="n">
        <v>16</v>
      </c>
      <c r="H569" s="42" t="n">
        <v>10</v>
      </c>
      <c r="I569" s="42" t="n">
        <v>20</v>
      </c>
      <c r="J569" s="42" t="n">
        <v>18</v>
      </c>
      <c r="K569" s="42" t="n">
        <v>44</v>
      </c>
      <c r="L569" s="42" t="n">
        <v>39</v>
      </c>
      <c r="M569" s="42" t="n">
        <v>25</v>
      </c>
      <c r="N569" s="42" t="n">
        <v>21</v>
      </c>
      <c r="O569" s="44">
        <f>IF(F569&gt;E569,1,0)</f>
        <v/>
      </c>
      <c r="P569" s="44">
        <f>F569-E569</f>
        <v/>
      </c>
    </row>
    <row r="570" ht="15" customHeight="1" s="35">
      <c r="A570" s="42" t="inlineStr">
        <is>
          <t>0022500543</t>
        </is>
      </c>
      <c r="B570" s="43" t="n">
        <v>46032</v>
      </c>
      <c r="C570" s="42" t="inlineStr">
        <is>
          <t>MIA</t>
        </is>
      </c>
      <c r="D570" s="42" t="inlineStr">
        <is>
          <t>IND</t>
        </is>
      </c>
      <c r="E570" s="42" t="n">
        <v>99</v>
      </c>
      <c r="F570" s="42" t="n">
        <v>123</v>
      </c>
      <c r="G570" s="42" t="n">
        <v>19</v>
      </c>
      <c r="H570" s="42" t="n">
        <v>18</v>
      </c>
      <c r="I570" s="42" t="n">
        <v>18</v>
      </c>
      <c r="J570" s="42" t="n">
        <v>23</v>
      </c>
      <c r="K570" s="42" t="n">
        <v>60</v>
      </c>
      <c r="L570" s="42" t="n">
        <v>61</v>
      </c>
      <c r="M570" s="42" t="n">
        <v>20</v>
      </c>
      <c r="N570" s="42" t="n">
        <v>7</v>
      </c>
      <c r="O570" s="44">
        <f>IF(F570&gt;E570,1,0)</f>
        <v/>
      </c>
      <c r="P570" s="44">
        <f>F570-E570</f>
        <v/>
      </c>
    </row>
    <row r="571" ht="15" customHeight="1" s="35">
      <c r="A571" s="42" t="inlineStr">
        <is>
          <t>0022500544</t>
        </is>
      </c>
      <c r="B571" s="43" t="n">
        <v>46032</v>
      </c>
      <c r="C571" s="42" t="inlineStr">
        <is>
          <t>LAC</t>
        </is>
      </c>
      <c r="D571" s="42" t="inlineStr">
        <is>
          <t>DET</t>
        </is>
      </c>
      <c r="E571" s="42" t="n">
        <v>98</v>
      </c>
      <c r="F571" s="42" t="n">
        <v>92</v>
      </c>
      <c r="G571" s="42" t="n">
        <v>22</v>
      </c>
      <c r="H571" s="42" t="n">
        <v>25</v>
      </c>
      <c r="I571" s="42" t="n">
        <v>17</v>
      </c>
      <c r="J571" s="42" t="n">
        <v>26</v>
      </c>
      <c r="K571" s="42" t="n">
        <v>49</v>
      </c>
      <c r="L571" s="42" t="n">
        <v>60</v>
      </c>
      <c r="M571" s="42" t="n">
        <v>14</v>
      </c>
      <c r="N571" s="42" t="n">
        <v>28</v>
      </c>
      <c r="O571" s="44">
        <f>IF(F571&gt;E571,1,0)</f>
        <v/>
      </c>
      <c r="P571" s="44">
        <f>F571-E571</f>
        <v/>
      </c>
    </row>
    <row r="572" ht="15" customHeight="1" s="35">
      <c r="A572" s="42" t="inlineStr">
        <is>
          <t>0022500545</t>
        </is>
      </c>
      <c r="B572" s="43" t="n">
        <v>46032</v>
      </c>
      <c r="C572" s="42" t="inlineStr">
        <is>
          <t>SAS</t>
        </is>
      </c>
      <c r="D572" s="42" t="inlineStr">
        <is>
          <t>BOS</t>
        </is>
      </c>
      <c r="E572" s="42" t="n">
        <v>100</v>
      </c>
      <c r="F572" s="42" t="n">
        <v>95</v>
      </c>
      <c r="G572" s="42" t="n">
        <v>8</v>
      </c>
      <c r="H572" s="42" t="n">
        <v>10</v>
      </c>
      <c r="I572" s="42" t="n">
        <v>13</v>
      </c>
      <c r="J572" s="42" t="n">
        <v>18</v>
      </c>
      <c r="K572" s="42" t="n">
        <v>62</v>
      </c>
      <c r="L572" s="42" t="n">
        <v>57</v>
      </c>
      <c r="M572" s="42" t="n">
        <v>26</v>
      </c>
      <c r="N572" s="42" t="n">
        <v>24</v>
      </c>
      <c r="O572" s="44">
        <f>IF(F572&gt;E572,1,0)</f>
        <v/>
      </c>
      <c r="P572" s="44">
        <f>F572-E572</f>
        <v/>
      </c>
    </row>
    <row r="573" ht="15" customHeight="1" s="35">
      <c r="A573" s="42" t="inlineStr">
        <is>
          <t>0022500546</t>
        </is>
      </c>
      <c r="B573" s="43" t="n">
        <v>46032</v>
      </c>
      <c r="C573" s="42" t="inlineStr">
        <is>
          <t>DAL</t>
        </is>
      </c>
      <c r="D573" s="42" t="inlineStr">
        <is>
          <t>CHI</t>
        </is>
      </c>
      <c r="E573" s="42" t="n">
        <v>107</v>
      </c>
      <c r="F573" s="42" t="n">
        <v>125</v>
      </c>
      <c r="G573" s="42" t="n">
        <v>14</v>
      </c>
      <c r="H573" s="42" t="n">
        <v>16</v>
      </c>
      <c r="I573" s="42" t="n">
        <v>16</v>
      </c>
      <c r="J573" s="42" t="n">
        <v>20</v>
      </c>
      <c r="K573" s="42" t="n">
        <v>52</v>
      </c>
      <c r="L573" s="42" t="n">
        <v>58</v>
      </c>
      <c r="M573" s="42" t="n">
        <v>14</v>
      </c>
      <c r="N573" s="42" t="n">
        <v>17</v>
      </c>
      <c r="O573" s="44">
        <f>IF(F573&gt;E573,1,0)</f>
        <v/>
      </c>
      <c r="P573" s="44">
        <f>F573-E573</f>
        <v/>
      </c>
    </row>
    <row r="574" ht="15" customHeight="1" s="35">
      <c r="A574" s="42" t="inlineStr">
        <is>
          <t>0022500547</t>
        </is>
      </c>
      <c r="B574" s="43" t="n">
        <v>46032</v>
      </c>
      <c r="C574" s="42" t="inlineStr">
        <is>
          <t>CHA</t>
        </is>
      </c>
      <c r="D574" s="42" t="inlineStr">
        <is>
          <t>UTA</t>
        </is>
      </c>
      <c r="E574" s="42" t="n">
        <v>150</v>
      </c>
      <c r="F574" s="42" t="n">
        <v>95</v>
      </c>
      <c r="G574" s="42" t="n">
        <v>13</v>
      </c>
      <c r="H574" s="42" t="n">
        <v>15</v>
      </c>
      <c r="I574" s="42" t="n">
        <v>18</v>
      </c>
      <c r="J574" s="42" t="n">
        <v>21</v>
      </c>
      <c r="K574" s="42" t="n">
        <v>72</v>
      </c>
      <c r="L574" s="42" t="n">
        <v>39</v>
      </c>
      <c r="M574" s="42" t="n">
        <v>13</v>
      </c>
      <c r="N574" s="42" t="n">
        <v>13</v>
      </c>
      <c r="O574" s="44">
        <f>IF(F574&gt;E574,1,0)</f>
        <v/>
      </c>
      <c r="P574" s="44">
        <f>F574-E574</f>
        <v/>
      </c>
    </row>
    <row r="575" ht="15" customHeight="1" s="35">
      <c r="A575" s="42" t="inlineStr">
        <is>
          <t>0022500548</t>
        </is>
      </c>
      <c r="B575" s="43" t="n">
        <v>46033</v>
      </c>
      <c r="C575" s="42" t="inlineStr">
        <is>
          <t>NOP</t>
        </is>
      </c>
      <c r="D575" s="42" t="inlineStr">
        <is>
          <t>ORL</t>
        </is>
      </c>
      <c r="E575" s="42" t="n">
        <v>118</v>
      </c>
      <c r="F575" s="42" t="n">
        <v>128</v>
      </c>
      <c r="G575" s="42" t="n">
        <v>16</v>
      </c>
      <c r="H575" s="42" t="n">
        <v>13</v>
      </c>
      <c r="I575" s="42" t="n">
        <v>25</v>
      </c>
      <c r="J575" s="42" t="n">
        <v>17</v>
      </c>
      <c r="K575" s="42" t="n">
        <v>32</v>
      </c>
      <c r="L575" s="42" t="n">
        <v>49</v>
      </c>
      <c r="M575" s="42" t="n">
        <v>9</v>
      </c>
      <c r="N575" s="42" t="n">
        <v>21</v>
      </c>
      <c r="O575" s="44">
        <f>IF(F575&gt;E575,1,0)</f>
        <v/>
      </c>
      <c r="P575" s="44">
        <f>F575-E575</f>
        <v/>
      </c>
    </row>
    <row r="576" ht="15" customHeight="1" s="35">
      <c r="A576" s="42" t="inlineStr">
        <is>
          <t>0022500549</t>
        </is>
      </c>
      <c r="B576" s="43" t="n">
        <v>46033</v>
      </c>
      <c r="C576" s="42" t="inlineStr">
        <is>
          <t>BKN</t>
        </is>
      </c>
      <c r="D576" s="42" t="inlineStr">
        <is>
          <t>MEM</t>
        </is>
      </c>
      <c r="E576" s="42" t="n">
        <v>98</v>
      </c>
      <c r="F576" s="42" t="n">
        <v>103</v>
      </c>
      <c r="G576" s="42" t="n">
        <v>10</v>
      </c>
      <c r="H576" s="42" t="n">
        <v>15</v>
      </c>
      <c r="I576" s="42" t="n">
        <v>19</v>
      </c>
      <c r="J576" s="42" t="n">
        <v>15</v>
      </c>
      <c r="K576" s="42" t="n">
        <v>50</v>
      </c>
      <c r="L576" s="42" t="n">
        <v>61</v>
      </c>
      <c r="M576" s="42" t="n">
        <v>11</v>
      </c>
      <c r="N576" s="42" t="n">
        <v>16</v>
      </c>
      <c r="O576" s="44">
        <f>IF(F576&gt;E576,1,0)</f>
        <v/>
      </c>
      <c r="P576" s="44">
        <f>F576-E576</f>
        <v/>
      </c>
    </row>
    <row r="577" ht="15" customHeight="1" s="35">
      <c r="A577" s="42" t="inlineStr">
        <is>
          <t>0022500550</t>
        </is>
      </c>
      <c r="B577" s="43" t="n">
        <v>46033</v>
      </c>
      <c r="C577" s="42" t="inlineStr">
        <is>
          <t>PHI</t>
        </is>
      </c>
      <c r="D577" s="42" t="inlineStr">
        <is>
          <t>TOR</t>
        </is>
      </c>
      <c r="E577" s="42" t="n">
        <v>115</v>
      </c>
      <c r="F577" s="42" t="n">
        <v>116</v>
      </c>
      <c r="G577" s="42" t="n">
        <v>22</v>
      </c>
      <c r="H577" s="42" t="n">
        <v>15</v>
      </c>
      <c r="I577" s="42" t="n">
        <v>30</v>
      </c>
      <c r="J577" s="42" t="n">
        <v>28</v>
      </c>
      <c r="K577" s="42" t="n">
        <v>60</v>
      </c>
      <c r="L577" s="42" t="n">
        <v>69</v>
      </c>
      <c r="M577" s="42" t="n">
        <v>21</v>
      </c>
      <c r="N577" s="42" t="n">
        <v>23</v>
      </c>
      <c r="O577" s="44">
        <f>IF(F577&gt;E577,1,0)</f>
        <v/>
      </c>
      <c r="P577" s="44">
        <f>F577-E577</f>
        <v/>
      </c>
    </row>
    <row r="578" ht="15" customHeight="1" s="35">
      <c r="A578" s="42" t="inlineStr">
        <is>
          <t>0022500551</t>
        </is>
      </c>
      <c r="B578" s="43" t="n">
        <v>46033</v>
      </c>
      <c r="C578" s="42" t="inlineStr">
        <is>
          <t>NYK</t>
        </is>
      </c>
      <c r="D578" s="42" t="inlineStr">
        <is>
          <t>POR</t>
        </is>
      </c>
      <c r="E578" s="42" t="n">
        <v>123</v>
      </c>
      <c r="F578" s="42" t="n">
        <v>114</v>
      </c>
      <c r="G578" s="42" t="n">
        <v>12</v>
      </c>
      <c r="H578" s="42" t="n">
        <v>15</v>
      </c>
      <c r="I578" s="42" t="n">
        <v>18</v>
      </c>
      <c r="J578" s="42" t="n">
        <v>9</v>
      </c>
      <c r="K578" s="42" t="n">
        <v>51</v>
      </c>
      <c r="L578" s="42" t="n">
        <v>47</v>
      </c>
      <c r="M578" s="42" t="n">
        <v>24</v>
      </c>
      <c r="N578" s="42" t="n">
        <v>19</v>
      </c>
      <c r="O578" s="44">
        <f>IF(F578&gt;E578,1,0)</f>
        <v/>
      </c>
      <c r="P578" s="44">
        <f>F578-E578</f>
        <v/>
      </c>
    </row>
    <row r="579" ht="15" customHeight="1" s="35">
      <c r="A579" s="42" t="inlineStr">
        <is>
          <t>0022500552</t>
        </is>
      </c>
      <c r="B579" s="43" t="n">
        <v>46033</v>
      </c>
      <c r="C579" s="42" t="inlineStr">
        <is>
          <t>SAS</t>
        </is>
      </c>
      <c r="D579" s="42" t="inlineStr">
        <is>
          <t>MIN</t>
        </is>
      </c>
      <c r="E579" s="42" t="n">
        <v>103</v>
      </c>
      <c r="F579" s="42" t="n">
        <v>104</v>
      </c>
      <c r="G579" s="42" t="n">
        <v>14</v>
      </c>
      <c r="H579" s="42" t="n">
        <v>9</v>
      </c>
      <c r="I579" s="42" t="n">
        <v>22</v>
      </c>
      <c r="J579" s="42" t="n">
        <v>19</v>
      </c>
      <c r="K579" s="42" t="n">
        <v>60</v>
      </c>
      <c r="L579" s="42" t="n">
        <v>61</v>
      </c>
      <c r="M579" s="42" t="n">
        <v>27</v>
      </c>
      <c r="N579" s="42" t="n">
        <v>25</v>
      </c>
      <c r="O579" s="44">
        <f>IF(F579&gt;E579,1,0)</f>
        <v/>
      </c>
      <c r="P579" s="44">
        <f>F579-E579</f>
        <v/>
      </c>
    </row>
    <row r="580" ht="15" customHeight="1" s="35">
      <c r="A580" s="42" t="inlineStr">
        <is>
          <t>0022500553</t>
        </is>
      </c>
      <c r="B580" s="43" t="n">
        <v>46033</v>
      </c>
      <c r="C580" s="42" t="inlineStr">
        <is>
          <t>MIA</t>
        </is>
      </c>
      <c r="D580" s="42" t="inlineStr">
        <is>
          <t>OKC</t>
        </is>
      </c>
      <c r="E580" s="42" t="n">
        <v>112</v>
      </c>
      <c r="F580" s="42" t="n">
        <v>124</v>
      </c>
      <c r="G580" s="42" t="n">
        <v>23</v>
      </c>
      <c r="H580" s="42" t="n">
        <v>13</v>
      </c>
      <c r="I580" s="42" t="n">
        <v>24</v>
      </c>
      <c r="J580" s="42" t="n">
        <v>18</v>
      </c>
      <c r="K580" s="42" t="n">
        <v>44</v>
      </c>
      <c r="L580" s="42" t="n">
        <v>55</v>
      </c>
      <c r="M580" s="42" t="n">
        <v>20</v>
      </c>
      <c r="N580" s="42" t="n">
        <v>32</v>
      </c>
      <c r="O580" s="44">
        <f>IF(F580&gt;E580,1,0)</f>
        <v/>
      </c>
      <c r="P580" s="44">
        <f>F580-E580</f>
        <v/>
      </c>
    </row>
    <row r="581" ht="15" customHeight="1" s="35">
      <c r="A581" s="42" t="inlineStr">
        <is>
          <t>0022500554</t>
        </is>
      </c>
      <c r="B581" s="43" t="n">
        <v>46033</v>
      </c>
      <c r="C581" s="42" t="inlineStr">
        <is>
          <t>MIL</t>
        </is>
      </c>
      <c r="D581" s="42" t="inlineStr">
        <is>
          <t>DEN</t>
        </is>
      </c>
      <c r="E581" s="42" t="n">
        <v>104</v>
      </c>
      <c r="F581" s="42" t="n">
        <v>108</v>
      </c>
      <c r="G581" s="42" t="n">
        <v>11</v>
      </c>
      <c r="H581" s="42" t="n">
        <v>9</v>
      </c>
      <c r="I581" s="42" t="n">
        <v>20</v>
      </c>
      <c r="J581" s="42" t="n">
        <v>15</v>
      </c>
      <c r="K581" s="42" t="n">
        <v>55</v>
      </c>
      <c r="L581" s="42" t="n">
        <v>57</v>
      </c>
      <c r="M581" s="42" t="n">
        <v>17</v>
      </c>
      <c r="N581" s="42" t="n">
        <v>25</v>
      </c>
      <c r="O581" s="44">
        <f>IF(F581&gt;E581,1,0)</f>
        <v/>
      </c>
      <c r="P581" s="44">
        <f>F581-E581</f>
        <v/>
      </c>
    </row>
    <row r="582" ht="15" customHeight="1" s="35">
      <c r="A582" s="42" t="inlineStr">
        <is>
          <t>0022500555</t>
        </is>
      </c>
      <c r="B582" s="43" t="n">
        <v>46033</v>
      </c>
      <c r="C582" s="42" t="inlineStr">
        <is>
          <t>WAS</t>
        </is>
      </c>
      <c r="D582" s="42" t="inlineStr">
        <is>
          <t>PHX</t>
        </is>
      </c>
      <c r="E582" s="42" t="n">
        <v>93</v>
      </c>
      <c r="F582" s="42" t="n">
        <v>112</v>
      </c>
      <c r="G582" s="42" t="n">
        <v>23</v>
      </c>
      <c r="H582" s="42" t="n">
        <v>16</v>
      </c>
      <c r="I582" s="42" t="n">
        <v>16</v>
      </c>
      <c r="J582" s="42" t="n">
        <v>19</v>
      </c>
      <c r="K582" s="42" t="n">
        <v>55</v>
      </c>
      <c r="L582" s="42" t="n">
        <v>56</v>
      </c>
      <c r="M582" s="42" t="n">
        <v>10</v>
      </c>
      <c r="N582" s="42" t="n">
        <v>23</v>
      </c>
      <c r="O582" s="44">
        <f>IF(F582&gt;E582,1,0)</f>
        <v/>
      </c>
      <c r="P582" s="44">
        <f>F582-E582</f>
        <v/>
      </c>
    </row>
    <row r="583" ht="15" customHeight="1" s="35">
      <c r="A583" s="42" t="inlineStr">
        <is>
          <t>0022500556</t>
        </is>
      </c>
      <c r="B583" s="43" t="n">
        <v>46033</v>
      </c>
      <c r="C583" s="42" t="inlineStr">
        <is>
          <t>ATL</t>
        </is>
      </c>
      <c r="D583" s="42" t="inlineStr">
        <is>
          <t>GSW</t>
        </is>
      </c>
      <c r="E583" s="42" t="n">
        <v>124</v>
      </c>
      <c r="F583" s="42" t="n">
        <v>111</v>
      </c>
      <c r="G583" s="42" t="n">
        <v>9</v>
      </c>
      <c r="H583" s="42" t="n">
        <v>16</v>
      </c>
      <c r="I583" s="42" t="n">
        <v>21</v>
      </c>
      <c r="J583" s="42" t="n">
        <v>21</v>
      </c>
      <c r="K583" s="42" t="n">
        <v>56</v>
      </c>
      <c r="L583" s="42" t="n">
        <v>52</v>
      </c>
      <c r="M583" s="42" t="n">
        <v>19</v>
      </c>
      <c r="N583" s="42" t="n">
        <v>21</v>
      </c>
      <c r="O583" s="44">
        <f>IF(F583&gt;E583,1,0)</f>
        <v/>
      </c>
      <c r="P583" s="44">
        <f>F583-E583</f>
        <v/>
      </c>
    </row>
    <row r="584" ht="15" customHeight="1" s="35">
      <c r="A584" s="42" t="inlineStr">
        <is>
          <t>0022500557</t>
        </is>
      </c>
      <c r="B584" s="43" t="n">
        <v>46033</v>
      </c>
      <c r="C584" s="42" t="inlineStr">
        <is>
          <t>HOU</t>
        </is>
      </c>
      <c r="D584" s="42" t="inlineStr">
        <is>
          <t>SAC</t>
        </is>
      </c>
      <c r="E584" s="42" t="n">
        <v>98</v>
      </c>
      <c r="F584" s="42" t="n">
        <v>111</v>
      </c>
      <c r="G584" s="42" t="n">
        <v>13</v>
      </c>
      <c r="H584" s="42" t="n">
        <v>10</v>
      </c>
      <c r="I584" s="42" t="n">
        <v>17</v>
      </c>
      <c r="J584" s="42" t="n">
        <v>23</v>
      </c>
      <c r="K584" s="42" t="n">
        <v>54</v>
      </c>
      <c r="L584" s="42" t="n">
        <v>57</v>
      </c>
      <c r="M584" s="42" t="n">
        <v>22</v>
      </c>
      <c r="N584" s="42" t="n">
        <v>8</v>
      </c>
      <c r="O584" s="44">
        <f>IF(F584&gt;E584,1,0)</f>
        <v/>
      </c>
      <c r="P584" s="44">
        <f>F584-E584</f>
        <v/>
      </c>
    </row>
    <row r="585" ht="15" customHeight="1" s="35">
      <c r="A585" s="42" t="inlineStr">
        <is>
          <t>0022500558</t>
        </is>
      </c>
      <c r="B585" s="43" t="n">
        <v>46034</v>
      </c>
      <c r="C585" s="42" t="inlineStr">
        <is>
          <t>UTA</t>
        </is>
      </c>
      <c r="D585" s="42" t="inlineStr">
        <is>
          <t>CLE</t>
        </is>
      </c>
      <c r="E585" s="42" t="n">
        <v>123</v>
      </c>
      <c r="F585" s="42" t="n">
        <v>112</v>
      </c>
      <c r="G585" s="42" t="n">
        <v>19</v>
      </c>
      <c r="H585" s="42" t="n">
        <v>14</v>
      </c>
      <c r="I585" s="42" t="n">
        <v>15</v>
      </c>
      <c r="J585" s="42" t="n">
        <v>19</v>
      </c>
      <c r="K585" s="42" t="n">
        <v>59</v>
      </c>
      <c r="L585" s="42" t="n">
        <v>39</v>
      </c>
      <c r="M585" s="42" t="n">
        <v>13</v>
      </c>
      <c r="N585" s="42" t="n">
        <v>22</v>
      </c>
      <c r="O585" s="44">
        <f>IF(F585&gt;E585,1,0)</f>
        <v/>
      </c>
      <c r="P585" s="44">
        <f>F585-E585</f>
        <v/>
      </c>
    </row>
    <row r="586" ht="15" customHeight="1" s="35">
      <c r="A586" s="42" t="inlineStr">
        <is>
          <t>0022500559</t>
        </is>
      </c>
      <c r="B586" s="43" t="n">
        <v>46034</v>
      </c>
      <c r="C586" s="42" t="inlineStr">
        <is>
          <t>BOS</t>
        </is>
      </c>
      <c r="D586" s="42" t="inlineStr">
        <is>
          <t>IND</t>
        </is>
      </c>
      <c r="E586" s="42" t="n">
        <v>96</v>
      </c>
      <c r="F586" s="42" t="n">
        <v>98</v>
      </c>
      <c r="G586" s="42" t="n">
        <v>12</v>
      </c>
      <c r="H586" s="42" t="n">
        <v>12</v>
      </c>
      <c r="I586" s="42" t="n">
        <v>7</v>
      </c>
      <c r="J586" s="42" t="n">
        <v>7</v>
      </c>
      <c r="K586" s="42" t="n">
        <v>52</v>
      </c>
      <c r="L586" s="42" t="n">
        <v>46</v>
      </c>
      <c r="M586" s="42" t="n">
        <v>24</v>
      </c>
      <c r="N586" s="42" t="n">
        <v>8</v>
      </c>
      <c r="O586" s="44">
        <f>IF(F586&gt;E586,1,0)</f>
        <v/>
      </c>
      <c r="P586" s="44">
        <f>F586-E586</f>
        <v/>
      </c>
    </row>
    <row r="587" ht="15" customHeight="1" s="35">
      <c r="A587" s="42" t="inlineStr">
        <is>
          <t>0022500560</t>
        </is>
      </c>
      <c r="B587" s="43" t="n">
        <v>46034</v>
      </c>
      <c r="C587" s="42" t="inlineStr">
        <is>
          <t>PHI</t>
        </is>
      </c>
      <c r="D587" s="42" t="inlineStr">
        <is>
          <t>TOR</t>
        </is>
      </c>
      <c r="E587" s="42" t="n">
        <v>115</v>
      </c>
      <c r="F587" s="42" t="n">
        <v>102</v>
      </c>
      <c r="G587" s="42" t="n">
        <v>16</v>
      </c>
      <c r="H587" s="42" t="n">
        <v>9</v>
      </c>
      <c r="I587" s="42" t="n">
        <v>24</v>
      </c>
      <c r="J587" s="42" t="n">
        <v>19</v>
      </c>
      <c r="K587" s="42" t="n">
        <v>47</v>
      </c>
      <c r="L587" s="42" t="n">
        <v>48</v>
      </c>
      <c r="M587" s="42" t="n">
        <v>21</v>
      </c>
      <c r="N587" s="42" t="n">
        <v>24</v>
      </c>
      <c r="O587" s="44">
        <f>IF(F587&gt;E587,1,0)</f>
        <v/>
      </c>
      <c r="P587" s="44">
        <f>F587-E587</f>
        <v/>
      </c>
    </row>
    <row r="588" ht="15" customHeight="1" s="35">
      <c r="A588" s="42" t="inlineStr">
        <is>
          <t>0022500561</t>
        </is>
      </c>
      <c r="B588" s="43" t="n">
        <v>46034</v>
      </c>
      <c r="C588" s="42" t="inlineStr">
        <is>
          <t>BKN</t>
        </is>
      </c>
      <c r="D588" s="42" t="inlineStr">
        <is>
          <t>DAL</t>
        </is>
      </c>
      <c r="E588" s="42" t="n">
        <v>105</v>
      </c>
      <c r="F588" s="42" t="n">
        <v>113</v>
      </c>
      <c r="G588" s="42" t="n">
        <v>17</v>
      </c>
      <c r="H588" s="42" t="n">
        <v>14</v>
      </c>
      <c r="I588" s="42" t="n">
        <v>20</v>
      </c>
      <c r="J588" s="42" t="n">
        <v>16</v>
      </c>
      <c r="K588" s="42" t="n">
        <v>48</v>
      </c>
      <c r="L588" s="42" t="n">
        <v>47</v>
      </c>
      <c r="M588" s="42" t="n">
        <v>11</v>
      </c>
      <c r="N588" s="42" t="n">
        <v>14</v>
      </c>
      <c r="O588" s="44">
        <f>IF(F588&gt;E588,1,0)</f>
        <v/>
      </c>
      <c r="P588" s="44">
        <f>F588-E588</f>
        <v/>
      </c>
    </row>
    <row r="589" ht="15" customHeight="1" s="35">
      <c r="A589" s="42" t="inlineStr">
        <is>
          <t>0022500562</t>
        </is>
      </c>
      <c r="B589" s="43" t="n">
        <v>46034</v>
      </c>
      <c r="C589" s="42" t="inlineStr">
        <is>
          <t>LAL</t>
        </is>
      </c>
      <c r="D589" s="42" t="inlineStr">
        <is>
          <t>SAC</t>
        </is>
      </c>
      <c r="E589" s="42" t="n">
        <v>112</v>
      </c>
      <c r="F589" s="42" t="n">
        <v>124</v>
      </c>
      <c r="G589" s="42" t="n">
        <v>10</v>
      </c>
      <c r="H589" s="42" t="n">
        <v>15</v>
      </c>
      <c r="I589" s="42" t="n">
        <v>9</v>
      </c>
      <c r="J589" s="42" t="n">
        <v>18</v>
      </c>
      <c r="K589" s="42" t="n">
        <v>46</v>
      </c>
      <c r="L589" s="42" t="n">
        <v>41</v>
      </c>
      <c r="M589" s="42" t="n">
        <v>23</v>
      </c>
      <c r="N589" s="42" t="n">
        <v>9</v>
      </c>
      <c r="O589" s="44">
        <f>IF(F589&gt;E589,1,0)</f>
        <v/>
      </c>
      <c r="P589" s="44">
        <f>F589-E589</f>
        <v/>
      </c>
    </row>
    <row r="590" ht="15" customHeight="1" s="35">
      <c r="A590" s="42" t="inlineStr">
        <is>
          <t>0022500563</t>
        </is>
      </c>
      <c r="B590" s="43" t="n">
        <v>46034</v>
      </c>
      <c r="C590" s="42" t="inlineStr">
        <is>
          <t>CHA</t>
        </is>
      </c>
      <c r="D590" s="42" t="inlineStr">
        <is>
          <t>LAC</t>
        </is>
      </c>
      <c r="E590" s="42" t="n">
        <v>109</v>
      </c>
      <c r="F590" s="42" t="n">
        <v>117</v>
      </c>
      <c r="G590" s="42" t="n">
        <v>10</v>
      </c>
      <c r="H590" s="42" t="n">
        <v>5</v>
      </c>
      <c r="I590" s="42" t="n">
        <v>17</v>
      </c>
      <c r="J590" s="42" t="n">
        <v>15</v>
      </c>
      <c r="K590" s="42" t="n">
        <v>59</v>
      </c>
      <c r="L590" s="42" t="n">
        <v>46</v>
      </c>
      <c r="M590" s="42" t="n">
        <v>14</v>
      </c>
      <c r="N590" s="42" t="n">
        <v>15</v>
      </c>
      <c r="O590" s="44">
        <f>IF(F590&gt;E590,1,0)</f>
        <v/>
      </c>
      <c r="P590" s="44">
        <f>F590-E590</f>
        <v/>
      </c>
    </row>
    <row r="591" ht="15" customHeight="1" s="35">
      <c r="A591" s="42" t="inlineStr">
        <is>
          <t>0022500564</t>
        </is>
      </c>
      <c r="B591" s="43" t="n">
        <v>46035</v>
      </c>
      <c r="C591" s="42" t="inlineStr">
        <is>
          <t>PHX</t>
        </is>
      </c>
      <c r="D591" s="42" t="inlineStr">
        <is>
          <t>MIA</t>
        </is>
      </c>
      <c r="E591" s="42" t="n">
        <v>121</v>
      </c>
      <c r="F591" s="42" t="n">
        <v>127</v>
      </c>
      <c r="G591" s="42" t="n">
        <v>13</v>
      </c>
      <c r="H591" s="42" t="n">
        <v>12</v>
      </c>
      <c r="I591" s="42" t="n">
        <v>22</v>
      </c>
      <c r="J591" s="42" t="n">
        <v>22</v>
      </c>
      <c r="K591" s="42" t="n">
        <v>56</v>
      </c>
      <c r="L591" s="42" t="n">
        <v>52</v>
      </c>
      <c r="M591" s="42" t="n">
        <v>24</v>
      </c>
      <c r="N591" s="42" t="n">
        <v>20</v>
      </c>
      <c r="O591" s="44">
        <f>IF(F591&gt;E591,1,0)</f>
        <v/>
      </c>
      <c r="P591" s="44">
        <f>F591-E591</f>
        <v/>
      </c>
    </row>
    <row r="592" ht="15" customHeight="1" s="35">
      <c r="A592" s="42" t="inlineStr">
        <is>
          <t>0022500565</t>
        </is>
      </c>
      <c r="B592" s="43" t="n">
        <v>46035</v>
      </c>
      <c r="C592" s="42" t="inlineStr">
        <is>
          <t>CHI</t>
        </is>
      </c>
      <c r="D592" s="42" t="inlineStr">
        <is>
          <t>HOU</t>
        </is>
      </c>
      <c r="E592" s="42" t="n">
        <v>113</v>
      </c>
      <c r="F592" s="42" t="n">
        <v>119</v>
      </c>
      <c r="G592" s="42" t="n">
        <v>7</v>
      </c>
      <c r="H592" s="42" t="n">
        <v>9</v>
      </c>
      <c r="I592" s="42" t="n">
        <v>19</v>
      </c>
      <c r="J592" s="42" t="n">
        <v>18</v>
      </c>
      <c r="K592" s="42" t="n">
        <v>47</v>
      </c>
      <c r="L592" s="42" t="n">
        <v>61</v>
      </c>
      <c r="M592" s="42" t="n">
        <v>18</v>
      </c>
      <c r="N592" s="42" t="n">
        <v>22</v>
      </c>
      <c r="O592" s="44">
        <f>IF(F592&gt;E592,1,0)</f>
        <v/>
      </c>
      <c r="P592" s="44">
        <f>F592-E592</f>
        <v/>
      </c>
    </row>
    <row r="593" ht="15" customHeight="1" s="35">
      <c r="A593" s="42" t="inlineStr">
        <is>
          <t>0022500566</t>
        </is>
      </c>
      <c r="B593" s="43" t="n">
        <v>46035</v>
      </c>
      <c r="C593" s="42" t="inlineStr">
        <is>
          <t>MIN</t>
        </is>
      </c>
      <c r="D593" s="42" t="inlineStr">
        <is>
          <t>MIL</t>
        </is>
      </c>
      <c r="E593" s="42" t="n">
        <v>139</v>
      </c>
      <c r="F593" s="42" t="n">
        <v>106</v>
      </c>
      <c r="G593" s="42" t="n">
        <v>16</v>
      </c>
      <c r="H593" s="42" t="n">
        <v>20</v>
      </c>
      <c r="I593" s="42" t="n">
        <v>16</v>
      </c>
      <c r="J593" s="42" t="n">
        <v>14</v>
      </c>
      <c r="K593" s="42" t="n">
        <v>54</v>
      </c>
      <c r="L593" s="42" t="n">
        <v>41</v>
      </c>
      <c r="M593" s="42" t="n">
        <v>26</v>
      </c>
      <c r="N593" s="42" t="n">
        <v>17</v>
      </c>
      <c r="O593" s="44">
        <f>IF(F593&gt;E593,1,0)</f>
        <v/>
      </c>
      <c r="P593" s="44">
        <f>F593-E593</f>
        <v/>
      </c>
    </row>
    <row r="594" ht="15" customHeight="1" s="35">
      <c r="A594" s="42" t="inlineStr">
        <is>
          <t>0022500567</t>
        </is>
      </c>
      <c r="B594" s="43" t="n">
        <v>46035</v>
      </c>
      <c r="C594" s="42" t="inlineStr">
        <is>
          <t>DEN</t>
        </is>
      </c>
      <c r="D594" s="42" t="inlineStr">
        <is>
          <t>NOP</t>
        </is>
      </c>
      <c r="E594" s="42" t="n">
        <v>122</v>
      </c>
      <c r="F594" s="42" t="n">
        <v>116</v>
      </c>
      <c r="G594" s="42" t="n">
        <v>7</v>
      </c>
      <c r="H594" s="42" t="n">
        <v>15</v>
      </c>
      <c r="I594" s="42" t="n">
        <v>22</v>
      </c>
      <c r="J594" s="42" t="n">
        <v>21</v>
      </c>
      <c r="K594" s="42" t="n">
        <v>41</v>
      </c>
      <c r="L594" s="42" t="n">
        <v>59</v>
      </c>
      <c r="M594" s="42" t="n">
        <v>26</v>
      </c>
      <c r="N594" s="42" t="n">
        <v>9</v>
      </c>
      <c r="O594" s="44">
        <f>IF(F594&gt;E594,1,0)</f>
        <v/>
      </c>
      <c r="P594" s="44">
        <f>F594-E594</f>
        <v/>
      </c>
    </row>
    <row r="595" ht="15" customHeight="1" s="35">
      <c r="A595" s="42" t="inlineStr">
        <is>
          <t>0022500568</t>
        </is>
      </c>
      <c r="B595" s="43" t="n">
        <v>46035</v>
      </c>
      <c r="C595" s="42" t="inlineStr">
        <is>
          <t>SAS</t>
        </is>
      </c>
      <c r="D595" s="42" t="inlineStr">
        <is>
          <t>OKC</t>
        </is>
      </c>
      <c r="E595" s="42" t="n">
        <v>98</v>
      </c>
      <c r="F595" s="42" t="n">
        <v>119</v>
      </c>
      <c r="G595" s="42" t="n">
        <v>12</v>
      </c>
      <c r="H595" s="42" t="n">
        <v>11</v>
      </c>
      <c r="I595" s="42" t="n">
        <v>25</v>
      </c>
      <c r="J595" s="42" t="n">
        <v>24</v>
      </c>
      <c r="K595" s="42" t="n">
        <v>49</v>
      </c>
      <c r="L595" s="42" t="n">
        <v>52</v>
      </c>
      <c r="M595" s="42" t="n">
        <v>27</v>
      </c>
      <c r="N595" s="42" t="n">
        <v>33</v>
      </c>
      <c r="O595" s="44">
        <f>IF(F595&gt;E595,1,0)</f>
        <v/>
      </c>
      <c r="P595" s="44">
        <f>F595-E595</f>
        <v/>
      </c>
    </row>
    <row r="596" ht="15" customHeight="1" s="35">
      <c r="A596" s="42" t="inlineStr">
        <is>
          <t>0022500569</t>
        </is>
      </c>
      <c r="B596" s="43" t="n">
        <v>46035</v>
      </c>
      <c r="C596" s="42" t="inlineStr">
        <is>
          <t>ATL</t>
        </is>
      </c>
      <c r="D596" s="42" t="inlineStr">
        <is>
          <t>LAL</t>
        </is>
      </c>
      <c r="E596" s="42" t="n">
        <v>116</v>
      </c>
      <c r="F596" s="42" t="n">
        <v>141</v>
      </c>
      <c r="G596" s="42" t="n">
        <v>6</v>
      </c>
      <c r="H596" s="42" t="n">
        <v>16</v>
      </c>
      <c r="I596" s="42" t="n">
        <v>24</v>
      </c>
      <c r="J596" s="42" t="n">
        <v>17</v>
      </c>
      <c r="K596" s="42" t="n">
        <v>43</v>
      </c>
      <c r="L596" s="42" t="n">
        <v>58</v>
      </c>
      <c r="M596" s="42" t="n">
        <v>20</v>
      </c>
      <c r="N596" s="42" t="n">
        <v>23</v>
      </c>
      <c r="O596" s="44">
        <f>IF(F596&gt;E596,1,0)</f>
        <v/>
      </c>
      <c r="P596" s="44">
        <f>F596-E596</f>
        <v/>
      </c>
    </row>
    <row r="597" ht="15" customHeight="1" s="35">
      <c r="A597" s="42" t="inlineStr">
        <is>
          <t>0022500570</t>
        </is>
      </c>
      <c r="B597" s="43" t="n">
        <v>46035</v>
      </c>
      <c r="C597" s="42" t="inlineStr">
        <is>
          <t>POR</t>
        </is>
      </c>
      <c r="D597" s="42" t="inlineStr">
        <is>
          <t>GSW</t>
        </is>
      </c>
      <c r="E597" s="42" t="n">
        <v>97</v>
      </c>
      <c r="F597" s="42" t="n">
        <v>119</v>
      </c>
      <c r="G597" s="42" t="n">
        <v>22</v>
      </c>
      <c r="H597" s="42" t="n">
        <v>14</v>
      </c>
      <c r="I597" s="42" t="n">
        <v>17</v>
      </c>
      <c r="J597" s="42" t="n">
        <v>15</v>
      </c>
      <c r="K597" s="42" t="n">
        <v>55</v>
      </c>
      <c r="L597" s="42" t="n">
        <v>46</v>
      </c>
      <c r="M597" s="42" t="n">
        <v>19</v>
      </c>
      <c r="N597" s="42" t="n">
        <v>21</v>
      </c>
      <c r="O597" s="44">
        <f>IF(F597&gt;E597,1,0)</f>
        <v/>
      </c>
      <c r="P597" s="44">
        <f>F597-E597</f>
        <v/>
      </c>
    </row>
    <row r="598" ht="15" customHeight="1" s="35">
      <c r="A598" s="42" t="inlineStr">
        <is>
          <t>0022500571</t>
        </is>
      </c>
      <c r="B598" s="43" t="n">
        <v>46036</v>
      </c>
      <c r="C598" s="42" t="inlineStr">
        <is>
          <t>TOR</t>
        </is>
      </c>
      <c r="D598" s="42" t="inlineStr">
        <is>
          <t>IND</t>
        </is>
      </c>
      <c r="E598" s="42" t="n">
        <v>115</v>
      </c>
      <c r="F598" s="42" t="n">
        <v>101</v>
      </c>
      <c r="G598" s="42" t="n">
        <v>12</v>
      </c>
      <c r="H598" s="42" t="n">
        <v>11</v>
      </c>
      <c r="I598" s="42" t="n">
        <v>24</v>
      </c>
      <c r="J598" s="42" t="n">
        <v>21</v>
      </c>
      <c r="K598" s="42" t="n">
        <v>61</v>
      </c>
      <c r="L598" s="42" t="n">
        <v>55</v>
      </c>
      <c r="M598" s="42" t="n">
        <v>24</v>
      </c>
      <c r="N598" s="42" t="n">
        <v>9</v>
      </c>
      <c r="O598" s="44">
        <f>IF(F598&gt;E598,1,0)</f>
        <v/>
      </c>
      <c r="P598" s="44">
        <f>F598-E598</f>
        <v/>
      </c>
    </row>
    <row r="599" ht="15" customHeight="1" s="35">
      <c r="A599" s="42" t="inlineStr">
        <is>
          <t>0022500572</t>
        </is>
      </c>
      <c r="B599" s="43" t="n">
        <v>46036</v>
      </c>
      <c r="C599" s="42" t="inlineStr">
        <is>
          <t>CLE</t>
        </is>
      </c>
      <c r="D599" s="42" t="inlineStr">
        <is>
          <t>PHI</t>
        </is>
      </c>
      <c r="E599" s="42" t="n">
        <v>133</v>
      </c>
      <c r="F599" s="42" t="n">
        <v>107</v>
      </c>
      <c r="G599" s="42" t="n">
        <v>16</v>
      </c>
      <c r="H599" s="42" t="n">
        <v>12</v>
      </c>
      <c r="I599" s="42" t="n">
        <v>19</v>
      </c>
      <c r="J599" s="42" t="n">
        <v>16</v>
      </c>
      <c r="K599" s="42" t="n">
        <v>60</v>
      </c>
      <c r="L599" s="42" t="n">
        <v>46</v>
      </c>
      <c r="M599" s="42" t="n">
        <v>22</v>
      </c>
      <c r="N599" s="42" t="n">
        <v>22</v>
      </c>
      <c r="O599" s="44">
        <f>IF(F599&gt;E599,1,0)</f>
        <v/>
      </c>
      <c r="P599" s="44">
        <f>F599-E599</f>
        <v/>
      </c>
    </row>
    <row r="600" ht="15" customHeight="1" s="35">
      <c r="A600" s="42" t="inlineStr">
        <is>
          <t>0022500573</t>
        </is>
      </c>
      <c r="B600" s="43" t="n">
        <v>46036</v>
      </c>
      <c r="C600" s="42" t="inlineStr">
        <is>
          <t>UTA</t>
        </is>
      </c>
      <c r="D600" s="42" t="inlineStr">
        <is>
          <t>CHI</t>
        </is>
      </c>
      <c r="E600" s="42" t="n">
        <v>126</v>
      </c>
      <c r="F600" s="42" t="n">
        <v>128</v>
      </c>
      <c r="G600" s="42" t="n">
        <v>13</v>
      </c>
      <c r="H600" s="42" t="n">
        <v>13</v>
      </c>
      <c r="I600" s="42" t="n">
        <v>20</v>
      </c>
      <c r="J600" s="42" t="n">
        <v>19</v>
      </c>
      <c r="K600" s="42" t="n">
        <v>42</v>
      </c>
      <c r="L600" s="42" t="n">
        <v>50</v>
      </c>
      <c r="M600" s="42" t="n">
        <v>14</v>
      </c>
      <c r="N600" s="42" t="n">
        <v>18</v>
      </c>
      <c r="O600" s="44">
        <f>IF(F600&gt;E600,1,0)</f>
        <v/>
      </c>
      <c r="P600" s="44">
        <f>F600-E600</f>
        <v/>
      </c>
    </row>
    <row r="601" ht="15" customHeight="1" s="35">
      <c r="A601" s="42" t="inlineStr">
        <is>
          <t>0022500574</t>
        </is>
      </c>
      <c r="B601" s="43" t="n">
        <v>46036</v>
      </c>
      <c r="C601" s="42" t="inlineStr">
        <is>
          <t>BKN</t>
        </is>
      </c>
      <c r="D601" s="42" t="inlineStr">
        <is>
          <t>NOP</t>
        </is>
      </c>
      <c r="E601" s="42" t="n">
        <v>113</v>
      </c>
      <c r="F601" s="42" t="n">
        <v>116</v>
      </c>
      <c r="G601" s="42" t="n">
        <v>11</v>
      </c>
      <c r="H601" s="42" t="n">
        <v>9</v>
      </c>
      <c r="I601" s="42" t="n">
        <v>21</v>
      </c>
      <c r="J601" s="42" t="n">
        <v>11</v>
      </c>
      <c r="K601" s="42" t="n">
        <v>52</v>
      </c>
      <c r="L601" s="42" t="n">
        <v>65</v>
      </c>
      <c r="M601" s="42" t="n">
        <v>11</v>
      </c>
      <c r="N601" s="42" t="n">
        <v>9</v>
      </c>
      <c r="O601" s="44">
        <f>IF(F601&gt;E601,1,0)</f>
        <v/>
      </c>
      <c r="P601" s="44">
        <f>F601-E601</f>
        <v/>
      </c>
    </row>
    <row r="602" ht="15" customHeight="1" s="35">
      <c r="A602" s="42" t="inlineStr">
        <is>
          <t>0022500575</t>
        </is>
      </c>
      <c r="B602" s="43" t="n">
        <v>46036</v>
      </c>
      <c r="C602" s="42" t="inlineStr">
        <is>
          <t>DEN</t>
        </is>
      </c>
      <c r="D602" s="42" t="inlineStr">
        <is>
          <t>DAL</t>
        </is>
      </c>
      <c r="E602" s="42" t="n">
        <v>118</v>
      </c>
      <c r="F602" s="42" t="n">
        <v>109</v>
      </c>
      <c r="G602" s="42" t="n">
        <v>9</v>
      </c>
      <c r="H602" s="42" t="n">
        <v>6</v>
      </c>
      <c r="I602" s="42" t="n">
        <v>25</v>
      </c>
      <c r="J602" s="42" t="n">
        <v>20</v>
      </c>
      <c r="K602" s="42" t="n">
        <v>48</v>
      </c>
      <c r="L602" s="42" t="n">
        <v>62</v>
      </c>
      <c r="M602" s="42" t="n">
        <v>27</v>
      </c>
      <c r="N602" s="42" t="n">
        <v>15</v>
      </c>
      <c r="O602" s="44">
        <f>IF(F602&gt;E602,1,0)</f>
        <v/>
      </c>
      <c r="P602" s="44">
        <f>F602-E602</f>
        <v/>
      </c>
    </row>
    <row r="603" ht="15" customHeight="1" s="35">
      <c r="A603" s="42" t="inlineStr">
        <is>
          <t>0022500576</t>
        </is>
      </c>
      <c r="B603" s="43" t="n">
        <v>46036</v>
      </c>
      <c r="C603" s="42" t="inlineStr">
        <is>
          <t>NYK</t>
        </is>
      </c>
      <c r="D603" s="42" t="inlineStr">
        <is>
          <t>SAC</t>
        </is>
      </c>
      <c r="E603" s="42" t="n">
        <v>101</v>
      </c>
      <c r="F603" s="42" t="n">
        <v>112</v>
      </c>
      <c r="G603" s="42" t="n">
        <v>9</v>
      </c>
      <c r="H603" s="42" t="n">
        <v>17</v>
      </c>
      <c r="I603" s="42" t="n">
        <v>24</v>
      </c>
      <c r="J603" s="42" t="n">
        <v>21</v>
      </c>
      <c r="K603" s="42" t="n">
        <v>56</v>
      </c>
      <c r="L603" s="42" t="n">
        <v>58</v>
      </c>
      <c r="M603" s="42" t="n">
        <v>25</v>
      </c>
      <c r="N603" s="42" t="n">
        <v>10</v>
      </c>
      <c r="O603" s="44">
        <f>IF(F603&gt;E603,1,0)</f>
        <v/>
      </c>
      <c r="P603" s="44">
        <f>F603-E603</f>
        <v/>
      </c>
    </row>
    <row r="604" ht="15" customHeight="1" s="35">
      <c r="A604" s="42" t="inlineStr">
        <is>
          <t>0022500577</t>
        </is>
      </c>
      <c r="B604" s="43" t="n">
        <v>46036</v>
      </c>
      <c r="C604" s="42" t="inlineStr">
        <is>
          <t>WAS</t>
        </is>
      </c>
      <c r="D604" s="42" t="inlineStr">
        <is>
          <t>LAC</t>
        </is>
      </c>
      <c r="E604" s="42" t="n">
        <v>105</v>
      </c>
      <c r="F604" s="42" t="n">
        <v>119</v>
      </c>
      <c r="G604" s="42" t="n">
        <v>11</v>
      </c>
      <c r="H604" s="42" t="n">
        <v>10</v>
      </c>
      <c r="I604" s="42" t="n">
        <v>17</v>
      </c>
      <c r="J604" s="42" t="n">
        <v>14</v>
      </c>
      <c r="K604" s="42" t="n">
        <v>50</v>
      </c>
      <c r="L604" s="42" t="n">
        <v>47</v>
      </c>
      <c r="M604" s="42" t="n">
        <v>10</v>
      </c>
      <c r="N604" s="42" t="n">
        <v>16</v>
      </c>
      <c r="O604" s="44">
        <f>IF(F604&gt;E604,1,0)</f>
        <v/>
      </c>
      <c r="P604" s="44">
        <f>F604-E604</f>
        <v/>
      </c>
    </row>
    <row r="605" ht="15" customHeight="1" s="35">
      <c r="A605" s="42" t="inlineStr">
        <is>
          <t>0022500578</t>
        </is>
      </c>
      <c r="B605" s="43" t="n">
        <v>46037</v>
      </c>
      <c r="C605" s="42" t="inlineStr">
        <is>
          <t>MEM</t>
        </is>
      </c>
      <c r="D605" s="42" t="inlineStr">
        <is>
          <t>ORL</t>
        </is>
      </c>
      <c r="E605" s="42" t="n">
        <v>111</v>
      </c>
      <c r="F605" s="42" t="n">
        <v>118</v>
      </c>
      <c r="G605" s="42" t="n">
        <v>16</v>
      </c>
      <c r="H605" s="42" t="n">
        <v>16</v>
      </c>
      <c r="I605" s="42" t="n">
        <v>18</v>
      </c>
      <c r="J605" s="42" t="n">
        <v>16</v>
      </c>
      <c r="K605" s="42" t="n">
        <v>44</v>
      </c>
      <c r="L605" s="42" t="n">
        <v>63</v>
      </c>
      <c r="M605" s="42" t="n">
        <v>17</v>
      </c>
      <c r="N605" s="42" t="n">
        <v>22</v>
      </c>
      <c r="O605" s="44">
        <f>IF(F605&gt;E605,1,0)</f>
        <v/>
      </c>
      <c r="P605" s="44">
        <f>F605-E605</f>
        <v/>
      </c>
    </row>
    <row r="606" ht="15" customHeight="1" s="35">
      <c r="A606" s="42" t="inlineStr">
        <is>
          <t>0022500579</t>
        </is>
      </c>
      <c r="B606" s="43" t="n">
        <v>46037</v>
      </c>
      <c r="C606" s="42" t="inlineStr">
        <is>
          <t>PHX</t>
        </is>
      </c>
      <c r="D606" s="42" t="inlineStr">
        <is>
          <t>DET</t>
        </is>
      </c>
      <c r="E606" s="42" t="n">
        <v>105</v>
      </c>
      <c r="F606" s="42" t="n">
        <v>108</v>
      </c>
      <c r="G606" s="42" t="n">
        <v>14</v>
      </c>
      <c r="H606" s="42" t="n">
        <v>17</v>
      </c>
      <c r="I606" s="42" t="n">
        <v>25</v>
      </c>
      <c r="J606" s="42" t="n">
        <v>15</v>
      </c>
      <c r="K606" s="42" t="n">
        <v>55</v>
      </c>
      <c r="L606" s="42" t="n">
        <v>64</v>
      </c>
      <c r="M606" s="42" t="n">
        <v>24</v>
      </c>
      <c r="N606" s="42" t="n">
        <v>28</v>
      </c>
      <c r="O606" s="44">
        <f>IF(F606&gt;E606,1,0)</f>
        <v/>
      </c>
      <c r="P606" s="44">
        <f>F606-E606</f>
        <v/>
      </c>
    </row>
    <row r="607" ht="15" customHeight="1" s="35">
      <c r="A607" s="42" t="inlineStr">
        <is>
          <t>0022500580</t>
        </is>
      </c>
      <c r="B607" s="43" t="n">
        <v>46037</v>
      </c>
      <c r="C607" s="42" t="inlineStr">
        <is>
          <t>BOS</t>
        </is>
      </c>
      <c r="D607" s="42" t="inlineStr">
        <is>
          <t>MIA</t>
        </is>
      </c>
      <c r="E607" s="42" t="n">
        <v>119</v>
      </c>
      <c r="F607" s="42" t="n">
        <v>114</v>
      </c>
      <c r="G607" s="42" t="n">
        <v>13</v>
      </c>
      <c r="H607" s="42" t="n">
        <v>10</v>
      </c>
      <c r="I607" s="42" t="n">
        <v>22</v>
      </c>
      <c r="J607" s="42" t="n">
        <v>20</v>
      </c>
      <c r="K607" s="42" t="n">
        <v>58</v>
      </c>
      <c r="L607" s="42" t="n">
        <v>50</v>
      </c>
      <c r="M607" s="42" t="n">
        <v>24</v>
      </c>
      <c r="N607" s="42" t="n">
        <v>21</v>
      </c>
      <c r="O607" s="44">
        <f>IF(F607&gt;E607,1,0)</f>
        <v/>
      </c>
      <c r="P607" s="44">
        <f>F607-E607</f>
        <v/>
      </c>
    </row>
    <row r="608" ht="15" customHeight="1" s="35">
      <c r="A608" s="42" t="inlineStr">
        <is>
          <t>0022500581</t>
        </is>
      </c>
      <c r="B608" s="43" t="n">
        <v>46037</v>
      </c>
      <c r="C608" s="42" t="inlineStr">
        <is>
          <t>OKC</t>
        </is>
      </c>
      <c r="D608" s="42" t="inlineStr">
        <is>
          <t>HOU</t>
        </is>
      </c>
      <c r="E608" s="42" t="n">
        <v>111</v>
      </c>
      <c r="F608" s="42" t="n">
        <v>91</v>
      </c>
      <c r="G608" s="42" t="n">
        <v>12</v>
      </c>
      <c r="H608" s="42" t="n">
        <v>16</v>
      </c>
      <c r="I608" s="42" t="n">
        <v>16</v>
      </c>
      <c r="J608" s="42" t="n">
        <v>13</v>
      </c>
      <c r="K608" s="42" t="n">
        <v>49</v>
      </c>
      <c r="L608" s="42" t="n">
        <v>75</v>
      </c>
      <c r="M608" s="42" t="n">
        <v>34</v>
      </c>
      <c r="N608" s="42" t="n">
        <v>23</v>
      </c>
      <c r="O608" s="44">
        <f>IF(F608&gt;E608,1,0)</f>
        <v/>
      </c>
      <c r="P608" s="44">
        <f>F608-E608</f>
        <v/>
      </c>
    </row>
    <row r="609" ht="15" customHeight="1" s="35">
      <c r="A609" s="42" t="inlineStr">
        <is>
          <t>0022500582</t>
        </is>
      </c>
      <c r="B609" s="43" t="n">
        <v>46037</v>
      </c>
      <c r="C609" s="42" t="inlineStr">
        <is>
          <t>MIL</t>
        </is>
      </c>
      <c r="D609" s="42" t="inlineStr">
        <is>
          <t>SAS</t>
        </is>
      </c>
      <c r="E609" s="42" t="n">
        <v>101</v>
      </c>
      <c r="F609" s="42" t="n">
        <v>119</v>
      </c>
      <c r="G609" s="42" t="n">
        <v>13</v>
      </c>
      <c r="H609" s="42" t="n">
        <v>17</v>
      </c>
      <c r="I609" s="42" t="n">
        <v>22</v>
      </c>
      <c r="J609" s="42" t="n">
        <v>19</v>
      </c>
      <c r="K609" s="42" t="n">
        <v>49</v>
      </c>
      <c r="L609" s="42" t="n">
        <v>55</v>
      </c>
      <c r="M609" s="42" t="n">
        <v>17</v>
      </c>
      <c r="N609" s="42" t="n">
        <v>27</v>
      </c>
      <c r="O609" s="44">
        <f>IF(F609&gt;E609,1,0)</f>
        <v/>
      </c>
      <c r="P609" s="44">
        <f>F609-E609</f>
        <v/>
      </c>
    </row>
    <row r="610" ht="15" customHeight="1" s="35">
      <c r="A610" s="42" t="inlineStr">
        <is>
          <t>0022500583</t>
        </is>
      </c>
      <c r="B610" s="43" t="n">
        <v>46037</v>
      </c>
      <c r="C610" s="42" t="inlineStr">
        <is>
          <t>UTA</t>
        </is>
      </c>
      <c r="D610" s="42" t="inlineStr">
        <is>
          <t>DAL</t>
        </is>
      </c>
      <c r="E610" s="42" t="n">
        <v>122</v>
      </c>
      <c r="F610" s="42" t="n">
        <v>144</v>
      </c>
      <c r="G610" s="42" t="n">
        <v>17</v>
      </c>
      <c r="H610" s="42" t="n">
        <v>13</v>
      </c>
      <c r="I610" s="42" t="n">
        <v>14</v>
      </c>
      <c r="J610" s="42" t="n">
        <v>19</v>
      </c>
      <c r="K610" s="42" t="n">
        <v>49</v>
      </c>
      <c r="L610" s="42" t="n">
        <v>52</v>
      </c>
      <c r="M610" s="42" t="n">
        <v>14</v>
      </c>
      <c r="N610" s="42" t="n">
        <v>15</v>
      </c>
      <c r="O610" s="44">
        <f>IF(F610&gt;E610,1,0)</f>
        <v/>
      </c>
      <c r="P610" s="44">
        <f>F610-E610</f>
        <v/>
      </c>
    </row>
    <row r="611" ht="15" customHeight="1" s="35">
      <c r="A611" s="42" t="inlineStr">
        <is>
          <t>0022500584</t>
        </is>
      </c>
      <c r="B611" s="43" t="n">
        <v>46037</v>
      </c>
      <c r="C611" s="42" t="inlineStr">
        <is>
          <t>NYK</t>
        </is>
      </c>
      <c r="D611" s="42" t="inlineStr">
        <is>
          <t>GSW</t>
        </is>
      </c>
      <c r="E611" s="42" t="n">
        <v>113</v>
      </c>
      <c r="F611" s="42" t="n">
        <v>126</v>
      </c>
      <c r="G611" s="42" t="n">
        <v>12</v>
      </c>
      <c r="H611" s="42" t="n">
        <v>12</v>
      </c>
      <c r="I611" s="42" t="n">
        <v>14</v>
      </c>
      <c r="J611" s="42" t="n">
        <v>16</v>
      </c>
      <c r="K611" s="42" t="n">
        <v>49</v>
      </c>
      <c r="L611" s="42" t="n">
        <v>49</v>
      </c>
      <c r="M611" s="42" t="n">
        <v>25</v>
      </c>
      <c r="N611" s="42" t="n">
        <v>22</v>
      </c>
      <c r="O611" s="44">
        <f>IF(F611&gt;E611,1,0)</f>
        <v/>
      </c>
      <c r="P611" s="44">
        <f>F611-E611</f>
        <v/>
      </c>
    </row>
    <row r="612" ht="15" customHeight="1" s="35">
      <c r="A612" s="42" t="inlineStr">
        <is>
          <t>0022500585</t>
        </is>
      </c>
      <c r="B612" s="43" t="n">
        <v>46037</v>
      </c>
      <c r="C612" s="42" t="inlineStr">
        <is>
          <t>ATL</t>
        </is>
      </c>
      <c r="D612" s="42" t="inlineStr">
        <is>
          <t>POR</t>
        </is>
      </c>
      <c r="E612" s="42" t="n">
        <v>101</v>
      </c>
      <c r="F612" s="42" t="n">
        <v>117</v>
      </c>
      <c r="G612" s="42" t="n">
        <v>20</v>
      </c>
      <c r="H612" s="42" t="n">
        <v>15</v>
      </c>
      <c r="I612" s="42" t="n">
        <v>19</v>
      </c>
      <c r="J612" s="42" t="n">
        <v>15</v>
      </c>
      <c r="K612" s="42" t="n">
        <v>50</v>
      </c>
      <c r="L612" s="42" t="n">
        <v>61</v>
      </c>
      <c r="M612" s="42" t="n">
        <v>20</v>
      </c>
      <c r="N612" s="42" t="n">
        <v>19</v>
      </c>
      <c r="O612" s="44">
        <f>IF(F612&gt;E612,1,0)</f>
        <v/>
      </c>
      <c r="P612" s="44">
        <f>F612-E612</f>
        <v/>
      </c>
    </row>
    <row r="613" ht="15" customHeight="1" s="35">
      <c r="A613" s="42" t="inlineStr">
        <is>
          <t>0022500586</t>
        </is>
      </c>
      <c r="B613" s="43" t="n">
        <v>46037</v>
      </c>
      <c r="C613" s="42" t="inlineStr">
        <is>
          <t>CHA</t>
        </is>
      </c>
      <c r="D613" s="42" t="inlineStr">
        <is>
          <t>LAL</t>
        </is>
      </c>
      <c r="E613" s="42" t="n">
        <v>135</v>
      </c>
      <c r="F613" s="42" t="n">
        <v>117</v>
      </c>
      <c r="G613" s="42" t="n">
        <v>13</v>
      </c>
      <c r="H613" s="42" t="n">
        <v>9</v>
      </c>
      <c r="I613" s="42" t="n">
        <v>21</v>
      </c>
      <c r="J613" s="42" t="n">
        <v>17</v>
      </c>
      <c r="K613" s="42" t="n">
        <v>54</v>
      </c>
      <c r="L613" s="42" t="n">
        <v>46</v>
      </c>
      <c r="M613" s="42" t="n">
        <v>14</v>
      </c>
      <c r="N613" s="42" t="n">
        <v>24</v>
      </c>
      <c r="O613" s="44">
        <f>IF(F613&gt;E613,1,0)</f>
        <v/>
      </c>
      <c r="P613" s="44">
        <f>F613-E613</f>
        <v/>
      </c>
    </row>
    <row r="614" ht="15" customHeight="1" s="35">
      <c r="A614" s="42" t="inlineStr">
        <is>
          <t>0022500587</t>
        </is>
      </c>
      <c r="B614" s="43" t="n">
        <v>46038</v>
      </c>
      <c r="C614" s="42" t="inlineStr">
        <is>
          <t>CHI</t>
        </is>
      </c>
      <c r="D614" s="42" t="inlineStr">
        <is>
          <t>BKN</t>
        </is>
      </c>
      <c r="E614" s="42" t="n">
        <v>109</v>
      </c>
      <c r="F614" s="42" t="n">
        <v>112</v>
      </c>
      <c r="G614" s="42" t="n">
        <v>8</v>
      </c>
      <c r="H614" s="42" t="n">
        <v>14</v>
      </c>
      <c r="I614" s="42" t="n">
        <v>14</v>
      </c>
      <c r="J614" s="42" t="n">
        <v>17</v>
      </c>
      <c r="K614" s="42" t="n">
        <v>48</v>
      </c>
      <c r="L614" s="42" t="n">
        <v>57</v>
      </c>
      <c r="M614" s="42" t="n">
        <v>19</v>
      </c>
      <c r="N614" s="42" t="n">
        <v>11</v>
      </c>
      <c r="O614" s="44">
        <f>IF(F614&gt;E614,1,0)</f>
        <v/>
      </c>
      <c r="P614" s="44">
        <f>F614-E614</f>
        <v/>
      </c>
    </row>
    <row r="615" ht="15" customHeight="1" s="35">
      <c r="A615" s="42" t="inlineStr">
        <is>
          <t>0022500588</t>
        </is>
      </c>
      <c r="B615" s="43" t="n">
        <v>46038</v>
      </c>
      <c r="C615" s="42" t="inlineStr">
        <is>
          <t>NOP</t>
        </is>
      </c>
      <c r="D615" s="42" t="inlineStr">
        <is>
          <t>IND</t>
        </is>
      </c>
      <c r="E615" s="42" t="n">
        <v>119</v>
      </c>
      <c r="F615" s="42" t="n">
        <v>127</v>
      </c>
      <c r="G615" s="42" t="n">
        <v>9</v>
      </c>
      <c r="H615" s="42" t="n">
        <v>7</v>
      </c>
      <c r="I615" s="42" t="n">
        <v>16</v>
      </c>
      <c r="J615" s="42" t="n">
        <v>22</v>
      </c>
      <c r="K615" s="42" t="n">
        <v>49</v>
      </c>
      <c r="L615" s="42" t="n">
        <v>51</v>
      </c>
      <c r="M615" s="42" t="n">
        <v>10</v>
      </c>
      <c r="N615" s="42" t="n">
        <v>9</v>
      </c>
      <c r="O615" s="44">
        <f>IF(F615&gt;E615,1,0)</f>
        <v/>
      </c>
      <c r="P615" s="44">
        <f>F615-E615</f>
        <v/>
      </c>
    </row>
    <row r="616" ht="15" customHeight="1" s="35">
      <c r="A616" s="42" t="inlineStr">
        <is>
          <t>0022500589</t>
        </is>
      </c>
      <c r="B616" s="43" t="n">
        <v>46038</v>
      </c>
      <c r="C616" s="42" t="inlineStr">
        <is>
          <t>CLE</t>
        </is>
      </c>
      <c r="D616" s="42" t="inlineStr">
        <is>
          <t>PHI</t>
        </is>
      </c>
      <c r="E616" s="42" t="n">
        <v>117</v>
      </c>
      <c r="F616" s="42" t="n">
        <v>115</v>
      </c>
      <c r="G616" s="42" t="n">
        <v>18</v>
      </c>
      <c r="H616" s="42" t="n">
        <v>11</v>
      </c>
      <c r="I616" s="42" t="n">
        <v>16</v>
      </c>
      <c r="J616" s="42" t="n">
        <v>15</v>
      </c>
      <c r="K616" s="42" t="n">
        <v>54</v>
      </c>
      <c r="L616" s="42" t="n">
        <v>44</v>
      </c>
      <c r="M616" s="42" t="n">
        <v>23</v>
      </c>
      <c r="N616" s="42" t="n">
        <v>22</v>
      </c>
      <c r="O616" s="44">
        <f>IF(F616&gt;E616,1,0)</f>
        <v/>
      </c>
      <c r="P616" s="44">
        <f>F616-E616</f>
        <v/>
      </c>
    </row>
    <row r="617" ht="15" customHeight="1" s="35">
      <c r="A617" s="42" t="inlineStr">
        <is>
          <t>0022500590</t>
        </is>
      </c>
      <c r="B617" s="43" t="n">
        <v>46038</v>
      </c>
      <c r="C617" s="42" t="inlineStr">
        <is>
          <t>LAC</t>
        </is>
      </c>
      <c r="D617" s="42" t="inlineStr">
        <is>
          <t>TOR</t>
        </is>
      </c>
      <c r="E617" s="42" t="n">
        <v>121</v>
      </c>
      <c r="F617" s="42" t="n">
        <v>117</v>
      </c>
      <c r="G617" s="42" t="n">
        <v>16</v>
      </c>
      <c r="H617" s="42" t="n">
        <v>18</v>
      </c>
      <c r="I617" s="42" t="n">
        <v>20</v>
      </c>
      <c r="J617" s="42" t="n">
        <v>21</v>
      </c>
      <c r="K617" s="42" t="n">
        <v>46</v>
      </c>
      <c r="L617" s="42" t="n">
        <v>46</v>
      </c>
      <c r="M617" s="42" t="n">
        <v>17</v>
      </c>
      <c r="N617" s="42" t="n">
        <v>25</v>
      </c>
      <c r="O617" s="44">
        <f>IF(F617&gt;E617,1,0)</f>
        <v/>
      </c>
      <c r="P617" s="44">
        <f>F617-E617</f>
        <v/>
      </c>
    </row>
    <row r="618" ht="15" customHeight="1" s="35">
      <c r="A618" s="42" t="inlineStr">
        <is>
          <t>0022500591</t>
        </is>
      </c>
      <c r="B618" s="43" t="n">
        <v>46038</v>
      </c>
      <c r="C618" s="42" t="inlineStr">
        <is>
          <t>MIN</t>
        </is>
      </c>
      <c r="D618" s="42" t="inlineStr">
        <is>
          <t>HOU</t>
        </is>
      </c>
      <c r="E618" s="42" t="n">
        <v>105</v>
      </c>
      <c r="F618" s="42" t="n">
        <v>110</v>
      </c>
      <c r="G618" s="42" t="n">
        <v>16</v>
      </c>
      <c r="H618" s="42" t="n">
        <v>14</v>
      </c>
      <c r="I618" s="42" t="n">
        <v>28</v>
      </c>
      <c r="J618" s="42" t="n">
        <v>23</v>
      </c>
      <c r="K618" s="42" t="n">
        <v>63</v>
      </c>
      <c r="L618" s="42" t="n">
        <v>56</v>
      </c>
      <c r="M618" s="42" t="n">
        <v>27</v>
      </c>
      <c r="N618" s="42" t="n">
        <v>23</v>
      </c>
      <c r="O618" s="44">
        <f>IF(F618&gt;E618,1,0)</f>
        <v/>
      </c>
      <c r="P618" s="44">
        <f>F618-E618</f>
        <v/>
      </c>
    </row>
    <row r="619" ht="15" customHeight="1" s="35">
      <c r="A619" s="42" t="inlineStr">
        <is>
          <t>0022500592</t>
        </is>
      </c>
      <c r="B619" s="43" t="n">
        <v>46038</v>
      </c>
      <c r="C619" s="42" t="inlineStr">
        <is>
          <t>WAS</t>
        </is>
      </c>
      <c r="D619" s="42" t="inlineStr">
        <is>
          <t>SAC</t>
        </is>
      </c>
      <c r="E619" s="42" t="n">
        <v>115</v>
      </c>
      <c r="F619" s="42" t="n">
        <v>128</v>
      </c>
      <c r="G619" s="42" t="n">
        <v>11</v>
      </c>
      <c r="H619" s="42" t="n">
        <v>19</v>
      </c>
      <c r="I619" s="42" t="n">
        <v>24</v>
      </c>
      <c r="J619" s="42" t="n">
        <v>19</v>
      </c>
      <c r="K619" s="42" t="n">
        <v>38</v>
      </c>
      <c r="L619" s="42" t="n">
        <v>58</v>
      </c>
      <c r="M619" s="42" t="n">
        <v>10</v>
      </c>
      <c r="N619" s="42" t="n">
        <v>11</v>
      </c>
      <c r="O619" s="44">
        <f>IF(F619&gt;E619,1,0)</f>
        <v/>
      </c>
      <c r="P619" s="44">
        <f>F619-E619</f>
        <v/>
      </c>
    </row>
    <row r="620" ht="15" customHeight="1" s="35">
      <c r="A620" s="42" t="inlineStr">
        <is>
          <t>0022500593</t>
        </is>
      </c>
      <c r="B620" s="43" t="n">
        <v>46039</v>
      </c>
      <c r="C620" s="42" t="inlineStr">
        <is>
          <t>UTA</t>
        </is>
      </c>
      <c r="D620" s="42" t="inlineStr">
        <is>
          <t>DAL</t>
        </is>
      </c>
      <c r="E620" s="42" t="n">
        <v>120</v>
      </c>
      <c r="F620" s="42" t="n">
        <v>138</v>
      </c>
      <c r="G620" s="42" t="n">
        <v>15</v>
      </c>
      <c r="H620" s="42" t="n">
        <v>11</v>
      </c>
      <c r="I620" s="42" t="n">
        <v>27</v>
      </c>
      <c r="J620" s="42" t="n">
        <v>18</v>
      </c>
      <c r="K620" s="42" t="n">
        <v>47</v>
      </c>
      <c r="L620" s="42" t="n">
        <v>58</v>
      </c>
      <c r="M620" s="42" t="n">
        <v>14</v>
      </c>
      <c r="N620" s="42" t="n">
        <v>16</v>
      </c>
      <c r="O620" s="44">
        <f>IF(F620&gt;E620,1,0)</f>
        <v/>
      </c>
      <c r="P620" s="44">
        <f>F620-E620</f>
        <v/>
      </c>
    </row>
    <row r="621" ht="15" customHeight="1" s="35">
      <c r="A621" s="42" t="inlineStr">
        <is>
          <t>0022500594</t>
        </is>
      </c>
      <c r="B621" s="43" t="n">
        <v>46039</v>
      </c>
      <c r="C621" s="42" t="inlineStr">
        <is>
          <t>BOS</t>
        </is>
      </c>
      <c r="D621" s="42" t="inlineStr">
        <is>
          <t>ATL</t>
        </is>
      </c>
      <c r="E621" s="42" t="n">
        <v>132</v>
      </c>
      <c r="F621" s="42" t="n">
        <v>106</v>
      </c>
      <c r="G621" s="42" t="n">
        <v>17</v>
      </c>
      <c r="H621" s="42" t="n">
        <v>12</v>
      </c>
      <c r="I621" s="42" t="n">
        <v>17</v>
      </c>
      <c r="J621" s="42" t="n">
        <v>17</v>
      </c>
      <c r="K621" s="42" t="n">
        <v>62</v>
      </c>
      <c r="L621" s="42" t="n">
        <v>54</v>
      </c>
      <c r="M621" s="42" t="n">
        <v>25</v>
      </c>
      <c r="N621" s="42" t="n">
        <v>20</v>
      </c>
      <c r="O621" s="44">
        <f>IF(F621&gt;E621,1,0)</f>
        <v/>
      </c>
      <c r="P621" s="44">
        <f>F621-E621</f>
        <v/>
      </c>
    </row>
    <row r="622" ht="15" customHeight="1" s="35">
      <c r="A622" s="42" t="inlineStr">
        <is>
          <t>0022500595</t>
        </is>
      </c>
      <c r="B622" s="43" t="n">
        <v>46039</v>
      </c>
      <c r="C622" s="42" t="inlineStr">
        <is>
          <t>IND</t>
        </is>
      </c>
      <c r="D622" s="42" t="inlineStr">
        <is>
          <t>DET</t>
        </is>
      </c>
      <c r="E622" s="42" t="n">
        <v>78</v>
      </c>
      <c r="F622" s="42" t="n">
        <v>121</v>
      </c>
      <c r="G622" s="42" t="n">
        <v>25</v>
      </c>
      <c r="H622" s="42" t="n">
        <v>19</v>
      </c>
      <c r="I622" s="42" t="n">
        <v>18</v>
      </c>
      <c r="J622" s="42" t="n">
        <v>26</v>
      </c>
      <c r="K622" s="42" t="n">
        <v>55</v>
      </c>
      <c r="L622" s="42" t="n">
        <v>63</v>
      </c>
      <c r="M622" s="42" t="n">
        <v>10</v>
      </c>
      <c r="N622" s="42" t="n">
        <v>29</v>
      </c>
      <c r="O622" s="44">
        <f>IF(F622&gt;E622,1,0)</f>
        <v/>
      </c>
      <c r="P622" s="44">
        <f>F622-E622</f>
        <v/>
      </c>
    </row>
    <row r="623" ht="15" customHeight="1" s="35">
      <c r="A623" s="42" t="inlineStr">
        <is>
          <t>0022500596</t>
        </is>
      </c>
      <c r="B623" s="43" t="n">
        <v>46039</v>
      </c>
      <c r="C623" s="42" t="inlineStr">
        <is>
          <t>PHX</t>
        </is>
      </c>
      <c r="D623" s="42" t="inlineStr">
        <is>
          <t>NYK</t>
        </is>
      </c>
      <c r="E623" s="42" t="n">
        <v>106</v>
      </c>
      <c r="F623" s="42" t="n">
        <v>99</v>
      </c>
      <c r="G623" s="42" t="n">
        <v>12</v>
      </c>
      <c r="H623" s="42" t="n">
        <v>17</v>
      </c>
      <c r="I623" s="42" t="n">
        <v>20</v>
      </c>
      <c r="J623" s="42" t="n">
        <v>19</v>
      </c>
      <c r="K623" s="42" t="n">
        <v>49</v>
      </c>
      <c r="L623" s="42" t="n">
        <v>60</v>
      </c>
      <c r="M623" s="42" t="n">
        <v>24</v>
      </c>
      <c r="N623" s="42" t="n">
        <v>25</v>
      </c>
      <c r="O623" s="44">
        <f>IF(F623&gt;E623,1,0)</f>
        <v/>
      </c>
      <c r="P623" s="44">
        <f>F623-E623</f>
        <v/>
      </c>
    </row>
    <row r="624" ht="15" customHeight="1" s="35">
      <c r="A624" s="42" t="inlineStr">
        <is>
          <t>0022500597</t>
        </is>
      </c>
      <c r="B624" s="43" t="n">
        <v>46039</v>
      </c>
      <c r="C624" s="42" t="inlineStr">
        <is>
          <t>OKC</t>
        </is>
      </c>
      <c r="D624" s="42" t="inlineStr">
        <is>
          <t>MIA</t>
        </is>
      </c>
      <c r="E624" s="42" t="n">
        <v>120</v>
      </c>
      <c r="F624" s="42" t="n">
        <v>122</v>
      </c>
      <c r="G624" s="42" t="n">
        <v>15</v>
      </c>
      <c r="H624" s="42" t="n">
        <v>4</v>
      </c>
      <c r="I624" s="42" t="n">
        <v>20</v>
      </c>
      <c r="J624" s="42" t="n">
        <v>21</v>
      </c>
      <c r="K624" s="42" t="n">
        <v>52</v>
      </c>
      <c r="L624" s="42" t="n">
        <v>66</v>
      </c>
      <c r="M624" s="42" t="n">
        <v>35</v>
      </c>
      <c r="N624" s="42" t="n">
        <v>21</v>
      </c>
      <c r="O624" s="44">
        <f>IF(F624&gt;E624,1,0)</f>
        <v/>
      </c>
      <c r="P624" s="44">
        <f>F624-E624</f>
        <v/>
      </c>
    </row>
    <row r="625" ht="15" customHeight="1" s="35">
      <c r="A625" s="42" t="inlineStr">
        <is>
          <t>0022500598</t>
        </is>
      </c>
      <c r="B625" s="43" t="n">
        <v>46039</v>
      </c>
      <c r="C625" s="42" t="inlineStr">
        <is>
          <t>MIN</t>
        </is>
      </c>
      <c r="D625" s="42" t="inlineStr">
        <is>
          <t>SAS</t>
        </is>
      </c>
      <c r="E625" s="42" t="n">
        <v>123</v>
      </c>
      <c r="F625" s="42" t="n">
        <v>126</v>
      </c>
      <c r="G625" s="42" t="n">
        <v>11</v>
      </c>
      <c r="H625" s="42" t="n">
        <v>11</v>
      </c>
      <c r="I625" s="42" t="n">
        <v>23</v>
      </c>
      <c r="J625" s="42" t="n">
        <v>21</v>
      </c>
      <c r="K625" s="42" t="n">
        <v>54</v>
      </c>
      <c r="L625" s="42" t="n">
        <v>57</v>
      </c>
      <c r="M625" s="42" t="n">
        <v>27</v>
      </c>
      <c r="N625" s="42" t="n">
        <v>28</v>
      </c>
      <c r="O625" s="44">
        <f>IF(F625&gt;E625,1,0)</f>
        <v/>
      </c>
      <c r="P625" s="44">
        <f>F625-E625</f>
        <v/>
      </c>
    </row>
    <row r="626" ht="15" customHeight="1" s="35">
      <c r="A626" s="42" t="inlineStr">
        <is>
          <t>0022500599</t>
        </is>
      </c>
      <c r="B626" s="43" t="n">
        <v>46039</v>
      </c>
      <c r="C626" s="42" t="inlineStr">
        <is>
          <t>CHA</t>
        </is>
      </c>
      <c r="D626" s="42" t="inlineStr">
        <is>
          <t>GSW</t>
        </is>
      </c>
      <c r="E626" s="42" t="n">
        <v>116</v>
      </c>
      <c r="F626" s="42" t="n">
        <v>136</v>
      </c>
      <c r="G626" s="42" t="n">
        <v>17</v>
      </c>
      <c r="H626" s="42" t="n">
        <v>12</v>
      </c>
      <c r="I626" s="42" t="n">
        <v>22</v>
      </c>
      <c r="J626" s="42" t="n">
        <v>23</v>
      </c>
      <c r="K626" s="42" t="n">
        <v>53</v>
      </c>
      <c r="L626" s="42" t="n">
        <v>45</v>
      </c>
      <c r="M626" s="42" t="n">
        <v>15</v>
      </c>
      <c r="N626" s="42" t="n">
        <v>23</v>
      </c>
      <c r="O626" s="44">
        <f>IF(F626&gt;E626,1,0)</f>
        <v/>
      </c>
      <c r="P626" s="44">
        <f>F626-E626</f>
        <v/>
      </c>
    </row>
    <row r="627" ht="15" customHeight="1" s="35">
      <c r="A627" s="42" t="inlineStr">
        <is>
          <t>0022500600</t>
        </is>
      </c>
      <c r="B627" s="43" t="n">
        <v>46039</v>
      </c>
      <c r="C627" s="42" t="inlineStr">
        <is>
          <t>WAS</t>
        </is>
      </c>
      <c r="D627" s="42" t="inlineStr">
        <is>
          <t>DEN</t>
        </is>
      </c>
      <c r="E627" s="42" t="n">
        <v>115</v>
      </c>
      <c r="F627" s="42" t="n">
        <v>121</v>
      </c>
      <c r="G627" s="42" t="n">
        <v>11</v>
      </c>
      <c r="H627" s="42" t="n">
        <v>13</v>
      </c>
      <c r="I627" s="42" t="n">
        <v>17</v>
      </c>
      <c r="J627" s="42" t="n">
        <v>21</v>
      </c>
      <c r="K627" s="42" t="n">
        <v>62</v>
      </c>
      <c r="L627" s="42" t="n">
        <v>50</v>
      </c>
      <c r="M627" s="42" t="n">
        <v>10</v>
      </c>
      <c r="N627" s="42" t="n">
        <v>28</v>
      </c>
      <c r="O627" s="44">
        <f>IF(F627&gt;E627,1,0)</f>
        <v/>
      </c>
      <c r="P627" s="44">
        <f>F627-E627</f>
        <v/>
      </c>
    </row>
    <row r="628" ht="15" customHeight="1" s="35">
      <c r="A628" s="42" t="inlineStr">
        <is>
          <t>0022500601</t>
        </is>
      </c>
      <c r="B628" s="43" t="n">
        <v>46039</v>
      </c>
      <c r="C628" s="42" t="inlineStr">
        <is>
          <t>LAL</t>
        </is>
      </c>
      <c r="D628" s="42" t="inlineStr">
        <is>
          <t>POR</t>
        </is>
      </c>
      <c r="E628" s="42" t="n">
        <v>116</v>
      </c>
      <c r="F628" s="42" t="n">
        <v>132</v>
      </c>
      <c r="G628" s="42" t="n">
        <v>15</v>
      </c>
      <c r="H628" s="42" t="n">
        <v>15</v>
      </c>
      <c r="I628" s="42" t="n">
        <v>26</v>
      </c>
      <c r="J628" s="42" t="n">
        <v>19</v>
      </c>
      <c r="K628" s="42" t="n">
        <v>34</v>
      </c>
      <c r="L628" s="42" t="n">
        <v>61</v>
      </c>
      <c r="M628" s="42" t="n">
        <v>24</v>
      </c>
      <c r="N628" s="42" t="n">
        <v>20</v>
      </c>
      <c r="O628" s="44">
        <f>IF(F628&gt;E628,1,0)</f>
        <v/>
      </c>
      <c r="P628" s="44">
        <f>F628-E628</f>
        <v/>
      </c>
    </row>
    <row r="629" ht="15" customHeight="1" s="35">
      <c r="A629" s="42" t="inlineStr">
        <is>
          <t>0022500602</t>
        </is>
      </c>
      <c r="B629" s="43" t="n">
        <v>46040</v>
      </c>
      <c r="C629" s="42" t="inlineStr">
        <is>
          <t>ORL</t>
        </is>
      </c>
      <c r="D629" s="42" t="inlineStr">
        <is>
          <t>MEM</t>
        </is>
      </c>
      <c r="E629" s="42" t="n">
        <v>109</v>
      </c>
      <c r="F629" s="42" t="n">
        <v>126</v>
      </c>
      <c r="G629" s="42" t="n">
        <v>17</v>
      </c>
      <c r="H629" s="42" t="n">
        <v>12</v>
      </c>
      <c r="I629" s="42" t="n">
        <v>21</v>
      </c>
      <c r="J629" s="42" t="n">
        <v>18</v>
      </c>
      <c r="K629" s="42" t="n">
        <v>52</v>
      </c>
      <c r="L629" s="42" t="n">
        <v>53</v>
      </c>
      <c r="M629" s="42" t="n">
        <v>23</v>
      </c>
      <c r="N629" s="42" t="n">
        <v>17</v>
      </c>
      <c r="O629" s="44">
        <f>IF(F629&gt;E629,1,0)</f>
        <v/>
      </c>
      <c r="P629" s="44">
        <f>F629-E629</f>
        <v/>
      </c>
    </row>
    <row r="630" ht="15" customHeight="1" s="35">
      <c r="A630" s="42" t="inlineStr">
        <is>
          <t>0022500603</t>
        </is>
      </c>
      <c r="B630" s="43" t="n">
        <v>46040</v>
      </c>
      <c r="C630" s="42" t="inlineStr">
        <is>
          <t>BKN</t>
        </is>
      </c>
      <c r="D630" s="42" t="inlineStr">
        <is>
          <t>CHI</t>
        </is>
      </c>
      <c r="E630" s="42" t="n">
        <v>102</v>
      </c>
      <c r="F630" s="42" t="n">
        <v>124</v>
      </c>
      <c r="G630" s="42" t="n">
        <v>11</v>
      </c>
      <c r="H630" s="42" t="n">
        <v>9</v>
      </c>
      <c r="I630" s="42" t="n">
        <v>15</v>
      </c>
      <c r="J630" s="42" t="n">
        <v>18</v>
      </c>
      <c r="K630" s="42" t="n">
        <v>46</v>
      </c>
      <c r="L630" s="42" t="n">
        <v>52</v>
      </c>
      <c r="M630" s="42" t="n">
        <v>12</v>
      </c>
      <c r="N630" s="42" t="n">
        <v>19</v>
      </c>
      <c r="O630" s="44">
        <f>IF(F630&gt;E630,1,0)</f>
        <v/>
      </c>
      <c r="P630" s="44">
        <f>F630-E630</f>
        <v/>
      </c>
    </row>
    <row r="631" ht="15" customHeight="1" s="35">
      <c r="A631" s="42" t="inlineStr">
        <is>
          <t>0022500604</t>
        </is>
      </c>
      <c r="B631" s="43" t="n">
        <v>46040</v>
      </c>
      <c r="C631" s="42" t="inlineStr">
        <is>
          <t>NOP</t>
        </is>
      </c>
      <c r="D631" s="42" t="inlineStr">
        <is>
          <t>HOU</t>
        </is>
      </c>
      <c r="E631" s="42" t="n">
        <v>110</v>
      </c>
      <c r="F631" s="42" t="n">
        <v>119</v>
      </c>
      <c r="G631" s="42" t="n">
        <v>14</v>
      </c>
      <c r="H631" s="42" t="n">
        <v>15</v>
      </c>
      <c r="I631" s="42" t="n">
        <v>16</v>
      </c>
      <c r="J631" s="42" t="n">
        <v>12</v>
      </c>
      <c r="K631" s="42" t="n">
        <v>44</v>
      </c>
      <c r="L631" s="42" t="n">
        <v>56</v>
      </c>
      <c r="M631" s="42" t="n">
        <v>10</v>
      </c>
      <c r="N631" s="42" t="n">
        <v>24</v>
      </c>
      <c r="O631" s="44">
        <f>IF(F631&gt;E631,1,0)</f>
        <v/>
      </c>
      <c r="P631" s="44">
        <f>F631-E631</f>
        <v/>
      </c>
    </row>
    <row r="632" ht="15" customHeight="1" s="35">
      <c r="A632" s="42" t="inlineStr">
        <is>
          <t>0022500605</t>
        </is>
      </c>
      <c r="B632" s="43" t="n">
        <v>46040</v>
      </c>
      <c r="C632" s="42" t="inlineStr">
        <is>
          <t>CHA</t>
        </is>
      </c>
      <c r="D632" s="42" t="inlineStr">
        <is>
          <t>DEN</t>
        </is>
      </c>
      <c r="E632" s="42" t="n">
        <v>110</v>
      </c>
      <c r="F632" s="42" t="n">
        <v>87</v>
      </c>
      <c r="G632" s="42" t="n">
        <v>13</v>
      </c>
      <c r="H632" s="42" t="n">
        <v>8</v>
      </c>
      <c r="I632" s="42" t="n">
        <v>19</v>
      </c>
      <c r="J632" s="42" t="n">
        <v>18</v>
      </c>
      <c r="K632" s="42" t="n">
        <v>61</v>
      </c>
      <c r="L632" s="42" t="n">
        <v>36</v>
      </c>
      <c r="M632" s="42" t="n">
        <v>15</v>
      </c>
      <c r="N632" s="42" t="n">
        <v>29</v>
      </c>
      <c r="O632" s="44">
        <f>IF(F632&gt;E632,1,0)</f>
        <v/>
      </c>
      <c r="P632" s="44">
        <f>F632-E632</f>
        <v/>
      </c>
    </row>
    <row r="633" ht="15" customHeight="1" s="35">
      <c r="A633" s="42" t="inlineStr">
        <is>
          <t>0022500606</t>
        </is>
      </c>
      <c r="B633" s="43" t="n">
        <v>46040</v>
      </c>
      <c r="C633" s="42" t="inlineStr">
        <is>
          <t>POR</t>
        </is>
      </c>
      <c r="D633" s="42" t="inlineStr">
        <is>
          <t>SAC</t>
        </is>
      </c>
      <c r="E633" s="42" t="n">
        <v>117</v>
      </c>
      <c r="F633" s="42" t="n">
        <v>110</v>
      </c>
      <c r="G633" s="42" t="n">
        <v>15</v>
      </c>
      <c r="H633" s="42" t="n">
        <v>16</v>
      </c>
      <c r="I633" s="42" t="n">
        <v>19</v>
      </c>
      <c r="J633" s="42" t="n">
        <v>26</v>
      </c>
      <c r="K633" s="42" t="n">
        <v>50</v>
      </c>
      <c r="L633" s="42" t="n">
        <v>45</v>
      </c>
      <c r="M633" s="42" t="n">
        <v>21</v>
      </c>
      <c r="N633" s="42" t="n">
        <v>12</v>
      </c>
      <c r="O633" s="44">
        <f>IF(F633&gt;E633,1,0)</f>
        <v/>
      </c>
      <c r="P633" s="44">
        <f>F633-E633</f>
        <v/>
      </c>
    </row>
    <row r="634" ht="15" customHeight="1" s="35">
      <c r="A634" s="42" t="inlineStr">
        <is>
          <t>0022500607</t>
        </is>
      </c>
      <c r="B634" s="43" t="n">
        <v>46040</v>
      </c>
      <c r="C634" s="42" t="inlineStr">
        <is>
          <t>TOR</t>
        </is>
      </c>
      <c r="D634" s="42" t="inlineStr">
        <is>
          <t>LAL</t>
        </is>
      </c>
      <c r="E634" s="42" t="n">
        <v>93</v>
      </c>
      <c r="F634" s="42" t="n">
        <v>110</v>
      </c>
      <c r="G634" s="42" t="n">
        <v>10</v>
      </c>
      <c r="H634" s="42" t="n">
        <v>15</v>
      </c>
      <c r="I634" s="42" t="n">
        <v>16</v>
      </c>
      <c r="J634" s="42" t="n">
        <v>15</v>
      </c>
      <c r="K634" s="42" t="n">
        <v>51</v>
      </c>
      <c r="L634" s="42" t="n">
        <v>55</v>
      </c>
      <c r="M634" s="42" t="n">
        <v>25</v>
      </c>
      <c r="N634" s="42" t="n">
        <v>24</v>
      </c>
      <c r="O634" s="44">
        <f>IF(F634&gt;E634,1,0)</f>
        <v/>
      </c>
      <c r="P634" s="44">
        <f>F634-E634</f>
        <v/>
      </c>
    </row>
    <row r="635" ht="15" customHeight="1" s="35">
      <c r="A635" s="42" t="inlineStr">
        <is>
          <t>0022500014</t>
        </is>
      </c>
      <c r="B635" s="43" t="n">
        <v>46041</v>
      </c>
      <c r="C635" s="42" t="inlineStr">
        <is>
          <t>MIL</t>
        </is>
      </c>
      <c r="D635" s="42" t="inlineStr">
        <is>
          <t>ATL</t>
        </is>
      </c>
      <c r="E635" s="42" t="n">
        <v>112</v>
      </c>
      <c r="F635" s="42" t="n">
        <v>110</v>
      </c>
      <c r="G635" s="42" t="n">
        <v>13</v>
      </c>
      <c r="H635" s="42" t="n">
        <v>10</v>
      </c>
      <c r="I635" s="42" t="n">
        <v>20</v>
      </c>
      <c r="J635" s="42" t="n">
        <v>19</v>
      </c>
      <c r="K635" s="42" t="n">
        <v>53</v>
      </c>
      <c r="L635" s="42" t="n">
        <v>57</v>
      </c>
      <c r="M635" s="42" t="n">
        <v>17</v>
      </c>
      <c r="N635" s="42" t="n">
        <v>20</v>
      </c>
      <c r="O635" s="44">
        <f>IF(F635&gt;E635,1,0)</f>
        <v/>
      </c>
      <c r="P635" s="44">
        <f>F635-E635</f>
        <v/>
      </c>
    </row>
    <row r="636" ht="15" customHeight="1" s="35">
      <c r="A636" s="42" t="inlineStr">
        <is>
          <t>0022500015</t>
        </is>
      </c>
      <c r="B636" s="43" t="n">
        <v>46041</v>
      </c>
      <c r="C636" s="42" t="inlineStr">
        <is>
          <t>OKC</t>
        </is>
      </c>
      <c r="D636" s="42" t="inlineStr">
        <is>
          <t>CLE</t>
        </is>
      </c>
      <c r="E636" s="42" t="n">
        <v>136</v>
      </c>
      <c r="F636" s="42" t="n">
        <v>104</v>
      </c>
      <c r="G636" s="42" t="n">
        <v>13</v>
      </c>
      <c r="H636" s="42" t="n">
        <v>21</v>
      </c>
      <c r="I636" s="42" t="n">
        <v>24</v>
      </c>
      <c r="J636" s="42" t="n">
        <v>21</v>
      </c>
      <c r="K636" s="42" t="n">
        <v>50</v>
      </c>
      <c r="L636" s="42" t="n">
        <v>61</v>
      </c>
      <c r="M636" s="42" t="n">
        <v>35</v>
      </c>
      <c r="N636" s="42" t="n">
        <v>24</v>
      </c>
      <c r="O636" s="44">
        <f>IF(F636&gt;E636,1,0)</f>
        <v/>
      </c>
      <c r="P636" s="44">
        <f>F636-E636</f>
        <v/>
      </c>
    </row>
    <row r="637" ht="15" customHeight="1" s="35">
      <c r="A637" s="42" t="inlineStr">
        <is>
          <t>0022500016</t>
        </is>
      </c>
      <c r="B637" s="43" t="n">
        <v>46041</v>
      </c>
      <c r="C637" s="42" t="inlineStr">
        <is>
          <t>DAL</t>
        </is>
      </c>
      <c r="D637" s="42" t="inlineStr">
        <is>
          <t>NYK</t>
        </is>
      </c>
      <c r="E637" s="42" t="n">
        <v>114</v>
      </c>
      <c r="F637" s="42" t="n">
        <v>97</v>
      </c>
      <c r="G637" s="42" t="n">
        <v>17</v>
      </c>
      <c r="H637" s="42" t="n">
        <v>17</v>
      </c>
      <c r="I637" s="42" t="n">
        <v>21</v>
      </c>
      <c r="J637" s="42" t="n">
        <v>25</v>
      </c>
      <c r="K637" s="42" t="n">
        <v>59</v>
      </c>
      <c r="L637" s="42" t="n">
        <v>57</v>
      </c>
      <c r="M637" s="42" t="n">
        <v>17</v>
      </c>
      <c r="N637" s="42" t="n">
        <v>25</v>
      </c>
      <c r="O637" s="44">
        <f>IF(F637&gt;E637,1,0)</f>
        <v/>
      </c>
      <c r="P637" s="44">
        <f>F637-E637</f>
        <v/>
      </c>
    </row>
    <row r="638" ht="15" customHeight="1" s="35">
      <c r="A638" s="42" t="inlineStr">
        <is>
          <t>0022500017</t>
        </is>
      </c>
      <c r="B638" s="43" t="n">
        <v>46041</v>
      </c>
      <c r="C638" s="42" t="inlineStr">
        <is>
          <t>BOS</t>
        </is>
      </c>
      <c r="D638" s="42" t="inlineStr">
        <is>
          <t>DET</t>
        </is>
      </c>
      <c r="E638" s="42" t="n">
        <v>103</v>
      </c>
      <c r="F638" s="42" t="n">
        <v>104</v>
      </c>
      <c r="G638" s="42" t="n">
        <v>14</v>
      </c>
      <c r="H638" s="42" t="n">
        <v>8</v>
      </c>
      <c r="I638" s="42" t="n">
        <v>23</v>
      </c>
      <c r="J638" s="42" t="n">
        <v>26</v>
      </c>
      <c r="K638" s="42" t="n">
        <v>60</v>
      </c>
      <c r="L638" s="42" t="n">
        <v>53</v>
      </c>
      <c r="M638" s="42" t="n">
        <v>26</v>
      </c>
      <c r="N638" s="42" t="n">
        <v>30</v>
      </c>
      <c r="O638" s="44">
        <f>IF(F638&gt;E638,1,0)</f>
        <v/>
      </c>
      <c r="P638" s="44">
        <f>F638-E638</f>
        <v/>
      </c>
    </row>
    <row r="639" ht="15" customHeight="1" s="35">
      <c r="A639" s="42" t="inlineStr">
        <is>
          <t>0022500608</t>
        </is>
      </c>
      <c r="B639" s="43" t="n">
        <v>46041</v>
      </c>
      <c r="C639" s="42" t="inlineStr">
        <is>
          <t>LAC</t>
        </is>
      </c>
      <c r="D639" s="42" t="inlineStr">
        <is>
          <t>WAS</t>
        </is>
      </c>
      <c r="E639" s="42" t="n">
        <v>110</v>
      </c>
      <c r="F639" s="42" t="n">
        <v>106</v>
      </c>
      <c r="G639" s="42" t="n">
        <v>16</v>
      </c>
      <c r="H639" s="42" t="n">
        <v>20</v>
      </c>
      <c r="I639" s="42" t="n">
        <v>16</v>
      </c>
      <c r="J639" s="42" t="n">
        <v>22</v>
      </c>
      <c r="K639" s="42" t="n">
        <v>46</v>
      </c>
      <c r="L639" s="42" t="n">
        <v>55</v>
      </c>
      <c r="M639" s="42" t="n">
        <v>18</v>
      </c>
      <c r="N639" s="42" t="n">
        <v>10</v>
      </c>
      <c r="O639" s="44">
        <f>IF(F639&gt;E639,1,0)</f>
        <v/>
      </c>
      <c r="P639" s="44">
        <f>F639-E639</f>
        <v/>
      </c>
    </row>
    <row r="640" ht="15" customHeight="1" s="35">
      <c r="A640" s="42" t="inlineStr">
        <is>
          <t>0022500609</t>
        </is>
      </c>
      <c r="B640" s="43" t="n">
        <v>46041</v>
      </c>
      <c r="C640" s="42" t="inlineStr">
        <is>
          <t>IND</t>
        </is>
      </c>
      <c r="D640" s="42" t="inlineStr">
        <is>
          <t>PHI</t>
        </is>
      </c>
      <c r="E640" s="42" t="n">
        <v>104</v>
      </c>
      <c r="F640" s="42" t="n">
        <v>113</v>
      </c>
      <c r="G640" s="42" t="n">
        <v>24</v>
      </c>
      <c r="H640" s="42" t="n">
        <v>9</v>
      </c>
      <c r="I640" s="42" t="n">
        <v>22</v>
      </c>
      <c r="J640" s="42" t="n">
        <v>14</v>
      </c>
      <c r="K640" s="42" t="n">
        <v>56</v>
      </c>
      <c r="L640" s="42" t="n">
        <v>49</v>
      </c>
      <c r="M640" s="42" t="n">
        <v>10</v>
      </c>
      <c r="N640" s="42" t="n">
        <v>22</v>
      </c>
      <c r="O640" s="44">
        <f>IF(F640&gt;E640,1,0)</f>
        <v/>
      </c>
      <c r="P640" s="44">
        <f>F640-E640</f>
        <v/>
      </c>
    </row>
    <row r="641" ht="15" customHeight="1" s="35">
      <c r="A641" s="42" t="inlineStr">
        <is>
          <t>0022500610</t>
        </is>
      </c>
      <c r="B641" s="43" t="n">
        <v>46041</v>
      </c>
      <c r="C641" s="42" t="inlineStr">
        <is>
          <t>PHX</t>
        </is>
      </c>
      <c r="D641" s="42" t="inlineStr">
        <is>
          <t>BKN</t>
        </is>
      </c>
      <c r="E641" s="42" t="n">
        <v>126</v>
      </c>
      <c r="F641" s="42" t="n">
        <v>117</v>
      </c>
      <c r="G641" s="42" t="n">
        <v>13</v>
      </c>
      <c r="H641" s="42" t="n">
        <v>8</v>
      </c>
      <c r="I641" s="42" t="n">
        <v>17</v>
      </c>
      <c r="J641" s="42" t="n">
        <v>21</v>
      </c>
      <c r="K641" s="42" t="n">
        <v>47</v>
      </c>
      <c r="L641" s="42" t="n">
        <v>34</v>
      </c>
      <c r="M641" s="42" t="n">
        <v>25</v>
      </c>
      <c r="N641" s="42" t="n">
        <v>12</v>
      </c>
      <c r="O641" s="44">
        <f>IF(F641&gt;E641,1,0)</f>
        <v/>
      </c>
      <c r="P641" s="44">
        <f>F641-E641</f>
        <v/>
      </c>
    </row>
    <row r="642" ht="15" customHeight="1" s="35">
      <c r="A642" s="42" t="inlineStr">
        <is>
          <t>0022500611</t>
        </is>
      </c>
      <c r="B642" s="43" t="n">
        <v>46041</v>
      </c>
      <c r="C642" s="42" t="inlineStr">
        <is>
          <t>UTA</t>
        </is>
      </c>
      <c r="D642" s="42" t="inlineStr">
        <is>
          <t>SAS</t>
        </is>
      </c>
      <c r="E642" s="42" t="n">
        <v>110</v>
      </c>
      <c r="F642" s="42" t="n">
        <v>123</v>
      </c>
      <c r="G642" s="42" t="n">
        <v>14</v>
      </c>
      <c r="H642" s="42" t="n">
        <v>14</v>
      </c>
      <c r="I642" s="42" t="n">
        <v>22</v>
      </c>
      <c r="J642" s="42" t="n">
        <v>21</v>
      </c>
      <c r="K642" s="42" t="n">
        <v>54</v>
      </c>
      <c r="L642" s="42" t="n">
        <v>47</v>
      </c>
      <c r="M642" s="42" t="n">
        <v>14</v>
      </c>
      <c r="N642" s="42" t="n">
        <v>29</v>
      </c>
      <c r="O642" s="44">
        <f>IF(F642&gt;E642,1,0)</f>
        <v/>
      </c>
      <c r="P642" s="44">
        <f>F642-E642</f>
        <v/>
      </c>
    </row>
    <row r="643" ht="15" customHeight="1" s="35">
      <c r="A643" s="42" t="inlineStr">
        <is>
          <t>0022500612</t>
        </is>
      </c>
      <c r="B643" s="43" t="n">
        <v>46041</v>
      </c>
      <c r="C643" s="42" t="inlineStr">
        <is>
          <t>MIA</t>
        </is>
      </c>
      <c r="D643" s="42" t="inlineStr">
        <is>
          <t>GSW</t>
        </is>
      </c>
      <c r="E643" s="42" t="n">
        <v>112</v>
      </c>
      <c r="F643" s="42" t="n">
        <v>135</v>
      </c>
      <c r="G643" s="42" t="n">
        <v>19</v>
      </c>
      <c r="H643" s="42" t="n">
        <v>14</v>
      </c>
      <c r="I643" s="42" t="n">
        <v>18</v>
      </c>
      <c r="J643" s="42" t="n">
        <v>17</v>
      </c>
      <c r="K643" s="42" t="n">
        <v>60</v>
      </c>
      <c r="L643" s="42" t="n">
        <v>53</v>
      </c>
      <c r="M643" s="42" t="n">
        <v>22</v>
      </c>
      <c r="N643" s="42" t="n">
        <v>24</v>
      </c>
      <c r="O643" s="44">
        <f>IF(F643&gt;E643,1,0)</f>
        <v/>
      </c>
      <c r="P643" s="44">
        <f>F643-E643</f>
        <v/>
      </c>
    </row>
    <row r="644" ht="15" customHeight="1" s="35">
      <c r="A644" s="42" t="inlineStr">
        <is>
          <t>0022500613</t>
        </is>
      </c>
      <c r="B644" s="43" t="n">
        <v>46042</v>
      </c>
      <c r="C644" s="42" t="inlineStr">
        <is>
          <t>PHX</t>
        </is>
      </c>
      <c r="D644" s="42" t="inlineStr">
        <is>
          <t>PHI</t>
        </is>
      </c>
      <c r="E644" s="42" t="n">
        <v>116</v>
      </c>
      <c r="F644" s="42" t="n">
        <v>110</v>
      </c>
      <c r="G644" s="42" t="n">
        <v>22</v>
      </c>
      <c r="H644" s="42" t="n">
        <v>19</v>
      </c>
      <c r="I644" s="42" t="n">
        <v>21</v>
      </c>
      <c r="J644" s="42" t="n">
        <v>23</v>
      </c>
      <c r="K644" s="42" t="n">
        <v>53</v>
      </c>
      <c r="L644" s="42" t="n">
        <v>59</v>
      </c>
      <c r="M644" s="42" t="n">
        <v>26</v>
      </c>
      <c r="N644" s="42" t="n">
        <v>23</v>
      </c>
      <c r="O644" s="44">
        <f>IF(F644&gt;E644,1,0)</f>
        <v/>
      </c>
      <c r="P644" s="44">
        <f>F644-E644</f>
        <v/>
      </c>
    </row>
    <row r="645" ht="15" customHeight="1" s="35">
      <c r="A645" s="42" t="inlineStr">
        <is>
          <t>0022500614</t>
        </is>
      </c>
      <c r="B645" s="43" t="n">
        <v>46042</v>
      </c>
      <c r="C645" s="42" t="inlineStr">
        <is>
          <t>LAC</t>
        </is>
      </c>
      <c r="D645" s="42" t="inlineStr">
        <is>
          <t>CHI</t>
        </is>
      </c>
      <c r="E645" s="42" t="n">
        <v>110</v>
      </c>
      <c r="F645" s="42" t="n">
        <v>138</v>
      </c>
      <c r="G645" s="42" t="n">
        <v>16</v>
      </c>
      <c r="H645" s="42" t="n">
        <v>12</v>
      </c>
      <c r="I645" s="42" t="n">
        <v>13</v>
      </c>
      <c r="J645" s="42" t="n">
        <v>15</v>
      </c>
      <c r="K645" s="42" t="n">
        <v>47</v>
      </c>
      <c r="L645" s="42" t="n">
        <v>50</v>
      </c>
      <c r="M645" s="42" t="n">
        <v>19</v>
      </c>
      <c r="N645" s="42" t="n">
        <v>20</v>
      </c>
      <c r="O645" s="44">
        <f>IF(F645&gt;E645,1,0)</f>
        <v/>
      </c>
      <c r="P645" s="44">
        <f>F645-E645</f>
        <v/>
      </c>
    </row>
    <row r="646" ht="15" customHeight="1" s="35">
      <c r="A646" s="42" t="inlineStr">
        <is>
          <t>0022500615</t>
        </is>
      </c>
      <c r="B646" s="43" t="n">
        <v>46042</v>
      </c>
      <c r="C646" s="42" t="inlineStr">
        <is>
          <t>SAS</t>
        </is>
      </c>
      <c r="D646" s="42" t="inlineStr">
        <is>
          <t>HOU</t>
        </is>
      </c>
      <c r="E646" s="42" t="n">
        <v>106</v>
      </c>
      <c r="F646" s="42" t="n">
        <v>111</v>
      </c>
      <c r="G646" s="42" t="n">
        <v>9</v>
      </c>
      <c r="H646" s="42" t="n">
        <v>14</v>
      </c>
      <c r="I646" s="42" t="n">
        <v>17</v>
      </c>
      <c r="J646" s="42" t="n">
        <v>11</v>
      </c>
      <c r="K646" s="42" t="n">
        <v>57</v>
      </c>
      <c r="L646" s="42" t="n">
        <v>55</v>
      </c>
      <c r="M646" s="42" t="n">
        <v>30</v>
      </c>
      <c r="N646" s="42" t="n">
        <v>25</v>
      </c>
      <c r="O646" s="44">
        <f>IF(F646&gt;E646,1,0)</f>
        <v/>
      </c>
      <c r="P646" s="44">
        <f>F646-E646</f>
        <v/>
      </c>
    </row>
    <row r="647" ht="15" customHeight="1" s="35">
      <c r="A647" s="42" t="inlineStr">
        <is>
          <t>0022500616</t>
        </is>
      </c>
      <c r="B647" s="43" t="n">
        <v>46042</v>
      </c>
      <c r="C647" s="42" t="inlineStr">
        <is>
          <t>MIN</t>
        </is>
      </c>
      <c r="D647" s="42" t="inlineStr">
        <is>
          <t>UTA</t>
        </is>
      </c>
      <c r="E647" s="42" t="n">
        <v>122</v>
      </c>
      <c r="F647" s="42" t="n">
        <v>127</v>
      </c>
      <c r="G647" s="42" t="n">
        <v>11</v>
      </c>
      <c r="H647" s="42" t="n">
        <v>17</v>
      </c>
      <c r="I647" s="42" t="n">
        <v>17</v>
      </c>
      <c r="J647" s="42" t="n">
        <v>23</v>
      </c>
      <c r="K647" s="42" t="n">
        <v>59</v>
      </c>
      <c r="L647" s="42" t="n">
        <v>51</v>
      </c>
      <c r="M647" s="42" t="n">
        <v>27</v>
      </c>
      <c r="N647" s="42" t="n">
        <v>14</v>
      </c>
      <c r="O647" s="44">
        <f>IF(F647&gt;E647,1,0)</f>
        <v/>
      </c>
      <c r="P647" s="44">
        <f>F647-E647</f>
        <v/>
      </c>
    </row>
    <row r="648" ht="15" customHeight="1" s="35">
      <c r="A648" s="42" t="inlineStr">
        <is>
          <t>0022500617</t>
        </is>
      </c>
      <c r="B648" s="43" t="n">
        <v>46042</v>
      </c>
      <c r="C648" s="42" t="inlineStr">
        <is>
          <t>LAL</t>
        </is>
      </c>
      <c r="D648" s="42" t="inlineStr">
        <is>
          <t>DEN</t>
        </is>
      </c>
      <c r="E648" s="42" t="n">
        <v>115</v>
      </c>
      <c r="F648" s="42" t="n">
        <v>107</v>
      </c>
      <c r="G648" s="42" t="n">
        <v>13</v>
      </c>
      <c r="H648" s="42" t="n">
        <v>5</v>
      </c>
      <c r="I648" s="42" t="n">
        <v>18</v>
      </c>
      <c r="J648" s="42" t="n">
        <v>22</v>
      </c>
      <c r="K648" s="42" t="n">
        <v>63</v>
      </c>
      <c r="L648" s="42" t="n">
        <v>42</v>
      </c>
      <c r="M648" s="42" t="n">
        <v>25</v>
      </c>
      <c r="N648" s="42" t="n">
        <v>29</v>
      </c>
      <c r="O648" s="44">
        <f>IF(F648&gt;E648,1,0)</f>
        <v/>
      </c>
      <c r="P648" s="44">
        <f>F648-E648</f>
        <v/>
      </c>
    </row>
    <row r="649" ht="15" customHeight="1" s="35">
      <c r="A649" s="42" t="inlineStr">
        <is>
          <t>0022500618</t>
        </is>
      </c>
      <c r="B649" s="43" t="n">
        <v>46042</v>
      </c>
      <c r="C649" s="42" t="inlineStr">
        <is>
          <t>TOR</t>
        </is>
      </c>
      <c r="D649" s="42" t="inlineStr">
        <is>
          <t>GSW</t>
        </is>
      </c>
      <c r="E649" s="42" t="n">
        <v>145</v>
      </c>
      <c r="F649" s="42" t="n">
        <v>127</v>
      </c>
      <c r="G649" s="42" t="n">
        <v>17</v>
      </c>
      <c r="H649" s="42" t="n">
        <v>19</v>
      </c>
      <c r="I649" s="42" t="n">
        <v>22</v>
      </c>
      <c r="J649" s="42" t="n">
        <v>20</v>
      </c>
      <c r="K649" s="42" t="n">
        <v>41</v>
      </c>
      <c r="L649" s="42" t="n">
        <v>47</v>
      </c>
      <c r="M649" s="42" t="n">
        <v>25</v>
      </c>
      <c r="N649" s="42" t="n">
        <v>25</v>
      </c>
      <c r="O649" s="44">
        <f>IF(F649&gt;E649,1,0)</f>
        <v/>
      </c>
      <c r="P649" s="44">
        <f>F649-E649</f>
        <v/>
      </c>
    </row>
    <row r="650" ht="15" customHeight="1" s="35">
      <c r="A650" s="42" t="inlineStr">
        <is>
          <t>0022500619</t>
        </is>
      </c>
      <c r="B650" s="43" t="n">
        <v>46042</v>
      </c>
      <c r="C650" s="42" t="inlineStr">
        <is>
          <t>MIA</t>
        </is>
      </c>
      <c r="D650" s="42" t="inlineStr">
        <is>
          <t>SAC</t>
        </is>
      </c>
      <c r="E650" s="42" t="n">
        <v>130</v>
      </c>
      <c r="F650" s="42" t="n">
        <v>117</v>
      </c>
      <c r="G650" s="42" t="n">
        <v>10</v>
      </c>
      <c r="H650" s="42" t="n">
        <v>16</v>
      </c>
      <c r="I650" s="42" t="n">
        <v>13</v>
      </c>
      <c r="J650" s="42" t="n">
        <v>21</v>
      </c>
      <c r="K650" s="42" t="n">
        <v>53</v>
      </c>
      <c r="L650" s="42" t="n">
        <v>54</v>
      </c>
      <c r="M650" s="42" t="n">
        <v>22</v>
      </c>
      <c r="N650" s="42" t="n">
        <v>12</v>
      </c>
      <c r="O650" s="44">
        <f>IF(F650&gt;E650,1,0)</f>
        <v/>
      </c>
      <c r="P650" s="44">
        <f>F650-E650</f>
        <v/>
      </c>
    </row>
    <row r="651" ht="15" customHeight="1" s="35">
      <c r="A651" s="42" t="inlineStr">
        <is>
          <t>0022500620</t>
        </is>
      </c>
      <c r="B651" s="43" t="n">
        <v>46043</v>
      </c>
      <c r="C651" s="42" t="inlineStr">
        <is>
          <t>CLE</t>
        </is>
      </c>
      <c r="D651" s="42" t="inlineStr">
        <is>
          <t>CHA</t>
        </is>
      </c>
      <c r="E651" s="42" t="n">
        <v>94</v>
      </c>
      <c r="F651" s="42" t="n">
        <v>87</v>
      </c>
      <c r="G651" s="42" t="n">
        <v>21</v>
      </c>
      <c r="H651" s="42" t="n">
        <v>13</v>
      </c>
      <c r="I651" s="42" t="n">
        <v>21</v>
      </c>
      <c r="J651" s="42" t="n">
        <v>23</v>
      </c>
      <c r="K651" s="42" t="n">
        <v>71</v>
      </c>
      <c r="L651" s="42" t="n">
        <v>60</v>
      </c>
      <c r="M651" s="42" t="n">
        <v>24</v>
      </c>
      <c r="N651" s="42" t="n">
        <v>16</v>
      </c>
      <c r="O651" s="44">
        <f>IF(F651&gt;E651,1,0)</f>
        <v/>
      </c>
      <c r="P651" s="44">
        <f>F651-E651</f>
        <v/>
      </c>
    </row>
    <row r="652" ht="15" customHeight="1" s="35">
      <c r="A652" s="42" t="inlineStr">
        <is>
          <t>0022500621</t>
        </is>
      </c>
      <c r="B652" s="43" t="n">
        <v>46043</v>
      </c>
      <c r="C652" s="42" t="inlineStr">
        <is>
          <t>IND</t>
        </is>
      </c>
      <c r="D652" s="42" t="inlineStr">
        <is>
          <t>BOS</t>
        </is>
      </c>
      <c r="E652" s="42" t="n">
        <v>104</v>
      </c>
      <c r="F652" s="42" t="n">
        <v>119</v>
      </c>
      <c r="G652" s="42" t="n">
        <v>14</v>
      </c>
      <c r="H652" s="42" t="n">
        <v>16</v>
      </c>
      <c r="I652" s="42" t="n">
        <v>20</v>
      </c>
      <c r="J652" s="42" t="n">
        <v>19</v>
      </c>
      <c r="K652" s="42" t="n">
        <v>52</v>
      </c>
      <c r="L652" s="42" t="n">
        <v>59</v>
      </c>
      <c r="M652" s="42" t="n">
        <v>10</v>
      </c>
      <c r="N652" s="42" t="n">
        <v>26</v>
      </c>
      <c r="O652" s="44">
        <f>IF(F652&gt;E652,1,0)</f>
        <v/>
      </c>
      <c r="P652" s="44">
        <f>F652-E652</f>
        <v/>
      </c>
    </row>
    <row r="653" ht="15" customHeight="1" s="35">
      <c r="A653" s="42" t="inlineStr">
        <is>
          <t>0022500622</t>
        </is>
      </c>
      <c r="B653" s="43" t="n">
        <v>46043</v>
      </c>
      <c r="C653" s="42" t="inlineStr">
        <is>
          <t>BKN</t>
        </is>
      </c>
      <c r="D653" s="42" t="inlineStr">
        <is>
          <t>NYK</t>
        </is>
      </c>
      <c r="E653" s="42" t="n">
        <v>66</v>
      </c>
      <c r="F653" s="42" t="n">
        <v>120</v>
      </c>
      <c r="G653" s="42" t="n">
        <v>14</v>
      </c>
      <c r="H653" s="42" t="n">
        <v>12</v>
      </c>
      <c r="I653" s="42" t="n">
        <v>16</v>
      </c>
      <c r="J653" s="42" t="n">
        <v>18</v>
      </c>
      <c r="K653" s="42" t="n">
        <v>36</v>
      </c>
      <c r="L653" s="42" t="n">
        <v>63</v>
      </c>
      <c r="M653" s="42" t="n">
        <v>12</v>
      </c>
      <c r="N653" s="42" t="n">
        <v>25</v>
      </c>
      <c r="O653" s="44">
        <f>IF(F653&gt;E653,1,0)</f>
        <v/>
      </c>
      <c r="P653" s="44">
        <f>F653-E653</f>
        <v/>
      </c>
    </row>
    <row r="654" ht="15" customHeight="1" s="35">
      <c r="A654" s="42" t="inlineStr">
        <is>
          <t>0022500623</t>
        </is>
      </c>
      <c r="B654" s="43" t="n">
        <v>46043</v>
      </c>
      <c r="C654" s="42" t="inlineStr">
        <is>
          <t>ATL</t>
        </is>
      </c>
      <c r="D654" s="42" t="inlineStr">
        <is>
          <t>MEM</t>
        </is>
      </c>
      <c r="E654" s="42" t="n">
        <v>124</v>
      </c>
      <c r="F654" s="42" t="n">
        <v>122</v>
      </c>
      <c r="G654" s="42" t="n">
        <v>17</v>
      </c>
      <c r="H654" s="42" t="n">
        <v>18</v>
      </c>
      <c r="I654" s="42" t="n">
        <v>24</v>
      </c>
      <c r="J654" s="42" t="n">
        <v>23</v>
      </c>
      <c r="K654" s="42" t="n">
        <v>56</v>
      </c>
      <c r="L654" s="42" t="n">
        <v>54</v>
      </c>
      <c r="M654" s="42" t="n">
        <v>20</v>
      </c>
      <c r="N654" s="42" t="n">
        <v>18</v>
      </c>
      <c r="O654" s="44">
        <f>IF(F654&gt;E654,1,0)</f>
        <v/>
      </c>
      <c r="P654" s="44">
        <f>F654-E654</f>
        <v/>
      </c>
    </row>
    <row r="655" ht="15" customHeight="1" s="35">
      <c r="A655" s="42" t="inlineStr">
        <is>
          <t>0022500624</t>
        </is>
      </c>
      <c r="B655" s="43" t="n">
        <v>46043</v>
      </c>
      <c r="C655" s="42" t="inlineStr">
        <is>
          <t>DET</t>
        </is>
      </c>
      <c r="D655" s="42" t="inlineStr">
        <is>
          <t>NOP</t>
        </is>
      </c>
      <c r="E655" s="42" t="n">
        <v>112</v>
      </c>
      <c r="F655" s="42" t="n">
        <v>104</v>
      </c>
      <c r="G655" s="42" t="n">
        <v>20</v>
      </c>
      <c r="H655" s="42" t="n">
        <v>19</v>
      </c>
      <c r="I655" s="42" t="n">
        <v>22</v>
      </c>
      <c r="J655" s="42" t="n">
        <v>20</v>
      </c>
      <c r="K655" s="42" t="n">
        <v>59</v>
      </c>
      <c r="L655" s="42" t="n">
        <v>51</v>
      </c>
      <c r="M655" s="42" t="n">
        <v>31</v>
      </c>
      <c r="N655" s="42" t="n">
        <v>10</v>
      </c>
      <c r="O655" s="44">
        <f>IF(F655&gt;E655,1,0)</f>
        <v/>
      </c>
      <c r="P655" s="44">
        <f>F655-E655</f>
        <v/>
      </c>
    </row>
    <row r="656" ht="15" customHeight="1" s="35">
      <c r="A656" s="42" t="inlineStr">
        <is>
          <t>0022500625</t>
        </is>
      </c>
      <c r="B656" s="43" t="n">
        <v>46043</v>
      </c>
      <c r="C656" s="42" t="inlineStr">
        <is>
          <t>OKC</t>
        </is>
      </c>
      <c r="D656" s="42" t="inlineStr">
        <is>
          <t>MIL</t>
        </is>
      </c>
      <c r="E656" s="42" t="n">
        <v>122</v>
      </c>
      <c r="F656" s="42" t="n">
        <v>102</v>
      </c>
      <c r="G656" s="42" t="n">
        <v>8</v>
      </c>
      <c r="H656" s="42" t="n">
        <v>16</v>
      </c>
      <c r="I656" s="42" t="n">
        <v>11</v>
      </c>
      <c r="J656" s="42" t="n">
        <v>19</v>
      </c>
      <c r="K656" s="42" t="n">
        <v>49</v>
      </c>
      <c r="L656" s="42" t="n">
        <v>43</v>
      </c>
      <c r="M656" s="42" t="n">
        <v>36</v>
      </c>
      <c r="N656" s="42" t="n">
        <v>18</v>
      </c>
      <c r="O656" s="44">
        <f>IF(F656&gt;E656,1,0)</f>
        <v/>
      </c>
      <c r="P656" s="44">
        <f>F656-E656</f>
        <v/>
      </c>
    </row>
    <row r="657" ht="15" customHeight="1" s="35">
      <c r="A657" s="42" t="inlineStr">
        <is>
          <t>0022500626</t>
        </is>
      </c>
      <c r="B657" s="43" t="n">
        <v>46043</v>
      </c>
      <c r="C657" s="42" t="inlineStr">
        <is>
          <t>TOR</t>
        </is>
      </c>
      <c r="D657" s="42" t="inlineStr">
        <is>
          <t>SAC</t>
        </is>
      </c>
      <c r="E657" s="42" t="n">
        <v>122</v>
      </c>
      <c r="F657" s="42" t="n">
        <v>109</v>
      </c>
      <c r="G657" s="42" t="n">
        <v>11</v>
      </c>
      <c r="H657" s="42" t="n">
        <v>16</v>
      </c>
      <c r="I657" s="42" t="n">
        <v>19</v>
      </c>
      <c r="J657" s="42" t="n">
        <v>16</v>
      </c>
      <c r="K657" s="42" t="n">
        <v>52</v>
      </c>
      <c r="L657" s="42" t="n">
        <v>53</v>
      </c>
      <c r="M657" s="42" t="n">
        <v>26</v>
      </c>
      <c r="N657" s="42" t="n">
        <v>12</v>
      </c>
      <c r="O657" s="44">
        <f>IF(F657&gt;E657,1,0)</f>
        <v/>
      </c>
      <c r="P657" s="44">
        <f>F657-E657</f>
        <v/>
      </c>
    </row>
    <row r="658" ht="15" customHeight="1" s="35">
      <c r="A658" s="42" t="inlineStr">
        <is>
          <t>0022500627</t>
        </is>
      </c>
      <c r="B658" s="43" t="n">
        <v>46044</v>
      </c>
      <c r="C658" s="42" t="inlineStr">
        <is>
          <t>CHA</t>
        </is>
      </c>
      <c r="D658" s="42" t="inlineStr">
        <is>
          <t>ORL</t>
        </is>
      </c>
      <c r="E658" s="42" t="n">
        <v>124</v>
      </c>
      <c r="F658" s="42" t="n">
        <v>97</v>
      </c>
      <c r="G658" s="42" t="n">
        <v>15</v>
      </c>
      <c r="H658" s="42" t="n">
        <v>12</v>
      </c>
      <c r="I658" s="42" t="n">
        <v>18</v>
      </c>
      <c r="J658" s="42" t="n">
        <v>23</v>
      </c>
      <c r="K658" s="42" t="n">
        <v>54</v>
      </c>
      <c r="L658" s="42" t="n">
        <v>37</v>
      </c>
      <c r="M658" s="42" t="n">
        <v>16</v>
      </c>
      <c r="N658" s="42" t="n">
        <v>23</v>
      </c>
      <c r="O658" s="44">
        <f>IF(F658&gt;E658,1,0)</f>
        <v/>
      </c>
      <c r="P658" s="44">
        <f>F658-E658</f>
        <v/>
      </c>
    </row>
    <row r="659" ht="15" customHeight="1" s="35">
      <c r="A659" s="42" t="inlineStr">
        <is>
          <t>0022500628</t>
        </is>
      </c>
      <c r="B659" s="43" t="n">
        <v>46044</v>
      </c>
      <c r="C659" s="42" t="inlineStr">
        <is>
          <t>HOU</t>
        </is>
      </c>
      <c r="D659" s="42" t="inlineStr">
        <is>
          <t>PHI</t>
        </is>
      </c>
      <c r="E659" s="42" t="n">
        <v>122</v>
      </c>
      <c r="F659" s="42" t="n">
        <v>128</v>
      </c>
      <c r="G659" s="42" t="n">
        <v>17</v>
      </c>
      <c r="H659" s="42" t="n">
        <v>15</v>
      </c>
      <c r="I659" s="42" t="n">
        <v>19</v>
      </c>
      <c r="J659" s="42" t="n">
        <v>23</v>
      </c>
      <c r="K659" s="42" t="n">
        <v>61</v>
      </c>
      <c r="L659" s="42" t="n">
        <v>48</v>
      </c>
      <c r="M659" s="42" t="n">
        <v>26</v>
      </c>
      <c r="N659" s="42" t="n">
        <v>23</v>
      </c>
      <c r="O659" s="44">
        <f>IF(F659&gt;E659,1,0)</f>
        <v/>
      </c>
      <c r="P659" s="44">
        <f>F659-E659</f>
        <v/>
      </c>
    </row>
    <row r="660" ht="15" customHeight="1" s="35">
      <c r="A660" s="42" t="inlineStr">
        <is>
          <t>0022500629</t>
        </is>
      </c>
      <c r="B660" s="43" t="n">
        <v>46044</v>
      </c>
      <c r="C660" s="42" t="inlineStr">
        <is>
          <t>DEN</t>
        </is>
      </c>
      <c r="D660" s="42" t="inlineStr">
        <is>
          <t>WAS</t>
        </is>
      </c>
      <c r="E660" s="42" t="n">
        <v>107</v>
      </c>
      <c r="F660" s="42" t="n">
        <v>97</v>
      </c>
      <c r="G660" s="42" t="n">
        <v>14</v>
      </c>
      <c r="H660" s="42" t="n">
        <v>14</v>
      </c>
      <c r="I660" s="42" t="n">
        <v>14</v>
      </c>
      <c r="J660" s="42" t="n">
        <v>22</v>
      </c>
      <c r="K660" s="42" t="n">
        <v>54</v>
      </c>
      <c r="L660" s="42" t="n">
        <v>50</v>
      </c>
      <c r="M660" s="42" t="n">
        <v>29</v>
      </c>
      <c r="N660" s="42" t="n">
        <v>10</v>
      </c>
      <c r="O660" s="44">
        <f>IF(F660&gt;E660,1,0)</f>
        <v/>
      </c>
      <c r="P660" s="44">
        <f>F660-E660</f>
        <v/>
      </c>
    </row>
    <row r="661" ht="15" customHeight="1" s="35">
      <c r="A661" s="42" t="inlineStr">
        <is>
          <t>0022500630</t>
        </is>
      </c>
      <c r="B661" s="43" t="n">
        <v>46044</v>
      </c>
      <c r="C661" s="42" t="inlineStr">
        <is>
          <t>GSW</t>
        </is>
      </c>
      <c r="D661" s="42" t="inlineStr">
        <is>
          <t>DAL</t>
        </is>
      </c>
      <c r="E661" s="42" t="n">
        <v>115</v>
      </c>
      <c r="F661" s="42" t="n">
        <v>123</v>
      </c>
      <c r="G661" s="42" t="n">
        <v>10</v>
      </c>
      <c r="H661" s="42" t="n">
        <v>22</v>
      </c>
      <c r="I661" s="42" t="n">
        <v>24</v>
      </c>
      <c r="J661" s="42" t="n">
        <v>17</v>
      </c>
      <c r="K661" s="42" t="n">
        <v>44</v>
      </c>
      <c r="L661" s="42" t="n">
        <v>65</v>
      </c>
      <c r="M661" s="42" t="n">
        <v>25</v>
      </c>
      <c r="N661" s="42" t="n">
        <v>18</v>
      </c>
      <c r="O661" s="44">
        <f>IF(F661&gt;E661,1,0)</f>
        <v/>
      </c>
      <c r="P661" s="44">
        <f>F661-E661</f>
        <v/>
      </c>
    </row>
    <row r="662" ht="15" customHeight="1" s="35">
      <c r="A662" s="42" t="inlineStr">
        <is>
          <t>0022500631</t>
        </is>
      </c>
      <c r="B662" s="43" t="n">
        <v>46044</v>
      </c>
      <c r="C662" s="42" t="inlineStr">
        <is>
          <t>CHI</t>
        </is>
      </c>
      <c r="D662" s="42" t="inlineStr">
        <is>
          <t>MIN</t>
        </is>
      </c>
      <c r="E662" s="42" t="n">
        <v>120</v>
      </c>
      <c r="F662" s="42" t="n">
        <v>115</v>
      </c>
      <c r="G662" s="42" t="n">
        <v>12</v>
      </c>
      <c r="H662" s="42" t="n">
        <v>14</v>
      </c>
      <c r="I662" s="42" t="n">
        <v>18</v>
      </c>
      <c r="J662" s="42" t="n">
        <v>27</v>
      </c>
      <c r="K662" s="42" t="n">
        <v>59</v>
      </c>
      <c r="L662" s="42" t="n">
        <v>48</v>
      </c>
      <c r="M662" s="42" t="n">
        <v>21</v>
      </c>
      <c r="N662" s="42" t="n">
        <v>27</v>
      </c>
      <c r="O662" s="44">
        <f>IF(F662&gt;E662,1,0)</f>
        <v/>
      </c>
      <c r="P662" s="44">
        <f>F662-E662</f>
        <v/>
      </c>
    </row>
    <row r="663" ht="15" customHeight="1" s="35">
      <c r="A663" s="42" t="inlineStr">
        <is>
          <t>0022500632</t>
        </is>
      </c>
      <c r="B663" s="43" t="n">
        <v>46044</v>
      </c>
      <c r="C663" s="42" t="inlineStr">
        <is>
          <t>SAS</t>
        </is>
      </c>
      <c r="D663" s="42" t="inlineStr">
        <is>
          <t>UTA</t>
        </is>
      </c>
      <c r="E663" s="42" t="n">
        <v>126</v>
      </c>
      <c r="F663" s="42" t="n">
        <v>109</v>
      </c>
      <c r="G663" s="42" t="n">
        <v>11</v>
      </c>
      <c r="H663" s="42" t="n">
        <v>17</v>
      </c>
      <c r="I663" s="42" t="n">
        <v>13</v>
      </c>
      <c r="J663" s="42" t="n">
        <v>16</v>
      </c>
      <c r="K663" s="42" t="n">
        <v>48</v>
      </c>
      <c r="L663" s="42" t="n">
        <v>48</v>
      </c>
      <c r="M663" s="42" t="n">
        <v>30</v>
      </c>
      <c r="N663" s="42" t="n">
        <v>15</v>
      </c>
      <c r="O663" s="44">
        <f>IF(F663&gt;E663,1,0)</f>
        <v/>
      </c>
      <c r="P663" s="44">
        <f>F663-E663</f>
        <v/>
      </c>
    </row>
    <row r="664" ht="15" customHeight="1" s="35">
      <c r="A664" s="42" t="inlineStr">
        <is>
          <t>0022500633</t>
        </is>
      </c>
      <c r="B664" s="43" t="n">
        <v>46044</v>
      </c>
      <c r="C664" s="42" t="inlineStr">
        <is>
          <t>LAL</t>
        </is>
      </c>
      <c r="D664" s="42" t="inlineStr">
        <is>
          <t>LAC</t>
        </is>
      </c>
      <c r="E664" s="42" t="n">
        <v>104</v>
      </c>
      <c r="F664" s="42" t="n">
        <v>112</v>
      </c>
      <c r="G664" s="42" t="n">
        <v>10</v>
      </c>
      <c r="H664" s="42" t="n">
        <v>20</v>
      </c>
      <c r="I664" s="42" t="n">
        <v>17</v>
      </c>
      <c r="J664" s="42" t="n">
        <v>17</v>
      </c>
      <c r="K664" s="42" t="n">
        <v>43</v>
      </c>
      <c r="L664" s="42" t="n">
        <v>55</v>
      </c>
      <c r="M664" s="42" t="n">
        <v>26</v>
      </c>
      <c r="N664" s="42" t="n">
        <v>19</v>
      </c>
      <c r="O664" s="44">
        <f>IF(F664&gt;E664,1,0)</f>
        <v/>
      </c>
      <c r="P664" s="44">
        <f>F664-E664</f>
        <v/>
      </c>
    </row>
    <row r="665" ht="15" customHeight="1" s="35">
      <c r="A665" s="42" t="inlineStr">
        <is>
          <t>0022500634</t>
        </is>
      </c>
      <c r="B665" s="43" t="n">
        <v>46044</v>
      </c>
      <c r="C665" s="42" t="inlineStr">
        <is>
          <t>MIA</t>
        </is>
      </c>
      <c r="D665" s="42" t="inlineStr">
        <is>
          <t>POR</t>
        </is>
      </c>
      <c r="E665" s="42" t="n">
        <v>110</v>
      </c>
      <c r="F665" s="42" t="n">
        <v>127</v>
      </c>
      <c r="G665" s="42" t="n">
        <v>15</v>
      </c>
      <c r="H665" s="42" t="n">
        <v>20</v>
      </c>
      <c r="I665" s="42" t="n">
        <v>10</v>
      </c>
      <c r="J665" s="42" t="n">
        <v>17</v>
      </c>
      <c r="K665" s="42" t="n">
        <v>48</v>
      </c>
      <c r="L665" s="42" t="n">
        <v>59</v>
      </c>
      <c r="M665" s="42" t="n">
        <v>23</v>
      </c>
      <c r="N665" s="42" t="n">
        <v>22</v>
      </c>
      <c r="O665" s="44">
        <f>IF(F665&gt;E665,1,0)</f>
        <v/>
      </c>
      <c r="P665" s="44">
        <f>F665-E665</f>
        <v/>
      </c>
    </row>
    <row r="666" ht="15" customHeight="1" s="35">
      <c r="A666" s="42" t="inlineStr">
        <is>
          <t>0022500635</t>
        </is>
      </c>
      <c r="B666" s="43" t="n">
        <v>46045</v>
      </c>
      <c r="C666" s="42" t="inlineStr">
        <is>
          <t>HOU</t>
        </is>
      </c>
      <c r="D666" s="42" t="inlineStr">
        <is>
          <t>DET</t>
        </is>
      </c>
      <c r="E666" s="42" t="n">
        <v>111</v>
      </c>
      <c r="F666" s="42" t="n">
        <v>104</v>
      </c>
      <c r="G666" s="42" t="n">
        <v>17</v>
      </c>
      <c r="H666" s="42" t="n">
        <v>17</v>
      </c>
      <c r="I666" s="42" t="n">
        <v>18</v>
      </c>
      <c r="J666" s="42" t="n">
        <v>24</v>
      </c>
      <c r="K666" s="42" t="n">
        <v>54</v>
      </c>
      <c r="L666" s="42" t="n">
        <v>44</v>
      </c>
      <c r="M666" s="42" t="n">
        <v>26</v>
      </c>
      <c r="N666" s="42" t="n">
        <v>32</v>
      </c>
      <c r="O666" s="44">
        <f>IF(F666&gt;E666,1,0)</f>
        <v/>
      </c>
      <c r="P666" s="44">
        <f>F666-E666</f>
        <v/>
      </c>
    </row>
    <row r="667" ht="15" customHeight="1" s="35">
      <c r="A667" s="42" t="inlineStr">
        <is>
          <t>0022500636</t>
        </is>
      </c>
      <c r="B667" s="43" t="n">
        <v>46045</v>
      </c>
      <c r="C667" s="42" t="inlineStr">
        <is>
          <t>PHX</t>
        </is>
      </c>
      <c r="D667" s="42" t="inlineStr">
        <is>
          <t>ATL</t>
        </is>
      </c>
      <c r="E667" s="42" t="n">
        <v>103</v>
      </c>
      <c r="F667" s="42" t="n">
        <v>110</v>
      </c>
      <c r="G667" s="42" t="n">
        <v>13</v>
      </c>
      <c r="H667" s="42" t="n">
        <v>21</v>
      </c>
      <c r="I667" s="42" t="n">
        <v>12</v>
      </c>
      <c r="J667" s="42" t="n">
        <v>13</v>
      </c>
      <c r="K667" s="42" t="n">
        <v>46</v>
      </c>
      <c r="L667" s="42" t="n">
        <v>51</v>
      </c>
      <c r="M667" s="42" t="n">
        <v>27</v>
      </c>
      <c r="N667" s="42" t="n">
        <v>21</v>
      </c>
      <c r="O667" s="44">
        <f>IF(F667&gt;E667,1,0)</f>
        <v/>
      </c>
      <c r="P667" s="44">
        <f>F667-E667</f>
        <v/>
      </c>
    </row>
    <row r="668" ht="15" customHeight="1" s="35">
      <c r="A668" s="42" t="inlineStr">
        <is>
          <t>0022500637</t>
        </is>
      </c>
      <c r="B668" s="43" t="n">
        <v>46045</v>
      </c>
      <c r="C668" s="42" t="inlineStr">
        <is>
          <t>BOS</t>
        </is>
      </c>
      <c r="D668" s="42" t="inlineStr">
        <is>
          <t>BKN</t>
        </is>
      </c>
      <c r="E668" s="42" t="n">
        <v>130</v>
      </c>
      <c r="F668" s="42" t="n">
        <v>126</v>
      </c>
      <c r="G668" s="42" t="n">
        <v>9</v>
      </c>
      <c r="H668" s="42" t="n">
        <v>18</v>
      </c>
      <c r="I668" s="42" t="n">
        <v>28</v>
      </c>
      <c r="J668" s="42" t="n">
        <v>26</v>
      </c>
      <c r="K668" s="42" t="n">
        <v>56</v>
      </c>
      <c r="L668" s="42" t="n">
        <v>70</v>
      </c>
      <c r="M668" s="42" t="n">
        <v>27</v>
      </c>
      <c r="N668" s="42" t="n">
        <v>12</v>
      </c>
      <c r="O668" s="44">
        <f>IF(F668&gt;E668,1,0)</f>
        <v/>
      </c>
      <c r="P668" s="44">
        <f>F668-E668</f>
        <v/>
      </c>
    </row>
    <row r="669" ht="15" customHeight="1" s="35">
      <c r="A669" s="42" t="inlineStr">
        <is>
          <t>0022500638</t>
        </is>
      </c>
      <c r="B669" s="43" t="n">
        <v>46045</v>
      </c>
      <c r="C669" s="42" t="inlineStr">
        <is>
          <t>SAC</t>
        </is>
      </c>
      <c r="D669" s="42" t="inlineStr">
        <is>
          <t>CLE</t>
        </is>
      </c>
      <c r="E669" s="42" t="n">
        <v>118</v>
      </c>
      <c r="F669" s="42" t="n">
        <v>123</v>
      </c>
      <c r="G669" s="42" t="n">
        <v>11</v>
      </c>
      <c r="H669" s="42" t="n">
        <v>7</v>
      </c>
      <c r="I669" s="42" t="n">
        <v>25</v>
      </c>
      <c r="J669" s="42" t="n">
        <v>17</v>
      </c>
      <c r="K669" s="42" t="n">
        <v>51</v>
      </c>
      <c r="L669" s="42" t="n">
        <v>55</v>
      </c>
      <c r="M669" s="42" t="n">
        <v>12</v>
      </c>
      <c r="N669" s="42" t="n">
        <v>25</v>
      </c>
      <c r="O669" s="44">
        <f>IF(F669&gt;E669,1,0)</f>
        <v/>
      </c>
      <c r="P669" s="44">
        <f>F669-E669</f>
        <v/>
      </c>
    </row>
    <row r="670" ht="15" customHeight="1" s="35">
      <c r="A670" s="42" t="inlineStr">
        <is>
          <t>0022500639</t>
        </is>
      </c>
      <c r="B670" s="43" t="n">
        <v>46045</v>
      </c>
      <c r="C670" s="42" t="inlineStr">
        <is>
          <t>NOP</t>
        </is>
      </c>
      <c r="D670" s="42" t="inlineStr">
        <is>
          <t>MEM</t>
        </is>
      </c>
      <c r="E670" s="42" t="n">
        <v>133</v>
      </c>
      <c r="F670" s="42" t="n">
        <v>127</v>
      </c>
      <c r="G670" s="42" t="n">
        <v>10</v>
      </c>
      <c r="H670" s="42" t="n">
        <v>19</v>
      </c>
      <c r="I670" s="42" t="n">
        <v>20</v>
      </c>
      <c r="J670" s="42" t="n">
        <v>23</v>
      </c>
      <c r="K670" s="42" t="n">
        <v>54</v>
      </c>
      <c r="L670" s="42" t="n">
        <v>54</v>
      </c>
      <c r="M670" s="42" t="n">
        <v>10</v>
      </c>
      <c r="N670" s="42" t="n">
        <v>18</v>
      </c>
      <c r="O670" s="44">
        <f>IF(F670&gt;E670,1,0)</f>
        <v/>
      </c>
      <c r="P670" s="44">
        <f>F670-E670</f>
        <v/>
      </c>
    </row>
    <row r="671" ht="15" customHeight="1" s="35">
      <c r="A671" s="42" t="inlineStr">
        <is>
          <t>0022500640</t>
        </is>
      </c>
      <c r="B671" s="43" t="n">
        <v>46045</v>
      </c>
      <c r="C671" s="42" t="inlineStr">
        <is>
          <t>DEN</t>
        </is>
      </c>
      <c r="D671" s="42" t="inlineStr">
        <is>
          <t>MIL</t>
        </is>
      </c>
      <c r="E671" s="42" t="n">
        <v>102</v>
      </c>
      <c r="F671" s="42" t="n">
        <v>100</v>
      </c>
      <c r="G671" s="42" t="n">
        <v>8</v>
      </c>
      <c r="H671" s="42" t="n">
        <v>11</v>
      </c>
      <c r="I671" s="42" t="n">
        <v>20</v>
      </c>
      <c r="J671" s="42" t="n">
        <v>19</v>
      </c>
      <c r="K671" s="42" t="n">
        <v>55</v>
      </c>
      <c r="L671" s="42" t="n">
        <v>60</v>
      </c>
      <c r="M671" s="42" t="n">
        <v>30</v>
      </c>
      <c r="N671" s="42" t="n">
        <v>18</v>
      </c>
      <c r="O671" s="44">
        <f>IF(F671&gt;E671,1,0)</f>
        <v/>
      </c>
      <c r="P671" s="44">
        <f>F671-E671</f>
        <v/>
      </c>
    </row>
    <row r="672" ht="15" customHeight="1" s="35">
      <c r="A672" s="42" t="inlineStr">
        <is>
          <t>0022500641</t>
        </is>
      </c>
      <c r="B672" s="43" t="n">
        <v>46045</v>
      </c>
      <c r="C672" s="42" t="inlineStr">
        <is>
          <t>IND</t>
        </is>
      </c>
      <c r="D672" s="42" t="inlineStr">
        <is>
          <t>OKC</t>
        </is>
      </c>
      <c r="E672" s="42" t="n">
        <v>117</v>
      </c>
      <c r="F672" s="42" t="n">
        <v>114</v>
      </c>
      <c r="G672" s="42" t="n">
        <v>11</v>
      </c>
      <c r="H672" s="42" t="n">
        <v>9</v>
      </c>
      <c r="I672" s="42" t="n">
        <v>24</v>
      </c>
      <c r="J672" s="42" t="n">
        <v>22</v>
      </c>
      <c r="K672" s="42" t="n">
        <v>59</v>
      </c>
      <c r="L672" s="42" t="n">
        <v>47</v>
      </c>
      <c r="M672" s="42" t="n">
        <v>10</v>
      </c>
      <c r="N672" s="42" t="n">
        <v>37</v>
      </c>
      <c r="O672" s="44">
        <f>IF(F672&gt;E672,1,0)</f>
        <v/>
      </c>
      <c r="P672" s="44">
        <f>F672-E672</f>
        <v/>
      </c>
    </row>
    <row r="673" ht="15" customHeight="1" s="35">
      <c r="A673" s="42" t="inlineStr">
        <is>
          <t>0022500642</t>
        </is>
      </c>
      <c r="B673" s="43" t="n">
        <v>46045</v>
      </c>
      <c r="C673" s="42" t="inlineStr">
        <is>
          <t>TOR</t>
        </is>
      </c>
      <c r="D673" s="42" t="inlineStr">
        <is>
          <t>POR</t>
        </is>
      </c>
      <c r="E673" s="42" t="n">
        <v>110</v>
      </c>
      <c r="F673" s="42" t="n">
        <v>98</v>
      </c>
      <c r="G673" s="42" t="n">
        <v>16</v>
      </c>
      <c r="H673" s="42" t="n">
        <v>15</v>
      </c>
      <c r="I673" s="42" t="n">
        <v>17</v>
      </c>
      <c r="J673" s="42" t="n">
        <v>12</v>
      </c>
      <c r="K673" s="42" t="n">
        <v>51</v>
      </c>
      <c r="L673" s="42" t="n">
        <v>57</v>
      </c>
      <c r="M673" s="42" t="n">
        <v>27</v>
      </c>
      <c r="N673" s="42" t="n">
        <v>23</v>
      </c>
      <c r="O673" s="44">
        <f>IF(F673&gt;E673,1,0)</f>
        <v/>
      </c>
      <c r="P673" s="44">
        <f>F673-E673</f>
        <v/>
      </c>
    </row>
    <row r="674" ht="15" customHeight="1" s="35">
      <c r="A674" s="42" t="inlineStr">
        <is>
          <t>0022500643</t>
        </is>
      </c>
      <c r="B674" s="43" t="n">
        <v>46046</v>
      </c>
      <c r="C674" s="42" t="inlineStr">
        <is>
          <t>NYK</t>
        </is>
      </c>
      <c r="D674" s="42" t="inlineStr">
        <is>
          <t>PHI</t>
        </is>
      </c>
      <c r="E674" s="42" t="n">
        <v>112</v>
      </c>
      <c r="F674" s="42" t="n">
        <v>109</v>
      </c>
      <c r="G674" s="42" t="n">
        <v>11</v>
      </c>
      <c r="H674" s="42" t="n">
        <v>14</v>
      </c>
      <c r="I674" s="42" t="n">
        <v>22</v>
      </c>
      <c r="J674" s="42" t="n">
        <v>21</v>
      </c>
      <c r="K674" s="42" t="n">
        <v>64</v>
      </c>
      <c r="L674" s="42" t="n">
        <v>46</v>
      </c>
      <c r="M674" s="42" t="n">
        <v>26</v>
      </c>
      <c r="N674" s="42" t="n">
        <v>24</v>
      </c>
      <c r="O674" s="44">
        <f>IF(F674&gt;E674,1,0)</f>
        <v/>
      </c>
      <c r="P674" s="44">
        <f>F674-E674</f>
        <v/>
      </c>
    </row>
    <row r="675" ht="15" customHeight="1" s="35">
      <c r="A675" s="42" t="inlineStr">
        <is>
          <t>0022500645</t>
        </is>
      </c>
      <c r="B675" s="43" t="n">
        <v>46046</v>
      </c>
      <c r="C675" s="42" t="inlineStr">
        <is>
          <t>WAS</t>
        </is>
      </c>
      <c r="D675" s="42" t="inlineStr">
        <is>
          <t>CHA</t>
        </is>
      </c>
      <c r="E675" s="42" t="n">
        <v>115</v>
      </c>
      <c r="F675" s="42" t="n">
        <v>119</v>
      </c>
      <c r="G675" s="42" t="n">
        <v>13</v>
      </c>
      <c r="H675" s="42" t="n">
        <v>21</v>
      </c>
      <c r="I675" s="42" t="n">
        <v>23</v>
      </c>
      <c r="J675" s="42" t="n">
        <v>10</v>
      </c>
      <c r="K675" s="42" t="n">
        <v>43</v>
      </c>
      <c r="L675" s="42" t="n">
        <v>55</v>
      </c>
      <c r="M675" s="42" t="n">
        <v>10</v>
      </c>
      <c r="N675" s="42" t="n">
        <v>17</v>
      </c>
      <c r="O675" s="44">
        <f>IF(F675&gt;E675,1,0)</f>
        <v/>
      </c>
      <c r="P675" s="44">
        <f>F675-E675</f>
        <v/>
      </c>
    </row>
    <row r="676" ht="15" customHeight="1" s="35">
      <c r="A676" s="42" t="inlineStr">
        <is>
          <t>0022500646</t>
        </is>
      </c>
      <c r="B676" s="43" t="n">
        <v>46046</v>
      </c>
      <c r="C676" s="42" t="inlineStr">
        <is>
          <t>CLE</t>
        </is>
      </c>
      <c r="D676" s="42" t="inlineStr">
        <is>
          <t>ORL</t>
        </is>
      </c>
      <c r="E676" s="42" t="n">
        <v>119</v>
      </c>
      <c r="F676" s="42" t="n">
        <v>105</v>
      </c>
      <c r="G676" s="42" t="n">
        <v>17</v>
      </c>
      <c r="H676" s="42" t="n">
        <v>16</v>
      </c>
      <c r="I676" s="42" t="n">
        <v>25</v>
      </c>
      <c r="J676" s="42" t="n">
        <v>21</v>
      </c>
      <c r="K676" s="42" t="n">
        <v>45</v>
      </c>
      <c r="L676" s="42" t="n">
        <v>51</v>
      </c>
      <c r="M676" s="42" t="n">
        <v>26</v>
      </c>
      <c r="N676" s="42" t="n">
        <v>23</v>
      </c>
      <c r="O676" s="44">
        <f>IF(F676&gt;E676,1,0)</f>
        <v/>
      </c>
      <c r="P676" s="44">
        <f>F676-E676</f>
        <v/>
      </c>
    </row>
    <row r="677" ht="15" customHeight="1" s="35">
      <c r="A677" s="42" t="inlineStr">
        <is>
          <t>0022500647</t>
        </is>
      </c>
      <c r="B677" s="43" t="n">
        <v>46046</v>
      </c>
      <c r="C677" s="42" t="inlineStr">
        <is>
          <t>BOS</t>
        </is>
      </c>
      <c r="D677" s="42" t="inlineStr">
        <is>
          <t>CHI</t>
        </is>
      </c>
      <c r="E677" s="42" t="n">
        <v>111</v>
      </c>
      <c r="F677" s="42" t="n">
        <v>114</v>
      </c>
      <c r="G677" s="42" t="n">
        <v>6</v>
      </c>
      <c r="H677" s="42" t="n">
        <v>15</v>
      </c>
      <c r="I677" s="42" t="n">
        <v>9</v>
      </c>
      <c r="J677" s="42" t="n">
        <v>15</v>
      </c>
      <c r="K677" s="42" t="n">
        <v>48</v>
      </c>
      <c r="L677" s="42" t="n">
        <v>51</v>
      </c>
      <c r="M677" s="42" t="n">
        <v>28</v>
      </c>
      <c r="N677" s="42" t="n">
        <v>22</v>
      </c>
      <c r="O677" s="44">
        <f>IF(F677&gt;E677,1,0)</f>
        <v/>
      </c>
      <c r="P677" s="44">
        <f>F677-E677</f>
        <v/>
      </c>
    </row>
    <row r="678" ht="15" customHeight="1" s="35">
      <c r="A678" s="42" t="inlineStr">
        <is>
          <t>0022500648</t>
        </is>
      </c>
      <c r="B678" s="43" t="n">
        <v>46046</v>
      </c>
      <c r="C678" s="42" t="inlineStr">
        <is>
          <t>LAL</t>
        </is>
      </c>
      <c r="D678" s="42" t="inlineStr">
        <is>
          <t>DAL</t>
        </is>
      </c>
      <c r="E678" s="42" t="n">
        <v>116</v>
      </c>
      <c r="F678" s="42" t="n">
        <v>110</v>
      </c>
      <c r="G678" s="42" t="n">
        <v>16</v>
      </c>
      <c r="H678" s="42" t="n">
        <v>11</v>
      </c>
      <c r="I678" s="42" t="n">
        <v>20</v>
      </c>
      <c r="J678" s="42" t="n">
        <v>19</v>
      </c>
      <c r="K678" s="42" t="n">
        <v>66</v>
      </c>
      <c r="L678" s="42" t="n">
        <v>54</v>
      </c>
      <c r="M678" s="42" t="n">
        <v>26</v>
      </c>
      <c r="N678" s="42" t="n">
        <v>19</v>
      </c>
      <c r="O678" s="44">
        <f>IF(F678&gt;E678,1,0)</f>
        <v/>
      </c>
      <c r="P678" s="44">
        <f>F678-E678</f>
        <v/>
      </c>
    </row>
    <row r="679" ht="15" customHeight="1" s="35">
      <c r="A679" s="42" t="inlineStr">
        <is>
          <t>0022500649</t>
        </is>
      </c>
      <c r="B679" s="43" t="n">
        <v>46046</v>
      </c>
      <c r="C679" s="42" t="inlineStr">
        <is>
          <t>MIA</t>
        </is>
      </c>
      <c r="D679" s="42" t="inlineStr">
        <is>
          <t>UTA</t>
        </is>
      </c>
      <c r="E679" s="42" t="n">
        <v>147</v>
      </c>
      <c r="F679" s="42" t="n">
        <v>116</v>
      </c>
      <c r="G679" s="42" t="n">
        <v>14</v>
      </c>
      <c r="H679" s="42" t="n">
        <v>14</v>
      </c>
      <c r="I679" s="42" t="n">
        <v>22</v>
      </c>
      <c r="J679" s="42" t="n">
        <v>26</v>
      </c>
      <c r="K679" s="42" t="n">
        <v>77</v>
      </c>
      <c r="L679" s="42" t="n">
        <v>48</v>
      </c>
      <c r="M679" s="42" t="n">
        <v>23</v>
      </c>
      <c r="N679" s="42" t="n">
        <v>15</v>
      </c>
      <c r="O679" s="44">
        <f>IF(F679&gt;E679,1,0)</f>
        <v/>
      </c>
      <c r="P679" s="44">
        <f>F679-E679</f>
        <v/>
      </c>
    </row>
    <row r="680" ht="15" customHeight="1" s="35">
      <c r="A680" s="42" t="inlineStr">
        <is>
          <t>0022500644</t>
        </is>
      </c>
      <c r="B680" s="43" t="n">
        <v>46047</v>
      </c>
      <c r="C680" s="42" t="inlineStr">
        <is>
          <t>GSW</t>
        </is>
      </c>
      <c r="D680" s="42" t="inlineStr">
        <is>
          <t>MIN</t>
        </is>
      </c>
      <c r="E680" s="42" t="n">
        <v>111</v>
      </c>
      <c r="F680" s="42" t="n">
        <v>85</v>
      </c>
      <c r="G680" s="42" t="n">
        <v>12</v>
      </c>
      <c r="H680" s="42" t="n">
        <v>26</v>
      </c>
      <c r="I680" s="42" t="n">
        <v>20</v>
      </c>
      <c r="J680" s="42" t="n">
        <v>16</v>
      </c>
      <c r="K680" s="42" t="n">
        <v>55</v>
      </c>
      <c r="L680" s="42" t="n">
        <v>59</v>
      </c>
      <c r="M680" s="42" t="n">
        <v>25</v>
      </c>
      <c r="N680" s="42" t="n">
        <v>27</v>
      </c>
      <c r="O680" s="44">
        <f>IF(F680&gt;E680,1,0)</f>
        <v/>
      </c>
      <c r="P680" s="44">
        <f>F680-E680</f>
        <v/>
      </c>
    </row>
    <row r="681" ht="15" customHeight="1" s="35">
      <c r="A681" s="42" t="inlineStr">
        <is>
          <t>0022500650</t>
        </is>
      </c>
      <c r="B681" s="43" t="n">
        <v>46047</v>
      </c>
      <c r="C681" s="42" t="inlineStr">
        <is>
          <t>SAC</t>
        </is>
      </c>
      <c r="D681" s="42" t="inlineStr">
        <is>
          <t>DET</t>
        </is>
      </c>
      <c r="E681" s="42" t="n">
        <v>116</v>
      </c>
      <c r="F681" s="42" t="n">
        <v>139</v>
      </c>
      <c r="G681" s="42" t="n">
        <v>19</v>
      </c>
      <c r="H681" s="42" t="n">
        <v>19</v>
      </c>
      <c r="I681" s="42" t="n">
        <v>21</v>
      </c>
      <c r="J681" s="42" t="n">
        <v>23</v>
      </c>
      <c r="K681" s="42" t="n">
        <v>43</v>
      </c>
      <c r="L681" s="42" t="n">
        <v>55</v>
      </c>
      <c r="M681" s="42" t="n">
        <v>12</v>
      </c>
      <c r="N681" s="42" t="n">
        <v>32</v>
      </c>
      <c r="O681" s="44">
        <f>IF(F681&gt;E681,1,0)</f>
        <v/>
      </c>
      <c r="P681" s="44">
        <f>F681-E681</f>
        <v/>
      </c>
    </row>
    <row r="682" ht="15" customHeight="1" s="35">
      <c r="A682" s="42" t="inlineStr">
        <is>
          <t>0022500653</t>
        </is>
      </c>
      <c r="B682" s="43" t="n">
        <v>46047</v>
      </c>
      <c r="C682" s="42" t="inlineStr">
        <is>
          <t>TOR</t>
        </is>
      </c>
      <c r="D682" s="42" t="inlineStr">
        <is>
          <t>OKC</t>
        </is>
      </c>
      <c r="E682" s="42" t="n">
        <v>103</v>
      </c>
      <c r="F682" s="42" t="n">
        <v>101</v>
      </c>
      <c r="G682" s="42" t="n">
        <v>11</v>
      </c>
      <c r="H682" s="42" t="n">
        <v>11</v>
      </c>
      <c r="I682" s="42" t="n">
        <v>22</v>
      </c>
      <c r="J682" s="42" t="n">
        <v>17</v>
      </c>
      <c r="K682" s="42" t="n">
        <v>62</v>
      </c>
      <c r="L682" s="42" t="n">
        <v>46</v>
      </c>
      <c r="M682" s="42" t="n">
        <v>28</v>
      </c>
      <c r="N682" s="42" t="n">
        <v>37</v>
      </c>
      <c r="O682" s="44">
        <f>IF(F682&gt;E682,1,0)</f>
        <v/>
      </c>
      <c r="P682" s="44">
        <f>F682-E682</f>
        <v/>
      </c>
    </row>
    <row r="683" ht="15" customHeight="1" s="35">
      <c r="A683" s="42" t="inlineStr">
        <is>
          <t>0022500654</t>
        </is>
      </c>
      <c r="B683" s="43" t="n">
        <v>46047</v>
      </c>
      <c r="C683" s="42" t="inlineStr">
        <is>
          <t>NOP</t>
        </is>
      </c>
      <c r="D683" s="42" t="inlineStr">
        <is>
          <t>SAS</t>
        </is>
      </c>
      <c r="E683" s="42" t="n">
        <v>104</v>
      </c>
      <c r="F683" s="42" t="n">
        <v>95</v>
      </c>
      <c r="G683" s="42" t="n">
        <v>10</v>
      </c>
      <c r="H683" s="42" t="n">
        <v>12</v>
      </c>
      <c r="I683" s="42" t="n">
        <v>23</v>
      </c>
      <c r="J683" s="42" t="n">
        <v>16</v>
      </c>
      <c r="K683" s="42" t="n">
        <v>72</v>
      </c>
      <c r="L683" s="42" t="n">
        <v>55</v>
      </c>
      <c r="M683" s="42" t="n">
        <v>11</v>
      </c>
      <c r="N683" s="42" t="n">
        <v>31</v>
      </c>
      <c r="O683" s="44">
        <f>IF(F683&gt;E683,1,0)</f>
        <v/>
      </c>
      <c r="P683" s="44">
        <f>F683-E683</f>
        <v/>
      </c>
    </row>
    <row r="684" ht="15" customHeight="1" s="35">
      <c r="A684" s="42" t="inlineStr">
        <is>
          <t>0022500655</t>
        </is>
      </c>
      <c r="B684" s="43" t="n">
        <v>46047</v>
      </c>
      <c r="C684" s="42" t="inlineStr">
        <is>
          <t>MIA</t>
        </is>
      </c>
      <c r="D684" s="42" t="inlineStr">
        <is>
          <t>PHX</t>
        </is>
      </c>
      <c r="E684" s="42" t="n">
        <v>111</v>
      </c>
      <c r="F684" s="42" t="n">
        <v>102</v>
      </c>
      <c r="G684" s="42" t="n">
        <v>12</v>
      </c>
      <c r="H684" s="42" t="n">
        <v>11</v>
      </c>
      <c r="I684" s="42" t="n">
        <v>21</v>
      </c>
      <c r="J684" s="42" t="n">
        <v>24</v>
      </c>
      <c r="K684" s="42" t="n">
        <v>66</v>
      </c>
      <c r="L684" s="42" t="n">
        <v>61</v>
      </c>
      <c r="M684" s="42" t="n">
        <v>24</v>
      </c>
      <c r="N684" s="42" t="n">
        <v>27</v>
      </c>
      <c r="O684" s="44">
        <f>IF(F684&gt;E684,1,0)</f>
        <v/>
      </c>
      <c r="P684" s="44">
        <f>F684-E684</f>
        <v/>
      </c>
    </row>
    <row r="685" ht="15" customHeight="1" s="35">
      <c r="A685" s="42" t="inlineStr">
        <is>
          <t>0022500656</t>
        </is>
      </c>
      <c r="B685" s="43" t="n">
        <v>46047</v>
      </c>
      <c r="C685" s="42" t="inlineStr">
        <is>
          <t>BKN</t>
        </is>
      </c>
      <c r="D685" s="42" t="inlineStr">
        <is>
          <t>LAC</t>
        </is>
      </c>
      <c r="E685" s="42" t="n">
        <v>89</v>
      </c>
      <c r="F685" s="42" t="n">
        <v>126</v>
      </c>
      <c r="G685" s="42" t="n">
        <v>17</v>
      </c>
      <c r="H685" s="42" t="n">
        <v>19</v>
      </c>
      <c r="I685" s="42" t="n">
        <v>19</v>
      </c>
      <c r="J685" s="42" t="n">
        <v>15</v>
      </c>
      <c r="K685" s="42" t="n">
        <v>41</v>
      </c>
      <c r="L685" s="42" t="n">
        <v>55</v>
      </c>
      <c r="M685" s="42" t="n">
        <v>12</v>
      </c>
      <c r="N685" s="42" t="n">
        <v>20</v>
      </c>
      <c r="O685" s="44">
        <f>IF(F685&gt;E685,1,0)</f>
        <v/>
      </c>
      <c r="P685" s="44">
        <f>F685-E685</f>
        <v/>
      </c>
    </row>
    <row r="686" ht="15" customHeight="1" s="35">
      <c r="A686" s="42" t="inlineStr">
        <is>
          <t>0022500657</t>
        </is>
      </c>
      <c r="B686" s="43" t="n">
        <v>46048</v>
      </c>
      <c r="C686" s="42" t="inlineStr">
        <is>
          <t>PHI</t>
        </is>
      </c>
      <c r="D686" s="42" t="inlineStr">
        <is>
          <t>CHA</t>
        </is>
      </c>
      <c r="E686" s="42" t="n">
        <v>93</v>
      </c>
      <c r="F686" s="42" t="n">
        <v>130</v>
      </c>
      <c r="G686" s="42" t="n">
        <v>17</v>
      </c>
      <c r="H686" s="42" t="n">
        <v>25</v>
      </c>
      <c r="I686" s="42" t="n">
        <v>23</v>
      </c>
      <c r="J686" s="42" t="n">
        <v>22</v>
      </c>
      <c r="K686" s="42" t="n">
        <v>42</v>
      </c>
      <c r="L686" s="42" t="n">
        <v>62</v>
      </c>
      <c r="M686" s="42" t="n">
        <v>24</v>
      </c>
      <c r="N686" s="42" t="n">
        <v>18</v>
      </c>
      <c r="O686" s="44">
        <f>IF(F686&gt;E686,1,0)</f>
        <v/>
      </c>
      <c r="P686" s="44">
        <f>F686-E686</f>
        <v/>
      </c>
    </row>
    <row r="687" ht="15" customHeight="1" s="35">
      <c r="A687" s="42" t="inlineStr">
        <is>
          <t>0022500658</t>
        </is>
      </c>
      <c r="B687" s="43" t="n">
        <v>46048</v>
      </c>
      <c r="C687" s="42" t="inlineStr">
        <is>
          <t>ORL</t>
        </is>
      </c>
      <c r="D687" s="42" t="inlineStr">
        <is>
          <t>CLE</t>
        </is>
      </c>
      <c r="E687" s="42" t="n">
        <v>98</v>
      </c>
      <c r="F687" s="42" t="n">
        <v>114</v>
      </c>
      <c r="G687" s="42" t="n">
        <v>12</v>
      </c>
      <c r="H687" s="42" t="n">
        <v>16</v>
      </c>
      <c r="I687" s="42" t="n">
        <v>21</v>
      </c>
      <c r="J687" s="42" t="n">
        <v>15</v>
      </c>
      <c r="K687" s="42" t="n">
        <v>51</v>
      </c>
      <c r="L687" s="42" t="n">
        <v>54</v>
      </c>
      <c r="M687" s="42" t="n">
        <v>23</v>
      </c>
      <c r="N687" s="42" t="n">
        <v>27</v>
      </c>
      <c r="O687" s="44">
        <f>IF(F687&gt;E687,1,0)</f>
        <v/>
      </c>
      <c r="P687" s="44">
        <f>F687-E687</f>
        <v/>
      </c>
    </row>
    <row r="688" ht="15" customHeight="1" s="35">
      <c r="A688" s="42" t="inlineStr">
        <is>
          <t>0022500659</t>
        </is>
      </c>
      <c r="B688" s="43" t="n">
        <v>46048</v>
      </c>
      <c r="C688" s="42" t="inlineStr">
        <is>
          <t>IND</t>
        </is>
      </c>
      <c r="D688" s="42" t="inlineStr">
        <is>
          <t>ATL</t>
        </is>
      </c>
      <c r="E688" s="42" t="n">
        <v>116</v>
      </c>
      <c r="F688" s="42" t="n">
        <v>132</v>
      </c>
      <c r="G688" s="42" t="n">
        <v>17</v>
      </c>
      <c r="H688" s="42" t="n">
        <v>14</v>
      </c>
      <c r="I688" s="42" t="n">
        <v>12</v>
      </c>
      <c r="J688" s="42" t="n">
        <v>20</v>
      </c>
      <c r="K688" s="42" t="n">
        <v>52</v>
      </c>
      <c r="L688" s="42" t="n">
        <v>54</v>
      </c>
      <c r="M688" s="42" t="n">
        <v>11</v>
      </c>
      <c r="N688" s="42" t="n">
        <v>22</v>
      </c>
      <c r="O688" s="44">
        <f>IF(F688&gt;E688,1,0)</f>
        <v/>
      </c>
      <c r="P688" s="44">
        <f>F688-E688</f>
        <v/>
      </c>
    </row>
    <row r="689" ht="15" customHeight="1" s="35">
      <c r="A689" s="42" t="inlineStr">
        <is>
          <t>0022500660</t>
        </is>
      </c>
      <c r="B689" s="43" t="n">
        <v>46048</v>
      </c>
      <c r="C689" s="42" t="inlineStr">
        <is>
          <t>POR</t>
        </is>
      </c>
      <c r="D689" s="42" t="inlineStr">
        <is>
          <t>BOS</t>
        </is>
      </c>
      <c r="E689" s="42" t="n">
        <v>94</v>
      </c>
      <c r="F689" s="42" t="n">
        <v>102</v>
      </c>
      <c r="G689" s="42" t="n">
        <v>18</v>
      </c>
      <c r="H689" s="42" t="n">
        <v>17</v>
      </c>
      <c r="I689" s="42" t="n">
        <v>23</v>
      </c>
      <c r="J689" s="42" t="n">
        <v>21</v>
      </c>
      <c r="K689" s="42" t="n">
        <v>55</v>
      </c>
      <c r="L689" s="42" t="n">
        <v>59</v>
      </c>
      <c r="M689" s="42" t="n">
        <v>23</v>
      </c>
      <c r="N689" s="42" t="n">
        <v>28</v>
      </c>
      <c r="O689" s="44">
        <f>IF(F689&gt;E689,1,0)</f>
        <v/>
      </c>
      <c r="P689" s="44">
        <f>F689-E689</f>
        <v/>
      </c>
    </row>
    <row r="690" ht="15" customHeight="1" s="35">
      <c r="A690" s="42" t="inlineStr">
        <is>
          <t>0022500661</t>
        </is>
      </c>
      <c r="B690" s="43" t="n">
        <v>46048</v>
      </c>
      <c r="C690" s="42" t="inlineStr">
        <is>
          <t>LAL</t>
        </is>
      </c>
      <c r="D690" s="42" t="inlineStr">
        <is>
          <t>CHI</t>
        </is>
      </c>
      <c r="E690" s="42" t="n">
        <v>129</v>
      </c>
      <c r="F690" s="42" t="n">
        <v>118</v>
      </c>
      <c r="G690" s="42" t="n">
        <v>8</v>
      </c>
      <c r="H690" s="42" t="n">
        <v>15</v>
      </c>
      <c r="I690" s="42" t="n">
        <v>15</v>
      </c>
      <c r="J690" s="42" t="n">
        <v>20</v>
      </c>
      <c r="K690" s="42" t="n">
        <v>43</v>
      </c>
      <c r="L690" s="42" t="n">
        <v>45</v>
      </c>
      <c r="M690" s="42" t="n">
        <v>27</v>
      </c>
      <c r="N690" s="42" t="n">
        <v>23</v>
      </c>
      <c r="O690" s="44">
        <f>IF(F690&gt;E690,1,0)</f>
        <v/>
      </c>
      <c r="P690" s="44">
        <f>F690-E690</f>
        <v/>
      </c>
    </row>
    <row r="691" ht="15" customHeight="1" s="35">
      <c r="A691" s="42" t="inlineStr">
        <is>
          <t>0022500662</t>
        </is>
      </c>
      <c r="B691" s="43" t="n">
        <v>46048</v>
      </c>
      <c r="C691" s="42" t="inlineStr">
        <is>
          <t>MEM</t>
        </is>
      </c>
      <c r="D691" s="42" t="inlineStr">
        <is>
          <t>HOU</t>
        </is>
      </c>
      <c r="E691" s="42" t="n">
        <v>99</v>
      </c>
      <c r="F691" s="42" t="n">
        <v>108</v>
      </c>
      <c r="G691" s="42" t="n">
        <v>13</v>
      </c>
      <c r="H691" s="42" t="n">
        <v>16</v>
      </c>
      <c r="I691" s="42" t="n">
        <v>21</v>
      </c>
      <c r="J691" s="42" t="n">
        <v>13</v>
      </c>
      <c r="K691" s="42" t="n">
        <v>60</v>
      </c>
      <c r="L691" s="42" t="n">
        <v>67</v>
      </c>
      <c r="M691" s="42" t="n">
        <v>18</v>
      </c>
      <c r="N691" s="42" t="n">
        <v>27</v>
      </c>
      <c r="O691" s="44">
        <f>IF(F691&gt;E691,1,0)</f>
        <v/>
      </c>
      <c r="P691" s="44">
        <f>F691-E691</f>
        <v/>
      </c>
    </row>
    <row r="692" ht="15" customHeight="1" s="35">
      <c r="A692" s="42" t="inlineStr">
        <is>
          <t>0022500663</t>
        </is>
      </c>
      <c r="B692" s="43" t="n">
        <v>46048</v>
      </c>
      <c r="C692" s="42" t="inlineStr">
        <is>
          <t>GSW</t>
        </is>
      </c>
      <c r="D692" s="42" t="inlineStr">
        <is>
          <t>MIN</t>
        </is>
      </c>
      <c r="E692" s="42" t="n">
        <v>83</v>
      </c>
      <c r="F692" s="42" t="n">
        <v>108</v>
      </c>
      <c r="G692" s="42" t="n">
        <v>19</v>
      </c>
      <c r="H692" s="42" t="n">
        <v>22</v>
      </c>
      <c r="I692" s="42" t="n">
        <v>19</v>
      </c>
      <c r="J692" s="42" t="n">
        <v>15</v>
      </c>
      <c r="K692" s="42" t="n">
        <v>57</v>
      </c>
      <c r="L692" s="42" t="n">
        <v>61</v>
      </c>
      <c r="M692" s="42" t="n">
        <v>26</v>
      </c>
      <c r="N692" s="42" t="n">
        <v>27</v>
      </c>
      <c r="O692" s="44">
        <f>IF(F692&gt;E692,1,0)</f>
        <v/>
      </c>
      <c r="P692" s="44">
        <f>F692-E692</f>
        <v/>
      </c>
    </row>
    <row r="693" ht="15" customHeight="1" s="35">
      <c r="A693" s="42" t="inlineStr">
        <is>
          <t>0022500664</t>
        </is>
      </c>
      <c r="B693" s="43" t="n">
        <v>46049</v>
      </c>
      <c r="C693" s="42" t="inlineStr">
        <is>
          <t>POR</t>
        </is>
      </c>
      <c r="D693" s="42" t="inlineStr">
        <is>
          <t>WAS</t>
        </is>
      </c>
      <c r="E693" s="42" t="n">
        <v>111</v>
      </c>
      <c r="F693" s="42" t="n">
        <v>115</v>
      </c>
      <c r="G693" s="42" t="n">
        <v>20</v>
      </c>
      <c r="H693" s="42" t="n">
        <v>14</v>
      </c>
      <c r="I693" s="42" t="n">
        <v>18</v>
      </c>
      <c r="J693" s="42" t="n">
        <v>17</v>
      </c>
      <c r="K693" s="42" t="n">
        <v>85</v>
      </c>
      <c r="L693" s="42" t="n">
        <v>54</v>
      </c>
      <c r="M693" s="42" t="n">
        <v>23</v>
      </c>
      <c r="N693" s="42" t="n">
        <v>10</v>
      </c>
      <c r="O693" s="44">
        <f>IF(F693&gt;E693,1,0)</f>
        <v/>
      </c>
      <c r="P693" s="44">
        <f>F693-E693</f>
        <v/>
      </c>
    </row>
    <row r="694" ht="15" customHeight="1" s="35">
      <c r="A694" s="42" t="inlineStr">
        <is>
          <t>0022500665</t>
        </is>
      </c>
      <c r="B694" s="43" t="n">
        <v>46049</v>
      </c>
      <c r="C694" s="42" t="inlineStr">
        <is>
          <t>SAC</t>
        </is>
      </c>
      <c r="D694" s="42" t="inlineStr">
        <is>
          <t>NYK</t>
        </is>
      </c>
      <c r="E694" s="42" t="n">
        <v>87</v>
      </c>
      <c r="F694" s="42" t="n">
        <v>103</v>
      </c>
      <c r="G694" s="42" t="n">
        <v>17</v>
      </c>
      <c r="H694" s="42" t="n">
        <v>21</v>
      </c>
      <c r="I694" s="42" t="n">
        <v>17</v>
      </c>
      <c r="J694" s="42" t="n">
        <v>16</v>
      </c>
      <c r="K694" s="42" t="n">
        <v>48</v>
      </c>
      <c r="L694" s="42" t="n">
        <v>50</v>
      </c>
      <c r="M694" s="42" t="n">
        <v>12</v>
      </c>
      <c r="N694" s="42" t="n">
        <v>27</v>
      </c>
      <c r="O694" s="44">
        <f>IF(F694&gt;E694,1,0)</f>
        <v/>
      </c>
      <c r="P694" s="44">
        <f>F694-E694</f>
        <v/>
      </c>
    </row>
    <row r="695" ht="15" customHeight="1" s="35">
      <c r="A695" s="42" t="inlineStr">
        <is>
          <t>0022500666</t>
        </is>
      </c>
      <c r="B695" s="43" t="n">
        <v>46049</v>
      </c>
      <c r="C695" s="42" t="inlineStr">
        <is>
          <t>MIL</t>
        </is>
      </c>
      <c r="D695" s="42" t="inlineStr">
        <is>
          <t>PHI</t>
        </is>
      </c>
      <c r="E695" s="42" t="n">
        <v>122</v>
      </c>
      <c r="F695" s="42" t="n">
        <v>139</v>
      </c>
      <c r="G695" s="42" t="n">
        <v>12</v>
      </c>
      <c r="H695" s="42" t="n">
        <v>7</v>
      </c>
      <c r="I695" s="42" t="n">
        <v>12</v>
      </c>
      <c r="J695" s="42" t="n">
        <v>22</v>
      </c>
      <c r="K695" s="42" t="n">
        <v>51</v>
      </c>
      <c r="L695" s="42" t="n">
        <v>52</v>
      </c>
      <c r="M695" s="42" t="n">
        <v>18</v>
      </c>
      <c r="N695" s="42" t="n">
        <v>24</v>
      </c>
      <c r="O695" s="44">
        <f>IF(F695&gt;E695,1,0)</f>
        <v/>
      </c>
      <c r="P695" s="44">
        <f>F695-E695</f>
        <v/>
      </c>
    </row>
    <row r="696" ht="15" customHeight="1" s="35">
      <c r="A696" s="42" t="inlineStr">
        <is>
          <t>0022500667</t>
        </is>
      </c>
      <c r="B696" s="43" t="n">
        <v>46049</v>
      </c>
      <c r="C696" s="42" t="inlineStr">
        <is>
          <t>NOP</t>
        </is>
      </c>
      <c r="D696" s="42" t="inlineStr">
        <is>
          <t>OKC</t>
        </is>
      </c>
      <c r="E696" s="42" t="n">
        <v>95</v>
      </c>
      <c r="F696" s="42" t="n">
        <v>104</v>
      </c>
      <c r="G696" s="42" t="n">
        <v>9</v>
      </c>
      <c r="H696" s="42" t="n">
        <v>16</v>
      </c>
      <c r="I696" s="42" t="n">
        <v>21</v>
      </c>
      <c r="J696" s="42" t="n">
        <v>15</v>
      </c>
      <c r="K696" s="42" t="n">
        <v>62</v>
      </c>
      <c r="L696" s="42" t="n">
        <v>62</v>
      </c>
      <c r="M696" s="42" t="n">
        <v>12</v>
      </c>
      <c r="N696" s="42" t="n">
        <v>37</v>
      </c>
      <c r="O696" s="44">
        <f>IF(F696&gt;E696,1,0)</f>
        <v/>
      </c>
      <c r="P696" s="44">
        <f>F696-E696</f>
        <v/>
      </c>
    </row>
    <row r="697" ht="15" customHeight="1" s="35">
      <c r="A697" s="42" t="inlineStr">
        <is>
          <t>0022500668</t>
        </is>
      </c>
      <c r="B697" s="43" t="n">
        <v>46049</v>
      </c>
      <c r="C697" s="42" t="inlineStr">
        <is>
          <t>DET</t>
        </is>
      </c>
      <c r="D697" s="42" t="inlineStr">
        <is>
          <t>DEN</t>
        </is>
      </c>
      <c r="E697" s="42" t="n">
        <v>109</v>
      </c>
      <c r="F697" s="42" t="n">
        <v>107</v>
      </c>
      <c r="G697" s="42" t="n">
        <v>7</v>
      </c>
      <c r="H697" s="42" t="n">
        <v>15</v>
      </c>
      <c r="I697" s="42" t="n">
        <v>21</v>
      </c>
      <c r="J697" s="42" t="n">
        <v>16</v>
      </c>
      <c r="K697" s="42" t="n">
        <v>47</v>
      </c>
      <c r="L697" s="42" t="n">
        <v>57</v>
      </c>
      <c r="M697" s="42" t="n">
        <v>33</v>
      </c>
      <c r="N697" s="42" t="n">
        <v>31</v>
      </c>
      <c r="O697" s="44">
        <f>IF(F697&gt;E697,1,0)</f>
        <v/>
      </c>
      <c r="P697" s="44">
        <f>F697-E697</f>
        <v/>
      </c>
    </row>
    <row r="698" ht="15" customHeight="1" s="35">
      <c r="A698" s="42" t="inlineStr">
        <is>
          <t>0022500669</t>
        </is>
      </c>
      <c r="B698" s="43" t="n">
        <v>46049</v>
      </c>
      <c r="C698" s="42" t="inlineStr">
        <is>
          <t>BKN</t>
        </is>
      </c>
      <c r="D698" s="42" t="inlineStr">
        <is>
          <t>PHX</t>
        </is>
      </c>
      <c r="E698" s="42" t="n">
        <v>102</v>
      </c>
      <c r="F698" s="42" t="n">
        <v>106</v>
      </c>
      <c r="G698" s="42" t="n">
        <v>22</v>
      </c>
      <c r="H698" s="42" t="n">
        <v>15</v>
      </c>
      <c r="I698" s="42" t="n">
        <v>22</v>
      </c>
      <c r="J698" s="42" t="n">
        <v>19</v>
      </c>
      <c r="K698" s="42" t="n">
        <v>44</v>
      </c>
      <c r="L698" s="42" t="n">
        <v>39</v>
      </c>
      <c r="M698" s="42" t="n">
        <v>12</v>
      </c>
      <c r="N698" s="42" t="n">
        <v>27</v>
      </c>
      <c r="O698" s="44">
        <f>IF(F698&gt;E698,1,0)</f>
        <v/>
      </c>
      <c r="P698" s="44">
        <f>F698-E698</f>
        <v/>
      </c>
    </row>
    <row r="699" ht="15" customHeight="1" s="35">
      <c r="A699" s="42" t="inlineStr">
        <is>
          <t>0022500670</t>
        </is>
      </c>
      <c r="B699" s="43" t="n">
        <v>46049</v>
      </c>
      <c r="C699" s="42" t="inlineStr">
        <is>
          <t>LAC</t>
        </is>
      </c>
      <c r="D699" s="42" t="inlineStr">
        <is>
          <t>UTA</t>
        </is>
      </c>
      <c r="E699" s="42" t="n">
        <v>115</v>
      </c>
      <c r="F699" s="42" t="n">
        <v>103</v>
      </c>
      <c r="G699" s="42" t="n">
        <v>11</v>
      </c>
      <c r="H699" s="42" t="n">
        <v>17</v>
      </c>
      <c r="I699" s="42" t="n">
        <v>19</v>
      </c>
      <c r="J699" s="42" t="n">
        <v>17</v>
      </c>
      <c r="K699" s="42" t="n">
        <v>52</v>
      </c>
      <c r="L699" s="42" t="n">
        <v>50</v>
      </c>
      <c r="M699" s="42" t="n">
        <v>21</v>
      </c>
      <c r="N699" s="42" t="n">
        <v>15</v>
      </c>
      <c r="O699" s="44">
        <f>IF(F699&gt;E699,1,0)</f>
        <v/>
      </c>
      <c r="P699" s="44">
        <f>F699-E699</f>
        <v/>
      </c>
    </row>
    <row r="700" ht="15" customHeight="1" s="35">
      <c r="A700" s="42" t="inlineStr">
        <is>
          <t>0022500671</t>
        </is>
      </c>
      <c r="B700" s="43" t="n">
        <v>46050</v>
      </c>
      <c r="C700" s="42" t="inlineStr">
        <is>
          <t>LAL</t>
        </is>
      </c>
      <c r="D700" s="42" t="inlineStr">
        <is>
          <t>CLE</t>
        </is>
      </c>
      <c r="E700" s="42" t="n">
        <v>99</v>
      </c>
      <c r="F700" s="42" t="n">
        <v>129</v>
      </c>
      <c r="G700" s="42" t="n">
        <v>16</v>
      </c>
      <c r="H700" s="42" t="n">
        <v>10</v>
      </c>
      <c r="I700" s="42" t="n">
        <v>16</v>
      </c>
      <c r="J700" s="42" t="n">
        <v>15</v>
      </c>
      <c r="K700" s="42" t="n">
        <v>41</v>
      </c>
      <c r="L700" s="42" t="n">
        <v>56</v>
      </c>
      <c r="M700" s="42" t="n">
        <v>28</v>
      </c>
      <c r="N700" s="42" t="n">
        <v>28</v>
      </c>
      <c r="O700" s="44">
        <f>IF(F700&gt;E700,1,0)</f>
        <v/>
      </c>
      <c r="P700" s="44">
        <f>F700-E700</f>
        <v/>
      </c>
    </row>
    <row r="701" ht="15" customHeight="1" s="35">
      <c r="A701" s="42" t="inlineStr">
        <is>
          <t>0022500672</t>
        </is>
      </c>
      <c r="B701" s="43" t="n">
        <v>46050</v>
      </c>
      <c r="C701" s="42" t="inlineStr">
        <is>
          <t>CHI</t>
        </is>
      </c>
      <c r="D701" s="42" t="inlineStr">
        <is>
          <t>IND</t>
        </is>
      </c>
      <c r="E701" s="42" t="n">
        <v>110</v>
      </c>
      <c r="F701" s="42" t="n">
        <v>113</v>
      </c>
      <c r="G701" s="42" t="n">
        <v>11</v>
      </c>
      <c r="H701" s="42" t="n">
        <v>6</v>
      </c>
      <c r="I701" s="42" t="n">
        <v>22</v>
      </c>
      <c r="J701" s="42" t="n">
        <v>18</v>
      </c>
      <c r="K701" s="42" t="n">
        <v>51</v>
      </c>
      <c r="L701" s="42" t="n">
        <v>50</v>
      </c>
      <c r="M701" s="42" t="n">
        <v>23</v>
      </c>
      <c r="N701" s="42" t="n">
        <v>11</v>
      </c>
      <c r="O701" s="44">
        <f>IF(F701&gt;E701,1,0)</f>
        <v/>
      </c>
      <c r="P701" s="44">
        <f>F701-E701</f>
        <v/>
      </c>
    </row>
    <row r="702" ht="15" customHeight="1" s="35">
      <c r="A702" s="42" t="inlineStr">
        <is>
          <t>0022500673</t>
        </is>
      </c>
      <c r="B702" s="43" t="n">
        <v>46050</v>
      </c>
      <c r="C702" s="42" t="inlineStr">
        <is>
          <t>ATL</t>
        </is>
      </c>
      <c r="D702" s="42" t="inlineStr">
        <is>
          <t>BOS</t>
        </is>
      </c>
      <c r="E702" s="42" t="n">
        <v>117</v>
      </c>
      <c r="F702" s="42" t="n">
        <v>106</v>
      </c>
      <c r="G702" s="42" t="n">
        <v>9</v>
      </c>
      <c r="H702" s="42" t="n">
        <v>16</v>
      </c>
      <c r="I702" s="42" t="n">
        <v>19</v>
      </c>
      <c r="J702" s="42" t="n">
        <v>14</v>
      </c>
      <c r="K702" s="42" t="n">
        <v>48</v>
      </c>
      <c r="L702" s="42" t="n">
        <v>55</v>
      </c>
      <c r="M702" s="42" t="n">
        <v>23</v>
      </c>
      <c r="N702" s="42" t="n">
        <v>29</v>
      </c>
      <c r="O702" s="44">
        <f>IF(F702&gt;E702,1,0)</f>
        <v/>
      </c>
      <c r="P702" s="44">
        <f>F702-E702</f>
        <v/>
      </c>
    </row>
    <row r="703" ht="15" customHeight="1" s="35">
      <c r="A703" s="42" t="inlineStr">
        <is>
          <t>0022500674</t>
        </is>
      </c>
      <c r="B703" s="43" t="n">
        <v>46050</v>
      </c>
      <c r="C703" s="42" t="inlineStr">
        <is>
          <t>ORL</t>
        </is>
      </c>
      <c r="D703" s="42" t="inlineStr">
        <is>
          <t>MIA</t>
        </is>
      </c>
      <c r="E703" s="42" t="n">
        <v>133</v>
      </c>
      <c r="F703" s="42" t="n">
        <v>124</v>
      </c>
      <c r="G703" s="42" t="n">
        <v>7</v>
      </c>
      <c r="H703" s="42" t="n">
        <v>18</v>
      </c>
      <c r="I703" s="42" t="n">
        <v>16</v>
      </c>
      <c r="J703" s="42" t="n">
        <v>18</v>
      </c>
      <c r="K703" s="42" t="n">
        <v>50</v>
      </c>
      <c r="L703" s="42" t="n">
        <v>52</v>
      </c>
      <c r="M703" s="42" t="n">
        <v>23</v>
      </c>
      <c r="N703" s="42" t="n">
        <v>25</v>
      </c>
      <c r="O703" s="44">
        <f>IF(F703&gt;E703,1,0)</f>
        <v/>
      </c>
      <c r="P703" s="44">
        <f>F703-E703</f>
        <v/>
      </c>
    </row>
    <row r="704" ht="15" customHeight="1" s="35">
      <c r="A704" s="42" t="inlineStr">
        <is>
          <t>0022500675</t>
        </is>
      </c>
      <c r="B704" s="43" t="n">
        <v>46050</v>
      </c>
      <c r="C704" s="42" t="inlineStr">
        <is>
          <t>NYK</t>
        </is>
      </c>
      <c r="D704" s="42" t="inlineStr">
        <is>
          <t>TOR</t>
        </is>
      </c>
      <c r="E704" s="42" t="n">
        <v>119</v>
      </c>
      <c r="F704" s="42" t="n">
        <v>92</v>
      </c>
      <c r="G704" s="42" t="n">
        <v>18</v>
      </c>
      <c r="H704" s="42" t="n">
        <v>20</v>
      </c>
      <c r="I704" s="42" t="n">
        <v>21</v>
      </c>
      <c r="J704" s="42" t="n">
        <v>19</v>
      </c>
      <c r="K704" s="42" t="n">
        <v>53</v>
      </c>
      <c r="L704" s="42" t="n">
        <v>48</v>
      </c>
      <c r="M704" s="42" t="n">
        <v>28</v>
      </c>
      <c r="N704" s="42" t="n">
        <v>29</v>
      </c>
      <c r="O704" s="44">
        <f>IF(F704&gt;E704,1,0)</f>
        <v/>
      </c>
      <c r="P704" s="44">
        <f>F704-E704</f>
        <v/>
      </c>
    </row>
    <row r="705" ht="15" customHeight="1" s="35">
      <c r="A705" s="42" t="inlineStr">
        <is>
          <t>0022500676</t>
        </is>
      </c>
      <c r="B705" s="43" t="n">
        <v>46050</v>
      </c>
      <c r="C705" s="42" t="inlineStr">
        <is>
          <t>CHA</t>
        </is>
      </c>
      <c r="D705" s="42" t="inlineStr">
        <is>
          <t>MEM</t>
        </is>
      </c>
      <c r="E705" s="42" t="n">
        <v>112</v>
      </c>
      <c r="F705" s="42" t="n">
        <v>97</v>
      </c>
      <c r="G705" s="42" t="n">
        <v>20</v>
      </c>
      <c r="H705" s="42" t="n">
        <v>13</v>
      </c>
      <c r="I705" s="42" t="n">
        <v>11</v>
      </c>
      <c r="J705" s="42" t="n">
        <v>10</v>
      </c>
      <c r="K705" s="42" t="n">
        <v>56</v>
      </c>
      <c r="L705" s="42" t="n">
        <v>40</v>
      </c>
      <c r="M705" s="42" t="n">
        <v>19</v>
      </c>
      <c r="N705" s="42" t="n">
        <v>18</v>
      </c>
      <c r="O705" s="44">
        <f>IF(F705&gt;E705,1,0)</f>
        <v/>
      </c>
      <c r="P705" s="44">
        <f>F705-E705</f>
        <v/>
      </c>
    </row>
    <row r="706" ht="15" customHeight="1" s="35">
      <c r="A706" s="42" t="inlineStr">
        <is>
          <t>0022500677</t>
        </is>
      </c>
      <c r="B706" s="43" t="n">
        <v>46050</v>
      </c>
      <c r="C706" s="42" t="inlineStr">
        <is>
          <t>MIN</t>
        </is>
      </c>
      <c r="D706" s="42" t="inlineStr">
        <is>
          <t>DAL</t>
        </is>
      </c>
      <c r="E706" s="42" t="n">
        <v>118</v>
      </c>
      <c r="F706" s="42" t="n">
        <v>105</v>
      </c>
      <c r="G706" s="42" t="n">
        <v>12</v>
      </c>
      <c r="H706" s="42" t="n">
        <v>19</v>
      </c>
      <c r="I706" s="42" t="n">
        <v>25</v>
      </c>
      <c r="J706" s="42" t="n">
        <v>19</v>
      </c>
      <c r="K706" s="42" t="n">
        <v>53</v>
      </c>
      <c r="L706" s="42" t="n">
        <v>65</v>
      </c>
      <c r="M706" s="42" t="n">
        <v>28</v>
      </c>
      <c r="N706" s="42" t="n">
        <v>19</v>
      </c>
      <c r="O706" s="44">
        <f>IF(F706&gt;E706,1,0)</f>
        <v/>
      </c>
      <c r="P706" s="44">
        <f>F706-E706</f>
        <v/>
      </c>
    </row>
    <row r="707" ht="15" customHeight="1" s="35">
      <c r="A707" s="42" t="inlineStr">
        <is>
          <t>0022500678</t>
        </is>
      </c>
      <c r="B707" s="43" t="n">
        <v>46050</v>
      </c>
      <c r="C707" s="42" t="inlineStr">
        <is>
          <t>GSW</t>
        </is>
      </c>
      <c r="D707" s="42" t="inlineStr">
        <is>
          <t>UTA</t>
        </is>
      </c>
      <c r="E707" s="42" t="n">
        <v>140</v>
      </c>
      <c r="F707" s="42" t="n">
        <v>124</v>
      </c>
      <c r="G707" s="42" t="n">
        <v>20</v>
      </c>
      <c r="H707" s="42" t="n">
        <v>19</v>
      </c>
      <c r="I707" s="42" t="n">
        <v>18</v>
      </c>
      <c r="J707" s="42" t="n">
        <v>23</v>
      </c>
      <c r="K707" s="42" t="n">
        <v>51</v>
      </c>
      <c r="L707" s="42" t="n">
        <v>44</v>
      </c>
      <c r="M707" s="42" t="n">
        <v>26</v>
      </c>
      <c r="N707" s="42" t="n">
        <v>15</v>
      </c>
      <c r="O707" s="44">
        <f>IF(F707&gt;E707,1,0)</f>
        <v/>
      </c>
      <c r="P707" s="44">
        <f>F707-E707</f>
        <v/>
      </c>
    </row>
    <row r="708" ht="15" customHeight="1" s="35">
      <c r="A708" s="42" t="inlineStr">
        <is>
          <t>0022500679</t>
        </is>
      </c>
      <c r="B708" s="43" t="n">
        <v>46050</v>
      </c>
      <c r="C708" s="42" t="inlineStr">
        <is>
          <t>SAS</t>
        </is>
      </c>
      <c r="D708" s="42" t="inlineStr">
        <is>
          <t>HOU</t>
        </is>
      </c>
      <c r="E708" s="42" t="n">
        <v>111</v>
      </c>
      <c r="F708" s="42" t="n">
        <v>99</v>
      </c>
      <c r="G708" s="42" t="n">
        <v>15</v>
      </c>
      <c r="H708" s="42" t="n">
        <v>14</v>
      </c>
      <c r="I708" s="42" t="n">
        <v>15</v>
      </c>
      <c r="J708" s="42" t="n">
        <v>18</v>
      </c>
      <c r="K708" s="42" t="n">
        <v>53</v>
      </c>
      <c r="L708" s="42" t="n">
        <v>57</v>
      </c>
      <c r="M708" s="42" t="n">
        <v>31</v>
      </c>
      <c r="N708" s="42" t="n">
        <v>28</v>
      </c>
      <c r="O708" s="44">
        <f>IF(F708&gt;E708,1,0)</f>
        <v/>
      </c>
      <c r="P708" s="44">
        <f>F708-E708</f>
        <v/>
      </c>
    </row>
    <row r="709" ht="15" customHeight="1" s="35">
      <c r="A709" s="42" t="inlineStr">
        <is>
          <t>0022500529</t>
        </is>
      </c>
      <c r="B709" s="43" t="n">
        <v>46051</v>
      </c>
      <c r="C709" s="42" t="inlineStr">
        <is>
          <t>MIA</t>
        </is>
      </c>
      <c r="D709" s="42" t="inlineStr">
        <is>
          <t>CHI</t>
        </is>
      </c>
      <c r="E709" s="42" t="n">
        <v>116</v>
      </c>
      <c r="F709" s="42" t="n">
        <v>113</v>
      </c>
      <c r="G709" s="42" t="n">
        <v>14</v>
      </c>
      <c r="H709" s="42" t="n">
        <v>16</v>
      </c>
      <c r="I709" s="42" t="n">
        <v>19</v>
      </c>
      <c r="J709" s="42" t="n">
        <v>20</v>
      </c>
      <c r="K709" s="42" t="n">
        <v>55</v>
      </c>
      <c r="L709" s="42" t="n">
        <v>62</v>
      </c>
      <c r="M709" s="42" t="n">
        <v>25</v>
      </c>
      <c r="N709" s="42" t="n">
        <v>23</v>
      </c>
      <c r="O709" s="44">
        <f>IF(F709&gt;E709,1,0)</f>
        <v/>
      </c>
      <c r="P709" s="44">
        <f>F709-E709</f>
        <v/>
      </c>
    </row>
    <row r="710" ht="15" customHeight="1" s="35">
      <c r="A710" s="42" t="inlineStr">
        <is>
          <t>0022500680</t>
        </is>
      </c>
      <c r="B710" s="43" t="n">
        <v>46051</v>
      </c>
      <c r="C710" s="42" t="inlineStr">
        <is>
          <t>SAC</t>
        </is>
      </c>
      <c r="D710" s="42" t="inlineStr">
        <is>
          <t>PHI</t>
        </is>
      </c>
      <c r="E710" s="42" t="n">
        <v>111</v>
      </c>
      <c r="F710" s="42" t="n">
        <v>113</v>
      </c>
      <c r="G710" s="42" t="n">
        <v>17</v>
      </c>
      <c r="H710" s="42" t="n">
        <v>9</v>
      </c>
      <c r="I710" s="42" t="n">
        <v>28</v>
      </c>
      <c r="J710" s="42" t="n">
        <v>19</v>
      </c>
      <c r="K710" s="42" t="n">
        <v>55</v>
      </c>
      <c r="L710" s="42" t="n">
        <v>28</v>
      </c>
      <c r="M710" s="42" t="n">
        <v>12</v>
      </c>
      <c r="N710" s="42" t="n">
        <v>25</v>
      </c>
      <c r="O710" s="44">
        <f>IF(F710&gt;E710,1,0)</f>
        <v/>
      </c>
      <c r="P710" s="44">
        <f>F710-E710</f>
        <v/>
      </c>
    </row>
    <row r="711" ht="15" customHeight="1" s="35">
      <c r="A711" s="42" t="inlineStr">
        <is>
          <t>0022500681</t>
        </is>
      </c>
      <c r="B711" s="43" t="n">
        <v>46051</v>
      </c>
      <c r="C711" s="42" t="inlineStr">
        <is>
          <t>MIL</t>
        </is>
      </c>
      <c r="D711" s="42" t="inlineStr">
        <is>
          <t>WAS</t>
        </is>
      </c>
      <c r="E711" s="42" t="n">
        <v>99</v>
      </c>
      <c r="F711" s="42" t="n">
        <v>109</v>
      </c>
      <c r="G711" s="42" t="n">
        <v>9</v>
      </c>
      <c r="H711" s="42" t="n">
        <v>13</v>
      </c>
      <c r="I711" s="42" t="n">
        <v>21</v>
      </c>
      <c r="J711" s="42" t="n">
        <v>12</v>
      </c>
      <c r="K711" s="42" t="n">
        <v>55</v>
      </c>
      <c r="L711" s="42" t="n">
        <v>66</v>
      </c>
      <c r="M711" s="42" t="n">
        <v>18</v>
      </c>
      <c r="N711" s="42" t="n">
        <v>11</v>
      </c>
      <c r="O711" s="44">
        <f>IF(F711&gt;E711,1,0)</f>
        <v/>
      </c>
      <c r="P711" s="44">
        <f>F711-E711</f>
        <v/>
      </c>
    </row>
    <row r="712" ht="15" customHeight="1" s="35">
      <c r="A712" s="42" t="inlineStr">
        <is>
          <t>0022500682</t>
        </is>
      </c>
      <c r="B712" s="43" t="n">
        <v>46051</v>
      </c>
      <c r="C712" s="42" t="inlineStr">
        <is>
          <t>HOU</t>
        </is>
      </c>
      <c r="D712" s="42" t="inlineStr">
        <is>
          <t>ATL</t>
        </is>
      </c>
      <c r="E712" s="42" t="n">
        <v>104</v>
      </c>
      <c r="F712" s="42" t="n">
        <v>86</v>
      </c>
      <c r="G712" s="42" t="n">
        <v>12</v>
      </c>
      <c r="H712" s="42" t="n">
        <v>12</v>
      </c>
      <c r="I712" s="42" t="n">
        <v>11</v>
      </c>
      <c r="J712" s="42" t="n">
        <v>16</v>
      </c>
      <c r="K712" s="42" t="n">
        <v>68</v>
      </c>
      <c r="L712" s="42" t="n">
        <v>51</v>
      </c>
      <c r="M712" s="42" t="n">
        <v>28</v>
      </c>
      <c r="N712" s="42" t="n">
        <v>24</v>
      </c>
      <c r="O712" s="44">
        <f>IF(F712&gt;E712,1,0)</f>
        <v/>
      </c>
      <c r="P712" s="44">
        <f>F712-E712</f>
        <v/>
      </c>
    </row>
    <row r="713" ht="15" customHeight="1" s="35">
      <c r="A713" s="42" t="inlineStr">
        <is>
          <t>0022500683</t>
        </is>
      </c>
      <c r="B713" s="43" t="n">
        <v>46051</v>
      </c>
      <c r="C713" s="42" t="inlineStr">
        <is>
          <t>CHA</t>
        </is>
      </c>
      <c r="D713" s="42" t="inlineStr">
        <is>
          <t>DAL</t>
        </is>
      </c>
      <c r="E713" s="42" t="n">
        <v>123</v>
      </c>
      <c r="F713" s="42" t="n">
        <v>121</v>
      </c>
      <c r="G713" s="42" t="n">
        <v>10</v>
      </c>
      <c r="H713" s="42" t="n">
        <v>8</v>
      </c>
      <c r="I713" s="42" t="n">
        <v>17</v>
      </c>
      <c r="J713" s="42" t="n">
        <v>15</v>
      </c>
      <c r="K713" s="42" t="n">
        <v>51</v>
      </c>
      <c r="L713" s="42" t="n">
        <v>56</v>
      </c>
      <c r="M713" s="42" t="n">
        <v>20</v>
      </c>
      <c r="N713" s="42" t="n">
        <v>19</v>
      </c>
      <c r="O713" s="44">
        <f>IF(F713&gt;E713,1,0)</f>
        <v/>
      </c>
      <c r="P713" s="44">
        <f>F713-E713</f>
        <v/>
      </c>
    </row>
    <row r="714" ht="15" customHeight="1" s="35">
      <c r="A714" s="42" t="inlineStr">
        <is>
          <t>0022500684</t>
        </is>
      </c>
      <c r="B714" s="43" t="n">
        <v>46051</v>
      </c>
      <c r="C714" s="42" t="inlineStr">
        <is>
          <t>BKN</t>
        </is>
      </c>
      <c r="D714" s="42" t="inlineStr">
        <is>
          <t>DEN</t>
        </is>
      </c>
      <c r="E714" s="42" t="n">
        <v>103</v>
      </c>
      <c r="F714" s="42" t="n">
        <v>107</v>
      </c>
      <c r="G714" s="42" t="n">
        <v>9</v>
      </c>
      <c r="H714" s="42" t="n">
        <v>7</v>
      </c>
      <c r="I714" s="42" t="n">
        <v>21</v>
      </c>
      <c r="J714" s="42" t="n">
        <v>14</v>
      </c>
      <c r="K714" s="42" t="n">
        <v>52</v>
      </c>
      <c r="L714" s="42" t="n">
        <v>50</v>
      </c>
      <c r="M714" s="42" t="n">
        <v>12</v>
      </c>
      <c r="N714" s="42" t="n">
        <v>31</v>
      </c>
      <c r="O714" s="44">
        <f>IF(F714&gt;E714,1,0)</f>
        <v/>
      </c>
      <c r="P714" s="44">
        <f>F714-E714</f>
        <v/>
      </c>
    </row>
    <row r="715" ht="15" customHeight="1" s="35">
      <c r="A715" s="42" t="inlineStr">
        <is>
          <t>0022500685</t>
        </is>
      </c>
      <c r="B715" s="43" t="n">
        <v>46051</v>
      </c>
      <c r="C715" s="42" t="inlineStr">
        <is>
          <t>DET</t>
        </is>
      </c>
      <c r="D715" s="42" t="inlineStr">
        <is>
          <t>PHX</t>
        </is>
      </c>
      <c r="E715" s="42" t="n">
        <v>96</v>
      </c>
      <c r="F715" s="42" t="n">
        <v>114</v>
      </c>
      <c r="G715" s="42" t="n">
        <v>9</v>
      </c>
      <c r="H715" s="42" t="n">
        <v>17</v>
      </c>
      <c r="I715" s="42" t="n">
        <v>20</v>
      </c>
      <c r="J715" s="42" t="n">
        <v>25</v>
      </c>
      <c r="K715" s="42" t="n">
        <v>44</v>
      </c>
      <c r="L715" s="42" t="n">
        <v>58</v>
      </c>
      <c r="M715" s="42" t="n">
        <v>34</v>
      </c>
      <c r="N715" s="42" t="n">
        <v>28</v>
      </c>
      <c r="O715" s="44">
        <f>IF(F715&gt;E715,1,0)</f>
        <v/>
      </c>
      <c r="P715" s="44">
        <f>F715-E715</f>
        <v/>
      </c>
    </row>
    <row r="716" ht="15" customHeight="1" s="35">
      <c r="A716" s="42" t="inlineStr">
        <is>
          <t>0022500686</t>
        </is>
      </c>
      <c r="B716" s="43" t="n">
        <v>46051</v>
      </c>
      <c r="C716" s="42" t="inlineStr">
        <is>
          <t>OKC</t>
        </is>
      </c>
      <c r="D716" s="42" t="inlineStr">
        <is>
          <t>MIN</t>
        </is>
      </c>
      <c r="E716" s="42" t="n">
        <v>111</v>
      </c>
      <c r="F716" s="42" t="n">
        <v>123</v>
      </c>
      <c r="G716" s="42" t="n">
        <v>16</v>
      </c>
      <c r="H716" s="42" t="n">
        <v>20</v>
      </c>
      <c r="I716" s="42" t="n">
        <v>15</v>
      </c>
      <c r="J716" s="42" t="n">
        <v>21</v>
      </c>
      <c r="K716" s="42" t="n">
        <v>42</v>
      </c>
      <c r="L716" s="42" t="n">
        <v>57</v>
      </c>
      <c r="M716" s="42" t="n">
        <v>38</v>
      </c>
      <c r="N716" s="42" t="n">
        <v>29</v>
      </c>
      <c r="O716" s="44">
        <f>IF(F716&gt;E716,1,0)</f>
        <v/>
      </c>
      <c r="P716" s="44">
        <f>F716-E716</f>
        <v/>
      </c>
    </row>
    <row r="717" ht="15" customHeight="1" s="35">
      <c r="A717" s="42" t="inlineStr">
        <is>
          <t>0022500687</t>
        </is>
      </c>
      <c r="B717" s="43" t="n">
        <v>46052</v>
      </c>
      <c r="C717" s="42" t="inlineStr">
        <is>
          <t>TOR</t>
        </is>
      </c>
      <c r="D717" s="42" t="inlineStr">
        <is>
          <t>ORL</t>
        </is>
      </c>
      <c r="E717" s="42" t="n">
        <v>120</v>
      </c>
      <c r="F717" s="42" t="n">
        <v>130</v>
      </c>
      <c r="G717" s="42" t="n">
        <v>14</v>
      </c>
      <c r="H717" s="42" t="n">
        <v>12</v>
      </c>
      <c r="I717" s="42" t="n">
        <v>25</v>
      </c>
      <c r="J717" s="42" t="n">
        <v>23</v>
      </c>
      <c r="K717" s="42" t="n">
        <v>48</v>
      </c>
      <c r="L717" s="42" t="n">
        <v>41</v>
      </c>
      <c r="M717" s="42" t="n">
        <v>29</v>
      </c>
      <c r="N717" s="42" t="n">
        <v>24</v>
      </c>
      <c r="O717" s="44">
        <f>IF(F717&gt;E717,1,0)</f>
        <v/>
      </c>
      <c r="P717" s="44">
        <f>F717-E717</f>
        <v/>
      </c>
    </row>
    <row r="718" ht="15" customHeight="1" s="35">
      <c r="A718" s="42" t="inlineStr">
        <is>
          <t>0022500688</t>
        </is>
      </c>
      <c r="B718" s="43" t="n">
        <v>46052</v>
      </c>
      <c r="C718" s="42" t="inlineStr">
        <is>
          <t>LAL</t>
        </is>
      </c>
      <c r="D718" s="42" t="inlineStr">
        <is>
          <t>WAS</t>
        </is>
      </c>
      <c r="E718" s="42" t="n">
        <v>142</v>
      </c>
      <c r="F718" s="42" t="n">
        <v>111</v>
      </c>
      <c r="G718" s="42" t="n">
        <v>17</v>
      </c>
      <c r="H718" s="42" t="n">
        <v>19</v>
      </c>
      <c r="I718" s="42" t="n">
        <v>8</v>
      </c>
      <c r="J718" s="42" t="n">
        <v>19</v>
      </c>
      <c r="K718" s="42" t="n">
        <v>55</v>
      </c>
      <c r="L718" s="42" t="n">
        <v>44</v>
      </c>
      <c r="M718" s="42" t="n">
        <v>28</v>
      </c>
      <c r="N718" s="42" t="n">
        <v>12</v>
      </c>
      <c r="O718" s="44">
        <f>IF(F718&gt;E718,1,0)</f>
        <v/>
      </c>
      <c r="P718" s="44">
        <f>F718-E718</f>
        <v/>
      </c>
    </row>
    <row r="719" ht="15" customHeight="1" s="35">
      <c r="A719" s="42" t="inlineStr">
        <is>
          <t>0022500689</t>
        </is>
      </c>
      <c r="B719" s="43" t="n">
        <v>46052</v>
      </c>
      <c r="C719" s="42" t="inlineStr">
        <is>
          <t>SAC</t>
        </is>
      </c>
      <c r="D719" s="42" t="inlineStr">
        <is>
          <t>BOS</t>
        </is>
      </c>
      <c r="E719" s="42" t="n">
        <v>93</v>
      </c>
      <c r="F719" s="42" t="n">
        <v>112</v>
      </c>
      <c r="G719" s="42" t="n">
        <v>16</v>
      </c>
      <c r="H719" s="42" t="n">
        <v>7</v>
      </c>
      <c r="I719" s="42" t="n">
        <v>18</v>
      </c>
      <c r="J719" s="42" t="n">
        <v>17</v>
      </c>
      <c r="K719" s="42" t="n">
        <v>58</v>
      </c>
      <c r="L719" s="42" t="n">
        <v>53</v>
      </c>
      <c r="M719" s="42" t="n">
        <v>12</v>
      </c>
      <c r="N719" s="42" t="n">
        <v>29</v>
      </c>
      <c r="O719" s="44">
        <f>IF(F719&gt;E719,1,0)</f>
        <v/>
      </c>
      <c r="P719" s="44">
        <f>F719-E719</f>
        <v/>
      </c>
    </row>
    <row r="720" ht="15" customHeight="1" s="35">
      <c r="A720" s="42" t="inlineStr">
        <is>
          <t>0022500690</t>
        </is>
      </c>
      <c r="B720" s="43" t="n">
        <v>46052</v>
      </c>
      <c r="C720" s="42" t="inlineStr">
        <is>
          <t>POR</t>
        </is>
      </c>
      <c r="D720" s="42" t="inlineStr">
        <is>
          <t>NYK</t>
        </is>
      </c>
      <c r="E720" s="42" t="n">
        <v>97</v>
      </c>
      <c r="F720" s="42" t="n">
        <v>127</v>
      </c>
      <c r="G720" s="42" t="n">
        <v>20</v>
      </c>
      <c r="H720" s="42" t="n">
        <v>14</v>
      </c>
      <c r="I720" s="42" t="n">
        <v>13</v>
      </c>
      <c r="J720" s="42" t="n">
        <v>21</v>
      </c>
      <c r="K720" s="42" t="n">
        <v>47</v>
      </c>
      <c r="L720" s="42" t="n">
        <v>58</v>
      </c>
      <c r="M720" s="42" t="n">
        <v>23</v>
      </c>
      <c r="N720" s="42" t="n">
        <v>29</v>
      </c>
      <c r="O720" s="44">
        <f>IF(F720&gt;E720,1,0)</f>
        <v/>
      </c>
      <c r="P720" s="44">
        <f>F720-E720</f>
        <v/>
      </c>
    </row>
    <row r="721" ht="15" customHeight="1" s="35">
      <c r="A721" s="42" t="inlineStr">
        <is>
          <t>0022500691</t>
        </is>
      </c>
      <c r="B721" s="43" t="n">
        <v>46052</v>
      </c>
      <c r="C721" s="42" t="inlineStr">
        <is>
          <t>MEM</t>
        </is>
      </c>
      <c r="D721" s="42" t="inlineStr">
        <is>
          <t>NOP</t>
        </is>
      </c>
      <c r="E721" s="42" t="n">
        <v>106</v>
      </c>
      <c r="F721" s="42" t="n">
        <v>114</v>
      </c>
      <c r="G721" s="42" t="n">
        <v>20</v>
      </c>
      <c r="H721" s="42" t="n">
        <v>16</v>
      </c>
      <c r="I721" s="42" t="n">
        <v>19</v>
      </c>
      <c r="J721" s="42" t="n">
        <v>16</v>
      </c>
      <c r="K721" s="42" t="n">
        <v>51</v>
      </c>
      <c r="L721" s="42" t="n">
        <v>55</v>
      </c>
      <c r="M721" s="42" t="n">
        <v>18</v>
      </c>
      <c r="N721" s="42" t="n">
        <v>12</v>
      </c>
      <c r="O721" s="44">
        <f>IF(F721&gt;E721,1,0)</f>
        <v/>
      </c>
      <c r="P721" s="44">
        <f>F721-E721</f>
        <v/>
      </c>
    </row>
    <row r="722" ht="15" customHeight="1" s="35">
      <c r="A722" s="42" t="inlineStr">
        <is>
          <t>0022500693</t>
        </is>
      </c>
      <c r="B722" s="43" t="n">
        <v>46052</v>
      </c>
      <c r="C722" s="42" t="inlineStr">
        <is>
          <t>CLE</t>
        </is>
      </c>
      <c r="D722" s="42" t="inlineStr">
        <is>
          <t>PHX</t>
        </is>
      </c>
      <c r="E722" s="42" t="n">
        <v>113</v>
      </c>
      <c r="F722" s="42" t="n">
        <v>126</v>
      </c>
      <c r="G722" s="42" t="n">
        <v>22</v>
      </c>
      <c r="H722" s="42" t="n">
        <v>22</v>
      </c>
      <c r="I722" s="42" t="n">
        <v>20</v>
      </c>
      <c r="J722" s="42" t="n">
        <v>19</v>
      </c>
      <c r="K722" s="42" t="n">
        <v>52</v>
      </c>
      <c r="L722" s="42" t="n">
        <v>49</v>
      </c>
      <c r="M722" s="42" t="n">
        <v>29</v>
      </c>
      <c r="N722" s="42" t="n">
        <v>29</v>
      </c>
      <c r="O722" s="44">
        <f>IF(F722&gt;E722,1,0)</f>
        <v/>
      </c>
      <c r="P722" s="44">
        <f>F722-E722</f>
        <v/>
      </c>
    </row>
    <row r="723" ht="15" customHeight="1" s="35">
      <c r="A723" s="42" t="inlineStr">
        <is>
          <t>0022500694</t>
        </is>
      </c>
      <c r="B723" s="43" t="n">
        <v>46052</v>
      </c>
      <c r="C723" s="42" t="inlineStr">
        <is>
          <t>BKN</t>
        </is>
      </c>
      <c r="D723" s="42" t="inlineStr">
        <is>
          <t>UTA</t>
        </is>
      </c>
      <c r="E723" s="42" t="n">
        <v>109</v>
      </c>
      <c r="F723" s="42" t="n">
        <v>99</v>
      </c>
      <c r="G723" s="42" t="n">
        <v>12</v>
      </c>
      <c r="H723" s="42" t="n">
        <v>11</v>
      </c>
      <c r="I723" s="42" t="n">
        <v>21</v>
      </c>
      <c r="J723" s="42" t="n">
        <v>23</v>
      </c>
      <c r="K723" s="42" t="n">
        <v>60</v>
      </c>
      <c r="L723" s="42" t="n">
        <v>42</v>
      </c>
      <c r="M723" s="42" t="n">
        <v>12</v>
      </c>
      <c r="N723" s="42" t="n">
        <v>15</v>
      </c>
      <c r="O723" s="44">
        <f>IF(F723&gt;E723,1,0)</f>
        <v/>
      </c>
      <c r="P723" s="44">
        <f>F723-E723</f>
        <v/>
      </c>
    </row>
    <row r="724" ht="15" customHeight="1" s="35">
      <c r="A724" s="42" t="inlineStr">
        <is>
          <t>0022500695</t>
        </is>
      </c>
      <c r="B724" s="43" t="n">
        <v>46052</v>
      </c>
      <c r="C724" s="42" t="inlineStr">
        <is>
          <t>LAC</t>
        </is>
      </c>
      <c r="D724" s="42" t="inlineStr">
        <is>
          <t>DEN</t>
        </is>
      </c>
      <c r="E724" s="42" t="n">
        <v>109</v>
      </c>
      <c r="F724" s="42" t="n">
        <v>122</v>
      </c>
      <c r="G724" s="42" t="n">
        <v>9</v>
      </c>
      <c r="H724" s="42" t="n">
        <v>13</v>
      </c>
      <c r="I724" s="42" t="n">
        <v>21</v>
      </c>
      <c r="J724" s="42" t="n">
        <v>18</v>
      </c>
      <c r="K724" s="42" t="n">
        <v>42</v>
      </c>
      <c r="L724" s="42" t="n">
        <v>51</v>
      </c>
      <c r="M724" s="42" t="n">
        <v>22</v>
      </c>
      <c r="N724" s="42" t="n">
        <v>32</v>
      </c>
      <c r="O724" s="44">
        <f>IF(F724&gt;E724,1,0)</f>
        <v/>
      </c>
      <c r="P724" s="44">
        <f>F724-E724</f>
        <v/>
      </c>
    </row>
    <row r="725" ht="15" customHeight="1" s="35">
      <c r="A725" s="42" t="inlineStr">
        <is>
          <t>0022500696</t>
        </is>
      </c>
      <c r="B725" s="43" t="n">
        <v>46052</v>
      </c>
      <c r="C725" s="42" t="inlineStr">
        <is>
          <t>DET</t>
        </is>
      </c>
      <c r="D725" s="42" t="inlineStr">
        <is>
          <t>GSW</t>
        </is>
      </c>
      <c r="E725" s="42" t="n">
        <v>131</v>
      </c>
      <c r="F725" s="42" t="n">
        <v>124</v>
      </c>
      <c r="G725" s="42" t="n">
        <v>16</v>
      </c>
      <c r="H725" s="42" t="n">
        <v>18</v>
      </c>
      <c r="I725" s="42" t="n">
        <v>23</v>
      </c>
      <c r="J725" s="42" t="n">
        <v>21</v>
      </c>
      <c r="K725" s="42" t="n">
        <v>61</v>
      </c>
      <c r="L725" s="42" t="n">
        <v>54</v>
      </c>
      <c r="M725" s="42" t="n">
        <v>34</v>
      </c>
      <c r="N725" s="42" t="n">
        <v>27</v>
      </c>
      <c r="O725" s="44">
        <f>IF(F725&gt;E725,1,0)</f>
        <v/>
      </c>
      <c r="P725" s="44">
        <f>F725-E725</f>
        <v/>
      </c>
    </row>
    <row r="726" ht="15" customHeight="1" s="35">
      <c r="A726" s="42" t="inlineStr">
        <is>
          <t>0022500692</t>
        </is>
      </c>
      <c r="B726" s="43" t="n">
        <v>46053</v>
      </c>
      <c r="C726" s="42" t="inlineStr">
        <is>
          <t>CHI</t>
        </is>
      </c>
      <c r="D726" s="42" t="inlineStr">
        <is>
          <t>MIA</t>
        </is>
      </c>
      <c r="E726" s="42" t="n">
        <v>125</v>
      </c>
      <c r="F726" s="42" t="n">
        <v>118</v>
      </c>
      <c r="G726" s="42" t="n">
        <v>24</v>
      </c>
      <c r="H726" s="42" t="n">
        <v>19</v>
      </c>
      <c r="I726" s="42" t="n">
        <v>21</v>
      </c>
      <c r="J726" s="42" t="n">
        <v>19</v>
      </c>
      <c r="K726" s="42" t="n">
        <v>51</v>
      </c>
      <c r="L726" s="42" t="n">
        <v>59</v>
      </c>
      <c r="M726" s="42" t="n">
        <v>23</v>
      </c>
      <c r="N726" s="42" t="n">
        <v>26</v>
      </c>
      <c r="O726" s="44">
        <f>IF(F726&gt;E726,1,0)</f>
        <v/>
      </c>
      <c r="P726" s="44">
        <f>F726-E726</f>
        <v/>
      </c>
    </row>
    <row r="727" ht="15" customHeight="1" s="35">
      <c r="A727" s="42" t="inlineStr">
        <is>
          <t>0022500697</t>
        </is>
      </c>
      <c r="B727" s="43" t="n">
        <v>46053</v>
      </c>
      <c r="C727" s="42" t="inlineStr">
        <is>
          <t>SAS</t>
        </is>
      </c>
      <c r="D727" s="42" t="inlineStr">
        <is>
          <t>CHA</t>
        </is>
      </c>
      <c r="E727" s="42" t="n">
        <v>106</v>
      </c>
      <c r="F727" s="42" t="n">
        <v>111</v>
      </c>
      <c r="G727" s="42" t="n">
        <v>11</v>
      </c>
      <c r="H727" s="42" t="n">
        <v>12</v>
      </c>
      <c r="I727" s="42" t="n">
        <v>16</v>
      </c>
      <c r="J727" s="42" t="n">
        <v>19</v>
      </c>
      <c r="K727" s="42" t="n">
        <v>40</v>
      </c>
      <c r="L727" s="42" t="n">
        <v>55</v>
      </c>
      <c r="M727" s="42" t="n">
        <v>32</v>
      </c>
      <c r="N727" s="42" t="n">
        <v>21</v>
      </c>
      <c r="O727" s="44">
        <f>IF(F727&gt;E727,1,0)</f>
        <v/>
      </c>
      <c r="P727" s="44">
        <f>F727-E727</f>
        <v/>
      </c>
    </row>
    <row r="728" ht="15" customHeight="1" s="35">
      <c r="A728" s="42" t="inlineStr">
        <is>
          <t>0022500698</t>
        </is>
      </c>
      <c r="B728" s="43" t="n">
        <v>46053</v>
      </c>
      <c r="C728" s="42" t="inlineStr">
        <is>
          <t>ATL</t>
        </is>
      </c>
      <c r="D728" s="42" t="inlineStr">
        <is>
          <t>IND</t>
        </is>
      </c>
      <c r="E728" s="42" t="n">
        <v>124</v>
      </c>
      <c r="F728" s="42" t="n">
        <v>129</v>
      </c>
      <c r="G728" s="42" t="n">
        <v>10</v>
      </c>
      <c r="H728" s="42" t="n">
        <v>23</v>
      </c>
      <c r="I728" s="42" t="n">
        <v>18</v>
      </c>
      <c r="J728" s="42" t="n">
        <v>21</v>
      </c>
      <c r="K728" s="42" t="n">
        <v>47</v>
      </c>
      <c r="L728" s="42" t="n">
        <v>56</v>
      </c>
      <c r="M728" s="42" t="n">
        <v>24</v>
      </c>
      <c r="N728" s="42" t="n">
        <v>12</v>
      </c>
      <c r="O728" s="44">
        <f>IF(F728&gt;E728,1,0)</f>
        <v/>
      </c>
      <c r="P728" s="44">
        <f>F728-E728</f>
        <v/>
      </c>
    </row>
    <row r="729" ht="15" customHeight="1" s="35">
      <c r="A729" s="42" t="inlineStr">
        <is>
          <t>0022500699</t>
        </is>
      </c>
      <c r="B729" s="43" t="n">
        <v>46053</v>
      </c>
      <c r="C729" s="42" t="inlineStr">
        <is>
          <t>NOP</t>
        </is>
      </c>
      <c r="D729" s="42" t="inlineStr">
        <is>
          <t>PHI</t>
        </is>
      </c>
      <c r="E729" s="42" t="n">
        <v>114</v>
      </c>
      <c r="F729" s="42" t="n">
        <v>124</v>
      </c>
      <c r="G729" s="42" t="n">
        <v>10</v>
      </c>
      <c r="H729" s="42" t="n">
        <v>10</v>
      </c>
      <c r="I729" s="42" t="n">
        <v>16</v>
      </c>
      <c r="J729" s="42" t="n">
        <v>18</v>
      </c>
      <c r="K729" s="42" t="n">
        <v>51</v>
      </c>
      <c r="L729" s="42" t="n">
        <v>59</v>
      </c>
      <c r="M729" s="42" t="n">
        <v>13</v>
      </c>
      <c r="N729" s="42" t="n">
        <v>26</v>
      </c>
      <c r="O729" s="44">
        <f>IF(F729&gt;E729,1,0)</f>
        <v/>
      </c>
      <c r="P729" s="44">
        <f>F729-E729</f>
        <v/>
      </c>
    </row>
    <row r="730" ht="15" customHeight="1" s="35">
      <c r="A730" s="42" t="inlineStr">
        <is>
          <t>0022500700</t>
        </is>
      </c>
      <c r="B730" s="43" t="n">
        <v>46053</v>
      </c>
      <c r="C730" s="42" t="inlineStr">
        <is>
          <t>MIN</t>
        </is>
      </c>
      <c r="D730" s="42" t="inlineStr">
        <is>
          <t>MEM</t>
        </is>
      </c>
      <c r="E730" s="42" t="n">
        <v>131</v>
      </c>
      <c r="F730" s="42" t="n">
        <v>114</v>
      </c>
      <c r="G730" s="42" t="n">
        <v>15</v>
      </c>
      <c r="H730" s="42" t="n">
        <v>15</v>
      </c>
      <c r="I730" s="42" t="n">
        <v>21</v>
      </c>
      <c r="J730" s="42" t="n">
        <v>16</v>
      </c>
      <c r="K730" s="42" t="n">
        <v>50</v>
      </c>
      <c r="L730" s="42" t="n">
        <v>53</v>
      </c>
      <c r="M730" s="42" t="n">
        <v>30</v>
      </c>
      <c r="N730" s="42" t="n">
        <v>18</v>
      </c>
      <c r="O730" s="44">
        <f>IF(F730&gt;E730,1,0)</f>
        <v/>
      </c>
      <c r="P730" s="44">
        <f>F730-E730</f>
        <v/>
      </c>
    </row>
    <row r="731" ht="15" customHeight="1" s="35">
      <c r="A731" s="42" t="inlineStr">
        <is>
          <t>0022500701</t>
        </is>
      </c>
      <c r="B731" s="43" t="n">
        <v>46053</v>
      </c>
      <c r="C731" s="42" t="inlineStr">
        <is>
          <t>DAL</t>
        </is>
      </c>
      <c r="D731" s="42" t="inlineStr">
        <is>
          <t>HOU</t>
        </is>
      </c>
      <c r="E731" s="42" t="n">
        <v>107</v>
      </c>
      <c r="F731" s="42" t="n">
        <v>111</v>
      </c>
      <c r="G731" s="42" t="n">
        <v>11</v>
      </c>
      <c r="H731" s="42" t="n">
        <v>6</v>
      </c>
      <c r="I731" s="42" t="n">
        <v>12</v>
      </c>
      <c r="J731" s="42" t="n">
        <v>20</v>
      </c>
      <c r="K731" s="42" t="n">
        <v>66</v>
      </c>
      <c r="L731" s="42" t="n">
        <v>63</v>
      </c>
      <c r="M731" s="42" t="n">
        <v>19</v>
      </c>
      <c r="N731" s="42" t="n">
        <v>29</v>
      </c>
      <c r="O731" s="44">
        <f>IF(F731&gt;E731,1,0)</f>
        <v/>
      </c>
      <c r="P731" s="44">
        <f>F731-E731</f>
        <v/>
      </c>
    </row>
    <row r="732" ht="15" customHeight="1" s="35">
      <c r="A732" s="42" t="inlineStr">
        <is>
          <t>0022500702</t>
        </is>
      </c>
      <c r="B732" s="43" t="n">
        <v>46054</v>
      </c>
      <c r="C732" s="42" t="inlineStr">
        <is>
          <t>MIL</t>
        </is>
      </c>
      <c r="D732" s="42" t="inlineStr">
        <is>
          <t>BOS</t>
        </is>
      </c>
      <c r="E732" s="42" t="n">
        <v>79</v>
      </c>
      <c r="F732" s="42" t="n">
        <v>107</v>
      </c>
      <c r="G732" s="42" t="n">
        <v>11</v>
      </c>
      <c r="H732" s="42" t="n">
        <v>10</v>
      </c>
      <c r="I732" s="42" t="n">
        <v>17</v>
      </c>
      <c r="J732" s="42" t="n">
        <v>16</v>
      </c>
      <c r="K732" s="42" t="n">
        <v>50</v>
      </c>
      <c r="L732" s="42" t="n">
        <v>61</v>
      </c>
      <c r="M732" s="42" t="n">
        <v>18</v>
      </c>
      <c r="N732" s="42" t="n">
        <v>30</v>
      </c>
      <c r="O732" s="44">
        <f>IF(F732&gt;E732,1,0)</f>
        <v/>
      </c>
      <c r="P732" s="44">
        <f>F732-E732</f>
        <v/>
      </c>
    </row>
    <row r="733" ht="15" customHeight="1" s="35">
      <c r="A733" s="42" t="inlineStr">
        <is>
          <t>0022500703</t>
        </is>
      </c>
      <c r="B733" s="43" t="n">
        <v>46054</v>
      </c>
      <c r="C733" s="42" t="inlineStr">
        <is>
          <t>ORL</t>
        </is>
      </c>
      <c r="D733" s="42" t="inlineStr">
        <is>
          <t>SAS</t>
        </is>
      </c>
      <c r="E733" s="42" t="n">
        <v>103</v>
      </c>
      <c r="F733" s="42" t="n">
        <v>112</v>
      </c>
      <c r="G733" s="42" t="n">
        <v>15</v>
      </c>
      <c r="H733" s="42" t="n">
        <v>17</v>
      </c>
      <c r="I733" s="42" t="n">
        <v>19</v>
      </c>
      <c r="J733" s="42" t="n">
        <v>22</v>
      </c>
      <c r="K733" s="42" t="n">
        <v>44</v>
      </c>
      <c r="L733" s="42" t="n">
        <v>61</v>
      </c>
      <c r="M733" s="42" t="n">
        <v>25</v>
      </c>
      <c r="N733" s="42" t="n">
        <v>32</v>
      </c>
      <c r="O733" s="44">
        <f>IF(F733&gt;E733,1,0)</f>
        <v/>
      </c>
      <c r="P733" s="44">
        <f>F733-E733</f>
        <v/>
      </c>
    </row>
    <row r="734" ht="15" customHeight="1" s="35">
      <c r="A734" s="42" t="inlineStr">
        <is>
          <t>0022500704</t>
        </is>
      </c>
      <c r="B734" s="43" t="n">
        <v>46054</v>
      </c>
      <c r="C734" s="42" t="inlineStr">
        <is>
          <t>BKN</t>
        </is>
      </c>
      <c r="D734" s="42" t="inlineStr">
        <is>
          <t>DET</t>
        </is>
      </c>
      <c r="E734" s="42" t="n">
        <v>77</v>
      </c>
      <c r="F734" s="42" t="n">
        <v>130</v>
      </c>
      <c r="G734" s="42" t="n">
        <v>25</v>
      </c>
      <c r="H734" s="42" t="n">
        <v>8</v>
      </c>
      <c r="I734" s="42" t="n">
        <v>21</v>
      </c>
      <c r="J734" s="42" t="n">
        <v>21</v>
      </c>
      <c r="K734" s="42" t="n">
        <v>50</v>
      </c>
      <c r="L734" s="42" t="n">
        <v>48</v>
      </c>
      <c r="M734" s="42" t="n">
        <v>13</v>
      </c>
      <c r="N734" s="42" t="n">
        <v>35</v>
      </c>
      <c r="O734" s="44">
        <f>IF(F734&gt;E734,1,0)</f>
        <v/>
      </c>
      <c r="P734" s="44">
        <f>F734-E734</f>
        <v/>
      </c>
    </row>
    <row r="735" ht="15" customHeight="1" s="35">
      <c r="A735" s="42" t="inlineStr">
        <is>
          <t>0022500705</t>
        </is>
      </c>
      <c r="B735" s="43" t="n">
        <v>46054</v>
      </c>
      <c r="C735" s="42" t="inlineStr">
        <is>
          <t>CHI</t>
        </is>
      </c>
      <c r="D735" s="42" t="inlineStr">
        <is>
          <t>MIA</t>
        </is>
      </c>
      <c r="E735" s="42" t="n">
        <v>91</v>
      </c>
      <c r="F735" s="42" t="n">
        <v>134</v>
      </c>
      <c r="G735" s="42" t="n">
        <v>19</v>
      </c>
      <c r="H735" s="42" t="n">
        <v>9</v>
      </c>
      <c r="I735" s="42" t="n">
        <v>16</v>
      </c>
      <c r="J735" s="42" t="n">
        <v>25</v>
      </c>
      <c r="K735" s="42" t="n">
        <v>59</v>
      </c>
      <c r="L735" s="42" t="n">
        <v>63</v>
      </c>
      <c r="M735" s="42" t="n">
        <v>24</v>
      </c>
      <c r="N735" s="42" t="n">
        <v>26</v>
      </c>
      <c r="O735" s="44">
        <f>IF(F735&gt;E735,1,0)</f>
        <v/>
      </c>
      <c r="P735" s="44">
        <f>F735-E735</f>
        <v/>
      </c>
    </row>
    <row r="736" ht="15" customHeight="1" s="35">
      <c r="A736" s="42" t="inlineStr">
        <is>
          <t>0022500706</t>
        </is>
      </c>
      <c r="B736" s="43" t="n">
        <v>46054</v>
      </c>
      <c r="C736" s="42" t="inlineStr">
        <is>
          <t>UTA</t>
        </is>
      </c>
      <c r="D736" s="42" t="inlineStr">
        <is>
          <t>TOR</t>
        </is>
      </c>
      <c r="E736" s="42" t="n">
        <v>100</v>
      </c>
      <c r="F736" s="42" t="n">
        <v>107</v>
      </c>
      <c r="G736" s="42" t="n">
        <v>24</v>
      </c>
      <c r="H736" s="42" t="n">
        <v>19</v>
      </c>
      <c r="I736" s="42" t="n">
        <v>21</v>
      </c>
      <c r="J736" s="42" t="n">
        <v>23</v>
      </c>
      <c r="K736" s="42" t="n">
        <v>68</v>
      </c>
      <c r="L736" s="42" t="n">
        <v>50</v>
      </c>
      <c r="M736" s="42" t="n">
        <v>15</v>
      </c>
      <c r="N736" s="42" t="n">
        <v>29</v>
      </c>
      <c r="O736" s="44">
        <f>IF(F736&gt;E736,1,0)</f>
        <v/>
      </c>
      <c r="P736" s="44">
        <f>F736-E736</f>
        <v/>
      </c>
    </row>
    <row r="737" ht="15" customHeight="1" s="35">
      <c r="A737" s="42" t="inlineStr">
        <is>
          <t>0022500707</t>
        </is>
      </c>
      <c r="B737" s="43" t="n">
        <v>46054</v>
      </c>
      <c r="C737" s="42" t="inlineStr">
        <is>
          <t>SAC</t>
        </is>
      </c>
      <c r="D737" s="42" t="inlineStr">
        <is>
          <t>WAS</t>
        </is>
      </c>
      <c r="E737" s="42" t="n">
        <v>112</v>
      </c>
      <c r="F737" s="42" t="n">
        <v>116</v>
      </c>
      <c r="G737" s="42" t="n">
        <v>14</v>
      </c>
      <c r="H737" s="42" t="n">
        <v>17</v>
      </c>
      <c r="I737" s="42" t="n">
        <v>15</v>
      </c>
      <c r="J737" s="42" t="n">
        <v>23</v>
      </c>
      <c r="K737" s="42" t="n">
        <v>44</v>
      </c>
      <c r="L737" s="42" t="n">
        <v>54</v>
      </c>
      <c r="M737" s="42" t="n">
        <v>12</v>
      </c>
      <c r="N737" s="42" t="n">
        <v>12</v>
      </c>
      <c r="O737" s="44">
        <f>IF(F737&gt;E737,1,0)</f>
        <v/>
      </c>
      <c r="P737" s="44">
        <f>F737-E737</f>
        <v/>
      </c>
    </row>
    <row r="738" ht="15" customHeight="1" s="35">
      <c r="A738" s="42" t="inlineStr">
        <is>
          <t>0022500708</t>
        </is>
      </c>
      <c r="B738" s="43" t="n">
        <v>46054</v>
      </c>
      <c r="C738" s="42" t="inlineStr">
        <is>
          <t>LAL</t>
        </is>
      </c>
      <c r="D738" s="42" t="inlineStr">
        <is>
          <t>NYK</t>
        </is>
      </c>
      <c r="E738" s="42" t="n">
        <v>100</v>
      </c>
      <c r="F738" s="42" t="n">
        <v>112</v>
      </c>
      <c r="G738" s="42" t="n">
        <v>11</v>
      </c>
      <c r="H738" s="42" t="n">
        <v>10</v>
      </c>
      <c r="I738" s="42" t="n">
        <v>14</v>
      </c>
      <c r="J738" s="42" t="n">
        <v>15</v>
      </c>
      <c r="K738" s="42" t="n">
        <v>53</v>
      </c>
      <c r="L738" s="42" t="n">
        <v>53</v>
      </c>
      <c r="M738" s="42" t="n">
        <v>29</v>
      </c>
      <c r="N738" s="42" t="n">
        <v>30</v>
      </c>
      <c r="O738" s="44">
        <f>IF(F738&gt;E738,1,0)</f>
        <v/>
      </c>
      <c r="P738" s="44">
        <f>F738-E738</f>
        <v/>
      </c>
    </row>
    <row r="739" ht="15" customHeight="1" s="35">
      <c r="A739" s="42" t="inlineStr">
        <is>
          <t>0022500709</t>
        </is>
      </c>
      <c r="B739" s="43" t="n">
        <v>46054</v>
      </c>
      <c r="C739" s="42" t="inlineStr">
        <is>
          <t>LAC</t>
        </is>
      </c>
      <c r="D739" s="42" t="inlineStr">
        <is>
          <t>PHX</t>
        </is>
      </c>
      <c r="E739" s="42" t="n">
        <v>117</v>
      </c>
      <c r="F739" s="42" t="n">
        <v>93</v>
      </c>
      <c r="G739" s="42" t="n">
        <v>18</v>
      </c>
      <c r="H739" s="42" t="n">
        <v>5</v>
      </c>
      <c r="I739" s="42" t="n">
        <v>18</v>
      </c>
      <c r="J739" s="42" t="n">
        <v>26</v>
      </c>
      <c r="K739" s="42" t="n">
        <v>82</v>
      </c>
      <c r="L739" s="42" t="n">
        <v>41</v>
      </c>
      <c r="M739" s="42" t="n">
        <v>22</v>
      </c>
      <c r="N739" s="42" t="n">
        <v>30</v>
      </c>
      <c r="O739" s="44">
        <f>IF(F739&gt;E739,1,0)</f>
        <v/>
      </c>
      <c r="P739" s="44">
        <f>F739-E739</f>
        <v/>
      </c>
    </row>
    <row r="740" ht="15" customHeight="1" s="35">
      <c r="A740" s="42" t="inlineStr">
        <is>
          <t>0022500710</t>
        </is>
      </c>
      <c r="B740" s="43" t="n">
        <v>46054</v>
      </c>
      <c r="C740" s="42" t="inlineStr">
        <is>
          <t>CLE</t>
        </is>
      </c>
      <c r="D740" s="42" t="inlineStr">
        <is>
          <t>POR</t>
        </is>
      </c>
      <c r="E740" s="42" t="n">
        <v>130</v>
      </c>
      <c r="F740" s="42" t="n">
        <v>111</v>
      </c>
      <c r="G740" s="42" t="n">
        <v>14</v>
      </c>
      <c r="H740" s="42" t="n">
        <v>23</v>
      </c>
      <c r="I740" s="42" t="n">
        <v>15</v>
      </c>
      <c r="J740" s="42" t="n">
        <v>17</v>
      </c>
      <c r="K740" s="42" t="n">
        <v>46</v>
      </c>
      <c r="L740" s="42" t="n">
        <v>58</v>
      </c>
      <c r="M740" s="42" t="n">
        <v>29</v>
      </c>
      <c r="N740" s="42" t="n">
        <v>23</v>
      </c>
      <c r="O740" s="44">
        <f>IF(F740&gt;E740,1,0)</f>
        <v/>
      </c>
      <c r="P740" s="44">
        <f>F740-E740</f>
        <v/>
      </c>
    </row>
    <row r="741" ht="15" customHeight="1" s="35">
      <c r="A741" s="42" t="inlineStr">
        <is>
          <t>0022500711</t>
        </is>
      </c>
      <c r="B741" s="43" t="n">
        <v>46054</v>
      </c>
      <c r="C741" s="42" t="inlineStr">
        <is>
          <t>OKC</t>
        </is>
      </c>
      <c r="D741" s="42" t="inlineStr">
        <is>
          <t>DEN</t>
        </is>
      </c>
      <c r="E741" s="42" t="n">
        <v>121</v>
      </c>
      <c r="F741" s="42" t="n">
        <v>111</v>
      </c>
      <c r="G741" s="42" t="n">
        <v>13</v>
      </c>
      <c r="H741" s="42" t="n">
        <v>18</v>
      </c>
      <c r="I741" s="42" t="n">
        <v>21</v>
      </c>
      <c r="J741" s="42" t="n">
        <v>20</v>
      </c>
      <c r="K741" s="42" t="n">
        <v>46</v>
      </c>
      <c r="L741" s="42" t="n">
        <v>52</v>
      </c>
      <c r="M741" s="42" t="n">
        <v>38</v>
      </c>
      <c r="N741" s="42" t="n">
        <v>33</v>
      </c>
      <c r="O741" s="44">
        <f>IF(F741&gt;E741,1,0)</f>
        <v/>
      </c>
      <c r="P741" s="44">
        <f>F741-E741</f>
        <v/>
      </c>
    </row>
    <row r="742" ht="15" customHeight="1" s="35">
      <c r="A742" s="42" t="inlineStr">
        <is>
          <t>0022500712</t>
        </is>
      </c>
      <c r="B742" s="43" t="n">
        <v>46055</v>
      </c>
      <c r="C742" s="42" t="inlineStr">
        <is>
          <t>NOP</t>
        </is>
      </c>
      <c r="D742" s="42" t="inlineStr">
        <is>
          <t>CHA</t>
        </is>
      </c>
      <c r="E742" s="42" t="n">
        <v>95</v>
      </c>
      <c r="F742" s="42" t="n">
        <v>102</v>
      </c>
      <c r="G742" s="42" t="n">
        <v>8</v>
      </c>
      <c r="H742" s="42" t="n">
        <v>17</v>
      </c>
      <c r="I742" s="42" t="n">
        <v>23</v>
      </c>
      <c r="J742" s="42" t="n">
        <v>20</v>
      </c>
      <c r="K742" s="42" t="n">
        <v>46</v>
      </c>
      <c r="L742" s="42" t="n">
        <v>70</v>
      </c>
      <c r="M742" s="42" t="n">
        <v>13</v>
      </c>
      <c r="N742" s="42" t="n">
        <v>22</v>
      </c>
      <c r="O742" s="44">
        <f>IF(F742&gt;E742,1,0)</f>
        <v/>
      </c>
      <c r="P742" s="44">
        <f>F742-E742</f>
        <v/>
      </c>
    </row>
    <row r="743" ht="15" customHeight="1" s="35">
      <c r="A743" s="42" t="inlineStr">
        <is>
          <t>0022500713</t>
        </is>
      </c>
      <c r="B743" s="43" t="n">
        <v>46055</v>
      </c>
      <c r="C743" s="42" t="inlineStr">
        <is>
          <t>HOU</t>
        </is>
      </c>
      <c r="D743" s="42" t="inlineStr">
        <is>
          <t>IND</t>
        </is>
      </c>
      <c r="E743" s="42" t="n">
        <v>118</v>
      </c>
      <c r="F743" s="42" t="n">
        <v>114</v>
      </c>
      <c r="G743" s="42" t="n">
        <v>16</v>
      </c>
      <c r="H743" s="42" t="n">
        <v>10</v>
      </c>
      <c r="I743" s="42" t="n">
        <v>17</v>
      </c>
      <c r="J743" s="42" t="n">
        <v>27</v>
      </c>
      <c r="K743" s="42" t="n">
        <v>65</v>
      </c>
      <c r="L743" s="42" t="n">
        <v>38</v>
      </c>
      <c r="M743" s="42" t="n">
        <v>30</v>
      </c>
      <c r="N743" s="42" t="n">
        <v>13</v>
      </c>
      <c r="O743" s="44">
        <f>IF(F743&gt;E743,1,0)</f>
        <v/>
      </c>
      <c r="P743" s="44">
        <f>F743-E743</f>
        <v/>
      </c>
    </row>
    <row r="744" ht="15" customHeight="1" s="35">
      <c r="A744" s="42" t="inlineStr">
        <is>
          <t>0022500714</t>
        </is>
      </c>
      <c r="B744" s="43" t="n">
        <v>46055</v>
      </c>
      <c r="C744" s="42" t="inlineStr">
        <is>
          <t>MIN</t>
        </is>
      </c>
      <c r="D744" s="42" t="inlineStr">
        <is>
          <t>MEM</t>
        </is>
      </c>
      <c r="E744" s="42" t="n">
        <v>128</v>
      </c>
      <c r="F744" s="42" t="n">
        <v>137</v>
      </c>
      <c r="G744" s="42" t="n">
        <v>9</v>
      </c>
      <c r="H744" s="42" t="n">
        <v>10</v>
      </c>
      <c r="I744" s="42" t="n">
        <v>26</v>
      </c>
      <c r="J744" s="42" t="n">
        <v>23</v>
      </c>
      <c r="K744" s="42" t="n">
        <v>50</v>
      </c>
      <c r="L744" s="42" t="n">
        <v>56</v>
      </c>
      <c r="M744" s="42" t="n">
        <v>31</v>
      </c>
      <c r="N744" s="42" t="n">
        <v>18</v>
      </c>
      <c r="O744" s="44">
        <f>IF(F744&gt;E744,1,0)</f>
        <v/>
      </c>
      <c r="P744" s="44">
        <f>F744-E744</f>
        <v/>
      </c>
    </row>
    <row r="745" ht="15" customHeight="1" s="35">
      <c r="A745" s="42" t="inlineStr">
        <is>
          <t>0022500715</t>
        </is>
      </c>
      <c r="B745" s="43" t="n">
        <v>46055</v>
      </c>
      <c r="C745" s="42" t="inlineStr">
        <is>
          <t>PHI</t>
        </is>
      </c>
      <c r="D745" s="42" t="inlineStr">
        <is>
          <t>LAC</t>
        </is>
      </c>
      <c r="E745" s="42" t="n">
        <v>128</v>
      </c>
      <c r="F745" s="42" t="n">
        <v>113</v>
      </c>
      <c r="G745" s="42" t="n">
        <v>6</v>
      </c>
      <c r="H745" s="42" t="n">
        <v>14</v>
      </c>
      <c r="I745" s="42" t="n">
        <v>22</v>
      </c>
      <c r="J745" s="42" t="n">
        <v>19</v>
      </c>
      <c r="K745" s="42" t="n">
        <v>48</v>
      </c>
      <c r="L745" s="42" t="n">
        <v>44</v>
      </c>
      <c r="M745" s="42" t="n">
        <v>27</v>
      </c>
      <c r="N745" s="42" t="n">
        <v>23</v>
      </c>
      <c r="O745" s="44">
        <f>IF(F745&gt;E745,1,0)</f>
        <v/>
      </c>
      <c r="P745" s="44">
        <f>F745-E745</f>
        <v/>
      </c>
    </row>
    <row r="746" ht="15" customHeight="1" s="35">
      <c r="A746" s="42" t="inlineStr">
        <is>
          <t>0022500716</t>
        </is>
      </c>
      <c r="B746" s="43" t="n">
        <v>46056</v>
      </c>
      <c r="C746" s="42" t="inlineStr">
        <is>
          <t>DEN</t>
        </is>
      </c>
      <c r="D746" s="42" t="inlineStr">
        <is>
          <t>DET</t>
        </is>
      </c>
      <c r="E746" s="42" t="n">
        <v>121</v>
      </c>
      <c r="F746" s="42" t="n">
        <v>124</v>
      </c>
      <c r="G746" s="42" t="n">
        <v>10</v>
      </c>
      <c r="H746" s="42" t="n">
        <v>9</v>
      </c>
      <c r="I746" s="42" t="n">
        <v>22</v>
      </c>
      <c r="J746" s="42" t="n">
        <v>28</v>
      </c>
      <c r="K746" s="42" t="n">
        <v>51</v>
      </c>
      <c r="L746" s="42" t="n">
        <v>56</v>
      </c>
      <c r="M746" s="42" t="n">
        <v>33</v>
      </c>
      <c r="N746" s="42" t="n">
        <v>36</v>
      </c>
      <c r="O746" s="44">
        <f>IF(F746&gt;E746,1,0)</f>
        <v/>
      </c>
      <c r="P746" s="44">
        <f>F746-E746</f>
        <v/>
      </c>
    </row>
    <row r="747" ht="15" customHeight="1" s="35">
      <c r="A747" s="42" t="inlineStr">
        <is>
          <t>0022500717</t>
        </is>
      </c>
      <c r="B747" s="43" t="n">
        <v>46056</v>
      </c>
      <c r="C747" s="42" t="inlineStr">
        <is>
          <t>UTA</t>
        </is>
      </c>
      <c r="D747" s="42" t="inlineStr">
        <is>
          <t>IND</t>
        </is>
      </c>
      <c r="E747" s="42" t="n">
        <v>131</v>
      </c>
      <c r="F747" s="42" t="n">
        <v>122</v>
      </c>
      <c r="G747" s="42" t="n">
        <v>10</v>
      </c>
      <c r="H747" s="42" t="n">
        <v>15</v>
      </c>
      <c r="I747" s="42" t="n">
        <v>17</v>
      </c>
      <c r="J747" s="42" t="n">
        <v>18</v>
      </c>
      <c r="K747" s="42" t="n">
        <v>45</v>
      </c>
      <c r="L747" s="42" t="n">
        <v>49</v>
      </c>
      <c r="M747" s="42" t="n">
        <v>15</v>
      </c>
      <c r="N747" s="42" t="n">
        <v>13</v>
      </c>
      <c r="O747" s="44">
        <f>IF(F747&gt;E747,1,0)</f>
        <v/>
      </c>
      <c r="P747" s="44">
        <f>F747-E747</f>
        <v/>
      </c>
    </row>
    <row r="748" ht="15" customHeight="1" s="35">
      <c r="A748" s="42" t="inlineStr">
        <is>
          <t>0022500718</t>
        </is>
      </c>
      <c r="B748" s="43" t="n">
        <v>46056</v>
      </c>
      <c r="C748" s="42" t="inlineStr">
        <is>
          <t>NYK</t>
        </is>
      </c>
      <c r="D748" s="42" t="inlineStr">
        <is>
          <t>WAS</t>
        </is>
      </c>
      <c r="E748" s="42" t="n">
        <v>132</v>
      </c>
      <c r="F748" s="42" t="n">
        <v>101</v>
      </c>
      <c r="G748" s="42" t="n">
        <v>9</v>
      </c>
      <c r="H748" s="42" t="n">
        <v>13</v>
      </c>
      <c r="I748" s="42" t="n">
        <v>23</v>
      </c>
      <c r="J748" s="42" t="n">
        <v>24</v>
      </c>
      <c r="K748" s="42" t="n">
        <v>55</v>
      </c>
      <c r="L748" s="42" t="n">
        <v>57</v>
      </c>
      <c r="M748" s="42" t="n">
        <v>31</v>
      </c>
      <c r="N748" s="42" t="n">
        <v>13</v>
      </c>
      <c r="O748" s="44">
        <f>IF(F748&gt;E748,1,0)</f>
        <v/>
      </c>
      <c r="P748" s="44">
        <f>F748-E748</f>
        <v/>
      </c>
    </row>
    <row r="749" ht="15" customHeight="1" s="35">
      <c r="A749" s="42" t="inlineStr">
        <is>
          <t>0022500719</t>
        </is>
      </c>
      <c r="B749" s="43" t="n">
        <v>46056</v>
      </c>
      <c r="C749" s="42" t="inlineStr">
        <is>
          <t>LAL</t>
        </is>
      </c>
      <c r="D749" s="42" t="inlineStr">
        <is>
          <t>BKN</t>
        </is>
      </c>
      <c r="E749" s="42" t="n">
        <v>125</v>
      </c>
      <c r="F749" s="42" t="n">
        <v>109</v>
      </c>
      <c r="G749" s="42" t="n">
        <v>12</v>
      </c>
      <c r="H749" s="42" t="n">
        <v>20</v>
      </c>
      <c r="I749" s="42" t="n">
        <v>13</v>
      </c>
      <c r="J749" s="42" t="n">
        <v>22</v>
      </c>
      <c r="K749" s="42" t="n">
        <v>53</v>
      </c>
      <c r="L749" s="42" t="n">
        <v>55</v>
      </c>
      <c r="M749" s="42" t="n">
        <v>29</v>
      </c>
      <c r="N749" s="42" t="n">
        <v>13</v>
      </c>
      <c r="O749" s="44">
        <f>IF(F749&gt;E749,1,0)</f>
        <v/>
      </c>
      <c r="P749" s="44">
        <f>F749-E749</f>
        <v/>
      </c>
    </row>
    <row r="750" ht="15" customHeight="1" s="35">
      <c r="A750" s="42" t="inlineStr">
        <is>
          <t>0022500720</t>
        </is>
      </c>
      <c r="B750" s="43" t="n">
        <v>46056</v>
      </c>
      <c r="C750" s="42" t="inlineStr">
        <is>
          <t>ATL</t>
        </is>
      </c>
      <c r="D750" s="42" t="inlineStr">
        <is>
          <t>MIA</t>
        </is>
      </c>
      <c r="E750" s="42" t="n">
        <v>127</v>
      </c>
      <c r="F750" s="42" t="n">
        <v>115</v>
      </c>
      <c r="G750" s="42" t="n">
        <v>9</v>
      </c>
      <c r="H750" s="42" t="n">
        <v>13</v>
      </c>
      <c r="I750" s="42" t="n">
        <v>22</v>
      </c>
      <c r="J750" s="42" t="n">
        <v>15</v>
      </c>
      <c r="K750" s="42" t="n">
        <v>56</v>
      </c>
      <c r="L750" s="42" t="n">
        <v>60</v>
      </c>
      <c r="M750" s="42" t="n">
        <v>24</v>
      </c>
      <c r="N750" s="42" t="n">
        <v>27</v>
      </c>
      <c r="O750" s="44">
        <f>IF(F750&gt;E750,1,0)</f>
        <v/>
      </c>
      <c r="P750" s="44">
        <f>F750-E750</f>
        <v/>
      </c>
    </row>
    <row r="751" ht="15" customHeight="1" s="35">
      <c r="A751" s="42" t="inlineStr">
        <is>
          <t>0022500721</t>
        </is>
      </c>
      <c r="B751" s="43" t="n">
        <v>46056</v>
      </c>
      <c r="C751" s="42" t="inlineStr">
        <is>
          <t>BOS</t>
        </is>
      </c>
      <c r="D751" s="42" t="inlineStr">
        <is>
          <t>DAL</t>
        </is>
      </c>
      <c r="E751" s="42" t="n">
        <v>110</v>
      </c>
      <c r="F751" s="42" t="n">
        <v>100</v>
      </c>
      <c r="G751" s="42" t="n">
        <v>10</v>
      </c>
      <c r="H751" s="42" t="n">
        <v>9</v>
      </c>
      <c r="I751" s="42" t="n">
        <v>21</v>
      </c>
      <c r="J751" s="42" t="n">
        <v>11</v>
      </c>
      <c r="K751" s="42" t="n">
        <v>53</v>
      </c>
      <c r="L751" s="42" t="n">
        <v>56</v>
      </c>
      <c r="M751" s="42" t="n">
        <v>31</v>
      </c>
      <c r="N751" s="42" t="n">
        <v>19</v>
      </c>
      <c r="O751" s="44">
        <f>IF(F751&gt;E751,1,0)</f>
        <v/>
      </c>
      <c r="P751" s="44">
        <f>F751-E751</f>
        <v/>
      </c>
    </row>
    <row r="752" ht="15" customHeight="1" s="35">
      <c r="A752" s="42" t="inlineStr">
        <is>
          <t>0022500722</t>
        </is>
      </c>
      <c r="B752" s="43" t="n">
        <v>46056</v>
      </c>
      <c r="C752" s="42" t="inlineStr">
        <is>
          <t>CHI</t>
        </is>
      </c>
      <c r="D752" s="42" t="inlineStr">
        <is>
          <t>MIL</t>
        </is>
      </c>
      <c r="E752" s="42" t="n">
        <v>115</v>
      </c>
      <c r="F752" s="42" t="n">
        <v>131</v>
      </c>
      <c r="G752" s="42" t="n">
        <v>10</v>
      </c>
      <c r="H752" s="42" t="n">
        <v>14</v>
      </c>
      <c r="I752" s="42" t="n">
        <v>14</v>
      </c>
      <c r="J752" s="42" t="n">
        <v>20</v>
      </c>
      <c r="K752" s="42" t="n">
        <v>52</v>
      </c>
      <c r="L752" s="42" t="n">
        <v>61</v>
      </c>
      <c r="M752" s="42" t="n">
        <v>24</v>
      </c>
      <c r="N752" s="42" t="n">
        <v>18</v>
      </c>
      <c r="O752" s="44">
        <f>IF(F752&gt;E752,1,0)</f>
        <v/>
      </c>
      <c r="P752" s="44">
        <f>F752-E752</f>
        <v/>
      </c>
    </row>
    <row r="753" ht="15" customHeight="1" s="35">
      <c r="A753" s="42" t="inlineStr">
        <is>
          <t>0022500723</t>
        </is>
      </c>
      <c r="B753" s="43" t="n">
        <v>46056</v>
      </c>
      <c r="C753" s="42" t="inlineStr">
        <is>
          <t>ORL</t>
        </is>
      </c>
      <c r="D753" s="42" t="inlineStr">
        <is>
          <t>OKC</t>
        </is>
      </c>
      <c r="E753" s="42" t="n">
        <v>92</v>
      </c>
      <c r="F753" s="42" t="n">
        <v>128</v>
      </c>
      <c r="G753" s="42" t="n">
        <v>16</v>
      </c>
      <c r="H753" s="42" t="n">
        <v>11</v>
      </c>
      <c r="I753" s="42" t="n">
        <v>24</v>
      </c>
      <c r="J753" s="42" t="n">
        <v>15</v>
      </c>
      <c r="K753" s="42" t="n">
        <v>44</v>
      </c>
      <c r="L753" s="42" t="n">
        <v>63</v>
      </c>
      <c r="M753" s="42" t="n">
        <v>25</v>
      </c>
      <c r="N753" s="42" t="n">
        <v>39</v>
      </c>
      <c r="O753" s="44">
        <f>IF(F753&gt;E753,1,0)</f>
        <v/>
      </c>
      <c r="P753" s="44">
        <f>F753-E753</f>
        <v/>
      </c>
    </row>
    <row r="754" ht="15" customHeight="1" s="35">
      <c r="A754" s="42" t="inlineStr">
        <is>
          <t>0022500724</t>
        </is>
      </c>
      <c r="B754" s="43" t="n">
        <v>46056</v>
      </c>
      <c r="C754" s="42" t="inlineStr">
        <is>
          <t>PHI</t>
        </is>
      </c>
      <c r="D754" s="42" t="inlineStr">
        <is>
          <t>GSW</t>
        </is>
      </c>
      <c r="E754" s="42" t="n">
        <v>113</v>
      </c>
      <c r="F754" s="42" t="n">
        <v>94</v>
      </c>
      <c r="G754" s="42" t="n">
        <v>13</v>
      </c>
      <c r="H754" s="42" t="n">
        <v>20</v>
      </c>
      <c r="I754" s="42" t="n">
        <v>6</v>
      </c>
      <c r="J754" s="42" t="n">
        <v>16</v>
      </c>
      <c r="K754" s="42" t="n">
        <v>61</v>
      </c>
      <c r="L754" s="42" t="n">
        <v>38</v>
      </c>
      <c r="M754" s="42" t="n">
        <v>28</v>
      </c>
      <c r="N754" s="42" t="n">
        <v>27</v>
      </c>
      <c r="O754" s="44">
        <f>IF(F754&gt;E754,1,0)</f>
        <v/>
      </c>
      <c r="P754" s="44">
        <f>F754-E754</f>
        <v/>
      </c>
    </row>
    <row r="755" ht="15" customHeight="1" s="35">
      <c r="A755" s="42" t="inlineStr">
        <is>
          <t>0022500725</t>
        </is>
      </c>
      <c r="B755" s="43" t="n">
        <v>46056</v>
      </c>
      <c r="C755" s="42" t="inlineStr">
        <is>
          <t>PHX</t>
        </is>
      </c>
      <c r="D755" s="42" t="inlineStr">
        <is>
          <t>POR</t>
        </is>
      </c>
      <c r="E755" s="42" t="n">
        <v>130</v>
      </c>
      <c r="F755" s="42" t="n">
        <v>125</v>
      </c>
      <c r="G755" s="42" t="n">
        <v>11</v>
      </c>
      <c r="H755" s="42" t="n">
        <v>17</v>
      </c>
      <c r="I755" s="42" t="n">
        <v>19</v>
      </c>
      <c r="J755" s="42" t="n">
        <v>16</v>
      </c>
      <c r="K755" s="42" t="n">
        <v>50</v>
      </c>
      <c r="L755" s="42" t="n">
        <v>57</v>
      </c>
      <c r="M755" s="42" t="n">
        <v>30</v>
      </c>
      <c r="N755" s="42" t="n">
        <v>23</v>
      </c>
      <c r="O755" s="44">
        <f>IF(F755&gt;E755,1,0)</f>
        <v/>
      </c>
      <c r="P755" s="44">
        <f>F755-E755</f>
        <v/>
      </c>
    </row>
    <row r="756" ht="15" customHeight="1" s="35">
      <c r="A756" s="42" t="inlineStr">
        <is>
          <t>0022500726</t>
        </is>
      </c>
      <c r="B756" s="43" t="n">
        <v>46057</v>
      </c>
      <c r="C756" s="42" t="inlineStr">
        <is>
          <t>DEN</t>
        </is>
      </c>
      <c r="D756" s="42" t="inlineStr">
        <is>
          <t>NYK</t>
        </is>
      </c>
      <c r="E756" s="42" t="n">
        <v>127</v>
      </c>
      <c r="F756" s="42" t="n">
        <v>134</v>
      </c>
      <c r="G756" s="42" t="n">
        <v>16</v>
      </c>
      <c r="H756" s="42" t="n">
        <v>12</v>
      </c>
      <c r="I756" s="42" t="n">
        <v>21</v>
      </c>
      <c r="J756" s="42" t="n">
        <v>23</v>
      </c>
      <c r="K756" s="42" t="n">
        <v>65</v>
      </c>
      <c r="L756" s="42" t="n">
        <v>53</v>
      </c>
      <c r="M756" s="42" t="n">
        <v>33</v>
      </c>
      <c r="N756" s="42" t="n">
        <v>32</v>
      </c>
      <c r="O756" s="44">
        <f>IF(F756&gt;E756,1,0)</f>
        <v/>
      </c>
      <c r="P756" s="44">
        <f>F756-E756</f>
        <v/>
      </c>
    </row>
    <row r="757" ht="15" customHeight="1" s="35">
      <c r="A757" s="42" t="inlineStr">
        <is>
          <t>0022500727</t>
        </is>
      </c>
      <c r="B757" s="43" t="n">
        <v>46057</v>
      </c>
      <c r="C757" s="42" t="inlineStr">
        <is>
          <t>MIN</t>
        </is>
      </c>
      <c r="D757" s="42" t="inlineStr">
        <is>
          <t>TOR</t>
        </is>
      </c>
      <c r="E757" s="42" t="n">
        <v>128</v>
      </c>
      <c r="F757" s="42" t="n">
        <v>126</v>
      </c>
      <c r="G757" s="42" t="n">
        <v>10</v>
      </c>
      <c r="H757" s="42" t="n">
        <v>13</v>
      </c>
      <c r="I757" s="42" t="n">
        <v>20</v>
      </c>
      <c r="J757" s="42" t="n">
        <v>21</v>
      </c>
      <c r="K757" s="42" t="n">
        <v>59</v>
      </c>
      <c r="L757" s="42" t="n">
        <v>50</v>
      </c>
      <c r="M757" s="42" t="n">
        <v>31</v>
      </c>
      <c r="N757" s="42" t="n">
        <v>30</v>
      </c>
      <c r="O757" s="44">
        <f>IF(F757&gt;E757,1,0)</f>
        <v/>
      </c>
      <c r="P757" s="44">
        <f>F757-E757</f>
        <v/>
      </c>
    </row>
    <row r="758" ht="15" customHeight="1" s="35">
      <c r="A758" s="42" t="inlineStr">
        <is>
          <t>0022500728</t>
        </is>
      </c>
      <c r="B758" s="43" t="n">
        <v>46057</v>
      </c>
      <c r="C758" s="42" t="inlineStr">
        <is>
          <t>BOS</t>
        </is>
      </c>
      <c r="D758" s="42" t="inlineStr">
        <is>
          <t>HOU</t>
        </is>
      </c>
      <c r="E758" s="42" t="n">
        <v>114</v>
      </c>
      <c r="F758" s="42" t="n">
        <v>93</v>
      </c>
      <c r="G758" s="42" t="n">
        <v>15</v>
      </c>
      <c r="H758" s="42" t="n">
        <v>10</v>
      </c>
      <c r="I758" s="42" t="n">
        <v>18</v>
      </c>
      <c r="J758" s="42" t="n">
        <v>20</v>
      </c>
      <c r="K758" s="42" t="n">
        <v>65</v>
      </c>
      <c r="L758" s="42" t="n">
        <v>45</v>
      </c>
      <c r="M758" s="42" t="n">
        <v>32</v>
      </c>
      <c r="N758" s="42" t="n">
        <v>31</v>
      </c>
      <c r="O758" s="44">
        <f>IF(F758&gt;E758,1,0)</f>
        <v/>
      </c>
      <c r="P758" s="44">
        <f>F758-E758</f>
        <v/>
      </c>
    </row>
    <row r="759" ht="15" customHeight="1" s="35">
      <c r="A759" s="42" t="inlineStr">
        <is>
          <t>0022500729</t>
        </is>
      </c>
      <c r="B759" s="43" t="n">
        <v>46057</v>
      </c>
      <c r="C759" s="42" t="inlineStr">
        <is>
          <t>NOP</t>
        </is>
      </c>
      <c r="D759" s="42" t="inlineStr">
        <is>
          <t>MIL</t>
        </is>
      </c>
      <c r="E759" s="42" t="n">
        <v>137</v>
      </c>
      <c r="F759" s="42" t="n">
        <v>141</v>
      </c>
      <c r="G759" s="42" t="n">
        <v>8</v>
      </c>
      <c r="H759" s="42" t="n">
        <v>15</v>
      </c>
      <c r="I759" s="42" t="n">
        <v>14</v>
      </c>
      <c r="J759" s="42" t="n">
        <v>18</v>
      </c>
      <c r="K759" s="42" t="n">
        <v>44</v>
      </c>
      <c r="L759" s="42" t="n">
        <v>50</v>
      </c>
      <c r="M759" s="42" t="n">
        <v>13</v>
      </c>
      <c r="N759" s="42" t="n">
        <v>19</v>
      </c>
      <c r="O759" s="44">
        <f>IF(F759&gt;E759,1,0)</f>
        <v/>
      </c>
      <c r="P759" s="44">
        <f>F759-E759</f>
        <v/>
      </c>
    </row>
    <row r="760" ht="15" customHeight="1" s="35">
      <c r="A760" s="42" t="inlineStr">
        <is>
          <t>0022500730</t>
        </is>
      </c>
      <c r="B760" s="43" t="n">
        <v>46057</v>
      </c>
      <c r="C760" s="42" t="inlineStr">
        <is>
          <t>OKC</t>
        </is>
      </c>
      <c r="D760" s="42" t="inlineStr">
        <is>
          <t>SAS</t>
        </is>
      </c>
      <c r="E760" s="42" t="n">
        <v>106</v>
      </c>
      <c r="F760" s="42" t="n">
        <v>116</v>
      </c>
      <c r="G760" s="42" t="n">
        <v>14</v>
      </c>
      <c r="H760" s="42" t="n">
        <v>14</v>
      </c>
      <c r="I760" s="42" t="n">
        <v>16</v>
      </c>
      <c r="J760" s="42" t="n">
        <v>15</v>
      </c>
      <c r="K760" s="42" t="n">
        <v>49</v>
      </c>
      <c r="L760" s="42" t="n">
        <v>73</v>
      </c>
      <c r="M760" s="42" t="n">
        <v>40</v>
      </c>
      <c r="N760" s="42" t="n">
        <v>33</v>
      </c>
      <c r="O760" s="44">
        <f>IF(F760&gt;E760,1,0)</f>
        <v/>
      </c>
      <c r="P760" s="44">
        <f>F760-E760</f>
        <v/>
      </c>
    </row>
    <row r="761" ht="15" customHeight="1" s="35">
      <c r="A761" s="42" t="inlineStr">
        <is>
          <t>0022500731</t>
        </is>
      </c>
      <c r="B761" s="43" t="n">
        <v>46057</v>
      </c>
      <c r="C761" s="42" t="inlineStr">
        <is>
          <t>MEM</t>
        </is>
      </c>
      <c r="D761" s="42" t="inlineStr">
        <is>
          <t>SAC</t>
        </is>
      </c>
      <c r="E761" s="42" t="n">
        <v>129</v>
      </c>
      <c r="F761" s="42" t="n">
        <v>125</v>
      </c>
      <c r="G761" s="42" t="n">
        <v>13</v>
      </c>
      <c r="H761" s="42" t="n">
        <v>13</v>
      </c>
      <c r="I761" s="42" t="n">
        <v>26</v>
      </c>
      <c r="J761" s="42" t="n">
        <v>21</v>
      </c>
      <c r="K761" s="42" t="n">
        <v>53</v>
      </c>
      <c r="L761" s="42" t="n">
        <v>58</v>
      </c>
      <c r="M761" s="42" t="n">
        <v>19</v>
      </c>
      <c r="N761" s="42" t="n">
        <v>12</v>
      </c>
      <c r="O761" s="44">
        <f>IF(F761&gt;E761,1,0)</f>
        <v/>
      </c>
      <c r="P761" s="44">
        <f>F761-E761</f>
        <v/>
      </c>
    </row>
    <row r="762" ht="15" customHeight="1" s="35">
      <c r="A762" s="42" t="inlineStr">
        <is>
          <t>0022500732</t>
        </is>
      </c>
      <c r="B762" s="43" t="n">
        <v>46057</v>
      </c>
      <c r="C762" s="42" t="inlineStr">
        <is>
          <t>CLE</t>
        </is>
      </c>
      <c r="D762" s="42" t="inlineStr">
        <is>
          <t>LAC</t>
        </is>
      </c>
      <c r="E762" s="42" t="n">
        <v>124</v>
      </c>
      <c r="F762" s="42" t="n">
        <v>91</v>
      </c>
      <c r="G762" s="42" t="n">
        <v>9</v>
      </c>
      <c r="H762" s="42" t="n">
        <v>24</v>
      </c>
      <c r="I762" s="42" t="n">
        <v>12</v>
      </c>
      <c r="J762" s="42" t="n">
        <v>13</v>
      </c>
      <c r="K762" s="42" t="n">
        <v>49</v>
      </c>
      <c r="L762" s="42" t="n">
        <v>48</v>
      </c>
      <c r="M762" s="42" t="n">
        <v>30</v>
      </c>
      <c r="N762" s="42" t="n">
        <v>23</v>
      </c>
      <c r="O762" s="44">
        <f>IF(F762&gt;E762,1,0)</f>
        <v/>
      </c>
      <c r="P762" s="44">
        <f>F762-E762</f>
        <v/>
      </c>
    </row>
    <row r="763" ht="15" customHeight="1" s="35">
      <c r="A763" s="42" t="inlineStr">
        <is>
          <t>0022500733</t>
        </is>
      </c>
      <c r="B763" s="43" t="n">
        <v>46058</v>
      </c>
      <c r="C763" s="42" t="inlineStr">
        <is>
          <t>WAS</t>
        </is>
      </c>
      <c r="D763" s="42" t="inlineStr">
        <is>
          <t>DET</t>
        </is>
      </c>
      <c r="E763" s="42" t="n">
        <v>126</v>
      </c>
      <c r="F763" s="42" t="n">
        <v>117</v>
      </c>
      <c r="G763" s="42" t="n">
        <v>17</v>
      </c>
      <c r="H763" s="42" t="n">
        <v>15</v>
      </c>
      <c r="I763" s="42" t="n">
        <v>26</v>
      </c>
      <c r="J763" s="42" t="n">
        <v>17</v>
      </c>
      <c r="K763" s="42" t="n">
        <v>49</v>
      </c>
      <c r="L763" s="42" t="n">
        <v>56</v>
      </c>
      <c r="M763" s="42" t="n">
        <v>13</v>
      </c>
      <c r="N763" s="42" t="n">
        <v>37</v>
      </c>
      <c r="O763" s="44">
        <f>IF(F763&gt;E763,1,0)</f>
        <v/>
      </c>
      <c r="P763" s="44">
        <f>F763-E763</f>
        <v/>
      </c>
    </row>
    <row r="764" ht="15" customHeight="1" s="35">
      <c r="A764" s="42" t="inlineStr">
        <is>
          <t>0022500734</t>
        </is>
      </c>
      <c r="B764" s="43" t="n">
        <v>46058</v>
      </c>
      <c r="C764" s="42" t="inlineStr">
        <is>
          <t>BKN</t>
        </is>
      </c>
      <c r="D764" s="42" t="inlineStr">
        <is>
          <t>ORL</t>
        </is>
      </c>
      <c r="E764" s="42" t="n">
        <v>98</v>
      </c>
      <c r="F764" s="42" t="n">
        <v>118</v>
      </c>
      <c r="G764" s="42" t="n">
        <v>19</v>
      </c>
      <c r="H764" s="42" t="n">
        <v>17</v>
      </c>
      <c r="I764" s="42" t="n">
        <v>24</v>
      </c>
      <c r="J764" s="42" t="n">
        <v>21</v>
      </c>
      <c r="K764" s="42" t="n">
        <v>46</v>
      </c>
      <c r="L764" s="42" t="n">
        <v>57</v>
      </c>
      <c r="M764" s="42" t="n">
        <v>13</v>
      </c>
      <c r="N764" s="42" t="n">
        <v>25</v>
      </c>
      <c r="O764" s="44">
        <f>IF(F764&gt;E764,1,0)</f>
        <v/>
      </c>
      <c r="P764" s="44">
        <f>F764-E764</f>
        <v/>
      </c>
    </row>
    <row r="765" ht="15" customHeight="1" s="35">
      <c r="A765" s="42" t="inlineStr">
        <is>
          <t>0022500735</t>
        </is>
      </c>
      <c r="B765" s="43" t="n">
        <v>46058</v>
      </c>
      <c r="C765" s="42" t="inlineStr">
        <is>
          <t>UTA</t>
        </is>
      </c>
      <c r="D765" s="42" t="inlineStr">
        <is>
          <t>ATL</t>
        </is>
      </c>
      <c r="E765" s="42" t="n">
        <v>119</v>
      </c>
      <c r="F765" s="42" t="n">
        <v>121</v>
      </c>
      <c r="G765" s="42" t="n">
        <v>11</v>
      </c>
      <c r="H765" s="42" t="n">
        <v>10</v>
      </c>
      <c r="I765" s="42" t="n">
        <v>24</v>
      </c>
      <c r="J765" s="42" t="n">
        <v>19</v>
      </c>
      <c r="K765" s="42" t="n">
        <v>61</v>
      </c>
      <c r="L765" s="42" t="n">
        <v>56</v>
      </c>
      <c r="M765" s="42" t="n">
        <v>16</v>
      </c>
      <c r="N765" s="42" t="n">
        <v>25</v>
      </c>
      <c r="O765" s="44">
        <f>IF(F765&gt;E765,1,0)</f>
        <v/>
      </c>
      <c r="P765" s="44">
        <f>F765-E765</f>
        <v/>
      </c>
    </row>
    <row r="766" ht="15" customHeight="1" s="35">
      <c r="A766" s="42" t="inlineStr">
        <is>
          <t>0022500736</t>
        </is>
      </c>
      <c r="B766" s="43" t="n">
        <v>46058</v>
      </c>
      <c r="C766" s="42" t="inlineStr">
        <is>
          <t>CHI</t>
        </is>
      </c>
      <c r="D766" s="42" t="inlineStr">
        <is>
          <t>TOR</t>
        </is>
      </c>
      <c r="E766" s="42" t="n">
        <v>107</v>
      </c>
      <c r="F766" s="42" t="n">
        <v>123</v>
      </c>
      <c r="G766" s="42" t="n">
        <v>17</v>
      </c>
      <c r="H766" s="42" t="n">
        <v>12</v>
      </c>
      <c r="I766" s="42" t="n">
        <v>13</v>
      </c>
      <c r="J766" s="42" t="n">
        <v>11</v>
      </c>
      <c r="K766" s="42" t="n">
        <v>47</v>
      </c>
      <c r="L766" s="42" t="n">
        <v>44</v>
      </c>
      <c r="M766" s="42" t="n">
        <v>24</v>
      </c>
      <c r="N766" s="42" t="n">
        <v>30</v>
      </c>
      <c r="O766" s="44">
        <f>IF(F766&gt;E766,1,0)</f>
        <v/>
      </c>
      <c r="P766" s="44">
        <f>F766-E766</f>
        <v/>
      </c>
    </row>
    <row r="767" ht="15" customHeight="1" s="35">
      <c r="A767" s="42" t="inlineStr">
        <is>
          <t>0022500737</t>
        </is>
      </c>
      <c r="B767" s="43" t="n">
        <v>46058</v>
      </c>
      <c r="C767" s="42" t="inlineStr">
        <is>
          <t>CHA</t>
        </is>
      </c>
      <c r="D767" s="42" t="inlineStr">
        <is>
          <t>HOU</t>
        </is>
      </c>
      <c r="E767" s="42" t="n">
        <v>109</v>
      </c>
      <c r="F767" s="42" t="n">
        <v>99</v>
      </c>
      <c r="G767" s="42" t="n">
        <v>22</v>
      </c>
      <c r="H767" s="42" t="n">
        <v>18</v>
      </c>
      <c r="I767" s="42" t="n">
        <v>15</v>
      </c>
      <c r="J767" s="42" t="n">
        <v>16</v>
      </c>
      <c r="K767" s="42" t="n">
        <v>56</v>
      </c>
      <c r="L767" s="42" t="n">
        <v>48</v>
      </c>
      <c r="M767" s="42" t="n">
        <v>23</v>
      </c>
      <c r="N767" s="42" t="n">
        <v>31</v>
      </c>
      <c r="O767" s="44">
        <f>IF(F767&gt;E767,1,0)</f>
        <v/>
      </c>
      <c r="P767" s="44">
        <f>F767-E767</f>
        <v/>
      </c>
    </row>
    <row r="768" ht="15" customHeight="1" s="35">
      <c r="A768" s="42" t="inlineStr">
        <is>
          <t>0022500738</t>
        </is>
      </c>
      <c r="B768" s="43" t="n">
        <v>46058</v>
      </c>
      <c r="C768" s="42" t="inlineStr">
        <is>
          <t>SAS</t>
        </is>
      </c>
      <c r="D768" s="42" t="inlineStr">
        <is>
          <t>DAL</t>
        </is>
      </c>
      <c r="E768" s="42" t="n">
        <v>135</v>
      </c>
      <c r="F768" s="42" t="n">
        <v>123</v>
      </c>
      <c r="G768" s="42" t="n">
        <v>14</v>
      </c>
      <c r="H768" s="42" t="n">
        <v>9</v>
      </c>
      <c r="I768" s="42" t="n">
        <v>18</v>
      </c>
      <c r="J768" s="42" t="n">
        <v>20</v>
      </c>
      <c r="K768" s="42" t="n">
        <v>58</v>
      </c>
      <c r="L768" s="42" t="n">
        <v>47</v>
      </c>
      <c r="M768" s="42" t="n">
        <v>34</v>
      </c>
      <c r="N768" s="42" t="n">
        <v>19</v>
      </c>
      <c r="O768" s="44">
        <f>IF(F768&gt;E768,1,0)</f>
        <v/>
      </c>
      <c r="P768" s="44">
        <f>F768-E768</f>
        <v/>
      </c>
    </row>
    <row r="769" ht="15" customHeight="1" s="35">
      <c r="A769" s="42" t="inlineStr">
        <is>
          <t>0022500739</t>
        </is>
      </c>
      <c r="B769" s="43" t="n">
        <v>46058</v>
      </c>
      <c r="C769" s="42" t="inlineStr">
        <is>
          <t>GSW</t>
        </is>
      </c>
      <c r="D769" s="42" t="inlineStr">
        <is>
          <t>PHX</t>
        </is>
      </c>
      <c r="E769" s="42" t="n">
        <v>101</v>
      </c>
      <c r="F769" s="42" t="n">
        <v>97</v>
      </c>
      <c r="G769" s="42" t="n">
        <v>15</v>
      </c>
      <c r="H769" s="42" t="n">
        <v>12</v>
      </c>
      <c r="I769" s="42" t="n">
        <v>12</v>
      </c>
      <c r="J769" s="42" t="n">
        <v>16</v>
      </c>
      <c r="K769" s="42" t="n">
        <v>53</v>
      </c>
      <c r="L769" s="42" t="n">
        <v>42</v>
      </c>
      <c r="M769" s="42" t="n">
        <v>27</v>
      </c>
      <c r="N769" s="42" t="n">
        <v>31</v>
      </c>
      <c r="O769" s="44">
        <f>IF(F769&gt;E769,1,0)</f>
        <v/>
      </c>
      <c r="P769" s="44">
        <f>F769-E769</f>
        <v/>
      </c>
    </row>
    <row r="770" ht="15" customHeight="1" s="35">
      <c r="A770" s="42" t="inlineStr">
        <is>
          <t>0022500740</t>
        </is>
      </c>
      <c r="B770" s="43" t="n">
        <v>46058</v>
      </c>
      <c r="C770" s="42" t="inlineStr">
        <is>
          <t>PHI</t>
        </is>
      </c>
      <c r="D770" s="42" t="inlineStr">
        <is>
          <t>LAL</t>
        </is>
      </c>
      <c r="E770" s="42" t="n">
        <v>115</v>
      </c>
      <c r="F770" s="42" t="n">
        <v>119</v>
      </c>
      <c r="G770" s="42" t="n">
        <v>15</v>
      </c>
      <c r="H770" s="42" t="n">
        <v>22</v>
      </c>
      <c r="I770" s="42" t="n">
        <v>23</v>
      </c>
      <c r="J770" s="42" t="n">
        <v>17</v>
      </c>
      <c r="K770" s="42" t="n">
        <v>33</v>
      </c>
      <c r="L770" s="42" t="n">
        <v>49</v>
      </c>
      <c r="M770" s="42" t="n">
        <v>29</v>
      </c>
      <c r="N770" s="42" t="n">
        <v>30</v>
      </c>
      <c r="O770" s="44">
        <f>IF(F770&gt;E770,1,0)</f>
        <v/>
      </c>
      <c r="P770" s="44">
        <f>F770-E770</f>
        <v/>
      </c>
    </row>
    <row r="771" ht="15" customHeight="1" s="35">
      <c r="A771" s="42" t="inlineStr">
        <is>
          <t>0022500741</t>
        </is>
      </c>
      <c r="B771" s="43" t="n">
        <v>46059</v>
      </c>
      <c r="C771" s="42" t="inlineStr">
        <is>
          <t>MIA</t>
        </is>
      </c>
      <c r="D771" s="42" t="inlineStr">
        <is>
          <t>BOS</t>
        </is>
      </c>
      <c r="E771" s="42" t="n">
        <v>96</v>
      </c>
      <c r="F771" s="42" t="n">
        <v>98</v>
      </c>
      <c r="G771" s="42" t="n">
        <v>12</v>
      </c>
      <c r="H771" s="42" t="n">
        <v>16</v>
      </c>
      <c r="I771" s="42" t="n">
        <v>18</v>
      </c>
      <c r="J771" s="42" t="n">
        <v>16</v>
      </c>
      <c r="K771" s="42" t="n">
        <v>51</v>
      </c>
      <c r="L771" s="42" t="n">
        <v>59</v>
      </c>
      <c r="M771" s="42" t="n">
        <v>27</v>
      </c>
      <c r="N771" s="42" t="n">
        <v>33</v>
      </c>
      <c r="O771" s="44">
        <f>IF(F771&gt;E771,1,0)</f>
        <v/>
      </c>
      <c r="P771" s="44">
        <f>F771-E771</f>
        <v/>
      </c>
    </row>
    <row r="772" ht="15" customHeight="1" s="35">
      <c r="A772" s="42" t="inlineStr">
        <is>
          <t>0022500742</t>
        </is>
      </c>
      <c r="B772" s="43" t="n">
        <v>46059</v>
      </c>
      <c r="C772" s="42" t="inlineStr">
        <is>
          <t>NYK</t>
        </is>
      </c>
      <c r="D772" s="42" t="inlineStr">
        <is>
          <t>DET</t>
        </is>
      </c>
      <c r="E772" s="42" t="n">
        <v>80</v>
      </c>
      <c r="F772" s="42" t="n">
        <v>118</v>
      </c>
      <c r="G772" s="42" t="n">
        <v>15</v>
      </c>
      <c r="H772" s="42" t="n">
        <v>13</v>
      </c>
      <c r="I772" s="42" t="n">
        <v>16</v>
      </c>
      <c r="J772" s="42" t="n">
        <v>21</v>
      </c>
      <c r="K772" s="42" t="n">
        <v>48</v>
      </c>
      <c r="L772" s="42" t="n">
        <v>49</v>
      </c>
      <c r="M772" s="42" t="n">
        <v>33</v>
      </c>
      <c r="N772" s="42" t="n">
        <v>37</v>
      </c>
      <c r="O772" s="44">
        <f>IF(F772&gt;E772,1,0)</f>
        <v/>
      </c>
      <c r="P772" s="44">
        <f>F772-E772</f>
        <v/>
      </c>
    </row>
    <row r="773" ht="15" customHeight="1" s="35">
      <c r="A773" s="42" t="inlineStr">
        <is>
          <t>0022500743</t>
        </is>
      </c>
      <c r="B773" s="43" t="n">
        <v>46059</v>
      </c>
      <c r="C773" s="42" t="inlineStr">
        <is>
          <t>IND</t>
        </is>
      </c>
      <c r="D773" s="42" t="inlineStr">
        <is>
          <t>MIL</t>
        </is>
      </c>
      <c r="E773" s="42" t="n">
        <v>99</v>
      </c>
      <c r="F773" s="42" t="n">
        <v>105</v>
      </c>
      <c r="G773" s="42" t="n">
        <v>9</v>
      </c>
      <c r="H773" s="42" t="n">
        <v>12</v>
      </c>
      <c r="I773" s="42" t="n">
        <v>12</v>
      </c>
      <c r="J773" s="42" t="n">
        <v>17</v>
      </c>
      <c r="K773" s="42" t="n">
        <v>43</v>
      </c>
      <c r="L773" s="42" t="n">
        <v>58</v>
      </c>
      <c r="M773" s="42" t="n">
        <v>13</v>
      </c>
      <c r="N773" s="42" t="n">
        <v>20</v>
      </c>
      <c r="O773" s="44">
        <f>IF(F773&gt;E773,1,0)</f>
        <v/>
      </c>
      <c r="P773" s="44">
        <f>F773-E773</f>
        <v/>
      </c>
    </row>
    <row r="774" ht="15" customHeight="1" s="35">
      <c r="A774" s="42" t="inlineStr">
        <is>
          <t>0022500744</t>
        </is>
      </c>
      <c r="B774" s="43" t="n">
        <v>46059</v>
      </c>
      <c r="C774" s="42" t="inlineStr">
        <is>
          <t>NOP</t>
        </is>
      </c>
      <c r="D774" s="42" t="inlineStr">
        <is>
          <t>MIN</t>
        </is>
      </c>
      <c r="E774" s="42" t="n">
        <v>119</v>
      </c>
      <c r="F774" s="42" t="n">
        <v>115</v>
      </c>
      <c r="G774" s="42" t="n">
        <v>16</v>
      </c>
      <c r="H774" s="42" t="n">
        <v>10</v>
      </c>
      <c r="I774" s="42" t="n">
        <v>20</v>
      </c>
      <c r="J774" s="42" t="n">
        <v>18</v>
      </c>
      <c r="K774" s="42" t="n">
        <v>49</v>
      </c>
      <c r="L774" s="42" t="n">
        <v>52</v>
      </c>
      <c r="M774" s="42" t="n">
        <v>13</v>
      </c>
      <c r="N774" s="42" t="n">
        <v>32</v>
      </c>
      <c r="O774" s="44">
        <f>IF(F774&gt;E774,1,0)</f>
        <v/>
      </c>
      <c r="P774" s="44">
        <f>F774-E774</f>
        <v/>
      </c>
    </row>
    <row r="775" ht="15" customHeight="1" s="35">
      <c r="A775" s="42" t="inlineStr">
        <is>
          <t>0022500745</t>
        </is>
      </c>
      <c r="B775" s="43" t="n">
        <v>46059</v>
      </c>
      <c r="C775" s="42" t="inlineStr">
        <is>
          <t>MEM</t>
        </is>
      </c>
      <c r="D775" s="42" t="inlineStr">
        <is>
          <t>POR</t>
        </is>
      </c>
      <c r="E775" s="42" t="n">
        <v>115</v>
      </c>
      <c r="F775" s="42" t="n">
        <v>135</v>
      </c>
      <c r="G775" s="42" t="n">
        <v>16</v>
      </c>
      <c r="H775" s="42" t="n">
        <v>18</v>
      </c>
      <c r="I775" s="42" t="n">
        <v>18</v>
      </c>
      <c r="J775" s="42" t="n">
        <v>17</v>
      </c>
      <c r="K775" s="42" t="n">
        <v>45</v>
      </c>
      <c r="L775" s="42" t="n">
        <v>49</v>
      </c>
      <c r="M775" s="42" t="n">
        <v>20</v>
      </c>
      <c r="N775" s="42" t="n">
        <v>23</v>
      </c>
      <c r="O775" s="44">
        <f>IF(F775&gt;E775,1,0)</f>
        <v/>
      </c>
      <c r="P775" s="44">
        <f>F775-E775</f>
        <v/>
      </c>
    </row>
    <row r="776" ht="15" customHeight="1" s="35">
      <c r="A776" s="42" t="inlineStr">
        <is>
          <t>0022500746</t>
        </is>
      </c>
      <c r="B776" s="43" t="n">
        <v>46059</v>
      </c>
      <c r="C776" s="42" t="inlineStr">
        <is>
          <t>LAC</t>
        </is>
      </c>
      <c r="D776" s="42" t="inlineStr">
        <is>
          <t>SAC</t>
        </is>
      </c>
      <c r="E776" s="42" t="n">
        <v>114</v>
      </c>
      <c r="F776" s="42" t="n">
        <v>111</v>
      </c>
      <c r="G776" s="42" t="n">
        <v>16</v>
      </c>
      <c r="H776" s="42" t="n">
        <v>11</v>
      </c>
      <c r="I776" s="42" t="n">
        <v>18</v>
      </c>
      <c r="J776" s="42" t="n">
        <v>22</v>
      </c>
      <c r="K776" s="42" t="n">
        <v>46</v>
      </c>
      <c r="L776" s="42" t="n">
        <v>49</v>
      </c>
      <c r="M776" s="42" t="n">
        <v>23</v>
      </c>
      <c r="N776" s="42" t="n">
        <v>12</v>
      </c>
      <c r="O776" s="44">
        <f>IF(F776&gt;E776,1,0)</f>
        <v/>
      </c>
      <c r="P776" s="44">
        <f>F776-E776</f>
        <v/>
      </c>
    </row>
    <row r="777" ht="15" customHeight="1" s="35">
      <c r="A777" s="42" t="inlineStr">
        <is>
          <t>0022500747</t>
        </is>
      </c>
      <c r="B777" s="43" t="n">
        <v>46060</v>
      </c>
      <c r="C777" s="42" t="inlineStr">
        <is>
          <t>WAS</t>
        </is>
      </c>
      <c r="D777" s="42" t="inlineStr">
        <is>
          <t>BKN</t>
        </is>
      </c>
      <c r="E777" s="42" t="n">
        <v>113</v>
      </c>
      <c r="F777" s="42" t="n">
        <v>127</v>
      </c>
      <c r="G777" s="42" t="n">
        <v>16</v>
      </c>
      <c r="H777" s="42" t="n">
        <v>13</v>
      </c>
      <c r="I777" s="42" t="n">
        <v>21</v>
      </c>
      <c r="J777" s="42" t="n">
        <v>23</v>
      </c>
      <c r="K777" s="42" t="n">
        <v>39</v>
      </c>
      <c r="L777" s="42" t="n">
        <v>52</v>
      </c>
      <c r="M777" s="42" t="n">
        <v>14</v>
      </c>
      <c r="N777" s="42" t="n">
        <v>13</v>
      </c>
      <c r="O777" s="44">
        <f>IF(F777&gt;E777,1,0)</f>
        <v/>
      </c>
      <c r="P777" s="44">
        <f>F777-E777</f>
        <v/>
      </c>
    </row>
    <row r="778" ht="15" customHeight="1" s="35">
      <c r="A778" s="42" t="inlineStr">
        <is>
          <t>0022500748</t>
        </is>
      </c>
      <c r="B778" s="43" t="n">
        <v>46060</v>
      </c>
      <c r="C778" s="42" t="inlineStr">
        <is>
          <t>HOU</t>
        </is>
      </c>
      <c r="D778" s="42" t="inlineStr">
        <is>
          <t>OKC</t>
        </is>
      </c>
      <c r="E778" s="42" t="n">
        <v>112</v>
      </c>
      <c r="F778" s="42" t="n">
        <v>106</v>
      </c>
      <c r="G778" s="42" t="n">
        <v>15</v>
      </c>
      <c r="H778" s="42" t="n">
        <v>17</v>
      </c>
      <c r="I778" s="42" t="n">
        <v>23</v>
      </c>
      <c r="J778" s="42" t="n">
        <v>21</v>
      </c>
      <c r="K778" s="42" t="n">
        <v>52</v>
      </c>
      <c r="L778" s="42" t="n">
        <v>55</v>
      </c>
      <c r="M778" s="42" t="n">
        <v>31</v>
      </c>
      <c r="N778" s="42" t="n">
        <v>40</v>
      </c>
      <c r="O778" s="44">
        <f>IF(F778&gt;E778,1,0)</f>
        <v/>
      </c>
      <c r="P778" s="44">
        <f>F778-E778</f>
        <v/>
      </c>
    </row>
    <row r="779" ht="15" customHeight="1" s="35">
      <c r="A779" s="42" t="inlineStr">
        <is>
          <t>0022500749</t>
        </is>
      </c>
      <c r="B779" s="43" t="n">
        <v>46060</v>
      </c>
      <c r="C779" s="42" t="inlineStr">
        <is>
          <t>DAL</t>
        </is>
      </c>
      <c r="D779" s="42" t="inlineStr">
        <is>
          <t>SAS</t>
        </is>
      </c>
      <c r="E779" s="42" t="n">
        <v>125</v>
      </c>
      <c r="F779" s="42" t="n">
        <v>138</v>
      </c>
      <c r="G779" s="42" t="n">
        <v>7</v>
      </c>
      <c r="H779" s="42" t="n">
        <v>18</v>
      </c>
      <c r="I779" s="42" t="n">
        <v>16</v>
      </c>
      <c r="J779" s="42" t="n">
        <v>17</v>
      </c>
      <c r="K779" s="42" t="n">
        <v>51</v>
      </c>
      <c r="L779" s="42" t="n">
        <v>65</v>
      </c>
      <c r="M779" s="42" t="n">
        <v>19</v>
      </c>
      <c r="N779" s="42" t="n">
        <v>35</v>
      </c>
      <c r="O779" s="44">
        <f>IF(F779&gt;E779,1,0)</f>
        <v/>
      </c>
      <c r="P779" s="44">
        <f>F779-E779</f>
        <v/>
      </c>
    </row>
    <row r="780" ht="15" customHeight="1" s="35">
      <c r="A780" s="42" t="inlineStr">
        <is>
          <t>0022500750</t>
        </is>
      </c>
      <c r="B780" s="43" t="n">
        <v>46060</v>
      </c>
      <c r="C780" s="42" t="inlineStr">
        <is>
          <t>UTA</t>
        </is>
      </c>
      <c r="D780" s="42" t="inlineStr">
        <is>
          <t>ORL</t>
        </is>
      </c>
      <c r="E780" s="42" t="n">
        <v>117</v>
      </c>
      <c r="F780" s="42" t="n">
        <v>120</v>
      </c>
      <c r="G780" s="42" t="n">
        <v>24</v>
      </c>
      <c r="H780" s="42" t="n">
        <v>14</v>
      </c>
      <c r="I780" s="42" t="n">
        <v>25</v>
      </c>
      <c r="J780" s="42" t="n">
        <v>18</v>
      </c>
      <c r="K780" s="42" t="n">
        <v>62</v>
      </c>
      <c r="L780" s="42" t="n">
        <v>47</v>
      </c>
      <c r="M780" s="42" t="n">
        <v>16</v>
      </c>
      <c r="N780" s="42" t="n">
        <v>26</v>
      </c>
      <c r="O780" s="44">
        <f>IF(F780&gt;E780,1,0)</f>
        <v/>
      </c>
      <c r="P780" s="44">
        <f>F780-E780</f>
        <v/>
      </c>
    </row>
    <row r="781" ht="15" customHeight="1" s="35">
      <c r="A781" s="42" t="inlineStr">
        <is>
          <t>0022500751</t>
        </is>
      </c>
      <c r="B781" s="43" t="n">
        <v>46060</v>
      </c>
      <c r="C781" s="42" t="inlineStr">
        <is>
          <t>CHA</t>
        </is>
      </c>
      <c r="D781" s="42" t="inlineStr">
        <is>
          <t>ATL</t>
        </is>
      </c>
      <c r="E781" s="42" t="n">
        <v>126</v>
      </c>
      <c r="F781" s="42" t="n">
        <v>119</v>
      </c>
      <c r="G781" s="42" t="n">
        <v>16</v>
      </c>
      <c r="H781" s="42" t="n">
        <v>10</v>
      </c>
      <c r="I781" s="42" t="n">
        <v>16</v>
      </c>
      <c r="J781" s="42" t="n">
        <v>20</v>
      </c>
      <c r="K781" s="42" t="n">
        <v>56</v>
      </c>
      <c r="L781" s="42" t="n">
        <v>40</v>
      </c>
      <c r="M781" s="42" t="n">
        <v>24</v>
      </c>
      <c r="N781" s="42" t="n">
        <v>26</v>
      </c>
      <c r="O781" s="44">
        <f>IF(F781&gt;E781,1,0)</f>
        <v/>
      </c>
      <c r="P781" s="44">
        <f>F781-E781</f>
        <v/>
      </c>
    </row>
    <row r="782" ht="15" customHeight="1" s="35">
      <c r="A782" s="42" t="inlineStr">
        <is>
          <t>0022500752</t>
        </is>
      </c>
      <c r="B782" s="43" t="n">
        <v>46060</v>
      </c>
      <c r="C782" s="42" t="inlineStr">
        <is>
          <t>DEN</t>
        </is>
      </c>
      <c r="D782" s="42" t="inlineStr">
        <is>
          <t>CHI</t>
        </is>
      </c>
      <c r="E782" s="42" t="n">
        <v>136</v>
      </c>
      <c r="F782" s="42" t="n">
        <v>120</v>
      </c>
      <c r="G782" s="42" t="n">
        <v>14</v>
      </c>
      <c r="H782" s="42" t="n">
        <v>17</v>
      </c>
      <c r="I782" s="42" t="n">
        <v>18</v>
      </c>
      <c r="J782" s="42" t="n">
        <v>24</v>
      </c>
      <c r="K782" s="42" t="n">
        <v>53</v>
      </c>
      <c r="L782" s="42" t="n">
        <v>47</v>
      </c>
      <c r="M782" s="42" t="n">
        <v>33</v>
      </c>
      <c r="N782" s="42" t="n">
        <v>24</v>
      </c>
      <c r="O782" s="44">
        <f>IF(F782&gt;E782,1,0)</f>
        <v/>
      </c>
      <c r="P782" s="44">
        <f>F782-E782</f>
        <v/>
      </c>
    </row>
    <row r="783" ht="15" customHeight="1" s="35">
      <c r="A783" s="42" t="inlineStr">
        <is>
          <t>0022500753</t>
        </is>
      </c>
      <c r="B783" s="43" t="n">
        <v>46060</v>
      </c>
      <c r="C783" s="42" t="inlineStr">
        <is>
          <t>GSW</t>
        </is>
      </c>
      <c r="D783" s="42" t="inlineStr">
        <is>
          <t>LAL</t>
        </is>
      </c>
      <c r="E783" s="42" t="n">
        <v>99</v>
      </c>
      <c r="F783" s="42" t="n">
        <v>105</v>
      </c>
      <c r="G783" s="42" t="n">
        <v>13</v>
      </c>
      <c r="H783" s="42" t="n">
        <v>23</v>
      </c>
      <c r="I783" s="42" t="n">
        <v>25</v>
      </c>
      <c r="J783" s="42" t="n">
        <v>14</v>
      </c>
      <c r="K783" s="42" t="n">
        <v>44</v>
      </c>
      <c r="L783" s="42" t="n">
        <v>53</v>
      </c>
      <c r="M783" s="42" t="n">
        <v>28</v>
      </c>
      <c r="N783" s="42" t="n">
        <v>31</v>
      </c>
      <c r="O783" s="44">
        <f>IF(F783&gt;E783,1,0)</f>
        <v/>
      </c>
      <c r="P783" s="44">
        <f>F783-E783</f>
        <v/>
      </c>
    </row>
    <row r="784" ht="15" customHeight="1" s="35">
      <c r="A784" s="42" t="inlineStr">
        <is>
          <t>0022500754</t>
        </is>
      </c>
      <c r="B784" s="43" t="n">
        <v>46060</v>
      </c>
      <c r="C784" s="42" t="inlineStr">
        <is>
          <t>PHI</t>
        </is>
      </c>
      <c r="D784" s="42" t="inlineStr">
        <is>
          <t>PHX</t>
        </is>
      </c>
      <c r="E784" s="42" t="n">
        <v>109</v>
      </c>
      <c r="F784" s="42" t="n">
        <v>103</v>
      </c>
      <c r="G784" s="42" t="n">
        <v>18</v>
      </c>
      <c r="H784" s="42" t="n">
        <v>14</v>
      </c>
      <c r="I784" s="42" t="n">
        <v>25</v>
      </c>
      <c r="J784" s="42" t="n">
        <v>23</v>
      </c>
      <c r="K784" s="42" t="n">
        <v>56</v>
      </c>
      <c r="L784" s="42" t="n">
        <v>44</v>
      </c>
      <c r="M784" s="42" t="n">
        <v>29</v>
      </c>
      <c r="N784" s="42" t="n">
        <v>31</v>
      </c>
      <c r="O784" s="44">
        <f>IF(F784&gt;E784,1,0)</f>
        <v/>
      </c>
      <c r="P784" s="44">
        <f>F784-E784</f>
        <v/>
      </c>
    </row>
    <row r="785" ht="15" customHeight="1" s="35">
      <c r="A785" s="42" t="inlineStr">
        <is>
          <t>0022500755</t>
        </is>
      </c>
      <c r="B785" s="43" t="n">
        <v>46060</v>
      </c>
      <c r="C785" s="42" t="inlineStr">
        <is>
          <t>MEM</t>
        </is>
      </c>
      <c r="D785" s="42" t="inlineStr">
        <is>
          <t>POR</t>
        </is>
      </c>
      <c r="E785" s="42" t="n">
        <v>115</v>
      </c>
      <c r="F785" s="42" t="n">
        <v>122</v>
      </c>
      <c r="G785" s="42" t="n">
        <v>15</v>
      </c>
      <c r="H785" s="42" t="n">
        <v>17</v>
      </c>
      <c r="I785" s="42" t="n">
        <v>15</v>
      </c>
      <c r="J785" s="42" t="n">
        <v>21</v>
      </c>
      <c r="K785" s="42" t="n">
        <v>46</v>
      </c>
      <c r="L785" s="42" t="n">
        <v>56</v>
      </c>
      <c r="M785" s="42" t="n">
        <v>20</v>
      </c>
      <c r="N785" s="42" t="n">
        <v>24</v>
      </c>
      <c r="O785" s="44">
        <f>IF(F785&gt;E785,1,0)</f>
        <v/>
      </c>
      <c r="P785" s="44">
        <f>F785-E785</f>
        <v/>
      </c>
    </row>
    <row r="786" ht="15" customHeight="1" s="35">
      <c r="A786" s="42" t="inlineStr">
        <is>
          <t>0022500756</t>
        </is>
      </c>
      <c r="B786" s="43" t="n">
        <v>46060</v>
      </c>
      <c r="C786" s="42" t="inlineStr">
        <is>
          <t>CLE</t>
        </is>
      </c>
      <c r="D786" s="42" t="inlineStr">
        <is>
          <t>SAC</t>
        </is>
      </c>
      <c r="E786" s="42" t="n">
        <v>132</v>
      </c>
      <c r="F786" s="42" t="n">
        <v>126</v>
      </c>
      <c r="G786" s="42" t="n">
        <v>12</v>
      </c>
      <c r="H786" s="42" t="n">
        <v>15</v>
      </c>
      <c r="I786" s="42" t="n">
        <v>14</v>
      </c>
      <c r="J786" s="42" t="n">
        <v>21</v>
      </c>
      <c r="K786" s="42" t="n">
        <v>51</v>
      </c>
      <c r="L786" s="42" t="n">
        <v>47</v>
      </c>
      <c r="M786" s="42" t="n">
        <v>31</v>
      </c>
      <c r="N786" s="42" t="n">
        <v>12</v>
      </c>
      <c r="O786" s="44">
        <f>IF(F786&gt;E786,1,0)</f>
        <v/>
      </c>
      <c r="P786" s="44">
        <f>F786-E786</f>
        <v/>
      </c>
    </row>
    <row r="787" ht="15" customHeight="1" s="35">
      <c r="A787" s="42" t="inlineStr">
        <is>
          <t>0022500757</t>
        </is>
      </c>
      <c r="B787" s="43" t="n">
        <v>46061</v>
      </c>
      <c r="C787" s="42" t="inlineStr">
        <is>
          <t>NYK</t>
        </is>
      </c>
      <c r="D787" s="42" t="inlineStr">
        <is>
          <t>BOS</t>
        </is>
      </c>
      <c r="E787" s="42" t="n">
        <v>111</v>
      </c>
      <c r="F787" s="42" t="n">
        <v>89</v>
      </c>
      <c r="G787" s="42" t="n">
        <v>8</v>
      </c>
      <c r="H787" s="42" t="n">
        <v>10</v>
      </c>
      <c r="I787" s="42" t="n">
        <v>18</v>
      </c>
      <c r="J787" s="42" t="n">
        <v>21</v>
      </c>
      <c r="K787" s="42" t="n">
        <v>57</v>
      </c>
      <c r="L787" s="42" t="n">
        <v>54</v>
      </c>
      <c r="M787" s="42" t="n">
        <v>33</v>
      </c>
      <c r="N787" s="42" t="n">
        <v>34</v>
      </c>
      <c r="O787" s="44">
        <f>IF(F787&gt;E787,1,0)</f>
        <v/>
      </c>
      <c r="P787" s="44">
        <f>F787-E787</f>
        <v/>
      </c>
    </row>
    <row r="788" ht="15" customHeight="1" s="35">
      <c r="A788" s="42" t="inlineStr">
        <is>
          <t>0022500758</t>
        </is>
      </c>
      <c r="B788" s="43" t="n">
        <v>46061</v>
      </c>
      <c r="C788" s="42" t="inlineStr">
        <is>
          <t>MIA</t>
        </is>
      </c>
      <c r="D788" s="42" t="inlineStr">
        <is>
          <t>WAS</t>
        </is>
      </c>
      <c r="E788" s="42" t="n">
        <v>132</v>
      </c>
      <c r="F788" s="42" t="n">
        <v>101</v>
      </c>
      <c r="G788" s="42" t="n">
        <v>16</v>
      </c>
      <c r="H788" s="42" t="n">
        <v>19</v>
      </c>
      <c r="I788" s="42" t="n">
        <v>19</v>
      </c>
      <c r="J788" s="42" t="n">
        <v>12</v>
      </c>
      <c r="K788" s="42" t="n">
        <v>65</v>
      </c>
      <c r="L788" s="42" t="n">
        <v>52</v>
      </c>
      <c r="M788" s="42" t="n">
        <v>27</v>
      </c>
      <c r="N788" s="42" t="n">
        <v>14</v>
      </c>
      <c r="O788" s="44">
        <f>IF(F788&gt;E788,1,0)</f>
        <v/>
      </c>
      <c r="P788" s="44">
        <f>F788-E788</f>
        <v/>
      </c>
    </row>
    <row r="789" ht="15" customHeight="1" s="35">
      <c r="A789" s="42" t="inlineStr">
        <is>
          <t>0022500759</t>
        </is>
      </c>
      <c r="B789" s="43" t="n">
        <v>46061</v>
      </c>
      <c r="C789" s="42" t="inlineStr">
        <is>
          <t>IND</t>
        </is>
      </c>
      <c r="D789" s="42" t="inlineStr">
        <is>
          <t>TOR</t>
        </is>
      </c>
      <c r="E789" s="42" t="n">
        <v>104</v>
      </c>
      <c r="F789" s="42" t="n">
        <v>122</v>
      </c>
      <c r="G789" s="42" t="n">
        <v>19</v>
      </c>
      <c r="H789" s="42" t="n">
        <v>13</v>
      </c>
      <c r="I789" s="42" t="n">
        <v>24</v>
      </c>
      <c r="J789" s="42" t="n">
        <v>19</v>
      </c>
      <c r="K789" s="42" t="n">
        <v>46</v>
      </c>
      <c r="L789" s="42" t="n">
        <v>66</v>
      </c>
      <c r="M789" s="42" t="n">
        <v>13</v>
      </c>
      <c r="N789" s="42" t="n">
        <v>31</v>
      </c>
      <c r="O789" s="44">
        <f>IF(F789&gt;E789,1,0)</f>
        <v/>
      </c>
      <c r="P789" s="44">
        <f>F789-E789</f>
        <v/>
      </c>
    </row>
    <row r="790" ht="15" customHeight="1" s="35">
      <c r="A790" s="42" t="inlineStr">
        <is>
          <t>0022500760</t>
        </is>
      </c>
      <c r="B790" s="43" t="n">
        <v>46061</v>
      </c>
      <c r="C790" s="42" t="inlineStr">
        <is>
          <t>LAC</t>
        </is>
      </c>
      <c r="D790" s="42" t="inlineStr">
        <is>
          <t>MIN</t>
        </is>
      </c>
      <c r="E790" s="42" t="n">
        <v>115</v>
      </c>
      <c r="F790" s="42" t="n">
        <v>96</v>
      </c>
      <c r="G790" s="42" t="n">
        <v>15</v>
      </c>
      <c r="H790" s="42" t="n">
        <v>21</v>
      </c>
      <c r="I790" s="42" t="n">
        <v>22</v>
      </c>
      <c r="J790" s="42" t="n">
        <v>22</v>
      </c>
      <c r="K790" s="42" t="n">
        <v>42</v>
      </c>
      <c r="L790" s="42" t="n">
        <v>54</v>
      </c>
      <c r="M790" s="42" t="n">
        <v>24</v>
      </c>
      <c r="N790" s="42" t="n">
        <v>32</v>
      </c>
      <c r="O790" s="44">
        <f>IF(F790&gt;E790,1,0)</f>
        <v/>
      </c>
      <c r="P790" s="44">
        <f>F790-E790</f>
        <v/>
      </c>
    </row>
    <row r="791" ht="15" customHeight="1" s="35">
      <c r="A791" s="42" t="inlineStr">
        <is>
          <t>0022500761</t>
        </is>
      </c>
      <c r="B791" s="43" t="n">
        <v>46062</v>
      </c>
      <c r="C791" s="42" t="inlineStr">
        <is>
          <t>DET</t>
        </is>
      </c>
      <c r="D791" s="42" t="inlineStr">
        <is>
          <t>CHA</t>
        </is>
      </c>
      <c r="E791" s="42" t="n">
        <v>110</v>
      </c>
      <c r="F791" s="42" t="n">
        <v>104</v>
      </c>
      <c r="G791" s="42" t="n">
        <v>10</v>
      </c>
      <c r="H791" s="42" t="n">
        <v>21</v>
      </c>
      <c r="I791" s="42" t="n">
        <v>20</v>
      </c>
      <c r="J791" s="42" t="n">
        <v>26</v>
      </c>
      <c r="K791" s="42" t="n">
        <v>50</v>
      </c>
      <c r="L791" s="42" t="n">
        <v>49</v>
      </c>
      <c r="M791" s="42" t="n">
        <v>38</v>
      </c>
      <c r="N791" s="42" t="n">
        <v>25</v>
      </c>
      <c r="O791" s="44">
        <f>IF(F791&gt;E791,1,0)</f>
        <v/>
      </c>
      <c r="P791" s="44">
        <f>F791-E791</f>
        <v/>
      </c>
    </row>
    <row r="792" ht="15" customHeight="1" s="35">
      <c r="A792" s="42" t="inlineStr">
        <is>
          <t>0022500762</t>
        </is>
      </c>
      <c r="B792" s="43" t="n">
        <v>46062</v>
      </c>
      <c r="C792" s="42" t="inlineStr">
        <is>
          <t>CHI</t>
        </is>
      </c>
      <c r="D792" s="42" t="inlineStr">
        <is>
          <t>BKN</t>
        </is>
      </c>
      <c r="E792" s="42" t="n">
        <v>115</v>
      </c>
      <c r="F792" s="42" t="n">
        <v>123</v>
      </c>
      <c r="G792" s="42" t="n">
        <v>18</v>
      </c>
      <c r="H792" s="42" t="n">
        <v>20</v>
      </c>
      <c r="I792" s="42" t="n">
        <v>22</v>
      </c>
      <c r="J792" s="42" t="n">
        <v>22</v>
      </c>
      <c r="K792" s="42" t="n">
        <v>51</v>
      </c>
      <c r="L792" s="42" t="n">
        <v>60</v>
      </c>
      <c r="M792" s="42" t="n">
        <v>24</v>
      </c>
      <c r="N792" s="42" t="n">
        <v>14</v>
      </c>
      <c r="O792" s="44">
        <f>IF(F792&gt;E792,1,0)</f>
        <v/>
      </c>
      <c r="P792" s="44">
        <f>F792-E792</f>
        <v/>
      </c>
    </row>
    <row r="793" ht="15" customHeight="1" s="35">
      <c r="A793" s="42" t="inlineStr">
        <is>
          <t>0022500763</t>
        </is>
      </c>
      <c r="B793" s="43" t="n">
        <v>46062</v>
      </c>
      <c r="C793" s="42" t="inlineStr">
        <is>
          <t>UTA</t>
        </is>
      </c>
      <c r="D793" s="42" t="inlineStr">
        <is>
          <t>MIA</t>
        </is>
      </c>
      <c r="E793" s="42" t="n">
        <v>115</v>
      </c>
      <c r="F793" s="42" t="n">
        <v>111</v>
      </c>
      <c r="G793" s="42" t="n">
        <v>12</v>
      </c>
      <c r="H793" s="42" t="n">
        <v>14</v>
      </c>
      <c r="I793" s="42" t="n">
        <v>25</v>
      </c>
      <c r="J793" s="42" t="n">
        <v>22</v>
      </c>
      <c r="K793" s="42" t="n">
        <v>63</v>
      </c>
      <c r="L793" s="42" t="n">
        <v>55</v>
      </c>
      <c r="M793" s="42" t="n">
        <v>16</v>
      </c>
      <c r="N793" s="42" t="n">
        <v>28</v>
      </c>
      <c r="O793" s="44">
        <f>IF(F793&gt;E793,1,0)</f>
        <v/>
      </c>
      <c r="P793" s="44">
        <f>F793-E793</f>
        <v/>
      </c>
    </row>
    <row r="794" ht="15" customHeight="1" s="35">
      <c r="A794" s="42" t="inlineStr">
        <is>
          <t>0022500764</t>
        </is>
      </c>
      <c r="B794" s="43" t="n">
        <v>46062</v>
      </c>
      <c r="C794" s="42" t="inlineStr">
        <is>
          <t>MIL</t>
        </is>
      </c>
      <c r="D794" s="42" t="inlineStr">
        <is>
          <t>ORL</t>
        </is>
      </c>
      <c r="E794" s="42" t="n">
        <v>99</v>
      </c>
      <c r="F794" s="42" t="n">
        <v>118</v>
      </c>
      <c r="G794" s="42" t="n">
        <v>20</v>
      </c>
      <c r="H794" s="42" t="n">
        <v>11</v>
      </c>
      <c r="I794" s="42" t="n">
        <v>22</v>
      </c>
      <c r="J794" s="42" t="n">
        <v>19</v>
      </c>
      <c r="K794" s="42" t="n">
        <v>45</v>
      </c>
      <c r="L794" s="42" t="n">
        <v>52</v>
      </c>
      <c r="M794" s="42" t="n">
        <v>21</v>
      </c>
      <c r="N794" s="42" t="n">
        <v>27</v>
      </c>
      <c r="O794" s="44">
        <f>IF(F794&gt;E794,1,0)</f>
        <v/>
      </c>
      <c r="P794" s="44">
        <f>F794-E794</f>
        <v/>
      </c>
    </row>
    <row r="795" ht="15" customHeight="1" s="35">
      <c r="A795" s="42" t="inlineStr">
        <is>
          <t>0022500765</t>
        </is>
      </c>
      <c r="B795" s="43" t="n">
        <v>46062</v>
      </c>
      <c r="C795" s="42" t="inlineStr">
        <is>
          <t>ATL</t>
        </is>
      </c>
      <c r="D795" s="42" t="inlineStr">
        <is>
          <t>MIN</t>
        </is>
      </c>
      <c r="E795" s="42" t="n">
        <v>116</v>
      </c>
      <c r="F795" s="42" t="n">
        <v>138</v>
      </c>
      <c r="G795" s="42" t="n">
        <v>19</v>
      </c>
      <c r="H795" s="42" t="n">
        <v>15</v>
      </c>
      <c r="I795" s="42" t="n">
        <v>19</v>
      </c>
      <c r="J795" s="42" t="n">
        <v>19</v>
      </c>
      <c r="K795" s="42" t="n">
        <v>61</v>
      </c>
      <c r="L795" s="42" t="n">
        <v>51</v>
      </c>
      <c r="M795" s="42" t="n">
        <v>26</v>
      </c>
      <c r="N795" s="42" t="n">
        <v>32</v>
      </c>
      <c r="O795" s="44">
        <f>IF(F795&gt;E795,1,0)</f>
        <v/>
      </c>
      <c r="P795" s="44">
        <f>F795-E795</f>
        <v/>
      </c>
    </row>
    <row r="796" ht="15" customHeight="1" s="35">
      <c r="A796" s="42" t="inlineStr">
        <is>
          <t>0022500766</t>
        </is>
      </c>
      <c r="B796" s="43" t="n">
        <v>46062</v>
      </c>
      <c r="C796" s="42" t="inlineStr">
        <is>
          <t>SAC</t>
        </is>
      </c>
      <c r="D796" s="42" t="inlineStr">
        <is>
          <t>NOP</t>
        </is>
      </c>
      <c r="E796" s="42" t="n">
        <v>94</v>
      </c>
      <c r="F796" s="42" t="n">
        <v>120</v>
      </c>
      <c r="G796" s="42" t="n">
        <v>17</v>
      </c>
      <c r="H796" s="42" t="n">
        <v>13</v>
      </c>
      <c r="I796" s="42" t="n">
        <v>13</v>
      </c>
      <c r="J796" s="42" t="n">
        <v>19</v>
      </c>
      <c r="K796" s="42" t="n">
        <v>63</v>
      </c>
      <c r="L796" s="42" t="n">
        <v>47</v>
      </c>
      <c r="M796" s="42" t="n">
        <v>12</v>
      </c>
      <c r="N796" s="42" t="n">
        <v>14</v>
      </c>
      <c r="O796" s="44">
        <f>IF(F796&gt;E796,1,0)</f>
        <v/>
      </c>
      <c r="P796" s="44">
        <f>F796-E796</f>
        <v/>
      </c>
    </row>
    <row r="797" ht="15" customHeight="1" s="35">
      <c r="A797" s="42" t="inlineStr">
        <is>
          <t>0022500767</t>
        </is>
      </c>
      <c r="B797" s="43" t="n">
        <v>46062</v>
      </c>
      <c r="C797" s="42" t="inlineStr">
        <is>
          <t>CLE</t>
        </is>
      </c>
      <c r="D797" s="42" t="inlineStr">
        <is>
          <t>DEN</t>
        </is>
      </c>
      <c r="E797" s="42" t="n">
        <v>119</v>
      </c>
      <c r="F797" s="42" t="n">
        <v>117</v>
      </c>
      <c r="G797" s="42" t="n">
        <v>12</v>
      </c>
      <c r="H797" s="42" t="n">
        <v>14</v>
      </c>
      <c r="I797" s="42" t="n">
        <v>29</v>
      </c>
      <c r="J797" s="42" t="n">
        <v>23</v>
      </c>
      <c r="K797" s="42" t="n">
        <v>47</v>
      </c>
      <c r="L797" s="42" t="n">
        <v>61</v>
      </c>
      <c r="M797" s="42" t="n">
        <v>32</v>
      </c>
      <c r="N797" s="42" t="n">
        <v>34</v>
      </c>
      <c r="O797" s="44">
        <f>IF(F797&gt;E797,1,0)</f>
        <v/>
      </c>
      <c r="P797" s="44">
        <f>F797-E797</f>
        <v/>
      </c>
    </row>
    <row r="798" ht="15" customHeight="1" s="35">
      <c r="A798" s="42" t="inlineStr">
        <is>
          <t>0022500768</t>
        </is>
      </c>
      <c r="B798" s="43" t="n">
        <v>46062</v>
      </c>
      <c r="C798" s="42" t="inlineStr">
        <is>
          <t>MEM</t>
        </is>
      </c>
      <c r="D798" s="42" t="inlineStr">
        <is>
          <t>GSW</t>
        </is>
      </c>
      <c r="E798" s="42" t="n">
        <v>113</v>
      </c>
      <c r="F798" s="42" t="n">
        <v>114</v>
      </c>
      <c r="G798" s="42" t="n">
        <v>18</v>
      </c>
      <c r="H798" s="42" t="n">
        <v>23</v>
      </c>
      <c r="I798" s="42" t="n">
        <v>18</v>
      </c>
      <c r="J798" s="42" t="n">
        <v>17</v>
      </c>
      <c r="K798" s="42" t="n">
        <v>47</v>
      </c>
      <c r="L798" s="42" t="n">
        <v>44</v>
      </c>
      <c r="M798" s="42" t="n">
        <v>20</v>
      </c>
      <c r="N798" s="42" t="n">
        <v>28</v>
      </c>
      <c r="O798" s="44">
        <f>IF(F798&gt;E798,1,0)</f>
        <v/>
      </c>
      <c r="P798" s="44">
        <f>F798-E798</f>
        <v/>
      </c>
    </row>
    <row r="799" ht="15" customHeight="1" s="35">
      <c r="A799" s="42" t="inlineStr">
        <is>
          <t>0022500769</t>
        </is>
      </c>
      <c r="B799" s="43" t="n">
        <v>46062</v>
      </c>
      <c r="C799" s="42" t="inlineStr">
        <is>
          <t>OKC</t>
        </is>
      </c>
      <c r="D799" s="42" t="inlineStr">
        <is>
          <t>LAL</t>
        </is>
      </c>
      <c r="E799" s="42" t="n">
        <v>119</v>
      </c>
      <c r="F799" s="42" t="n">
        <v>110</v>
      </c>
      <c r="G799" s="42" t="n">
        <v>16</v>
      </c>
      <c r="H799" s="42" t="n">
        <v>15</v>
      </c>
      <c r="I799" s="42" t="n">
        <v>19</v>
      </c>
      <c r="J799" s="42" t="n">
        <v>21</v>
      </c>
      <c r="K799" s="42" t="n">
        <v>58</v>
      </c>
      <c r="L799" s="42" t="n">
        <v>45</v>
      </c>
      <c r="M799" s="42" t="n">
        <v>40</v>
      </c>
      <c r="N799" s="42" t="n">
        <v>32</v>
      </c>
      <c r="O799" s="44">
        <f>IF(F799&gt;E799,1,0)</f>
        <v/>
      </c>
      <c r="P799" s="44">
        <f>F799-E799</f>
        <v/>
      </c>
    </row>
    <row r="800" ht="15" customHeight="1" s="35">
      <c r="A800" s="42" t="inlineStr">
        <is>
          <t>0022500770</t>
        </is>
      </c>
      <c r="B800" s="43" t="n">
        <v>46062</v>
      </c>
      <c r="C800" s="42" t="inlineStr">
        <is>
          <t>PHI</t>
        </is>
      </c>
      <c r="D800" s="42" t="inlineStr">
        <is>
          <t>POR</t>
        </is>
      </c>
      <c r="E800" s="42" t="n">
        <v>118</v>
      </c>
      <c r="F800" s="42" t="n">
        <v>135</v>
      </c>
      <c r="G800" s="42" t="n">
        <v>14</v>
      </c>
      <c r="H800" s="42" t="n">
        <v>18</v>
      </c>
      <c r="I800" s="42" t="n">
        <v>22</v>
      </c>
      <c r="J800" s="42" t="n">
        <v>25</v>
      </c>
      <c r="K800" s="42" t="n">
        <v>45</v>
      </c>
      <c r="L800" s="42" t="n">
        <v>60</v>
      </c>
      <c r="M800" s="42" t="n">
        <v>30</v>
      </c>
      <c r="N800" s="42" t="n">
        <v>25</v>
      </c>
      <c r="O800" s="44">
        <f>IF(F800&gt;E800,1,0)</f>
        <v/>
      </c>
      <c r="P800" s="44">
        <f>F800-E800</f>
        <v/>
      </c>
    </row>
    <row r="801" ht="15" customHeight="1" s="35">
      <c r="A801" s="42" t="inlineStr">
        <is>
          <t>0022500771</t>
        </is>
      </c>
      <c r="B801" s="43" t="n">
        <v>46063</v>
      </c>
      <c r="C801" s="42" t="inlineStr">
        <is>
          <t>IND</t>
        </is>
      </c>
      <c r="D801" s="42" t="inlineStr">
        <is>
          <t>NYK</t>
        </is>
      </c>
      <c r="E801" s="42" t="n">
        <v>137</v>
      </c>
      <c r="F801" s="42" t="n">
        <v>134</v>
      </c>
      <c r="G801" s="42" t="n">
        <v>11</v>
      </c>
      <c r="H801" s="42" t="n">
        <v>12</v>
      </c>
      <c r="I801" s="42" t="n">
        <v>23</v>
      </c>
      <c r="J801" s="42" t="n">
        <v>30</v>
      </c>
      <c r="K801" s="42" t="n">
        <v>54</v>
      </c>
      <c r="L801" s="42" t="n">
        <v>57</v>
      </c>
      <c r="M801" s="42" t="n">
        <v>13</v>
      </c>
      <c r="N801" s="42" t="n">
        <v>34</v>
      </c>
      <c r="O801" s="44">
        <f>IF(F801&gt;E801,1,0)</f>
        <v/>
      </c>
      <c r="P801" s="44">
        <f>F801-E801</f>
        <v/>
      </c>
    </row>
    <row r="802" ht="15" customHeight="1" s="35">
      <c r="A802" s="42" t="inlineStr">
        <is>
          <t>0022500772</t>
        </is>
      </c>
      <c r="B802" s="43" t="n">
        <v>46063</v>
      </c>
      <c r="C802" s="42" t="inlineStr">
        <is>
          <t>LAC</t>
        </is>
      </c>
      <c r="D802" s="42" t="inlineStr">
        <is>
          <t>HOU</t>
        </is>
      </c>
      <c r="E802" s="42" t="n">
        <v>95</v>
      </c>
      <c r="F802" s="42" t="n">
        <v>102</v>
      </c>
      <c r="G802" s="42" t="n">
        <v>12</v>
      </c>
      <c r="H802" s="42" t="n">
        <v>18</v>
      </c>
      <c r="I802" s="42" t="n">
        <v>18</v>
      </c>
      <c r="J802" s="42" t="n">
        <v>15</v>
      </c>
      <c r="K802" s="42" t="n">
        <v>55</v>
      </c>
      <c r="L802" s="42" t="n">
        <v>52</v>
      </c>
      <c r="M802" s="42" t="n">
        <v>25</v>
      </c>
      <c r="N802" s="42" t="n">
        <v>32</v>
      </c>
      <c r="O802" s="44">
        <f>IF(F802&gt;E802,1,0)</f>
        <v/>
      </c>
      <c r="P802" s="44">
        <f>F802-E802</f>
        <v/>
      </c>
    </row>
    <row r="803" ht="15" customHeight="1" s="35">
      <c r="A803" s="42" t="inlineStr">
        <is>
          <t>0022500773</t>
        </is>
      </c>
      <c r="B803" s="43" t="n">
        <v>46063</v>
      </c>
      <c r="C803" s="42" t="inlineStr">
        <is>
          <t>DAL</t>
        </is>
      </c>
      <c r="D803" s="42" t="inlineStr">
        <is>
          <t>PHX</t>
        </is>
      </c>
      <c r="E803" s="42" t="n">
        <v>111</v>
      </c>
      <c r="F803" s="42" t="n">
        <v>120</v>
      </c>
      <c r="G803" s="42" t="n">
        <v>16</v>
      </c>
      <c r="H803" s="42" t="n">
        <v>14</v>
      </c>
      <c r="I803" s="42" t="n">
        <v>12</v>
      </c>
      <c r="J803" s="42" t="n">
        <v>27</v>
      </c>
      <c r="K803" s="42" t="n">
        <v>53</v>
      </c>
      <c r="L803" s="42" t="n">
        <v>56</v>
      </c>
      <c r="M803" s="42" t="n">
        <v>19</v>
      </c>
      <c r="N803" s="42" t="n">
        <v>31</v>
      </c>
      <c r="O803" s="44">
        <f>IF(F803&gt;E803,1,0)</f>
        <v/>
      </c>
      <c r="P803" s="44">
        <f>F803-E803</f>
        <v/>
      </c>
    </row>
    <row r="804" ht="15" customHeight="1" s="35">
      <c r="A804" s="42" t="inlineStr">
        <is>
          <t>0022500774</t>
        </is>
      </c>
      <c r="B804" s="43" t="n">
        <v>46063</v>
      </c>
      <c r="C804" s="42" t="inlineStr">
        <is>
          <t>SAS</t>
        </is>
      </c>
      <c r="D804" s="42" t="inlineStr">
        <is>
          <t>LAL</t>
        </is>
      </c>
      <c r="E804" s="42" t="n">
        <v>136</v>
      </c>
      <c r="F804" s="42" t="n">
        <v>108</v>
      </c>
      <c r="G804" s="42" t="n">
        <v>13</v>
      </c>
      <c r="H804" s="42" t="n">
        <v>18</v>
      </c>
      <c r="I804" s="42" t="n">
        <v>19</v>
      </c>
      <c r="J804" s="42" t="n">
        <v>20</v>
      </c>
      <c r="K804" s="42" t="n">
        <v>52</v>
      </c>
      <c r="L804" s="42" t="n">
        <v>43</v>
      </c>
      <c r="M804" s="42" t="n">
        <v>36</v>
      </c>
      <c r="N804" s="42" t="n">
        <v>32</v>
      </c>
      <c r="O804" s="44">
        <f>IF(F804&gt;E804,1,0)</f>
        <v/>
      </c>
      <c r="P804" s="44">
        <f>F804-E804</f>
        <v/>
      </c>
    </row>
    <row r="805" ht="15" customHeight="1" s="35">
      <c r="A805" s="42" t="inlineStr">
        <is>
          <t>0022500775</t>
        </is>
      </c>
      <c r="B805" s="43" t="n">
        <v>46064</v>
      </c>
      <c r="C805" s="42" t="inlineStr">
        <is>
          <t>ATL</t>
        </is>
      </c>
      <c r="D805" s="42" t="inlineStr">
        <is>
          <t>CHA</t>
        </is>
      </c>
      <c r="E805" s="42" t="n">
        <v>107</v>
      </c>
      <c r="F805" s="42" t="n">
        <v>110</v>
      </c>
      <c r="G805" s="42" t="n">
        <v>13</v>
      </c>
      <c r="H805" s="42" t="n">
        <v>16</v>
      </c>
      <c r="I805" s="42" t="n">
        <v>21</v>
      </c>
      <c r="J805" s="42" t="n">
        <v>23</v>
      </c>
      <c r="K805" s="42" t="n">
        <v>54</v>
      </c>
      <c r="L805" s="42" t="n">
        <v>60</v>
      </c>
      <c r="M805" s="42" t="n">
        <v>26</v>
      </c>
      <c r="N805" s="42" t="n">
        <v>25</v>
      </c>
      <c r="O805" s="44">
        <f>IF(F805&gt;E805,1,0)</f>
        <v/>
      </c>
      <c r="P805" s="44">
        <f>F805-E805</f>
        <v/>
      </c>
    </row>
    <row r="806" ht="15" customHeight="1" s="35">
      <c r="A806" s="42" t="inlineStr">
        <is>
          <t>0022500776</t>
        </is>
      </c>
      <c r="B806" s="43" t="n">
        <v>46064</v>
      </c>
      <c r="C806" s="42" t="inlineStr">
        <is>
          <t>WAS</t>
        </is>
      </c>
      <c r="D806" s="42" t="inlineStr">
        <is>
          <t>CLE</t>
        </is>
      </c>
      <c r="E806" s="42" t="n">
        <v>113</v>
      </c>
      <c r="F806" s="42" t="n">
        <v>138</v>
      </c>
      <c r="G806" s="42" t="n">
        <v>15</v>
      </c>
      <c r="H806" s="42" t="n">
        <v>21</v>
      </c>
      <c r="I806" s="42" t="n">
        <v>21</v>
      </c>
      <c r="J806" s="42" t="n">
        <v>15</v>
      </c>
      <c r="K806" s="42" t="n">
        <v>46</v>
      </c>
      <c r="L806" s="42" t="n">
        <v>63</v>
      </c>
      <c r="M806" s="42" t="n">
        <v>14</v>
      </c>
      <c r="N806" s="42" t="n">
        <v>33</v>
      </c>
      <c r="O806" s="44">
        <f>IF(F806&gt;E806,1,0)</f>
        <v/>
      </c>
      <c r="P806" s="44">
        <f>F806-E806</f>
        <v/>
      </c>
    </row>
    <row r="807" ht="15" customHeight="1" s="35">
      <c r="A807" s="42" t="inlineStr">
        <is>
          <t>0022500777</t>
        </is>
      </c>
      <c r="B807" s="43" t="n">
        <v>46064</v>
      </c>
      <c r="C807" s="42" t="inlineStr">
        <is>
          <t>MIL</t>
        </is>
      </c>
      <c r="D807" s="42" t="inlineStr">
        <is>
          <t>ORL</t>
        </is>
      </c>
      <c r="E807" s="42" t="n">
        <v>116</v>
      </c>
      <c r="F807" s="42" t="n">
        <v>108</v>
      </c>
      <c r="G807" s="42" t="n">
        <v>16</v>
      </c>
      <c r="H807" s="42" t="n">
        <v>9</v>
      </c>
      <c r="I807" s="42" t="n">
        <v>15</v>
      </c>
      <c r="J807" s="42" t="n">
        <v>24</v>
      </c>
      <c r="K807" s="42" t="n">
        <v>57</v>
      </c>
      <c r="L807" s="42" t="n">
        <v>35</v>
      </c>
      <c r="M807" s="42" t="n">
        <v>21</v>
      </c>
      <c r="N807" s="42" t="n">
        <v>28</v>
      </c>
      <c r="O807" s="44">
        <f>IF(F807&gt;E807,1,0)</f>
        <v/>
      </c>
      <c r="P807" s="44">
        <f>F807-E807</f>
        <v/>
      </c>
    </row>
    <row r="808" ht="15" customHeight="1" s="35">
      <c r="A808" s="42" t="inlineStr">
        <is>
          <t>0022500778</t>
        </is>
      </c>
      <c r="B808" s="43" t="n">
        <v>46064</v>
      </c>
      <c r="C808" s="42" t="inlineStr">
        <is>
          <t>CHI</t>
        </is>
      </c>
      <c r="D808" s="42" t="inlineStr">
        <is>
          <t>BOS</t>
        </is>
      </c>
      <c r="E808" s="42" t="n">
        <v>105</v>
      </c>
      <c r="F808" s="42" t="n">
        <v>124</v>
      </c>
      <c r="G808" s="42" t="n">
        <v>13</v>
      </c>
      <c r="H808" s="42" t="n">
        <v>14</v>
      </c>
      <c r="I808" s="42" t="n">
        <v>18</v>
      </c>
      <c r="J808" s="42" t="n">
        <v>15</v>
      </c>
      <c r="K808" s="42" t="n">
        <v>41</v>
      </c>
      <c r="L808" s="42" t="n">
        <v>61</v>
      </c>
      <c r="M808" s="42" t="n">
        <v>24</v>
      </c>
      <c r="N808" s="42" t="n">
        <v>34</v>
      </c>
      <c r="O808" s="44">
        <f>IF(F808&gt;E808,1,0)</f>
        <v/>
      </c>
      <c r="P808" s="44">
        <f>F808-E808</f>
        <v/>
      </c>
    </row>
    <row r="809" ht="15" customHeight="1" s="35">
      <c r="A809" s="42" t="inlineStr">
        <is>
          <t>0022500779</t>
        </is>
      </c>
      <c r="B809" s="43" t="n">
        <v>46064</v>
      </c>
      <c r="C809" s="42" t="inlineStr">
        <is>
          <t>IND</t>
        </is>
      </c>
      <c r="D809" s="42" t="inlineStr">
        <is>
          <t>BKN</t>
        </is>
      </c>
      <c r="E809" s="42" t="n">
        <v>115</v>
      </c>
      <c r="F809" s="42" t="n">
        <v>110</v>
      </c>
      <c r="G809" s="42" t="n">
        <v>12</v>
      </c>
      <c r="H809" s="42" t="n">
        <v>17</v>
      </c>
      <c r="I809" s="42" t="n">
        <v>18</v>
      </c>
      <c r="J809" s="42" t="n">
        <v>18</v>
      </c>
      <c r="K809" s="42" t="n">
        <v>48</v>
      </c>
      <c r="L809" s="42" t="n">
        <v>59</v>
      </c>
      <c r="M809" s="42" t="n">
        <v>14</v>
      </c>
      <c r="N809" s="42" t="n">
        <v>15</v>
      </c>
      <c r="O809" s="44">
        <f>IF(F809&gt;E809,1,0)</f>
        <v/>
      </c>
      <c r="P809" s="44">
        <f>F809-E809</f>
        <v/>
      </c>
    </row>
    <row r="810" ht="15" customHeight="1" s="35">
      <c r="A810" s="42" t="inlineStr">
        <is>
          <t>0022500780</t>
        </is>
      </c>
      <c r="B810" s="43" t="n">
        <v>46064</v>
      </c>
      <c r="C810" s="42" t="inlineStr">
        <is>
          <t>NYK</t>
        </is>
      </c>
      <c r="D810" s="42" t="inlineStr">
        <is>
          <t>PHI</t>
        </is>
      </c>
      <c r="E810" s="42" t="n">
        <v>138</v>
      </c>
      <c r="F810" s="42" t="n">
        <v>89</v>
      </c>
      <c r="G810" s="42" t="n">
        <v>15</v>
      </c>
      <c r="H810" s="42" t="n">
        <v>18</v>
      </c>
      <c r="I810" s="42" t="n">
        <v>16</v>
      </c>
      <c r="J810" s="42" t="n">
        <v>19</v>
      </c>
      <c r="K810" s="42" t="n">
        <v>61</v>
      </c>
      <c r="L810" s="42" t="n">
        <v>47</v>
      </c>
      <c r="M810" s="42" t="n">
        <v>34</v>
      </c>
      <c r="N810" s="42" t="n">
        <v>30</v>
      </c>
      <c r="O810" s="44">
        <f>IF(F810&gt;E810,1,0)</f>
        <v/>
      </c>
      <c r="P810" s="44">
        <f>F810-E810</f>
        <v/>
      </c>
    </row>
    <row r="811" ht="15" customHeight="1" s="35">
      <c r="A811" s="42" t="inlineStr">
        <is>
          <t>0022500781</t>
        </is>
      </c>
      <c r="B811" s="43" t="n">
        <v>46064</v>
      </c>
      <c r="C811" s="42" t="inlineStr">
        <is>
          <t>DET</t>
        </is>
      </c>
      <c r="D811" s="42" t="inlineStr">
        <is>
          <t>TOR</t>
        </is>
      </c>
      <c r="E811" s="42" t="n">
        <v>113</v>
      </c>
      <c r="F811" s="42" t="n">
        <v>95</v>
      </c>
      <c r="G811" s="42" t="n">
        <v>16</v>
      </c>
      <c r="H811" s="42" t="n">
        <v>17</v>
      </c>
      <c r="I811" s="42" t="n">
        <v>21</v>
      </c>
      <c r="J811" s="42" t="n">
        <v>20</v>
      </c>
      <c r="K811" s="42" t="n">
        <v>63</v>
      </c>
      <c r="L811" s="42" t="n">
        <v>38</v>
      </c>
      <c r="M811" s="42" t="n">
        <v>39</v>
      </c>
      <c r="N811" s="42" t="n">
        <v>32</v>
      </c>
      <c r="O811" s="44">
        <f>IF(F811&gt;E811,1,0)</f>
        <v/>
      </c>
      <c r="P811" s="44">
        <f>F811-E811</f>
        <v/>
      </c>
    </row>
    <row r="812" ht="15" customHeight="1" s="35">
      <c r="A812" s="42" t="inlineStr">
        <is>
          <t>0022500782</t>
        </is>
      </c>
      <c r="B812" s="43" t="n">
        <v>46064</v>
      </c>
      <c r="C812" s="42" t="inlineStr">
        <is>
          <t>LAC</t>
        </is>
      </c>
      <c r="D812" s="42" t="inlineStr">
        <is>
          <t>HOU</t>
        </is>
      </c>
      <c r="E812" s="42" t="n">
        <v>105</v>
      </c>
      <c r="F812" s="42" t="n">
        <v>102</v>
      </c>
      <c r="G812" s="42" t="n">
        <v>11</v>
      </c>
      <c r="H812" s="42" t="n">
        <v>21</v>
      </c>
      <c r="I812" s="42" t="n">
        <v>15</v>
      </c>
      <c r="J812" s="42" t="n">
        <v>17</v>
      </c>
      <c r="K812" s="42" t="n">
        <v>39</v>
      </c>
      <c r="L812" s="42" t="n">
        <v>55</v>
      </c>
      <c r="M812" s="42" t="n">
        <v>25</v>
      </c>
      <c r="N812" s="42" t="n">
        <v>33</v>
      </c>
      <c r="O812" s="44">
        <f>IF(F812&gt;E812,1,0)</f>
        <v/>
      </c>
      <c r="P812" s="44">
        <f>F812-E812</f>
        <v/>
      </c>
    </row>
    <row r="813" ht="15" customHeight="1" s="35">
      <c r="A813" s="42" t="inlineStr">
        <is>
          <t>0022500783</t>
        </is>
      </c>
      <c r="B813" s="43" t="n">
        <v>46064</v>
      </c>
      <c r="C813" s="42" t="inlineStr">
        <is>
          <t>POR</t>
        </is>
      </c>
      <c r="D813" s="42" t="inlineStr">
        <is>
          <t>MIN</t>
        </is>
      </c>
      <c r="E813" s="42" t="n">
        <v>109</v>
      </c>
      <c r="F813" s="42" t="n">
        <v>133</v>
      </c>
      <c r="G813" s="42" t="n">
        <v>26</v>
      </c>
      <c r="H813" s="42" t="n">
        <v>15</v>
      </c>
      <c r="I813" s="42" t="n">
        <v>22</v>
      </c>
      <c r="J813" s="42" t="n">
        <v>21</v>
      </c>
      <c r="K813" s="42" t="n">
        <v>56</v>
      </c>
      <c r="L813" s="42" t="n">
        <v>49</v>
      </c>
      <c r="M813" s="42" t="n">
        <v>26</v>
      </c>
      <c r="N813" s="42" t="n">
        <v>33</v>
      </c>
      <c r="O813" s="44">
        <f>IF(F813&gt;E813,1,0)</f>
        <v/>
      </c>
      <c r="P813" s="44">
        <f>F813-E813</f>
        <v/>
      </c>
    </row>
    <row r="814" ht="15" customHeight="1" s="35">
      <c r="A814" s="42" t="inlineStr">
        <is>
          <t>0022500784</t>
        </is>
      </c>
      <c r="B814" s="43" t="n">
        <v>46064</v>
      </c>
      <c r="C814" s="42" t="inlineStr">
        <is>
          <t>MIA</t>
        </is>
      </c>
      <c r="D814" s="42" t="inlineStr">
        <is>
          <t>NOP</t>
        </is>
      </c>
      <c r="E814" s="42" t="n">
        <v>123</v>
      </c>
      <c r="F814" s="42" t="n">
        <v>111</v>
      </c>
      <c r="G814" s="42" t="n">
        <v>8</v>
      </c>
      <c r="H814" s="42" t="n">
        <v>13</v>
      </c>
      <c r="I814" s="42" t="n">
        <v>15</v>
      </c>
      <c r="J814" s="42" t="n">
        <v>24</v>
      </c>
      <c r="K814" s="42" t="n">
        <v>66</v>
      </c>
      <c r="L814" s="42" t="n">
        <v>56</v>
      </c>
      <c r="M814" s="42" t="n">
        <v>28</v>
      </c>
      <c r="N814" s="42" t="n">
        <v>15</v>
      </c>
      <c r="O814" s="44">
        <f>IF(F814&gt;E814,1,0)</f>
        <v/>
      </c>
      <c r="P814" s="44">
        <f>F814-E814</f>
        <v/>
      </c>
    </row>
    <row r="815" ht="15" customHeight="1" s="35">
      <c r="A815" s="42" t="inlineStr">
        <is>
          <t>0022500785</t>
        </is>
      </c>
      <c r="B815" s="43" t="n">
        <v>46064</v>
      </c>
      <c r="C815" s="42" t="inlineStr">
        <is>
          <t>OKC</t>
        </is>
      </c>
      <c r="D815" s="42" t="inlineStr">
        <is>
          <t>PHX</t>
        </is>
      </c>
      <c r="E815" s="42" t="n">
        <v>136</v>
      </c>
      <c r="F815" s="42" t="n">
        <v>109</v>
      </c>
      <c r="G815" s="42" t="n">
        <v>8</v>
      </c>
      <c r="H815" s="42" t="n">
        <v>12</v>
      </c>
      <c r="I815" s="42" t="n">
        <v>8</v>
      </c>
      <c r="J815" s="42" t="n">
        <v>12</v>
      </c>
      <c r="K815" s="42" t="n">
        <v>47</v>
      </c>
      <c r="L815" s="42" t="n">
        <v>48</v>
      </c>
      <c r="M815" s="42" t="n">
        <v>41</v>
      </c>
      <c r="N815" s="42" t="n">
        <v>32</v>
      </c>
      <c r="O815" s="44">
        <f>IF(F815&gt;E815,1,0)</f>
        <v/>
      </c>
      <c r="P815" s="44">
        <f>F815-E815</f>
        <v/>
      </c>
    </row>
    <row r="816" ht="15" customHeight="1" s="35">
      <c r="A816" s="42" t="inlineStr">
        <is>
          <t>0022500786</t>
        </is>
      </c>
      <c r="B816" s="43" t="n">
        <v>46064</v>
      </c>
      <c r="C816" s="42" t="inlineStr">
        <is>
          <t>SAC</t>
        </is>
      </c>
      <c r="D816" s="42" t="inlineStr">
        <is>
          <t>UTA</t>
        </is>
      </c>
      <c r="E816" s="42" t="n">
        <v>93</v>
      </c>
      <c r="F816" s="42" t="n">
        <v>121</v>
      </c>
      <c r="G816" s="42" t="n">
        <v>13</v>
      </c>
      <c r="H816" s="42" t="n">
        <v>18</v>
      </c>
      <c r="I816" s="42" t="n">
        <v>15</v>
      </c>
      <c r="J816" s="42" t="n">
        <v>22</v>
      </c>
      <c r="K816" s="42" t="n">
        <v>48</v>
      </c>
      <c r="L816" s="42" t="n">
        <v>57</v>
      </c>
      <c r="M816" s="42" t="n">
        <v>12</v>
      </c>
      <c r="N816" s="42" t="n">
        <v>17</v>
      </c>
      <c r="O816" s="44">
        <f>IF(F816&gt;E816,1,0)</f>
        <v/>
      </c>
      <c r="P816" s="44">
        <f>F816-E816</f>
        <v/>
      </c>
    </row>
    <row r="817" ht="15" customHeight="1" s="35">
      <c r="A817" s="42" t="inlineStr">
        <is>
          <t>0022500787</t>
        </is>
      </c>
      <c r="B817" s="43" t="n">
        <v>46064</v>
      </c>
      <c r="C817" s="42" t="inlineStr">
        <is>
          <t>MEM</t>
        </is>
      </c>
      <c r="D817" s="42" t="inlineStr">
        <is>
          <t>DEN</t>
        </is>
      </c>
      <c r="E817" s="42" t="n">
        <v>116</v>
      </c>
      <c r="F817" s="42" t="n">
        <v>122</v>
      </c>
      <c r="G817" s="42" t="n">
        <v>6</v>
      </c>
      <c r="H817" s="42" t="n">
        <v>15</v>
      </c>
      <c r="I817" s="42" t="n">
        <v>32</v>
      </c>
      <c r="J817" s="42" t="n">
        <v>19</v>
      </c>
      <c r="K817" s="42" t="n">
        <v>38</v>
      </c>
      <c r="L817" s="42" t="n">
        <v>61</v>
      </c>
      <c r="M817" s="42" t="n">
        <v>20</v>
      </c>
      <c r="N817" s="42" t="n">
        <v>34</v>
      </c>
      <c r="O817" s="44">
        <f>IF(F817&gt;E817,1,0)</f>
        <v/>
      </c>
      <c r="P817" s="44">
        <f>F817-E817</f>
        <v/>
      </c>
    </row>
    <row r="818" ht="15" customHeight="1" s="35">
      <c r="A818" s="42" t="inlineStr">
        <is>
          <t>0022500788</t>
        </is>
      </c>
      <c r="B818" s="43" t="n">
        <v>46064</v>
      </c>
      <c r="C818" s="42" t="inlineStr">
        <is>
          <t>SAS</t>
        </is>
      </c>
      <c r="D818" s="42" t="inlineStr">
        <is>
          <t>GSW</t>
        </is>
      </c>
      <c r="E818" s="42" t="n">
        <v>126</v>
      </c>
      <c r="F818" s="42" t="n">
        <v>113</v>
      </c>
      <c r="G818" s="42" t="n">
        <v>10</v>
      </c>
      <c r="H818" s="42" t="n">
        <v>12</v>
      </c>
      <c r="I818" s="42" t="n">
        <v>18</v>
      </c>
      <c r="J818" s="42" t="n">
        <v>24</v>
      </c>
      <c r="K818" s="42" t="n">
        <v>54</v>
      </c>
      <c r="L818" s="42" t="n">
        <v>51</v>
      </c>
      <c r="M818" s="42" t="n">
        <v>37</v>
      </c>
      <c r="N818" s="42" t="n">
        <v>29</v>
      </c>
      <c r="O818" s="44">
        <f>IF(F818&gt;E818,1,0)</f>
        <v/>
      </c>
      <c r="P818" s="44">
        <f>F818-E818</f>
        <v/>
      </c>
    </row>
    <row r="819" ht="15" customHeight="1" s="35">
      <c r="A819" s="42" t="inlineStr">
        <is>
          <t>0022500789</t>
        </is>
      </c>
      <c r="B819" s="43" t="n">
        <v>46065</v>
      </c>
      <c r="C819" s="42" t="inlineStr">
        <is>
          <t>MIL</t>
        </is>
      </c>
      <c r="D819" s="42" t="inlineStr">
        <is>
          <t>OKC</t>
        </is>
      </c>
      <c r="E819" s="42" t="n">
        <v>110</v>
      </c>
      <c r="F819" s="42" t="n">
        <v>93</v>
      </c>
      <c r="G819" s="42" t="n">
        <v>11</v>
      </c>
      <c r="H819" s="42" t="n">
        <v>16</v>
      </c>
      <c r="I819" s="42" t="n">
        <v>17</v>
      </c>
      <c r="J819" s="42" t="n">
        <v>8</v>
      </c>
      <c r="K819" s="42" t="n">
        <v>58</v>
      </c>
      <c r="L819" s="42" t="n">
        <v>52</v>
      </c>
      <c r="M819" s="42" t="n">
        <v>22</v>
      </c>
      <c r="N819" s="42" t="n">
        <v>42</v>
      </c>
      <c r="O819" s="44">
        <f>IF(F819&gt;E819,1,0)</f>
        <v/>
      </c>
      <c r="P819" s="44">
        <f>F819-E819</f>
        <v/>
      </c>
    </row>
    <row r="820" ht="15" customHeight="1" s="35">
      <c r="A820" s="42" t="inlineStr">
        <is>
          <t>0022500790</t>
        </is>
      </c>
      <c r="B820" s="43" t="n">
        <v>46065</v>
      </c>
      <c r="C820" s="42" t="inlineStr">
        <is>
          <t>POR</t>
        </is>
      </c>
      <c r="D820" s="42" t="inlineStr">
        <is>
          <t>UTA</t>
        </is>
      </c>
      <c r="E820" s="42" t="n">
        <v>135</v>
      </c>
      <c r="F820" s="42" t="n">
        <v>119</v>
      </c>
      <c r="G820" s="42" t="n">
        <v>21</v>
      </c>
      <c r="H820" s="42" t="n">
        <v>19</v>
      </c>
      <c r="I820" s="42" t="n">
        <v>23</v>
      </c>
      <c r="J820" s="42" t="n">
        <v>27</v>
      </c>
      <c r="K820" s="42" t="n">
        <v>59</v>
      </c>
      <c r="L820" s="42" t="n">
        <v>46</v>
      </c>
      <c r="M820" s="42" t="n">
        <v>26</v>
      </c>
      <c r="N820" s="42" t="n">
        <v>18</v>
      </c>
      <c r="O820" s="44">
        <f>IF(F820&gt;E820,1,0)</f>
        <v/>
      </c>
      <c r="P820" s="44">
        <f>F820-E820</f>
        <v/>
      </c>
    </row>
    <row r="821" ht="15" customHeight="1" s="35">
      <c r="A821" s="42" t="inlineStr">
        <is>
          <t>0022500791</t>
        </is>
      </c>
      <c r="B821" s="43" t="n">
        <v>46065</v>
      </c>
      <c r="C821" s="42" t="inlineStr">
        <is>
          <t>DAL</t>
        </is>
      </c>
      <c r="D821" s="42" t="inlineStr">
        <is>
          <t>LAL</t>
        </is>
      </c>
      <c r="E821" s="42" t="n">
        <v>104</v>
      </c>
      <c r="F821" s="42" t="n">
        <v>124</v>
      </c>
      <c r="G821" s="42" t="n">
        <v>15</v>
      </c>
      <c r="H821" s="42" t="n">
        <v>13</v>
      </c>
      <c r="I821" s="42" t="n">
        <v>18</v>
      </c>
      <c r="J821" s="42" t="n">
        <v>20</v>
      </c>
      <c r="K821" s="42" t="n">
        <v>42</v>
      </c>
      <c r="L821" s="42" t="n">
        <v>47</v>
      </c>
      <c r="M821" s="42" t="n">
        <v>19</v>
      </c>
      <c r="N821" s="42" t="n">
        <v>32</v>
      </c>
      <c r="O821" s="44">
        <f>IF(F821&gt;E821,1,0)</f>
        <v/>
      </c>
      <c r="P821" s="44">
        <f>F821-E821</f>
        <v/>
      </c>
    </row>
    <row r="822" ht="15" customHeight="1" s="35">
      <c r="A822" s="42" t="inlineStr">
        <is>
          <t>0022500792</t>
        </is>
      </c>
      <c r="B822" s="43" t="n">
        <v>46072</v>
      </c>
      <c r="C822" s="42" t="inlineStr">
        <is>
          <t>HOU</t>
        </is>
      </c>
      <c r="D822" s="42" t="inlineStr">
        <is>
          <t>CHA</t>
        </is>
      </c>
      <c r="E822" s="42" t="n">
        <v>105</v>
      </c>
      <c r="F822" s="42" t="n">
        <v>101</v>
      </c>
      <c r="G822" s="42" t="n">
        <v>11</v>
      </c>
      <c r="H822" s="42" t="n">
        <v>16</v>
      </c>
      <c r="I822" s="42" t="n">
        <v>15</v>
      </c>
      <c r="J822" s="42" t="n">
        <v>12</v>
      </c>
      <c r="K822" s="42" t="n">
        <v>43</v>
      </c>
      <c r="L822" s="42" t="n">
        <v>52</v>
      </c>
      <c r="M822" s="42" t="n">
        <v>33</v>
      </c>
      <c r="N822" s="42" t="n">
        <v>26</v>
      </c>
      <c r="O822" s="44">
        <f>IF(F822&gt;E822,1,0)</f>
        <v/>
      </c>
      <c r="P822" s="44">
        <f>F822-E822</f>
        <v/>
      </c>
    </row>
    <row r="823" ht="15" customHeight="1" s="35">
      <c r="A823" s="42" t="inlineStr">
        <is>
          <t>0022500793</t>
        </is>
      </c>
      <c r="B823" s="43" t="n">
        <v>46072</v>
      </c>
      <c r="C823" s="42" t="inlineStr">
        <is>
          <t>BKN</t>
        </is>
      </c>
      <c r="D823" s="42" t="inlineStr">
        <is>
          <t>CLE</t>
        </is>
      </c>
      <c r="E823" s="42" t="n">
        <v>84</v>
      </c>
      <c r="F823" s="42" t="n">
        <v>112</v>
      </c>
      <c r="G823" s="42" t="n">
        <v>12</v>
      </c>
      <c r="H823" s="42" t="n">
        <v>14</v>
      </c>
      <c r="I823" s="42" t="n">
        <v>19</v>
      </c>
      <c r="J823" s="42" t="n">
        <v>13</v>
      </c>
      <c r="K823" s="42" t="n">
        <v>49</v>
      </c>
      <c r="L823" s="42" t="n">
        <v>65</v>
      </c>
      <c r="M823" s="42" t="n">
        <v>15</v>
      </c>
      <c r="N823" s="42" t="n">
        <v>34</v>
      </c>
      <c r="O823" s="44">
        <f>IF(F823&gt;E823,1,0)</f>
        <v/>
      </c>
      <c r="P823" s="44">
        <f>F823-E823</f>
        <v/>
      </c>
    </row>
    <row r="824" ht="15" customHeight="1" s="35">
      <c r="A824" s="42" t="inlineStr">
        <is>
          <t>0022500794</t>
        </is>
      </c>
      <c r="B824" s="43" t="n">
        <v>46072</v>
      </c>
      <c r="C824" s="42" t="inlineStr">
        <is>
          <t>ATL</t>
        </is>
      </c>
      <c r="D824" s="42" t="inlineStr">
        <is>
          <t>PHI</t>
        </is>
      </c>
      <c r="E824" s="42" t="n">
        <v>117</v>
      </c>
      <c r="F824" s="42" t="n">
        <v>107</v>
      </c>
      <c r="G824" s="42" t="n">
        <v>14</v>
      </c>
      <c r="H824" s="42" t="n">
        <v>16</v>
      </c>
      <c r="I824" s="42" t="n">
        <v>24</v>
      </c>
      <c r="J824" s="42" t="n">
        <v>28</v>
      </c>
      <c r="K824" s="42" t="n">
        <v>66</v>
      </c>
      <c r="L824" s="42" t="n">
        <v>54</v>
      </c>
      <c r="M824" s="42" t="n">
        <v>26</v>
      </c>
      <c r="N824" s="42" t="n">
        <v>30</v>
      </c>
      <c r="O824" s="44">
        <f>IF(F824&gt;E824,1,0)</f>
        <v/>
      </c>
      <c r="P824" s="44">
        <f>F824-E824</f>
        <v/>
      </c>
    </row>
    <row r="825" ht="15" customHeight="1" s="35">
      <c r="A825" s="42" t="inlineStr">
        <is>
          <t>0022500795</t>
        </is>
      </c>
      <c r="B825" s="43" t="n">
        <v>46072</v>
      </c>
      <c r="C825" s="42" t="inlineStr">
        <is>
          <t>IND</t>
        </is>
      </c>
      <c r="D825" s="42" t="inlineStr">
        <is>
          <t>WAS</t>
        </is>
      </c>
      <c r="E825" s="42" t="n">
        <v>105</v>
      </c>
      <c r="F825" s="42" t="n">
        <v>112</v>
      </c>
      <c r="G825" s="42" t="n">
        <v>23</v>
      </c>
      <c r="H825" s="42" t="n">
        <v>10</v>
      </c>
      <c r="I825" s="42" t="n">
        <v>22</v>
      </c>
      <c r="J825" s="42" t="n">
        <v>17</v>
      </c>
      <c r="K825" s="42" t="n">
        <v>61</v>
      </c>
      <c r="L825" s="42" t="n">
        <v>56</v>
      </c>
      <c r="M825" s="42" t="n">
        <v>15</v>
      </c>
      <c r="N825" s="42" t="n">
        <v>14</v>
      </c>
      <c r="O825" s="44">
        <f>IF(F825&gt;E825,1,0)</f>
        <v/>
      </c>
      <c r="P825" s="44">
        <f>F825-E825</f>
        <v/>
      </c>
    </row>
    <row r="826" ht="15" customHeight="1" s="35">
      <c r="A826" s="42" t="inlineStr">
        <is>
          <t>0022500796</t>
        </is>
      </c>
      <c r="B826" s="43" t="n">
        <v>46072</v>
      </c>
      <c r="C826" s="42" t="inlineStr">
        <is>
          <t>DET</t>
        </is>
      </c>
      <c r="D826" s="42" t="inlineStr">
        <is>
          <t>NYK</t>
        </is>
      </c>
      <c r="E826" s="42" t="n">
        <v>126</v>
      </c>
      <c r="F826" s="42" t="n">
        <v>111</v>
      </c>
      <c r="G826" s="42" t="n">
        <v>15</v>
      </c>
      <c r="H826" s="42" t="n">
        <v>12</v>
      </c>
      <c r="I826" s="42" t="n">
        <v>20</v>
      </c>
      <c r="J826" s="42" t="n">
        <v>22</v>
      </c>
      <c r="K826" s="42" t="n">
        <v>53</v>
      </c>
      <c r="L826" s="42" t="n">
        <v>48</v>
      </c>
      <c r="M826" s="42" t="n">
        <v>40</v>
      </c>
      <c r="N826" s="42" t="n">
        <v>35</v>
      </c>
      <c r="O826" s="44">
        <f>IF(F826&gt;E826,1,0)</f>
        <v/>
      </c>
      <c r="P826" s="44">
        <f>F826-E826</f>
        <v/>
      </c>
    </row>
    <row r="827" ht="15" customHeight="1" s="35">
      <c r="A827" s="42" t="inlineStr">
        <is>
          <t>0022500797</t>
        </is>
      </c>
      <c r="B827" s="43" t="n">
        <v>46072</v>
      </c>
      <c r="C827" s="42" t="inlineStr">
        <is>
          <t>TOR</t>
        </is>
      </c>
      <c r="D827" s="42" t="inlineStr">
        <is>
          <t>CHI</t>
        </is>
      </c>
      <c r="E827" s="42" t="n">
        <v>110</v>
      </c>
      <c r="F827" s="42" t="n">
        <v>101</v>
      </c>
      <c r="G827" s="42" t="n">
        <v>14</v>
      </c>
      <c r="H827" s="42" t="n">
        <v>23</v>
      </c>
      <c r="I827" s="42" t="n">
        <v>20</v>
      </c>
      <c r="J827" s="42" t="n">
        <v>18</v>
      </c>
      <c r="K827" s="42" t="n">
        <v>55</v>
      </c>
      <c r="L827" s="42" t="n">
        <v>55</v>
      </c>
      <c r="M827" s="42" t="n">
        <v>32</v>
      </c>
      <c r="N827" s="42" t="n">
        <v>24</v>
      </c>
      <c r="O827" s="44">
        <f>IF(F827&gt;E827,1,0)</f>
        <v/>
      </c>
      <c r="P827" s="44">
        <f>F827-E827</f>
        <v/>
      </c>
    </row>
    <row r="828" ht="15" customHeight="1" s="35">
      <c r="A828" s="42" t="inlineStr">
        <is>
          <t>0022500798</t>
        </is>
      </c>
      <c r="B828" s="43" t="n">
        <v>46072</v>
      </c>
      <c r="C828" s="42" t="inlineStr">
        <is>
          <t>PHX</t>
        </is>
      </c>
      <c r="D828" s="42" t="inlineStr">
        <is>
          <t>SAS</t>
        </is>
      </c>
      <c r="E828" s="42" t="n">
        <v>94</v>
      </c>
      <c r="F828" s="42" t="n">
        <v>121</v>
      </c>
      <c r="G828" s="42" t="n">
        <v>13</v>
      </c>
      <c r="H828" s="42" t="n">
        <v>12</v>
      </c>
      <c r="I828" s="42" t="n">
        <v>16</v>
      </c>
      <c r="J828" s="42" t="n">
        <v>12</v>
      </c>
      <c r="K828" s="42" t="n">
        <v>58</v>
      </c>
      <c r="L828" s="42" t="n">
        <v>55</v>
      </c>
      <c r="M828" s="42" t="n">
        <v>32</v>
      </c>
      <c r="N828" s="42" t="n">
        <v>38</v>
      </c>
      <c r="O828" s="44">
        <f>IF(F828&gt;E828,1,0)</f>
        <v/>
      </c>
      <c r="P828" s="44">
        <f>F828-E828</f>
        <v/>
      </c>
    </row>
    <row r="829" ht="15" customHeight="1" s="35">
      <c r="A829" s="42" t="inlineStr">
        <is>
          <t>0022500799</t>
        </is>
      </c>
      <c r="B829" s="43" t="n">
        <v>46072</v>
      </c>
      <c r="C829" s="42" t="inlineStr">
        <is>
          <t>BOS</t>
        </is>
      </c>
      <c r="D829" s="42" t="inlineStr">
        <is>
          <t>GSW</t>
        </is>
      </c>
      <c r="E829" s="42" t="n">
        <v>121</v>
      </c>
      <c r="F829" s="42" t="n">
        <v>110</v>
      </c>
      <c r="G829" s="42" t="n">
        <v>13</v>
      </c>
      <c r="H829" s="42" t="n">
        <v>9</v>
      </c>
      <c r="I829" s="42" t="n">
        <v>6</v>
      </c>
      <c r="J829" s="42" t="n">
        <v>11</v>
      </c>
      <c r="K829" s="42" t="n">
        <v>59</v>
      </c>
      <c r="L829" s="42" t="n">
        <v>47</v>
      </c>
      <c r="M829" s="42" t="n">
        <v>35</v>
      </c>
      <c r="N829" s="42" t="n">
        <v>29</v>
      </c>
      <c r="O829" s="44">
        <f>IF(F829&gt;E829,1,0)</f>
        <v/>
      </c>
      <c r="P829" s="44">
        <f>F829-E829</f>
        <v/>
      </c>
    </row>
    <row r="830" ht="15" customHeight="1" s="35">
      <c r="A830" s="42" t="inlineStr">
        <is>
          <t>0022500800</t>
        </is>
      </c>
      <c r="B830" s="43" t="n">
        <v>46072</v>
      </c>
      <c r="C830" s="42" t="inlineStr">
        <is>
          <t>ORL</t>
        </is>
      </c>
      <c r="D830" s="42" t="inlineStr">
        <is>
          <t>SAC</t>
        </is>
      </c>
      <c r="E830" s="42" t="n">
        <v>131</v>
      </c>
      <c r="F830" s="42" t="n">
        <v>94</v>
      </c>
      <c r="G830" s="42" t="n">
        <v>10</v>
      </c>
      <c r="H830" s="42" t="n">
        <v>19</v>
      </c>
      <c r="I830" s="42" t="n">
        <v>17</v>
      </c>
      <c r="J830" s="42" t="n">
        <v>16</v>
      </c>
      <c r="K830" s="42" t="n">
        <v>49</v>
      </c>
      <c r="L830" s="42" t="n">
        <v>54</v>
      </c>
      <c r="M830" s="42" t="n">
        <v>28</v>
      </c>
      <c r="N830" s="42" t="n">
        <v>12</v>
      </c>
      <c r="O830" s="44">
        <f>IF(F830&gt;E830,1,0)</f>
        <v/>
      </c>
      <c r="P830" s="44">
        <f>F830-E830</f>
        <v/>
      </c>
    </row>
    <row r="831" ht="15" customHeight="1" s="35">
      <c r="A831" s="42" t="inlineStr">
        <is>
          <t>0022500801</t>
        </is>
      </c>
      <c r="B831" s="43" t="n">
        <v>46072</v>
      </c>
      <c r="C831" s="42" t="inlineStr">
        <is>
          <t>DEN</t>
        </is>
      </c>
      <c r="D831" s="42" t="inlineStr">
        <is>
          <t>LAC</t>
        </is>
      </c>
      <c r="E831" s="42" t="n">
        <v>114</v>
      </c>
      <c r="F831" s="42" t="n">
        <v>115</v>
      </c>
      <c r="G831" s="42" t="n">
        <v>17</v>
      </c>
      <c r="H831" s="42" t="n">
        <v>14</v>
      </c>
      <c r="I831" s="42" t="n">
        <v>24</v>
      </c>
      <c r="J831" s="42" t="n">
        <v>23</v>
      </c>
      <c r="K831" s="42" t="n">
        <v>54</v>
      </c>
      <c r="L831" s="42" t="n">
        <v>53</v>
      </c>
      <c r="M831" s="42" t="n">
        <v>35</v>
      </c>
      <c r="N831" s="42" t="n">
        <v>26</v>
      </c>
      <c r="O831" s="44">
        <f>IF(F831&gt;E831,1,0)</f>
        <v/>
      </c>
      <c r="P831" s="44">
        <f>F831-E831</f>
        <v/>
      </c>
    </row>
    <row r="832" ht="15" customHeight="1" s="35">
      <c r="A832" s="42" t="inlineStr">
        <is>
          <t>0022500802</t>
        </is>
      </c>
      <c r="B832" s="43" t="n">
        <v>46073</v>
      </c>
      <c r="C832" s="42" t="inlineStr">
        <is>
          <t>CLE</t>
        </is>
      </c>
      <c r="D832" s="42" t="inlineStr">
        <is>
          <t>CHA</t>
        </is>
      </c>
      <c r="E832" s="42" t="n">
        <v>118</v>
      </c>
      <c r="F832" s="42" t="n">
        <v>113</v>
      </c>
      <c r="G832" s="42" t="n">
        <v>12</v>
      </c>
      <c r="H832" s="42" t="n">
        <v>14</v>
      </c>
      <c r="I832" s="42" t="n">
        <v>21</v>
      </c>
      <c r="J832" s="42" t="n">
        <v>23</v>
      </c>
      <c r="K832" s="42" t="n">
        <v>45</v>
      </c>
      <c r="L832" s="42" t="n">
        <v>52</v>
      </c>
      <c r="M832" s="42" t="n">
        <v>35</v>
      </c>
      <c r="N832" s="42" t="n">
        <v>26</v>
      </c>
      <c r="O832" s="44">
        <f>IF(F832&gt;E832,1,0)</f>
        <v/>
      </c>
      <c r="P832" s="44">
        <f>F832-E832</f>
        <v/>
      </c>
    </row>
    <row r="833" ht="15" customHeight="1" s="35">
      <c r="A833" s="42" t="inlineStr">
        <is>
          <t>0022500803</t>
        </is>
      </c>
      <c r="B833" s="43" t="n">
        <v>46073</v>
      </c>
      <c r="C833" s="42" t="inlineStr">
        <is>
          <t>IND</t>
        </is>
      </c>
      <c r="D833" s="42" t="inlineStr">
        <is>
          <t>WAS</t>
        </is>
      </c>
      <c r="E833" s="42" t="n">
        <v>118</v>
      </c>
      <c r="F833" s="42" t="n">
        <v>131</v>
      </c>
      <c r="G833" s="42" t="n">
        <v>21</v>
      </c>
      <c r="H833" s="42" t="n">
        <v>18</v>
      </c>
      <c r="I833" s="42" t="n">
        <v>16</v>
      </c>
      <c r="J833" s="42" t="n">
        <v>15</v>
      </c>
      <c r="K833" s="42" t="n">
        <v>48</v>
      </c>
      <c r="L833" s="42" t="n">
        <v>51</v>
      </c>
      <c r="M833" s="42" t="n">
        <v>15</v>
      </c>
      <c r="N833" s="42" t="n">
        <v>15</v>
      </c>
      <c r="O833" s="44">
        <f>IF(F833&gt;E833,1,0)</f>
        <v/>
      </c>
      <c r="P833" s="44">
        <f>F833-E833</f>
        <v/>
      </c>
    </row>
    <row r="834" ht="15" customHeight="1" s="35">
      <c r="A834" s="42" t="inlineStr">
        <is>
          <t>0022500804</t>
        </is>
      </c>
      <c r="B834" s="43" t="n">
        <v>46073</v>
      </c>
      <c r="C834" s="42" t="inlineStr">
        <is>
          <t>UTA</t>
        </is>
      </c>
      <c r="D834" s="42" t="inlineStr">
        <is>
          <t>MEM</t>
        </is>
      </c>
      <c r="E834" s="42" t="n">
        <v>114</v>
      </c>
      <c r="F834" s="42" t="n">
        <v>123</v>
      </c>
      <c r="G834" s="42" t="n">
        <v>24</v>
      </c>
      <c r="H834" s="42" t="n">
        <v>17</v>
      </c>
      <c r="I834" s="42" t="n">
        <v>24</v>
      </c>
      <c r="J834" s="42" t="n">
        <v>16</v>
      </c>
      <c r="K834" s="42" t="n">
        <v>58</v>
      </c>
      <c r="L834" s="42" t="n">
        <v>55</v>
      </c>
      <c r="M834" s="42" t="n">
        <v>18</v>
      </c>
      <c r="N834" s="42" t="n">
        <v>20</v>
      </c>
      <c r="O834" s="44">
        <f>IF(F834&gt;E834,1,0)</f>
        <v/>
      </c>
      <c r="P834" s="44">
        <f>F834-E834</f>
        <v/>
      </c>
    </row>
    <row r="835" ht="15" customHeight="1" s="35">
      <c r="A835" s="42" t="inlineStr">
        <is>
          <t>0022500805</t>
        </is>
      </c>
      <c r="B835" s="43" t="n">
        <v>46073</v>
      </c>
      <c r="C835" s="42" t="inlineStr">
        <is>
          <t>MIA</t>
        </is>
      </c>
      <c r="D835" s="42" t="inlineStr">
        <is>
          <t>ATL</t>
        </is>
      </c>
      <c r="E835" s="42" t="n">
        <v>128</v>
      </c>
      <c r="F835" s="42" t="n">
        <v>97</v>
      </c>
      <c r="G835" s="42" t="n">
        <v>9</v>
      </c>
      <c r="H835" s="42" t="n">
        <v>13</v>
      </c>
      <c r="I835" s="42" t="n">
        <v>21</v>
      </c>
      <c r="J835" s="42" t="n">
        <v>16</v>
      </c>
      <c r="K835" s="42" t="n">
        <v>63</v>
      </c>
      <c r="L835" s="42" t="n">
        <v>54</v>
      </c>
      <c r="M835" s="42" t="n">
        <v>29</v>
      </c>
      <c r="N835" s="42" t="n">
        <v>27</v>
      </c>
      <c r="O835" s="44">
        <f>IF(F835&gt;E835,1,0)</f>
        <v/>
      </c>
      <c r="P835" s="44">
        <f>F835-E835</f>
        <v/>
      </c>
    </row>
    <row r="836" ht="15" customHeight="1" s="35">
      <c r="A836" s="42" t="inlineStr">
        <is>
          <t>0022500806</t>
        </is>
      </c>
      <c r="B836" s="43" t="n">
        <v>46073</v>
      </c>
      <c r="C836" s="42" t="inlineStr">
        <is>
          <t>DAL</t>
        </is>
      </c>
      <c r="D836" s="42" t="inlineStr">
        <is>
          <t>MIN</t>
        </is>
      </c>
      <c r="E836" s="42" t="n">
        <v>111</v>
      </c>
      <c r="F836" s="42" t="n">
        <v>122</v>
      </c>
      <c r="G836" s="42" t="n">
        <v>12</v>
      </c>
      <c r="H836" s="42" t="n">
        <v>19</v>
      </c>
      <c r="I836" s="42" t="n">
        <v>18</v>
      </c>
      <c r="J836" s="42" t="n">
        <v>22</v>
      </c>
      <c r="K836" s="42" t="n">
        <v>57</v>
      </c>
      <c r="L836" s="42" t="n">
        <v>66</v>
      </c>
      <c r="M836" s="42" t="n">
        <v>19</v>
      </c>
      <c r="N836" s="42" t="n">
        <v>34</v>
      </c>
      <c r="O836" s="44">
        <f>IF(F836&gt;E836,1,0)</f>
        <v/>
      </c>
      <c r="P836" s="44">
        <f>F836-E836</f>
        <v/>
      </c>
    </row>
    <row r="837" ht="15" customHeight="1" s="35">
      <c r="A837" s="42" t="inlineStr">
        <is>
          <t>0022500807</t>
        </is>
      </c>
      <c r="B837" s="43" t="n">
        <v>46073</v>
      </c>
      <c r="C837" s="42" t="inlineStr">
        <is>
          <t>MIL</t>
        </is>
      </c>
      <c r="D837" s="42" t="inlineStr">
        <is>
          <t>NOP</t>
        </is>
      </c>
      <c r="E837" s="42" t="n">
        <v>139</v>
      </c>
      <c r="F837" s="42" t="n">
        <v>118</v>
      </c>
      <c r="G837" s="42" t="n">
        <v>15</v>
      </c>
      <c r="H837" s="42" t="n">
        <v>14</v>
      </c>
      <c r="I837" s="42" t="n">
        <v>18</v>
      </c>
      <c r="J837" s="42" t="n">
        <v>17</v>
      </c>
      <c r="K837" s="42" t="n">
        <v>45</v>
      </c>
      <c r="L837" s="42" t="n">
        <v>45</v>
      </c>
      <c r="M837" s="42" t="n">
        <v>23</v>
      </c>
      <c r="N837" s="42" t="n">
        <v>15</v>
      </c>
      <c r="O837" s="44">
        <f>IF(F837&gt;E837,1,0)</f>
        <v/>
      </c>
      <c r="P837" s="44">
        <f>F837-E837</f>
        <v/>
      </c>
    </row>
    <row r="838" ht="15" customHeight="1" s="35">
      <c r="A838" s="42" t="inlineStr">
        <is>
          <t>0022500808</t>
        </is>
      </c>
      <c r="B838" s="43" t="n">
        <v>46073</v>
      </c>
      <c r="C838" s="42" t="inlineStr">
        <is>
          <t>BKN</t>
        </is>
      </c>
      <c r="D838" s="42" t="inlineStr">
        <is>
          <t>OKC</t>
        </is>
      </c>
      <c r="E838" s="42" t="n">
        <v>86</v>
      </c>
      <c r="F838" s="42" t="n">
        <v>105</v>
      </c>
      <c r="G838" s="42" t="n">
        <v>21</v>
      </c>
      <c r="H838" s="42" t="n">
        <v>19</v>
      </c>
      <c r="I838" s="42" t="n">
        <v>23</v>
      </c>
      <c r="J838" s="42" t="n">
        <v>20</v>
      </c>
      <c r="K838" s="42" t="n">
        <v>48</v>
      </c>
      <c r="L838" s="42" t="n">
        <v>58</v>
      </c>
      <c r="M838" s="42" t="n">
        <v>15</v>
      </c>
      <c r="N838" s="42" t="n">
        <v>42</v>
      </c>
      <c r="O838" s="44">
        <f>IF(F838&gt;E838,1,0)</f>
        <v/>
      </c>
      <c r="P838" s="44">
        <f>F838-E838</f>
        <v/>
      </c>
    </row>
    <row r="839" ht="15" customHeight="1" s="35">
      <c r="A839" s="42" t="inlineStr">
        <is>
          <t>0022500809</t>
        </is>
      </c>
      <c r="B839" s="43" t="n">
        <v>46073</v>
      </c>
      <c r="C839" s="42" t="inlineStr">
        <is>
          <t>LAC</t>
        </is>
      </c>
      <c r="D839" s="42" t="inlineStr">
        <is>
          <t>LAL</t>
        </is>
      </c>
      <c r="E839" s="42" t="n">
        <v>122</v>
      </c>
      <c r="F839" s="42" t="n">
        <v>125</v>
      </c>
      <c r="G839" s="42" t="n">
        <v>16</v>
      </c>
      <c r="H839" s="42" t="n">
        <v>12</v>
      </c>
      <c r="I839" s="42" t="n">
        <v>21</v>
      </c>
      <c r="J839" s="42" t="n">
        <v>24</v>
      </c>
      <c r="K839" s="42" t="n">
        <v>51</v>
      </c>
      <c r="L839" s="42" t="n">
        <v>39</v>
      </c>
      <c r="M839" s="42" t="n">
        <v>27</v>
      </c>
      <c r="N839" s="42" t="n">
        <v>33</v>
      </c>
      <c r="O839" s="44">
        <f>IF(F839&gt;E839,1,0)</f>
        <v/>
      </c>
      <c r="P839" s="44">
        <f>F839-E839</f>
        <v/>
      </c>
    </row>
    <row r="840" ht="15" customHeight="1" s="35">
      <c r="A840" s="42" t="inlineStr">
        <is>
          <t>0022500810</t>
        </is>
      </c>
      <c r="B840" s="43" t="n">
        <v>46073</v>
      </c>
      <c r="C840" s="42" t="inlineStr">
        <is>
          <t>DEN</t>
        </is>
      </c>
      <c r="D840" s="42" t="inlineStr">
        <is>
          <t>POR</t>
        </is>
      </c>
      <c r="E840" s="42" t="n">
        <v>157</v>
      </c>
      <c r="F840" s="42" t="n">
        <v>103</v>
      </c>
      <c r="G840" s="42" t="n">
        <v>16</v>
      </c>
      <c r="H840" s="42" t="n">
        <v>18</v>
      </c>
      <c r="I840" s="42" t="n">
        <v>22</v>
      </c>
      <c r="J840" s="42" t="n">
        <v>21</v>
      </c>
      <c r="K840" s="42" t="n">
        <v>66</v>
      </c>
      <c r="L840" s="42" t="n">
        <v>44</v>
      </c>
      <c r="M840" s="42" t="n">
        <v>35</v>
      </c>
      <c r="N840" s="42" t="n">
        <v>27</v>
      </c>
      <c r="O840" s="44">
        <f>IF(F840&gt;E840,1,0)</f>
        <v/>
      </c>
      <c r="P840" s="44">
        <f>F840-E840</f>
        <v/>
      </c>
    </row>
    <row r="841" ht="15" customHeight="1" s="35">
      <c r="A841" s="42" t="inlineStr">
        <is>
          <t>0022500811</t>
        </is>
      </c>
      <c r="B841" s="43" t="n">
        <v>46074</v>
      </c>
      <c r="C841" s="42" t="inlineStr">
        <is>
          <t>ORL</t>
        </is>
      </c>
      <c r="D841" s="42" t="inlineStr">
        <is>
          <t>PHX</t>
        </is>
      </c>
      <c r="E841" s="42" t="n">
        <v>110</v>
      </c>
      <c r="F841" s="42" t="n">
        <v>113</v>
      </c>
      <c r="G841" s="42" t="n">
        <v>16</v>
      </c>
      <c r="H841" s="42" t="n">
        <v>9</v>
      </c>
      <c r="I841" s="42" t="n">
        <v>22</v>
      </c>
      <c r="J841" s="42" t="n">
        <v>20</v>
      </c>
      <c r="K841" s="42" t="n">
        <v>66</v>
      </c>
      <c r="L841" s="42" t="n">
        <v>78</v>
      </c>
      <c r="M841" s="42" t="n">
        <v>29</v>
      </c>
      <c r="N841" s="42" t="n">
        <v>32</v>
      </c>
      <c r="O841" s="44">
        <f>IF(F841&gt;E841,1,0)</f>
        <v/>
      </c>
      <c r="P841" s="44">
        <f>F841-E841</f>
        <v/>
      </c>
    </row>
    <row r="842" ht="15" customHeight="1" s="35">
      <c r="A842" s="42" t="inlineStr">
        <is>
          <t>0022500812</t>
        </is>
      </c>
      <c r="B842" s="43" t="n">
        <v>46074</v>
      </c>
      <c r="C842" s="42" t="inlineStr">
        <is>
          <t>PHI</t>
        </is>
      </c>
      <c r="D842" s="42" t="inlineStr">
        <is>
          <t>NOP</t>
        </is>
      </c>
      <c r="E842" s="42" t="n">
        <v>111</v>
      </c>
      <c r="F842" s="42" t="n">
        <v>126</v>
      </c>
      <c r="G842" s="42" t="n">
        <v>11</v>
      </c>
      <c r="H842" s="42" t="n">
        <v>15</v>
      </c>
      <c r="I842" s="42" t="n">
        <v>25</v>
      </c>
      <c r="J842" s="42" t="n">
        <v>25</v>
      </c>
      <c r="K842" s="42" t="n">
        <v>58</v>
      </c>
      <c r="L842" s="42" t="n">
        <v>57</v>
      </c>
      <c r="M842" s="42" t="n">
        <v>30</v>
      </c>
      <c r="N842" s="42" t="n">
        <v>15</v>
      </c>
      <c r="O842" s="44">
        <f>IF(F842&gt;E842,1,0)</f>
        <v/>
      </c>
      <c r="P842" s="44">
        <f>F842-E842</f>
        <v/>
      </c>
    </row>
    <row r="843" ht="15" customHeight="1" s="35">
      <c r="A843" s="42" t="inlineStr">
        <is>
          <t>0022500813</t>
        </is>
      </c>
      <c r="B843" s="43" t="n">
        <v>46074</v>
      </c>
      <c r="C843" s="42" t="inlineStr">
        <is>
          <t>MEM</t>
        </is>
      </c>
      <c r="D843" s="42" t="inlineStr">
        <is>
          <t>MIA</t>
        </is>
      </c>
      <c r="E843" s="42" t="n">
        <v>120</v>
      </c>
      <c r="F843" s="42" t="n">
        <v>136</v>
      </c>
      <c r="G843" s="42" t="n">
        <v>13</v>
      </c>
      <c r="H843" s="42" t="n">
        <v>18</v>
      </c>
      <c r="I843" s="42" t="n">
        <v>22</v>
      </c>
      <c r="J843" s="42" t="n">
        <v>21</v>
      </c>
      <c r="K843" s="42" t="n">
        <v>49</v>
      </c>
      <c r="L843" s="42" t="n">
        <v>64</v>
      </c>
      <c r="M843" s="42" t="n">
        <v>21</v>
      </c>
      <c r="N843" s="42" t="n">
        <v>30</v>
      </c>
      <c r="O843" s="44">
        <f>IF(F843&gt;E843,1,0)</f>
        <v/>
      </c>
      <c r="P843" s="44">
        <f>F843-E843</f>
        <v/>
      </c>
    </row>
    <row r="844" ht="15" customHeight="1" s="35">
      <c r="A844" s="42" t="inlineStr">
        <is>
          <t>0022500814</t>
        </is>
      </c>
      <c r="B844" s="43" t="n">
        <v>46074</v>
      </c>
      <c r="C844" s="42" t="inlineStr">
        <is>
          <t>DET</t>
        </is>
      </c>
      <c r="D844" s="42" t="inlineStr">
        <is>
          <t>CHI</t>
        </is>
      </c>
      <c r="E844" s="42" t="n">
        <v>126</v>
      </c>
      <c r="F844" s="42" t="n">
        <v>110</v>
      </c>
      <c r="G844" s="42" t="n">
        <v>14</v>
      </c>
      <c r="H844" s="42" t="n">
        <v>23</v>
      </c>
      <c r="I844" s="42" t="n">
        <v>20</v>
      </c>
      <c r="J844" s="42" t="n">
        <v>17</v>
      </c>
      <c r="K844" s="42" t="n">
        <v>60</v>
      </c>
      <c r="L844" s="42" t="n">
        <v>52</v>
      </c>
      <c r="M844" s="42" t="n">
        <v>41</v>
      </c>
      <c r="N844" s="42" t="n">
        <v>24</v>
      </c>
      <c r="O844" s="44">
        <f>IF(F844&gt;E844,1,0)</f>
        <v/>
      </c>
      <c r="P844" s="44">
        <f>F844-E844</f>
        <v/>
      </c>
    </row>
    <row r="845" ht="15" customHeight="1" s="35">
      <c r="A845" s="42" t="inlineStr">
        <is>
          <t>0022500815</t>
        </is>
      </c>
      <c r="B845" s="43" t="n">
        <v>46074</v>
      </c>
      <c r="C845" s="42" t="inlineStr">
        <is>
          <t>SAC</t>
        </is>
      </c>
      <c r="D845" s="42" t="inlineStr">
        <is>
          <t>SAS</t>
        </is>
      </c>
      <c r="E845" s="42" t="n">
        <v>122</v>
      </c>
      <c r="F845" s="42" t="n">
        <v>139</v>
      </c>
      <c r="G845" s="42" t="n">
        <v>12</v>
      </c>
      <c r="H845" s="42" t="n">
        <v>18</v>
      </c>
      <c r="I845" s="42" t="n">
        <v>20</v>
      </c>
      <c r="J845" s="42" t="n">
        <v>20</v>
      </c>
      <c r="K845" s="42" t="n">
        <v>42</v>
      </c>
      <c r="L845" s="42" t="n">
        <v>60</v>
      </c>
      <c r="M845" s="42" t="n">
        <v>12</v>
      </c>
      <c r="N845" s="42" t="n">
        <v>39</v>
      </c>
      <c r="O845" s="44">
        <f>IF(F845&gt;E845,1,0)</f>
        <v/>
      </c>
      <c r="P845" s="44">
        <f>F845-E845</f>
        <v/>
      </c>
    </row>
    <row r="846" ht="15" customHeight="1" s="35">
      <c r="A846" s="42" t="inlineStr">
        <is>
          <t>0022500816</t>
        </is>
      </c>
      <c r="B846" s="43" t="n">
        <v>46074</v>
      </c>
      <c r="C846" s="42" t="inlineStr">
        <is>
          <t>HOU</t>
        </is>
      </c>
      <c r="D846" s="42" t="inlineStr">
        <is>
          <t>NYK</t>
        </is>
      </c>
      <c r="E846" s="42" t="n">
        <v>106</v>
      </c>
      <c r="F846" s="42" t="n">
        <v>108</v>
      </c>
      <c r="G846" s="42" t="n">
        <v>20</v>
      </c>
      <c r="H846" s="42" t="n">
        <v>12</v>
      </c>
      <c r="I846" s="42" t="n">
        <v>20</v>
      </c>
      <c r="J846" s="42" t="n">
        <v>19</v>
      </c>
      <c r="K846" s="42" t="n">
        <v>57</v>
      </c>
      <c r="L846" s="42" t="n">
        <v>36</v>
      </c>
      <c r="M846" s="42" t="n">
        <v>34</v>
      </c>
      <c r="N846" s="42" t="n">
        <v>35</v>
      </c>
      <c r="O846" s="44">
        <f>IF(F846&gt;E846,1,0)</f>
        <v/>
      </c>
      <c r="P846" s="44">
        <f>F846-E846</f>
        <v/>
      </c>
    </row>
    <row r="847" ht="15" customHeight="1" s="35">
      <c r="A847" s="42" t="inlineStr">
        <is>
          <t>0022500817</t>
        </is>
      </c>
      <c r="B847" s="43" t="n">
        <v>46075</v>
      </c>
      <c r="C847" s="42" t="inlineStr">
        <is>
          <t>CLE</t>
        </is>
      </c>
      <c r="D847" s="42" t="inlineStr">
        <is>
          <t>OKC</t>
        </is>
      </c>
      <c r="E847" s="42" t="n">
        <v>113</v>
      </c>
      <c r="F847" s="42" t="n">
        <v>121</v>
      </c>
      <c r="G847" s="42" t="n">
        <v>17</v>
      </c>
      <c r="H847" s="42" t="n">
        <v>16</v>
      </c>
      <c r="I847" s="42" t="n">
        <v>23</v>
      </c>
      <c r="J847" s="42" t="n">
        <v>19</v>
      </c>
      <c r="K847" s="42" t="n">
        <v>54</v>
      </c>
      <c r="L847" s="42" t="n">
        <v>50</v>
      </c>
      <c r="M847" s="42" t="n">
        <v>36</v>
      </c>
      <c r="N847" s="42" t="n">
        <v>43</v>
      </c>
      <c r="O847" s="44">
        <f>IF(F847&gt;E847,1,0)</f>
        <v/>
      </c>
      <c r="P847" s="44">
        <f>F847-E847</f>
        <v/>
      </c>
    </row>
    <row r="848" ht="15" customHeight="1" s="35">
      <c r="A848" s="42" t="inlineStr">
        <is>
          <t>0022500818</t>
        </is>
      </c>
      <c r="B848" s="43" t="n">
        <v>46075</v>
      </c>
      <c r="C848" s="42" t="inlineStr">
        <is>
          <t>BKN</t>
        </is>
      </c>
      <c r="D848" s="42" t="inlineStr">
        <is>
          <t>ATL</t>
        </is>
      </c>
      <c r="E848" s="42" t="n">
        <v>104</v>
      </c>
      <c r="F848" s="42" t="n">
        <v>115</v>
      </c>
      <c r="G848" s="42" t="n">
        <v>13</v>
      </c>
      <c r="H848" s="42" t="n">
        <v>17</v>
      </c>
      <c r="I848" s="42" t="n">
        <v>18</v>
      </c>
      <c r="J848" s="42" t="n">
        <v>16</v>
      </c>
      <c r="K848" s="42" t="n">
        <v>42</v>
      </c>
      <c r="L848" s="42" t="n">
        <v>60</v>
      </c>
      <c r="M848" s="42" t="n">
        <v>15</v>
      </c>
      <c r="N848" s="42" t="n">
        <v>27</v>
      </c>
      <c r="O848" s="44">
        <f>IF(F848&gt;E848,1,0)</f>
        <v/>
      </c>
      <c r="P848" s="44">
        <f>F848-E848</f>
        <v/>
      </c>
    </row>
    <row r="849" ht="15" customHeight="1" s="35">
      <c r="A849" s="42" t="inlineStr">
        <is>
          <t>0022500819</t>
        </is>
      </c>
      <c r="B849" s="43" t="n">
        <v>46075</v>
      </c>
      <c r="C849" s="42" t="inlineStr">
        <is>
          <t>TOR</t>
        </is>
      </c>
      <c r="D849" s="42" t="inlineStr">
        <is>
          <t>MIL</t>
        </is>
      </c>
      <c r="E849" s="42" t="n">
        <v>122</v>
      </c>
      <c r="F849" s="42" t="n">
        <v>94</v>
      </c>
      <c r="G849" s="42" t="n">
        <v>8</v>
      </c>
      <c r="H849" s="42" t="n">
        <v>19</v>
      </c>
      <c r="I849" s="42" t="n">
        <v>19</v>
      </c>
      <c r="J849" s="42" t="n">
        <v>17</v>
      </c>
      <c r="K849" s="42" t="n">
        <v>53</v>
      </c>
      <c r="L849" s="42" t="n">
        <v>56</v>
      </c>
      <c r="M849" s="42" t="n">
        <v>33</v>
      </c>
      <c r="N849" s="42" t="n">
        <v>24</v>
      </c>
      <c r="O849" s="44">
        <f>IF(F849&gt;E849,1,0)</f>
        <v/>
      </c>
      <c r="P849" s="44">
        <f>F849-E849</f>
        <v/>
      </c>
    </row>
    <row r="850" ht="15" customHeight="1" s="35">
      <c r="A850" s="42" t="inlineStr">
        <is>
          <t>0022500820</t>
        </is>
      </c>
      <c r="B850" s="43" t="n">
        <v>46075</v>
      </c>
      <c r="C850" s="42" t="inlineStr">
        <is>
          <t>DEN</t>
        </is>
      </c>
      <c r="D850" s="42" t="inlineStr">
        <is>
          <t>GSW</t>
        </is>
      </c>
      <c r="E850" s="42" t="n">
        <v>117</v>
      </c>
      <c r="F850" s="42" t="n">
        <v>128</v>
      </c>
      <c r="G850" s="42" t="n">
        <v>17</v>
      </c>
      <c r="H850" s="42" t="n">
        <v>18</v>
      </c>
      <c r="I850" s="42" t="n">
        <v>11</v>
      </c>
      <c r="J850" s="42" t="n">
        <v>25</v>
      </c>
      <c r="K850" s="42" t="n">
        <v>52</v>
      </c>
      <c r="L850" s="42" t="n">
        <v>50</v>
      </c>
      <c r="M850" s="42" t="n">
        <v>36</v>
      </c>
      <c r="N850" s="42" t="n">
        <v>29</v>
      </c>
      <c r="O850" s="44">
        <f>IF(F850&gt;E850,1,0)</f>
        <v/>
      </c>
      <c r="P850" s="44">
        <f>F850-E850</f>
        <v/>
      </c>
    </row>
    <row r="851" ht="15" customHeight="1" s="35">
      <c r="A851" s="42" t="inlineStr">
        <is>
          <t>0022500821</t>
        </is>
      </c>
      <c r="B851" s="43" t="n">
        <v>46075</v>
      </c>
      <c r="C851" s="42" t="inlineStr">
        <is>
          <t>DAL</t>
        </is>
      </c>
      <c r="D851" s="42" t="inlineStr">
        <is>
          <t>IND</t>
        </is>
      </c>
      <c r="E851" s="42" t="n">
        <v>134</v>
      </c>
      <c r="F851" s="42" t="n">
        <v>130</v>
      </c>
      <c r="G851" s="42" t="n">
        <v>11</v>
      </c>
      <c r="H851" s="42" t="n">
        <v>16</v>
      </c>
      <c r="I851" s="42" t="n">
        <v>15</v>
      </c>
      <c r="J851" s="42" t="n">
        <v>23</v>
      </c>
      <c r="K851" s="42" t="n">
        <v>61</v>
      </c>
      <c r="L851" s="42" t="n">
        <v>45</v>
      </c>
      <c r="M851" s="42" t="n">
        <v>19</v>
      </c>
      <c r="N851" s="42" t="n">
        <v>15</v>
      </c>
      <c r="O851" s="44">
        <f>IF(F851&gt;E851,1,0)</f>
        <v/>
      </c>
      <c r="P851" s="44">
        <f>F851-E851</f>
        <v/>
      </c>
    </row>
    <row r="852" ht="15" customHeight="1" s="35">
      <c r="A852" s="42" t="inlineStr">
        <is>
          <t>0022500822</t>
        </is>
      </c>
      <c r="B852" s="43" t="n">
        <v>46075</v>
      </c>
      <c r="C852" s="42" t="inlineStr">
        <is>
          <t>CHA</t>
        </is>
      </c>
      <c r="D852" s="42" t="inlineStr">
        <is>
          <t>WAS</t>
        </is>
      </c>
      <c r="E852" s="42" t="n">
        <v>129</v>
      </c>
      <c r="F852" s="42" t="n">
        <v>112</v>
      </c>
      <c r="G852" s="42" t="n">
        <v>12</v>
      </c>
      <c r="H852" s="42" t="n">
        <v>11</v>
      </c>
      <c r="I852" s="42" t="n">
        <v>17</v>
      </c>
      <c r="J852" s="42" t="n">
        <v>17</v>
      </c>
      <c r="K852" s="42" t="n">
        <v>60</v>
      </c>
      <c r="L852" s="42" t="n">
        <v>40</v>
      </c>
      <c r="M852" s="42" t="n">
        <v>26</v>
      </c>
      <c r="N852" s="42" t="n">
        <v>16</v>
      </c>
      <c r="O852" s="44">
        <f>IF(F852&gt;E852,1,0)</f>
        <v/>
      </c>
      <c r="P852" s="44">
        <f>F852-E852</f>
        <v/>
      </c>
    </row>
    <row r="853" ht="15" customHeight="1" s="35">
      <c r="A853" s="42" t="inlineStr">
        <is>
          <t>0022500823</t>
        </is>
      </c>
      <c r="B853" s="43" t="n">
        <v>46075</v>
      </c>
      <c r="C853" s="42" t="inlineStr">
        <is>
          <t>BOS</t>
        </is>
      </c>
      <c r="D853" s="42" t="inlineStr">
        <is>
          <t>LAL</t>
        </is>
      </c>
      <c r="E853" s="42" t="n">
        <v>111</v>
      </c>
      <c r="F853" s="42" t="n">
        <v>89</v>
      </c>
      <c r="G853" s="42" t="n">
        <v>14</v>
      </c>
      <c r="H853" s="42" t="n">
        <v>8</v>
      </c>
      <c r="I853" s="42" t="n">
        <v>19</v>
      </c>
      <c r="J853" s="42" t="n">
        <v>20</v>
      </c>
      <c r="K853" s="42" t="n">
        <v>61</v>
      </c>
      <c r="L853" s="42" t="n">
        <v>47</v>
      </c>
      <c r="M853" s="42" t="n">
        <v>36</v>
      </c>
      <c r="N853" s="42" t="n">
        <v>34</v>
      </c>
      <c r="O853" s="44">
        <f>IF(F853&gt;E853,1,0)</f>
        <v/>
      </c>
      <c r="P853" s="44">
        <f>F853-E853</f>
        <v/>
      </c>
    </row>
    <row r="854" ht="15" customHeight="1" s="35">
      <c r="A854" s="42" t="inlineStr">
        <is>
          <t>0022500824</t>
        </is>
      </c>
      <c r="B854" s="43" t="n">
        <v>46075</v>
      </c>
      <c r="C854" s="42" t="inlineStr">
        <is>
          <t>PHI</t>
        </is>
      </c>
      <c r="D854" s="42" t="inlineStr">
        <is>
          <t>MIN</t>
        </is>
      </c>
      <c r="E854" s="42" t="n">
        <v>135</v>
      </c>
      <c r="F854" s="42" t="n">
        <v>108</v>
      </c>
      <c r="G854" s="42" t="n">
        <v>11</v>
      </c>
      <c r="H854" s="42" t="n">
        <v>21</v>
      </c>
      <c r="I854" s="42" t="n">
        <v>23</v>
      </c>
      <c r="J854" s="42" t="n">
        <v>15</v>
      </c>
      <c r="K854" s="42" t="n">
        <v>52</v>
      </c>
      <c r="L854" s="42" t="n">
        <v>45</v>
      </c>
      <c r="M854" s="42" t="n">
        <v>30</v>
      </c>
      <c r="N854" s="42" t="n">
        <v>35</v>
      </c>
      <c r="O854" s="44">
        <f>IF(F854&gt;E854,1,0)</f>
        <v/>
      </c>
      <c r="P854" s="44">
        <f>F854-E854</f>
        <v/>
      </c>
    </row>
    <row r="855" ht="15" customHeight="1" s="35">
      <c r="A855" s="42" t="inlineStr">
        <is>
          <t>0022500825</t>
        </is>
      </c>
      <c r="B855" s="43" t="n">
        <v>46075</v>
      </c>
      <c r="C855" s="42" t="inlineStr">
        <is>
          <t>NYK</t>
        </is>
      </c>
      <c r="D855" s="42" t="inlineStr">
        <is>
          <t>CHI</t>
        </is>
      </c>
      <c r="E855" s="42" t="n">
        <v>105</v>
      </c>
      <c r="F855" s="42" t="n">
        <v>99</v>
      </c>
      <c r="G855" s="42" t="n">
        <v>13</v>
      </c>
      <c r="H855" s="42" t="n">
        <v>17</v>
      </c>
      <c r="I855" s="42" t="n">
        <v>17</v>
      </c>
      <c r="J855" s="42" t="n">
        <v>17</v>
      </c>
      <c r="K855" s="42" t="n">
        <v>58</v>
      </c>
      <c r="L855" s="42" t="n">
        <v>55</v>
      </c>
      <c r="M855" s="42" t="n">
        <v>36</v>
      </c>
      <c r="N855" s="42" t="n">
        <v>24</v>
      </c>
      <c r="O855" s="44">
        <f>IF(F855&gt;E855,1,0)</f>
        <v/>
      </c>
      <c r="P855" s="44">
        <f>F855-E855</f>
        <v/>
      </c>
    </row>
    <row r="856" ht="15" customHeight="1" s="35">
      <c r="A856" s="42" t="inlineStr">
        <is>
          <t>0022500826</t>
        </is>
      </c>
      <c r="B856" s="43" t="n">
        <v>46075</v>
      </c>
      <c r="C856" s="42" t="inlineStr">
        <is>
          <t>POR</t>
        </is>
      </c>
      <c r="D856" s="42" t="inlineStr">
        <is>
          <t>PHX</t>
        </is>
      </c>
      <c r="E856" s="42" t="n">
        <v>92</v>
      </c>
      <c r="F856" s="42" t="n">
        <v>77</v>
      </c>
      <c r="G856" s="42" t="n">
        <v>21</v>
      </c>
      <c r="H856" s="42" t="n">
        <v>23</v>
      </c>
      <c r="I856" s="42" t="n">
        <v>11</v>
      </c>
      <c r="J856" s="42" t="n">
        <v>16</v>
      </c>
      <c r="K856" s="42" t="n">
        <v>53</v>
      </c>
      <c r="L856" s="42" t="n">
        <v>49</v>
      </c>
      <c r="M856" s="42" t="n">
        <v>27</v>
      </c>
      <c r="N856" s="42" t="n">
        <v>33</v>
      </c>
      <c r="O856" s="44">
        <f>IF(F856&gt;E856,1,0)</f>
        <v/>
      </c>
      <c r="P856" s="44">
        <f>F856-E856</f>
        <v/>
      </c>
    </row>
    <row r="857" ht="15" customHeight="1" s="35">
      <c r="A857" s="42" t="inlineStr">
        <is>
          <t>0022500827</t>
        </is>
      </c>
      <c r="B857" s="43" t="n">
        <v>46075</v>
      </c>
      <c r="C857" s="42" t="inlineStr">
        <is>
          <t>ORL</t>
        </is>
      </c>
      <c r="D857" s="42" t="inlineStr">
        <is>
          <t>LAC</t>
        </is>
      </c>
      <c r="E857" s="42" t="n">
        <v>111</v>
      </c>
      <c r="F857" s="42" t="n">
        <v>109</v>
      </c>
      <c r="G857" s="42" t="n">
        <v>12</v>
      </c>
      <c r="H857" s="42" t="n">
        <v>10</v>
      </c>
      <c r="I857" s="42" t="n">
        <v>21</v>
      </c>
      <c r="J857" s="42" t="n">
        <v>19</v>
      </c>
      <c r="K857" s="42" t="n">
        <v>49</v>
      </c>
      <c r="L857" s="42" t="n">
        <v>49</v>
      </c>
      <c r="M857" s="42" t="n">
        <v>29</v>
      </c>
      <c r="N857" s="42" t="n">
        <v>27</v>
      </c>
      <c r="O857" s="44">
        <f>IF(F857&gt;E857,1,0)</f>
        <v/>
      </c>
      <c r="P857" s="44">
        <f>F857-E857</f>
        <v/>
      </c>
    </row>
    <row r="858" ht="15" customHeight="1" s="35">
      <c r="A858" s="42" t="inlineStr">
        <is>
          <t>0022500828</t>
        </is>
      </c>
      <c r="B858" s="43" t="n">
        <v>46076</v>
      </c>
      <c r="C858" s="42" t="inlineStr">
        <is>
          <t>SAS</t>
        </is>
      </c>
      <c r="D858" s="42" t="inlineStr">
        <is>
          <t>DET</t>
        </is>
      </c>
      <c r="E858" s="42" t="n">
        <v>114</v>
      </c>
      <c r="F858" s="42" t="n">
        <v>103</v>
      </c>
      <c r="G858" s="42" t="n">
        <v>16</v>
      </c>
      <c r="H858" s="42" t="n">
        <v>16</v>
      </c>
      <c r="I858" s="42" t="n">
        <v>23</v>
      </c>
      <c r="J858" s="42" t="n">
        <v>19</v>
      </c>
      <c r="K858" s="42" t="n">
        <v>67</v>
      </c>
      <c r="L858" s="42" t="n">
        <v>69</v>
      </c>
      <c r="M858" s="42" t="n">
        <v>40</v>
      </c>
      <c r="N858" s="42" t="n">
        <v>42</v>
      </c>
      <c r="O858" s="44">
        <f>IF(F858&gt;E858,1,0)</f>
        <v/>
      </c>
      <c r="P858" s="44">
        <f>F858-E858</f>
        <v/>
      </c>
    </row>
    <row r="859" ht="15" customHeight="1" s="35">
      <c r="A859" s="42" t="inlineStr">
        <is>
          <t>0022500829</t>
        </is>
      </c>
      <c r="B859" s="43" t="n">
        <v>46076</v>
      </c>
      <c r="C859" s="42" t="inlineStr">
        <is>
          <t>SAC</t>
        </is>
      </c>
      <c r="D859" s="42" t="inlineStr">
        <is>
          <t>MEM</t>
        </is>
      </c>
      <c r="E859" s="42" t="n">
        <v>123</v>
      </c>
      <c r="F859" s="42" t="n">
        <v>114</v>
      </c>
      <c r="G859" s="42" t="n">
        <v>15</v>
      </c>
      <c r="H859" s="42" t="n">
        <v>18</v>
      </c>
      <c r="I859" s="42" t="n">
        <v>15</v>
      </c>
      <c r="J859" s="42" t="n">
        <v>18</v>
      </c>
      <c r="K859" s="42" t="n">
        <v>55</v>
      </c>
      <c r="L859" s="42" t="n">
        <v>46</v>
      </c>
      <c r="M859" s="42" t="n">
        <v>12</v>
      </c>
      <c r="N859" s="42" t="n">
        <v>21</v>
      </c>
      <c r="O859" s="44">
        <f>IF(F859&gt;E859,1,0)</f>
        <v/>
      </c>
      <c r="P859" s="44">
        <f>F859-E859</f>
        <v/>
      </c>
    </row>
    <row r="860" ht="15" customHeight="1" s="35">
      <c r="A860" s="42" t="inlineStr">
        <is>
          <t>0022500830</t>
        </is>
      </c>
      <c r="B860" s="43" t="n">
        <v>46076</v>
      </c>
      <c r="C860" s="42" t="inlineStr">
        <is>
          <t>UTA</t>
        </is>
      </c>
      <c r="D860" s="42" t="inlineStr">
        <is>
          <t>HOU</t>
        </is>
      </c>
      <c r="E860" s="42" t="n">
        <v>105</v>
      </c>
      <c r="F860" s="42" t="n">
        <v>125</v>
      </c>
      <c r="G860" s="42" t="n">
        <v>12</v>
      </c>
      <c r="H860" s="42" t="n">
        <v>27</v>
      </c>
      <c r="I860" s="42" t="n">
        <v>10</v>
      </c>
      <c r="J860" s="42" t="n">
        <v>20</v>
      </c>
      <c r="K860" s="42" t="n">
        <v>48</v>
      </c>
      <c r="L860" s="42" t="n">
        <v>59</v>
      </c>
      <c r="M860" s="42" t="n">
        <v>18</v>
      </c>
      <c r="N860" s="42" t="n">
        <v>34</v>
      </c>
      <c r="O860" s="44">
        <f>IF(F860&gt;E860,1,0)</f>
        <v/>
      </c>
      <c r="P860" s="44">
        <f>F860-E860</f>
        <v/>
      </c>
    </row>
    <row r="861" ht="15" customHeight="1" s="35">
      <c r="A861" s="42" t="inlineStr">
        <is>
          <t>0022500831</t>
        </is>
      </c>
      <c r="B861" s="43" t="n">
        <v>46077</v>
      </c>
      <c r="C861" s="42" t="inlineStr">
        <is>
          <t>PHI</t>
        </is>
      </c>
      <c r="D861" s="42" t="inlineStr">
        <is>
          <t>IND</t>
        </is>
      </c>
      <c r="E861" s="42" t="n">
        <v>135</v>
      </c>
      <c r="F861" s="42" t="n">
        <v>114</v>
      </c>
      <c r="G861" s="42" t="n">
        <v>13</v>
      </c>
      <c r="H861" s="42" t="n">
        <v>18</v>
      </c>
      <c r="I861" s="42" t="n">
        <v>21</v>
      </c>
      <c r="J861" s="42" t="n">
        <v>19</v>
      </c>
      <c r="K861" s="42" t="n">
        <v>49</v>
      </c>
      <c r="L861" s="42" t="n">
        <v>52</v>
      </c>
      <c r="M861" s="42" t="n">
        <v>31</v>
      </c>
      <c r="N861" s="42" t="n">
        <v>15</v>
      </c>
      <c r="O861" s="44">
        <f>IF(F861&gt;E861,1,0)</f>
        <v/>
      </c>
      <c r="P861" s="44">
        <f>F861-E861</f>
        <v/>
      </c>
    </row>
    <row r="862" ht="15" customHeight="1" s="35">
      <c r="A862" s="42" t="inlineStr">
        <is>
          <t>0022500832</t>
        </is>
      </c>
      <c r="B862" s="43" t="n">
        <v>46077</v>
      </c>
      <c r="C862" s="42" t="inlineStr">
        <is>
          <t>WAS</t>
        </is>
      </c>
      <c r="D862" s="42" t="inlineStr">
        <is>
          <t>ATL</t>
        </is>
      </c>
      <c r="E862" s="42" t="n">
        <v>98</v>
      </c>
      <c r="F862" s="42" t="n">
        <v>119</v>
      </c>
      <c r="G862" s="42" t="n">
        <v>20</v>
      </c>
      <c r="H862" s="42" t="n">
        <v>11</v>
      </c>
      <c r="I862" s="42" t="n">
        <v>19</v>
      </c>
      <c r="J862" s="42" t="n">
        <v>18</v>
      </c>
      <c r="K862" s="42" t="n">
        <v>49</v>
      </c>
      <c r="L862" s="42" t="n">
        <v>71</v>
      </c>
      <c r="M862" s="42" t="n">
        <v>16</v>
      </c>
      <c r="N862" s="42" t="n">
        <v>28</v>
      </c>
      <c r="O862" s="44">
        <f>IF(F862&gt;E862,1,0)</f>
        <v/>
      </c>
      <c r="P862" s="44">
        <f>F862-E862</f>
        <v/>
      </c>
    </row>
    <row r="863" ht="15" customHeight="1" s="35">
      <c r="A863" s="42" t="inlineStr">
        <is>
          <t>0022500833</t>
        </is>
      </c>
      <c r="B863" s="43" t="n">
        <v>46077</v>
      </c>
      <c r="C863" s="42" t="inlineStr">
        <is>
          <t>DAL</t>
        </is>
      </c>
      <c r="D863" s="42" t="inlineStr">
        <is>
          <t>BKN</t>
        </is>
      </c>
      <c r="E863" s="42" t="n">
        <v>123</v>
      </c>
      <c r="F863" s="42" t="n">
        <v>114</v>
      </c>
      <c r="G863" s="42" t="n">
        <v>16</v>
      </c>
      <c r="H863" s="42" t="n">
        <v>11</v>
      </c>
      <c r="I863" s="42" t="n">
        <v>19</v>
      </c>
      <c r="J863" s="42" t="n">
        <v>21</v>
      </c>
      <c r="K863" s="42" t="n">
        <v>48</v>
      </c>
      <c r="L863" s="42" t="n">
        <v>39</v>
      </c>
      <c r="M863" s="42" t="n">
        <v>20</v>
      </c>
      <c r="N863" s="42" t="n">
        <v>15</v>
      </c>
      <c r="O863" s="44">
        <f>IF(F863&gt;E863,1,0)</f>
        <v/>
      </c>
      <c r="P863" s="44">
        <f>F863-E863</f>
        <v/>
      </c>
    </row>
    <row r="864" ht="15" customHeight="1" s="35">
      <c r="A864" s="42" t="inlineStr">
        <is>
          <t>0022500834</t>
        </is>
      </c>
      <c r="B864" s="43" t="n">
        <v>46077</v>
      </c>
      <c r="C864" s="42" t="inlineStr">
        <is>
          <t>OKC</t>
        </is>
      </c>
      <c r="D864" s="42" t="inlineStr">
        <is>
          <t>TOR</t>
        </is>
      </c>
      <c r="E864" s="42" t="n">
        <v>116</v>
      </c>
      <c r="F864" s="42" t="n">
        <v>107</v>
      </c>
      <c r="G864" s="42" t="n">
        <v>19</v>
      </c>
      <c r="H864" s="42" t="n">
        <v>16</v>
      </c>
      <c r="I864" s="42" t="n">
        <v>19</v>
      </c>
      <c r="J864" s="42" t="n">
        <v>22</v>
      </c>
      <c r="K864" s="42" t="n">
        <v>59</v>
      </c>
      <c r="L864" s="42" t="n">
        <v>45</v>
      </c>
      <c r="M864" s="42" t="n">
        <v>44</v>
      </c>
      <c r="N864" s="42" t="n">
        <v>34</v>
      </c>
      <c r="O864" s="44">
        <f>IF(F864&gt;E864,1,0)</f>
        <v/>
      </c>
      <c r="P864" s="44">
        <f>F864-E864</f>
        <v/>
      </c>
    </row>
    <row r="865" ht="15" customHeight="1" s="35">
      <c r="A865" s="42" t="inlineStr">
        <is>
          <t>0022500835</t>
        </is>
      </c>
      <c r="B865" s="43" t="n">
        <v>46077</v>
      </c>
      <c r="C865" s="42" t="inlineStr">
        <is>
          <t>NYK</t>
        </is>
      </c>
      <c r="D865" s="42" t="inlineStr">
        <is>
          <t>CLE</t>
        </is>
      </c>
      <c r="E865" s="42" t="n">
        <v>94</v>
      </c>
      <c r="F865" s="42" t="n">
        <v>109</v>
      </c>
      <c r="G865" s="42" t="n">
        <v>17</v>
      </c>
      <c r="H865" s="42" t="n">
        <v>11</v>
      </c>
      <c r="I865" s="42" t="n">
        <v>23</v>
      </c>
      <c r="J865" s="42" t="n">
        <v>19</v>
      </c>
      <c r="K865" s="42" t="n">
        <v>58</v>
      </c>
      <c r="L865" s="42" t="n">
        <v>58</v>
      </c>
      <c r="M865" s="42" t="n">
        <v>37</v>
      </c>
      <c r="N865" s="42" t="n">
        <v>36</v>
      </c>
      <c r="O865" s="44">
        <f>IF(F865&gt;E865,1,0)</f>
        <v/>
      </c>
      <c r="P865" s="44">
        <f>F865-E865</f>
        <v/>
      </c>
    </row>
    <row r="866" ht="15" customHeight="1" s="35">
      <c r="A866" s="42" t="inlineStr">
        <is>
          <t>0022500836</t>
        </is>
      </c>
      <c r="B866" s="43" t="n">
        <v>46077</v>
      </c>
      <c r="C866" s="42" t="inlineStr">
        <is>
          <t>CHA</t>
        </is>
      </c>
      <c r="D866" s="42" t="inlineStr">
        <is>
          <t>CHI</t>
        </is>
      </c>
      <c r="E866" s="42" t="n">
        <v>131</v>
      </c>
      <c r="F866" s="42" t="n">
        <v>99</v>
      </c>
      <c r="G866" s="42" t="n">
        <v>17</v>
      </c>
      <c r="H866" s="42" t="n">
        <v>21</v>
      </c>
      <c r="I866" s="42" t="n">
        <v>14</v>
      </c>
      <c r="J866" s="42" t="n">
        <v>12</v>
      </c>
      <c r="K866" s="42" t="n">
        <v>56</v>
      </c>
      <c r="L866" s="42" t="n">
        <v>40</v>
      </c>
      <c r="M866" s="42" t="n">
        <v>27</v>
      </c>
      <c r="N866" s="42" t="n">
        <v>24</v>
      </c>
      <c r="O866" s="44">
        <f>IF(F866&gt;E866,1,0)</f>
        <v/>
      </c>
      <c r="P866" s="44">
        <f>F866-E866</f>
        <v/>
      </c>
    </row>
    <row r="867" ht="15" customHeight="1" s="35">
      <c r="A867" s="42" t="inlineStr">
        <is>
          <t>0022500837</t>
        </is>
      </c>
      <c r="B867" s="43" t="n">
        <v>46077</v>
      </c>
      <c r="C867" s="42" t="inlineStr">
        <is>
          <t>MIA</t>
        </is>
      </c>
      <c r="D867" s="42" t="inlineStr">
        <is>
          <t>MIL</t>
        </is>
      </c>
      <c r="E867" s="42" t="n">
        <v>117</v>
      </c>
      <c r="F867" s="42" t="n">
        <v>128</v>
      </c>
      <c r="G867" s="42" t="n">
        <v>16</v>
      </c>
      <c r="H867" s="42" t="n">
        <v>11</v>
      </c>
      <c r="I867" s="42" t="n">
        <v>18</v>
      </c>
      <c r="J867" s="42" t="n">
        <v>21</v>
      </c>
      <c r="K867" s="42" t="n">
        <v>60</v>
      </c>
      <c r="L867" s="42" t="n">
        <v>53</v>
      </c>
      <c r="M867" s="42" t="n">
        <v>31</v>
      </c>
      <c r="N867" s="42" t="n">
        <v>24</v>
      </c>
      <c r="O867" s="44">
        <f>IF(F867&gt;E867,1,0)</f>
        <v/>
      </c>
      <c r="P867" s="44">
        <f>F867-E867</f>
        <v/>
      </c>
    </row>
    <row r="868" ht="15" customHeight="1" s="35">
      <c r="A868" s="42" t="inlineStr">
        <is>
          <t>0022500838</t>
        </is>
      </c>
      <c r="B868" s="43" t="n">
        <v>46077</v>
      </c>
      <c r="C868" s="42" t="inlineStr">
        <is>
          <t>GSW</t>
        </is>
      </c>
      <c r="D868" s="42" t="inlineStr">
        <is>
          <t>NOP</t>
        </is>
      </c>
      <c r="E868" s="42" t="n">
        <v>109</v>
      </c>
      <c r="F868" s="42" t="n">
        <v>113</v>
      </c>
      <c r="G868" s="42" t="n">
        <v>21</v>
      </c>
      <c r="H868" s="42" t="n">
        <v>17</v>
      </c>
      <c r="I868" s="42" t="n">
        <v>22</v>
      </c>
      <c r="J868" s="42" t="n">
        <v>20</v>
      </c>
      <c r="K868" s="42" t="n">
        <v>68</v>
      </c>
      <c r="L868" s="42" t="n">
        <v>59</v>
      </c>
      <c r="M868" s="42" t="n">
        <v>30</v>
      </c>
      <c r="N868" s="42" t="n">
        <v>16</v>
      </c>
      <c r="O868" s="44">
        <f>IF(F868&gt;E868,1,0)</f>
        <v/>
      </c>
      <c r="P868" s="44">
        <f>F868-E868</f>
        <v/>
      </c>
    </row>
    <row r="869" ht="15" customHeight="1" s="35">
      <c r="A869" s="42" t="inlineStr">
        <is>
          <t>0022500839</t>
        </is>
      </c>
      <c r="B869" s="43" t="n">
        <v>46077</v>
      </c>
      <c r="C869" s="42" t="inlineStr">
        <is>
          <t>BOS</t>
        </is>
      </c>
      <c r="D869" s="42" t="inlineStr">
        <is>
          <t>PHX</t>
        </is>
      </c>
      <c r="E869" s="42" t="n">
        <v>97</v>
      </c>
      <c r="F869" s="42" t="n">
        <v>81</v>
      </c>
      <c r="G869" s="42" t="n">
        <v>11</v>
      </c>
      <c r="H869" s="42" t="n">
        <v>8</v>
      </c>
      <c r="I869" s="42" t="n">
        <v>13</v>
      </c>
      <c r="J869" s="42" t="n">
        <v>16</v>
      </c>
      <c r="K869" s="42" t="n">
        <v>70</v>
      </c>
      <c r="L869" s="42" t="n">
        <v>40</v>
      </c>
      <c r="M869" s="42" t="n">
        <v>37</v>
      </c>
      <c r="N869" s="42" t="n">
        <v>33</v>
      </c>
      <c r="O869" s="44">
        <f>IF(F869&gt;E869,1,0)</f>
        <v/>
      </c>
      <c r="P869" s="44">
        <f>F869-E869</f>
        <v/>
      </c>
    </row>
    <row r="870" ht="15" customHeight="1" s="35">
      <c r="A870" s="42" t="inlineStr">
        <is>
          <t>0022500840</t>
        </is>
      </c>
      <c r="B870" s="43" t="n">
        <v>46077</v>
      </c>
      <c r="C870" s="42" t="inlineStr">
        <is>
          <t>ORL</t>
        </is>
      </c>
      <c r="D870" s="42" t="inlineStr">
        <is>
          <t>LAL</t>
        </is>
      </c>
      <c r="E870" s="42" t="n">
        <v>110</v>
      </c>
      <c r="F870" s="42" t="n">
        <v>109</v>
      </c>
      <c r="G870" s="42" t="n">
        <v>11</v>
      </c>
      <c r="H870" s="42" t="n">
        <v>12</v>
      </c>
      <c r="I870" s="42" t="n">
        <v>21</v>
      </c>
      <c r="J870" s="42" t="n">
        <v>19</v>
      </c>
      <c r="K870" s="42" t="n">
        <v>56</v>
      </c>
      <c r="L870" s="42" t="n">
        <v>52</v>
      </c>
      <c r="M870" s="42" t="n">
        <v>30</v>
      </c>
      <c r="N870" s="42" t="n">
        <v>34</v>
      </c>
      <c r="O870" s="44">
        <f>IF(F870&gt;E870,1,0)</f>
        <v/>
      </c>
      <c r="P870" s="44">
        <f>F870-E870</f>
        <v/>
      </c>
    </row>
    <row r="871" ht="15" customHeight="1" s="35">
      <c r="A871" s="42" t="inlineStr">
        <is>
          <t>0022500841</t>
        </is>
      </c>
      <c r="B871" s="43" t="n">
        <v>46077</v>
      </c>
      <c r="C871" s="42" t="inlineStr">
        <is>
          <t>MIN</t>
        </is>
      </c>
      <c r="D871" s="42" t="inlineStr">
        <is>
          <t>POR</t>
        </is>
      </c>
      <c r="E871" s="42" t="n">
        <v>124</v>
      </c>
      <c r="F871" s="42" t="n">
        <v>121</v>
      </c>
      <c r="G871" s="42" t="n">
        <v>16</v>
      </c>
      <c r="H871" s="42" t="n">
        <v>16</v>
      </c>
      <c r="I871" s="42" t="n">
        <v>25</v>
      </c>
      <c r="J871" s="42" t="n">
        <v>17</v>
      </c>
      <c r="K871" s="42" t="n">
        <v>46</v>
      </c>
      <c r="L871" s="42" t="n">
        <v>55</v>
      </c>
      <c r="M871" s="42" t="n">
        <v>35</v>
      </c>
      <c r="N871" s="42" t="n">
        <v>28</v>
      </c>
      <c r="O871" s="44">
        <f>IF(F871&gt;E871,1,0)</f>
        <v/>
      </c>
      <c r="P871" s="44">
        <f>F871-E871</f>
        <v/>
      </c>
    </row>
    <row r="872" ht="15" customHeight="1" s="35">
      <c r="A872" s="42" t="inlineStr">
        <is>
          <t>0022500842</t>
        </is>
      </c>
      <c r="B872" s="43" t="n">
        <v>46078</v>
      </c>
      <c r="C872" s="42" t="inlineStr">
        <is>
          <t>OKC</t>
        </is>
      </c>
      <c r="D872" s="42" t="inlineStr">
        <is>
          <t>DET</t>
        </is>
      </c>
      <c r="E872" s="42" t="n">
        <v>116</v>
      </c>
      <c r="F872" s="42" t="n">
        <v>124</v>
      </c>
      <c r="G872" s="42" t="n">
        <v>14</v>
      </c>
      <c r="H872" s="42" t="n">
        <v>17</v>
      </c>
      <c r="I872" s="42" t="n">
        <v>20</v>
      </c>
      <c r="J872" s="42" t="n">
        <v>21</v>
      </c>
      <c r="K872" s="42" t="n">
        <v>47</v>
      </c>
      <c r="L872" s="42" t="n">
        <v>59</v>
      </c>
      <c r="M872" s="42" t="n">
        <v>45</v>
      </c>
      <c r="N872" s="42" t="n">
        <v>42</v>
      </c>
      <c r="O872" s="44">
        <f>IF(F872&gt;E872,1,0)</f>
        <v/>
      </c>
      <c r="P872" s="44">
        <f>F872-E872</f>
        <v/>
      </c>
    </row>
    <row r="873" ht="15" customHeight="1" s="35">
      <c r="A873" s="42" t="inlineStr">
        <is>
          <t>0022500843</t>
        </is>
      </c>
      <c r="B873" s="43" t="n">
        <v>46078</v>
      </c>
      <c r="C873" s="42" t="inlineStr">
        <is>
          <t>SAS</t>
        </is>
      </c>
      <c r="D873" s="42" t="inlineStr">
        <is>
          <t>TOR</t>
        </is>
      </c>
      <c r="E873" s="42" t="n">
        <v>110</v>
      </c>
      <c r="F873" s="42" t="n">
        <v>107</v>
      </c>
      <c r="G873" s="42" t="n">
        <v>13</v>
      </c>
      <c r="H873" s="42" t="n">
        <v>13</v>
      </c>
      <c r="I873" s="42" t="n">
        <v>20</v>
      </c>
      <c r="J873" s="42" t="n">
        <v>21</v>
      </c>
      <c r="K873" s="42" t="n">
        <v>53</v>
      </c>
      <c r="L873" s="42" t="n">
        <v>61</v>
      </c>
      <c r="M873" s="42" t="n">
        <v>41</v>
      </c>
      <c r="N873" s="42" t="n">
        <v>34</v>
      </c>
      <c r="O873" s="44">
        <f>IF(F873&gt;E873,1,0)</f>
        <v/>
      </c>
      <c r="P873" s="44">
        <f>F873-E873</f>
        <v/>
      </c>
    </row>
    <row r="874" ht="15" customHeight="1" s="35">
      <c r="A874" s="42" t="inlineStr">
        <is>
          <t>0022500844</t>
        </is>
      </c>
      <c r="B874" s="43" t="n">
        <v>46078</v>
      </c>
      <c r="C874" s="42" t="inlineStr">
        <is>
          <t>GSW</t>
        </is>
      </c>
      <c r="D874" s="42" t="inlineStr">
        <is>
          <t>MEM</t>
        </is>
      </c>
      <c r="E874" s="42" t="n">
        <v>133</v>
      </c>
      <c r="F874" s="42" t="n">
        <v>112</v>
      </c>
      <c r="G874" s="42" t="n">
        <v>16</v>
      </c>
      <c r="H874" s="42" t="n">
        <v>16</v>
      </c>
      <c r="I874" s="42" t="n">
        <v>21</v>
      </c>
      <c r="J874" s="42" t="n">
        <v>17</v>
      </c>
      <c r="K874" s="42" t="n">
        <v>56</v>
      </c>
      <c r="L874" s="42" t="n">
        <v>39</v>
      </c>
      <c r="M874" s="42" t="n">
        <v>30</v>
      </c>
      <c r="N874" s="42" t="n">
        <v>21</v>
      </c>
      <c r="O874" s="44">
        <f>IF(F874&gt;E874,1,0)</f>
        <v/>
      </c>
      <c r="P874" s="44">
        <f>F874-E874</f>
        <v/>
      </c>
    </row>
    <row r="875" ht="15" customHeight="1" s="35">
      <c r="A875" s="42" t="inlineStr">
        <is>
          <t>0022500845</t>
        </is>
      </c>
      <c r="B875" s="43" t="n">
        <v>46078</v>
      </c>
      <c r="C875" s="42" t="inlineStr">
        <is>
          <t>SAC</t>
        </is>
      </c>
      <c r="D875" s="42" t="inlineStr">
        <is>
          <t>HOU</t>
        </is>
      </c>
      <c r="E875" s="42" t="n">
        <v>97</v>
      </c>
      <c r="F875" s="42" t="n">
        <v>128</v>
      </c>
      <c r="G875" s="42" t="n">
        <v>12</v>
      </c>
      <c r="H875" s="42" t="n">
        <v>13</v>
      </c>
      <c r="I875" s="42" t="n">
        <v>15</v>
      </c>
      <c r="J875" s="42" t="n">
        <v>14</v>
      </c>
      <c r="K875" s="42" t="n">
        <v>52</v>
      </c>
      <c r="L875" s="42" t="n">
        <v>50</v>
      </c>
      <c r="M875" s="42" t="n">
        <v>13</v>
      </c>
      <c r="N875" s="42" t="n">
        <v>35</v>
      </c>
      <c r="O875" s="44">
        <f>IF(F875&gt;E875,1,0)</f>
        <v/>
      </c>
      <c r="P875" s="44">
        <f>F875-E875</f>
        <v/>
      </c>
    </row>
    <row r="876" ht="15" customHeight="1" s="35">
      <c r="A876" s="42" t="inlineStr">
        <is>
          <t>0022500846</t>
        </is>
      </c>
      <c r="B876" s="43" t="n">
        <v>46078</v>
      </c>
      <c r="C876" s="42" t="inlineStr">
        <is>
          <t>CLE</t>
        </is>
      </c>
      <c r="D876" s="42" t="inlineStr">
        <is>
          <t>MIL</t>
        </is>
      </c>
      <c r="E876" s="42" t="n">
        <v>116</v>
      </c>
      <c r="F876" s="42" t="n">
        <v>118</v>
      </c>
      <c r="G876" s="42" t="n">
        <v>11</v>
      </c>
      <c r="H876" s="42" t="n">
        <v>13</v>
      </c>
      <c r="I876" s="42" t="n">
        <v>10</v>
      </c>
      <c r="J876" s="42" t="n">
        <v>20</v>
      </c>
      <c r="K876" s="42" t="n">
        <v>53</v>
      </c>
      <c r="L876" s="42" t="n">
        <v>42</v>
      </c>
      <c r="M876" s="42" t="n">
        <v>37</v>
      </c>
      <c r="N876" s="42" t="n">
        <v>25</v>
      </c>
      <c r="O876" s="44">
        <f>IF(F876&gt;E876,1,0)</f>
        <v/>
      </c>
      <c r="P876" s="44">
        <f>F876-E876</f>
        <v/>
      </c>
    </row>
    <row r="877" ht="15" customHeight="1" s="35">
      <c r="A877" s="42" t="inlineStr">
        <is>
          <t>0022500847</t>
        </is>
      </c>
      <c r="B877" s="43" t="n">
        <v>46078</v>
      </c>
      <c r="C877" s="42" t="inlineStr">
        <is>
          <t>BOS</t>
        </is>
      </c>
      <c r="D877" s="42" t="inlineStr">
        <is>
          <t>DEN</t>
        </is>
      </c>
      <c r="E877" s="42" t="n">
        <v>84</v>
      </c>
      <c r="F877" s="42" t="n">
        <v>103</v>
      </c>
      <c r="G877" s="42" t="n">
        <v>14</v>
      </c>
      <c r="H877" s="42" t="n">
        <v>9</v>
      </c>
      <c r="I877" s="42" t="n">
        <v>20</v>
      </c>
      <c r="J877" s="42" t="n">
        <v>18</v>
      </c>
      <c r="K877" s="42" t="n">
        <v>55</v>
      </c>
      <c r="L877" s="42" t="n">
        <v>66</v>
      </c>
      <c r="M877" s="42" t="n">
        <v>38</v>
      </c>
      <c r="N877" s="42" t="n">
        <v>36</v>
      </c>
      <c r="O877" s="44">
        <f>IF(F877&gt;E877,1,0)</f>
        <v/>
      </c>
      <c r="P877" s="44">
        <f>F877-E877</f>
        <v/>
      </c>
    </row>
    <row r="878" ht="15" customHeight="1" s="35">
      <c r="A878" s="42" t="inlineStr">
        <is>
          <t>0022500848</t>
        </is>
      </c>
      <c r="B878" s="43" t="n">
        <v>46079</v>
      </c>
      <c r="C878" s="42" t="inlineStr">
        <is>
          <t>CHA</t>
        </is>
      </c>
      <c r="D878" s="42" t="inlineStr">
        <is>
          <t>IND</t>
        </is>
      </c>
      <c r="E878" s="42" t="n">
        <v>133</v>
      </c>
      <c r="F878" s="42" t="n">
        <v>109</v>
      </c>
      <c r="G878" s="42" t="n">
        <v>17</v>
      </c>
      <c r="H878" s="42" t="n">
        <v>12</v>
      </c>
      <c r="I878" s="42" t="n">
        <v>19</v>
      </c>
      <c r="J878" s="42" t="n">
        <v>15</v>
      </c>
      <c r="K878" s="42" t="n">
        <v>53</v>
      </c>
      <c r="L878" s="42" t="n">
        <v>41</v>
      </c>
      <c r="M878" s="42" t="n">
        <v>28</v>
      </c>
      <c r="N878" s="42" t="n">
        <v>15</v>
      </c>
      <c r="O878" s="44">
        <f>IF(F878&gt;E878,1,0)</f>
        <v/>
      </c>
      <c r="P878" s="44">
        <f>F878-E878</f>
        <v/>
      </c>
    </row>
    <row r="879" ht="15" customHeight="1" s="35">
      <c r="A879" s="42" t="inlineStr">
        <is>
          <t>0022500849</t>
        </is>
      </c>
      <c r="B879" s="43" t="n">
        <v>46079</v>
      </c>
      <c r="C879" s="42" t="inlineStr">
        <is>
          <t>MIA</t>
        </is>
      </c>
      <c r="D879" s="42" t="inlineStr">
        <is>
          <t>PHI</t>
        </is>
      </c>
      <c r="E879" s="42" t="n">
        <v>117</v>
      </c>
      <c r="F879" s="42" t="n">
        <v>124</v>
      </c>
      <c r="G879" s="42" t="n">
        <v>14</v>
      </c>
      <c r="H879" s="42" t="n">
        <v>14</v>
      </c>
      <c r="I879" s="42" t="n">
        <v>14</v>
      </c>
      <c r="J879" s="42" t="n">
        <v>22</v>
      </c>
      <c r="K879" s="42" t="n">
        <v>50</v>
      </c>
      <c r="L879" s="42" t="n">
        <v>54</v>
      </c>
      <c r="M879" s="42" t="n">
        <v>31</v>
      </c>
      <c r="N879" s="42" t="n">
        <v>32</v>
      </c>
      <c r="O879" s="44">
        <f>IF(F879&gt;E879,1,0)</f>
        <v/>
      </c>
      <c r="P879" s="44">
        <f>F879-E879</f>
        <v/>
      </c>
    </row>
    <row r="880" ht="15" customHeight="1" s="35">
      <c r="A880" s="42" t="inlineStr">
        <is>
          <t>0022500850</t>
        </is>
      </c>
      <c r="B880" s="43" t="n">
        <v>46079</v>
      </c>
      <c r="C880" s="42" t="inlineStr">
        <is>
          <t>WAS</t>
        </is>
      </c>
      <c r="D880" s="42" t="inlineStr">
        <is>
          <t>ATL</t>
        </is>
      </c>
      <c r="E880" s="42" t="n">
        <v>96</v>
      </c>
      <c r="F880" s="42" t="n">
        <v>126</v>
      </c>
      <c r="G880" s="42" t="n">
        <v>14</v>
      </c>
      <c r="H880" s="42" t="n">
        <v>14</v>
      </c>
      <c r="I880" s="42" t="n">
        <v>22</v>
      </c>
      <c r="J880" s="42" t="n">
        <v>17</v>
      </c>
      <c r="K880" s="42" t="n">
        <v>46</v>
      </c>
      <c r="L880" s="42" t="n">
        <v>71</v>
      </c>
      <c r="M880" s="42" t="n">
        <v>16</v>
      </c>
      <c r="N880" s="42" t="n">
        <v>29</v>
      </c>
      <c r="O880" s="44">
        <f>IF(F880&gt;E880,1,0)</f>
        <v/>
      </c>
      <c r="P880" s="44">
        <f>F880-E880</f>
        <v/>
      </c>
    </row>
    <row r="881" ht="15" customHeight="1" s="35">
      <c r="A881" s="42" t="inlineStr">
        <is>
          <t>0022500851</t>
        </is>
      </c>
      <c r="B881" s="43" t="n">
        <v>46079</v>
      </c>
      <c r="C881" s="42" t="inlineStr">
        <is>
          <t>SAS</t>
        </is>
      </c>
      <c r="D881" s="42" t="inlineStr">
        <is>
          <t>BKN</t>
        </is>
      </c>
      <c r="E881" s="42" t="n">
        <v>126</v>
      </c>
      <c r="F881" s="42" t="n">
        <v>110</v>
      </c>
      <c r="G881" s="42" t="n">
        <v>9</v>
      </c>
      <c r="H881" s="42" t="n">
        <v>15</v>
      </c>
      <c r="I881" s="42" t="n">
        <v>19</v>
      </c>
      <c r="J881" s="42" t="n">
        <v>19</v>
      </c>
      <c r="K881" s="42" t="n">
        <v>45</v>
      </c>
      <c r="L881" s="42" t="n">
        <v>55</v>
      </c>
      <c r="M881" s="42" t="n">
        <v>42</v>
      </c>
      <c r="N881" s="42" t="n">
        <v>15</v>
      </c>
      <c r="O881" s="44">
        <f>IF(F881&gt;E881,1,0)</f>
        <v/>
      </c>
      <c r="P881" s="44">
        <f>F881-E881</f>
        <v/>
      </c>
    </row>
    <row r="882" ht="15" customHeight="1" s="35">
      <c r="A882" s="42" t="inlineStr">
        <is>
          <t>0022500852</t>
        </is>
      </c>
      <c r="B882" s="43" t="n">
        <v>46079</v>
      </c>
      <c r="C882" s="42" t="inlineStr">
        <is>
          <t>HOU</t>
        </is>
      </c>
      <c r="D882" s="42" t="inlineStr">
        <is>
          <t>ORL</t>
        </is>
      </c>
      <c r="E882" s="42" t="n">
        <v>113</v>
      </c>
      <c r="F882" s="42" t="n">
        <v>108</v>
      </c>
      <c r="G882" s="42" t="n">
        <v>13</v>
      </c>
      <c r="H882" s="42" t="n">
        <v>12</v>
      </c>
      <c r="I882" s="42" t="n">
        <v>17</v>
      </c>
      <c r="J882" s="42" t="n">
        <v>16</v>
      </c>
      <c r="K882" s="42" t="n">
        <v>47</v>
      </c>
      <c r="L882" s="42" t="n">
        <v>52</v>
      </c>
      <c r="M882" s="42" t="n">
        <v>36</v>
      </c>
      <c r="N882" s="42" t="n">
        <v>31</v>
      </c>
      <c r="O882" s="44">
        <f>IF(F882&gt;E882,1,0)</f>
        <v/>
      </c>
      <c r="P882" s="44">
        <f>F882-E882</f>
        <v/>
      </c>
    </row>
    <row r="883" ht="15" customHeight="1" s="35">
      <c r="A883" s="42" t="inlineStr">
        <is>
          <t>0022500853</t>
        </is>
      </c>
      <c r="B883" s="43" t="n">
        <v>46079</v>
      </c>
      <c r="C883" s="42" t="inlineStr">
        <is>
          <t>POR</t>
        </is>
      </c>
      <c r="D883" s="42" t="inlineStr">
        <is>
          <t>CHI</t>
        </is>
      </c>
      <c r="E883" s="42" t="n">
        <v>121</v>
      </c>
      <c r="F883" s="42" t="n">
        <v>112</v>
      </c>
      <c r="G883" s="42" t="n">
        <v>12</v>
      </c>
      <c r="H883" s="42" t="n">
        <v>22</v>
      </c>
      <c r="I883" s="42" t="n">
        <v>19</v>
      </c>
      <c r="J883" s="42" t="n">
        <v>24</v>
      </c>
      <c r="K883" s="42" t="n">
        <v>51</v>
      </c>
      <c r="L883" s="42" t="n">
        <v>53</v>
      </c>
      <c r="M883" s="42" t="n">
        <v>28</v>
      </c>
      <c r="N883" s="42" t="n">
        <v>24</v>
      </c>
      <c r="O883" s="44">
        <f>IF(F883&gt;E883,1,0)</f>
        <v/>
      </c>
      <c r="P883" s="44">
        <f>F883-E883</f>
        <v/>
      </c>
    </row>
    <row r="884" ht="15" customHeight="1" s="35">
      <c r="A884" s="42" t="inlineStr">
        <is>
          <t>0022500854</t>
        </is>
      </c>
      <c r="B884" s="43" t="n">
        <v>46079</v>
      </c>
      <c r="C884" s="42" t="inlineStr">
        <is>
          <t>SAC</t>
        </is>
      </c>
      <c r="D884" s="42" t="inlineStr">
        <is>
          <t>DAL</t>
        </is>
      </c>
      <c r="E884" s="42" t="n">
        <v>130</v>
      </c>
      <c r="F884" s="42" t="n">
        <v>121</v>
      </c>
      <c r="G884" s="42" t="n">
        <v>5</v>
      </c>
      <c r="H884" s="42" t="n">
        <v>18</v>
      </c>
      <c r="I884" s="42" t="n">
        <v>22</v>
      </c>
      <c r="J884" s="42" t="n">
        <v>16</v>
      </c>
      <c r="K884" s="42" t="n">
        <v>51</v>
      </c>
      <c r="L884" s="42" t="n">
        <v>53</v>
      </c>
      <c r="M884" s="42" t="n">
        <v>13</v>
      </c>
      <c r="N884" s="42" t="n">
        <v>21</v>
      </c>
      <c r="O884" s="44">
        <f>IF(F884&gt;E884,1,0)</f>
        <v/>
      </c>
      <c r="P884" s="44">
        <f>F884-E884</f>
        <v/>
      </c>
    </row>
    <row r="885" ht="15" customHeight="1" s="35">
      <c r="A885" s="42" t="inlineStr">
        <is>
          <t>0022500855</t>
        </is>
      </c>
      <c r="B885" s="43" t="n">
        <v>46079</v>
      </c>
      <c r="C885" s="42" t="inlineStr">
        <is>
          <t>LAL</t>
        </is>
      </c>
      <c r="D885" s="42" t="inlineStr">
        <is>
          <t>PHX</t>
        </is>
      </c>
      <c r="E885" s="42" t="n">
        <v>110</v>
      </c>
      <c r="F885" s="42" t="n">
        <v>113</v>
      </c>
      <c r="G885" s="42" t="n">
        <v>13</v>
      </c>
      <c r="H885" s="42" t="n">
        <v>12</v>
      </c>
      <c r="I885" s="42" t="n">
        <v>15</v>
      </c>
      <c r="J885" s="42" t="n">
        <v>23</v>
      </c>
      <c r="K885" s="42" t="n">
        <v>48</v>
      </c>
      <c r="L885" s="42" t="n">
        <v>43</v>
      </c>
      <c r="M885" s="42" t="n">
        <v>34</v>
      </c>
      <c r="N885" s="42" t="n">
        <v>33</v>
      </c>
      <c r="O885" s="44">
        <f>IF(F885&gt;E885,1,0)</f>
        <v/>
      </c>
      <c r="P885" s="44">
        <f>F885-E885</f>
        <v/>
      </c>
    </row>
    <row r="886" ht="15" customHeight="1" s="35">
      <c r="A886" s="42" t="inlineStr">
        <is>
          <t>0022500856</t>
        </is>
      </c>
      <c r="B886" s="43" t="n">
        <v>46079</v>
      </c>
      <c r="C886" s="42" t="inlineStr">
        <is>
          <t>NOP</t>
        </is>
      </c>
      <c r="D886" s="42" t="inlineStr">
        <is>
          <t>UTA</t>
        </is>
      </c>
      <c r="E886" s="42" t="n">
        <v>129</v>
      </c>
      <c r="F886" s="42" t="n">
        <v>118</v>
      </c>
      <c r="G886" s="42" t="n">
        <v>18</v>
      </c>
      <c r="H886" s="42" t="n">
        <v>18</v>
      </c>
      <c r="I886" s="42" t="n">
        <v>23</v>
      </c>
      <c r="J886" s="42" t="n">
        <v>21</v>
      </c>
      <c r="K886" s="42" t="n">
        <v>50</v>
      </c>
      <c r="L886" s="42" t="n">
        <v>49</v>
      </c>
      <c r="M886" s="42" t="n">
        <v>17</v>
      </c>
      <c r="N886" s="42" t="n">
        <v>18</v>
      </c>
      <c r="O886" s="44">
        <f>IF(F886&gt;E886,1,0)</f>
        <v/>
      </c>
      <c r="P886" s="44">
        <f>F886-E886</f>
        <v/>
      </c>
    </row>
    <row r="887" ht="15" customHeight="1" s="35">
      <c r="A887" s="42" t="inlineStr">
        <is>
          <t>0022500857</t>
        </is>
      </c>
      <c r="B887" s="43" t="n">
        <v>46079</v>
      </c>
      <c r="C887" s="42" t="inlineStr">
        <is>
          <t>MIN</t>
        </is>
      </c>
      <c r="D887" s="42" t="inlineStr">
        <is>
          <t>LAC</t>
        </is>
      </c>
      <c r="E887" s="42" t="n">
        <v>94</v>
      </c>
      <c r="F887" s="42" t="n">
        <v>88</v>
      </c>
      <c r="G887" s="42" t="n">
        <v>13</v>
      </c>
      <c r="H887" s="42" t="n">
        <v>19</v>
      </c>
      <c r="I887" s="42" t="n">
        <v>19</v>
      </c>
      <c r="J887" s="42" t="n">
        <v>17</v>
      </c>
      <c r="K887" s="42" t="n">
        <v>50</v>
      </c>
      <c r="L887" s="42" t="n">
        <v>52</v>
      </c>
      <c r="M887" s="42" t="n">
        <v>36</v>
      </c>
      <c r="N887" s="42" t="n">
        <v>27</v>
      </c>
      <c r="O887" s="44">
        <f>IF(F887&gt;E887,1,0)</f>
        <v/>
      </c>
      <c r="P887" s="44">
        <f>F887-E887</f>
        <v/>
      </c>
    </row>
    <row r="888" ht="15" customHeight="1" s="35">
      <c r="A888" s="42" t="inlineStr">
        <is>
          <t>0022500858</t>
        </is>
      </c>
      <c r="B888" s="43" t="n">
        <v>46080</v>
      </c>
      <c r="C888" s="42" t="inlineStr">
        <is>
          <t>CLE</t>
        </is>
      </c>
      <c r="D888" s="42" t="inlineStr">
        <is>
          <t>DET</t>
        </is>
      </c>
      <c r="E888" s="42" t="n">
        <v>119</v>
      </c>
      <c r="F888" s="42" t="n">
        <v>122</v>
      </c>
      <c r="G888" s="42" t="n">
        <v>18</v>
      </c>
      <c r="H888" s="42" t="n">
        <v>16</v>
      </c>
      <c r="I888" s="42" t="n">
        <v>24</v>
      </c>
      <c r="J888" s="42" t="n">
        <v>27</v>
      </c>
      <c r="K888" s="42" t="n">
        <v>54</v>
      </c>
      <c r="L888" s="42" t="n">
        <v>67</v>
      </c>
      <c r="M888" s="42" t="n">
        <v>37</v>
      </c>
      <c r="N888" s="42" t="n">
        <v>43</v>
      </c>
      <c r="O888" s="44">
        <f>IF(F888&gt;E888,1,0)</f>
        <v/>
      </c>
      <c r="P888" s="44">
        <f>F888-E888</f>
        <v/>
      </c>
    </row>
    <row r="889" ht="15" customHeight="1" s="35">
      <c r="A889" s="42" t="inlineStr">
        <is>
          <t>0022500859</t>
        </is>
      </c>
      <c r="B889" s="43" t="n">
        <v>46080</v>
      </c>
      <c r="C889" s="42" t="inlineStr">
        <is>
          <t>BKN</t>
        </is>
      </c>
      <c r="D889" s="42" t="inlineStr">
        <is>
          <t>BOS</t>
        </is>
      </c>
      <c r="E889" s="42" t="n">
        <v>111</v>
      </c>
      <c r="F889" s="42" t="n">
        <v>148</v>
      </c>
      <c r="G889" s="42" t="n">
        <v>12</v>
      </c>
      <c r="H889" s="42" t="n">
        <v>12</v>
      </c>
      <c r="I889" s="42" t="n">
        <v>25</v>
      </c>
      <c r="J889" s="42" t="n">
        <v>17</v>
      </c>
      <c r="K889" s="42" t="n">
        <v>32</v>
      </c>
      <c r="L889" s="42" t="n">
        <v>49</v>
      </c>
      <c r="M889" s="42" t="n">
        <v>15</v>
      </c>
      <c r="N889" s="42" t="n">
        <v>38</v>
      </c>
      <c r="O889" s="44">
        <f>IF(F889&gt;E889,1,0)</f>
        <v/>
      </c>
      <c r="P889" s="44">
        <f>F889-E889</f>
        <v/>
      </c>
    </row>
    <row r="890" ht="15" customHeight="1" s="35">
      <c r="A890" s="42" t="inlineStr">
        <is>
          <t>0022500860</t>
        </is>
      </c>
      <c r="B890" s="43" t="n">
        <v>46080</v>
      </c>
      <c r="C890" s="42" t="inlineStr">
        <is>
          <t>NYK</t>
        </is>
      </c>
      <c r="D890" s="42" t="inlineStr">
        <is>
          <t>MIL</t>
        </is>
      </c>
      <c r="E890" s="42" t="n">
        <v>127</v>
      </c>
      <c r="F890" s="42" t="n">
        <v>98</v>
      </c>
      <c r="G890" s="42" t="n">
        <v>11</v>
      </c>
      <c r="H890" s="42" t="n">
        <v>16</v>
      </c>
      <c r="I890" s="42" t="n">
        <v>20</v>
      </c>
      <c r="J890" s="42" t="n">
        <v>16</v>
      </c>
      <c r="K890" s="42" t="n">
        <v>51</v>
      </c>
      <c r="L890" s="42" t="n">
        <v>44</v>
      </c>
      <c r="M890" s="42" t="n">
        <v>37</v>
      </c>
      <c r="N890" s="42" t="n">
        <v>26</v>
      </c>
      <c r="O890" s="44">
        <f>IF(F890&gt;E890,1,0)</f>
        <v/>
      </c>
      <c r="P890" s="44">
        <f>F890-E890</f>
        <v/>
      </c>
    </row>
    <row r="891" ht="15" customHeight="1" s="35">
      <c r="A891" s="42" t="inlineStr">
        <is>
          <t>0022500861</t>
        </is>
      </c>
      <c r="B891" s="43" t="n">
        <v>46080</v>
      </c>
      <c r="C891" s="42" t="inlineStr">
        <is>
          <t>MEM</t>
        </is>
      </c>
      <c r="D891" s="42" t="inlineStr">
        <is>
          <t>DAL</t>
        </is>
      </c>
      <c r="E891" s="42" t="n">
        <v>124</v>
      </c>
      <c r="F891" s="42" t="n">
        <v>105</v>
      </c>
      <c r="G891" s="42" t="n">
        <v>11</v>
      </c>
      <c r="H891" s="42" t="n">
        <v>21</v>
      </c>
      <c r="I891" s="42" t="n">
        <v>26</v>
      </c>
      <c r="J891" s="42" t="n">
        <v>13</v>
      </c>
      <c r="K891" s="42" t="n">
        <v>48</v>
      </c>
      <c r="L891" s="42" t="n">
        <v>64</v>
      </c>
      <c r="M891" s="42" t="n">
        <v>21</v>
      </c>
      <c r="N891" s="42" t="n">
        <v>21</v>
      </c>
      <c r="O891" s="44">
        <f>IF(F891&gt;E891,1,0)</f>
        <v/>
      </c>
      <c r="P891" s="44">
        <f>F891-E891</f>
        <v/>
      </c>
    </row>
    <row r="892" ht="15" customHeight="1" s="35">
      <c r="A892" s="42" t="inlineStr">
        <is>
          <t>0022500862</t>
        </is>
      </c>
      <c r="B892" s="43" t="n">
        <v>46080</v>
      </c>
      <c r="C892" s="42" t="inlineStr">
        <is>
          <t>DEN</t>
        </is>
      </c>
      <c r="D892" s="42" t="inlineStr">
        <is>
          <t>OKC</t>
        </is>
      </c>
      <c r="E892" s="42" t="n">
        <v>121</v>
      </c>
      <c r="F892" s="42" t="n">
        <v>127</v>
      </c>
      <c r="G892" s="42" t="n">
        <v>18</v>
      </c>
      <c r="H892" s="42" t="n">
        <v>12</v>
      </c>
      <c r="I892" s="42" t="n">
        <v>22</v>
      </c>
      <c r="J892" s="42" t="n">
        <v>17</v>
      </c>
      <c r="K892" s="42" t="n">
        <v>59</v>
      </c>
      <c r="L892" s="42" t="n">
        <v>63</v>
      </c>
      <c r="M892" s="42" t="n">
        <v>37</v>
      </c>
      <c r="N892" s="42" t="n">
        <v>45</v>
      </c>
      <c r="O892" s="44">
        <f>IF(F892&gt;E892,1,0)</f>
        <v/>
      </c>
      <c r="P892" s="44">
        <f>F892-E892</f>
        <v/>
      </c>
    </row>
    <row r="893" ht="15" customHeight="1" s="35">
      <c r="A893" s="42" t="inlineStr">
        <is>
          <t>0022500863</t>
        </is>
      </c>
      <c r="B893" s="43" t="n">
        <v>46081</v>
      </c>
      <c r="C893" s="42" t="inlineStr">
        <is>
          <t>POR</t>
        </is>
      </c>
      <c r="D893" s="42" t="inlineStr">
        <is>
          <t>CHA</t>
        </is>
      </c>
      <c r="E893" s="42" t="n">
        <v>93</v>
      </c>
      <c r="F893" s="42" t="n">
        <v>109</v>
      </c>
      <c r="G893" s="42" t="n">
        <v>17</v>
      </c>
      <c r="H893" s="42" t="n">
        <v>16</v>
      </c>
      <c r="I893" s="42" t="n">
        <v>20</v>
      </c>
      <c r="J893" s="42" t="n">
        <v>22</v>
      </c>
      <c r="K893" s="42" t="n">
        <v>53</v>
      </c>
      <c r="L893" s="42" t="n">
        <v>66</v>
      </c>
      <c r="M893" s="42" t="n">
        <v>29</v>
      </c>
      <c r="N893" s="42" t="n">
        <v>29</v>
      </c>
      <c r="O893" s="44">
        <f>IF(F893&gt;E893,1,0)</f>
        <v/>
      </c>
      <c r="P893" s="44">
        <f>F893-E893</f>
        <v/>
      </c>
    </row>
    <row r="894" ht="15" customHeight="1" s="35">
      <c r="A894" s="42" t="inlineStr">
        <is>
          <t>0022500864</t>
        </is>
      </c>
      <c r="B894" s="43" t="n">
        <v>46081</v>
      </c>
      <c r="C894" s="42" t="inlineStr">
        <is>
          <t>HOU</t>
        </is>
      </c>
      <c r="D894" s="42" t="inlineStr">
        <is>
          <t>MIA</t>
        </is>
      </c>
      <c r="E894" s="42" t="n">
        <v>105</v>
      </c>
      <c r="F894" s="42" t="n">
        <v>115</v>
      </c>
      <c r="G894" s="42" t="n">
        <v>11</v>
      </c>
      <c r="H894" s="42" t="n">
        <v>14</v>
      </c>
      <c r="I894" s="42" t="n">
        <v>18</v>
      </c>
      <c r="J894" s="42" t="n">
        <v>18</v>
      </c>
      <c r="K894" s="42" t="n">
        <v>59</v>
      </c>
      <c r="L894" s="42" t="n">
        <v>54</v>
      </c>
      <c r="M894" s="42" t="n">
        <v>37</v>
      </c>
      <c r="N894" s="42" t="n">
        <v>31</v>
      </c>
      <c r="O894" s="44">
        <f>IF(F894&gt;E894,1,0)</f>
        <v/>
      </c>
      <c r="P894" s="44">
        <f>F894-E894</f>
        <v/>
      </c>
    </row>
    <row r="895" ht="15" customHeight="1" s="35">
      <c r="A895" s="42" t="inlineStr">
        <is>
          <t>0022500865</t>
        </is>
      </c>
      <c r="B895" s="43" t="n">
        <v>46081</v>
      </c>
      <c r="C895" s="42" t="inlineStr">
        <is>
          <t>TOR</t>
        </is>
      </c>
      <c r="D895" s="42" t="inlineStr">
        <is>
          <t>WAS</t>
        </is>
      </c>
      <c r="E895" s="42" t="n">
        <v>134</v>
      </c>
      <c r="F895" s="42" t="n">
        <v>125</v>
      </c>
      <c r="G895" s="42" t="n">
        <v>10</v>
      </c>
      <c r="H895" s="42" t="n">
        <v>14</v>
      </c>
      <c r="I895" s="42" t="n">
        <v>22</v>
      </c>
      <c r="J895" s="42" t="n">
        <v>20</v>
      </c>
      <c r="K895" s="42" t="n">
        <v>41</v>
      </c>
      <c r="L895" s="42" t="n">
        <v>45</v>
      </c>
      <c r="M895" s="42" t="n">
        <v>34</v>
      </c>
      <c r="N895" s="42" t="n">
        <v>16</v>
      </c>
      <c r="O895" s="44">
        <f>IF(F895&gt;E895,1,0)</f>
        <v/>
      </c>
      <c r="P895" s="44">
        <f>F895-E895</f>
        <v/>
      </c>
    </row>
    <row r="896" ht="15" customHeight="1" s="35">
      <c r="A896" s="42" t="inlineStr">
        <is>
          <t>0022500866</t>
        </is>
      </c>
      <c r="B896" s="43" t="n">
        <v>46081</v>
      </c>
      <c r="C896" s="42" t="inlineStr">
        <is>
          <t>LAL</t>
        </is>
      </c>
      <c r="D896" s="42" t="inlineStr">
        <is>
          <t>GSW</t>
        </is>
      </c>
      <c r="E896" s="42" t="n">
        <v>129</v>
      </c>
      <c r="F896" s="42" t="n">
        <v>101</v>
      </c>
      <c r="G896" s="42" t="n">
        <v>10</v>
      </c>
      <c r="H896" s="42" t="n">
        <v>11</v>
      </c>
      <c r="I896" s="42" t="n">
        <v>11</v>
      </c>
      <c r="J896" s="42" t="n">
        <v>19</v>
      </c>
      <c r="K896" s="42" t="n">
        <v>59</v>
      </c>
      <c r="L896" s="42" t="n">
        <v>42</v>
      </c>
      <c r="M896" s="42" t="n">
        <v>34</v>
      </c>
      <c r="N896" s="42" t="n">
        <v>31</v>
      </c>
      <c r="O896" s="44">
        <f>IF(F896&gt;E896,1,0)</f>
        <v/>
      </c>
      <c r="P896" s="44">
        <f>F896-E896</f>
        <v/>
      </c>
    </row>
    <row r="897" ht="15" customHeight="1" s="35">
      <c r="A897" s="42" t="inlineStr">
        <is>
          <t>0022500867</t>
        </is>
      </c>
      <c r="B897" s="43" t="n">
        <v>46081</v>
      </c>
      <c r="C897" s="42" t="inlineStr">
        <is>
          <t>NOP</t>
        </is>
      </c>
      <c r="D897" s="42" t="inlineStr">
        <is>
          <t>UTA</t>
        </is>
      </c>
      <c r="E897" s="42" t="n">
        <v>115</v>
      </c>
      <c r="F897" s="42" t="n">
        <v>105</v>
      </c>
      <c r="G897" s="42" t="n">
        <v>19</v>
      </c>
      <c r="H897" s="42" t="n">
        <v>7</v>
      </c>
      <c r="I897" s="42" t="n">
        <v>24</v>
      </c>
      <c r="J897" s="42" t="n">
        <v>20</v>
      </c>
      <c r="K897" s="42" t="n">
        <v>70</v>
      </c>
      <c r="L897" s="42" t="n">
        <v>52</v>
      </c>
      <c r="M897" s="42" t="n">
        <v>18</v>
      </c>
      <c r="N897" s="42" t="n">
        <v>18</v>
      </c>
      <c r="O897" s="44">
        <f>IF(F897&gt;E897,1,0)</f>
        <v/>
      </c>
      <c r="P897" s="44">
        <f>F897-E897</f>
        <v/>
      </c>
    </row>
    <row r="898" ht="15" customHeight="1" s="35">
      <c r="A898" s="42" t="inlineStr">
        <is>
          <t>0022500868</t>
        </is>
      </c>
      <c r="B898" s="43" t="n">
        <v>46082</v>
      </c>
      <c r="C898" s="42" t="inlineStr">
        <is>
          <t>SAS</t>
        </is>
      </c>
      <c r="D898" s="42" t="inlineStr">
        <is>
          <t>NYK</t>
        </is>
      </c>
      <c r="E898" s="42" t="n">
        <v>89</v>
      </c>
      <c r="F898" s="42" t="n">
        <v>114</v>
      </c>
      <c r="G898" s="42" t="n">
        <v>22</v>
      </c>
      <c r="H898" s="42" t="n">
        <v>14</v>
      </c>
      <c r="I898" s="42" t="n">
        <v>21</v>
      </c>
      <c r="J898" s="42" t="n">
        <v>19</v>
      </c>
      <c r="K898" s="42" t="n">
        <v>50</v>
      </c>
      <c r="L898" s="42" t="n">
        <v>65</v>
      </c>
      <c r="M898" s="42" t="n">
        <v>43</v>
      </c>
      <c r="N898" s="42" t="n">
        <v>38</v>
      </c>
      <c r="O898" s="44">
        <f>IF(F898&gt;E898,1,0)</f>
        <v/>
      </c>
      <c r="P898" s="44">
        <f>F898-E898</f>
        <v/>
      </c>
    </row>
    <row r="899" ht="15" customHeight="1" s="35">
      <c r="A899" s="42" t="inlineStr">
        <is>
          <t>0022500869</t>
        </is>
      </c>
      <c r="B899" s="43" t="n">
        <v>46082</v>
      </c>
      <c r="C899" s="42" t="inlineStr">
        <is>
          <t>CLE</t>
        </is>
      </c>
      <c r="D899" s="42" t="inlineStr">
        <is>
          <t>BKN</t>
        </is>
      </c>
      <c r="E899" s="42" t="n">
        <v>106</v>
      </c>
      <c r="F899" s="42" t="n">
        <v>102</v>
      </c>
      <c r="G899" s="42" t="n">
        <v>17</v>
      </c>
      <c r="H899" s="42" t="n">
        <v>17</v>
      </c>
      <c r="I899" s="42" t="n">
        <v>21</v>
      </c>
      <c r="J899" s="42" t="n">
        <v>28</v>
      </c>
      <c r="K899" s="42" t="n">
        <v>48</v>
      </c>
      <c r="L899" s="42" t="n">
        <v>44</v>
      </c>
      <c r="M899" s="42" t="n">
        <v>37</v>
      </c>
      <c r="N899" s="42" t="n">
        <v>15</v>
      </c>
      <c r="O899" s="44">
        <f>IF(F899&gt;E899,1,0)</f>
        <v/>
      </c>
      <c r="P899" s="44">
        <f>F899-E899</f>
        <v/>
      </c>
    </row>
    <row r="900" ht="15" customHeight="1" s="35">
      <c r="A900" s="42" t="inlineStr">
        <is>
          <t>0022500870</t>
        </is>
      </c>
      <c r="B900" s="43" t="n">
        <v>46082</v>
      </c>
      <c r="C900" s="42" t="inlineStr">
        <is>
          <t>MIL</t>
        </is>
      </c>
      <c r="D900" s="42" t="inlineStr">
        <is>
          <t>CHI</t>
        </is>
      </c>
      <c r="E900" s="42" t="n">
        <v>97</v>
      </c>
      <c r="F900" s="42" t="n">
        <v>120</v>
      </c>
      <c r="G900" s="42" t="n">
        <v>19</v>
      </c>
      <c r="H900" s="42" t="n">
        <v>18</v>
      </c>
      <c r="I900" s="42" t="n">
        <v>19</v>
      </c>
      <c r="J900" s="42" t="n">
        <v>14</v>
      </c>
      <c r="K900" s="42" t="n">
        <v>54</v>
      </c>
      <c r="L900" s="42" t="n">
        <v>57</v>
      </c>
      <c r="M900" s="42" t="n">
        <v>26</v>
      </c>
      <c r="N900" s="42" t="n">
        <v>24</v>
      </c>
      <c r="O900" s="44">
        <f>IF(F900&gt;E900,1,0)</f>
        <v/>
      </c>
      <c r="P900" s="44">
        <f>F900-E900</f>
        <v/>
      </c>
    </row>
    <row r="901" ht="15" customHeight="1" s="35">
      <c r="A901" s="42" t="inlineStr">
        <is>
          <t>0022500871</t>
        </is>
      </c>
      <c r="B901" s="43" t="n">
        <v>46082</v>
      </c>
      <c r="C901" s="42" t="inlineStr">
        <is>
          <t>MIN</t>
        </is>
      </c>
      <c r="D901" s="42" t="inlineStr">
        <is>
          <t>DEN</t>
        </is>
      </c>
      <c r="E901" s="42" t="n">
        <v>117</v>
      </c>
      <c r="F901" s="42" t="n">
        <v>108</v>
      </c>
      <c r="G901" s="42" t="n">
        <v>14</v>
      </c>
      <c r="H901" s="42" t="n">
        <v>14</v>
      </c>
      <c r="I901" s="42" t="n">
        <v>21</v>
      </c>
      <c r="J901" s="42" t="n">
        <v>14</v>
      </c>
      <c r="K901" s="42" t="n">
        <v>46</v>
      </c>
      <c r="L901" s="42" t="n">
        <v>54</v>
      </c>
      <c r="M901" s="42" t="n">
        <v>37</v>
      </c>
      <c r="N901" s="42" t="n">
        <v>37</v>
      </c>
      <c r="O901" s="44">
        <f>IF(F901&gt;E901,1,0)</f>
        <v/>
      </c>
      <c r="P901" s="44">
        <f>F901-E901</f>
        <v/>
      </c>
    </row>
    <row r="902" ht="15" customHeight="1" s="35">
      <c r="A902" s="42" t="inlineStr">
        <is>
          <t>0022500872</t>
        </is>
      </c>
      <c r="B902" s="43" t="n">
        <v>46082</v>
      </c>
      <c r="C902" s="42" t="inlineStr">
        <is>
          <t>MEM</t>
        </is>
      </c>
      <c r="D902" s="42" t="inlineStr">
        <is>
          <t>IND</t>
        </is>
      </c>
      <c r="E902" s="42" t="n">
        <v>125</v>
      </c>
      <c r="F902" s="42" t="n">
        <v>106</v>
      </c>
      <c r="G902" s="42" t="n">
        <v>13</v>
      </c>
      <c r="H902" s="42" t="n">
        <v>19</v>
      </c>
      <c r="I902" s="42" t="n">
        <v>16</v>
      </c>
      <c r="J902" s="42" t="n">
        <v>14</v>
      </c>
      <c r="K902" s="42" t="n">
        <v>49</v>
      </c>
      <c r="L902" s="42" t="n">
        <v>45</v>
      </c>
      <c r="M902" s="42" t="n">
        <v>22</v>
      </c>
      <c r="N902" s="42" t="n">
        <v>15</v>
      </c>
      <c r="O902" s="44">
        <f>IF(F902&gt;E902,1,0)</f>
        <v/>
      </c>
      <c r="P902" s="44">
        <f>F902-E902</f>
        <v/>
      </c>
    </row>
    <row r="903" ht="15" customHeight="1" s="35">
      <c r="A903" s="42" t="inlineStr">
        <is>
          <t>0022500873</t>
        </is>
      </c>
      <c r="B903" s="43" t="n">
        <v>46082</v>
      </c>
      <c r="C903" s="42" t="inlineStr">
        <is>
          <t>POR</t>
        </is>
      </c>
      <c r="D903" s="42" t="inlineStr">
        <is>
          <t>ATL</t>
        </is>
      </c>
      <c r="E903" s="42" t="n">
        <v>101</v>
      </c>
      <c r="F903" s="42" t="n">
        <v>135</v>
      </c>
      <c r="G903" s="42" t="n">
        <v>17</v>
      </c>
      <c r="H903" s="42" t="n">
        <v>15</v>
      </c>
      <c r="I903" s="42" t="n">
        <v>15</v>
      </c>
      <c r="J903" s="42" t="n">
        <v>25</v>
      </c>
      <c r="K903" s="42" t="n">
        <v>47</v>
      </c>
      <c r="L903" s="42" t="n">
        <v>60</v>
      </c>
      <c r="M903" s="42" t="n">
        <v>29</v>
      </c>
      <c r="N903" s="42" t="n">
        <v>30</v>
      </c>
      <c r="O903" s="44">
        <f>IF(F903&gt;E903,1,0)</f>
        <v/>
      </c>
      <c r="P903" s="44">
        <f>F903-E903</f>
        <v/>
      </c>
    </row>
    <row r="904" ht="15" customHeight="1" s="35">
      <c r="A904" s="42" t="inlineStr">
        <is>
          <t>0022500874</t>
        </is>
      </c>
      <c r="B904" s="43" t="n">
        <v>46082</v>
      </c>
      <c r="C904" s="42" t="inlineStr">
        <is>
          <t>PHI</t>
        </is>
      </c>
      <c r="D904" s="42" t="inlineStr">
        <is>
          <t>BOS</t>
        </is>
      </c>
      <c r="E904" s="42" t="n">
        <v>98</v>
      </c>
      <c r="F904" s="42" t="n">
        <v>114</v>
      </c>
      <c r="G904" s="42" t="n">
        <v>6</v>
      </c>
      <c r="H904" s="42" t="n">
        <v>15</v>
      </c>
      <c r="I904" s="42" t="n">
        <v>17</v>
      </c>
      <c r="J904" s="42" t="n">
        <v>19</v>
      </c>
      <c r="K904" s="42" t="n">
        <v>46</v>
      </c>
      <c r="L904" s="42" t="n">
        <v>68</v>
      </c>
      <c r="M904" s="42" t="n">
        <v>33</v>
      </c>
      <c r="N904" s="42" t="n">
        <v>39</v>
      </c>
      <c r="O904" s="44">
        <f>IF(F904&gt;E904,1,0)</f>
        <v/>
      </c>
      <c r="P904" s="44">
        <f>F904-E904</f>
        <v/>
      </c>
    </row>
    <row r="905" ht="15" customHeight="1" s="35">
      <c r="A905" s="42" t="inlineStr">
        <is>
          <t>0022500875</t>
        </is>
      </c>
      <c r="B905" s="43" t="n">
        <v>46082</v>
      </c>
      <c r="C905" s="42" t="inlineStr">
        <is>
          <t>DET</t>
        </is>
      </c>
      <c r="D905" s="42" t="inlineStr">
        <is>
          <t>ORL</t>
        </is>
      </c>
      <c r="E905" s="42" t="n">
        <v>106</v>
      </c>
      <c r="F905" s="42" t="n">
        <v>92</v>
      </c>
      <c r="G905" s="42" t="n">
        <v>14</v>
      </c>
      <c r="H905" s="42" t="n">
        <v>19</v>
      </c>
      <c r="I905" s="42" t="n">
        <v>21</v>
      </c>
      <c r="J905" s="42" t="n">
        <v>17</v>
      </c>
      <c r="K905" s="42" t="n">
        <v>67</v>
      </c>
      <c r="L905" s="42" t="n">
        <v>45</v>
      </c>
      <c r="M905" s="42" t="n">
        <v>44</v>
      </c>
      <c r="N905" s="42" t="n">
        <v>31</v>
      </c>
      <c r="O905" s="44">
        <f>IF(F905&gt;E905,1,0)</f>
        <v/>
      </c>
      <c r="P905" s="44">
        <f>F905-E905</f>
        <v/>
      </c>
    </row>
    <row r="906" ht="15" customHeight="1" s="35">
      <c r="A906" s="42" t="inlineStr">
        <is>
          <t>0022500876</t>
        </is>
      </c>
      <c r="B906" s="43" t="n">
        <v>46082</v>
      </c>
      <c r="C906" s="42" t="inlineStr">
        <is>
          <t>OKC</t>
        </is>
      </c>
      <c r="D906" s="42" t="inlineStr">
        <is>
          <t>DAL</t>
        </is>
      </c>
      <c r="E906" s="42" t="n">
        <v>100</v>
      </c>
      <c r="F906" s="42" t="n">
        <v>87</v>
      </c>
      <c r="G906" s="42" t="n">
        <v>9</v>
      </c>
      <c r="H906" s="42" t="n">
        <v>17</v>
      </c>
      <c r="I906" s="42" t="n">
        <v>17</v>
      </c>
      <c r="J906" s="42" t="n">
        <v>18</v>
      </c>
      <c r="K906" s="42" t="n">
        <v>55</v>
      </c>
      <c r="L906" s="42" t="n">
        <v>58</v>
      </c>
      <c r="M906" s="42" t="n">
        <v>46</v>
      </c>
      <c r="N906" s="42" t="n">
        <v>21</v>
      </c>
      <c r="O906" s="44">
        <f>IF(F906&gt;E906,1,0)</f>
        <v/>
      </c>
      <c r="P906" s="44">
        <f>F906-E906</f>
        <v/>
      </c>
    </row>
    <row r="907" ht="15" customHeight="1" s="35">
      <c r="A907" s="42" t="inlineStr">
        <is>
          <t>0022500877</t>
        </is>
      </c>
      <c r="B907" s="43" t="n">
        <v>46082</v>
      </c>
      <c r="C907" s="42" t="inlineStr">
        <is>
          <t>NOP</t>
        </is>
      </c>
      <c r="D907" s="42" t="inlineStr">
        <is>
          <t>LAC</t>
        </is>
      </c>
      <c r="E907" s="42" t="n">
        <v>117</v>
      </c>
      <c r="F907" s="42" t="n">
        <v>137</v>
      </c>
      <c r="G907" s="42" t="n">
        <v>17</v>
      </c>
      <c r="H907" s="42" t="n">
        <v>9</v>
      </c>
      <c r="I907" s="42" t="n">
        <v>21</v>
      </c>
      <c r="J907" s="42" t="n">
        <v>22</v>
      </c>
      <c r="K907" s="42" t="n">
        <v>54</v>
      </c>
      <c r="L907" s="42" t="n">
        <v>46</v>
      </c>
      <c r="M907" s="42" t="n">
        <v>19</v>
      </c>
      <c r="N907" s="42" t="n">
        <v>27</v>
      </c>
      <c r="O907" s="44">
        <f>IF(F907&gt;E907,1,0)</f>
        <v/>
      </c>
      <c r="P907" s="44">
        <f>F907-E907</f>
        <v/>
      </c>
    </row>
    <row r="908" ht="15" customHeight="1" s="35">
      <c r="A908" s="42" t="inlineStr">
        <is>
          <t>0022500878</t>
        </is>
      </c>
      <c r="B908" s="43" t="n">
        <v>46082</v>
      </c>
      <c r="C908" s="42" t="inlineStr">
        <is>
          <t>SAC</t>
        </is>
      </c>
      <c r="D908" s="42" t="inlineStr">
        <is>
          <t>LAL</t>
        </is>
      </c>
      <c r="E908" s="42" t="n">
        <v>104</v>
      </c>
      <c r="F908" s="42" t="n">
        <v>128</v>
      </c>
      <c r="G908" s="42" t="n">
        <v>20</v>
      </c>
      <c r="H908" s="42" t="n">
        <v>10</v>
      </c>
      <c r="I908" s="42" t="n">
        <v>16</v>
      </c>
      <c r="J908" s="42" t="n">
        <v>12</v>
      </c>
      <c r="K908" s="42" t="n">
        <v>57</v>
      </c>
      <c r="L908" s="42" t="n">
        <v>45</v>
      </c>
      <c r="M908" s="42" t="n">
        <v>14</v>
      </c>
      <c r="N908" s="42" t="n">
        <v>35</v>
      </c>
      <c r="O908" s="44">
        <f>IF(F908&gt;E908,1,0)</f>
        <v/>
      </c>
      <c r="P908" s="44">
        <f>F908-E908</f>
        <v/>
      </c>
    </row>
    <row r="909" ht="15" customHeight="1" s="35">
      <c r="A909" s="42" t="inlineStr">
        <is>
          <t>0022500879</t>
        </is>
      </c>
      <c r="B909" s="43" t="n">
        <v>46083</v>
      </c>
      <c r="C909" s="42" t="inlineStr">
        <is>
          <t>HOU</t>
        </is>
      </c>
      <c r="D909" s="42" t="inlineStr">
        <is>
          <t>WAS</t>
        </is>
      </c>
      <c r="E909" s="42" t="n">
        <v>123</v>
      </c>
      <c r="F909" s="42" t="n">
        <v>118</v>
      </c>
      <c r="G909" s="42" t="n">
        <v>21</v>
      </c>
      <c r="H909" s="42" t="n">
        <v>13</v>
      </c>
      <c r="I909" s="42" t="n">
        <v>17</v>
      </c>
      <c r="J909" s="42" t="n">
        <v>24</v>
      </c>
      <c r="K909" s="42" t="n">
        <v>68</v>
      </c>
      <c r="L909" s="42" t="n">
        <v>36</v>
      </c>
      <c r="M909" s="42" t="n">
        <v>37</v>
      </c>
      <c r="N909" s="42" t="n">
        <v>16</v>
      </c>
      <c r="O909" s="44">
        <f>IF(F909&gt;E909,1,0)</f>
        <v/>
      </c>
      <c r="P909" s="44">
        <f>F909-E909</f>
        <v/>
      </c>
    </row>
    <row r="910" ht="15" customHeight="1" s="35">
      <c r="A910" s="42" t="inlineStr">
        <is>
          <t>0022500880</t>
        </is>
      </c>
      <c r="B910" s="43" t="n">
        <v>46083</v>
      </c>
      <c r="C910" s="42" t="inlineStr">
        <is>
          <t>BOS</t>
        </is>
      </c>
      <c r="D910" s="42" t="inlineStr">
        <is>
          <t>MIL</t>
        </is>
      </c>
      <c r="E910" s="42" t="n">
        <v>108</v>
      </c>
      <c r="F910" s="42" t="n">
        <v>81</v>
      </c>
      <c r="G910" s="42" t="n">
        <v>11</v>
      </c>
      <c r="H910" s="42" t="n">
        <v>16</v>
      </c>
      <c r="I910" s="42" t="n">
        <v>16</v>
      </c>
      <c r="J910" s="42" t="n">
        <v>13</v>
      </c>
      <c r="K910" s="42" t="n">
        <v>63</v>
      </c>
      <c r="L910" s="42" t="n">
        <v>47</v>
      </c>
      <c r="M910" s="42" t="n">
        <v>40</v>
      </c>
      <c r="N910" s="42" t="n">
        <v>26</v>
      </c>
      <c r="O910" s="44">
        <f>IF(F910&gt;E910,1,0)</f>
        <v/>
      </c>
      <c r="P910" s="44">
        <f>F910-E910</f>
        <v/>
      </c>
    </row>
    <row r="911" ht="15" customHeight="1" s="35">
      <c r="A911" s="42" t="inlineStr">
        <is>
          <t>0022500881</t>
        </is>
      </c>
      <c r="B911" s="43" t="n">
        <v>46083</v>
      </c>
      <c r="C911" s="42" t="inlineStr">
        <is>
          <t>DEN</t>
        </is>
      </c>
      <c r="D911" s="42" t="inlineStr">
        <is>
          <t>UTA</t>
        </is>
      </c>
      <c r="E911" s="42" t="n">
        <v>128</v>
      </c>
      <c r="F911" s="42" t="n">
        <v>125</v>
      </c>
      <c r="G911" s="42" t="n">
        <v>15</v>
      </c>
      <c r="H911" s="42" t="n">
        <v>9</v>
      </c>
      <c r="I911" s="42" t="n">
        <v>20</v>
      </c>
      <c r="J911" s="42" t="n">
        <v>28</v>
      </c>
      <c r="K911" s="42" t="n">
        <v>47</v>
      </c>
      <c r="L911" s="42" t="n">
        <v>38</v>
      </c>
      <c r="M911" s="42" t="n">
        <v>37</v>
      </c>
      <c r="N911" s="42" t="n">
        <v>18</v>
      </c>
      <c r="O911" s="44">
        <f>IF(F911&gt;E911,1,0)</f>
        <v/>
      </c>
      <c r="P911" s="44">
        <f>F911-E911</f>
        <v/>
      </c>
    </row>
    <row r="912" ht="15" customHeight="1" s="35">
      <c r="A912" s="42" t="inlineStr">
        <is>
          <t>0022500882</t>
        </is>
      </c>
      <c r="B912" s="43" t="n">
        <v>46083</v>
      </c>
      <c r="C912" s="42" t="inlineStr">
        <is>
          <t>LAC</t>
        </is>
      </c>
      <c r="D912" s="42" t="inlineStr">
        <is>
          <t>GSW</t>
        </is>
      </c>
      <c r="E912" s="42" t="n">
        <v>114</v>
      </c>
      <c r="F912" s="42" t="n">
        <v>101</v>
      </c>
      <c r="G912" s="42" t="n">
        <v>14</v>
      </c>
      <c r="H912" s="42" t="n">
        <v>14</v>
      </c>
      <c r="I912" s="42" t="n">
        <v>17</v>
      </c>
      <c r="J912" s="42" t="n">
        <v>17</v>
      </c>
      <c r="K912" s="42" t="n">
        <v>60</v>
      </c>
      <c r="L912" s="42" t="n">
        <v>48</v>
      </c>
      <c r="M912" s="42" t="n">
        <v>28</v>
      </c>
      <c r="N912" s="42" t="n">
        <v>31</v>
      </c>
      <c r="O912" s="44">
        <f>IF(F912&gt;E912,1,0)</f>
        <v/>
      </c>
      <c r="P912" s="44">
        <f>F912-E912</f>
        <v/>
      </c>
    </row>
    <row r="913" ht="15" customHeight="1" s="35">
      <c r="A913" s="42" t="inlineStr">
        <is>
          <t>0022500883</t>
        </is>
      </c>
      <c r="B913" s="43" t="n">
        <v>46084</v>
      </c>
      <c r="C913" s="42" t="inlineStr">
        <is>
          <t>DAL</t>
        </is>
      </c>
      <c r="D913" s="42" t="inlineStr">
        <is>
          <t>CHA</t>
        </is>
      </c>
      <c r="E913" s="42" t="n">
        <v>90</v>
      </c>
      <c r="F913" s="42" t="n">
        <v>117</v>
      </c>
      <c r="G913" s="42" t="n">
        <v>15</v>
      </c>
      <c r="H913" s="42" t="n">
        <v>15</v>
      </c>
      <c r="I913" s="42" t="n">
        <v>20</v>
      </c>
      <c r="J913" s="42" t="n">
        <v>31</v>
      </c>
      <c r="K913" s="42" t="n">
        <v>57</v>
      </c>
      <c r="L913" s="42" t="n">
        <v>53</v>
      </c>
      <c r="M913" s="42" t="n">
        <v>21</v>
      </c>
      <c r="N913" s="42" t="n">
        <v>30</v>
      </c>
      <c r="O913" s="44">
        <f>IF(F913&gt;E913,1,0)</f>
        <v/>
      </c>
      <c r="P913" s="44">
        <f>F913-E913</f>
        <v/>
      </c>
    </row>
    <row r="914" ht="15" customHeight="1" s="35">
      <c r="A914" s="42" t="inlineStr">
        <is>
          <t>0022500884</t>
        </is>
      </c>
      <c r="B914" s="43" t="n">
        <v>46084</v>
      </c>
      <c r="C914" s="42" t="inlineStr">
        <is>
          <t>DET</t>
        </is>
      </c>
      <c r="D914" s="42" t="inlineStr">
        <is>
          <t>CLE</t>
        </is>
      </c>
      <c r="E914" s="42" t="n">
        <v>109</v>
      </c>
      <c r="F914" s="42" t="n">
        <v>113</v>
      </c>
      <c r="G914" s="42" t="n">
        <v>14</v>
      </c>
      <c r="H914" s="42" t="n">
        <v>10</v>
      </c>
      <c r="I914" s="42" t="n">
        <v>23</v>
      </c>
      <c r="J914" s="42" t="n">
        <v>20</v>
      </c>
      <c r="K914" s="42" t="n">
        <v>53</v>
      </c>
      <c r="L914" s="42" t="n">
        <v>47</v>
      </c>
      <c r="M914" s="42" t="n">
        <v>45</v>
      </c>
      <c r="N914" s="42" t="n">
        <v>38</v>
      </c>
      <c r="O914" s="44">
        <f>IF(F914&gt;E914,1,0)</f>
        <v/>
      </c>
      <c r="P914" s="44">
        <f>F914-E914</f>
        <v/>
      </c>
    </row>
    <row r="915" ht="15" customHeight="1" s="35">
      <c r="A915" s="42" t="inlineStr">
        <is>
          <t>0022500885</t>
        </is>
      </c>
      <c r="B915" s="43" t="n">
        <v>46084</v>
      </c>
      <c r="C915" s="42" t="inlineStr">
        <is>
          <t>WAS</t>
        </is>
      </c>
      <c r="D915" s="42" t="inlineStr">
        <is>
          <t>ORL</t>
        </is>
      </c>
      <c r="E915" s="42" t="n">
        <v>109</v>
      </c>
      <c r="F915" s="42" t="n">
        <v>126</v>
      </c>
      <c r="G915" s="42" t="n">
        <v>14</v>
      </c>
      <c r="H915" s="42" t="n">
        <v>9</v>
      </c>
      <c r="I915" s="42" t="n">
        <v>24</v>
      </c>
      <c r="J915" s="42" t="n">
        <v>22</v>
      </c>
      <c r="K915" s="42" t="n">
        <v>57</v>
      </c>
      <c r="L915" s="42" t="n">
        <v>42</v>
      </c>
      <c r="M915" s="42" t="n">
        <v>16</v>
      </c>
      <c r="N915" s="42" t="n">
        <v>31</v>
      </c>
      <c r="O915" s="44">
        <f>IF(F915&gt;E915,1,0)</f>
        <v/>
      </c>
      <c r="P915" s="44">
        <f>F915-E915</f>
        <v/>
      </c>
    </row>
    <row r="916" ht="15" customHeight="1" s="35">
      <c r="A916" s="42" t="inlineStr">
        <is>
          <t>0022500886</t>
        </is>
      </c>
      <c r="B916" s="43" t="n">
        <v>46084</v>
      </c>
      <c r="C916" s="42" t="inlineStr">
        <is>
          <t>BKN</t>
        </is>
      </c>
      <c r="D916" s="42" t="inlineStr">
        <is>
          <t>MIA</t>
        </is>
      </c>
      <c r="E916" s="42" t="n">
        <v>98</v>
      </c>
      <c r="F916" s="42" t="n">
        <v>124</v>
      </c>
      <c r="G916" s="42" t="n">
        <v>19</v>
      </c>
      <c r="H916" s="42" t="n">
        <v>12</v>
      </c>
      <c r="I916" s="42" t="n">
        <v>19</v>
      </c>
      <c r="J916" s="42" t="n">
        <v>19</v>
      </c>
      <c r="K916" s="42" t="n">
        <v>54</v>
      </c>
      <c r="L916" s="42" t="n">
        <v>53</v>
      </c>
      <c r="M916" s="42" t="n">
        <v>15</v>
      </c>
      <c r="N916" s="42" t="n">
        <v>32</v>
      </c>
      <c r="O916" s="44">
        <f>IF(F916&gt;E916,1,0)</f>
        <v/>
      </c>
      <c r="P916" s="44">
        <f>F916-E916</f>
        <v/>
      </c>
    </row>
    <row r="917" ht="15" customHeight="1" s="35">
      <c r="A917" s="42" t="inlineStr">
        <is>
          <t>0022500887</t>
        </is>
      </c>
      <c r="B917" s="43" t="n">
        <v>46084</v>
      </c>
      <c r="C917" s="42" t="inlineStr">
        <is>
          <t>NYK</t>
        </is>
      </c>
      <c r="D917" s="42" t="inlineStr">
        <is>
          <t>TOR</t>
        </is>
      </c>
      <c r="E917" s="42" t="n">
        <v>111</v>
      </c>
      <c r="F917" s="42" t="n">
        <v>95</v>
      </c>
      <c r="G917" s="42" t="n">
        <v>18</v>
      </c>
      <c r="H917" s="42" t="n">
        <v>15</v>
      </c>
      <c r="I917" s="42" t="n">
        <v>17</v>
      </c>
      <c r="J917" s="42" t="n">
        <v>15</v>
      </c>
      <c r="K917" s="42" t="n">
        <v>51</v>
      </c>
      <c r="L917" s="42" t="n">
        <v>31</v>
      </c>
      <c r="M917" s="42" t="n">
        <v>39</v>
      </c>
      <c r="N917" s="42" t="n">
        <v>35</v>
      </c>
      <c r="O917" s="44">
        <f>IF(F917&gt;E917,1,0)</f>
        <v/>
      </c>
      <c r="P917" s="44">
        <f>F917-E917</f>
        <v/>
      </c>
    </row>
    <row r="918" ht="15" customHeight="1" s="35">
      <c r="A918" s="42" t="inlineStr">
        <is>
          <t>0022500888</t>
        </is>
      </c>
      <c r="B918" s="43" t="n">
        <v>46084</v>
      </c>
      <c r="C918" s="42" t="inlineStr">
        <is>
          <t>SAS</t>
        </is>
      </c>
      <c r="D918" s="42" t="inlineStr">
        <is>
          <t>PHI</t>
        </is>
      </c>
      <c r="E918" s="42" t="n">
        <v>131</v>
      </c>
      <c r="F918" s="42" t="n">
        <v>91</v>
      </c>
      <c r="G918" s="42" t="n">
        <v>17</v>
      </c>
      <c r="H918" s="42" t="n">
        <v>14</v>
      </c>
      <c r="I918" s="42" t="n">
        <v>20</v>
      </c>
      <c r="J918" s="42" t="n">
        <v>16</v>
      </c>
      <c r="K918" s="42" t="n">
        <v>58</v>
      </c>
      <c r="L918" s="42" t="n">
        <v>53</v>
      </c>
      <c r="M918" s="42" t="n">
        <v>43</v>
      </c>
      <c r="N918" s="42" t="n">
        <v>33</v>
      </c>
      <c r="O918" s="44">
        <f>IF(F918&gt;E918,1,0)</f>
        <v/>
      </c>
      <c r="P918" s="44">
        <f>F918-E918</f>
        <v/>
      </c>
    </row>
    <row r="919" ht="15" customHeight="1" s="35">
      <c r="A919" s="42" t="inlineStr">
        <is>
          <t>0022500889</t>
        </is>
      </c>
      <c r="B919" s="43" t="n">
        <v>46084</v>
      </c>
      <c r="C919" s="42" t="inlineStr">
        <is>
          <t>OKC</t>
        </is>
      </c>
      <c r="D919" s="42" t="inlineStr">
        <is>
          <t>CHI</t>
        </is>
      </c>
      <c r="E919" s="42" t="n">
        <v>116</v>
      </c>
      <c r="F919" s="42" t="n">
        <v>108</v>
      </c>
      <c r="G919" s="42" t="n">
        <v>9</v>
      </c>
      <c r="H919" s="42" t="n">
        <v>19</v>
      </c>
      <c r="I919" s="42" t="n">
        <v>14</v>
      </c>
      <c r="J919" s="42" t="n">
        <v>22</v>
      </c>
      <c r="K919" s="42" t="n">
        <v>57</v>
      </c>
      <c r="L919" s="42" t="n">
        <v>61</v>
      </c>
      <c r="M919" s="42" t="n">
        <v>47</v>
      </c>
      <c r="N919" s="42" t="n">
        <v>25</v>
      </c>
      <c r="O919" s="44">
        <f>IF(F919&gt;E919,1,0)</f>
        <v/>
      </c>
      <c r="P919" s="44">
        <f>F919-E919</f>
        <v/>
      </c>
    </row>
    <row r="920" ht="15" customHeight="1" s="35">
      <c r="A920" s="42" t="inlineStr">
        <is>
          <t>0022500890</t>
        </is>
      </c>
      <c r="B920" s="43" t="n">
        <v>46084</v>
      </c>
      <c r="C920" s="42" t="inlineStr">
        <is>
          <t>MEM</t>
        </is>
      </c>
      <c r="D920" s="42" t="inlineStr">
        <is>
          <t>MIN</t>
        </is>
      </c>
      <c r="E920" s="42" t="n">
        <v>110</v>
      </c>
      <c r="F920" s="42" t="n">
        <v>117</v>
      </c>
      <c r="G920" s="42" t="n">
        <v>17</v>
      </c>
      <c r="H920" s="42" t="n">
        <v>18</v>
      </c>
      <c r="I920" s="42" t="n">
        <v>26</v>
      </c>
      <c r="J920" s="42" t="n">
        <v>24</v>
      </c>
      <c r="K920" s="42" t="n">
        <v>36</v>
      </c>
      <c r="L920" s="42" t="n">
        <v>65</v>
      </c>
      <c r="M920" s="42" t="n">
        <v>23</v>
      </c>
      <c r="N920" s="42" t="n">
        <v>38</v>
      </c>
      <c r="O920" s="44">
        <f>IF(F920&gt;E920,1,0)</f>
        <v/>
      </c>
      <c r="P920" s="44">
        <f>F920-E920</f>
        <v/>
      </c>
    </row>
    <row r="921" ht="15" customHeight="1" s="35">
      <c r="A921" s="42" t="inlineStr">
        <is>
          <t>0022500891</t>
        </is>
      </c>
      <c r="B921" s="43" t="n">
        <v>46084</v>
      </c>
      <c r="C921" s="42" t="inlineStr">
        <is>
          <t>NOP</t>
        </is>
      </c>
      <c r="D921" s="42" t="inlineStr">
        <is>
          <t>LAL</t>
        </is>
      </c>
      <c r="E921" s="42" t="n">
        <v>101</v>
      </c>
      <c r="F921" s="42" t="n">
        <v>110</v>
      </c>
      <c r="G921" s="42" t="n">
        <v>19</v>
      </c>
      <c r="H921" s="42" t="n">
        <v>22</v>
      </c>
      <c r="I921" s="42" t="n">
        <v>24</v>
      </c>
      <c r="J921" s="42" t="n">
        <v>17</v>
      </c>
      <c r="K921" s="42" t="n">
        <v>49</v>
      </c>
      <c r="L921" s="42" t="n">
        <v>54</v>
      </c>
      <c r="M921" s="42" t="n">
        <v>19</v>
      </c>
      <c r="N921" s="42" t="n">
        <v>36</v>
      </c>
      <c r="O921" s="44">
        <f>IF(F921&gt;E921,1,0)</f>
        <v/>
      </c>
      <c r="P921" s="44">
        <f>F921-E921</f>
        <v/>
      </c>
    </row>
    <row r="922" ht="15" customHeight="1" s="35">
      <c r="A922" s="42" t="inlineStr">
        <is>
          <t>0022500892</t>
        </is>
      </c>
      <c r="B922" s="43" t="n">
        <v>46084</v>
      </c>
      <c r="C922" s="42" t="inlineStr">
        <is>
          <t>PHX</t>
        </is>
      </c>
      <c r="D922" s="42" t="inlineStr">
        <is>
          <t>SAC</t>
        </is>
      </c>
      <c r="E922" s="42" t="n">
        <v>114</v>
      </c>
      <c r="F922" s="42" t="n">
        <v>103</v>
      </c>
      <c r="G922" s="42" t="n">
        <v>19</v>
      </c>
      <c r="H922" s="42" t="n">
        <v>14</v>
      </c>
      <c r="I922" s="42" t="n">
        <v>13</v>
      </c>
      <c r="J922" s="42" t="n">
        <v>14</v>
      </c>
      <c r="K922" s="42" t="n">
        <v>60</v>
      </c>
      <c r="L922" s="42" t="n">
        <v>49</v>
      </c>
      <c r="M922" s="42" t="n">
        <v>34</v>
      </c>
      <c r="N922" s="42" t="n">
        <v>14</v>
      </c>
      <c r="O922" s="44">
        <f>IF(F922&gt;E922,1,0)</f>
        <v/>
      </c>
      <c r="P922" s="44">
        <f>F922-E922</f>
        <v/>
      </c>
    </row>
    <row r="923" ht="15" customHeight="1" s="35">
      <c r="A923" s="42" t="inlineStr">
        <is>
          <t>0022500893</t>
        </is>
      </c>
      <c r="B923" s="43" t="n">
        <v>46085</v>
      </c>
      <c r="C923" s="42" t="inlineStr">
        <is>
          <t>OKC</t>
        </is>
      </c>
      <c r="D923" s="42" t="inlineStr">
        <is>
          <t>NYK</t>
        </is>
      </c>
      <c r="E923" s="42" t="n">
        <v>103</v>
      </c>
      <c r="F923" s="42" t="n">
        <v>100</v>
      </c>
      <c r="G923" s="42" t="n">
        <v>16</v>
      </c>
      <c r="H923" s="42" t="n">
        <v>14</v>
      </c>
      <c r="I923" s="42" t="n">
        <v>22</v>
      </c>
      <c r="J923" s="42" t="n">
        <v>25</v>
      </c>
      <c r="K923" s="42" t="n">
        <v>46</v>
      </c>
      <c r="L923" s="42" t="n">
        <v>56</v>
      </c>
      <c r="M923" s="42" t="n">
        <v>48</v>
      </c>
      <c r="N923" s="42" t="n">
        <v>40</v>
      </c>
      <c r="O923" s="44">
        <f>IF(F923&gt;E923,1,0)</f>
        <v/>
      </c>
      <c r="P923" s="44">
        <f>F923-E923</f>
        <v/>
      </c>
    </row>
    <row r="924" ht="15" customHeight="1" s="35">
      <c r="A924" s="42" t="inlineStr">
        <is>
          <t>0022500894</t>
        </is>
      </c>
      <c r="B924" s="43" t="n">
        <v>46085</v>
      </c>
      <c r="C924" s="42" t="inlineStr">
        <is>
          <t>CHA</t>
        </is>
      </c>
      <c r="D924" s="42" t="inlineStr">
        <is>
          <t>BOS</t>
        </is>
      </c>
      <c r="E924" s="42" t="n">
        <v>118</v>
      </c>
      <c r="F924" s="42" t="n">
        <v>89</v>
      </c>
      <c r="G924" s="42" t="n">
        <v>5</v>
      </c>
      <c r="H924" s="42" t="n">
        <v>16</v>
      </c>
      <c r="I924" s="42" t="n">
        <v>19</v>
      </c>
      <c r="J924" s="42" t="n">
        <v>14</v>
      </c>
      <c r="K924" s="42" t="n">
        <v>48</v>
      </c>
      <c r="L924" s="42" t="n">
        <v>55</v>
      </c>
      <c r="M924" s="42" t="n">
        <v>31</v>
      </c>
      <c r="N924" s="42" t="n">
        <v>41</v>
      </c>
      <c r="O924" s="44">
        <f>IF(F924&gt;E924,1,0)</f>
        <v/>
      </c>
      <c r="P924" s="44">
        <f>F924-E924</f>
        <v/>
      </c>
    </row>
    <row r="925" ht="15" customHeight="1" s="35">
      <c r="A925" s="42" t="inlineStr">
        <is>
          <t>0022500895</t>
        </is>
      </c>
      <c r="B925" s="43" t="n">
        <v>46085</v>
      </c>
      <c r="C925" s="42" t="inlineStr">
        <is>
          <t>UTA</t>
        </is>
      </c>
      <c r="D925" s="42" t="inlineStr">
        <is>
          <t>PHI</t>
        </is>
      </c>
      <c r="E925" s="42" t="n">
        <v>102</v>
      </c>
      <c r="F925" s="42" t="n">
        <v>106</v>
      </c>
      <c r="G925" s="42" t="n">
        <v>15</v>
      </c>
      <c r="H925" s="42" t="n">
        <v>15</v>
      </c>
      <c r="I925" s="42" t="n">
        <v>24</v>
      </c>
      <c r="J925" s="42" t="n">
        <v>17</v>
      </c>
      <c r="K925" s="42" t="n">
        <v>51</v>
      </c>
      <c r="L925" s="42" t="n">
        <v>55</v>
      </c>
      <c r="M925" s="42" t="n">
        <v>18</v>
      </c>
      <c r="N925" s="42" t="n">
        <v>33</v>
      </c>
      <c r="O925" s="44">
        <f>IF(F925&gt;E925,1,0)</f>
        <v/>
      </c>
      <c r="P925" s="44">
        <f>F925-E925</f>
        <v/>
      </c>
    </row>
    <row r="926" ht="15" customHeight="1" s="35">
      <c r="A926" s="42" t="inlineStr">
        <is>
          <t>0022500896</t>
        </is>
      </c>
      <c r="B926" s="43" t="n">
        <v>46085</v>
      </c>
      <c r="C926" s="42" t="inlineStr">
        <is>
          <t>POR</t>
        </is>
      </c>
      <c r="D926" s="42" t="inlineStr">
        <is>
          <t>MEM</t>
        </is>
      </c>
      <c r="E926" s="42" t="n">
        <v>122</v>
      </c>
      <c r="F926" s="42" t="n">
        <v>114</v>
      </c>
      <c r="G926" s="42" t="n">
        <v>17</v>
      </c>
      <c r="H926" s="42" t="n">
        <v>17</v>
      </c>
      <c r="I926" s="42" t="n">
        <v>22</v>
      </c>
      <c r="J926" s="42" t="n">
        <v>23</v>
      </c>
      <c r="K926" s="42" t="n">
        <v>61</v>
      </c>
      <c r="L926" s="42" t="n">
        <v>52</v>
      </c>
      <c r="M926" s="42" t="n">
        <v>29</v>
      </c>
      <c r="N926" s="42" t="n">
        <v>23</v>
      </c>
      <c r="O926" s="44">
        <f>IF(F926&gt;E926,1,0)</f>
        <v/>
      </c>
      <c r="P926" s="44">
        <f>F926-E926</f>
        <v/>
      </c>
    </row>
    <row r="927" ht="15" customHeight="1" s="35">
      <c r="A927" s="42" t="inlineStr">
        <is>
          <t>0022500897</t>
        </is>
      </c>
      <c r="B927" s="43" t="n">
        <v>46085</v>
      </c>
      <c r="C927" s="42" t="inlineStr">
        <is>
          <t>ATL</t>
        </is>
      </c>
      <c r="D927" s="42" t="inlineStr">
        <is>
          <t>MIL</t>
        </is>
      </c>
      <c r="E927" s="42" t="n">
        <v>131</v>
      </c>
      <c r="F927" s="42" t="n">
        <v>113</v>
      </c>
      <c r="G927" s="42" t="n">
        <v>11</v>
      </c>
      <c r="H927" s="42" t="n">
        <v>15</v>
      </c>
      <c r="I927" s="42" t="n">
        <v>17</v>
      </c>
      <c r="J927" s="42" t="n">
        <v>15</v>
      </c>
      <c r="K927" s="42" t="n">
        <v>49</v>
      </c>
      <c r="L927" s="42" t="n">
        <v>48</v>
      </c>
      <c r="M927" s="42" t="n">
        <v>31</v>
      </c>
      <c r="N927" s="42" t="n">
        <v>26</v>
      </c>
      <c r="O927" s="44">
        <f>IF(F927&gt;E927,1,0)</f>
        <v/>
      </c>
      <c r="P927" s="44">
        <f>F927-E927</f>
        <v/>
      </c>
    </row>
    <row r="928" ht="15" customHeight="1" s="35">
      <c r="A928" s="42" t="inlineStr">
        <is>
          <t>0022500898</t>
        </is>
      </c>
      <c r="B928" s="43" t="n">
        <v>46085</v>
      </c>
      <c r="C928" s="42" t="inlineStr">
        <is>
          <t>IND</t>
        </is>
      </c>
      <c r="D928" s="42" t="inlineStr">
        <is>
          <t>LAC</t>
        </is>
      </c>
      <c r="E928" s="42" t="n">
        <v>107</v>
      </c>
      <c r="F928" s="42" t="n">
        <v>130</v>
      </c>
      <c r="G928" s="42" t="n">
        <v>13</v>
      </c>
      <c r="H928" s="42" t="n">
        <v>11</v>
      </c>
      <c r="I928" s="42" t="n">
        <v>23</v>
      </c>
      <c r="J928" s="42" t="n">
        <v>24</v>
      </c>
      <c r="K928" s="42" t="n">
        <v>46</v>
      </c>
      <c r="L928" s="42" t="n">
        <v>55</v>
      </c>
      <c r="M928" s="42" t="n">
        <v>15</v>
      </c>
      <c r="N928" s="42" t="n">
        <v>29</v>
      </c>
      <c r="O928" s="44">
        <f>IF(F928&gt;E928,1,0)</f>
        <v/>
      </c>
      <c r="P928" s="44">
        <f>F928-E928</f>
        <v/>
      </c>
    </row>
    <row r="929" ht="15" customHeight="1" s="35">
      <c r="A929" s="42" t="inlineStr">
        <is>
          <t>0022500899</t>
        </is>
      </c>
      <c r="B929" s="43" t="n">
        <v>46086</v>
      </c>
      <c r="C929" s="42" t="inlineStr">
        <is>
          <t>DAL</t>
        </is>
      </c>
      <c r="D929" s="42" t="inlineStr">
        <is>
          <t>ORL</t>
        </is>
      </c>
      <c r="E929" s="42" t="n">
        <v>114</v>
      </c>
      <c r="F929" s="42" t="n">
        <v>115</v>
      </c>
      <c r="G929" s="42" t="n">
        <v>13</v>
      </c>
      <c r="H929" s="42" t="n">
        <v>12</v>
      </c>
      <c r="I929" s="42" t="n">
        <v>18</v>
      </c>
      <c r="J929" s="42" t="n">
        <v>21</v>
      </c>
      <c r="K929" s="42" t="n">
        <v>53</v>
      </c>
      <c r="L929" s="42" t="n">
        <v>56</v>
      </c>
      <c r="M929" s="42" t="n">
        <v>21</v>
      </c>
      <c r="N929" s="42" t="n">
        <v>32</v>
      </c>
      <c r="O929" s="44">
        <f>IF(F929&gt;E929,1,0)</f>
        <v/>
      </c>
      <c r="P929" s="44">
        <f>F929-E929</f>
        <v/>
      </c>
    </row>
    <row r="930" ht="15" customHeight="1" s="35">
      <c r="A930" s="42" t="inlineStr">
        <is>
          <t>0022500900</t>
        </is>
      </c>
      <c r="B930" s="43" t="n">
        <v>46086</v>
      </c>
      <c r="C930" s="42" t="inlineStr">
        <is>
          <t>UTA</t>
        </is>
      </c>
      <c r="D930" s="42" t="inlineStr">
        <is>
          <t>WAS</t>
        </is>
      </c>
      <c r="E930" s="42" t="n">
        <v>122</v>
      </c>
      <c r="F930" s="42" t="n">
        <v>112</v>
      </c>
      <c r="G930" s="42" t="n">
        <v>12</v>
      </c>
      <c r="H930" s="42" t="n">
        <v>19</v>
      </c>
      <c r="I930" s="42" t="n">
        <v>23</v>
      </c>
      <c r="J930" s="42" t="n">
        <v>20</v>
      </c>
      <c r="K930" s="42" t="n">
        <v>49</v>
      </c>
      <c r="L930" s="42" t="n">
        <v>53</v>
      </c>
      <c r="M930" s="42" t="n">
        <v>18</v>
      </c>
      <c r="N930" s="42" t="n">
        <v>16</v>
      </c>
      <c r="O930" s="44">
        <f>IF(F930&gt;E930,1,0)</f>
        <v/>
      </c>
      <c r="P930" s="44">
        <f>F930-E930</f>
        <v/>
      </c>
    </row>
    <row r="931" ht="15" customHeight="1" s="35">
      <c r="A931" s="42" t="inlineStr">
        <is>
          <t>0022500901</t>
        </is>
      </c>
      <c r="B931" s="43" t="n">
        <v>46086</v>
      </c>
      <c r="C931" s="42" t="inlineStr">
        <is>
          <t>BKN</t>
        </is>
      </c>
      <c r="D931" s="42" t="inlineStr">
        <is>
          <t>MIA</t>
        </is>
      </c>
      <c r="E931" s="42" t="n">
        <v>110</v>
      </c>
      <c r="F931" s="42" t="n">
        <v>126</v>
      </c>
      <c r="G931" s="42" t="n">
        <v>20</v>
      </c>
      <c r="H931" s="42" t="n">
        <v>14</v>
      </c>
      <c r="I931" s="42" t="n">
        <v>19</v>
      </c>
      <c r="J931" s="42" t="n">
        <v>20</v>
      </c>
      <c r="K931" s="42" t="n">
        <v>57</v>
      </c>
      <c r="L931" s="42" t="n">
        <v>49</v>
      </c>
      <c r="M931" s="42" t="n">
        <v>15</v>
      </c>
      <c r="N931" s="42" t="n">
        <v>33</v>
      </c>
      <c r="O931" s="44">
        <f>IF(F931&gt;E931,1,0)</f>
        <v/>
      </c>
      <c r="P931" s="44">
        <f>F931-E931</f>
        <v/>
      </c>
    </row>
    <row r="932" ht="15" customHeight="1" s="35">
      <c r="A932" s="42" t="inlineStr">
        <is>
          <t>0022500902</t>
        </is>
      </c>
      <c r="B932" s="43" t="n">
        <v>46086</v>
      </c>
      <c r="C932" s="42" t="inlineStr">
        <is>
          <t>GSW</t>
        </is>
      </c>
      <c r="D932" s="42" t="inlineStr">
        <is>
          <t>HOU</t>
        </is>
      </c>
      <c r="E932" s="42" t="n">
        <v>115</v>
      </c>
      <c r="F932" s="42" t="n">
        <v>113</v>
      </c>
      <c r="G932" s="42" t="n">
        <v>19</v>
      </c>
      <c r="H932" s="42" t="n">
        <v>18</v>
      </c>
      <c r="I932" s="42" t="n">
        <v>23</v>
      </c>
      <c r="J932" s="42" t="n">
        <v>17</v>
      </c>
      <c r="K932" s="42" t="n">
        <v>50</v>
      </c>
      <c r="L932" s="42" t="n">
        <v>59</v>
      </c>
      <c r="M932" s="42" t="n">
        <v>31</v>
      </c>
      <c r="N932" s="42" t="n">
        <v>38</v>
      </c>
      <c r="O932" s="44">
        <f>IF(F932&gt;E932,1,0)</f>
        <v/>
      </c>
      <c r="P932" s="44">
        <f>F932-E932</f>
        <v/>
      </c>
    </row>
    <row r="933" ht="15" customHeight="1" s="35">
      <c r="A933" s="42" t="inlineStr">
        <is>
          <t>0022500903</t>
        </is>
      </c>
      <c r="B933" s="43" t="n">
        <v>46086</v>
      </c>
      <c r="C933" s="42" t="inlineStr">
        <is>
          <t>TOR</t>
        </is>
      </c>
      <c r="D933" s="42" t="inlineStr">
        <is>
          <t>MIN</t>
        </is>
      </c>
      <c r="E933" s="42" t="n">
        <v>107</v>
      </c>
      <c r="F933" s="42" t="n">
        <v>115</v>
      </c>
      <c r="G933" s="42" t="n">
        <v>14</v>
      </c>
      <c r="H933" s="42" t="n">
        <v>13</v>
      </c>
      <c r="I933" s="42" t="n">
        <v>19</v>
      </c>
      <c r="J933" s="42" t="n">
        <v>23</v>
      </c>
      <c r="K933" s="42" t="n">
        <v>44</v>
      </c>
      <c r="L933" s="42" t="n">
        <v>52</v>
      </c>
      <c r="M933" s="42" t="n">
        <v>35</v>
      </c>
      <c r="N933" s="42" t="n">
        <v>39</v>
      </c>
      <c r="O933" s="44">
        <f>IF(F933&gt;E933,1,0)</f>
        <v/>
      </c>
      <c r="P933" s="44">
        <f>F933-E933</f>
        <v/>
      </c>
    </row>
    <row r="934" ht="15" customHeight="1" s="35">
      <c r="A934" s="42" t="inlineStr">
        <is>
          <t>0022500904</t>
        </is>
      </c>
      <c r="B934" s="43" t="n">
        <v>46086</v>
      </c>
      <c r="C934" s="42" t="inlineStr">
        <is>
          <t>DET</t>
        </is>
      </c>
      <c r="D934" s="42" t="inlineStr">
        <is>
          <t>SAS</t>
        </is>
      </c>
      <c r="E934" s="42" t="n">
        <v>106</v>
      </c>
      <c r="F934" s="42" t="n">
        <v>121</v>
      </c>
      <c r="G934" s="42" t="n">
        <v>10</v>
      </c>
      <c r="H934" s="42" t="n">
        <v>9</v>
      </c>
      <c r="I934" s="42" t="n">
        <v>23</v>
      </c>
      <c r="J934" s="42" t="n">
        <v>20</v>
      </c>
      <c r="K934" s="42" t="n">
        <v>51</v>
      </c>
      <c r="L934" s="42" t="n">
        <v>55</v>
      </c>
      <c r="M934" s="42" t="n">
        <v>45</v>
      </c>
      <c r="N934" s="42" t="n">
        <v>44</v>
      </c>
      <c r="O934" s="44">
        <f>IF(F934&gt;E934,1,0)</f>
        <v/>
      </c>
      <c r="P934" s="44">
        <f>F934-E934</f>
        <v/>
      </c>
    </row>
    <row r="935" ht="15" customHeight="1" s="35">
      <c r="A935" s="42" t="inlineStr">
        <is>
          <t>0022500905</t>
        </is>
      </c>
      <c r="B935" s="43" t="n">
        <v>46086</v>
      </c>
      <c r="C935" s="42" t="inlineStr">
        <is>
          <t>CHI</t>
        </is>
      </c>
      <c r="D935" s="42" t="inlineStr">
        <is>
          <t>PHX</t>
        </is>
      </c>
      <c r="E935" s="42" t="n">
        <v>105</v>
      </c>
      <c r="F935" s="42" t="n">
        <v>103</v>
      </c>
      <c r="G935" s="42" t="n">
        <v>13</v>
      </c>
      <c r="H935" s="42" t="n">
        <v>15</v>
      </c>
      <c r="I935" s="42" t="n">
        <v>22</v>
      </c>
      <c r="J935" s="42" t="n">
        <v>19</v>
      </c>
      <c r="K935" s="42" t="n">
        <v>58</v>
      </c>
      <c r="L935" s="42" t="n">
        <v>61</v>
      </c>
      <c r="M935" s="42" t="n">
        <v>25</v>
      </c>
      <c r="N935" s="42" t="n">
        <v>35</v>
      </c>
      <c r="O935" s="44">
        <f>IF(F935&gt;E935,1,0)</f>
        <v/>
      </c>
      <c r="P935" s="44">
        <f>F935-E935</f>
        <v/>
      </c>
    </row>
    <row r="936" ht="15" customHeight="1" s="35">
      <c r="A936" s="42" t="inlineStr">
        <is>
          <t>0022500906</t>
        </is>
      </c>
      <c r="B936" s="43" t="n">
        <v>46086</v>
      </c>
      <c r="C936" s="42" t="inlineStr">
        <is>
          <t>LAL</t>
        </is>
      </c>
      <c r="D936" s="42" t="inlineStr">
        <is>
          <t>DEN</t>
        </is>
      </c>
      <c r="E936" s="42" t="n">
        <v>113</v>
      </c>
      <c r="F936" s="42" t="n">
        <v>120</v>
      </c>
      <c r="G936" s="42" t="n">
        <v>10</v>
      </c>
      <c r="H936" s="42" t="n">
        <v>18</v>
      </c>
      <c r="I936" s="42" t="n">
        <v>22</v>
      </c>
      <c r="J936" s="42" t="n">
        <v>16</v>
      </c>
      <c r="K936" s="42" t="n">
        <v>38</v>
      </c>
      <c r="L936" s="42" t="n">
        <v>49</v>
      </c>
      <c r="M936" s="42" t="n">
        <v>37</v>
      </c>
      <c r="N936" s="42" t="n">
        <v>38</v>
      </c>
      <c r="O936" s="44">
        <f>IF(F936&gt;E936,1,0)</f>
        <v/>
      </c>
      <c r="P936" s="44">
        <f>F936-E936</f>
        <v/>
      </c>
    </row>
    <row r="937" ht="15" customHeight="1" s="35">
      <c r="A937" s="42" t="inlineStr">
        <is>
          <t>0022500907</t>
        </is>
      </c>
      <c r="B937" s="43" t="n">
        <v>46086</v>
      </c>
      <c r="C937" s="42" t="inlineStr">
        <is>
          <t>NOP</t>
        </is>
      </c>
      <c r="D937" s="42" t="inlineStr">
        <is>
          <t>SAC</t>
        </is>
      </c>
      <c r="E937" s="42" t="n">
        <v>133</v>
      </c>
      <c r="F937" s="42" t="n">
        <v>123</v>
      </c>
      <c r="G937" s="42" t="n">
        <v>12</v>
      </c>
      <c r="H937" s="42" t="n">
        <v>7</v>
      </c>
      <c r="I937" s="42" t="n">
        <v>18</v>
      </c>
      <c r="J937" s="42" t="n">
        <v>19</v>
      </c>
      <c r="K937" s="42" t="n">
        <v>61</v>
      </c>
      <c r="L937" s="42" t="n">
        <v>49</v>
      </c>
      <c r="M937" s="42" t="n">
        <v>19</v>
      </c>
      <c r="N937" s="42" t="n">
        <v>14</v>
      </c>
      <c r="O937" s="44">
        <f>IF(F937&gt;E937,1,0)</f>
        <v/>
      </c>
      <c r="P937" s="44">
        <f>F937-E937</f>
        <v/>
      </c>
    </row>
    <row r="938" ht="15" customHeight="1" s="35">
      <c r="A938" s="42" t="inlineStr">
        <is>
          <t>0022500908</t>
        </is>
      </c>
      <c r="B938" s="43" t="n">
        <v>46087</v>
      </c>
      <c r="C938" s="42" t="inlineStr">
        <is>
          <t>DAL</t>
        </is>
      </c>
      <c r="D938" s="42" t="inlineStr">
        <is>
          <t>BOS</t>
        </is>
      </c>
      <c r="E938" s="42" t="n">
        <v>100</v>
      </c>
      <c r="F938" s="42" t="n">
        <v>120</v>
      </c>
      <c r="G938" s="42" t="n">
        <v>10</v>
      </c>
      <c r="H938" s="42" t="n">
        <v>10</v>
      </c>
      <c r="I938" s="42" t="n">
        <v>16</v>
      </c>
      <c r="J938" s="42" t="n">
        <v>11</v>
      </c>
      <c r="K938" s="42" t="n">
        <v>49</v>
      </c>
      <c r="L938" s="42" t="n">
        <v>66</v>
      </c>
      <c r="M938" s="42" t="n">
        <v>21</v>
      </c>
      <c r="N938" s="42" t="n">
        <v>41</v>
      </c>
      <c r="O938" s="44">
        <f>IF(F938&gt;E938,1,0)</f>
        <v/>
      </c>
      <c r="P938" s="44">
        <f>F938-E938</f>
        <v/>
      </c>
    </row>
    <row r="939" ht="15" customHeight="1" s="35">
      <c r="A939" s="42" t="inlineStr">
        <is>
          <t>0022500909</t>
        </is>
      </c>
      <c r="B939" s="43" t="n">
        <v>46087</v>
      </c>
      <c r="C939" s="42" t="inlineStr">
        <is>
          <t>MIA</t>
        </is>
      </c>
      <c r="D939" s="42" t="inlineStr">
        <is>
          <t>CHA</t>
        </is>
      </c>
      <c r="E939" s="42" t="n">
        <v>128</v>
      </c>
      <c r="F939" s="42" t="n">
        <v>120</v>
      </c>
      <c r="G939" s="42" t="n">
        <v>6</v>
      </c>
      <c r="H939" s="42" t="n">
        <v>13</v>
      </c>
      <c r="I939" s="42" t="n">
        <v>14</v>
      </c>
      <c r="J939" s="42" t="n">
        <v>18</v>
      </c>
      <c r="K939" s="42" t="n">
        <v>57</v>
      </c>
      <c r="L939" s="42" t="n">
        <v>58</v>
      </c>
      <c r="M939" s="42" t="n">
        <v>34</v>
      </c>
      <c r="N939" s="42" t="n">
        <v>32</v>
      </c>
      <c r="O939" s="44">
        <f>IF(F939&gt;E939,1,0)</f>
        <v/>
      </c>
      <c r="P939" s="44">
        <f>F939-E939</f>
        <v/>
      </c>
    </row>
    <row r="940" ht="15" customHeight="1" s="35">
      <c r="A940" s="42" t="inlineStr">
        <is>
          <t>0022500910</t>
        </is>
      </c>
      <c r="B940" s="43" t="n">
        <v>46087</v>
      </c>
      <c r="C940" s="42" t="inlineStr">
        <is>
          <t>POR</t>
        </is>
      </c>
      <c r="D940" s="42" t="inlineStr">
        <is>
          <t>HOU</t>
        </is>
      </c>
      <c r="E940" s="42" t="n">
        <v>99</v>
      </c>
      <c r="F940" s="42" t="n">
        <v>106</v>
      </c>
      <c r="G940" s="42" t="n">
        <v>16</v>
      </c>
      <c r="H940" s="42" t="n">
        <v>22</v>
      </c>
      <c r="I940" s="42" t="n">
        <v>20</v>
      </c>
      <c r="J940" s="42" t="n">
        <v>25</v>
      </c>
      <c r="K940" s="42" t="n">
        <v>56</v>
      </c>
      <c r="L940" s="42" t="n">
        <v>53</v>
      </c>
      <c r="M940" s="42" t="n">
        <v>30</v>
      </c>
      <c r="N940" s="42" t="n">
        <v>38</v>
      </c>
      <c r="O940" s="44">
        <f>IF(F940&gt;E940,1,0)</f>
        <v/>
      </c>
      <c r="P940" s="44">
        <f>F940-E940</f>
        <v/>
      </c>
    </row>
    <row r="941" ht="15" customHeight="1" s="35">
      <c r="A941" s="42" t="inlineStr">
        <is>
          <t>0022500911</t>
        </is>
      </c>
      <c r="B941" s="43" t="n">
        <v>46087</v>
      </c>
      <c r="C941" s="42" t="inlineStr">
        <is>
          <t>NYK</t>
        </is>
      </c>
      <c r="D941" s="42" t="inlineStr">
        <is>
          <t>DEN</t>
        </is>
      </c>
      <c r="E941" s="42" t="n">
        <v>142</v>
      </c>
      <c r="F941" s="42" t="n">
        <v>103</v>
      </c>
      <c r="G941" s="42" t="n">
        <v>11</v>
      </c>
      <c r="H941" s="42" t="n">
        <v>15</v>
      </c>
      <c r="I941" s="42" t="n">
        <v>24</v>
      </c>
      <c r="J941" s="42" t="n">
        <v>19</v>
      </c>
      <c r="K941" s="42" t="n">
        <v>56</v>
      </c>
      <c r="L941" s="42" t="n">
        <v>44</v>
      </c>
      <c r="M941" s="42" t="n">
        <v>40</v>
      </c>
      <c r="N941" s="42" t="n">
        <v>39</v>
      </c>
      <c r="O941" s="44">
        <f>IF(F941&gt;E941,1,0)</f>
        <v/>
      </c>
      <c r="P941" s="44">
        <f>F941-E941</f>
        <v/>
      </c>
    </row>
    <row r="942" ht="15" customHeight="1" s="35">
      <c r="A942" s="42" t="inlineStr">
        <is>
          <t>0022500912</t>
        </is>
      </c>
      <c r="B942" s="43" t="n">
        <v>46087</v>
      </c>
      <c r="C942" s="42" t="inlineStr">
        <is>
          <t>NOP</t>
        </is>
      </c>
      <c r="D942" s="42" t="inlineStr">
        <is>
          <t>PHX</t>
        </is>
      </c>
      <c r="E942" s="42" t="n">
        <v>116</v>
      </c>
      <c r="F942" s="42" t="n">
        <v>118</v>
      </c>
      <c r="G942" s="42" t="n">
        <v>15</v>
      </c>
      <c r="H942" s="42" t="n">
        <v>15</v>
      </c>
      <c r="I942" s="42" t="n">
        <v>24</v>
      </c>
      <c r="J942" s="42" t="n">
        <v>23</v>
      </c>
      <c r="K942" s="42" t="n">
        <v>55</v>
      </c>
      <c r="L942" s="42" t="n">
        <v>56</v>
      </c>
      <c r="M942" s="42" t="n">
        <v>20</v>
      </c>
      <c r="N942" s="42" t="n">
        <v>35</v>
      </c>
      <c r="O942" s="44">
        <f>IF(F942&gt;E942,1,0)</f>
        <v/>
      </c>
      <c r="P942" s="44">
        <f>F942-E942</f>
        <v/>
      </c>
    </row>
    <row r="943" ht="15" customHeight="1" s="35">
      <c r="A943" s="42" t="inlineStr">
        <is>
          <t>0022500913</t>
        </is>
      </c>
      <c r="B943" s="43" t="n">
        <v>46087</v>
      </c>
      <c r="C943" s="42" t="inlineStr">
        <is>
          <t>LAC</t>
        </is>
      </c>
      <c r="D943" s="42" t="inlineStr">
        <is>
          <t>SAS</t>
        </is>
      </c>
      <c r="E943" s="42" t="n">
        <v>112</v>
      </c>
      <c r="F943" s="42" t="n">
        <v>116</v>
      </c>
      <c r="G943" s="42" t="n">
        <v>10</v>
      </c>
      <c r="H943" s="42" t="n">
        <v>13</v>
      </c>
      <c r="I943" s="42" t="n">
        <v>15</v>
      </c>
      <c r="J943" s="42" t="n">
        <v>17</v>
      </c>
      <c r="K943" s="42" t="n">
        <v>47</v>
      </c>
      <c r="L943" s="42" t="n">
        <v>57</v>
      </c>
      <c r="M943" s="42" t="n">
        <v>30</v>
      </c>
      <c r="N943" s="42" t="n">
        <v>45</v>
      </c>
      <c r="O943" s="44">
        <f>IF(F943&gt;E943,1,0)</f>
        <v/>
      </c>
      <c r="P943" s="44">
        <f>F943-E943</f>
        <v/>
      </c>
    </row>
    <row r="944" ht="15" customHeight="1" s="35">
      <c r="A944" s="42" t="inlineStr">
        <is>
          <t>0022500914</t>
        </is>
      </c>
      <c r="B944" s="43" t="n">
        <v>46087</v>
      </c>
      <c r="C944" s="42" t="inlineStr">
        <is>
          <t>IND</t>
        </is>
      </c>
      <c r="D944" s="42" t="inlineStr">
        <is>
          <t>LAL</t>
        </is>
      </c>
      <c r="E944" s="42" t="n">
        <v>117</v>
      </c>
      <c r="F944" s="42" t="n">
        <v>128</v>
      </c>
      <c r="G944" s="42" t="n">
        <v>7</v>
      </c>
      <c r="H944" s="42" t="n">
        <v>13</v>
      </c>
      <c r="I944" s="42" t="n">
        <v>19</v>
      </c>
      <c r="J944" s="42" t="n">
        <v>22</v>
      </c>
      <c r="K944" s="42" t="n">
        <v>52</v>
      </c>
      <c r="L944" s="42" t="n">
        <v>49</v>
      </c>
      <c r="M944" s="42" t="n">
        <v>15</v>
      </c>
      <c r="N944" s="42" t="n">
        <v>37</v>
      </c>
      <c r="O944" s="44">
        <f>IF(F944&gt;E944,1,0)</f>
        <v/>
      </c>
      <c r="P944" s="44">
        <f>F944-E944</f>
        <v/>
      </c>
    </row>
    <row r="945" ht="15" customHeight="1" s="35">
      <c r="A945" s="42" t="inlineStr">
        <is>
          <t>0022500915</t>
        </is>
      </c>
      <c r="B945" s="43" t="n">
        <v>46088</v>
      </c>
      <c r="C945" s="42" t="inlineStr">
        <is>
          <t>ORL</t>
        </is>
      </c>
      <c r="D945" s="42" t="inlineStr">
        <is>
          <t>MIN</t>
        </is>
      </c>
      <c r="E945" s="42" t="n">
        <v>119</v>
      </c>
      <c r="F945" s="42" t="n">
        <v>92</v>
      </c>
      <c r="G945" s="42" t="n">
        <v>15</v>
      </c>
      <c r="H945" s="42" t="n">
        <v>12</v>
      </c>
      <c r="I945" s="42" t="n">
        <v>24</v>
      </c>
      <c r="J945" s="42" t="n">
        <v>21</v>
      </c>
      <c r="K945" s="42" t="n">
        <v>69</v>
      </c>
      <c r="L945" s="42" t="n">
        <v>47</v>
      </c>
      <c r="M945" s="42" t="n">
        <v>33</v>
      </c>
      <c r="N945" s="42" t="n">
        <v>40</v>
      </c>
      <c r="O945" s="44">
        <f>IF(F945&gt;E945,1,0)</f>
        <v/>
      </c>
      <c r="P945" s="44">
        <f>F945-E945</f>
        <v/>
      </c>
    </row>
    <row r="946" ht="15" customHeight="1" s="35">
      <c r="A946" s="42" t="inlineStr">
        <is>
          <t>0022500916</t>
        </is>
      </c>
      <c r="B946" s="43" t="n">
        <v>46088</v>
      </c>
      <c r="C946" s="42" t="inlineStr">
        <is>
          <t>BKN</t>
        </is>
      </c>
      <c r="D946" s="42" t="inlineStr">
        <is>
          <t>DET</t>
        </is>
      </c>
      <c r="E946" s="42" t="n">
        <v>107</v>
      </c>
      <c r="F946" s="42" t="n">
        <v>105</v>
      </c>
      <c r="G946" s="42" t="n">
        <v>20</v>
      </c>
      <c r="H946" s="42" t="n">
        <v>14</v>
      </c>
      <c r="I946" s="42" t="n">
        <v>24</v>
      </c>
      <c r="J946" s="42" t="n">
        <v>22</v>
      </c>
      <c r="K946" s="42" t="n">
        <v>53</v>
      </c>
      <c r="L946" s="42" t="n">
        <v>50</v>
      </c>
      <c r="M946" s="42" t="n">
        <v>15</v>
      </c>
      <c r="N946" s="42" t="n">
        <v>45</v>
      </c>
      <c r="O946" s="44">
        <f>IF(F946&gt;E946,1,0)</f>
        <v/>
      </c>
      <c r="P946" s="44">
        <f>F946-E946</f>
        <v/>
      </c>
    </row>
    <row r="947" ht="15" customHeight="1" s="35">
      <c r="A947" s="42" t="inlineStr">
        <is>
          <t>0022500917</t>
        </is>
      </c>
      <c r="B947" s="43" t="n">
        <v>46088</v>
      </c>
      <c r="C947" s="42" t="inlineStr">
        <is>
          <t>PHI</t>
        </is>
      </c>
      <c r="D947" s="42" t="inlineStr">
        <is>
          <t>ATL</t>
        </is>
      </c>
      <c r="E947" s="42" t="n">
        <v>116</v>
      </c>
      <c r="F947" s="42" t="n">
        <v>125</v>
      </c>
      <c r="G947" s="42" t="n">
        <v>21</v>
      </c>
      <c r="H947" s="42" t="n">
        <v>21</v>
      </c>
      <c r="I947" s="42" t="n">
        <v>21</v>
      </c>
      <c r="J947" s="42" t="n">
        <v>18</v>
      </c>
      <c r="K947" s="42" t="n">
        <v>42</v>
      </c>
      <c r="L947" s="42" t="n">
        <v>45</v>
      </c>
      <c r="M947" s="42" t="n">
        <v>34</v>
      </c>
      <c r="N947" s="42" t="n">
        <v>32</v>
      </c>
      <c r="O947" s="44">
        <f>IF(F947&gt;E947,1,0)</f>
        <v/>
      </c>
      <c r="P947" s="44">
        <f>F947-E947</f>
        <v/>
      </c>
    </row>
    <row r="948" ht="15" customHeight="1" s="35">
      <c r="A948" s="42" t="inlineStr">
        <is>
          <t>0022500918</t>
        </is>
      </c>
      <c r="B948" s="43" t="n">
        <v>46088</v>
      </c>
      <c r="C948" s="42" t="inlineStr">
        <is>
          <t>LAC</t>
        </is>
      </c>
      <c r="D948" s="42" t="inlineStr">
        <is>
          <t>MEM</t>
        </is>
      </c>
      <c r="E948" s="42" t="n">
        <v>123</v>
      </c>
      <c r="F948" s="42" t="n">
        <v>120</v>
      </c>
      <c r="G948" s="42" t="n">
        <v>16</v>
      </c>
      <c r="H948" s="42" t="n">
        <v>15</v>
      </c>
      <c r="I948" s="42" t="n">
        <v>20</v>
      </c>
      <c r="J948" s="42" t="n">
        <v>29</v>
      </c>
      <c r="K948" s="42" t="n">
        <v>57</v>
      </c>
      <c r="L948" s="42" t="n">
        <v>42</v>
      </c>
      <c r="M948" s="42" t="n">
        <v>30</v>
      </c>
      <c r="N948" s="42" t="n">
        <v>23</v>
      </c>
      <c r="O948" s="44">
        <f>IF(F948&gt;E948,1,0)</f>
        <v/>
      </c>
      <c r="P948" s="44">
        <f>F948-E948</f>
        <v/>
      </c>
    </row>
    <row r="949" ht="15" customHeight="1" s="35">
      <c r="A949" s="42" t="inlineStr">
        <is>
          <t>0022500919</t>
        </is>
      </c>
      <c r="B949" s="43" t="n">
        <v>46088</v>
      </c>
      <c r="C949" s="42" t="inlineStr">
        <is>
          <t>UTA</t>
        </is>
      </c>
      <c r="D949" s="42" t="inlineStr">
        <is>
          <t>MIL</t>
        </is>
      </c>
      <c r="E949" s="42" t="n">
        <v>99</v>
      </c>
      <c r="F949" s="42" t="n">
        <v>113</v>
      </c>
      <c r="G949" s="42" t="n">
        <v>12</v>
      </c>
      <c r="H949" s="42" t="n">
        <v>11</v>
      </c>
      <c r="I949" s="42" t="n">
        <v>19</v>
      </c>
      <c r="J949" s="42" t="n">
        <v>20</v>
      </c>
      <c r="K949" s="42" t="n">
        <v>60</v>
      </c>
      <c r="L949" s="42" t="n">
        <v>59</v>
      </c>
      <c r="M949" s="42" t="n">
        <v>19</v>
      </c>
      <c r="N949" s="42" t="n">
        <v>26</v>
      </c>
      <c r="O949" s="44">
        <f>IF(F949&gt;E949,1,0)</f>
        <v/>
      </c>
      <c r="P949" s="44">
        <f>F949-E949</f>
        <v/>
      </c>
    </row>
    <row r="950" ht="15" customHeight="1" s="35">
      <c r="A950" s="42" t="inlineStr">
        <is>
          <t>0022500920</t>
        </is>
      </c>
      <c r="B950" s="43" t="n">
        <v>46088</v>
      </c>
      <c r="C950" s="42" t="inlineStr">
        <is>
          <t>GSW</t>
        </is>
      </c>
      <c r="D950" s="42" t="inlineStr">
        <is>
          <t>OKC</t>
        </is>
      </c>
      <c r="E950" s="42" t="n">
        <v>97</v>
      </c>
      <c r="F950" s="42" t="n">
        <v>104</v>
      </c>
      <c r="G950" s="42" t="n">
        <v>13</v>
      </c>
      <c r="H950" s="42" t="n">
        <v>14</v>
      </c>
      <c r="I950" s="42" t="n">
        <v>18</v>
      </c>
      <c r="J950" s="42" t="n">
        <v>18</v>
      </c>
      <c r="K950" s="42" t="n">
        <v>57</v>
      </c>
      <c r="L950" s="42" t="n">
        <v>49</v>
      </c>
      <c r="M950" s="42" t="n">
        <v>32</v>
      </c>
      <c r="N950" s="42" t="n">
        <v>49</v>
      </c>
      <c r="O950" s="44">
        <f>IF(F950&gt;E950,1,0)</f>
        <v/>
      </c>
      <c r="P950" s="44">
        <f>F950-E950</f>
        <v/>
      </c>
    </row>
    <row r="951" ht="15" customHeight="1" s="35">
      <c r="A951" s="42" t="inlineStr">
        <is>
          <t>0022500921</t>
        </is>
      </c>
      <c r="B951" s="43" t="n">
        <v>46089</v>
      </c>
      <c r="C951" s="42" t="inlineStr">
        <is>
          <t>BOS</t>
        </is>
      </c>
      <c r="D951" s="42" t="inlineStr">
        <is>
          <t>CLE</t>
        </is>
      </c>
      <c r="E951" s="42" t="n">
        <v>109</v>
      </c>
      <c r="F951" s="42" t="n">
        <v>98</v>
      </c>
      <c r="G951" s="42" t="n">
        <v>12</v>
      </c>
      <c r="H951" s="42" t="n">
        <v>9</v>
      </c>
      <c r="I951" s="42" t="n">
        <v>20</v>
      </c>
      <c r="J951" s="42" t="n">
        <v>19</v>
      </c>
      <c r="K951" s="42" t="n">
        <v>56</v>
      </c>
      <c r="L951" s="42" t="n">
        <v>52</v>
      </c>
      <c r="M951" s="42" t="n">
        <v>42</v>
      </c>
      <c r="N951" s="42" t="n">
        <v>39</v>
      </c>
      <c r="O951" s="44">
        <f>IF(F951&gt;E951,1,0)</f>
        <v/>
      </c>
      <c r="P951" s="44">
        <f>F951-E951</f>
        <v/>
      </c>
    </row>
    <row r="952" ht="15" customHeight="1" s="35">
      <c r="A952" s="42" t="inlineStr">
        <is>
          <t>0022500922</t>
        </is>
      </c>
      <c r="B952" s="43" t="n">
        <v>46089</v>
      </c>
      <c r="C952" s="42" t="inlineStr">
        <is>
          <t>NYK</t>
        </is>
      </c>
      <c r="D952" s="42" t="inlineStr">
        <is>
          <t>LAL</t>
        </is>
      </c>
      <c r="E952" s="42" t="n">
        <v>97</v>
      </c>
      <c r="F952" s="42" t="n">
        <v>110</v>
      </c>
      <c r="G952" s="42" t="n">
        <v>19</v>
      </c>
      <c r="H952" s="42" t="n">
        <v>14</v>
      </c>
      <c r="I952" s="42" t="n">
        <v>23</v>
      </c>
      <c r="J952" s="42" t="n">
        <v>20</v>
      </c>
      <c r="K952" s="42" t="n">
        <v>54</v>
      </c>
      <c r="L952" s="42" t="n">
        <v>46</v>
      </c>
      <c r="M952" s="42" t="n">
        <v>41</v>
      </c>
      <c r="N952" s="42" t="n">
        <v>38</v>
      </c>
      <c r="O952" s="44">
        <f>IF(F952&gt;E952,1,0)</f>
        <v/>
      </c>
      <c r="P952" s="44">
        <f>F952-E952</f>
        <v/>
      </c>
    </row>
    <row r="953" ht="15" customHeight="1" s="35">
      <c r="A953" s="42" t="inlineStr">
        <is>
          <t>0022500923</t>
        </is>
      </c>
      <c r="B953" s="43" t="n">
        <v>46089</v>
      </c>
      <c r="C953" s="42" t="inlineStr">
        <is>
          <t>DET</t>
        </is>
      </c>
      <c r="D953" s="42" t="inlineStr">
        <is>
          <t>MIA</t>
        </is>
      </c>
      <c r="E953" s="42" t="n">
        <v>110</v>
      </c>
      <c r="F953" s="42" t="n">
        <v>121</v>
      </c>
      <c r="G953" s="42" t="n">
        <v>12</v>
      </c>
      <c r="H953" s="42" t="n">
        <v>12</v>
      </c>
      <c r="I953" s="42" t="n">
        <v>23</v>
      </c>
      <c r="J953" s="42" t="n">
        <v>23</v>
      </c>
      <c r="K953" s="42" t="n">
        <v>48</v>
      </c>
      <c r="L953" s="42" t="n">
        <v>60</v>
      </c>
      <c r="M953" s="42" t="n">
        <v>45</v>
      </c>
      <c r="N953" s="42" t="n">
        <v>35</v>
      </c>
      <c r="O953" s="44">
        <f>IF(F953&gt;E953,1,0)</f>
        <v/>
      </c>
      <c r="P953" s="44">
        <f>F953-E953</f>
        <v/>
      </c>
    </row>
    <row r="954" ht="15" customHeight="1" s="35">
      <c r="A954" s="42" t="inlineStr">
        <is>
          <t>0022500924</t>
        </is>
      </c>
      <c r="B954" s="43" t="n">
        <v>46089</v>
      </c>
      <c r="C954" s="42" t="inlineStr">
        <is>
          <t>DAL</t>
        </is>
      </c>
      <c r="D954" s="42" t="inlineStr">
        <is>
          <t>TOR</t>
        </is>
      </c>
      <c r="E954" s="42" t="n">
        <v>92</v>
      </c>
      <c r="F954" s="42" t="n">
        <v>122</v>
      </c>
      <c r="G954" s="42" t="n">
        <v>19</v>
      </c>
      <c r="H954" s="42" t="n">
        <v>8</v>
      </c>
      <c r="I954" s="42" t="n">
        <v>20</v>
      </c>
      <c r="J954" s="42" t="n">
        <v>19</v>
      </c>
      <c r="K954" s="42" t="n">
        <v>57</v>
      </c>
      <c r="L954" s="42" t="n">
        <v>54</v>
      </c>
      <c r="M954" s="42" t="n">
        <v>21</v>
      </c>
      <c r="N954" s="42" t="n">
        <v>35</v>
      </c>
      <c r="O954" s="44">
        <f>IF(F954&gt;E954,1,0)</f>
        <v/>
      </c>
      <c r="P954" s="44">
        <f>F954-E954</f>
        <v/>
      </c>
    </row>
    <row r="955" ht="15" customHeight="1" s="35">
      <c r="A955" s="42" t="inlineStr">
        <is>
          <t>0022500925</t>
        </is>
      </c>
      <c r="B955" s="43" t="n">
        <v>46089</v>
      </c>
      <c r="C955" s="42" t="inlineStr">
        <is>
          <t>WAS</t>
        </is>
      </c>
      <c r="D955" s="42" t="inlineStr">
        <is>
          <t>NOP</t>
        </is>
      </c>
      <c r="E955" s="42" t="n">
        <v>118</v>
      </c>
      <c r="F955" s="42" t="n">
        <v>138</v>
      </c>
      <c r="G955" s="42" t="n">
        <v>17</v>
      </c>
      <c r="H955" s="42" t="n">
        <v>8</v>
      </c>
      <c r="I955" s="42" t="n">
        <v>31</v>
      </c>
      <c r="J955" s="42" t="n">
        <v>20</v>
      </c>
      <c r="K955" s="42" t="n">
        <v>51</v>
      </c>
      <c r="L955" s="42" t="n">
        <v>57</v>
      </c>
      <c r="M955" s="42" t="n">
        <v>16</v>
      </c>
      <c r="N955" s="42" t="n">
        <v>20</v>
      </c>
      <c r="O955" s="44">
        <f>IF(F955&gt;E955,1,0)</f>
        <v/>
      </c>
      <c r="P955" s="44">
        <f>F955-E955</f>
        <v/>
      </c>
    </row>
    <row r="956" ht="15" customHeight="1" s="35">
      <c r="A956" s="42" t="inlineStr">
        <is>
          <t>0022500926</t>
        </is>
      </c>
      <c r="B956" s="43" t="n">
        <v>46089</v>
      </c>
      <c r="C956" s="42" t="inlineStr">
        <is>
          <t>ORL</t>
        </is>
      </c>
      <c r="D956" s="42" t="inlineStr">
        <is>
          <t>MIL</t>
        </is>
      </c>
      <c r="E956" s="42" t="n">
        <v>130</v>
      </c>
      <c r="F956" s="42" t="n">
        <v>91</v>
      </c>
      <c r="G956" s="42" t="n">
        <v>15</v>
      </c>
      <c r="H956" s="42" t="n">
        <v>17</v>
      </c>
      <c r="I956" s="42" t="n">
        <v>19</v>
      </c>
      <c r="J956" s="42" t="n">
        <v>24</v>
      </c>
      <c r="K956" s="42" t="n">
        <v>58</v>
      </c>
      <c r="L956" s="42" t="n">
        <v>43</v>
      </c>
      <c r="M956" s="42" t="n">
        <v>34</v>
      </c>
      <c r="N956" s="42" t="n">
        <v>27</v>
      </c>
      <c r="O956" s="44">
        <f>IF(F956&gt;E956,1,0)</f>
        <v/>
      </c>
      <c r="P956" s="44">
        <f>F956-E956</f>
        <v/>
      </c>
    </row>
    <row r="957" ht="15" customHeight="1" s="35">
      <c r="A957" s="42" t="inlineStr">
        <is>
          <t>0022500927</t>
        </is>
      </c>
      <c r="B957" s="43" t="n">
        <v>46089</v>
      </c>
      <c r="C957" s="42" t="inlineStr">
        <is>
          <t>HOU</t>
        </is>
      </c>
      <c r="D957" s="42" t="inlineStr">
        <is>
          <t>SAS</t>
        </is>
      </c>
      <c r="E957" s="42" t="n">
        <v>120</v>
      </c>
      <c r="F957" s="42" t="n">
        <v>145</v>
      </c>
      <c r="G957" s="42" t="n">
        <v>12</v>
      </c>
      <c r="H957" s="42" t="n">
        <v>8</v>
      </c>
      <c r="I957" s="42" t="n">
        <v>23</v>
      </c>
      <c r="J957" s="42" t="n">
        <v>26</v>
      </c>
      <c r="K957" s="42" t="n">
        <v>46</v>
      </c>
      <c r="L957" s="42" t="n">
        <v>46</v>
      </c>
      <c r="M957" s="42" t="n">
        <v>39</v>
      </c>
      <c r="N957" s="42" t="n">
        <v>46</v>
      </c>
      <c r="O957" s="44">
        <f>IF(F957&gt;E957,1,0)</f>
        <v/>
      </c>
      <c r="P957" s="44">
        <f>F957-E957</f>
        <v/>
      </c>
    </row>
    <row r="958" ht="15" customHeight="1" s="35">
      <c r="A958" s="42" t="inlineStr">
        <is>
          <t>0022500928</t>
        </is>
      </c>
      <c r="B958" s="43" t="n">
        <v>46089</v>
      </c>
      <c r="C958" s="42" t="inlineStr">
        <is>
          <t>CHA</t>
        </is>
      </c>
      <c r="D958" s="42" t="inlineStr">
        <is>
          <t>PHX</t>
        </is>
      </c>
      <c r="E958" s="42" t="n">
        <v>99</v>
      </c>
      <c r="F958" s="42" t="n">
        <v>111</v>
      </c>
      <c r="G958" s="42" t="n">
        <v>13</v>
      </c>
      <c r="H958" s="42" t="n">
        <v>8</v>
      </c>
      <c r="I958" s="42" t="n">
        <v>21</v>
      </c>
      <c r="J958" s="42" t="n">
        <v>17</v>
      </c>
      <c r="K958" s="42" t="n">
        <v>53</v>
      </c>
      <c r="L958" s="42" t="n">
        <v>50</v>
      </c>
      <c r="M958" s="42" t="n">
        <v>32</v>
      </c>
      <c r="N958" s="42" t="n">
        <v>36</v>
      </c>
      <c r="O958" s="44">
        <f>IF(F958&gt;E958,1,0)</f>
        <v/>
      </c>
      <c r="P958" s="44">
        <f>F958-E958</f>
        <v/>
      </c>
    </row>
    <row r="959" ht="15" customHeight="1" s="35">
      <c r="A959" s="42" t="inlineStr">
        <is>
          <t>0022500929</t>
        </is>
      </c>
      <c r="B959" s="43" t="n">
        <v>46089</v>
      </c>
      <c r="C959" s="42" t="inlineStr">
        <is>
          <t>IND</t>
        </is>
      </c>
      <c r="D959" s="42" t="inlineStr">
        <is>
          <t>POR</t>
        </is>
      </c>
      <c r="E959" s="42" t="n">
        <v>111</v>
      </c>
      <c r="F959" s="42" t="n">
        <v>131</v>
      </c>
      <c r="G959" s="42" t="n">
        <v>12</v>
      </c>
      <c r="H959" s="42" t="n">
        <v>14</v>
      </c>
      <c r="I959" s="42" t="n">
        <v>22</v>
      </c>
      <c r="J959" s="42" t="n">
        <v>19</v>
      </c>
      <c r="K959" s="42" t="n">
        <v>54</v>
      </c>
      <c r="L959" s="42" t="n">
        <v>61</v>
      </c>
      <c r="M959" s="42" t="n">
        <v>15</v>
      </c>
      <c r="N959" s="42" t="n">
        <v>30</v>
      </c>
      <c r="O959" s="44">
        <f>IF(F959&gt;E959,1,0)</f>
        <v/>
      </c>
      <c r="P959" s="44">
        <f>F959-E959</f>
        <v/>
      </c>
    </row>
    <row r="960" ht="15" customHeight="1" s="35">
      <c r="A960" s="42" t="inlineStr">
        <is>
          <t>0022500930</t>
        </is>
      </c>
      <c r="B960" s="43" t="n">
        <v>46089</v>
      </c>
      <c r="C960" s="42" t="inlineStr">
        <is>
          <t>CHI</t>
        </is>
      </c>
      <c r="D960" s="42" t="inlineStr">
        <is>
          <t>SAC</t>
        </is>
      </c>
      <c r="E960" s="42" t="n">
        <v>110</v>
      </c>
      <c r="F960" s="42" t="n">
        <v>126</v>
      </c>
      <c r="G960" s="42" t="n">
        <v>14</v>
      </c>
      <c r="H960" s="42" t="n">
        <v>4</v>
      </c>
      <c r="I960" s="42" t="n">
        <v>19</v>
      </c>
      <c r="J960" s="42" t="n">
        <v>21</v>
      </c>
      <c r="K960" s="42" t="n">
        <v>57</v>
      </c>
      <c r="L960" s="42" t="n">
        <v>63</v>
      </c>
      <c r="M960" s="42" t="n">
        <v>26</v>
      </c>
      <c r="N960" s="42" t="n">
        <v>14</v>
      </c>
      <c r="O960" s="44">
        <f>IF(F960&gt;E960,1,0)</f>
        <v/>
      </c>
      <c r="P960" s="44">
        <f>F960-E960</f>
        <v/>
      </c>
    </row>
    <row r="961" ht="15" customHeight="1" s="35">
      <c r="A961" s="42" t="inlineStr">
        <is>
          <t>0022500931</t>
        </is>
      </c>
      <c r="B961" s="43" t="n">
        <v>46090</v>
      </c>
      <c r="C961" s="42" t="inlineStr">
        <is>
          <t>PHI</t>
        </is>
      </c>
      <c r="D961" s="42" t="inlineStr">
        <is>
          <t>CLE</t>
        </is>
      </c>
      <c r="E961" s="42" t="n">
        <v>101</v>
      </c>
      <c r="F961" s="42" t="n">
        <v>115</v>
      </c>
      <c r="G961" s="42" t="n">
        <v>17</v>
      </c>
      <c r="H961" s="42" t="n">
        <v>10</v>
      </c>
      <c r="I961" s="42" t="n">
        <v>21</v>
      </c>
      <c r="J961" s="42" t="n">
        <v>16</v>
      </c>
      <c r="K961" s="42" t="n">
        <v>53</v>
      </c>
      <c r="L961" s="42" t="n">
        <v>48</v>
      </c>
      <c r="M961" s="42" t="n">
        <v>34</v>
      </c>
      <c r="N961" s="42" t="n">
        <v>39</v>
      </c>
      <c r="O961" s="44">
        <f>IF(F961&gt;E961,1,0)</f>
        <v/>
      </c>
      <c r="P961" s="44">
        <f>F961-E961</f>
        <v/>
      </c>
    </row>
    <row r="962" ht="15" customHeight="1" s="35">
      <c r="A962" s="42" t="inlineStr">
        <is>
          <t>0022500932</t>
        </is>
      </c>
      <c r="B962" s="43" t="n">
        <v>46090</v>
      </c>
      <c r="C962" s="42" t="inlineStr">
        <is>
          <t>MEM</t>
        </is>
      </c>
      <c r="D962" s="42" t="inlineStr">
        <is>
          <t>BKN</t>
        </is>
      </c>
      <c r="E962" s="42" t="n">
        <v>115</v>
      </c>
      <c r="F962" s="42" t="n">
        <v>126</v>
      </c>
      <c r="G962" s="42" t="n">
        <v>15</v>
      </c>
      <c r="H962" s="42" t="n">
        <v>20</v>
      </c>
      <c r="I962" s="42" t="n">
        <v>15</v>
      </c>
      <c r="J962" s="42" t="n">
        <v>21</v>
      </c>
      <c r="K962" s="42" t="n">
        <v>48</v>
      </c>
      <c r="L962" s="42" t="n">
        <v>50</v>
      </c>
      <c r="M962" s="42" t="n">
        <v>23</v>
      </c>
      <c r="N962" s="42" t="n">
        <v>16</v>
      </c>
      <c r="O962" s="44">
        <f>IF(F962&gt;E962,1,0)</f>
        <v/>
      </c>
      <c r="P962" s="44">
        <f>F962-E962</f>
        <v/>
      </c>
    </row>
    <row r="963" ht="15" customHeight="1" s="35">
      <c r="A963" s="42" t="inlineStr">
        <is>
          <t>0022500933</t>
        </is>
      </c>
      <c r="B963" s="43" t="n">
        <v>46090</v>
      </c>
      <c r="C963" s="42" t="inlineStr">
        <is>
          <t>DEN</t>
        </is>
      </c>
      <c r="D963" s="42" t="inlineStr">
        <is>
          <t>OKC</t>
        </is>
      </c>
      <c r="E963" s="42" t="n">
        <v>126</v>
      </c>
      <c r="F963" s="42" t="n">
        <v>129</v>
      </c>
      <c r="G963" s="42" t="n">
        <v>8</v>
      </c>
      <c r="H963" s="42" t="n">
        <v>3</v>
      </c>
      <c r="I963" s="42" t="n">
        <v>20</v>
      </c>
      <c r="J963" s="42" t="n">
        <v>20</v>
      </c>
      <c r="K963" s="42" t="n">
        <v>70</v>
      </c>
      <c r="L963" s="42" t="n">
        <v>43</v>
      </c>
      <c r="M963" s="42" t="n">
        <v>39</v>
      </c>
      <c r="N963" s="42" t="n">
        <v>50</v>
      </c>
      <c r="O963" s="44">
        <f>IF(F963&gt;E963,1,0)</f>
        <v/>
      </c>
      <c r="P963" s="44">
        <f>F963-E963</f>
        <v/>
      </c>
    </row>
    <row r="964" ht="15" customHeight="1" s="35">
      <c r="A964" s="42" t="inlineStr">
        <is>
          <t>0022500934</t>
        </is>
      </c>
      <c r="B964" s="43" t="n">
        <v>46090</v>
      </c>
      <c r="C964" s="42" t="inlineStr">
        <is>
          <t>GSW</t>
        </is>
      </c>
      <c r="D964" s="42" t="inlineStr">
        <is>
          <t>UTA</t>
        </is>
      </c>
      <c r="E964" s="42" t="n">
        <v>116</v>
      </c>
      <c r="F964" s="42" t="n">
        <v>119</v>
      </c>
      <c r="G964" s="42" t="n">
        <v>10</v>
      </c>
      <c r="H964" s="42" t="n">
        <v>17</v>
      </c>
      <c r="I964" s="42" t="n">
        <v>20</v>
      </c>
      <c r="J964" s="42" t="n">
        <v>17</v>
      </c>
      <c r="K964" s="42" t="n">
        <v>53</v>
      </c>
      <c r="L964" s="42" t="n">
        <v>55</v>
      </c>
      <c r="M964" s="42" t="n">
        <v>32</v>
      </c>
      <c r="N964" s="42" t="n">
        <v>19</v>
      </c>
      <c r="O964" s="44">
        <f>IF(F964&gt;E964,1,0)</f>
        <v/>
      </c>
      <c r="P964" s="44">
        <f>F964-E964</f>
        <v/>
      </c>
    </row>
    <row r="965" ht="15" customHeight="1" s="35">
      <c r="A965" s="42" t="inlineStr">
        <is>
          <t>0022500935</t>
        </is>
      </c>
      <c r="B965" s="43" t="n">
        <v>46090</v>
      </c>
      <c r="C965" s="42" t="inlineStr">
        <is>
          <t>NYK</t>
        </is>
      </c>
      <c r="D965" s="42" t="inlineStr">
        <is>
          <t>LAC</t>
        </is>
      </c>
      <c r="E965" s="42" t="n">
        <v>118</v>
      </c>
      <c r="F965" s="42" t="n">
        <v>126</v>
      </c>
      <c r="G965" s="42" t="n">
        <v>20</v>
      </c>
      <c r="H965" s="42" t="n">
        <v>8</v>
      </c>
      <c r="I965" s="42" t="n">
        <v>23</v>
      </c>
      <c r="J965" s="42" t="n">
        <v>19</v>
      </c>
      <c r="K965" s="42" t="n">
        <v>61</v>
      </c>
      <c r="L965" s="42" t="n">
        <v>41</v>
      </c>
      <c r="M965" s="42" t="n">
        <v>41</v>
      </c>
      <c r="N965" s="42" t="n">
        <v>31</v>
      </c>
      <c r="O965" s="44">
        <f>IF(F965&gt;E965,1,0)</f>
        <v/>
      </c>
      <c r="P965" s="44">
        <f>F965-E965</f>
        <v/>
      </c>
    </row>
    <row r="966" ht="15" customHeight="1" s="35">
      <c r="A966" s="42" t="inlineStr">
        <is>
          <t>0022500936</t>
        </is>
      </c>
      <c r="B966" s="43" t="n">
        <v>46091</v>
      </c>
      <c r="C966" s="42" t="inlineStr">
        <is>
          <t>MEM</t>
        </is>
      </c>
      <c r="D966" s="42" t="inlineStr">
        <is>
          <t>PHI</t>
        </is>
      </c>
      <c r="E966" s="42" t="n">
        <v>129</v>
      </c>
      <c r="F966" s="42" t="n">
        <v>139</v>
      </c>
      <c r="G966" s="42" t="n">
        <v>20</v>
      </c>
      <c r="H966" s="42" t="n">
        <v>11</v>
      </c>
      <c r="I966" s="42" t="n">
        <v>31</v>
      </c>
      <c r="J966" s="42" t="n">
        <v>25</v>
      </c>
      <c r="K966" s="42" t="n">
        <v>53</v>
      </c>
      <c r="L966" s="42" t="n">
        <v>52</v>
      </c>
      <c r="M966" s="42" t="n">
        <v>23</v>
      </c>
      <c r="N966" s="42" t="n">
        <v>34</v>
      </c>
      <c r="O966" s="44">
        <f>IF(F966&gt;E966,1,0)</f>
        <v/>
      </c>
      <c r="P966" s="44">
        <f>F966-E966</f>
        <v/>
      </c>
    </row>
    <row r="967" ht="15" customHeight="1" s="35">
      <c r="A967" s="42" t="inlineStr">
        <is>
          <t>0022500937</t>
        </is>
      </c>
      <c r="B967" s="43" t="n">
        <v>46091</v>
      </c>
      <c r="C967" s="42" t="inlineStr">
        <is>
          <t>DET</t>
        </is>
      </c>
      <c r="D967" s="42" t="inlineStr">
        <is>
          <t>BKN</t>
        </is>
      </c>
      <c r="E967" s="42" t="n">
        <v>138</v>
      </c>
      <c r="F967" s="42" t="n">
        <v>100</v>
      </c>
      <c r="G967" s="42" t="n">
        <v>9</v>
      </c>
      <c r="H967" s="42" t="n">
        <v>19</v>
      </c>
      <c r="I967" s="42" t="n">
        <v>24</v>
      </c>
      <c r="J967" s="42" t="n">
        <v>29</v>
      </c>
      <c r="K967" s="42" t="n">
        <v>53</v>
      </c>
      <c r="L967" s="42" t="n">
        <v>37</v>
      </c>
      <c r="M967" s="42" t="n">
        <v>45</v>
      </c>
      <c r="N967" s="42" t="n">
        <v>17</v>
      </c>
      <c r="O967" s="44">
        <f>IF(F967&gt;E967,1,0)</f>
        <v/>
      </c>
      <c r="P967" s="44">
        <f>F967-E967</f>
        <v/>
      </c>
    </row>
    <row r="968" ht="15" customHeight="1" s="35">
      <c r="A968" s="42" t="inlineStr">
        <is>
          <t>0022500938</t>
        </is>
      </c>
      <c r="B968" s="43" t="n">
        <v>46091</v>
      </c>
      <c r="C968" s="42" t="inlineStr">
        <is>
          <t>WAS</t>
        </is>
      </c>
      <c r="D968" s="42" t="inlineStr">
        <is>
          <t>MIA</t>
        </is>
      </c>
      <c r="E968" s="42" t="n">
        <v>129</v>
      </c>
      <c r="F968" s="42" t="n">
        <v>150</v>
      </c>
      <c r="G968" s="42" t="n">
        <v>24</v>
      </c>
      <c r="H968" s="42" t="n">
        <v>17</v>
      </c>
      <c r="I968" s="42" t="n">
        <v>34</v>
      </c>
      <c r="J968" s="42" t="n">
        <v>22</v>
      </c>
      <c r="K968" s="42" t="n">
        <v>47</v>
      </c>
      <c r="L968" s="42" t="n">
        <v>61</v>
      </c>
      <c r="M968" s="42" t="n">
        <v>16</v>
      </c>
      <c r="N968" s="42" t="n">
        <v>36</v>
      </c>
      <c r="O968" s="44">
        <f>IF(F968&gt;E968,1,0)</f>
        <v/>
      </c>
      <c r="P968" s="44">
        <f>F968-E968</f>
        <v/>
      </c>
    </row>
    <row r="969" ht="15" customHeight="1" s="35">
      <c r="A969" s="42" t="inlineStr">
        <is>
          <t>0022500939</t>
        </is>
      </c>
      <c r="B969" s="43" t="n">
        <v>46091</v>
      </c>
      <c r="C969" s="42" t="inlineStr">
        <is>
          <t>DAL</t>
        </is>
      </c>
      <c r="D969" s="42" t="inlineStr">
        <is>
          <t>ATL</t>
        </is>
      </c>
      <c r="E969" s="42" t="n">
        <v>112</v>
      </c>
      <c r="F969" s="42" t="n">
        <v>124</v>
      </c>
      <c r="G969" s="42" t="n">
        <v>14</v>
      </c>
      <c r="H969" s="42" t="n">
        <v>10</v>
      </c>
      <c r="I969" s="42" t="n">
        <v>16</v>
      </c>
      <c r="J969" s="42" t="n">
        <v>18</v>
      </c>
      <c r="K969" s="42" t="n">
        <v>49</v>
      </c>
      <c r="L969" s="42" t="n">
        <v>53</v>
      </c>
      <c r="M969" s="42" t="n">
        <v>21</v>
      </c>
      <c r="N969" s="42" t="n">
        <v>33</v>
      </c>
      <c r="O969" s="44">
        <f>IF(F969&gt;E969,1,0)</f>
        <v/>
      </c>
      <c r="P969" s="44">
        <f>F969-E969</f>
        <v/>
      </c>
    </row>
    <row r="970" ht="15" customHeight="1" s="35">
      <c r="A970" s="42" t="inlineStr">
        <is>
          <t>0022500940</t>
        </is>
      </c>
      <c r="B970" s="43" t="n">
        <v>46091</v>
      </c>
      <c r="C970" s="42" t="inlineStr">
        <is>
          <t>TOR</t>
        </is>
      </c>
      <c r="D970" s="42" t="inlineStr">
        <is>
          <t>HOU</t>
        </is>
      </c>
      <c r="E970" s="42" t="n">
        <v>99</v>
      </c>
      <c r="F970" s="42" t="n">
        <v>113</v>
      </c>
      <c r="G970" s="42" t="n">
        <v>13</v>
      </c>
      <c r="H970" s="42" t="n">
        <v>18</v>
      </c>
      <c r="I970" s="42" t="n">
        <v>23</v>
      </c>
      <c r="J970" s="42" t="n">
        <v>20</v>
      </c>
      <c r="K970" s="42" t="n">
        <v>37</v>
      </c>
      <c r="L970" s="42" t="n">
        <v>60</v>
      </c>
      <c r="M970" s="42" t="n">
        <v>36</v>
      </c>
      <c r="N970" s="42" t="n">
        <v>39</v>
      </c>
      <c r="O970" s="44">
        <f>IF(F970&gt;E970,1,0)</f>
        <v/>
      </c>
      <c r="P970" s="44">
        <f>F970-E970</f>
        <v/>
      </c>
    </row>
    <row r="971" ht="15" customHeight="1" s="35">
      <c r="A971" s="42" t="inlineStr">
        <is>
          <t>0022500941</t>
        </is>
      </c>
      <c r="B971" s="43" t="n">
        <v>46091</v>
      </c>
      <c r="C971" s="42" t="inlineStr">
        <is>
          <t>PHX</t>
        </is>
      </c>
      <c r="D971" s="42" t="inlineStr">
        <is>
          <t>MIL</t>
        </is>
      </c>
      <c r="E971" s="42" t="n">
        <v>129</v>
      </c>
      <c r="F971" s="42" t="n">
        <v>114</v>
      </c>
      <c r="G971" s="42" t="n">
        <v>12</v>
      </c>
      <c r="H971" s="42" t="n">
        <v>17</v>
      </c>
      <c r="I971" s="42" t="n">
        <v>20</v>
      </c>
      <c r="J971" s="42" t="n">
        <v>13</v>
      </c>
      <c r="K971" s="42" t="n">
        <v>45</v>
      </c>
      <c r="L971" s="42" t="n">
        <v>44</v>
      </c>
      <c r="M971" s="42" t="n">
        <v>37</v>
      </c>
      <c r="N971" s="42" t="n">
        <v>27</v>
      </c>
      <c r="O971" s="44">
        <f>IF(F971&gt;E971,1,0)</f>
        <v/>
      </c>
      <c r="P971" s="44">
        <f>F971-E971</f>
        <v/>
      </c>
    </row>
    <row r="972" ht="15" customHeight="1" s="35">
      <c r="A972" s="42" t="inlineStr">
        <is>
          <t>0022500942</t>
        </is>
      </c>
      <c r="B972" s="43" t="n">
        <v>46091</v>
      </c>
      <c r="C972" s="42" t="inlineStr">
        <is>
          <t>BOS</t>
        </is>
      </c>
      <c r="D972" s="42" t="inlineStr">
        <is>
          <t>SAS</t>
        </is>
      </c>
      <c r="E972" s="42" t="n">
        <v>116</v>
      </c>
      <c r="F972" s="42" t="n">
        <v>125</v>
      </c>
      <c r="G972" s="42" t="n">
        <v>8</v>
      </c>
      <c r="H972" s="42" t="n">
        <v>12</v>
      </c>
      <c r="I972" s="42" t="n">
        <v>18</v>
      </c>
      <c r="J972" s="42" t="n">
        <v>19</v>
      </c>
      <c r="K972" s="42" t="n">
        <v>41</v>
      </c>
      <c r="L972" s="42" t="n">
        <v>60</v>
      </c>
      <c r="M972" s="42" t="n">
        <v>43</v>
      </c>
      <c r="N972" s="42" t="n">
        <v>47</v>
      </c>
      <c r="O972" s="44">
        <f>IF(F972&gt;E972,1,0)</f>
        <v/>
      </c>
      <c r="P972" s="44">
        <f>F972-E972</f>
        <v/>
      </c>
    </row>
    <row r="973" ht="15" customHeight="1" s="35">
      <c r="A973" s="42" t="inlineStr">
        <is>
          <t>0022500943</t>
        </is>
      </c>
      <c r="B973" s="43" t="n">
        <v>46091</v>
      </c>
      <c r="C973" s="42" t="inlineStr">
        <is>
          <t>CHI</t>
        </is>
      </c>
      <c r="D973" s="42" t="inlineStr">
        <is>
          <t>GSW</t>
        </is>
      </c>
      <c r="E973" s="42" t="n">
        <v>130</v>
      </c>
      <c r="F973" s="42" t="n">
        <v>124</v>
      </c>
      <c r="G973" s="42" t="n">
        <v>14</v>
      </c>
      <c r="H973" s="42" t="n">
        <v>12</v>
      </c>
      <c r="I973" s="42" t="n">
        <v>18</v>
      </c>
      <c r="J973" s="42" t="n">
        <v>18</v>
      </c>
      <c r="K973" s="42" t="n">
        <v>71</v>
      </c>
      <c r="L973" s="42" t="n">
        <v>58</v>
      </c>
      <c r="M973" s="42" t="n">
        <v>26</v>
      </c>
      <c r="N973" s="42" t="n">
        <v>32</v>
      </c>
      <c r="O973" s="44">
        <f>IF(F973&gt;E973,1,0)</f>
        <v/>
      </c>
      <c r="P973" s="44">
        <f>F973-E973</f>
        <v/>
      </c>
    </row>
    <row r="974" ht="15" customHeight="1" s="35">
      <c r="A974" s="42" t="inlineStr">
        <is>
          <t>0022500944</t>
        </is>
      </c>
      <c r="B974" s="43" t="n">
        <v>46091</v>
      </c>
      <c r="C974" s="42" t="inlineStr">
        <is>
          <t>CHA</t>
        </is>
      </c>
      <c r="D974" s="42" t="inlineStr">
        <is>
          <t>POR</t>
        </is>
      </c>
      <c r="E974" s="42" t="n">
        <v>103</v>
      </c>
      <c r="F974" s="42" t="n">
        <v>101</v>
      </c>
      <c r="G974" s="42" t="n">
        <v>17</v>
      </c>
      <c r="H974" s="42" t="n">
        <v>18</v>
      </c>
      <c r="I974" s="42" t="n">
        <v>20</v>
      </c>
      <c r="J974" s="42" t="n">
        <v>24</v>
      </c>
      <c r="K974" s="42" t="n">
        <v>60</v>
      </c>
      <c r="L974" s="42" t="n">
        <v>51</v>
      </c>
      <c r="M974" s="42" t="n">
        <v>32</v>
      </c>
      <c r="N974" s="42" t="n">
        <v>31</v>
      </c>
      <c r="O974" s="44">
        <f>IF(F974&gt;E974,1,0)</f>
        <v/>
      </c>
      <c r="P974" s="44">
        <f>F974-E974</f>
        <v/>
      </c>
    </row>
    <row r="975" ht="15" customHeight="1" s="35">
      <c r="A975" s="42" t="inlineStr">
        <is>
          <t>0022500945</t>
        </is>
      </c>
      <c r="B975" s="43" t="n">
        <v>46091</v>
      </c>
      <c r="C975" s="42" t="inlineStr">
        <is>
          <t>IND</t>
        </is>
      </c>
      <c r="D975" s="42" t="inlineStr">
        <is>
          <t>SAC</t>
        </is>
      </c>
      <c r="E975" s="42" t="n">
        <v>109</v>
      </c>
      <c r="F975" s="42" t="n">
        <v>114</v>
      </c>
      <c r="G975" s="42" t="n">
        <v>15</v>
      </c>
      <c r="H975" s="42" t="n">
        <v>11</v>
      </c>
      <c r="I975" s="42" t="n">
        <v>23</v>
      </c>
      <c r="J975" s="42" t="n">
        <v>18</v>
      </c>
      <c r="K975" s="42" t="n">
        <v>54</v>
      </c>
      <c r="L975" s="42" t="n">
        <v>59</v>
      </c>
      <c r="M975" s="42" t="n">
        <v>15</v>
      </c>
      <c r="N975" s="42" t="n">
        <v>15</v>
      </c>
      <c r="O975" s="44">
        <f>IF(F975&gt;E975,1,0)</f>
        <v/>
      </c>
      <c r="P975" s="44">
        <f>F975-E975</f>
        <v/>
      </c>
    </row>
    <row r="976" ht="15" customHeight="1" s="35">
      <c r="A976" s="42" t="inlineStr">
        <is>
          <t>0022500946</t>
        </is>
      </c>
      <c r="B976" s="43" t="n">
        <v>46091</v>
      </c>
      <c r="C976" s="42" t="inlineStr">
        <is>
          <t>MIN</t>
        </is>
      </c>
      <c r="D976" s="42" t="inlineStr">
        <is>
          <t>LAL</t>
        </is>
      </c>
      <c r="E976" s="42" t="n">
        <v>106</v>
      </c>
      <c r="F976" s="42" t="n">
        <v>120</v>
      </c>
      <c r="G976" s="42" t="n">
        <v>11</v>
      </c>
      <c r="H976" s="42" t="n">
        <v>7</v>
      </c>
      <c r="I976" s="42" t="n">
        <v>24</v>
      </c>
      <c r="J976" s="42" t="n">
        <v>20</v>
      </c>
      <c r="K976" s="42" t="n">
        <v>52</v>
      </c>
      <c r="L976" s="42" t="n">
        <v>52</v>
      </c>
      <c r="M976" s="42" t="n">
        <v>40</v>
      </c>
      <c r="N976" s="42" t="n">
        <v>39</v>
      </c>
      <c r="O976" s="44">
        <f>IF(F976&gt;E976,1,0)</f>
        <v/>
      </c>
      <c r="P976" s="44">
        <f>F976-E976</f>
        <v/>
      </c>
    </row>
    <row r="977" ht="15" customHeight="1" s="35">
      <c r="A977" s="42" t="inlineStr">
        <is>
          <t>0022500947</t>
        </is>
      </c>
      <c r="B977" s="43" t="n">
        <v>46092</v>
      </c>
      <c r="C977" s="42" t="inlineStr">
        <is>
          <t>CLE</t>
        </is>
      </c>
      <c r="D977" s="42" t="inlineStr">
        <is>
          <t>ORL</t>
        </is>
      </c>
      <c r="E977" s="42" t="n">
        <v>122</v>
      </c>
      <c r="F977" s="42" t="n">
        <v>128</v>
      </c>
      <c r="G977" s="42" t="n">
        <v>10</v>
      </c>
      <c r="H977" s="42" t="n">
        <v>6</v>
      </c>
      <c r="I977" s="42" t="n">
        <v>22</v>
      </c>
      <c r="J977" s="42" t="n">
        <v>23</v>
      </c>
      <c r="K977" s="42" t="n">
        <v>52</v>
      </c>
      <c r="L977" s="42" t="n">
        <v>54</v>
      </c>
      <c r="M977" s="42" t="n">
        <v>40</v>
      </c>
      <c r="N977" s="42" t="n">
        <v>35</v>
      </c>
      <c r="O977" s="44">
        <f>IF(F977&gt;E977,1,0)</f>
        <v/>
      </c>
      <c r="P977" s="44">
        <f>F977-E977</f>
        <v/>
      </c>
    </row>
    <row r="978" ht="15" customHeight="1" s="35">
      <c r="A978" s="42" t="inlineStr">
        <is>
          <t>0022500948</t>
        </is>
      </c>
      <c r="B978" s="43" t="n">
        <v>46092</v>
      </c>
      <c r="C978" s="42" t="inlineStr">
        <is>
          <t>TOR</t>
        </is>
      </c>
      <c r="D978" s="42" t="inlineStr">
        <is>
          <t>NOP</t>
        </is>
      </c>
      <c r="E978" s="42" t="n">
        <v>111</v>
      </c>
      <c r="F978" s="42" t="n">
        <v>122</v>
      </c>
      <c r="G978" s="42" t="n">
        <v>11</v>
      </c>
      <c r="H978" s="42" t="n">
        <v>16</v>
      </c>
      <c r="I978" s="42" t="n">
        <v>17</v>
      </c>
      <c r="J978" s="42" t="n">
        <v>16</v>
      </c>
      <c r="K978" s="42" t="n">
        <v>48</v>
      </c>
      <c r="L978" s="42" t="n">
        <v>62</v>
      </c>
      <c r="M978" s="42" t="n">
        <v>36</v>
      </c>
      <c r="N978" s="42" t="n">
        <v>21</v>
      </c>
      <c r="O978" s="44">
        <f>IF(F978&gt;E978,1,0)</f>
        <v/>
      </c>
      <c r="P978" s="44">
        <f>F978-E978</f>
        <v/>
      </c>
    </row>
    <row r="979" ht="15" customHeight="1" s="35">
      <c r="A979" s="42" t="inlineStr">
        <is>
          <t>0022500949</t>
        </is>
      </c>
      <c r="B979" s="43" t="n">
        <v>46092</v>
      </c>
      <c r="C979" s="42" t="inlineStr">
        <is>
          <t>NYK</t>
        </is>
      </c>
      <c r="D979" s="42" t="inlineStr">
        <is>
          <t>UTA</t>
        </is>
      </c>
      <c r="E979" s="42" t="n">
        <v>134</v>
      </c>
      <c r="F979" s="42" t="n">
        <v>117</v>
      </c>
      <c r="G979" s="42" t="n">
        <v>12</v>
      </c>
      <c r="H979" s="42" t="n">
        <v>15</v>
      </c>
      <c r="I979" s="42" t="n">
        <v>16</v>
      </c>
      <c r="J979" s="42" t="n">
        <v>20</v>
      </c>
      <c r="K979" s="42" t="n">
        <v>48</v>
      </c>
      <c r="L979" s="42" t="n">
        <v>47</v>
      </c>
      <c r="M979" s="42" t="n">
        <v>41</v>
      </c>
      <c r="N979" s="42" t="n">
        <v>20</v>
      </c>
      <c r="O979" s="44">
        <f>IF(F979&gt;E979,1,0)</f>
        <v/>
      </c>
      <c r="P979" s="44">
        <f>F979-E979</f>
        <v/>
      </c>
    </row>
    <row r="980" ht="15" customHeight="1" s="35">
      <c r="A980" s="42" t="inlineStr">
        <is>
          <t>0022500950</t>
        </is>
      </c>
      <c r="B980" s="43" t="n">
        <v>46092</v>
      </c>
      <c r="C980" s="42" t="inlineStr">
        <is>
          <t>HOU</t>
        </is>
      </c>
      <c r="D980" s="42" t="inlineStr">
        <is>
          <t>DEN</t>
        </is>
      </c>
      <c r="E980" s="42" t="n">
        <v>93</v>
      </c>
      <c r="F980" s="42" t="n">
        <v>129</v>
      </c>
      <c r="G980" s="42" t="n">
        <v>16</v>
      </c>
      <c r="H980" s="42" t="n">
        <v>10</v>
      </c>
      <c r="I980" s="42" t="n">
        <v>18</v>
      </c>
      <c r="J980" s="42" t="n">
        <v>16</v>
      </c>
      <c r="K980" s="42" t="n">
        <v>61</v>
      </c>
      <c r="L980" s="42" t="n">
        <v>50</v>
      </c>
      <c r="M980" s="42" t="n">
        <v>40</v>
      </c>
      <c r="N980" s="42" t="n">
        <v>39</v>
      </c>
      <c r="O980" s="44">
        <f>IF(F980&gt;E980,1,0)</f>
        <v/>
      </c>
      <c r="P980" s="44">
        <f>F980-E980</f>
        <v/>
      </c>
    </row>
    <row r="981" ht="15" customHeight="1" s="35">
      <c r="A981" s="42" t="inlineStr">
        <is>
          <t>0022500951</t>
        </is>
      </c>
      <c r="B981" s="43" t="n">
        <v>46092</v>
      </c>
      <c r="C981" s="42" t="inlineStr">
        <is>
          <t>CHA</t>
        </is>
      </c>
      <c r="D981" s="42" t="inlineStr">
        <is>
          <t>SAC</t>
        </is>
      </c>
      <c r="E981" s="42" t="n">
        <v>117</v>
      </c>
      <c r="F981" s="42" t="n">
        <v>109</v>
      </c>
      <c r="G981" s="42" t="n">
        <v>16</v>
      </c>
      <c r="H981" s="42" t="n">
        <v>14</v>
      </c>
      <c r="I981" s="42" t="n">
        <v>12</v>
      </c>
      <c r="J981" s="42" t="n">
        <v>18</v>
      </c>
      <c r="K981" s="42" t="n">
        <v>52</v>
      </c>
      <c r="L981" s="42" t="n">
        <v>40</v>
      </c>
      <c r="M981" s="42" t="n">
        <v>33</v>
      </c>
      <c r="N981" s="42" t="n">
        <v>16</v>
      </c>
      <c r="O981" s="44">
        <f>IF(F981&gt;E981,1,0)</f>
        <v/>
      </c>
      <c r="P981" s="44">
        <f>F981-E981</f>
        <v/>
      </c>
    </row>
    <row r="982" ht="15" customHeight="1" s="35">
      <c r="A982" s="42" t="inlineStr">
        <is>
          <t>0022500952</t>
        </is>
      </c>
      <c r="B982" s="43" t="n">
        <v>46092</v>
      </c>
      <c r="C982" s="42" t="inlineStr">
        <is>
          <t>MIN</t>
        </is>
      </c>
      <c r="D982" s="42" t="inlineStr">
        <is>
          <t>LAC</t>
        </is>
      </c>
      <c r="E982" s="42" t="n">
        <v>128</v>
      </c>
      <c r="F982" s="42" t="n">
        <v>153</v>
      </c>
      <c r="G982" s="42" t="n">
        <v>21</v>
      </c>
      <c r="H982" s="42" t="n">
        <v>10</v>
      </c>
      <c r="I982" s="42" t="n">
        <v>25</v>
      </c>
      <c r="J982" s="42" t="n">
        <v>24</v>
      </c>
      <c r="K982" s="42" t="n">
        <v>32</v>
      </c>
      <c r="L982" s="42" t="n">
        <v>41</v>
      </c>
      <c r="M982" s="42" t="n">
        <v>40</v>
      </c>
      <c r="N982" s="42" t="n">
        <v>32</v>
      </c>
      <c r="O982" s="44">
        <f>IF(F982&gt;E982,1,0)</f>
        <v/>
      </c>
      <c r="P982" s="44">
        <f>F982-E982</f>
        <v/>
      </c>
    </row>
    <row r="983" ht="15" customHeight="1" s="35">
      <c r="A983" s="42" t="inlineStr">
        <is>
          <t>0022500953</t>
        </is>
      </c>
      <c r="B983" s="43" t="n">
        <v>46093</v>
      </c>
      <c r="C983" s="42" t="inlineStr">
        <is>
          <t>PHI</t>
        </is>
      </c>
      <c r="D983" s="42" t="inlineStr">
        <is>
          <t>DET</t>
        </is>
      </c>
      <c r="E983" s="42" t="n">
        <v>109</v>
      </c>
      <c r="F983" s="42" t="n">
        <v>131</v>
      </c>
      <c r="G983" s="42" t="n">
        <v>16</v>
      </c>
      <c r="H983" s="42" t="n">
        <v>17</v>
      </c>
      <c r="I983" s="42" t="n">
        <v>17</v>
      </c>
      <c r="J983" s="42" t="n">
        <v>21</v>
      </c>
      <c r="K983" s="42" t="n">
        <v>48</v>
      </c>
      <c r="L983" s="42" t="n">
        <v>49</v>
      </c>
      <c r="M983" s="42" t="n">
        <v>35</v>
      </c>
      <c r="N983" s="42" t="n">
        <v>46</v>
      </c>
      <c r="O983" s="44">
        <f>IF(F983&gt;E983,1,0)</f>
        <v/>
      </c>
      <c r="P983" s="44">
        <f>F983-E983</f>
        <v/>
      </c>
    </row>
    <row r="984" ht="15" customHeight="1" s="35">
      <c r="A984" s="42" t="inlineStr">
        <is>
          <t>0022500954</t>
        </is>
      </c>
      <c r="B984" s="43" t="n">
        <v>46093</v>
      </c>
      <c r="C984" s="42" t="inlineStr">
        <is>
          <t>PHX</t>
        </is>
      </c>
      <c r="D984" s="42" t="inlineStr">
        <is>
          <t>IND</t>
        </is>
      </c>
      <c r="E984" s="42" t="n">
        <v>123</v>
      </c>
      <c r="F984" s="42" t="n">
        <v>108</v>
      </c>
      <c r="G984" s="42" t="n">
        <v>14</v>
      </c>
      <c r="H984" s="42" t="n">
        <v>16</v>
      </c>
      <c r="I984" s="42" t="n">
        <v>21</v>
      </c>
      <c r="J984" s="42" t="n">
        <v>19</v>
      </c>
      <c r="K984" s="42" t="n">
        <v>51</v>
      </c>
      <c r="L984" s="42" t="n">
        <v>44</v>
      </c>
      <c r="M984" s="42" t="n">
        <v>38</v>
      </c>
      <c r="N984" s="42" t="n">
        <v>15</v>
      </c>
      <c r="O984" s="44">
        <f>IF(F984&gt;E984,1,0)</f>
        <v/>
      </c>
      <c r="P984" s="44">
        <f>F984-E984</f>
        <v/>
      </c>
    </row>
    <row r="985" ht="15" customHeight="1" s="35">
      <c r="A985" s="42" t="inlineStr">
        <is>
          <t>0022500955</t>
        </is>
      </c>
      <c r="B985" s="43" t="n">
        <v>46093</v>
      </c>
      <c r="C985" s="42" t="inlineStr">
        <is>
          <t>WAS</t>
        </is>
      </c>
      <c r="D985" s="42" t="inlineStr">
        <is>
          <t>ORL</t>
        </is>
      </c>
      <c r="E985" s="42" t="n">
        <v>131</v>
      </c>
      <c r="F985" s="42" t="n">
        <v>136</v>
      </c>
      <c r="G985" s="42" t="n">
        <v>15</v>
      </c>
      <c r="H985" s="42" t="n">
        <v>13</v>
      </c>
      <c r="I985" s="42" t="n">
        <v>27</v>
      </c>
      <c r="J985" s="42" t="n">
        <v>22</v>
      </c>
      <c r="K985" s="42" t="n">
        <v>56</v>
      </c>
      <c r="L985" s="42" t="n">
        <v>64</v>
      </c>
      <c r="M985" s="42" t="n">
        <v>16</v>
      </c>
      <c r="N985" s="42" t="n">
        <v>36</v>
      </c>
      <c r="O985" s="44">
        <f>IF(F985&gt;E985,1,0)</f>
        <v/>
      </c>
      <c r="P985" s="44">
        <f>F985-E985</f>
        <v/>
      </c>
    </row>
    <row r="986" ht="15" customHeight="1" s="35">
      <c r="A986" s="42" t="inlineStr">
        <is>
          <t>0022500956</t>
        </is>
      </c>
      <c r="B986" s="43" t="n">
        <v>46093</v>
      </c>
      <c r="C986" s="42" t="inlineStr">
        <is>
          <t>BKN</t>
        </is>
      </c>
      <c r="D986" s="42" t="inlineStr">
        <is>
          <t>ATL</t>
        </is>
      </c>
      <c r="E986" s="42" t="n">
        <v>97</v>
      </c>
      <c r="F986" s="42" t="n">
        <v>108</v>
      </c>
      <c r="G986" s="42" t="n">
        <v>20</v>
      </c>
      <c r="H986" s="42" t="n">
        <v>12</v>
      </c>
      <c r="I986" s="42" t="n">
        <v>29</v>
      </c>
      <c r="J986" s="42" t="n">
        <v>14</v>
      </c>
      <c r="K986" s="42" t="n">
        <v>43</v>
      </c>
      <c r="L986" s="42" t="n">
        <v>63</v>
      </c>
      <c r="M986" s="42" t="n">
        <v>17</v>
      </c>
      <c r="N986" s="42" t="n">
        <v>34</v>
      </c>
      <c r="O986" s="44">
        <f>IF(F986&gt;E986,1,0)</f>
        <v/>
      </c>
      <c r="P986" s="44">
        <f>F986-E986</f>
        <v/>
      </c>
    </row>
    <row r="987" ht="15" customHeight="1" s="35">
      <c r="A987" s="42" t="inlineStr">
        <is>
          <t>0022500957</t>
        </is>
      </c>
      <c r="B987" s="43" t="n">
        <v>46093</v>
      </c>
      <c r="C987" s="42" t="inlineStr">
        <is>
          <t>MIL</t>
        </is>
      </c>
      <c r="D987" s="42" t="inlineStr">
        <is>
          <t>MIA</t>
        </is>
      </c>
      <c r="E987" s="42" t="n">
        <v>105</v>
      </c>
      <c r="F987" s="42" t="n">
        <v>112</v>
      </c>
      <c r="G987" s="42" t="n">
        <v>14</v>
      </c>
      <c r="H987" s="42" t="n">
        <v>12</v>
      </c>
      <c r="I987" s="42" t="n">
        <v>30</v>
      </c>
      <c r="J987" s="42" t="n">
        <v>14</v>
      </c>
      <c r="K987" s="42" t="n">
        <v>44</v>
      </c>
      <c r="L987" s="42" t="n">
        <v>63</v>
      </c>
      <c r="M987" s="42" t="n">
        <v>27</v>
      </c>
      <c r="N987" s="42" t="n">
        <v>37</v>
      </c>
      <c r="O987" s="44">
        <f>IF(F987&gt;E987,1,0)</f>
        <v/>
      </c>
      <c r="P987" s="44">
        <f>F987-E987</f>
        <v/>
      </c>
    </row>
    <row r="988" ht="15" customHeight="1" s="35">
      <c r="A988" s="42" t="inlineStr">
        <is>
          <t>0022500958</t>
        </is>
      </c>
      <c r="B988" s="43" t="n">
        <v>46093</v>
      </c>
      <c r="C988" s="42" t="inlineStr">
        <is>
          <t>DEN</t>
        </is>
      </c>
      <c r="D988" s="42" t="inlineStr">
        <is>
          <t>SAS</t>
        </is>
      </c>
      <c r="E988" s="42" t="n">
        <v>136</v>
      </c>
      <c r="F988" s="42" t="n">
        <v>131</v>
      </c>
      <c r="G988" s="42" t="n">
        <v>10</v>
      </c>
      <c r="H988" s="42" t="n">
        <v>10</v>
      </c>
      <c r="I988" s="42" t="n">
        <v>21</v>
      </c>
      <c r="J988" s="42" t="n">
        <v>26</v>
      </c>
      <c r="K988" s="42" t="n">
        <v>50</v>
      </c>
      <c r="L988" s="42" t="n">
        <v>57</v>
      </c>
      <c r="M988" s="42" t="n">
        <v>40</v>
      </c>
      <c r="N988" s="42" t="n">
        <v>48</v>
      </c>
      <c r="O988" s="44">
        <f>IF(F988&gt;E988,1,0)</f>
        <v/>
      </c>
      <c r="P988" s="44">
        <f>F988-E988</f>
        <v/>
      </c>
    </row>
    <row r="989" ht="15" customHeight="1" s="35">
      <c r="A989" s="42" t="inlineStr">
        <is>
          <t>0022500959</t>
        </is>
      </c>
      <c r="B989" s="43" t="n">
        <v>46093</v>
      </c>
      <c r="C989" s="42" t="inlineStr">
        <is>
          <t>BOS</t>
        </is>
      </c>
      <c r="D989" s="42" t="inlineStr">
        <is>
          <t>OKC</t>
        </is>
      </c>
      <c r="E989" s="42" t="n">
        <v>102</v>
      </c>
      <c r="F989" s="42" t="n">
        <v>104</v>
      </c>
      <c r="G989" s="42" t="n">
        <v>13</v>
      </c>
      <c r="H989" s="42" t="n">
        <v>12</v>
      </c>
      <c r="I989" s="42" t="n">
        <v>18</v>
      </c>
      <c r="J989" s="42" t="n">
        <v>18</v>
      </c>
      <c r="K989" s="42" t="n">
        <v>53</v>
      </c>
      <c r="L989" s="42" t="n">
        <v>48</v>
      </c>
      <c r="M989" s="42" t="n">
        <v>43</v>
      </c>
      <c r="N989" s="42" t="n">
        <v>51</v>
      </c>
      <c r="O989" s="44">
        <f>IF(F989&gt;E989,1,0)</f>
        <v/>
      </c>
      <c r="P989" s="44">
        <f>F989-E989</f>
        <v/>
      </c>
    </row>
    <row r="990" ht="15" customHeight="1" s="35">
      <c r="A990" s="42" t="inlineStr">
        <is>
          <t>0022500960</t>
        </is>
      </c>
      <c r="B990" s="43" t="n">
        <v>46093</v>
      </c>
      <c r="C990" s="42" t="inlineStr">
        <is>
          <t>CHI</t>
        </is>
      </c>
      <c r="D990" s="42" t="inlineStr">
        <is>
          <t>LAL</t>
        </is>
      </c>
      <c r="E990" s="42" t="n">
        <v>130</v>
      </c>
      <c r="F990" s="42" t="n">
        <v>142</v>
      </c>
      <c r="G990" s="42" t="n">
        <v>16</v>
      </c>
      <c r="H990" s="42" t="n">
        <v>10</v>
      </c>
      <c r="I990" s="42" t="n">
        <v>18</v>
      </c>
      <c r="J990" s="42" t="n">
        <v>16</v>
      </c>
      <c r="K990" s="42" t="n">
        <v>50</v>
      </c>
      <c r="L990" s="42" t="n">
        <v>50</v>
      </c>
      <c r="M990" s="42" t="n">
        <v>27</v>
      </c>
      <c r="N990" s="42" t="n">
        <v>40</v>
      </c>
      <c r="O990" s="44">
        <f>IF(F990&gt;E990,1,0)</f>
        <v/>
      </c>
      <c r="P990" s="44">
        <f>F990-E990</f>
        <v/>
      </c>
    </row>
    <row r="991" ht="15" customHeight="1" s="35">
      <c r="A991" s="42" t="inlineStr">
        <is>
          <t>0022501111</t>
        </is>
      </c>
      <c r="B991" s="43" t="n">
        <v>46093</v>
      </c>
      <c r="C991" s="42" t="inlineStr">
        <is>
          <t>DAL</t>
        </is>
      </c>
      <c r="D991" s="42" t="inlineStr">
        <is>
          <t>MEM</t>
        </is>
      </c>
      <c r="E991" s="42" t="n">
        <v>120</v>
      </c>
      <c r="F991" s="42" t="n">
        <v>112</v>
      </c>
      <c r="G991" s="42" t="n">
        <v>20</v>
      </c>
      <c r="H991" s="42" t="n">
        <v>10</v>
      </c>
      <c r="I991" s="42" t="n">
        <v>18</v>
      </c>
      <c r="J991" s="42" t="n">
        <v>18</v>
      </c>
      <c r="K991" s="42" t="n">
        <v>70</v>
      </c>
      <c r="L991" s="42" t="n">
        <v>48</v>
      </c>
      <c r="M991" s="42" t="n">
        <v>21</v>
      </c>
      <c r="N991" s="42" t="n">
        <v>23</v>
      </c>
      <c r="O991" s="44">
        <f>IF(F991&gt;E991,1,0)</f>
        <v/>
      </c>
      <c r="P991" s="44">
        <f>F991-E991</f>
        <v/>
      </c>
    </row>
    <row r="992" ht="15" customHeight="1" s="35">
      <c r="A992" s="42" t="inlineStr">
        <is>
          <t>0022500961</t>
        </is>
      </c>
      <c r="B992" s="43" t="n">
        <v>46094</v>
      </c>
      <c r="C992" s="42" t="inlineStr">
        <is>
          <t>MEM</t>
        </is>
      </c>
      <c r="D992" s="42" t="inlineStr">
        <is>
          <t>DET</t>
        </is>
      </c>
      <c r="E992" s="42" t="n">
        <v>110</v>
      </c>
      <c r="F992" s="42" t="n">
        <v>126</v>
      </c>
      <c r="G992" s="42" t="n">
        <v>17</v>
      </c>
      <c r="H992" s="42" t="n">
        <v>19</v>
      </c>
      <c r="I992" s="42" t="n">
        <v>20</v>
      </c>
      <c r="J992" s="42" t="n">
        <v>19</v>
      </c>
      <c r="K992" s="42" t="n">
        <v>44</v>
      </c>
      <c r="L992" s="42" t="n">
        <v>58</v>
      </c>
      <c r="M992" s="42" t="n">
        <v>23</v>
      </c>
      <c r="N992" s="42" t="n">
        <v>47</v>
      </c>
      <c r="O992" s="44">
        <f>IF(F992&gt;E992,1,0)</f>
        <v/>
      </c>
      <c r="P992" s="44">
        <f>F992-E992</f>
        <v/>
      </c>
    </row>
    <row r="993" ht="15" customHeight="1" s="35">
      <c r="A993" s="42" t="inlineStr">
        <is>
          <t>0022500962</t>
        </is>
      </c>
      <c r="B993" s="43" t="n">
        <v>46094</v>
      </c>
      <c r="C993" s="42" t="inlineStr">
        <is>
          <t>NYK</t>
        </is>
      </c>
      <c r="D993" s="42" t="inlineStr">
        <is>
          <t>IND</t>
        </is>
      </c>
      <c r="E993" s="42" t="n">
        <v>101</v>
      </c>
      <c r="F993" s="42" t="n">
        <v>92</v>
      </c>
      <c r="G993" s="42" t="n">
        <v>12</v>
      </c>
      <c r="H993" s="42" t="n">
        <v>11</v>
      </c>
      <c r="I993" s="42" t="n">
        <v>22</v>
      </c>
      <c r="J993" s="42" t="n">
        <v>22</v>
      </c>
      <c r="K993" s="42" t="n">
        <v>58</v>
      </c>
      <c r="L993" s="42" t="n">
        <v>56</v>
      </c>
      <c r="M993" s="42" t="n">
        <v>42</v>
      </c>
      <c r="N993" s="42" t="n">
        <v>15</v>
      </c>
      <c r="O993" s="44">
        <f>IF(F993&gt;E993,1,0)</f>
        <v/>
      </c>
      <c r="P993" s="44">
        <f>F993-E993</f>
        <v/>
      </c>
    </row>
    <row r="994" ht="15" customHeight="1" s="35">
      <c r="A994" s="42" t="inlineStr">
        <is>
          <t>0022500963</t>
        </is>
      </c>
      <c r="B994" s="43" t="n">
        <v>46094</v>
      </c>
      <c r="C994" s="42" t="inlineStr">
        <is>
          <t>PHX</t>
        </is>
      </c>
      <c r="D994" s="42" t="inlineStr">
        <is>
          <t>TOR</t>
        </is>
      </c>
      <c r="E994" s="42" t="n">
        <v>115</v>
      </c>
      <c r="F994" s="42" t="n">
        <v>122</v>
      </c>
      <c r="G994" s="42" t="n">
        <v>12</v>
      </c>
      <c r="H994" s="42" t="n">
        <v>12</v>
      </c>
      <c r="I994" s="42" t="n">
        <v>21</v>
      </c>
      <c r="J994" s="42" t="n">
        <v>27</v>
      </c>
      <c r="K994" s="42" t="n">
        <v>44</v>
      </c>
      <c r="L994" s="42" t="n">
        <v>51</v>
      </c>
      <c r="M994" s="42" t="n">
        <v>39</v>
      </c>
      <c r="N994" s="42" t="n">
        <v>36</v>
      </c>
      <c r="O994" s="44">
        <f>IF(F994&gt;E994,1,0)</f>
        <v/>
      </c>
      <c r="P994" s="44">
        <f>F994-E994</f>
        <v/>
      </c>
    </row>
    <row r="995" ht="15" customHeight="1" s="35">
      <c r="A995" s="42" t="inlineStr">
        <is>
          <t>0022500964</t>
        </is>
      </c>
      <c r="B995" s="43" t="n">
        <v>46094</v>
      </c>
      <c r="C995" s="42" t="inlineStr">
        <is>
          <t>NOP</t>
        </is>
      </c>
      <c r="D995" s="42" t="inlineStr">
        <is>
          <t>HOU</t>
        </is>
      </c>
      <c r="E995" s="42" t="n">
        <v>105</v>
      </c>
      <c r="F995" s="42" t="n">
        <v>107</v>
      </c>
      <c r="G995" s="42" t="n">
        <v>13</v>
      </c>
      <c r="H995" s="42" t="n">
        <v>12</v>
      </c>
      <c r="I995" s="42" t="n">
        <v>19</v>
      </c>
      <c r="J995" s="42" t="n">
        <v>21</v>
      </c>
      <c r="K995" s="42" t="n">
        <v>54</v>
      </c>
      <c r="L995" s="42" t="n">
        <v>59</v>
      </c>
      <c r="M995" s="42" t="n">
        <v>22</v>
      </c>
      <c r="N995" s="42" t="n">
        <v>40</v>
      </c>
      <c r="O995" s="44">
        <f>IF(F995&gt;E995,1,0)</f>
        <v/>
      </c>
      <c r="P995" s="44">
        <f>F995-E995</f>
        <v/>
      </c>
    </row>
    <row r="996" ht="15" customHeight="1" s="35">
      <c r="A996" s="42" t="inlineStr">
        <is>
          <t>0022500965</t>
        </is>
      </c>
      <c r="B996" s="43" t="n">
        <v>46094</v>
      </c>
      <c r="C996" s="42" t="inlineStr">
        <is>
          <t>CLE</t>
        </is>
      </c>
      <c r="D996" s="42" t="inlineStr">
        <is>
          <t>DAL</t>
        </is>
      </c>
      <c r="E996" s="42" t="n">
        <v>138</v>
      </c>
      <c r="F996" s="42" t="n">
        <v>105</v>
      </c>
      <c r="G996" s="42" t="n">
        <v>14</v>
      </c>
      <c r="H996" s="42" t="n">
        <v>19</v>
      </c>
      <c r="I996" s="42" t="n">
        <v>22</v>
      </c>
      <c r="J996" s="42" t="n">
        <v>14</v>
      </c>
      <c r="K996" s="42" t="n">
        <v>48</v>
      </c>
      <c r="L996" s="42" t="n">
        <v>47</v>
      </c>
      <c r="M996" s="42" t="n">
        <v>40</v>
      </c>
      <c r="N996" s="42" t="n">
        <v>22</v>
      </c>
      <c r="O996" s="44">
        <f>IF(F996&gt;E996,1,0)</f>
        <v/>
      </c>
      <c r="P996" s="44">
        <f>F996-E996</f>
        <v/>
      </c>
    </row>
    <row r="997" ht="15" customHeight="1" s="35">
      <c r="A997" s="42" t="inlineStr">
        <is>
          <t>0022500966</t>
        </is>
      </c>
      <c r="B997" s="43" t="n">
        <v>46094</v>
      </c>
      <c r="C997" s="42" t="inlineStr">
        <is>
          <t>MIN</t>
        </is>
      </c>
      <c r="D997" s="42" t="inlineStr">
        <is>
          <t>GSW</t>
        </is>
      </c>
      <c r="E997" s="42" t="n">
        <v>127</v>
      </c>
      <c r="F997" s="42" t="n">
        <v>117</v>
      </c>
      <c r="G997" s="42" t="n">
        <v>17</v>
      </c>
      <c r="H997" s="42" t="n">
        <v>9</v>
      </c>
      <c r="I997" s="42" t="n">
        <v>19</v>
      </c>
      <c r="J997" s="42" t="n">
        <v>20</v>
      </c>
      <c r="K997" s="42" t="n">
        <v>55</v>
      </c>
      <c r="L997" s="42" t="n">
        <v>45</v>
      </c>
      <c r="M997" s="42" t="n">
        <v>40</v>
      </c>
      <c r="N997" s="42" t="n">
        <v>32</v>
      </c>
      <c r="O997" s="44">
        <f>IF(F997&gt;E997,1,0)</f>
        <v/>
      </c>
      <c r="P997" s="44">
        <f>F997-E997</f>
        <v/>
      </c>
    </row>
    <row r="998" ht="15" customHeight="1" s="35">
      <c r="A998" s="42" t="inlineStr">
        <is>
          <t>0022500967</t>
        </is>
      </c>
      <c r="B998" s="43" t="n">
        <v>46094</v>
      </c>
      <c r="C998" s="42" t="inlineStr">
        <is>
          <t>UTA</t>
        </is>
      </c>
      <c r="D998" s="42" t="inlineStr">
        <is>
          <t>POR</t>
        </is>
      </c>
      <c r="E998" s="42" t="n">
        <v>114</v>
      </c>
      <c r="F998" s="42" t="n">
        <v>124</v>
      </c>
      <c r="G998" s="42" t="n">
        <v>18</v>
      </c>
      <c r="H998" s="42" t="n">
        <v>24</v>
      </c>
      <c r="I998" s="42" t="n">
        <v>17</v>
      </c>
      <c r="J998" s="42" t="n">
        <v>20</v>
      </c>
      <c r="K998" s="42" t="n">
        <v>47</v>
      </c>
      <c r="L998" s="42" t="n">
        <v>52</v>
      </c>
      <c r="M998" s="42" t="n">
        <v>20</v>
      </c>
      <c r="N998" s="42" t="n">
        <v>31</v>
      </c>
      <c r="O998" s="44">
        <f>IF(F998&gt;E998,1,0)</f>
        <v/>
      </c>
      <c r="P998" s="44">
        <f>F998-E998</f>
        <v/>
      </c>
    </row>
    <row r="999" ht="15" customHeight="1" s="35">
      <c r="A999" s="42" t="inlineStr">
        <is>
          <t>0022500968</t>
        </is>
      </c>
      <c r="B999" s="43" t="n">
        <v>46094</v>
      </c>
      <c r="C999" s="42" t="inlineStr">
        <is>
          <t>CHI</t>
        </is>
      </c>
      <c r="D999" s="42" t="inlineStr">
        <is>
          <t>LAC</t>
        </is>
      </c>
      <c r="E999" s="42" t="n">
        <v>108</v>
      </c>
      <c r="F999" s="42" t="n">
        <v>119</v>
      </c>
      <c r="G999" s="42" t="n">
        <v>15</v>
      </c>
      <c r="H999" s="42" t="n">
        <v>6</v>
      </c>
      <c r="I999" s="42" t="n">
        <v>19</v>
      </c>
      <c r="J999" s="42" t="n">
        <v>13</v>
      </c>
      <c r="K999" s="42" t="n">
        <v>56</v>
      </c>
      <c r="L999" s="42" t="n">
        <v>56</v>
      </c>
      <c r="M999" s="42" t="n">
        <v>27</v>
      </c>
      <c r="N999" s="42" t="n">
        <v>33</v>
      </c>
      <c r="O999" s="44">
        <f>IF(F999&gt;E999,1,0)</f>
        <v/>
      </c>
      <c r="P999" s="44">
        <f>F999-E999</f>
        <v/>
      </c>
    </row>
    <row r="1000" ht="15" customHeight="1" s="35">
      <c r="A1000" s="42" t="inlineStr">
        <is>
          <t>0022500969</t>
        </is>
      </c>
      <c r="B1000" s="43" t="n">
        <v>46095</v>
      </c>
      <c r="C1000" s="42" t="inlineStr">
        <is>
          <t>BKN</t>
        </is>
      </c>
      <c r="D1000" s="42" t="inlineStr">
        <is>
          <t>PHI</t>
        </is>
      </c>
      <c r="E1000" s="42" t="n">
        <v>97</v>
      </c>
      <c r="F1000" s="42" t="n">
        <v>104</v>
      </c>
      <c r="G1000" s="42" t="n">
        <v>17</v>
      </c>
      <c r="H1000" s="42" t="n">
        <v>14</v>
      </c>
      <c r="I1000" s="42" t="n">
        <v>22</v>
      </c>
      <c r="J1000" s="42" t="n">
        <v>16</v>
      </c>
      <c r="K1000" s="42" t="n">
        <v>52</v>
      </c>
      <c r="L1000" s="42" t="n">
        <v>59</v>
      </c>
      <c r="M1000" s="42" t="n">
        <v>17</v>
      </c>
      <c r="N1000" s="42" t="n">
        <v>35</v>
      </c>
      <c r="O1000" s="44">
        <f>IF(F1000&gt;E1000,1,0)</f>
        <v/>
      </c>
      <c r="P1000" s="44">
        <f>F1000-E1000</f>
        <v/>
      </c>
    </row>
    <row r="1001" ht="15" customHeight="1" s="35">
      <c r="A1001" s="42" t="inlineStr">
        <is>
          <t>0022500970</t>
        </is>
      </c>
      <c r="B1001" s="43" t="n">
        <v>46095</v>
      </c>
      <c r="C1001" s="42" t="inlineStr">
        <is>
          <t>MIL</t>
        </is>
      </c>
      <c r="D1001" s="42" t="inlineStr">
        <is>
          <t>ATL</t>
        </is>
      </c>
      <c r="E1001" s="42" t="n">
        <v>99</v>
      </c>
      <c r="F1001" s="42" t="n">
        <v>122</v>
      </c>
      <c r="G1001" s="42" t="n">
        <v>23</v>
      </c>
      <c r="H1001" s="42" t="n">
        <v>13</v>
      </c>
      <c r="I1001" s="42" t="n">
        <v>19</v>
      </c>
      <c r="J1001" s="42" t="n">
        <v>20</v>
      </c>
      <c r="K1001" s="42" t="n">
        <v>45</v>
      </c>
      <c r="L1001" s="42" t="n">
        <v>51</v>
      </c>
      <c r="M1001" s="42" t="n">
        <v>27</v>
      </c>
      <c r="N1001" s="42" t="n">
        <v>35</v>
      </c>
      <c r="O1001" s="44">
        <f>IF(F1001&gt;E1001,1,0)</f>
        <v/>
      </c>
      <c r="P1001" s="44">
        <f>F1001-E1001</f>
        <v/>
      </c>
    </row>
    <row r="1002" ht="15" customHeight="1" s="35">
      <c r="A1002" s="42" t="inlineStr">
        <is>
          <t>0022500971</t>
        </is>
      </c>
      <c r="B1002" s="43" t="n">
        <v>46095</v>
      </c>
      <c r="C1002" s="42" t="inlineStr">
        <is>
          <t>WAS</t>
        </is>
      </c>
      <c r="D1002" s="42" t="inlineStr">
        <is>
          <t>BOS</t>
        </is>
      </c>
      <c r="E1002" s="42" t="n">
        <v>100</v>
      </c>
      <c r="F1002" s="42" t="n">
        <v>111</v>
      </c>
      <c r="G1002" s="42" t="n">
        <v>15</v>
      </c>
      <c r="H1002" s="42" t="n">
        <v>15</v>
      </c>
      <c r="I1002" s="42" t="n">
        <v>18</v>
      </c>
      <c r="J1002" s="42" t="n">
        <v>20</v>
      </c>
      <c r="K1002" s="42" t="n">
        <v>47</v>
      </c>
      <c r="L1002" s="42" t="n">
        <v>62</v>
      </c>
      <c r="M1002" s="42" t="n">
        <v>16</v>
      </c>
      <c r="N1002" s="42" t="n">
        <v>43</v>
      </c>
      <c r="O1002" s="44">
        <f>IF(F1002&gt;E1002,1,0)</f>
        <v/>
      </c>
      <c r="P1002" s="44">
        <f>F1002-E1002</f>
        <v/>
      </c>
    </row>
    <row r="1003" ht="15" customHeight="1" s="35">
      <c r="A1003" s="42" t="inlineStr">
        <is>
          <t>0022500972</t>
        </is>
      </c>
      <c r="B1003" s="43" t="n">
        <v>46095</v>
      </c>
      <c r="C1003" s="42" t="inlineStr">
        <is>
          <t>ORL</t>
        </is>
      </c>
      <c r="D1003" s="42" t="inlineStr">
        <is>
          <t>MIA</t>
        </is>
      </c>
      <c r="E1003" s="42" t="n">
        <v>121</v>
      </c>
      <c r="F1003" s="42" t="n">
        <v>117</v>
      </c>
      <c r="G1003" s="42" t="n">
        <v>20</v>
      </c>
      <c r="H1003" s="42" t="n">
        <v>11</v>
      </c>
      <c r="I1003" s="42" t="n">
        <v>23</v>
      </c>
      <c r="J1003" s="42" t="n">
        <v>21</v>
      </c>
      <c r="K1003" s="42" t="n">
        <v>59</v>
      </c>
      <c r="L1003" s="42" t="n">
        <v>41</v>
      </c>
      <c r="M1003" s="42" t="n">
        <v>37</v>
      </c>
      <c r="N1003" s="42" t="n">
        <v>38</v>
      </c>
      <c r="O1003" s="44">
        <f>IF(F1003&gt;E1003,1,0)</f>
        <v/>
      </c>
      <c r="P1003" s="44">
        <f>F1003-E1003</f>
        <v/>
      </c>
    </row>
    <row r="1004" ht="15" customHeight="1" s="35">
      <c r="A1004" s="42" t="inlineStr">
        <is>
          <t>0022500973</t>
        </is>
      </c>
      <c r="B1004" s="43" t="n">
        <v>46095</v>
      </c>
      <c r="C1004" s="42" t="inlineStr">
        <is>
          <t>CHA</t>
        </is>
      </c>
      <c r="D1004" s="42" t="inlineStr">
        <is>
          <t>SAS</t>
        </is>
      </c>
      <c r="E1004" s="42" t="n">
        <v>102</v>
      </c>
      <c r="F1004" s="42" t="n">
        <v>115</v>
      </c>
      <c r="G1004" s="42" t="n">
        <v>12</v>
      </c>
      <c r="H1004" s="42" t="n">
        <v>13</v>
      </c>
      <c r="I1004" s="42" t="n">
        <v>21</v>
      </c>
      <c r="J1004" s="42" t="n">
        <v>20</v>
      </c>
      <c r="K1004" s="42" t="n">
        <v>50</v>
      </c>
      <c r="L1004" s="42" t="n">
        <v>63</v>
      </c>
      <c r="M1004" s="42" t="n">
        <v>34</v>
      </c>
      <c r="N1004" s="42" t="n">
        <v>48</v>
      </c>
      <c r="O1004" s="44">
        <f>IF(F1004&gt;E1004,1,0)</f>
        <v/>
      </c>
      <c r="P1004" s="44">
        <f>F1004-E1004</f>
        <v/>
      </c>
    </row>
    <row r="1005" ht="15" customHeight="1" s="35">
      <c r="A1005" s="42" t="inlineStr">
        <is>
          <t>0022500974</t>
        </is>
      </c>
      <c r="B1005" s="43" t="n">
        <v>46095</v>
      </c>
      <c r="C1005" s="42" t="inlineStr">
        <is>
          <t>DEN</t>
        </is>
      </c>
      <c r="D1005" s="42" t="inlineStr">
        <is>
          <t>LAL</t>
        </is>
      </c>
      <c r="E1005" s="42" t="n">
        <v>125</v>
      </c>
      <c r="F1005" s="42" t="n">
        <v>127</v>
      </c>
      <c r="G1005" s="42" t="n">
        <v>16</v>
      </c>
      <c r="H1005" s="42" t="n">
        <v>17</v>
      </c>
      <c r="I1005" s="42" t="n">
        <v>22</v>
      </c>
      <c r="J1005" s="42" t="n">
        <v>20</v>
      </c>
      <c r="K1005" s="42" t="n">
        <v>52</v>
      </c>
      <c r="L1005" s="42" t="n">
        <v>59</v>
      </c>
      <c r="M1005" s="42" t="n">
        <v>41</v>
      </c>
      <c r="N1005" s="42" t="n">
        <v>41</v>
      </c>
      <c r="O1005" s="44">
        <f>IF(F1005&gt;E1005,1,0)</f>
        <v/>
      </c>
      <c r="P1005" s="44">
        <f>F1005-E1005</f>
        <v/>
      </c>
    </row>
    <row r="1006" ht="15" customHeight="1" s="35">
      <c r="A1006" s="42" t="inlineStr">
        <is>
          <t>0022500975</t>
        </is>
      </c>
      <c r="B1006" s="43" t="n">
        <v>46095</v>
      </c>
      <c r="C1006" s="42" t="inlineStr">
        <is>
          <t>SAC</t>
        </is>
      </c>
      <c r="D1006" s="42" t="inlineStr">
        <is>
          <t>LAC</t>
        </is>
      </c>
      <c r="E1006" s="42" t="n">
        <v>118</v>
      </c>
      <c r="F1006" s="42" t="n">
        <v>109</v>
      </c>
      <c r="G1006" s="42" t="n">
        <v>21</v>
      </c>
      <c r="H1006" s="42" t="n">
        <v>13</v>
      </c>
      <c r="I1006" s="42" t="n">
        <v>25</v>
      </c>
      <c r="J1006" s="42" t="n">
        <v>13</v>
      </c>
      <c r="K1006" s="42" t="n">
        <v>52</v>
      </c>
      <c r="L1006" s="42" t="n">
        <v>40</v>
      </c>
      <c r="M1006" s="42" t="n">
        <v>16</v>
      </c>
      <c r="N1006" s="42" t="n">
        <v>34</v>
      </c>
      <c r="O1006" s="44">
        <f>IF(F1006&gt;E1006,1,0)</f>
        <v/>
      </c>
      <c r="P1006" s="44">
        <f>F1006-E1006</f>
        <v/>
      </c>
    </row>
    <row r="1007" ht="15" customHeight="1" s="35">
      <c r="A1007" s="42" t="inlineStr">
        <is>
          <t>0022500976</t>
        </is>
      </c>
      <c r="B1007" s="43" t="n">
        <v>46096</v>
      </c>
      <c r="C1007" s="42" t="inlineStr">
        <is>
          <t>MIN</t>
        </is>
      </c>
      <c r="D1007" s="42" t="inlineStr">
        <is>
          <t>OKC</t>
        </is>
      </c>
      <c r="E1007" s="42" t="n">
        <v>103</v>
      </c>
      <c r="F1007" s="42" t="n">
        <v>116</v>
      </c>
      <c r="G1007" s="42" t="n">
        <v>25</v>
      </c>
      <c r="H1007" s="42" t="n">
        <v>7</v>
      </c>
      <c r="I1007" s="42" t="n">
        <v>19</v>
      </c>
      <c r="J1007" s="42" t="n">
        <v>17</v>
      </c>
      <c r="K1007" s="42" t="n">
        <v>58</v>
      </c>
      <c r="L1007" s="42" t="n">
        <v>51</v>
      </c>
      <c r="M1007" s="42" t="n">
        <v>41</v>
      </c>
      <c r="N1007" s="42" t="n">
        <v>52</v>
      </c>
      <c r="O1007" s="44">
        <f>IF(F1007&gt;E1007,1,0)</f>
        <v/>
      </c>
      <c r="P1007" s="44">
        <f>F1007-E1007</f>
        <v/>
      </c>
    </row>
    <row r="1008" ht="15" customHeight="1" s="35">
      <c r="A1008" s="42" t="inlineStr">
        <is>
          <t>0022500977</t>
        </is>
      </c>
      <c r="B1008" s="43" t="n">
        <v>46096</v>
      </c>
      <c r="C1008" s="42" t="inlineStr">
        <is>
          <t>DAL</t>
        </is>
      </c>
      <c r="D1008" s="42" t="inlineStr">
        <is>
          <t>CLE</t>
        </is>
      </c>
      <c r="E1008" s="42" t="n">
        <v>130</v>
      </c>
      <c r="F1008" s="42" t="n">
        <v>120</v>
      </c>
      <c r="G1008" s="42" t="n">
        <v>13</v>
      </c>
      <c r="H1008" s="42" t="n">
        <v>16</v>
      </c>
      <c r="I1008" s="42" t="n">
        <v>21</v>
      </c>
      <c r="J1008" s="42" t="n">
        <v>21</v>
      </c>
      <c r="K1008" s="42" t="n">
        <v>50</v>
      </c>
      <c r="L1008" s="42" t="n">
        <v>46</v>
      </c>
      <c r="M1008" s="42" t="n">
        <v>22</v>
      </c>
      <c r="N1008" s="42" t="n">
        <v>41</v>
      </c>
      <c r="O1008" s="44">
        <f>IF(F1008&gt;E1008,1,0)</f>
        <v/>
      </c>
      <c r="P1008" s="44">
        <f>F1008-E1008</f>
        <v/>
      </c>
    </row>
    <row r="1009" ht="15" customHeight="1" s="35">
      <c r="A1009" s="42" t="inlineStr">
        <is>
          <t>0022500978</t>
        </is>
      </c>
      <c r="B1009" s="43" t="n">
        <v>46096</v>
      </c>
      <c r="C1009" s="42" t="inlineStr">
        <is>
          <t>DET</t>
        </is>
      </c>
      <c r="D1009" s="42" t="inlineStr">
        <is>
          <t>TOR</t>
        </is>
      </c>
      <c r="E1009" s="42" t="n">
        <v>108</v>
      </c>
      <c r="F1009" s="42" t="n">
        <v>119</v>
      </c>
      <c r="G1009" s="42" t="n">
        <v>13</v>
      </c>
      <c r="H1009" s="42" t="n">
        <v>13</v>
      </c>
      <c r="I1009" s="42" t="n">
        <v>26</v>
      </c>
      <c r="J1009" s="42" t="n">
        <v>21</v>
      </c>
      <c r="K1009" s="42" t="n">
        <v>46</v>
      </c>
      <c r="L1009" s="42" t="n">
        <v>60</v>
      </c>
      <c r="M1009" s="42" t="n">
        <v>48</v>
      </c>
      <c r="N1009" s="42" t="n">
        <v>37</v>
      </c>
      <c r="O1009" s="44">
        <f>IF(F1009&gt;E1009,1,0)</f>
        <v/>
      </c>
      <c r="P1009" s="44">
        <f>F1009-E1009</f>
        <v/>
      </c>
    </row>
    <row r="1010" ht="15" customHeight="1" s="35">
      <c r="A1010" s="42" t="inlineStr">
        <is>
          <t>0022500979</t>
        </is>
      </c>
      <c r="B1010" s="43" t="n">
        <v>46096</v>
      </c>
      <c r="C1010" s="42" t="inlineStr">
        <is>
          <t>IND</t>
        </is>
      </c>
      <c r="D1010" s="42" t="inlineStr">
        <is>
          <t>MIL</t>
        </is>
      </c>
      <c r="E1010" s="42" t="n">
        <v>123</v>
      </c>
      <c r="F1010" s="42" t="n">
        <v>134</v>
      </c>
      <c r="G1010" s="42" t="n">
        <v>19</v>
      </c>
      <c r="H1010" s="42" t="n">
        <v>9</v>
      </c>
      <c r="I1010" s="42" t="n">
        <v>15</v>
      </c>
      <c r="J1010" s="42" t="n">
        <v>17</v>
      </c>
      <c r="K1010" s="42" t="n">
        <v>48</v>
      </c>
      <c r="L1010" s="42" t="n">
        <v>43</v>
      </c>
      <c r="M1010" s="42" t="n">
        <v>15</v>
      </c>
      <c r="N1010" s="42" t="n">
        <v>27</v>
      </c>
      <c r="O1010" s="44">
        <f>IF(F1010&gt;E1010,1,0)</f>
        <v/>
      </c>
      <c r="P1010" s="44">
        <f>F1010-E1010</f>
        <v/>
      </c>
    </row>
    <row r="1011" ht="15" customHeight="1" s="35">
      <c r="A1011" s="42" t="inlineStr">
        <is>
          <t>0022500980</t>
        </is>
      </c>
      <c r="B1011" s="43" t="n">
        <v>46096</v>
      </c>
      <c r="C1011" s="42" t="inlineStr">
        <is>
          <t>POR</t>
        </is>
      </c>
      <c r="D1011" s="42" t="inlineStr">
        <is>
          <t>PHI</t>
        </is>
      </c>
      <c r="E1011" s="42" t="n">
        <v>103</v>
      </c>
      <c r="F1011" s="42" t="n">
        <v>109</v>
      </c>
      <c r="G1011" s="42" t="n">
        <v>19</v>
      </c>
      <c r="H1011" s="42" t="n">
        <v>14</v>
      </c>
      <c r="I1011" s="42" t="n">
        <v>15</v>
      </c>
      <c r="J1011" s="42" t="n">
        <v>19</v>
      </c>
      <c r="K1011" s="42" t="n">
        <v>58</v>
      </c>
      <c r="L1011" s="42" t="n">
        <v>62</v>
      </c>
      <c r="M1011" s="42" t="n">
        <v>32</v>
      </c>
      <c r="N1011" s="42" t="n">
        <v>36</v>
      </c>
      <c r="O1011" s="44">
        <f>IF(F1011&gt;E1011,1,0)</f>
        <v/>
      </c>
      <c r="P1011" s="44">
        <f>F1011-E1011</f>
        <v/>
      </c>
    </row>
    <row r="1012" ht="15" customHeight="1" s="35">
      <c r="A1012" s="42" t="inlineStr">
        <is>
          <t>0022500981</t>
        </is>
      </c>
      <c r="B1012" s="43" t="n">
        <v>46096</v>
      </c>
      <c r="C1012" s="42" t="inlineStr">
        <is>
          <t>GSW</t>
        </is>
      </c>
      <c r="D1012" s="42" t="inlineStr">
        <is>
          <t>NYK</t>
        </is>
      </c>
      <c r="E1012" s="42" t="n">
        <v>107</v>
      </c>
      <c r="F1012" s="42" t="n">
        <v>110</v>
      </c>
      <c r="G1012" s="42" t="n">
        <v>18</v>
      </c>
      <c r="H1012" s="42" t="n">
        <v>15</v>
      </c>
      <c r="I1012" s="42" t="n">
        <v>20</v>
      </c>
      <c r="J1012" s="42" t="n">
        <v>15</v>
      </c>
      <c r="K1012" s="42" t="n">
        <v>40</v>
      </c>
      <c r="L1012" s="42" t="n">
        <v>51</v>
      </c>
      <c r="M1012" s="42" t="n">
        <v>32</v>
      </c>
      <c r="N1012" s="42" t="n">
        <v>43</v>
      </c>
      <c r="O1012" s="44">
        <f>IF(F1012&gt;E1012,1,0)</f>
        <v/>
      </c>
      <c r="P1012" s="44">
        <f>F1012-E1012</f>
        <v/>
      </c>
    </row>
    <row r="1013" ht="15" customHeight="1" s="35">
      <c r="A1013" s="42" t="inlineStr">
        <is>
          <t>0022500982</t>
        </is>
      </c>
      <c r="B1013" s="43" t="n">
        <v>46096</v>
      </c>
      <c r="C1013" s="42" t="inlineStr">
        <is>
          <t>UTA</t>
        </is>
      </c>
      <c r="D1013" s="42" t="inlineStr">
        <is>
          <t>SAC</t>
        </is>
      </c>
      <c r="E1013" s="42" t="n">
        <v>111</v>
      </c>
      <c r="F1013" s="42" t="n">
        <v>116</v>
      </c>
      <c r="G1013" s="42" t="n">
        <v>15</v>
      </c>
      <c r="H1013" s="42" t="n">
        <v>18</v>
      </c>
      <c r="I1013" s="42" t="n">
        <v>17</v>
      </c>
      <c r="J1013" s="42" t="n">
        <v>19</v>
      </c>
      <c r="K1013" s="42" t="n">
        <v>48</v>
      </c>
      <c r="L1013" s="42" t="n">
        <v>55</v>
      </c>
      <c r="M1013" s="42" t="n">
        <v>20</v>
      </c>
      <c r="N1013" s="42" t="n">
        <v>17</v>
      </c>
      <c r="O1013" s="44">
        <f>IF(F1013&gt;E1013,1,0)</f>
        <v/>
      </c>
      <c r="P1013" s="44">
        <f>F1013-E1013</f>
        <v/>
      </c>
    </row>
    <row r="1014" ht="15" customHeight="1" s="35">
      <c r="A1014" s="42" t="inlineStr">
        <is>
          <t>0022500983</t>
        </is>
      </c>
      <c r="B1014" s="43" t="n">
        <v>46097</v>
      </c>
      <c r="C1014" s="42" t="inlineStr">
        <is>
          <t>ORL</t>
        </is>
      </c>
      <c r="D1014" s="42" t="inlineStr">
        <is>
          <t>ATL</t>
        </is>
      </c>
      <c r="E1014" s="42" t="n">
        <v>112</v>
      </c>
      <c r="F1014" s="42" t="n">
        <v>124</v>
      </c>
      <c r="G1014" s="42" t="n">
        <v>11</v>
      </c>
      <c r="H1014" s="42" t="n">
        <v>14</v>
      </c>
      <c r="I1014" s="42" t="n">
        <v>19</v>
      </c>
      <c r="J1014" s="42" t="n">
        <v>20</v>
      </c>
      <c r="K1014" s="42" t="n">
        <v>51</v>
      </c>
      <c r="L1014" s="42" t="n">
        <v>67</v>
      </c>
      <c r="M1014" s="42" t="n">
        <v>38</v>
      </c>
      <c r="N1014" s="42" t="n">
        <v>36</v>
      </c>
      <c r="O1014" s="44">
        <f>IF(F1014&gt;E1014,1,0)</f>
        <v/>
      </c>
      <c r="P1014" s="44">
        <f>F1014-E1014</f>
        <v/>
      </c>
    </row>
    <row r="1015" ht="15" customHeight="1" s="35">
      <c r="A1015" s="42" t="inlineStr">
        <is>
          <t>0022500984</t>
        </is>
      </c>
      <c r="B1015" s="43" t="n">
        <v>46097</v>
      </c>
      <c r="C1015" s="42" t="inlineStr">
        <is>
          <t>GSW</t>
        </is>
      </c>
      <c r="D1015" s="42" t="inlineStr">
        <is>
          <t>WAS</t>
        </is>
      </c>
      <c r="E1015" s="42" t="n">
        <v>125</v>
      </c>
      <c r="F1015" s="42" t="n">
        <v>117</v>
      </c>
      <c r="G1015" s="42" t="n">
        <v>17</v>
      </c>
      <c r="H1015" s="42" t="n">
        <v>21</v>
      </c>
      <c r="I1015" s="42" t="n">
        <v>21</v>
      </c>
      <c r="J1015" s="42" t="n">
        <v>25</v>
      </c>
      <c r="K1015" s="42" t="n">
        <v>48</v>
      </c>
      <c r="L1015" s="42" t="n">
        <v>45</v>
      </c>
      <c r="M1015" s="42" t="n">
        <v>32</v>
      </c>
      <c r="N1015" s="42" t="n">
        <v>16</v>
      </c>
      <c r="O1015" s="44">
        <f>IF(F1015&gt;E1015,1,0)</f>
        <v/>
      </c>
      <c r="P1015" s="44">
        <f>F1015-E1015</f>
        <v/>
      </c>
    </row>
    <row r="1016" ht="15" customHeight="1" s="35">
      <c r="A1016" s="42" t="inlineStr">
        <is>
          <t>0022500985</t>
        </is>
      </c>
      <c r="B1016" s="43" t="n">
        <v>46097</v>
      </c>
      <c r="C1016" s="42" t="inlineStr">
        <is>
          <t>POR</t>
        </is>
      </c>
      <c r="D1016" s="42" t="inlineStr">
        <is>
          <t>BKN</t>
        </is>
      </c>
      <c r="E1016" s="42" t="n">
        <v>114</v>
      </c>
      <c r="F1016" s="42" t="n">
        <v>95</v>
      </c>
      <c r="G1016" s="42" t="n">
        <v>19</v>
      </c>
      <c r="H1016" s="42" t="n">
        <v>17</v>
      </c>
      <c r="I1016" s="42" t="n">
        <v>25</v>
      </c>
      <c r="J1016" s="42" t="n">
        <v>24</v>
      </c>
      <c r="K1016" s="42" t="n">
        <v>55</v>
      </c>
      <c r="L1016" s="42" t="n">
        <v>56</v>
      </c>
      <c r="M1016" s="42" t="n">
        <v>32</v>
      </c>
      <c r="N1016" s="42" t="n">
        <v>17</v>
      </c>
      <c r="O1016" s="44">
        <f>IF(F1016&gt;E1016,1,0)</f>
        <v/>
      </c>
      <c r="P1016" s="44">
        <f>F1016-E1016</f>
        <v/>
      </c>
    </row>
    <row r="1017" ht="15" customHeight="1" s="35">
      <c r="A1017" s="42" t="inlineStr">
        <is>
          <t>0022500986</t>
        </is>
      </c>
      <c r="B1017" s="43" t="n">
        <v>46097</v>
      </c>
      <c r="C1017" s="42" t="inlineStr">
        <is>
          <t>PHX</t>
        </is>
      </c>
      <c r="D1017" s="42" t="inlineStr">
        <is>
          <t>BOS</t>
        </is>
      </c>
      <c r="E1017" s="42" t="n">
        <v>112</v>
      </c>
      <c r="F1017" s="42" t="n">
        <v>120</v>
      </c>
      <c r="G1017" s="42" t="n">
        <v>10</v>
      </c>
      <c r="H1017" s="42" t="n">
        <v>14</v>
      </c>
      <c r="I1017" s="42" t="n">
        <v>20</v>
      </c>
      <c r="J1017" s="42" t="n">
        <v>21</v>
      </c>
      <c r="K1017" s="42" t="n">
        <v>46</v>
      </c>
      <c r="L1017" s="42" t="n">
        <v>48</v>
      </c>
      <c r="M1017" s="42" t="n">
        <v>39</v>
      </c>
      <c r="N1017" s="42" t="n">
        <v>44</v>
      </c>
      <c r="O1017" s="44">
        <f>IF(F1017&gt;E1017,1,0)</f>
        <v/>
      </c>
      <c r="P1017" s="44">
        <f>F1017-E1017</f>
        <v/>
      </c>
    </row>
    <row r="1018" ht="15" customHeight="1" s="35">
      <c r="A1018" s="42" t="inlineStr">
        <is>
          <t>0022500987</t>
        </is>
      </c>
      <c r="B1018" s="43" t="n">
        <v>46097</v>
      </c>
      <c r="C1018" s="42" t="inlineStr">
        <is>
          <t>MEM</t>
        </is>
      </c>
      <c r="D1018" s="42" t="inlineStr">
        <is>
          <t>CHI</t>
        </is>
      </c>
      <c r="E1018" s="42" t="n">
        <v>107</v>
      </c>
      <c r="F1018" s="42" t="n">
        <v>132</v>
      </c>
      <c r="G1018" s="42" t="n">
        <v>18</v>
      </c>
      <c r="H1018" s="42" t="n">
        <v>17</v>
      </c>
      <c r="I1018" s="42" t="n">
        <v>18</v>
      </c>
      <c r="J1018" s="42" t="n">
        <v>16</v>
      </c>
      <c r="K1018" s="42" t="n">
        <v>45</v>
      </c>
      <c r="L1018" s="42" t="n">
        <v>55</v>
      </c>
      <c r="M1018" s="42" t="n">
        <v>23</v>
      </c>
      <c r="N1018" s="42" t="n">
        <v>27</v>
      </c>
      <c r="O1018" s="44">
        <f>IF(F1018&gt;E1018,1,0)</f>
        <v/>
      </c>
      <c r="P1018" s="44">
        <f>F1018-E1018</f>
        <v/>
      </c>
    </row>
    <row r="1019" ht="15" customHeight="1" s="35">
      <c r="A1019" s="42" t="inlineStr">
        <is>
          <t>0022500988</t>
        </is>
      </c>
      <c r="B1019" s="43" t="n">
        <v>46097</v>
      </c>
      <c r="C1019" s="42" t="inlineStr">
        <is>
          <t>DAL</t>
        </is>
      </c>
      <c r="D1019" s="42" t="inlineStr">
        <is>
          <t>NOP</t>
        </is>
      </c>
      <c r="E1019" s="42" t="n">
        <v>111</v>
      </c>
      <c r="F1019" s="42" t="n">
        <v>129</v>
      </c>
      <c r="G1019" s="42" t="n">
        <v>12</v>
      </c>
      <c r="H1019" s="42" t="n">
        <v>14</v>
      </c>
      <c r="I1019" s="42" t="n">
        <v>22</v>
      </c>
      <c r="J1019" s="42" t="n">
        <v>16</v>
      </c>
      <c r="K1019" s="42" t="n">
        <v>58</v>
      </c>
      <c r="L1019" s="42" t="n">
        <v>66</v>
      </c>
      <c r="M1019" s="42" t="n">
        <v>23</v>
      </c>
      <c r="N1019" s="42" t="n">
        <v>22</v>
      </c>
      <c r="O1019" s="44">
        <f>IF(F1019&gt;E1019,1,0)</f>
        <v/>
      </c>
      <c r="P1019" s="44">
        <f>F1019-E1019</f>
        <v/>
      </c>
    </row>
    <row r="1020" ht="15" customHeight="1" s="35">
      <c r="A1020" s="42" t="inlineStr">
        <is>
          <t>0022500989</t>
        </is>
      </c>
      <c r="B1020" s="43" t="n">
        <v>46097</v>
      </c>
      <c r="C1020" s="42" t="inlineStr">
        <is>
          <t>LAL</t>
        </is>
      </c>
      <c r="D1020" s="42" t="inlineStr">
        <is>
          <t>HOU</t>
        </is>
      </c>
      <c r="E1020" s="42" t="n">
        <v>100</v>
      </c>
      <c r="F1020" s="42" t="n">
        <v>92</v>
      </c>
      <c r="G1020" s="42" t="n">
        <v>12</v>
      </c>
      <c r="H1020" s="42" t="n">
        <v>24</v>
      </c>
      <c r="I1020" s="42" t="n">
        <v>18</v>
      </c>
      <c r="J1020" s="42" t="n">
        <v>18</v>
      </c>
      <c r="K1020" s="42" t="n">
        <v>41</v>
      </c>
      <c r="L1020" s="42" t="n">
        <v>55</v>
      </c>
      <c r="M1020" s="42" t="n">
        <v>42</v>
      </c>
      <c r="N1020" s="42" t="n">
        <v>41</v>
      </c>
      <c r="O1020" s="44">
        <f>IF(F1020&gt;E1020,1,0)</f>
        <v/>
      </c>
      <c r="P1020" s="44">
        <f>F1020-E1020</f>
        <v/>
      </c>
    </row>
    <row r="1021" ht="15" customHeight="1" s="35">
      <c r="A1021" s="42" t="inlineStr">
        <is>
          <t>0022500990</t>
        </is>
      </c>
      <c r="B1021" s="43" t="n">
        <v>46097</v>
      </c>
      <c r="C1021" s="42" t="inlineStr">
        <is>
          <t>SAS</t>
        </is>
      </c>
      <c r="D1021" s="42" t="inlineStr">
        <is>
          <t>LAC</t>
        </is>
      </c>
      <c r="E1021" s="42" t="n">
        <v>119</v>
      </c>
      <c r="F1021" s="42" t="n">
        <v>115</v>
      </c>
      <c r="G1021" s="42" t="n">
        <v>15</v>
      </c>
      <c r="H1021" s="42" t="n">
        <v>14</v>
      </c>
      <c r="I1021" s="42" t="n">
        <v>23</v>
      </c>
      <c r="J1021" s="42" t="n">
        <v>23</v>
      </c>
      <c r="K1021" s="42" t="n">
        <v>60</v>
      </c>
      <c r="L1021" s="42" t="n">
        <v>51</v>
      </c>
      <c r="M1021" s="42" t="n">
        <v>49</v>
      </c>
      <c r="N1021" s="42" t="n">
        <v>34</v>
      </c>
      <c r="O1021" s="44">
        <f>IF(F1021&gt;E1021,1,0)</f>
        <v/>
      </c>
      <c r="P1021" s="44">
        <f>F1021-E1021</f>
        <v/>
      </c>
    </row>
    <row r="1022" ht="15" customHeight="1" s="35">
      <c r="A1022" s="42" t="inlineStr">
        <is>
          <t>0022500991</t>
        </is>
      </c>
      <c r="B1022" s="43" t="n">
        <v>46098</v>
      </c>
      <c r="C1022" s="42" t="inlineStr">
        <is>
          <t>MIA</t>
        </is>
      </c>
      <c r="D1022" s="42" t="inlineStr">
        <is>
          <t>CHA</t>
        </is>
      </c>
      <c r="E1022" s="42" t="n">
        <v>106</v>
      </c>
      <c r="F1022" s="42" t="n">
        <v>136</v>
      </c>
      <c r="G1022" s="42" t="n">
        <v>15</v>
      </c>
      <c r="H1022" s="42" t="n">
        <v>14</v>
      </c>
      <c r="I1022" s="42" t="n">
        <v>22</v>
      </c>
      <c r="J1022" s="42" t="n">
        <v>25</v>
      </c>
      <c r="K1022" s="42" t="n">
        <v>54</v>
      </c>
      <c r="L1022" s="42" t="n">
        <v>56</v>
      </c>
      <c r="M1022" s="42" t="n">
        <v>38</v>
      </c>
      <c r="N1022" s="42" t="n">
        <v>34</v>
      </c>
      <c r="O1022" s="44">
        <f>IF(F1022&gt;E1022,1,0)</f>
        <v/>
      </c>
      <c r="P1022" s="44">
        <f>F1022-E1022</f>
        <v/>
      </c>
    </row>
    <row r="1023" ht="15" customHeight="1" s="35">
      <c r="A1023" s="42" t="inlineStr">
        <is>
          <t>0022500992</t>
        </is>
      </c>
      <c r="B1023" s="43" t="n">
        <v>46098</v>
      </c>
      <c r="C1023" s="42" t="inlineStr">
        <is>
          <t>OKC</t>
        </is>
      </c>
      <c r="D1023" s="42" t="inlineStr">
        <is>
          <t>ORL</t>
        </is>
      </c>
      <c r="E1023" s="42" t="n">
        <v>113</v>
      </c>
      <c r="F1023" s="42" t="n">
        <v>108</v>
      </c>
      <c r="G1023" s="42" t="n">
        <v>12</v>
      </c>
      <c r="H1023" s="42" t="n">
        <v>12</v>
      </c>
      <c r="I1023" s="42" t="n">
        <v>16</v>
      </c>
      <c r="J1023" s="42" t="n">
        <v>19</v>
      </c>
      <c r="K1023" s="42" t="n">
        <v>62</v>
      </c>
      <c r="L1023" s="42" t="n">
        <v>50</v>
      </c>
      <c r="M1023" s="42" t="n">
        <v>53</v>
      </c>
      <c r="N1023" s="42" t="n">
        <v>38</v>
      </c>
      <c r="O1023" s="44">
        <f>IF(F1023&gt;E1023,1,0)</f>
        <v/>
      </c>
      <c r="P1023" s="44">
        <f>F1023-E1023</f>
        <v/>
      </c>
    </row>
    <row r="1024" ht="15" customHeight="1" s="35">
      <c r="A1024" s="42" t="inlineStr">
        <is>
          <t>0022500993</t>
        </is>
      </c>
      <c r="B1024" s="43" t="n">
        <v>46098</v>
      </c>
      <c r="C1024" s="42" t="inlineStr">
        <is>
          <t>DET</t>
        </is>
      </c>
      <c r="D1024" s="42" t="inlineStr">
        <is>
          <t>WAS</t>
        </is>
      </c>
      <c r="E1024" s="42" t="n">
        <v>130</v>
      </c>
      <c r="F1024" s="42" t="n">
        <v>117</v>
      </c>
      <c r="G1024" s="42" t="n">
        <v>13</v>
      </c>
      <c r="H1024" s="42" t="n">
        <v>14</v>
      </c>
      <c r="I1024" s="42" t="n">
        <v>23</v>
      </c>
      <c r="J1024" s="42" t="n">
        <v>24</v>
      </c>
      <c r="K1024" s="42" t="n">
        <v>57</v>
      </c>
      <c r="L1024" s="42" t="n">
        <v>42</v>
      </c>
      <c r="M1024" s="42" t="n">
        <v>48</v>
      </c>
      <c r="N1024" s="42" t="n">
        <v>16</v>
      </c>
      <c r="O1024" s="44">
        <f>IF(F1024&gt;E1024,1,0)</f>
        <v/>
      </c>
      <c r="P1024" s="44">
        <f>F1024-E1024</f>
        <v/>
      </c>
    </row>
    <row r="1025" ht="15" customHeight="1" s="35">
      <c r="A1025" s="42" t="inlineStr">
        <is>
          <t>0022500994</t>
        </is>
      </c>
      <c r="B1025" s="43" t="n">
        <v>46098</v>
      </c>
      <c r="C1025" s="42" t="inlineStr">
        <is>
          <t>IND</t>
        </is>
      </c>
      <c r="D1025" s="42" t="inlineStr">
        <is>
          <t>NYK</t>
        </is>
      </c>
      <c r="E1025" s="42" t="n">
        <v>110</v>
      </c>
      <c r="F1025" s="42" t="n">
        <v>136</v>
      </c>
      <c r="G1025" s="42" t="n">
        <v>18</v>
      </c>
      <c r="H1025" s="42" t="n">
        <v>9</v>
      </c>
      <c r="I1025" s="42" t="n">
        <v>15</v>
      </c>
      <c r="J1025" s="42" t="n">
        <v>12</v>
      </c>
      <c r="K1025" s="42" t="n">
        <v>40</v>
      </c>
      <c r="L1025" s="42" t="n">
        <v>52</v>
      </c>
      <c r="M1025" s="42" t="n">
        <v>15</v>
      </c>
      <c r="N1025" s="42" t="n">
        <v>44</v>
      </c>
      <c r="O1025" s="44">
        <f>IF(F1025&gt;E1025,1,0)</f>
        <v/>
      </c>
      <c r="P1025" s="44">
        <f>F1025-E1025</f>
        <v/>
      </c>
    </row>
    <row r="1026" ht="15" customHeight="1" s="35">
      <c r="A1026" s="42" t="inlineStr">
        <is>
          <t>0022500995</t>
        </is>
      </c>
      <c r="B1026" s="43" t="n">
        <v>46098</v>
      </c>
      <c r="C1026" s="42" t="inlineStr">
        <is>
          <t>CLE</t>
        </is>
      </c>
      <c r="D1026" s="42" t="inlineStr">
        <is>
          <t>MIL</t>
        </is>
      </c>
      <c r="E1026" s="42" t="n">
        <v>123</v>
      </c>
      <c r="F1026" s="42" t="n">
        <v>116</v>
      </c>
      <c r="G1026" s="42" t="n">
        <v>7</v>
      </c>
      <c r="H1026" s="42" t="n">
        <v>8</v>
      </c>
      <c r="I1026" s="42" t="n">
        <v>20</v>
      </c>
      <c r="J1026" s="42" t="n">
        <v>23</v>
      </c>
      <c r="K1026" s="42" t="n">
        <v>55</v>
      </c>
      <c r="L1026" s="42" t="n">
        <v>49</v>
      </c>
      <c r="M1026" s="42" t="n">
        <v>41</v>
      </c>
      <c r="N1026" s="42" t="n">
        <v>28</v>
      </c>
      <c r="O1026" s="44">
        <f>IF(F1026&gt;E1026,1,0)</f>
        <v/>
      </c>
      <c r="P1026" s="44">
        <f>F1026-E1026</f>
        <v/>
      </c>
    </row>
    <row r="1027" ht="15" customHeight="1" s="35">
      <c r="A1027" s="42" t="inlineStr">
        <is>
          <t>0022500996</t>
        </is>
      </c>
      <c r="B1027" s="43" t="n">
        <v>46098</v>
      </c>
      <c r="C1027" s="42" t="inlineStr">
        <is>
          <t>PHX</t>
        </is>
      </c>
      <c r="D1027" s="42" t="inlineStr">
        <is>
          <t>MIN</t>
        </is>
      </c>
      <c r="E1027" s="42" t="n">
        <v>104</v>
      </c>
      <c r="F1027" s="42" t="n">
        <v>116</v>
      </c>
      <c r="G1027" s="42" t="n">
        <v>14</v>
      </c>
      <c r="H1027" s="42" t="n">
        <v>18</v>
      </c>
      <c r="I1027" s="42" t="n">
        <v>23</v>
      </c>
      <c r="J1027" s="42" t="n">
        <v>20</v>
      </c>
      <c r="K1027" s="42" t="n">
        <v>57</v>
      </c>
      <c r="L1027" s="42" t="n">
        <v>59</v>
      </c>
      <c r="M1027" s="42" t="n">
        <v>39</v>
      </c>
      <c r="N1027" s="42" t="n">
        <v>41</v>
      </c>
      <c r="O1027" s="44">
        <f>IF(F1027&gt;E1027,1,0)</f>
        <v/>
      </c>
      <c r="P1027" s="44">
        <f>F1027-E1027</f>
        <v/>
      </c>
    </row>
    <row r="1028" ht="15" customHeight="1" s="35">
      <c r="A1028" s="42" t="inlineStr">
        <is>
          <t>0022500997</t>
        </is>
      </c>
      <c r="B1028" s="43" t="n">
        <v>46098</v>
      </c>
      <c r="C1028" s="42" t="inlineStr">
        <is>
          <t>PHI</t>
        </is>
      </c>
      <c r="D1028" s="42" t="inlineStr">
        <is>
          <t>DEN</t>
        </is>
      </c>
      <c r="E1028" s="42" t="n">
        <v>96</v>
      </c>
      <c r="F1028" s="42" t="n">
        <v>124</v>
      </c>
      <c r="G1028" s="42" t="n">
        <v>13</v>
      </c>
      <c r="H1028" s="42" t="n">
        <v>14</v>
      </c>
      <c r="I1028" s="42" t="n">
        <v>26</v>
      </c>
      <c r="J1028" s="42" t="n">
        <v>18</v>
      </c>
      <c r="K1028" s="42" t="n">
        <v>48</v>
      </c>
      <c r="L1028" s="42" t="n">
        <v>63</v>
      </c>
      <c r="M1028" s="42" t="n">
        <v>37</v>
      </c>
      <c r="N1028" s="42" t="n">
        <v>41</v>
      </c>
      <c r="O1028" s="44">
        <f>IF(F1028&gt;E1028,1,0)</f>
        <v/>
      </c>
      <c r="P1028" s="44">
        <f>F1028-E1028</f>
        <v/>
      </c>
    </row>
    <row r="1029" ht="15" customHeight="1" s="35">
      <c r="A1029" s="42" t="inlineStr">
        <is>
          <t>0022500998</t>
        </is>
      </c>
      <c r="B1029" s="43" t="n">
        <v>46098</v>
      </c>
      <c r="C1029" s="42" t="inlineStr">
        <is>
          <t>SAS</t>
        </is>
      </c>
      <c r="D1029" s="42" t="inlineStr">
        <is>
          <t>SAC</t>
        </is>
      </c>
      <c r="E1029" s="42" t="n">
        <v>132</v>
      </c>
      <c r="F1029" s="42" t="n">
        <v>104</v>
      </c>
      <c r="G1029" s="42" t="n">
        <v>6</v>
      </c>
      <c r="H1029" s="42" t="n">
        <v>8</v>
      </c>
      <c r="I1029" s="42" t="n">
        <v>11</v>
      </c>
      <c r="J1029" s="42" t="n">
        <v>14</v>
      </c>
      <c r="K1029" s="42" t="n">
        <v>55</v>
      </c>
      <c r="L1029" s="42" t="n">
        <v>50</v>
      </c>
      <c r="M1029" s="42" t="n">
        <v>50</v>
      </c>
      <c r="N1029" s="42" t="n">
        <v>18</v>
      </c>
      <c r="O1029" s="44">
        <f>IF(F1029&gt;E1029,1,0)</f>
        <v/>
      </c>
      <c r="P1029" s="44">
        <f>F1029-E1029</f>
        <v/>
      </c>
    </row>
    <row r="1030" ht="15" customHeight="1" s="35">
      <c r="A1030" s="42" t="inlineStr">
        <is>
          <t>0022500651</t>
        </is>
      </c>
      <c r="B1030" s="43" t="n">
        <v>46099</v>
      </c>
      <c r="C1030" s="42" t="inlineStr">
        <is>
          <t>DEN</t>
        </is>
      </c>
      <c r="D1030" s="42" t="inlineStr">
        <is>
          <t>MEM</t>
        </is>
      </c>
      <c r="E1030" s="42" t="n">
        <v>118</v>
      </c>
      <c r="F1030" s="42" t="n">
        <v>125</v>
      </c>
      <c r="G1030" s="42" t="n">
        <v>19</v>
      </c>
      <c r="H1030" s="42" t="n">
        <v>10</v>
      </c>
      <c r="I1030" s="42" t="n">
        <v>25</v>
      </c>
      <c r="J1030" s="42" t="n">
        <v>17</v>
      </c>
      <c r="K1030" s="42" t="n">
        <v>57</v>
      </c>
      <c r="L1030" s="42" t="n">
        <v>58</v>
      </c>
      <c r="M1030" s="42" t="n">
        <v>42</v>
      </c>
      <c r="N1030" s="42" t="n">
        <v>23</v>
      </c>
      <c r="O1030" s="44">
        <f>IF(F1030&gt;E1030,1,0)</f>
        <v/>
      </c>
      <c r="P1030" s="44">
        <f>F1030-E1030</f>
        <v/>
      </c>
    </row>
    <row r="1031" ht="15" customHeight="1" s="35">
      <c r="A1031" s="42" t="inlineStr">
        <is>
          <t>0022500999</t>
        </is>
      </c>
      <c r="B1031" s="43" t="n">
        <v>46099</v>
      </c>
      <c r="C1031" s="42" t="inlineStr">
        <is>
          <t>GSW</t>
        </is>
      </c>
      <c r="D1031" s="42" t="inlineStr">
        <is>
          <t>BOS</t>
        </is>
      </c>
      <c r="E1031" s="42" t="n">
        <v>99</v>
      </c>
      <c r="F1031" s="42" t="n">
        <v>120</v>
      </c>
      <c r="G1031" s="42" t="n">
        <v>14</v>
      </c>
      <c r="H1031" s="42" t="n">
        <v>16</v>
      </c>
      <c r="I1031" s="42" t="n">
        <v>17</v>
      </c>
      <c r="J1031" s="42" t="n">
        <v>20</v>
      </c>
      <c r="K1031" s="42" t="n">
        <v>51</v>
      </c>
      <c r="L1031" s="42" t="n">
        <v>59</v>
      </c>
      <c r="M1031" s="42" t="n">
        <v>33</v>
      </c>
      <c r="N1031" s="42" t="n">
        <v>45</v>
      </c>
      <c r="O1031" s="44">
        <f>IF(F1031&gt;E1031,1,0)</f>
        <v/>
      </c>
      <c r="P1031" s="44">
        <f>F1031-E1031</f>
        <v/>
      </c>
    </row>
    <row r="1032" ht="15" customHeight="1" s="35">
      <c r="A1032" s="42" t="inlineStr">
        <is>
          <t>0022501000</t>
        </is>
      </c>
      <c r="B1032" s="43" t="n">
        <v>46099</v>
      </c>
      <c r="C1032" s="42" t="inlineStr">
        <is>
          <t>OKC</t>
        </is>
      </c>
      <c r="D1032" s="42" t="inlineStr">
        <is>
          <t>BKN</t>
        </is>
      </c>
      <c r="E1032" s="42" t="n">
        <v>121</v>
      </c>
      <c r="F1032" s="42" t="n">
        <v>92</v>
      </c>
      <c r="G1032" s="42" t="n">
        <v>19</v>
      </c>
      <c r="H1032" s="42" t="n">
        <v>23</v>
      </c>
      <c r="I1032" s="42" t="n">
        <v>20</v>
      </c>
      <c r="J1032" s="42" t="n">
        <v>21</v>
      </c>
      <c r="K1032" s="42" t="n">
        <v>52</v>
      </c>
      <c r="L1032" s="42" t="n">
        <v>53</v>
      </c>
      <c r="M1032" s="42" t="n">
        <v>54</v>
      </c>
      <c r="N1032" s="42" t="n">
        <v>17</v>
      </c>
      <c r="O1032" s="44">
        <f>IF(F1032&gt;E1032,1,0)</f>
        <v/>
      </c>
      <c r="P1032" s="44">
        <f>F1032-E1032</f>
        <v/>
      </c>
    </row>
    <row r="1033" ht="15" customHeight="1" s="35">
      <c r="A1033" s="42" t="inlineStr">
        <is>
          <t>0022501001</t>
        </is>
      </c>
      <c r="B1033" s="43" t="n">
        <v>46099</v>
      </c>
      <c r="C1033" s="42" t="inlineStr">
        <is>
          <t>POR</t>
        </is>
      </c>
      <c r="D1033" s="42" t="inlineStr">
        <is>
          <t>IND</t>
        </is>
      </c>
      <c r="E1033" s="42" t="n">
        <v>127</v>
      </c>
      <c r="F1033" s="42" t="n">
        <v>119</v>
      </c>
      <c r="G1033" s="42" t="n">
        <v>13</v>
      </c>
      <c r="H1033" s="42" t="n">
        <v>12</v>
      </c>
      <c r="I1033" s="42" t="n">
        <v>16</v>
      </c>
      <c r="J1033" s="42" t="n">
        <v>24</v>
      </c>
      <c r="K1033" s="42" t="n">
        <v>65</v>
      </c>
      <c r="L1033" s="42" t="n">
        <v>43</v>
      </c>
      <c r="M1033" s="42" t="n">
        <v>33</v>
      </c>
      <c r="N1033" s="42" t="n">
        <v>15</v>
      </c>
      <c r="O1033" s="44">
        <f>IF(F1033&gt;E1033,1,0)</f>
        <v/>
      </c>
      <c r="P1033" s="44">
        <f>F1033-E1033</f>
        <v/>
      </c>
    </row>
    <row r="1034" ht="15" customHeight="1" s="35">
      <c r="A1034" s="42" t="inlineStr">
        <is>
          <t>0022501002</t>
        </is>
      </c>
      <c r="B1034" s="43" t="n">
        <v>46099</v>
      </c>
      <c r="C1034" s="42" t="inlineStr">
        <is>
          <t>TOR</t>
        </is>
      </c>
      <c r="D1034" s="42" t="inlineStr">
        <is>
          <t>CHI</t>
        </is>
      </c>
      <c r="E1034" s="42" t="n">
        <v>139</v>
      </c>
      <c r="F1034" s="42" t="n">
        <v>109</v>
      </c>
      <c r="G1034" s="42" t="n">
        <v>18</v>
      </c>
      <c r="H1034" s="42" t="n">
        <v>19</v>
      </c>
      <c r="I1034" s="42" t="n">
        <v>23</v>
      </c>
      <c r="J1034" s="42" t="n">
        <v>25</v>
      </c>
      <c r="K1034" s="42" t="n">
        <v>51</v>
      </c>
      <c r="L1034" s="42" t="n">
        <v>42</v>
      </c>
      <c r="M1034" s="42" t="n">
        <v>38</v>
      </c>
      <c r="N1034" s="42" t="n">
        <v>28</v>
      </c>
      <c r="O1034" s="44">
        <f>IF(F1034&gt;E1034,1,0)</f>
        <v/>
      </c>
      <c r="P1034" s="44">
        <f>F1034-E1034</f>
        <v/>
      </c>
    </row>
    <row r="1035" ht="15" customHeight="1" s="35">
      <c r="A1035" s="42" t="inlineStr">
        <is>
          <t>0022501004</t>
        </is>
      </c>
      <c r="B1035" s="43" t="n">
        <v>46099</v>
      </c>
      <c r="C1035" s="42" t="inlineStr">
        <is>
          <t>UTA</t>
        </is>
      </c>
      <c r="D1035" s="42" t="inlineStr">
        <is>
          <t>MIN</t>
        </is>
      </c>
      <c r="E1035" s="42" t="n">
        <v>111</v>
      </c>
      <c r="F1035" s="42" t="n">
        <v>147</v>
      </c>
      <c r="G1035" s="42" t="n">
        <v>24</v>
      </c>
      <c r="H1035" s="42" t="n">
        <v>17</v>
      </c>
      <c r="I1035" s="42" t="n">
        <v>23</v>
      </c>
      <c r="J1035" s="42" t="n">
        <v>23</v>
      </c>
      <c r="K1035" s="42" t="n">
        <v>56</v>
      </c>
      <c r="L1035" s="42" t="n">
        <v>55</v>
      </c>
      <c r="M1035" s="42" t="n">
        <v>20</v>
      </c>
      <c r="N1035" s="42" t="n">
        <v>42</v>
      </c>
      <c r="O1035" s="44">
        <f>IF(F1035&gt;E1035,1,0)</f>
        <v/>
      </c>
      <c r="P1035" s="44">
        <f>F1035-E1035</f>
        <v/>
      </c>
    </row>
    <row r="1036" ht="15" customHeight="1" s="35">
      <c r="A1036" s="42" t="inlineStr">
        <is>
          <t>0022501005</t>
        </is>
      </c>
      <c r="B1036" s="43" t="n">
        <v>46099</v>
      </c>
      <c r="C1036" s="42" t="inlineStr">
        <is>
          <t>LAC</t>
        </is>
      </c>
      <c r="D1036" s="42" t="inlineStr">
        <is>
          <t>NOP</t>
        </is>
      </c>
      <c r="E1036" s="42" t="n">
        <v>109</v>
      </c>
      <c r="F1036" s="42" t="n">
        <v>124</v>
      </c>
      <c r="G1036" s="42" t="n">
        <v>16</v>
      </c>
      <c r="H1036" s="42" t="n">
        <v>19</v>
      </c>
      <c r="I1036" s="42" t="n">
        <v>17</v>
      </c>
      <c r="J1036" s="42" t="n">
        <v>14</v>
      </c>
      <c r="K1036" s="42" t="n">
        <v>39</v>
      </c>
      <c r="L1036" s="42" t="n">
        <v>48</v>
      </c>
      <c r="M1036" s="42" t="n">
        <v>34</v>
      </c>
      <c r="N1036" s="42" t="n">
        <v>23</v>
      </c>
      <c r="O1036" s="44">
        <f>IF(F1036&gt;E1036,1,0)</f>
        <v/>
      </c>
      <c r="P1036" s="44">
        <f>F1036-E1036</f>
        <v/>
      </c>
    </row>
    <row r="1037" ht="15" customHeight="1" s="35">
      <c r="A1037" s="42" t="inlineStr">
        <is>
          <t>0022501006</t>
        </is>
      </c>
      <c r="B1037" s="43" t="n">
        <v>46099</v>
      </c>
      <c r="C1037" s="42" t="inlineStr">
        <is>
          <t>ATL</t>
        </is>
      </c>
      <c r="D1037" s="42" t="inlineStr">
        <is>
          <t>DAL</t>
        </is>
      </c>
      <c r="E1037" s="42" t="n">
        <v>135</v>
      </c>
      <c r="F1037" s="42" t="n">
        <v>120</v>
      </c>
      <c r="G1037" s="42" t="n">
        <v>11</v>
      </c>
      <c r="H1037" s="42" t="n">
        <v>19</v>
      </c>
      <c r="I1037" s="42" t="n">
        <v>21</v>
      </c>
      <c r="J1037" s="42" t="n">
        <v>12</v>
      </c>
      <c r="K1037" s="42" t="n">
        <v>48</v>
      </c>
      <c r="L1037" s="42" t="n">
        <v>53</v>
      </c>
      <c r="M1037" s="42" t="n">
        <v>37</v>
      </c>
      <c r="N1037" s="42" t="n">
        <v>23</v>
      </c>
      <c r="O1037" s="44">
        <f>IF(F1037&gt;E1037,1,0)</f>
        <v/>
      </c>
      <c r="P1037" s="44">
        <f>F1037-E1037</f>
        <v/>
      </c>
    </row>
    <row r="1038" ht="15" customHeight="1" s="35">
      <c r="A1038" s="42" t="inlineStr">
        <is>
          <t>0022501007</t>
        </is>
      </c>
      <c r="B1038" s="43" t="n">
        <v>46099</v>
      </c>
      <c r="C1038" s="42" t="inlineStr">
        <is>
          <t>LAL</t>
        </is>
      </c>
      <c r="D1038" s="42" t="inlineStr">
        <is>
          <t>HOU</t>
        </is>
      </c>
      <c r="E1038" s="42" t="n">
        <v>124</v>
      </c>
      <c r="F1038" s="42" t="n">
        <v>116</v>
      </c>
      <c r="G1038" s="42" t="n">
        <v>14</v>
      </c>
      <c r="H1038" s="42" t="n">
        <v>12</v>
      </c>
      <c r="I1038" s="42" t="n">
        <v>20</v>
      </c>
      <c r="J1038" s="42" t="n">
        <v>21</v>
      </c>
      <c r="K1038" s="42" t="n">
        <v>44</v>
      </c>
      <c r="L1038" s="42" t="n">
        <v>44</v>
      </c>
      <c r="M1038" s="42" t="n">
        <v>43</v>
      </c>
      <c r="N1038" s="42" t="n">
        <v>41</v>
      </c>
      <c r="O1038" s="44">
        <f>IF(F1038&gt;E1038,1,0)</f>
        <v/>
      </c>
      <c r="P1038" s="44">
        <f>F1038-E1038</f>
        <v/>
      </c>
    </row>
    <row r="1039" ht="15" customHeight="1" s="35">
      <c r="A1039" s="42" t="inlineStr">
        <is>
          <t>0022501008</t>
        </is>
      </c>
      <c r="B1039" s="43" t="n">
        <v>46100</v>
      </c>
      <c r="C1039" s="42" t="inlineStr">
        <is>
          <t>ORL</t>
        </is>
      </c>
      <c r="D1039" s="42" t="inlineStr">
        <is>
          <t>CHA</t>
        </is>
      </c>
      <c r="E1039" s="42" t="n">
        <v>111</v>
      </c>
      <c r="F1039" s="42" t="n">
        <v>130</v>
      </c>
      <c r="G1039" s="42" t="n">
        <v>14</v>
      </c>
      <c r="H1039" s="42" t="n">
        <v>22</v>
      </c>
      <c r="I1039" s="42" t="n">
        <v>26</v>
      </c>
      <c r="J1039" s="42" t="n">
        <v>24</v>
      </c>
      <c r="K1039" s="42" t="n">
        <v>45</v>
      </c>
      <c r="L1039" s="42" t="n">
        <v>54</v>
      </c>
      <c r="M1039" s="42" t="n">
        <v>38</v>
      </c>
      <c r="N1039" s="42" t="n">
        <v>35</v>
      </c>
      <c r="O1039" s="44">
        <f>IF(F1039&gt;E1039,1,0)</f>
        <v/>
      </c>
      <c r="P1039" s="44">
        <f>F1039-E1039</f>
        <v/>
      </c>
    </row>
    <row r="1040" ht="15" customHeight="1" s="35">
      <c r="A1040" s="42" t="inlineStr">
        <is>
          <t>0022501009</t>
        </is>
      </c>
      <c r="B1040" s="43" t="n">
        <v>46100</v>
      </c>
      <c r="C1040" s="42" t="inlineStr">
        <is>
          <t>DET</t>
        </is>
      </c>
      <c r="D1040" s="42" t="inlineStr">
        <is>
          <t>WAS</t>
        </is>
      </c>
      <c r="E1040" s="42" t="n">
        <v>117</v>
      </c>
      <c r="F1040" s="42" t="n">
        <v>95</v>
      </c>
      <c r="G1040" s="42" t="n">
        <v>10</v>
      </c>
      <c r="H1040" s="42" t="n">
        <v>19</v>
      </c>
      <c r="I1040" s="42" t="n">
        <v>14</v>
      </c>
      <c r="J1040" s="42" t="n">
        <v>21</v>
      </c>
      <c r="K1040" s="42" t="n">
        <v>67</v>
      </c>
      <c r="L1040" s="42" t="n">
        <v>42</v>
      </c>
      <c r="M1040" s="42" t="n">
        <v>49</v>
      </c>
      <c r="N1040" s="42" t="n">
        <v>16</v>
      </c>
      <c r="O1040" s="44">
        <f>IF(F1040&gt;E1040,1,0)</f>
        <v/>
      </c>
      <c r="P1040" s="44">
        <f>F1040-E1040</f>
        <v/>
      </c>
    </row>
    <row r="1041" ht="15" customHeight="1" s="35">
      <c r="A1041" s="42" t="inlineStr">
        <is>
          <t>0022501010</t>
        </is>
      </c>
      <c r="B1041" s="43" t="n">
        <v>46100</v>
      </c>
      <c r="C1041" s="42" t="inlineStr">
        <is>
          <t>LAL</t>
        </is>
      </c>
      <c r="D1041" s="42" t="inlineStr">
        <is>
          <t>MIA</t>
        </is>
      </c>
      <c r="E1041" s="42" t="n">
        <v>134</v>
      </c>
      <c r="F1041" s="42" t="n">
        <v>126</v>
      </c>
      <c r="G1041" s="42" t="n">
        <v>13</v>
      </c>
      <c r="H1041" s="42" t="n">
        <v>11</v>
      </c>
      <c r="I1041" s="42" t="n">
        <v>20</v>
      </c>
      <c r="J1041" s="42" t="n">
        <v>26</v>
      </c>
      <c r="K1041" s="42" t="n">
        <v>54</v>
      </c>
      <c r="L1041" s="42" t="n">
        <v>47</v>
      </c>
      <c r="M1041" s="42" t="n">
        <v>44</v>
      </c>
      <c r="N1041" s="42" t="n">
        <v>38</v>
      </c>
      <c r="O1041" s="44">
        <f>IF(F1041&gt;E1041,1,0)</f>
        <v/>
      </c>
      <c r="P1041" s="44">
        <f>F1041-E1041</f>
        <v/>
      </c>
    </row>
    <row r="1042" ht="15" customHeight="1" s="35">
      <c r="A1042" s="42" t="inlineStr">
        <is>
          <t>0022501011</t>
        </is>
      </c>
      <c r="B1042" s="43" t="n">
        <v>46100</v>
      </c>
      <c r="C1042" s="42" t="inlineStr">
        <is>
          <t>CLE</t>
        </is>
      </c>
      <c r="D1042" s="42" t="inlineStr">
        <is>
          <t>CHI</t>
        </is>
      </c>
      <c r="E1042" s="42" t="n">
        <v>115</v>
      </c>
      <c r="F1042" s="42" t="n">
        <v>110</v>
      </c>
      <c r="G1042" s="42" t="n">
        <v>16</v>
      </c>
      <c r="H1042" s="42" t="n">
        <v>16</v>
      </c>
      <c r="I1042" s="42" t="n">
        <v>17</v>
      </c>
      <c r="J1042" s="42" t="n">
        <v>24</v>
      </c>
      <c r="K1042" s="42" t="n">
        <v>65</v>
      </c>
      <c r="L1042" s="42" t="n">
        <v>56</v>
      </c>
      <c r="M1042" s="42" t="n">
        <v>42</v>
      </c>
      <c r="N1042" s="42" t="n">
        <v>28</v>
      </c>
      <c r="O1042" s="44">
        <f>IF(F1042&gt;E1042,1,0)</f>
        <v/>
      </c>
      <c r="P1042" s="44">
        <f>F1042-E1042</f>
        <v/>
      </c>
    </row>
    <row r="1043" ht="15" customHeight="1" s="35">
      <c r="A1043" s="42" t="inlineStr">
        <is>
          <t>0022501012</t>
        </is>
      </c>
      <c r="B1043" s="43" t="n">
        <v>46100</v>
      </c>
      <c r="C1043" s="42" t="inlineStr">
        <is>
          <t>LAC</t>
        </is>
      </c>
      <c r="D1043" s="42" t="inlineStr">
        <is>
          <t>NOP</t>
        </is>
      </c>
      <c r="E1043" s="42" t="n">
        <v>99</v>
      </c>
      <c r="F1043" s="42" t="n">
        <v>105</v>
      </c>
      <c r="G1043" s="42" t="n">
        <v>16</v>
      </c>
      <c r="H1043" s="42" t="n">
        <v>16</v>
      </c>
      <c r="I1043" s="42" t="n">
        <v>21</v>
      </c>
      <c r="J1043" s="42" t="n">
        <v>19</v>
      </c>
      <c r="K1043" s="42" t="n">
        <v>50</v>
      </c>
      <c r="L1043" s="42" t="n">
        <v>50</v>
      </c>
      <c r="M1043" s="42" t="n">
        <v>34</v>
      </c>
      <c r="N1043" s="42" t="n">
        <v>24</v>
      </c>
      <c r="O1043" s="44">
        <f>IF(F1043&gt;E1043,1,0)</f>
        <v/>
      </c>
      <c r="P1043" s="44">
        <f>F1043-E1043</f>
        <v/>
      </c>
    </row>
    <row r="1044" ht="15" customHeight="1" s="35">
      <c r="A1044" s="42" t="inlineStr">
        <is>
          <t>0022501013</t>
        </is>
      </c>
      <c r="B1044" s="43" t="n">
        <v>46100</v>
      </c>
      <c r="C1044" s="42" t="inlineStr">
        <is>
          <t>PHX</t>
        </is>
      </c>
      <c r="D1044" s="42" t="inlineStr">
        <is>
          <t>SAS</t>
        </is>
      </c>
      <c r="E1044" s="42" t="n">
        <v>100</v>
      </c>
      <c r="F1044" s="42" t="n">
        <v>101</v>
      </c>
      <c r="G1044" s="42" t="n">
        <v>11</v>
      </c>
      <c r="H1044" s="42" t="n">
        <v>14</v>
      </c>
      <c r="I1044" s="42" t="n">
        <v>21</v>
      </c>
      <c r="J1044" s="42" t="n">
        <v>19</v>
      </c>
      <c r="K1044" s="42" t="n">
        <v>56</v>
      </c>
      <c r="L1044" s="42" t="n">
        <v>52</v>
      </c>
      <c r="M1044" s="42" t="n">
        <v>39</v>
      </c>
      <c r="N1044" s="42" t="n">
        <v>51</v>
      </c>
      <c r="O1044" s="44">
        <f>IF(F1044&gt;E1044,1,0)</f>
        <v/>
      </c>
      <c r="P1044" s="44">
        <f>F1044-E1044</f>
        <v/>
      </c>
    </row>
    <row r="1045" ht="15" customHeight="1" s="35">
      <c r="A1045" s="42" t="inlineStr">
        <is>
          <t>0022501014</t>
        </is>
      </c>
      <c r="B1045" s="43" t="n">
        <v>46100</v>
      </c>
      <c r="C1045" s="42" t="inlineStr">
        <is>
          <t>MIL</t>
        </is>
      </c>
      <c r="D1045" s="42" t="inlineStr">
        <is>
          <t>UTA</t>
        </is>
      </c>
      <c r="E1045" s="42" t="n">
        <v>96</v>
      </c>
      <c r="F1045" s="42" t="n">
        <v>128</v>
      </c>
      <c r="G1045" s="42" t="n">
        <v>20</v>
      </c>
      <c r="H1045" s="42" t="n">
        <v>17</v>
      </c>
      <c r="I1045" s="42" t="n">
        <v>19</v>
      </c>
      <c r="J1045" s="42" t="n">
        <v>19</v>
      </c>
      <c r="K1045" s="42" t="n">
        <v>41</v>
      </c>
      <c r="L1045" s="42" t="n">
        <v>58</v>
      </c>
      <c r="M1045" s="42" t="n">
        <v>28</v>
      </c>
      <c r="N1045" s="42" t="n">
        <v>20</v>
      </c>
      <c r="O1045" s="44">
        <f>IF(F1045&gt;E1045,1,0)</f>
        <v/>
      </c>
      <c r="P1045" s="44">
        <f>F1045-E1045</f>
        <v/>
      </c>
    </row>
    <row r="1046" ht="15" customHeight="1" s="35">
      <c r="A1046" s="42" t="inlineStr">
        <is>
          <t>0022501015</t>
        </is>
      </c>
      <c r="B1046" s="43" t="n">
        <v>46100</v>
      </c>
      <c r="C1046" s="42" t="inlineStr">
        <is>
          <t>PHI</t>
        </is>
      </c>
      <c r="D1046" s="42" t="inlineStr">
        <is>
          <t>SAC</t>
        </is>
      </c>
      <c r="E1046" s="42" t="n">
        <v>139</v>
      </c>
      <c r="F1046" s="42" t="n">
        <v>118</v>
      </c>
      <c r="G1046" s="42" t="n">
        <v>9</v>
      </c>
      <c r="H1046" s="42" t="n">
        <v>14</v>
      </c>
      <c r="I1046" s="42" t="n">
        <v>22</v>
      </c>
      <c r="J1046" s="42" t="n">
        <v>18</v>
      </c>
      <c r="K1046" s="42" t="n">
        <v>61</v>
      </c>
      <c r="L1046" s="42" t="n">
        <v>50</v>
      </c>
      <c r="M1046" s="42" t="n">
        <v>37</v>
      </c>
      <c r="N1046" s="42" t="n">
        <v>18</v>
      </c>
      <c r="O1046" s="44">
        <f>IF(F1046&gt;E1046,1,0)</f>
        <v/>
      </c>
      <c r="P1046" s="44">
        <f>F1046-E1046</f>
        <v/>
      </c>
    </row>
    <row r="1047" ht="15" customHeight="1" s="35">
      <c r="A1047" s="42" t="inlineStr">
        <is>
          <t>0022501016</t>
        </is>
      </c>
      <c r="B1047" s="43" t="n">
        <v>46101</v>
      </c>
      <c r="C1047" s="42" t="inlineStr">
        <is>
          <t>NYK</t>
        </is>
      </c>
      <c r="D1047" s="42" t="inlineStr">
        <is>
          <t>BKN</t>
        </is>
      </c>
      <c r="E1047" s="42" t="n">
        <v>93</v>
      </c>
      <c r="F1047" s="42" t="n">
        <v>92</v>
      </c>
      <c r="G1047" s="42" t="n">
        <v>22</v>
      </c>
      <c r="H1047" s="42" t="n">
        <v>15</v>
      </c>
      <c r="I1047" s="42" t="n">
        <v>15</v>
      </c>
      <c r="J1047" s="42" t="n">
        <v>28</v>
      </c>
      <c r="K1047" s="42" t="n">
        <v>63</v>
      </c>
      <c r="L1047" s="42" t="n">
        <v>45</v>
      </c>
      <c r="M1047" s="42" t="n">
        <v>45</v>
      </c>
      <c r="N1047" s="42" t="n">
        <v>17</v>
      </c>
      <c r="O1047" s="44">
        <f>IF(F1047&gt;E1047,1,0)</f>
        <v/>
      </c>
      <c r="P1047" s="44">
        <f>F1047-E1047</f>
        <v/>
      </c>
    </row>
    <row r="1048" ht="15" customHeight="1" s="35">
      <c r="A1048" s="42" t="inlineStr">
        <is>
          <t>0022501017</t>
        </is>
      </c>
      <c r="B1048" s="43" t="n">
        <v>46101</v>
      </c>
      <c r="C1048" s="42" t="inlineStr">
        <is>
          <t>GSW</t>
        </is>
      </c>
      <c r="D1048" s="42" t="inlineStr">
        <is>
          <t>DET</t>
        </is>
      </c>
      <c r="E1048" s="42" t="n">
        <v>101</v>
      </c>
      <c r="F1048" s="42" t="n">
        <v>115</v>
      </c>
      <c r="G1048" s="42" t="n">
        <v>26</v>
      </c>
      <c r="H1048" s="42" t="n">
        <v>15</v>
      </c>
      <c r="I1048" s="42" t="n">
        <v>18</v>
      </c>
      <c r="J1048" s="42" t="n">
        <v>21</v>
      </c>
      <c r="K1048" s="42" t="n">
        <v>48</v>
      </c>
      <c r="L1048" s="42" t="n">
        <v>51</v>
      </c>
      <c r="M1048" s="42" t="n">
        <v>33</v>
      </c>
      <c r="N1048" s="42" t="n">
        <v>50</v>
      </c>
      <c r="O1048" s="44">
        <f>IF(F1048&gt;E1048,1,0)</f>
        <v/>
      </c>
      <c r="P1048" s="44">
        <f>F1048-E1048</f>
        <v/>
      </c>
    </row>
    <row r="1049" ht="15" customHeight="1" s="35">
      <c r="A1049" s="42" t="inlineStr">
        <is>
          <t>0022501018</t>
        </is>
      </c>
      <c r="B1049" s="43" t="n">
        <v>46101</v>
      </c>
      <c r="C1049" s="42" t="inlineStr">
        <is>
          <t>ATL</t>
        </is>
      </c>
      <c r="D1049" s="42" t="inlineStr">
        <is>
          <t>HOU</t>
        </is>
      </c>
      <c r="E1049" s="42" t="n">
        <v>95</v>
      </c>
      <c r="F1049" s="42" t="n">
        <v>117</v>
      </c>
      <c r="G1049" s="42" t="n">
        <v>18</v>
      </c>
      <c r="H1049" s="42" t="n">
        <v>20</v>
      </c>
      <c r="I1049" s="42" t="n">
        <v>21</v>
      </c>
      <c r="J1049" s="42" t="n">
        <v>13</v>
      </c>
      <c r="K1049" s="42" t="n">
        <v>45</v>
      </c>
      <c r="L1049" s="42" t="n">
        <v>60</v>
      </c>
      <c r="M1049" s="42" t="n">
        <v>38</v>
      </c>
      <c r="N1049" s="42" t="n">
        <v>41</v>
      </c>
      <c r="O1049" s="44">
        <f>IF(F1049&gt;E1049,1,0)</f>
        <v/>
      </c>
      <c r="P1049" s="44">
        <f>F1049-E1049</f>
        <v/>
      </c>
    </row>
    <row r="1050" ht="15" customHeight="1" s="35">
      <c r="A1050" s="42" t="inlineStr">
        <is>
          <t>0022501019</t>
        </is>
      </c>
      <c r="B1050" s="43" t="n">
        <v>46101</v>
      </c>
      <c r="C1050" s="42" t="inlineStr">
        <is>
          <t>BOS</t>
        </is>
      </c>
      <c r="D1050" s="42" t="inlineStr">
        <is>
          <t>MEM</t>
        </is>
      </c>
      <c r="E1050" s="42" t="n">
        <v>117</v>
      </c>
      <c r="F1050" s="42" t="n">
        <v>112</v>
      </c>
      <c r="G1050" s="42" t="n">
        <v>13</v>
      </c>
      <c r="H1050" s="42" t="n">
        <v>9</v>
      </c>
      <c r="I1050" s="42" t="n">
        <v>20</v>
      </c>
      <c r="J1050" s="42" t="n">
        <v>23</v>
      </c>
      <c r="K1050" s="42" t="n">
        <v>62</v>
      </c>
      <c r="L1050" s="42" t="n">
        <v>43</v>
      </c>
      <c r="M1050" s="42" t="n">
        <v>46</v>
      </c>
      <c r="N1050" s="42" t="n">
        <v>24</v>
      </c>
      <c r="O1050" s="44">
        <f>IF(F1050&gt;E1050,1,0)</f>
        <v/>
      </c>
      <c r="P1050" s="44">
        <f>F1050-E1050</f>
        <v/>
      </c>
    </row>
    <row r="1051" ht="15" customHeight="1" s="35">
      <c r="A1051" s="42" t="inlineStr">
        <is>
          <t>0022501020</t>
        </is>
      </c>
      <c r="B1051" s="43" t="n">
        <v>46101</v>
      </c>
      <c r="C1051" s="42" t="inlineStr">
        <is>
          <t>POR</t>
        </is>
      </c>
      <c r="D1051" s="42" t="inlineStr">
        <is>
          <t>MIN</t>
        </is>
      </c>
      <c r="E1051" s="42" t="n">
        <v>108</v>
      </c>
      <c r="F1051" s="42" t="n">
        <v>104</v>
      </c>
      <c r="G1051" s="42" t="n">
        <v>17</v>
      </c>
      <c r="H1051" s="42" t="n">
        <v>13</v>
      </c>
      <c r="I1051" s="42" t="n">
        <v>23</v>
      </c>
      <c r="J1051" s="42" t="n">
        <v>20</v>
      </c>
      <c r="K1051" s="42" t="n">
        <v>60</v>
      </c>
      <c r="L1051" s="42" t="n">
        <v>57</v>
      </c>
      <c r="M1051" s="42" t="n">
        <v>34</v>
      </c>
      <c r="N1051" s="42" t="n">
        <v>43</v>
      </c>
      <c r="O1051" s="44">
        <f>IF(F1051&gt;E1051,1,0)</f>
        <v/>
      </c>
      <c r="P1051" s="44">
        <f>F1051-E1051</f>
        <v/>
      </c>
    </row>
    <row r="1052" ht="15" customHeight="1" s="35">
      <c r="A1052" s="42" t="inlineStr">
        <is>
          <t>0022501021</t>
        </is>
      </c>
      <c r="B1052" s="43" t="n">
        <v>46101</v>
      </c>
      <c r="C1052" s="42" t="inlineStr">
        <is>
          <t>TOR</t>
        </is>
      </c>
      <c r="D1052" s="42" t="inlineStr">
        <is>
          <t>DEN</t>
        </is>
      </c>
      <c r="E1052" s="42" t="n">
        <v>115</v>
      </c>
      <c r="F1052" s="42" t="n">
        <v>121</v>
      </c>
      <c r="G1052" s="42" t="n">
        <v>10</v>
      </c>
      <c r="H1052" s="42" t="n">
        <v>10</v>
      </c>
      <c r="I1052" s="42" t="n">
        <v>25</v>
      </c>
      <c r="J1052" s="42" t="n">
        <v>20</v>
      </c>
      <c r="K1052" s="42" t="n">
        <v>45</v>
      </c>
      <c r="L1052" s="42" t="n">
        <v>47</v>
      </c>
      <c r="M1052" s="42" t="n">
        <v>39</v>
      </c>
      <c r="N1052" s="42" t="n">
        <v>42</v>
      </c>
      <c r="O1052" s="44">
        <f>IF(F1052&gt;E1052,1,0)</f>
        <v/>
      </c>
      <c r="P1052" s="44">
        <f>F1052-E1052</f>
        <v/>
      </c>
    </row>
    <row r="1053" ht="15" customHeight="1" s="35">
      <c r="A1053" s="42" t="inlineStr">
        <is>
          <t>0022501022</t>
        </is>
      </c>
      <c r="B1053" s="43" t="n">
        <v>46102</v>
      </c>
      <c r="C1053" s="42" t="inlineStr">
        <is>
          <t>OKC</t>
        </is>
      </c>
      <c r="D1053" s="42" t="inlineStr">
        <is>
          <t>WAS</t>
        </is>
      </c>
      <c r="E1053" s="42" t="n">
        <v>132</v>
      </c>
      <c r="F1053" s="42" t="n">
        <v>111</v>
      </c>
      <c r="G1053" s="42" t="n">
        <v>13</v>
      </c>
      <c r="H1053" s="42" t="n">
        <v>15</v>
      </c>
      <c r="I1053" s="42" t="n">
        <v>16</v>
      </c>
      <c r="J1053" s="42" t="n">
        <v>26</v>
      </c>
      <c r="K1053" s="42" t="n">
        <v>64</v>
      </c>
      <c r="L1053" s="42" t="n">
        <v>43</v>
      </c>
      <c r="M1053" s="42" t="n">
        <v>55</v>
      </c>
      <c r="N1053" s="42" t="n">
        <v>16</v>
      </c>
      <c r="O1053" s="44">
        <f>IF(F1053&gt;E1053,1,0)</f>
        <v/>
      </c>
      <c r="P1053" s="44">
        <f>F1053-E1053</f>
        <v/>
      </c>
    </row>
    <row r="1054" ht="15" customHeight="1" s="35">
      <c r="A1054" s="42" t="inlineStr">
        <is>
          <t>0022501023</t>
        </is>
      </c>
      <c r="B1054" s="43" t="n">
        <v>46102</v>
      </c>
      <c r="C1054" s="42" t="inlineStr">
        <is>
          <t>MEM</t>
        </is>
      </c>
      <c r="D1054" s="42" t="inlineStr">
        <is>
          <t>CHA</t>
        </is>
      </c>
      <c r="E1054" s="42" t="n">
        <v>101</v>
      </c>
      <c r="F1054" s="42" t="n">
        <v>124</v>
      </c>
      <c r="G1054" s="42" t="n">
        <v>13</v>
      </c>
      <c r="H1054" s="42" t="n">
        <v>18</v>
      </c>
      <c r="I1054" s="42" t="n">
        <v>20</v>
      </c>
      <c r="J1054" s="42" t="n">
        <v>17</v>
      </c>
      <c r="K1054" s="42" t="n">
        <v>42</v>
      </c>
      <c r="L1054" s="42" t="n">
        <v>62</v>
      </c>
      <c r="M1054" s="42" t="n">
        <v>24</v>
      </c>
      <c r="N1054" s="42" t="n">
        <v>36</v>
      </c>
      <c r="O1054" s="44">
        <f>IF(F1054&gt;E1054,1,0)</f>
        <v/>
      </c>
      <c r="P1054" s="44">
        <f>F1054-E1054</f>
        <v/>
      </c>
    </row>
    <row r="1055" ht="15" customHeight="1" s="35">
      <c r="A1055" s="42" t="inlineStr">
        <is>
          <t>0022501024</t>
        </is>
      </c>
      <c r="B1055" s="43" t="n">
        <v>46102</v>
      </c>
      <c r="C1055" s="42" t="inlineStr">
        <is>
          <t>LAL</t>
        </is>
      </c>
      <c r="D1055" s="42" t="inlineStr">
        <is>
          <t>ORL</t>
        </is>
      </c>
      <c r="E1055" s="42" t="n">
        <v>105</v>
      </c>
      <c r="F1055" s="42" t="n">
        <v>104</v>
      </c>
      <c r="G1055" s="42" t="n">
        <v>12</v>
      </c>
      <c r="H1055" s="42" t="n">
        <v>18</v>
      </c>
      <c r="I1055" s="42" t="n">
        <v>20</v>
      </c>
      <c r="J1055" s="42" t="n">
        <v>27</v>
      </c>
      <c r="K1055" s="42" t="n">
        <v>54</v>
      </c>
      <c r="L1055" s="42" t="n">
        <v>55</v>
      </c>
      <c r="M1055" s="42" t="n">
        <v>45</v>
      </c>
      <c r="N1055" s="42" t="n">
        <v>38</v>
      </c>
      <c r="O1055" s="44">
        <f>IF(F1055&gt;E1055,1,0)</f>
        <v/>
      </c>
      <c r="P1055" s="44">
        <f>F1055-E1055</f>
        <v/>
      </c>
    </row>
    <row r="1056" ht="15" customHeight="1" s="35">
      <c r="A1056" s="42" t="inlineStr">
        <is>
          <t>0022501025</t>
        </is>
      </c>
      <c r="B1056" s="43" t="n">
        <v>46102</v>
      </c>
      <c r="C1056" s="42" t="inlineStr">
        <is>
          <t>CLE</t>
        </is>
      </c>
      <c r="D1056" s="42" t="inlineStr">
        <is>
          <t>NOP</t>
        </is>
      </c>
      <c r="E1056" s="42" t="n">
        <v>111</v>
      </c>
      <c r="F1056" s="42" t="n">
        <v>106</v>
      </c>
      <c r="G1056" s="42" t="n">
        <v>14</v>
      </c>
      <c r="H1056" s="42" t="n">
        <v>9</v>
      </c>
      <c r="I1056" s="42" t="n">
        <v>17</v>
      </c>
      <c r="J1056" s="42" t="n">
        <v>19</v>
      </c>
      <c r="K1056" s="42" t="n">
        <v>63</v>
      </c>
      <c r="L1056" s="42" t="n">
        <v>45</v>
      </c>
      <c r="M1056" s="42" t="n">
        <v>43</v>
      </c>
      <c r="N1056" s="42" t="n">
        <v>25</v>
      </c>
      <c r="O1056" s="44">
        <f>IF(F1056&gt;E1056,1,0)</f>
        <v/>
      </c>
      <c r="P1056" s="44">
        <f>F1056-E1056</f>
        <v/>
      </c>
    </row>
    <row r="1057" ht="15" customHeight="1" s="35">
      <c r="A1057" s="42" t="inlineStr">
        <is>
          <t>0022501026</t>
        </is>
      </c>
      <c r="B1057" s="43" t="n">
        <v>46102</v>
      </c>
      <c r="C1057" s="42" t="inlineStr">
        <is>
          <t>GSW</t>
        </is>
      </c>
      <c r="D1057" s="42" t="inlineStr">
        <is>
          <t>ATL</t>
        </is>
      </c>
      <c r="E1057" s="42" t="n">
        <v>110</v>
      </c>
      <c r="F1057" s="42" t="n">
        <v>126</v>
      </c>
      <c r="G1057" s="42" t="n">
        <v>21</v>
      </c>
      <c r="H1057" s="42" t="n">
        <v>18</v>
      </c>
      <c r="I1057" s="42" t="n">
        <v>21</v>
      </c>
      <c r="J1057" s="42" t="n">
        <v>17</v>
      </c>
      <c r="K1057" s="42" t="n">
        <v>40</v>
      </c>
      <c r="L1057" s="42" t="n">
        <v>50</v>
      </c>
      <c r="M1057" s="42" t="n">
        <v>33</v>
      </c>
      <c r="N1057" s="42" t="n">
        <v>38</v>
      </c>
      <c r="O1057" s="44">
        <f>IF(F1057&gt;E1057,1,0)</f>
        <v/>
      </c>
      <c r="P1057" s="44">
        <f>F1057-E1057</f>
        <v/>
      </c>
    </row>
    <row r="1058" ht="15" customHeight="1" s="35">
      <c r="A1058" s="42" t="inlineStr">
        <is>
          <t>0022501027</t>
        </is>
      </c>
      <c r="B1058" s="43" t="n">
        <v>46102</v>
      </c>
      <c r="C1058" s="42" t="inlineStr">
        <is>
          <t>MIA</t>
        </is>
      </c>
      <c r="D1058" s="42" t="inlineStr">
        <is>
          <t>HOU</t>
        </is>
      </c>
      <c r="E1058" s="42" t="n">
        <v>122</v>
      </c>
      <c r="F1058" s="42" t="n">
        <v>123</v>
      </c>
      <c r="G1058" s="42" t="n">
        <v>9</v>
      </c>
      <c r="H1058" s="42" t="n">
        <v>13</v>
      </c>
      <c r="I1058" s="42" t="n">
        <v>19</v>
      </c>
      <c r="J1058" s="42" t="n">
        <v>16</v>
      </c>
      <c r="K1058" s="42" t="n">
        <v>47</v>
      </c>
      <c r="L1058" s="42" t="n">
        <v>48</v>
      </c>
      <c r="M1058" s="42" t="n">
        <v>38</v>
      </c>
      <c r="N1058" s="42" t="n">
        <v>42</v>
      </c>
      <c r="O1058" s="44">
        <f>IF(F1058&gt;E1058,1,0)</f>
        <v/>
      </c>
      <c r="P1058" s="44">
        <f>F1058-E1058</f>
        <v/>
      </c>
    </row>
    <row r="1059" ht="15" customHeight="1" s="35">
      <c r="A1059" s="42" t="inlineStr">
        <is>
          <t>0022501028</t>
        </is>
      </c>
      <c r="B1059" s="43" t="n">
        <v>46102</v>
      </c>
      <c r="C1059" s="42" t="inlineStr">
        <is>
          <t>IND</t>
        </is>
      </c>
      <c r="D1059" s="42" t="inlineStr">
        <is>
          <t>SAS</t>
        </is>
      </c>
      <c r="E1059" s="42" t="n">
        <v>119</v>
      </c>
      <c r="F1059" s="42" t="n">
        <v>134</v>
      </c>
      <c r="G1059" s="42" t="n">
        <v>10</v>
      </c>
      <c r="H1059" s="42" t="n">
        <v>12</v>
      </c>
      <c r="I1059" s="42" t="n">
        <v>14</v>
      </c>
      <c r="J1059" s="42" t="n">
        <v>19</v>
      </c>
      <c r="K1059" s="42" t="n">
        <v>32</v>
      </c>
      <c r="L1059" s="42" t="n">
        <v>59</v>
      </c>
      <c r="M1059" s="42" t="n">
        <v>15</v>
      </c>
      <c r="N1059" s="42" t="n">
        <v>52</v>
      </c>
      <c r="O1059" s="44">
        <f>IF(F1059&gt;E1059,1,0)</f>
        <v/>
      </c>
      <c r="P1059" s="44">
        <f>F1059-E1059</f>
        <v/>
      </c>
    </row>
    <row r="1060" ht="15" customHeight="1" s="35">
      <c r="A1060" s="42" t="inlineStr">
        <is>
          <t>0022501029</t>
        </is>
      </c>
      <c r="B1060" s="43" t="n">
        <v>46102</v>
      </c>
      <c r="C1060" s="42" t="inlineStr">
        <is>
          <t>LAC</t>
        </is>
      </c>
      <c r="D1060" s="42" t="inlineStr">
        <is>
          <t>DAL</t>
        </is>
      </c>
      <c r="E1060" s="42" t="n">
        <v>138</v>
      </c>
      <c r="F1060" s="42" t="n">
        <v>131</v>
      </c>
      <c r="G1060" s="42" t="n">
        <v>12</v>
      </c>
      <c r="H1060" s="42" t="n">
        <v>11</v>
      </c>
      <c r="I1060" s="42" t="n">
        <v>22</v>
      </c>
      <c r="J1060" s="42" t="n">
        <v>16</v>
      </c>
      <c r="K1060" s="42" t="n">
        <v>47</v>
      </c>
      <c r="L1060" s="42" t="n">
        <v>58</v>
      </c>
      <c r="M1060" s="42" t="n">
        <v>34</v>
      </c>
      <c r="N1060" s="42" t="n">
        <v>23</v>
      </c>
      <c r="O1060" s="44">
        <f>IF(F1060&gt;E1060,1,0)</f>
        <v/>
      </c>
      <c r="P1060" s="44">
        <f>F1060-E1060</f>
        <v/>
      </c>
    </row>
    <row r="1061" ht="15" customHeight="1" s="35">
      <c r="A1061" s="42" t="inlineStr">
        <is>
          <t>0022501030</t>
        </is>
      </c>
      <c r="B1061" s="43" t="n">
        <v>46102</v>
      </c>
      <c r="C1061" s="42" t="inlineStr">
        <is>
          <t>PHI</t>
        </is>
      </c>
      <c r="D1061" s="42" t="inlineStr">
        <is>
          <t>UTA</t>
        </is>
      </c>
      <c r="E1061" s="42" t="n">
        <v>126</v>
      </c>
      <c r="F1061" s="42" t="n">
        <v>116</v>
      </c>
      <c r="G1061" s="42" t="n">
        <v>16</v>
      </c>
      <c r="H1061" s="42" t="n">
        <v>8</v>
      </c>
      <c r="I1061" s="42" t="n">
        <v>26</v>
      </c>
      <c r="J1061" s="42" t="n">
        <v>25</v>
      </c>
      <c r="K1061" s="42" t="n">
        <v>64</v>
      </c>
      <c r="L1061" s="42" t="n">
        <v>45</v>
      </c>
      <c r="M1061" s="42" t="n">
        <v>38</v>
      </c>
      <c r="N1061" s="42" t="n">
        <v>21</v>
      </c>
      <c r="O1061" s="44">
        <f>IF(F1061&gt;E1061,1,0)</f>
        <v/>
      </c>
      <c r="P1061" s="44">
        <f>F1061-E1061</f>
        <v/>
      </c>
    </row>
    <row r="1062" ht="15" customHeight="1" s="35">
      <c r="A1062" s="42" t="inlineStr">
        <is>
          <t>0022501031</t>
        </is>
      </c>
      <c r="B1062" s="43" t="n">
        <v>46102</v>
      </c>
      <c r="C1062" s="42" t="inlineStr">
        <is>
          <t>MIL</t>
        </is>
      </c>
      <c r="D1062" s="42" t="inlineStr">
        <is>
          <t>PHX</t>
        </is>
      </c>
      <c r="E1062" s="42" t="n">
        <v>108</v>
      </c>
      <c r="F1062" s="42" t="n">
        <v>105</v>
      </c>
      <c r="G1062" s="42" t="n">
        <v>17</v>
      </c>
      <c r="H1062" s="42" t="n">
        <v>10</v>
      </c>
      <c r="I1062" s="42" t="n">
        <v>17</v>
      </c>
      <c r="J1062" s="42" t="n">
        <v>21</v>
      </c>
      <c r="K1062" s="42" t="n">
        <v>55</v>
      </c>
      <c r="L1062" s="42" t="n">
        <v>51</v>
      </c>
      <c r="M1062" s="42" t="n">
        <v>28</v>
      </c>
      <c r="N1062" s="42" t="n">
        <v>39</v>
      </c>
      <c r="O1062" s="44">
        <f>IF(F1062&gt;E1062,1,0)</f>
        <v/>
      </c>
      <c r="P1062" s="44">
        <f>F1062-E1062</f>
        <v/>
      </c>
    </row>
    <row r="1063" ht="15" customHeight="1" s="35">
      <c r="A1063" s="42" t="inlineStr">
        <is>
          <t>0022501032</t>
        </is>
      </c>
      <c r="B1063" s="43" t="n">
        <v>46103</v>
      </c>
      <c r="C1063" s="42" t="inlineStr">
        <is>
          <t>POR</t>
        </is>
      </c>
      <c r="D1063" s="42" t="inlineStr">
        <is>
          <t>DEN</t>
        </is>
      </c>
      <c r="E1063" s="42" t="n">
        <v>112</v>
      </c>
      <c r="F1063" s="42" t="n">
        <v>128</v>
      </c>
      <c r="G1063" s="42" t="n">
        <v>11</v>
      </c>
      <c r="H1063" s="42" t="n">
        <v>11</v>
      </c>
      <c r="I1063" s="42" t="n">
        <v>16</v>
      </c>
      <c r="J1063" s="42" t="n">
        <v>19</v>
      </c>
      <c r="K1063" s="42" t="n">
        <v>53</v>
      </c>
      <c r="L1063" s="42" t="n">
        <v>50</v>
      </c>
      <c r="M1063" s="42" t="n">
        <v>35</v>
      </c>
      <c r="N1063" s="42" t="n">
        <v>43</v>
      </c>
      <c r="O1063" s="44">
        <f>IF(F1063&gt;E1063,1,0)</f>
        <v/>
      </c>
      <c r="P1063" s="44">
        <f>F1063-E1063</f>
        <v/>
      </c>
    </row>
    <row r="1064" ht="15" customHeight="1" s="35">
      <c r="A1064" s="42" t="inlineStr">
        <is>
          <t>0022501033</t>
        </is>
      </c>
      <c r="B1064" s="43" t="n">
        <v>46103</v>
      </c>
      <c r="C1064" s="42" t="inlineStr">
        <is>
          <t>BKN</t>
        </is>
      </c>
      <c r="D1064" s="42" t="inlineStr">
        <is>
          <t>SAC</t>
        </is>
      </c>
      <c r="E1064" s="42" t="n">
        <v>122</v>
      </c>
      <c r="F1064" s="42" t="n">
        <v>126</v>
      </c>
      <c r="G1064" s="42" t="n">
        <v>7</v>
      </c>
      <c r="H1064" s="42" t="n">
        <v>17</v>
      </c>
      <c r="I1064" s="42" t="n">
        <v>26</v>
      </c>
      <c r="J1064" s="42" t="n">
        <v>18</v>
      </c>
      <c r="K1064" s="42" t="n">
        <v>32</v>
      </c>
      <c r="L1064" s="42" t="n">
        <v>62</v>
      </c>
      <c r="M1064" s="42" t="n">
        <v>17</v>
      </c>
      <c r="N1064" s="42" t="n">
        <v>18</v>
      </c>
      <c r="O1064" s="44">
        <f>IF(F1064&gt;E1064,1,0)</f>
        <v/>
      </c>
      <c r="P1064" s="44">
        <f>F1064-E1064</f>
        <v/>
      </c>
    </row>
    <row r="1065" ht="15" customHeight="1" s="35">
      <c r="A1065" s="42" t="inlineStr">
        <is>
          <t>0022501034</t>
        </is>
      </c>
      <c r="B1065" s="43" t="n">
        <v>46103</v>
      </c>
      <c r="C1065" s="42" t="inlineStr">
        <is>
          <t>WAS</t>
        </is>
      </c>
      <c r="D1065" s="42" t="inlineStr">
        <is>
          <t>NYK</t>
        </is>
      </c>
      <c r="E1065" s="42" t="n">
        <v>113</v>
      </c>
      <c r="F1065" s="42" t="n">
        <v>145</v>
      </c>
      <c r="G1065" s="42" t="n">
        <v>15</v>
      </c>
      <c r="H1065" s="42" t="n">
        <v>14</v>
      </c>
      <c r="I1065" s="42" t="n">
        <v>20</v>
      </c>
      <c r="J1065" s="42" t="n">
        <v>13</v>
      </c>
      <c r="K1065" s="42" t="n">
        <v>36</v>
      </c>
      <c r="L1065" s="42" t="n">
        <v>55</v>
      </c>
      <c r="M1065" s="42" t="n">
        <v>16</v>
      </c>
      <c r="N1065" s="42" t="n">
        <v>46</v>
      </c>
      <c r="O1065" s="44">
        <f>IF(F1065&gt;E1065,1,0)</f>
        <v/>
      </c>
      <c r="P1065" s="44">
        <f>F1065-E1065</f>
        <v/>
      </c>
    </row>
    <row r="1066" ht="15" customHeight="1" s="35">
      <c r="A1066" s="42" t="inlineStr">
        <is>
          <t>0022501035</t>
        </is>
      </c>
      <c r="B1066" s="43" t="n">
        <v>46103</v>
      </c>
      <c r="C1066" s="42" t="inlineStr">
        <is>
          <t>MIN</t>
        </is>
      </c>
      <c r="D1066" s="42" t="inlineStr">
        <is>
          <t>BOS</t>
        </is>
      </c>
      <c r="E1066" s="42" t="n">
        <v>102</v>
      </c>
      <c r="F1066" s="42" t="n">
        <v>92</v>
      </c>
      <c r="G1066" s="42" t="n">
        <v>14</v>
      </c>
      <c r="H1066" s="42" t="n">
        <v>11</v>
      </c>
      <c r="I1066" s="42" t="n">
        <v>16</v>
      </c>
      <c r="J1066" s="42" t="n">
        <v>13</v>
      </c>
      <c r="K1066" s="42" t="n">
        <v>59</v>
      </c>
      <c r="L1066" s="42" t="n">
        <v>61</v>
      </c>
      <c r="M1066" s="42" t="n">
        <v>43</v>
      </c>
      <c r="N1066" s="42" t="n">
        <v>47</v>
      </c>
      <c r="O1066" s="44">
        <f>IF(F1066&gt;E1066,1,0)</f>
        <v/>
      </c>
      <c r="P1066" s="44">
        <f>F1066-E1066</f>
        <v/>
      </c>
    </row>
    <row r="1067" ht="15" customHeight="1" s="35">
      <c r="A1067" s="42" t="inlineStr">
        <is>
          <t>0022501036</t>
        </is>
      </c>
      <c r="B1067" s="43" t="n">
        <v>46103</v>
      </c>
      <c r="C1067" s="42" t="inlineStr">
        <is>
          <t>TOR</t>
        </is>
      </c>
      <c r="D1067" s="42" t="inlineStr">
        <is>
          <t>PHX</t>
        </is>
      </c>
      <c r="E1067" s="42" t="n">
        <v>98</v>
      </c>
      <c r="F1067" s="42" t="n">
        <v>120</v>
      </c>
      <c r="G1067" s="42" t="n">
        <v>20</v>
      </c>
      <c r="H1067" s="42" t="n">
        <v>19</v>
      </c>
      <c r="I1067" s="42" t="n">
        <v>18</v>
      </c>
      <c r="J1067" s="42" t="n">
        <v>20</v>
      </c>
      <c r="K1067" s="42" t="n">
        <v>42</v>
      </c>
      <c r="L1067" s="42" t="n">
        <v>46</v>
      </c>
      <c r="M1067" s="42" t="n">
        <v>39</v>
      </c>
      <c r="N1067" s="42" t="n">
        <v>39</v>
      </c>
      <c r="O1067" s="44">
        <f>IF(F1067&gt;E1067,1,0)</f>
        <v/>
      </c>
      <c r="P1067" s="44">
        <f>F1067-E1067</f>
        <v/>
      </c>
    </row>
    <row r="1068" ht="15" customHeight="1" s="35">
      <c r="A1068" s="42" t="inlineStr">
        <is>
          <t>0022501037</t>
        </is>
      </c>
      <c r="B1068" s="43" t="n">
        <v>46104</v>
      </c>
      <c r="C1068" s="42" t="inlineStr">
        <is>
          <t>MEM</t>
        </is>
      </c>
      <c r="D1068" s="42" t="inlineStr">
        <is>
          <t>ATL</t>
        </is>
      </c>
      <c r="E1068" s="42" t="n">
        <v>107</v>
      </c>
      <c r="F1068" s="42" t="n">
        <v>146</v>
      </c>
      <c r="G1068" s="42" t="n">
        <v>23</v>
      </c>
      <c r="H1068" s="42" t="n">
        <v>11</v>
      </c>
      <c r="I1068" s="42" t="n">
        <v>20</v>
      </c>
      <c r="J1068" s="42" t="n">
        <v>19</v>
      </c>
      <c r="K1068" s="42" t="n">
        <v>46</v>
      </c>
      <c r="L1068" s="42" t="n">
        <v>50</v>
      </c>
      <c r="M1068" s="42" t="n">
        <v>24</v>
      </c>
      <c r="N1068" s="42" t="n">
        <v>39</v>
      </c>
      <c r="O1068" s="44">
        <f>IF(F1068&gt;E1068,1,0)</f>
        <v/>
      </c>
      <c r="P1068" s="44">
        <f>F1068-E1068</f>
        <v/>
      </c>
    </row>
    <row r="1069" ht="15" customHeight="1" s="35">
      <c r="A1069" s="42" t="inlineStr">
        <is>
          <t>0022501038</t>
        </is>
      </c>
      <c r="B1069" s="43" t="n">
        <v>46104</v>
      </c>
      <c r="C1069" s="42" t="inlineStr">
        <is>
          <t>LAL</t>
        </is>
      </c>
      <c r="D1069" s="42" t="inlineStr">
        <is>
          <t>DET</t>
        </is>
      </c>
      <c r="E1069" s="42" t="n">
        <v>110</v>
      </c>
      <c r="F1069" s="42" t="n">
        <v>113</v>
      </c>
      <c r="G1069" s="42" t="n">
        <v>13</v>
      </c>
      <c r="H1069" s="42" t="n">
        <v>11</v>
      </c>
      <c r="I1069" s="42" t="n">
        <v>19</v>
      </c>
      <c r="J1069" s="42" t="n">
        <v>23</v>
      </c>
      <c r="K1069" s="42" t="n">
        <v>50</v>
      </c>
      <c r="L1069" s="42" t="n">
        <v>47</v>
      </c>
      <c r="M1069" s="42" t="n">
        <v>46</v>
      </c>
      <c r="N1069" s="42" t="n">
        <v>51</v>
      </c>
      <c r="O1069" s="44">
        <f>IF(F1069&gt;E1069,1,0)</f>
        <v/>
      </c>
      <c r="P1069" s="44">
        <f>F1069-E1069</f>
        <v/>
      </c>
    </row>
    <row r="1070" ht="15" customHeight="1" s="35">
      <c r="A1070" s="42" t="inlineStr">
        <is>
          <t>0022501039</t>
        </is>
      </c>
      <c r="B1070" s="43" t="n">
        <v>46104</v>
      </c>
      <c r="C1070" s="42" t="inlineStr">
        <is>
          <t>IND</t>
        </is>
      </c>
      <c r="D1070" s="42" t="inlineStr">
        <is>
          <t>ORL</t>
        </is>
      </c>
      <c r="E1070" s="42" t="n">
        <v>128</v>
      </c>
      <c r="F1070" s="42" t="n">
        <v>126</v>
      </c>
      <c r="G1070" s="42" t="n">
        <v>9</v>
      </c>
      <c r="H1070" s="42" t="n">
        <v>11</v>
      </c>
      <c r="I1070" s="42" t="n">
        <v>21</v>
      </c>
      <c r="J1070" s="42" t="n">
        <v>18</v>
      </c>
      <c r="K1070" s="42" t="n">
        <v>38</v>
      </c>
      <c r="L1070" s="42" t="n">
        <v>54</v>
      </c>
      <c r="M1070" s="42" t="n">
        <v>15</v>
      </c>
      <c r="N1070" s="42" t="n">
        <v>38</v>
      </c>
      <c r="O1070" s="44">
        <f>IF(F1070&gt;E1070,1,0)</f>
        <v/>
      </c>
      <c r="P1070" s="44">
        <f>F1070-E1070</f>
        <v/>
      </c>
    </row>
    <row r="1071" ht="15" customHeight="1" s="35">
      <c r="A1071" s="42" t="inlineStr">
        <is>
          <t>0022501040</t>
        </is>
      </c>
      <c r="B1071" s="43" t="n">
        <v>46104</v>
      </c>
      <c r="C1071" s="42" t="inlineStr">
        <is>
          <t>OKC</t>
        </is>
      </c>
      <c r="D1071" s="42" t="inlineStr">
        <is>
          <t>PHI</t>
        </is>
      </c>
      <c r="E1071" s="42" t="n">
        <v>123</v>
      </c>
      <c r="F1071" s="42" t="n">
        <v>103</v>
      </c>
      <c r="G1071" s="42" t="n">
        <v>15</v>
      </c>
      <c r="H1071" s="42" t="n">
        <v>18</v>
      </c>
      <c r="I1071" s="42" t="n">
        <v>15</v>
      </c>
      <c r="J1071" s="42" t="n">
        <v>13</v>
      </c>
      <c r="K1071" s="42" t="n">
        <v>50</v>
      </c>
      <c r="L1071" s="42" t="n">
        <v>52</v>
      </c>
      <c r="M1071" s="42" t="n">
        <v>56</v>
      </c>
      <c r="N1071" s="42" t="n">
        <v>39</v>
      </c>
      <c r="O1071" s="44">
        <f>IF(F1071&gt;E1071,1,0)</f>
        <v/>
      </c>
      <c r="P1071" s="44">
        <f>F1071-E1071</f>
        <v/>
      </c>
    </row>
    <row r="1072" ht="15" customHeight="1" s="35">
      <c r="A1072" s="42" t="inlineStr">
        <is>
          <t>0022501041</t>
        </is>
      </c>
      <c r="B1072" s="43" t="n">
        <v>46104</v>
      </c>
      <c r="C1072" s="42" t="inlineStr">
        <is>
          <t>SAS</t>
        </is>
      </c>
      <c r="D1072" s="42" t="inlineStr">
        <is>
          <t>MIA</t>
        </is>
      </c>
      <c r="E1072" s="42" t="n">
        <v>136</v>
      </c>
      <c r="F1072" s="42" t="n">
        <v>111</v>
      </c>
      <c r="G1072" s="42" t="n">
        <v>15</v>
      </c>
      <c r="H1072" s="42" t="n">
        <v>12</v>
      </c>
      <c r="I1072" s="42" t="n">
        <v>18</v>
      </c>
      <c r="J1072" s="42" t="n">
        <v>20</v>
      </c>
      <c r="K1072" s="42" t="n">
        <v>71</v>
      </c>
      <c r="L1072" s="42" t="n">
        <v>44</v>
      </c>
      <c r="M1072" s="42" t="n">
        <v>53</v>
      </c>
      <c r="N1072" s="42" t="n">
        <v>38</v>
      </c>
      <c r="O1072" s="44">
        <f>IF(F1072&gt;E1072,1,0)</f>
        <v/>
      </c>
      <c r="P1072" s="44">
        <f>F1072-E1072</f>
        <v/>
      </c>
    </row>
    <row r="1073" ht="15" customHeight="1" s="35">
      <c r="A1073" s="42" t="inlineStr">
        <is>
          <t>0022501042</t>
        </is>
      </c>
      <c r="B1073" s="43" t="n">
        <v>46104</v>
      </c>
      <c r="C1073" s="42" t="inlineStr">
        <is>
          <t>HOU</t>
        </is>
      </c>
      <c r="D1073" s="42" t="inlineStr">
        <is>
          <t>CHI</t>
        </is>
      </c>
      <c r="E1073" s="42" t="n">
        <v>124</v>
      </c>
      <c r="F1073" s="42" t="n">
        <v>132</v>
      </c>
      <c r="G1073" s="42" t="n">
        <v>17</v>
      </c>
      <c r="H1073" s="42" t="n">
        <v>16</v>
      </c>
      <c r="I1073" s="42" t="n">
        <v>21</v>
      </c>
      <c r="J1073" s="42" t="n">
        <v>21</v>
      </c>
      <c r="K1073" s="42" t="n">
        <v>49</v>
      </c>
      <c r="L1073" s="42" t="n">
        <v>55</v>
      </c>
      <c r="M1073" s="42" t="n">
        <v>43</v>
      </c>
      <c r="N1073" s="42" t="n">
        <v>28</v>
      </c>
      <c r="O1073" s="44">
        <f>IF(F1073&gt;E1073,1,0)</f>
        <v/>
      </c>
      <c r="P1073" s="44">
        <f>F1073-E1073</f>
        <v/>
      </c>
    </row>
    <row r="1074" ht="15" customHeight="1" s="35">
      <c r="A1074" s="42" t="inlineStr">
        <is>
          <t>0022501043</t>
        </is>
      </c>
      <c r="B1074" s="43" t="n">
        <v>46104</v>
      </c>
      <c r="C1074" s="42" t="inlineStr">
        <is>
          <t>TOR</t>
        </is>
      </c>
      <c r="D1074" s="42" t="inlineStr">
        <is>
          <t>UTA</t>
        </is>
      </c>
      <c r="E1074" s="42" t="n">
        <v>143</v>
      </c>
      <c r="F1074" s="42" t="n">
        <v>127</v>
      </c>
      <c r="G1074" s="42" t="n">
        <v>17</v>
      </c>
      <c r="H1074" s="42" t="n">
        <v>18</v>
      </c>
      <c r="I1074" s="42" t="n">
        <v>30</v>
      </c>
      <c r="J1074" s="42" t="n">
        <v>20</v>
      </c>
      <c r="K1074" s="42" t="n">
        <v>48</v>
      </c>
      <c r="L1074" s="42" t="n">
        <v>51</v>
      </c>
      <c r="M1074" s="42" t="n">
        <v>39</v>
      </c>
      <c r="N1074" s="42" t="n">
        <v>21</v>
      </c>
      <c r="O1074" s="44">
        <f>IF(F1074&gt;E1074,1,0)</f>
        <v/>
      </c>
      <c r="P1074" s="44">
        <f>F1074-E1074</f>
        <v/>
      </c>
    </row>
    <row r="1075" ht="15" customHeight="1" s="35">
      <c r="A1075" s="42" t="inlineStr">
        <is>
          <t>0022501044</t>
        </is>
      </c>
      <c r="B1075" s="43" t="n">
        <v>46104</v>
      </c>
      <c r="C1075" s="42" t="inlineStr">
        <is>
          <t>GSW</t>
        </is>
      </c>
      <c r="D1075" s="42" t="inlineStr">
        <is>
          <t>DAL</t>
        </is>
      </c>
      <c r="E1075" s="42" t="n">
        <v>137</v>
      </c>
      <c r="F1075" s="42" t="n">
        <v>131</v>
      </c>
      <c r="G1075" s="42" t="n">
        <v>24</v>
      </c>
      <c r="H1075" s="42" t="n">
        <v>23</v>
      </c>
      <c r="I1075" s="42" t="n">
        <v>25</v>
      </c>
      <c r="J1075" s="42" t="n">
        <v>23</v>
      </c>
      <c r="K1075" s="42" t="n">
        <v>63</v>
      </c>
      <c r="L1075" s="42" t="n">
        <v>37</v>
      </c>
      <c r="M1075" s="42" t="n">
        <v>33</v>
      </c>
      <c r="N1075" s="42" t="n">
        <v>23</v>
      </c>
      <c r="O1075" s="44">
        <f>IF(F1075&gt;E1075,1,0)</f>
        <v/>
      </c>
      <c r="P1075" s="44">
        <f>F1075-E1075</f>
        <v/>
      </c>
    </row>
    <row r="1076" ht="15" customHeight="1" s="35">
      <c r="A1076" s="42" t="inlineStr">
        <is>
          <t>0022501045</t>
        </is>
      </c>
      <c r="B1076" s="43" t="n">
        <v>46104</v>
      </c>
      <c r="C1076" s="42" t="inlineStr">
        <is>
          <t>BKN</t>
        </is>
      </c>
      <c r="D1076" s="42" t="inlineStr">
        <is>
          <t>POR</t>
        </is>
      </c>
      <c r="E1076" s="42" t="n">
        <v>99</v>
      </c>
      <c r="F1076" s="42" t="n">
        <v>134</v>
      </c>
      <c r="G1076" s="42" t="n">
        <v>22</v>
      </c>
      <c r="H1076" s="42" t="n">
        <v>24</v>
      </c>
      <c r="I1076" s="42" t="n">
        <v>33</v>
      </c>
      <c r="J1076" s="42" t="n">
        <v>24</v>
      </c>
      <c r="K1076" s="42" t="n">
        <v>41</v>
      </c>
      <c r="L1076" s="42" t="n">
        <v>59</v>
      </c>
      <c r="M1076" s="42" t="n">
        <v>17</v>
      </c>
      <c r="N1076" s="42" t="n">
        <v>35</v>
      </c>
      <c r="O1076" s="44">
        <f>IF(F1076&gt;E1076,1,0)</f>
        <v/>
      </c>
      <c r="P1076" s="44">
        <f>F1076-E1076</f>
        <v/>
      </c>
    </row>
    <row r="1077" ht="15" customHeight="1" s="35">
      <c r="A1077" s="42" t="inlineStr">
        <is>
          <t>0022501046</t>
        </is>
      </c>
      <c r="B1077" s="43" t="n">
        <v>46104</v>
      </c>
      <c r="C1077" s="42" t="inlineStr">
        <is>
          <t>MIL</t>
        </is>
      </c>
      <c r="D1077" s="42" t="inlineStr">
        <is>
          <t>LAC</t>
        </is>
      </c>
      <c r="E1077" s="42" t="n">
        <v>96</v>
      </c>
      <c r="F1077" s="42" t="n">
        <v>129</v>
      </c>
      <c r="G1077" s="42" t="n">
        <v>23</v>
      </c>
      <c r="H1077" s="42" t="n">
        <v>12</v>
      </c>
      <c r="I1077" s="42" t="n">
        <v>17</v>
      </c>
      <c r="J1077" s="42" t="n">
        <v>18</v>
      </c>
      <c r="K1077" s="42" t="n">
        <v>45</v>
      </c>
      <c r="L1077" s="42" t="n">
        <v>41</v>
      </c>
      <c r="M1077" s="42" t="n">
        <v>29</v>
      </c>
      <c r="N1077" s="42" t="n">
        <v>35</v>
      </c>
      <c r="O1077" s="44">
        <f>IF(F1077&gt;E1077,1,0)</f>
        <v/>
      </c>
      <c r="P1077" s="44">
        <f>F1077-E1077</f>
        <v/>
      </c>
    </row>
    <row r="1078" ht="15" customHeight="1" s="35">
      <c r="A1078" s="42" t="inlineStr">
        <is>
          <t>0022501047</t>
        </is>
      </c>
      <c r="B1078" s="43" t="n">
        <v>46105</v>
      </c>
      <c r="C1078" s="42" t="inlineStr">
        <is>
          <t>SAC</t>
        </is>
      </c>
      <c r="D1078" s="42" t="inlineStr">
        <is>
          <t>CHA</t>
        </is>
      </c>
      <c r="E1078" s="42" t="n">
        <v>90</v>
      </c>
      <c r="F1078" s="42" t="n">
        <v>134</v>
      </c>
      <c r="G1078" s="42" t="n">
        <v>12</v>
      </c>
      <c r="H1078" s="42" t="n">
        <v>15</v>
      </c>
      <c r="I1078" s="42" t="n">
        <v>15</v>
      </c>
      <c r="J1078" s="42" t="n">
        <v>16</v>
      </c>
      <c r="K1078" s="42" t="n">
        <v>41</v>
      </c>
      <c r="L1078" s="42" t="n">
        <v>67</v>
      </c>
      <c r="M1078" s="42" t="n">
        <v>19</v>
      </c>
      <c r="N1078" s="42" t="n">
        <v>37</v>
      </c>
      <c r="O1078" s="44">
        <f>IF(F1078&gt;E1078,1,0)</f>
        <v/>
      </c>
      <c r="P1078" s="44">
        <f>F1078-E1078</f>
        <v/>
      </c>
    </row>
    <row r="1079" ht="15" customHeight="1" s="35">
      <c r="A1079" s="42" t="inlineStr">
        <is>
          <t>0022501048</t>
        </is>
      </c>
      <c r="B1079" s="43" t="n">
        <v>46105</v>
      </c>
      <c r="C1079" s="42" t="inlineStr">
        <is>
          <t>NOP</t>
        </is>
      </c>
      <c r="D1079" s="42" t="inlineStr">
        <is>
          <t>NYK</t>
        </is>
      </c>
      <c r="E1079" s="42" t="n">
        <v>116</v>
      </c>
      <c r="F1079" s="42" t="n">
        <v>121</v>
      </c>
      <c r="G1079" s="42" t="n">
        <v>7</v>
      </c>
      <c r="H1079" s="42" t="n">
        <v>11</v>
      </c>
      <c r="I1079" s="42" t="n">
        <v>19</v>
      </c>
      <c r="J1079" s="42" t="n">
        <v>18</v>
      </c>
      <c r="K1079" s="42" t="n">
        <v>39</v>
      </c>
      <c r="L1079" s="42" t="n">
        <v>49</v>
      </c>
      <c r="M1079" s="42" t="n">
        <v>25</v>
      </c>
      <c r="N1079" s="42" t="n">
        <v>47</v>
      </c>
      <c r="O1079" s="44">
        <f>IF(F1079&gt;E1079,1,0)</f>
        <v/>
      </c>
      <c r="P1079" s="44">
        <f>F1079-E1079</f>
        <v/>
      </c>
    </row>
    <row r="1080" ht="15" customHeight="1" s="35">
      <c r="A1080" s="42" t="inlineStr">
        <is>
          <t>0022501049</t>
        </is>
      </c>
      <c r="B1080" s="43" t="n">
        <v>46105</v>
      </c>
      <c r="C1080" s="42" t="inlineStr">
        <is>
          <t>ORL</t>
        </is>
      </c>
      <c r="D1080" s="42" t="inlineStr">
        <is>
          <t>CLE</t>
        </is>
      </c>
      <c r="E1080" s="42" t="n">
        <v>131</v>
      </c>
      <c r="F1080" s="42" t="n">
        <v>136</v>
      </c>
      <c r="G1080" s="42" t="n">
        <v>10</v>
      </c>
      <c r="H1080" s="42" t="n">
        <v>8</v>
      </c>
      <c r="I1080" s="42" t="n">
        <v>23</v>
      </c>
      <c r="J1080" s="42" t="n">
        <v>24</v>
      </c>
      <c r="K1080" s="42" t="n">
        <v>44</v>
      </c>
      <c r="L1080" s="42" t="n">
        <v>38</v>
      </c>
      <c r="M1080" s="42" t="n">
        <v>38</v>
      </c>
      <c r="N1080" s="42" t="n">
        <v>44</v>
      </c>
      <c r="O1080" s="44">
        <f>IF(F1080&gt;E1080,1,0)</f>
        <v/>
      </c>
      <c r="P1080" s="44">
        <f>F1080-E1080</f>
        <v/>
      </c>
    </row>
    <row r="1081" ht="15" customHeight="1" s="35">
      <c r="A1081" s="42" t="inlineStr">
        <is>
          <t>0022501050</t>
        </is>
      </c>
      <c r="B1081" s="43" t="n">
        <v>46105</v>
      </c>
      <c r="C1081" s="42" t="inlineStr">
        <is>
          <t>DEN</t>
        </is>
      </c>
      <c r="D1081" s="42" t="inlineStr">
        <is>
          <t>PHX</t>
        </is>
      </c>
      <c r="E1081" s="42" t="n">
        <v>125</v>
      </c>
      <c r="F1081" s="42" t="n">
        <v>123</v>
      </c>
      <c r="G1081" s="42" t="n">
        <v>10</v>
      </c>
      <c r="H1081" s="42" t="n">
        <v>3</v>
      </c>
      <c r="I1081" s="42" t="n">
        <v>28</v>
      </c>
      <c r="J1081" s="42" t="n">
        <v>20</v>
      </c>
      <c r="K1081" s="42" t="n">
        <v>60</v>
      </c>
      <c r="L1081" s="42" t="n">
        <v>50</v>
      </c>
      <c r="M1081" s="42" t="n">
        <v>44</v>
      </c>
      <c r="N1081" s="42" t="n">
        <v>40</v>
      </c>
      <c r="O1081" s="44">
        <f>IF(F1081&gt;E1081,1,0)</f>
        <v/>
      </c>
      <c r="P1081" s="44">
        <f>F1081-E1081</f>
        <v/>
      </c>
    </row>
    <row r="1082" ht="15" customHeight="1" s="35">
      <c r="A1082" s="42" t="inlineStr">
        <is>
          <t>0022501051</t>
        </is>
      </c>
      <c r="B1082" s="43" t="n">
        <v>46106</v>
      </c>
      <c r="C1082" s="42" t="inlineStr">
        <is>
          <t>ATL</t>
        </is>
      </c>
      <c r="D1082" s="42" t="inlineStr">
        <is>
          <t>DET</t>
        </is>
      </c>
      <c r="E1082" s="42" t="n">
        <v>130</v>
      </c>
      <c r="F1082" s="42" t="n">
        <v>129</v>
      </c>
      <c r="G1082" s="42" t="n">
        <v>20</v>
      </c>
      <c r="H1082" s="42" t="n">
        <v>14</v>
      </c>
      <c r="I1082" s="42" t="n">
        <v>19</v>
      </c>
      <c r="J1082" s="42" t="n">
        <v>20</v>
      </c>
      <c r="K1082" s="42" t="n">
        <v>63</v>
      </c>
      <c r="L1082" s="42" t="n">
        <v>51</v>
      </c>
      <c r="M1082" s="42" t="n">
        <v>40</v>
      </c>
      <c r="N1082" s="42" t="n">
        <v>52</v>
      </c>
      <c r="O1082" s="44">
        <f>IF(F1082&gt;E1082,1,0)</f>
        <v/>
      </c>
      <c r="P1082" s="44">
        <f>F1082-E1082</f>
        <v/>
      </c>
    </row>
    <row r="1083" ht="15" customHeight="1" s="35">
      <c r="A1083" s="42" t="inlineStr">
        <is>
          <t>0022501052</t>
        </is>
      </c>
      <c r="B1083" s="43" t="n">
        <v>46106</v>
      </c>
      <c r="C1083" s="42" t="inlineStr">
        <is>
          <t>LAL</t>
        </is>
      </c>
      <c r="D1083" s="42" t="inlineStr">
        <is>
          <t>IND</t>
        </is>
      </c>
      <c r="E1083" s="42" t="n">
        <v>137</v>
      </c>
      <c r="F1083" s="42" t="n">
        <v>130</v>
      </c>
      <c r="G1083" s="42" t="n">
        <v>14</v>
      </c>
      <c r="H1083" s="42" t="n">
        <v>18</v>
      </c>
      <c r="I1083" s="42" t="n">
        <v>23</v>
      </c>
      <c r="J1083" s="42" t="n">
        <v>26</v>
      </c>
      <c r="K1083" s="42" t="n">
        <v>52</v>
      </c>
      <c r="L1083" s="42" t="n">
        <v>37</v>
      </c>
      <c r="M1083" s="42" t="n">
        <v>46</v>
      </c>
      <c r="N1083" s="42" t="n">
        <v>16</v>
      </c>
      <c r="O1083" s="44">
        <f>IF(F1083&gt;E1083,1,0)</f>
        <v/>
      </c>
      <c r="P1083" s="44">
        <f>F1083-E1083</f>
        <v/>
      </c>
    </row>
    <row r="1084" ht="15" customHeight="1" s="35">
      <c r="A1084" s="42" t="inlineStr">
        <is>
          <t>0022501053</t>
        </is>
      </c>
      <c r="B1084" s="43" t="n">
        <v>46106</v>
      </c>
      <c r="C1084" s="42" t="inlineStr">
        <is>
          <t>CHI</t>
        </is>
      </c>
      <c r="D1084" s="42" t="inlineStr">
        <is>
          <t>PHI</t>
        </is>
      </c>
      <c r="E1084" s="42" t="n">
        <v>137</v>
      </c>
      <c r="F1084" s="42" t="n">
        <v>157</v>
      </c>
      <c r="G1084" s="42" t="n">
        <v>14</v>
      </c>
      <c r="H1084" s="42" t="n">
        <v>8</v>
      </c>
      <c r="I1084" s="42" t="n">
        <v>21</v>
      </c>
      <c r="J1084" s="42" t="n">
        <v>24</v>
      </c>
      <c r="K1084" s="42" t="n">
        <v>54</v>
      </c>
      <c r="L1084" s="42" t="n">
        <v>55</v>
      </c>
      <c r="M1084" s="42" t="n">
        <v>29</v>
      </c>
      <c r="N1084" s="42" t="n">
        <v>39</v>
      </c>
      <c r="O1084" s="44">
        <f>IF(F1084&gt;E1084,1,0)</f>
        <v/>
      </c>
      <c r="P1084" s="44">
        <f>F1084-E1084</f>
        <v/>
      </c>
    </row>
    <row r="1085" ht="15" customHeight="1" s="35">
      <c r="A1085" s="42" t="inlineStr">
        <is>
          <t>0022501054</t>
        </is>
      </c>
      <c r="B1085" s="43" t="n">
        <v>46106</v>
      </c>
      <c r="C1085" s="42" t="inlineStr">
        <is>
          <t>OKC</t>
        </is>
      </c>
      <c r="D1085" s="42" t="inlineStr">
        <is>
          <t>BOS</t>
        </is>
      </c>
      <c r="E1085" s="42" t="n">
        <v>109</v>
      </c>
      <c r="F1085" s="42" t="n">
        <v>119</v>
      </c>
      <c r="G1085" s="42" t="n">
        <v>7</v>
      </c>
      <c r="H1085" s="42" t="n">
        <v>13</v>
      </c>
      <c r="I1085" s="42" t="n">
        <v>23</v>
      </c>
      <c r="J1085" s="42" t="n">
        <v>21</v>
      </c>
      <c r="K1085" s="42" t="n">
        <v>40</v>
      </c>
      <c r="L1085" s="42" t="n">
        <v>56</v>
      </c>
      <c r="M1085" s="42" t="n">
        <v>57</v>
      </c>
      <c r="N1085" s="42" t="n">
        <v>47</v>
      </c>
      <c r="O1085" s="44">
        <f>IF(F1085&gt;E1085,1,0)</f>
        <v/>
      </c>
      <c r="P1085" s="44">
        <f>F1085-E1085</f>
        <v/>
      </c>
    </row>
    <row r="1086" ht="15" customHeight="1" s="35">
      <c r="A1086" s="42" t="inlineStr">
        <is>
          <t>0022501055</t>
        </is>
      </c>
      <c r="B1086" s="43" t="n">
        <v>46106</v>
      </c>
      <c r="C1086" s="42" t="inlineStr">
        <is>
          <t>MIA</t>
        </is>
      </c>
      <c r="D1086" s="42" t="inlineStr">
        <is>
          <t>CLE</t>
        </is>
      </c>
      <c r="E1086" s="42" t="n">
        <v>120</v>
      </c>
      <c r="F1086" s="42" t="n">
        <v>103</v>
      </c>
      <c r="G1086" s="42" t="n">
        <v>14</v>
      </c>
      <c r="H1086" s="42" t="n">
        <v>14</v>
      </c>
      <c r="I1086" s="42" t="n">
        <v>17</v>
      </c>
      <c r="J1086" s="42" t="n">
        <v>21</v>
      </c>
      <c r="K1086" s="42" t="n">
        <v>48</v>
      </c>
      <c r="L1086" s="42" t="n">
        <v>46</v>
      </c>
      <c r="M1086" s="42" t="n">
        <v>38</v>
      </c>
      <c r="N1086" s="42" t="n">
        <v>45</v>
      </c>
      <c r="O1086" s="44">
        <f>IF(F1086&gt;E1086,1,0)</f>
        <v/>
      </c>
      <c r="P1086" s="44">
        <f>F1086-E1086</f>
        <v/>
      </c>
    </row>
    <row r="1087" ht="15" customHeight="1" s="35">
      <c r="A1087" s="42" t="inlineStr">
        <is>
          <t>0022501056</t>
        </is>
      </c>
      <c r="B1087" s="43" t="n">
        <v>46106</v>
      </c>
      <c r="C1087" s="42" t="inlineStr">
        <is>
          <t>SAS</t>
        </is>
      </c>
      <c r="D1087" s="42" t="inlineStr">
        <is>
          <t>MEM</t>
        </is>
      </c>
      <c r="E1087" s="42" t="n">
        <v>123</v>
      </c>
      <c r="F1087" s="42" t="n">
        <v>98</v>
      </c>
      <c r="G1087" s="42" t="n">
        <v>15</v>
      </c>
      <c r="H1087" s="42" t="n">
        <v>12</v>
      </c>
      <c r="I1087" s="42" t="n">
        <v>18</v>
      </c>
      <c r="J1087" s="42" t="n">
        <v>18</v>
      </c>
      <c r="K1087" s="42" t="n">
        <v>65</v>
      </c>
      <c r="L1087" s="42" t="n">
        <v>44</v>
      </c>
      <c r="M1087" s="42" t="n">
        <v>54</v>
      </c>
      <c r="N1087" s="42" t="n">
        <v>24</v>
      </c>
      <c r="O1087" s="44">
        <f>IF(F1087&gt;E1087,1,0)</f>
        <v/>
      </c>
      <c r="P1087" s="44">
        <f>F1087-E1087</f>
        <v/>
      </c>
    </row>
    <row r="1088" ht="15" customHeight="1" s="35">
      <c r="A1088" s="42" t="inlineStr">
        <is>
          <t>0022501057</t>
        </is>
      </c>
      <c r="B1088" s="43" t="n">
        <v>46106</v>
      </c>
      <c r="C1088" s="42" t="inlineStr">
        <is>
          <t>WAS</t>
        </is>
      </c>
      <c r="D1088" s="42" t="inlineStr">
        <is>
          <t>UTA</t>
        </is>
      </c>
      <c r="E1088" s="42" t="n">
        <v>133</v>
      </c>
      <c r="F1088" s="42" t="n">
        <v>110</v>
      </c>
      <c r="G1088" s="42" t="n">
        <v>19</v>
      </c>
      <c r="H1088" s="42" t="n">
        <v>15</v>
      </c>
      <c r="I1088" s="42" t="n">
        <v>26</v>
      </c>
      <c r="J1088" s="42" t="n">
        <v>17</v>
      </c>
      <c r="K1088" s="42" t="n">
        <v>63</v>
      </c>
      <c r="L1088" s="42" t="n">
        <v>51</v>
      </c>
      <c r="M1088" s="42" t="n">
        <v>16</v>
      </c>
      <c r="N1088" s="42" t="n">
        <v>21</v>
      </c>
      <c r="O1088" s="44">
        <f>IF(F1088&gt;E1088,1,0)</f>
        <v/>
      </c>
      <c r="P1088" s="44">
        <f>F1088-E1088</f>
        <v/>
      </c>
    </row>
    <row r="1089" ht="15" customHeight="1" s="35">
      <c r="A1089" s="42" t="inlineStr">
        <is>
          <t>0022501058</t>
        </is>
      </c>
      <c r="B1089" s="43" t="n">
        <v>46106</v>
      </c>
      <c r="C1089" s="42" t="inlineStr">
        <is>
          <t>HOU</t>
        </is>
      </c>
      <c r="D1089" s="42" t="inlineStr">
        <is>
          <t>MIN</t>
        </is>
      </c>
      <c r="E1089" s="42" t="n">
        <v>108</v>
      </c>
      <c r="F1089" s="42" t="n">
        <v>110</v>
      </c>
      <c r="G1089" s="42" t="n">
        <v>21</v>
      </c>
      <c r="H1089" s="42" t="n">
        <v>17</v>
      </c>
      <c r="I1089" s="42" t="n">
        <v>15</v>
      </c>
      <c r="J1089" s="42" t="n">
        <v>23</v>
      </c>
      <c r="K1089" s="42" t="n">
        <v>62</v>
      </c>
      <c r="L1089" s="42" t="n">
        <v>61</v>
      </c>
      <c r="M1089" s="42" t="n">
        <v>43</v>
      </c>
      <c r="N1089" s="42" t="n">
        <v>44</v>
      </c>
      <c r="O1089" s="44">
        <f>IF(F1089&gt;E1089,1,0)</f>
        <v/>
      </c>
      <c r="P1089" s="44">
        <f>F1089-E1089</f>
        <v/>
      </c>
    </row>
    <row r="1090" ht="15" customHeight="1" s="35">
      <c r="A1090" s="42" t="inlineStr">
        <is>
          <t>0022501059</t>
        </is>
      </c>
      <c r="B1090" s="43" t="n">
        <v>46106</v>
      </c>
      <c r="C1090" s="42" t="inlineStr">
        <is>
          <t>DAL</t>
        </is>
      </c>
      <c r="D1090" s="42" t="inlineStr">
        <is>
          <t>DEN</t>
        </is>
      </c>
      <c r="E1090" s="42" t="n">
        <v>135</v>
      </c>
      <c r="F1090" s="42" t="n">
        <v>142</v>
      </c>
      <c r="G1090" s="42" t="n">
        <v>4</v>
      </c>
      <c r="H1090" s="42" t="n">
        <v>9</v>
      </c>
      <c r="I1090" s="42" t="n">
        <v>22</v>
      </c>
      <c r="J1090" s="42" t="n">
        <v>27</v>
      </c>
      <c r="K1090" s="42" t="n">
        <v>48</v>
      </c>
      <c r="L1090" s="42" t="n">
        <v>55</v>
      </c>
      <c r="M1090" s="42" t="n">
        <v>23</v>
      </c>
      <c r="N1090" s="42" t="n">
        <v>45</v>
      </c>
      <c r="O1090" s="44">
        <f>IF(F1090&gt;E1090,1,0)</f>
        <v/>
      </c>
      <c r="P1090" s="44">
        <f>F1090-E1090</f>
        <v/>
      </c>
    </row>
    <row r="1091" ht="15" customHeight="1" s="35">
      <c r="A1091" s="42" t="inlineStr">
        <is>
          <t>0022501060</t>
        </is>
      </c>
      <c r="B1091" s="43" t="n">
        <v>46106</v>
      </c>
      <c r="C1091" s="42" t="inlineStr">
        <is>
          <t>BKN</t>
        </is>
      </c>
      <c r="D1091" s="42" t="inlineStr">
        <is>
          <t>GSW</t>
        </is>
      </c>
      <c r="E1091" s="42" t="n">
        <v>106</v>
      </c>
      <c r="F1091" s="42" t="n">
        <v>109</v>
      </c>
      <c r="G1091" s="42" t="n">
        <v>17</v>
      </c>
      <c r="H1091" s="42" t="n">
        <v>26</v>
      </c>
      <c r="I1091" s="42" t="n">
        <v>30</v>
      </c>
      <c r="J1091" s="42" t="n">
        <v>22</v>
      </c>
      <c r="K1091" s="42" t="n">
        <v>36</v>
      </c>
      <c r="L1091" s="42" t="n">
        <v>52</v>
      </c>
      <c r="M1091" s="42" t="n">
        <v>17</v>
      </c>
      <c r="N1091" s="42" t="n">
        <v>34</v>
      </c>
      <c r="O1091" s="44">
        <f>IF(F1091&gt;E1091,1,0)</f>
        <v/>
      </c>
      <c r="P1091" s="44">
        <f>F1091-E1091</f>
        <v/>
      </c>
    </row>
    <row r="1092" ht="15" customHeight="1" s="35">
      <c r="A1092" s="42" t="inlineStr">
        <is>
          <t>0022501061</t>
        </is>
      </c>
      <c r="B1092" s="43" t="n">
        <v>46106</v>
      </c>
      <c r="C1092" s="42" t="inlineStr">
        <is>
          <t>MIL</t>
        </is>
      </c>
      <c r="D1092" s="42" t="inlineStr">
        <is>
          <t>POR</t>
        </is>
      </c>
      <c r="E1092" s="42" t="n">
        <v>99</v>
      </c>
      <c r="F1092" s="42" t="n">
        <v>130</v>
      </c>
      <c r="G1092" s="42" t="n">
        <v>17</v>
      </c>
      <c r="H1092" s="42" t="n">
        <v>21</v>
      </c>
      <c r="I1092" s="42" t="n">
        <v>25</v>
      </c>
      <c r="J1092" s="42" t="n">
        <v>13</v>
      </c>
      <c r="K1092" s="42" t="n">
        <v>46</v>
      </c>
      <c r="L1092" s="42" t="n">
        <v>60</v>
      </c>
      <c r="M1092" s="42" t="n">
        <v>29</v>
      </c>
      <c r="N1092" s="42" t="n">
        <v>36</v>
      </c>
      <c r="O1092" s="44">
        <f>IF(F1092&gt;E1092,1,0)</f>
        <v/>
      </c>
      <c r="P1092" s="44">
        <f>F1092-E1092</f>
        <v/>
      </c>
    </row>
    <row r="1093" ht="15" customHeight="1" s="35">
      <c r="A1093" s="42" t="inlineStr">
        <is>
          <t>0022501062</t>
        </is>
      </c>
      <c r="B1093" s="43" t="n">
        <v>46106</v>
      </c>
      <c r="C1093" s="42" t="inlineStr">
        <is>
          <t>TOR</t>
        </is>
      </c>
      <c r="D1093" s="42" t="inlineStr">
        <is>
          <t>LAC</t>
        </is>
      </c>
      <c r="E1093" s="42" t="n">
        <v>94</v>
      </c>
      <c r="F1093" s="42" t="n">
        <v>119</v>
      </c>
      <c r="G1093" s="42" t="n">
        <v>11</v>
      </c>
      <c r="H1093" s="42" t="n">
        <v>11</v>
      </c>
      <c r="I1093" s="42" t="n">
        <v>20</v>
      </c>
      <c r="J1093" s="42" t="n">
        <v>14</v>
      </c>
      <c r="K1093" s="42" t="n">
        <v>55</v>
      </c>
      <c r="L1093" s="42" t="n">
        <v>53</v>
      </c>
      <c r="M1093" s="42" t="n">
        <v>40</v>
      </c>
      <c r="N1093" s="42" t="n">
        <v>36</v>
      </c>
      <c r="O1093" s="44">
        <f>IF(F1093&gt;E1093,1,0)</f>
        <v/>
      </c>
      <c r="P1093" s="44">
        <f>F1093-E1093</f>
        <v/>
      </c>
    </row>
    <row r="1094" ht="15" customHeight="1" s="35">
      <c r="A1094" s="42" t="inlineStr">
        <is>
          <t>0022501063</t>
        </is>
      </c>
      <c r="B1094" s="43" t="n">
        <v>46107</v>
      </c>
      <c r="C1094" s="42" t="inlineStr">
        <is>
          <t>NYK</t>
        </is>
      </c>
      <c r="D1094" s="42" t="inlineStr">
        <is>
          <t>CHA</t>
        </is>
      </c>
      <c r="E1094" s="42" t="n">
        <v>103</v>
      </c>
      <c r="F1094" s="42" t="n">
        <v>114</v>
      </c>
      <c r="G1094" s="42" t="n">
        <v>10</v>
      </c>
      <c r="H1094" s="42" t="n">
        <v>18</v>
      </c>
      <c r="I1094" s="42" t="n">
        <v>21</v>
      </c>
      <c r="J1094" s="42" t="n">
        <v>19</v>
      </c>
      <c r="K1094" s="42" t="n">
        <v>30</v>
      </c>
      <c r="L1094" s="42" t="n">
        <v>52</v>
      </c>
      <c r="M1094" s="42" t="n">
        <v>48</v>
      </c>
      <c r="N1094" s="42" t="n">
        <v>38</v>
      </c>
      <c r="O1094" s="44">
        <f>IF(F1094&gt;E1094,1,0)</f>
        <v/>
      </c>
      <c r="P1094" s="44">
        <f>F1094-E1094</f>
        <v/>
      </c>
    </row>
    <row r="1095" ht="15" customHeight="1" s="35">
      <c r="A1095" s="42" t="inlineStr">
        <is>
          <t>0022501064</t>
        </is>
      </c>
      <c r="B1095" s="43" t="n">
        <v>46107</v>
      </c>
      <c r="C1095" s="42" t="inlineStr">
        <is>
          <t>NOP</t>
        </is>
      </c>
      <c r="D1095" s="42" t="inlineStr">
        <is>
          <t>DET</t>
        </is>
      </c>
      <c r="E1095" s="42" t="n">
        <v>108</v>
      </c>
      <c r="F1095" s="42" t="n">
        <v>129</v>
      </c>
      <c r="G1095" s="42" t="n">
        <v>15</v>
      </c>
      <c r="H1095" s="42" t="n">
        <v>19</v>
      </c>
      <c r="I1095" s="42" t="n">
        <v>20</v>
      </c>
      <c r="J1095" s="42" t="n">
        <v>18</v>
      </c>
      <c r="K1095" s="42" t="n">
        <v>54</v>
      </c>
      <c r="L1095" s="42" t="n">
        <v>53</v>
      </c>
      <c r="M1095" s="42" t="n">
        <v>25</v>
      </c>
      <c r="N1095" s="42" t="n">
        <v>52</v>
      </c>
      <c r="O1095" s="44">
        <f>IF(F1095&gt;E1095,1,0)</f>
        <v/>
      </c>
      <c r="P1095" s="44">
        <f>F1095-E1095</f>
        <v/>
      </c>
    </row>
    <row r="1096" ht="15" customHeight="1" s="35">
      <c r="A1096" s="42" t="inlineStr">
        <is>
          <t>0022501065</t>
        </is>
      </c>
      <c r="B1096" s="43" t="n">
        <v>46107</v>
      </c>
      <c r="C1096" s="42" t="inlineStr">
        <is>
          <t>SAC</t>
        </is>
      </c>
      <c r="D1096" s="42" t="inlineStr">
        <is>
          <t>ORL</t>
        </is>
      </c>
      <c r="E1096" s="42" t="n">
        <v>117</v>
      </c>
      <c r="F1096" s="42" t="n">
        <v>121</v>
      </c>
      <c r="G1096" s="42" t="n">
        <v>11</v>
      </c>
      <c r="H1096" s="42" t="n">
        <v>12</v>
      </c>
      <c r="I1096" s="42" t="n">
        <v>24</v>
      </c>
      <c r="J1096" s="42" t="n">
        <v>14</v>
      </c>
      <c r="K1096" s="42" t="n">
        <v>41</v>
      </c>
      <c r="L1096" s="42" t="n">
        <v>44</v>
      </c>
      <c r="M1096" s="42" t="n">
        <v>19</v>
      </c>
      <c r="N1096" s="42" t="n">
        <v>38</v>
      </c>
      <c r="O1096" s="44">
        <f>IF(F1096&gt;E1096,1,0)</f>
        <v/>
      </c>
      <c r="P1096" s="44">
        <f>F1096-E1096</f>
        <v/>
      </c>
    </row>
    <row r="1097" ht="15" customHeight="1" s="35">
      <c r="A1097" s="42" t="inlineStr">
        <is>
          <t>0022501066</t>
        </is>
      </c>
      <c r="B1097" s="43" t="n">
        <v>46108</v>
      </c>
      <c r="C1097" s="42" t="inlineStr">
        <is>
          <t>LAC</t>
        </is>
      </c>
      <c r="D1097" s="42" t="inlineStr">
        <is>
          <t>IND</t>
        </is>
      </c>
      <c r="E1097" s="42" t="n">
        <v>114</v>
      </c>
      <c r="F1097" s="42" t="n">
        <v>113</v>
      </c>
      <c r="G1097" s="42" t="n">
        <v>12</v>
      </c>
      <c r="H1097" s="42" t="n">
        <v>20</v>
      </c>
      <c r="I1097" s="42" t="n">
        <v>19</v>
      </c>
      <c r="J1097" s="42" t="n">
        <v>24</v>
      </c>
      <c r="K1097" s="42" t="n">
        <v>56</v>
      </c>
      <c r="L1097" s="42" t="n">
        <v>56</v>
      </c>
      <c r="M1097" s="42" t="n">
        <v>37</v>
      </c>
      <c r="N1097" s="42" t="n">
        <v>16</v>
      </c>
      <c r="O1097" s="44">
        <f>IF(F1097&gt;E1097,1,0)</f>
        <v/>
      </c>
      <c r="P1097" s="44">
        <f>F1097-E1097</f>
        <v/>
      </c>
    </row>
    <row r="1098" ht="15" customHeight="1" s="35">
      <c r="A1098" s="42" t="inlineStr">
        <is>
          <t>0022501067</t>
        </is>
      </c>
      <c r="B1098" s="43" t="n">
        <v>46108</v>
      </c>
      <c r="C1098" s="42" t="inlineStr">
        <is>
          <t>ATL</t>
        </is>
      </c>
      <c r="D1098" s="42" t="inlineStr">
        <is>
          <t>BOS</t>
        </is>
      </c>
      <c r="E1098" s="42" t="n">
        <v>102</v>
      </c>
      <c r="F1098" s="42" t="n">
        <v>109</v>
      </c>
      <c r="G1098" s="42" t="n">
        <v>4</v>
      </c>
      <c r="H1098" s="42" t="n">
        <v>16</v>
      </c>
      <c r="I1098" s="42" t="n">
        <v>21</v>
      </c>
      <c r="J1098" s="42" t="n">
        <v>21</v>
      </c>
      <c r="K1098" s="42" t="n">
        <v>42</v>
      </c>
      <c r="L1098" s="42" t="n">
        <v>63</v>
      </c>
      <c r="M1098" s="42" t="n">
        <v>41</v>
      </c>
      <c r="N1098" s="42" t="n">
        <v>48</v>
      </c>
      <c r="O1098" s="44">
        <f>IF(F1098&gt;E1098,1,0)</f>
        <v/>
      </c>
      <c r="P1098" s="44">
        <f>F1098-E1098</f>
        <v/>
      </c>
    </row>
    <row r="1099" ht="15" customHeight="1" s="35">
      <c r="A1099" s="42" t="inlineStr">
        <is>
          <t>0022501068</t>
        </is>
      </c>
      <c r="B1099" s="43" t="n">
        <v>46108</v>
      </c>
      <c r="C1099" s="42" t="inlineStr">
        <is>
          <t>MIA</t>
        </is>
      </c>
      <c r="D1099" s="42" t="inlineStr">
        <is>
          <t>CLE</t>
        </is>
      </c>
      <c r="E1099" s="42" t="n">
        <v>128</v>
      </c>
      <c r="F1099" s="42" t="n">
        <v>149</v>
      </c>
      <c r="G1099" s="42" t="n">
        <v>13</v>
      </c>
      <c r="H1099" s="42" t="n">
        <v>10</v>
      </c>
      <c r="I1099" s="42" t="n">
        <v>22</v>
      </c>
      <c r="J1099" s="42" t="n">
        <v>26</v>
      </c>
      <c r="K1099" s="42" t="n">
        <v>51</v>
      </c>
      <c r="L1099" s="42" t="n">
        <v>55</v>
      </c>
      <c r="M1099" s="42" t="n">
        <v>39</v>
      </c>
      <c r="N1099" s="42" t="n">
        <v>45</v>
      </c>
      <c r="O1099" s="44">
        <f>IF(F1099&gt;E1099,1,0)</f>
        <v/>
      </c>
      <c r="P1099" s="44">
        <f>F1099-E1099</f>
        <v/>
      </c>
    </row>
    <row r="1100" ht="15" customHeight="1" s="35">
      <c r="A1100" s="42" t="inlineStr">
        <is>
          <t>0022501069</t>
        </is>
      </c>
      <c r="B1100" s="43" t="n">
        <v>46108</v>
      </c>
      <c r="C1100" s="42" t="inlineStr">
        <is>
          <t>HOU</t>
        </is>
      </c>
      <c r="D1100" s="42" t="inlineStr">
        <is>
          <t>MEM</t>
        </is>
      </c>
      <c r="E1100" s="42" t="n">
        <v>119</v>
      </c>
      <c r="F1100" s="42" t="n">
        <v>109</v>
      </c>
      <c r="G1100" s="42" t="n">
        <v>14</v>
      </c>
      <c r="H1100" s="42" t="n">
        <v>11</v>
      </c>
      <c r="I1100" s="42" t="n">
        <v>14</v>
      </c>
      <c r="J1100" s="42" t="n">
        <v>20</v>
      </c>
      <c r="K1100" s="42" t="n">
        <v>68</v>
      </c>
      <c r="L1100" s="42" t="n">
        <v>43</v>
      </c>
      <c r="M1100" s="42" t="n">
        <v>43</v>
      </c>
      <c r="N1100" s="42" t="n">
        <v>24</v>
      </c>
      <c r="O1100" s="44">
        <f>IF(F1100&gt;E1100,1,0)</f>
        <v/>
      </c>
      <c r="P1100" s="44">
        <f>F1100-E1100</f>
        <v/>
      </c>
    </row>
    <row r="1101" ht="15" customHeight="1" s="35">
      <c r="A1101" s="42" t="inlineStr">
        <is>
          <t>0022501070</t>
        </is>
      </c>
      <c r="B1101" s="43" t="n">
        <v>46108</v>
      </c>
      <c r="C1101" s="42" t="inlineStr">
        <is>
          <t>CHI</t>
        </is>
      </c>
      <c r="D1101" s="42" t="inlineStr">
        <is>
          <t>OKC</t>
        </is>
      </c>
      <c r="E1101" s="42" t="n">
        <v>113</v>
      </c>
      <c r="F1101" s="42" t="n">
        <v>131</v>
      </c>
      <c r="G1101" s="42" t="n">
        <v>12</v>
      </c>
      <c r="H1101" s="42" t="n">
        <v>10</v>
      </c>
      <c r="I1101" s="42" t="n">
        <v>22</v>
      </c>
      <c r="J1101" s="42" t="n">
        <v>19</v>
      </c>
      <c r="K1101" s="42" t="n">
        <v>58</v>
      </c>
      <c r="L1101" s="42" t="n">
        <v>68</v>
      </c>
      <c r="M1101" s="42" t="n">
        <v>29</v>
      </c>
      <c r="N1101" s="42" t="n">
        <v>57</v>
      </c>
      <c r="O1101" s="44">
        <f>IF(F1101&gt;E1101,1,0)</f>
        <v/>
      </c>
      <c r="P1101" s="44">
        <f>F1101-E1101</f>
        <v/>
      </c>
    </row>
    <row r="1102" ht="15" customHeight="1" s="35">
      <c r="A1102" s="42" t="inlineStr">
        <is>
          <t>0022501071</t>
        </is>
      </c>
      <c r="B1102" s="43" t="n">
        <v>46108</v>
      </c>
      <c r="C1102" s="42" t="inlineStr">
        <is>
          <t>NOP</t>
        </is>
      </c>
      <c r="D1102" s="42" t="inlineStr">
        <is>
          <t>TOR</t>
        </is>
      </c>
      <c r="E1102" s="42" t="n">
        <v>106</v>
      </c>
      <c r="F1102" s="42" t="n">
        <v>119</v>
      </c>
      <c r="G1102" s="42" t="n">
        <v>14</v>
      </c>
      <c r="H1102" s="42" t="n">
        <v>14</v>
      </c>
      <c r="I1102" s="42" t="n">
        <v>18</v>
      </c>
      <c r="J1102" s="42" t="n">
        <v>24</v>
      </c>
      <c r="K1102" s="42" t="n">
        <v>49</v>
      </c>
      <c r="L1102" s="42" t="n">
        <v>59</v>
      </c>
      <c r="M1102" s="42" t="n">
        <v>25</v>
      </c>
      <c r="N1102" s="42" t="n">
        <v>40</v>
      </c>
      <c r="O1102" s="44">
        <f>IF(F1102&gt;E1102,1,0)</f>
        <v/>
      </c>
      <c r="P1102" s="44">
        <f>F1102-E1102</f>
        <v/>
      </c>
    </row>
    <row r="1103" ht="15" customHeight="1" s="35">
      <c r="A1103" s="42" t="inlineStr">
        <is>
          <t>0022501072</t>
        </is>
      </c>
      <c r="B1103" s="43" t="n">
        <v>46108</v>
      </c>
      <c r="C1103" s="42" t="inlineStr">
        <is>
          <t>UTA</t>
        </is>
      </c>
      <c r="D1103" s="42" t="inlineStr">
        <is>
          <t>DEN</t>
        </is>
      </c>
      <c r="E1103" s="42" t="n">
        <v>129</v>
      </c>
      <c r="F1103" s="42" t="n">
        <v>135</v>
      </c>
      <c r="G1103" s="42" t="n">
        <v>10</v>
      </c>
      <c r="H1103" s="42" t="n">
        <v>15</v>
      </c>
      <c r="I1103" s="42" t="n">
        <v>25</v>
      </c>
      <c r="J1103" s="42" t="n">
        <v>17</v>
      </c>
      <c r="K1103" s="42" t="n">
        <v>48</v>
      </c>
      <c r="L1103" s="42" t="n">
        <v>56</v>
      </c>
      <c r="M1103" s="42" t="n">
        <v>21</v>
      </c>
      <c r="N1103" s="42" t="n">
        <v>46</v>
      </c>
      <c r="O1103" s="44">
        <f>IF(F1103&gt;E1103,1,0)</f>
        <v/>
      </c>
      <c r="P1103" s="44">
        <f>F1103-E1103</f>
        <v/>
      </c>
    </row>
    <row r="1104" ht="15" customHeight="1" s="35">
      <c r="A1104" s="42" t="inlineStr">
        <is>
          <t>0022501073</t>
        </is>
      </c>
      <c r="B1104" s="43" t="n">
        <v>46108</v>
      </c>
      <c r="C1104" s="42" t="inlineStr">
        <is>
          <t>WAS</t>
        </is>
      </c>
      <c r="D1104" s="42" t="inlineStr">
        <is>
          <t>GSW</t>
        </is>
      </c>
      <c r="E1104" s="42" t="n">
        <v>126</v>
      </c>
      <c r="F1104" s="42" t="n">
        <v>131</v>
      </c>
      <c r="G1104" s="42" t="n">
        <v>11</v>
      </c>
      <c r="H1104" s="42" t="n">
        <v>12</v>
      </c>
      <c r="I1104" s="42" t="n">
        <v>23</v>
      </c>
      <c r="J1104" s="42" t="n">
        <v>14</v>
      </c>
      <c r="K1104" s="42" t="n">
        <v>44</v>
      </c>
      <c r="L1104" s="42" t="n">
        <v>52</v>
      </c>
      <c r="M1104" s="42" t="n">
        <v>17</v>
      </c>
      <c r="N1104" s="42" t="n">
        <v>35</v>
      </c>
      <c r="O1104" s="44">
        <f>IF(F1104&gt;E1104,1,0)</f>
        <v/>
      </c>
      <c r="P1104" s="44">
        <f>F1104-E1104</f>
        <v/>
      </c>
    </row>
    <row r="1105" ht="15" customHeight="1" s="35">
      <c r="A1105" s="42" t="inlineStr">
        <is>
          <t>0022501074</t>
        </is>
      </c>
      <c r="B1105" s="43" t="n">
        <v>46108</v>
      </c>
      <c r="C1105" s="42" t="inlineStr">
        <is>
          <t>DAL</t>
        </is>
      </c>
      <c r="D1105" s="42" t="inlineStr">
        <is>
          <t>POR</t>
        </is>
      </c>
      <c r="E1105" s="42" t="n">
        <v>100</v>
      </c>
      <c r="F1105" s="42" t="n">
        <v>93</v>
      </c>
      <c r="G1105" s="42" t="n">
        <v>17</v>
      </c>
      <c r="H1105" s="42" t="n">
        <v>25</v>
      </c>
      <c r="I1105" s="42" t="n">
        <v>22</v>
      </c>
      <c r="J1105" s="42" t="n">
        <v>24</v>
      </c>
      <c r="K1105" s="42" t="n">
        <v>47</v>
      </c>
      <c r="L1105" s="42" t="n">
        <v>65</v>
      </c>
      <c r="M1105" s="42" t="n">
        <v>23</v>
      </c>
      <c r="N1105" s="42" t="n">
        <v>37</v>
      </c>
      <c r="O1105" s="44">
        <f>IF(F1105&gt;E1105,1,0)</f>
        <v/>
      </c>
      <c r="P1105" s="44">
        <f>F1105-E1105</f>
        <v/>
      </c>
    </row>
    <row r="1106" ht="15" customHeight="1" s="35">
      <c r="A1106" s="42" t="inlineStr">
        <is>
          <t>0022501075</t>
        </is>
      </c>
      <c r="B1106" s="43" t="n">
        <v>46108</v>
      </c>
      <c r="C1106" s="42" t="inlineStr">
        <is>
          <t>BKN</t>
        </is>
      </c>
      <c r="D1106" s="42" t="inlineStr">
        <is>
          <t>LAL</t>
        </is>
      </c>
      <c r="E1106" s="42" t="n">
        <v>99</v>
      </c>
      <c r="F1106" s="42" t="n">
        <v>116</v>
      </c>
      <c r="G1106" s="42" t="n">
        <v>14</v>
      </c>
      <c r="H1106" s="42" t="n">
        <v>15</v>
      </c>
      <c r="I1106" s="42" t="n">
        <v>29</v>
      </c>
      <c r="J1106" s="42" t="n">
        <v>16</v>
      </c>
      <c r="K1106" s="42" t="n">
        <v>51</v>
      </c>
      <c r="L1106" s="42" t="n">
        <v>57</v>
      </c>
      <c r="M1106" s="42" t="n">
        <v>17</v>
      </c>
      <c r="N1106" s="42" t="n">
        <v>47</v>
      </c>
      <c r="O1106" s="44">
        <f>IF(F1106&gt;E1106,1,0)</f>
        <v/>
      </c>
      <c r="P1106" s="44">
        <f>F1106-E1106</f>
        <v/>
      </c>
    </row>
    <row r="1107" ht="15" customHeight="1" s="35">
      <c r="A1107" s="42" t="inlineStr">
        <is>
          <t>0022501076</t>
        </is>
      </c>
      <c r="B1107" s="43" t="n">
        <v>46109</v>
      </c>
      <c r="C1107" s="42" t="inlineStr">
        <is>
          <t>SAS</t>
        </is>
      </c>
      <c r="D1107" s="42" t="inlineStr">
        <is>
          <t>MIL</t>
        </is>
      </c>
      <c r="E1107" s="42" t="n">
        <v>127</v>
      </c>
      <c r="F1107" s="42" t="n">
        <v>95</v>
      </c>
      <c r="G1107" s="42" t="n">
        <v>11</v>
      </c>
      <c r="H1107" s="42" t="n">
        <v>19</v>
      </c>
      <c r="I1107" s="42" t="n">
        <v>6</v>
      </c>
      <c r="J1107" s="42" t="n">
        <v>19</v>
      </c>
      <c r="K1107" s="42" t="n">
        <v>55</v>
      </c>
      <c r="L1107" s="42" t="n">
        <v>41</v>
      </c>
      <c r="M1107" s="42" t="n">
        <v>55</v>
      </c>
      <c r="N1107" s="42" t="n">
        <v>29</v>
      </c>
      <c r="O1107" s="44">
        <f>IF(F1107&gt;E1107,1,0)</f>
        <v/>
      </c>
      <c r="P1107" s="44">
        <f>F1107-E1107</f>
        <v/>
      </c>
    </row>
    <row r="1108" ht="15" customHeight="1" s="35">
      <c r="A1108" s="42" t="inlineStr">
        <is>
          <t>0022501077</t>
        </is>
      </c>
      <c r="B1108" s="43" t="n">
        <v>46109</v>
      </c>
      <c r="C1108" s="42" t="inlineStr">
        <is>
          <t>PHI</t>
        </is>
      </c>
      <c r="D1108" s="42" t="inlineStr">
        <is>
          <t>CHA</t>
        </is>
      </c>
      <c r="E1108" s="42" t="n">
        <v>118</v>
      </c>
      <c r="F1108" s="42" t="n">
        <v>114</v>
      </c>
      <c r="G1108" s="42" t="n">
        <v>9</v>
      </c>
      <c r="H1108" s="42" t="n">
        <v>9</v>
      </c>
      <c r="I1108" s="42" t="n">
        <v>25</v>
      </c>
      <c r="J1108" s="42" t="n">
        <v>22</v>
      </c>
      <c r="K1108" s="42" t="n">
        <v>53</v>
      </c>
      <c r="L1108" s="42" t="n">
        <v>66</v>
      </c>
      <c r="M1108" s="42" t="n">
        <v>40</v>
      </c>
      <c r="N1108" s="42" t="n">
        <v>39</v>
      </c>
      <c r="O1108" s="44">
        <f>IF(F1108&gt;E1108,1,0)</f>
        <v/>
      </c>
      <c r="P1108" s="44">
        <f>F1108-E1108</f>
        <v/>
      </c>
    </row>
    <row r="1109" ht="15" customHeight="1" s="35">
      <c r="A1109" s="42" t="inlineStr">
        <is>
          <t>0022501078</t>
        </is>
      </c>
      <c r="B1109" s="43" t="n">
        <v>46109</v>
      </c>
      <c r="C1109" s="42" t="inlineStr">
        <is>
          <t>SAC</t>
        </is>
      </c>
      <c r="D1109" s="42" t="inlineStr">
        <is>
          <t>ATL</t>
        </is>
      </c>
      <c r="E1109" s="42" t="n">
        <v>113</v>
      </c>
      <c r="F1109" s="42" t="n">
        <v>123</v>
      </c>
      <c r="G1109" s="42" t="n">
        <v>15</v>
      </c>
      <c r="H1109" s="42" t="n">
        <v>13</v>
      </c>
      <c r="I1109" s="42" t="n">
        <v>18</v>
      </c>
      <c r="J1109" s="42" t="n">
        <v>12</v>
      </c>
      <c r="K1109" s="42" t="n">
        <v>49</v>
      </c>
      <c r="L1109" s="42" t="n">
        <v>51</v>
      </c>
      <c r="M1109" s="42" t="n">
        <v>19</v>
      </c>
      <c r="N1109" s="42" t="n">
        <v>41</v>
      </c>
      <c r="O1109" s="44">
        <f>IF(F1109&gt;E1109,1,0)</f>
        <v/>
      </c>
      <c r="P1109" s="44">
        <f>F1109-E1109</f>
        <v/>
      </c>
    </row>
    <row r="1110" ht="15" customHeight="1" s="35">
      <c r="A1110" s="42" t="inlineStr">
        <is>
          <t>0022501079</t>
        </is>
      </c>
      <c r="B1110" s="43" t="n">
        <v>46109</v>
      </c>
      <c r="C1110" s="42" t="inlineStr">
        <is>
          <t>CHI</t>
        </is>
      </c>
      <c r="D1110" s="42" t="inlineStr">
        <is>
          <t>MEM</t>
        </is>
      </c>
      <c r="E1110" s="42" t="n">
        <v>124</v>
      </c>
      <c r="F1110" s="42" t="n">
        <v>125</v>
      </c>
      <c r="G1110" s="42" t="n">
        <v>23</v>
      </c>
      <c r="H1110" s="42" t="n">
        <v>14</v>
      </c>
      <c r="I1110" s="42" t="n">
        <v>20</v>
      </c>
      <c r="J1110" s="42" t="n">
        <v>32</v>
      </c>
      <c r="K1110" s="42" t="n">
        <v>66</v>
      </c>
      <c r="L1110" s="42" t="n">
        <v>48</v>
      </c>
      <c r="M1110" s="42" t="n">
        <v>29</v>
      </c>
      <c r="N1110" s="42" t="n">
        <v>24</v>
      </c>
      <c r="O1110" s="44">
        <f>IF(F1110&gt;E1110,1,0)</f>
        <v/>
      </c>
      <c r="P1110" s="44">
        <f>F1110-E1110</f>
        <v/>
      </c>
    </row>
    <row r="1111" ht="15" customHeight="1" s="35">
      <c r="A1111" s="42" t="inlineStr">
        <is>
          <t>0022501080</t>
        </is>
      </c>
      <c r="B1111" s="43" t="n">
        <v>46109</v>
      </c>
      <c r="C1111" s="42" t="inlineStr">
        <is>
          <t>DET</t>
        </is>
      </c>
      <c r="D1111" s="42" t="inlineStr">
        <is>
          <t>MIN</t>
        </is>
      </c>
      <c r="E1111" s="42" t="n">
        <v>109</v>
      </c>
      <c r="F1111" s="42" t="n">
        <v>87</v>
      </c>
      <c r="G1111" s="42" t="n">
        <v>20</v>
      </c>
      <c r="H1111" s="42" t="n">
        <v>15</v>
      </c>
      <c r="I1111" s="42" t="n">
        <v>25</v>
      </c>
      <c r="J1111" s="42" t="n">
        <v>13</v>
      </c>
      <c r="K1111" s="42" t="n">
        <v>59</v>
      </c>
      <c r="L1111" s="42" t="n">
        <v>51</v>
      </c>
      <c r="M1111" s="42" t="n">
        <v>53</v>
      </c>
      <c r="N1111" s="42" t="n">
        <v>45</v>
      </c>
      <c r="O1111" s="44">
        <f>IF(F1111&gt;E1111,1,0)</f>
        <v/>
      </c>
      <c r="P1111" s="44">
        <f>F1111-E1111</f>
        <v/>
      </c>
    </row>
    <row r="1112" ht="15" customHeight="1" s="35">
      <c r="A1112" s="42" t="inlineStr">
        <is>
          <t>0022501081</t>
        </is>
      </c>
      <c r="B1112" s="43" t="n">
        <v>46109</v>
      </c>
      <c r="C1112" s="42" t="inlineStr">
        <is>
          <t>UTA</t>
        </is>
      </c>
      <c r="D1112" s="42" t="inlineStr">
        <is>
          <t>PHX</t>
        </is>
      </c>
      <c r="E1112" s="42" t="n">
        <v>109</v>
      </c>
      <c r="F1112" s="42" t="n">
        <v>134</v>
      </c>
      <c r="G1112" s="42" t="n">
        <v>14</v>
      </c>
      <c r="H1112" s="42" t="n">
        <v>13</v>
      </c>
      <c r="I1112" s="42" t="n">
        <v>18</v>
      </c>
      <c r="J1112" s="42" t="n">
        <v>18</v>
      </c>
      <c r="K1112" s="42" t="n">
        <v>47</v>
      </c>
      <c r="L1112" s="42" t="n">
        <v>68</v>
      </c>
      <c r="M1112" s="42" t="n">
        <v>21</v>
      </c>
      <c r="N1112" s="42" t="n">
        <v>40</v>
      </c>
      <c r="O1112" s="44">
        <f>IF(F1112&gt;E1112,1,0)</f>
        <v/>
      </c>
      <c r="P1112" s="44">
        <f>F1112-E1112</f>
        <v/>
      </c>
    </row>
    <row r="1113" ht="15" customHeight="1" s="35">
      <c r="A1113" s="42" t="inlineStr">
        <is>
          <t>0022501082</t>
        </is>
      </c>
      <c r="B1113" s="43" t="n">
        <v>46110</v>
      </c>
      <c r="C1113" s="42" t="inlineStr">
        <is>
          <t>LAC</t>
        </is>
      </c>
      <c r="D1113" s="42" t="inlineStr">
        <is>
          <t>MIL</t>
        </is>
      </c>
      <c r="E1113" s="42" t="n">
        <v>127</v>
      </c>
      <c r="F1113" s="42" t="n">
        <v>113</v>
      </c>
      <c r="G1113" s="42" t="n">
        <v>16</v>
      </c>
      <c r="H1113" s="42" t="n">
        <v>22</v>
      </c>
      <c r="I1113" s="42" t="n">
        <v>19</v>
      </c>
      <c r="J1113" s="42" t="n">
        <v>30</v>
      </c>
      <c r="K1113" s="42" t="n">
        <v>44</v>
      </c>
      <c r="L1113" s="42" t="n">
        <v>32</v>
      </c>
      <c r="M1113" s="42" t="n">
        <v>38</v>
      </c>
      <c r="N1113" s="42" t="n">
        <v>29</v>
      </c>
      <c r="O1113" s="44">
        <f>IF(F1113&gt;E1113,1,0)</f>
        <v/>
      </c>
      <c r="P1113" s="44">
        <f>F1113-E1113</f>
        <v/>
      </c>
    </row>
    <row r="1114" ht="15" customHeight="1" s="35">
      <c r="A1114" s="42" t="inlineStr">
        <is>
          <t>0022501083</t>
        </is>
      </c>
      <c r="B1114" s="43" t="n">
        <v>46110</v>
      </c>
      <c r="C1114" s="42" t="inlineStr">
        <is>
          <t>MIA</t>
        </is>
      </c>
      <c r="D1114" s="42" t="inlineStr">
        <is>
          <t>IND</t>
        </is>
      </c>
      <c r="E1114" s="42" t="n">
        <v>118</v>
      </c>
      <c r="F1114" s="42" t="n">
        <v>135</v>
      </c>
      <c r="G1114" s="42" t="n">
        <v>7</v>
      </c>
      <c r="H1114" s="42" t="n">
        <v>12</v>
      </c>
      <c r="I1114" s="42" t="n">
        <v>17</v>
      </c>
      <c r="J1114" s="42" t="n">
        <v>17</v>
      </c>
      <c r="K1114" s="42" t="n">
        <v>47</v>
      </c>
      <c r="L1114" s="42" t="n">
        <v>52</v>
      </c>
      <c r="M1114" s="42" t="n">
        <v>39</v>
      </c>
      <c r="N1114" s="42" t="n">
        <v>16</v>
      </c>
      <c r="O1114" s="44">
        <f>IF(F1114&gt;E1114,1,0)</f>
        <v/>
      </c>
      <c r="P1114" s="44">
        <f>F1114-E1114</f>
        <v/>
      </c>
    </row>
    <row r="1115" ht="15" customHeight="1" s="35">
      <c r="A1115" s="42" t="inlineStr">
        <is>
          <t>0022501084</t>
        </is>
      </c>
      <c r="B1115" s="43" t="n">
        <v>46110</v>
      </c>
      <c r="C1115" s="42" t="inlineStr">
        <is>
          <t>SAC</t>
        </is>
      </c>
      <c r="D1115" s="42" t="inlineStr">
        <is>
          <t>BKN</t>
        </is>
      </c>
      <c r="E1115" s="42" t="n">
        <v>99</v>
      </c>
      <c r="F1115" s="42" t="n">
        <v>116</v>
      </c>
      <c r="G1115" s="42" t="n">
        <v>15</v>
      </c>
      <c r="H1115" s="42" t="n">
        <v>15</v>
      </c>
      <c r="I1115" s="42" t="n">
        <v>23</v>
      </c>
      <c r="J1115" s="42" t="n">
        <v>21</v>
      </c>
      <c r="K1115" s="42" t="n">
        <v>54</v>
      </c>
      <c r="L1115" s="42" t="n">
        <v>52</v>
      </c>
      <c r="M1115" s="42" t="n">
        <v>19</v>
      </c>
      <c r="N1115" s="42" t="n">
        <v>17</v>
      </c>
      <c r="O1115" s="44">
        <f>IF(F1115&gt;E1115,1,0)</f>
        <v/>
      </c>
      <c r="P1115" s="44">
        <f>F1115-E1115</f>
        <v/>
      </c>
    </row>
    <row r="1116" ht="15" customHeight="1" s="35">
      <c r="A1116" s="42" t="inlineStr">
        <is>
          <t>0022501085</t>
        </is>
      </c>
      <c r="B1116" s="43" t="n">
        <v>46110</v>
      </c>
      <c r="C1116" s="42" t="inlineStr">
        <is>
          <t>BOS</t>
        </is>
      </c>
      <c r="D1116" s="42" t="inlineStr">
        <is>
          <t>CHA</t>
        </is>
      </c>
      <c r="E1116" s="42" t="n">
        <v>114</v>
      </c>
      <c r="F1116" s="42" t="n">
        <v>99</v>
      </c>
      <c r="G1116" s="42" t="n">
        <v>7</v>
      </c>
      <c r="H1116" s="42" t="n">
        <v>12</v>
      </c>
      <c r="I1116" s="42" t="n">
        <v>18</v>
      </c>
      <c r="J1116" s="42" t="n">
        <v>17</v>
      </c>
      <c r="K1116" s="42" t="n">
        <v>50</v>
      </c>
      <c r="L1116" s="42" t="n">
        <v>49</v>
      </c>
      <c r="M1116" s="42" t="n">
        <v>49</v>
      </c>
      <c r="N1116" s="42" t="n">
        <v>39</v>
      </c>
      <c r="O1116" s="44">
        <f>IF(F1116&gt;E1116,1,0)</f>
        <v/>
      </c>
      <c r="P1116" s="44">
        <f>F1116-E1116</f>
        <v/>
      </c>
    </row>
    <row r="1117" ht="15" customHeight="1" s="35">
      <c r="A1117" s="42" t="inlineStr">
        <is>
          <t>0022501086</t>
        </is>
      </c>
      <c r="B1117" s="43" t="n">
        <v>46110</v>
      </c>
      <c r="C1117" s="42" t="inlineStr">
        <is>
          <t>ORL</t>
        </is>
      </c>
      <c r="D1117" s="42" t="inlineStr">
        <is>
          <t>TOR</t>
        </is>
      </c>
      <c r="E1117" s="42" t="n">
        <v>87</v>
      </c>
      <c r="F1117" s="42" t="n">
        <v>139</v>
      </c>
      <c r="G1117" s="42" t="n">
        <v>28</v>
      </c>
      <c r="H1117" s="42" t="n">
        <v>11</v>
      </c>
      <c r="I1117" s="42" t="n">
        <v>21</v>
      </c>
      <c r="J1117" s="42" t="n">
        <v>18</v>
      </c>
      <c r="K1117" s="42" t="n">
        <v>47</v>
      </c>
      <c r="L1117" s="42" t="n">
        <v>53</v>
      </c>
      <c r="M1117" s="42" t="n">
        <v>39</v>
      </c>
      <c r="N1117" s="42" t="n">
        <v>41</v>
      </c>
      <c r="O1117" s="44">
        <f>IF(F1117&gt;E1117,1,0)</f>
        <v/>
      </c>
      <c r="P1117" s="44">
        <f>F1117-E1117</f>
        <v/>
      </c>
    </row>
    <row r="1118" ht="15" customHeight="1" s="35">
      <c r="A1118" s="42" t="inlineStr">
        <is>
          <t>0022501087</t>
        </is>
      </c>
      <c r="B1118" s="43" t="n">
        <v>46110</v>
      </c>
      <c r="C1118" s="42" t="inlineStr">
        <is>
          <t>WAS</t>
        </is>
      </c>
      <c r="D1118" s="42" t="inlineStr">
        <is>
          <t>POR</t>
        </is>
      </c>
      <c r="E1118" s="42" t="n">
        <v>88</v>
      </c>
      <c r="F1118" s="42" t="n">
        <v>123</v>
      </c>
      <c r="G1118" s="42" t="n">
        <v>16</v>
      </c>
      <c r="H1118" s="42" t="n">
        <v>14</v>
      </c>
      <c r="I1118" s="42" t="n">
        <v>28</v>
      </c>
      <c r="J1118" s="42" t="n">
        <v>25</v>
      </c>
      <c r="K1118" s="42" t="n">
        <v>47</v>
      </c>
      <c r="L1118" s="42" t="n">
        <v>63</v>
      </c>
      <c r="M1118" s="42" t="n">
        <v>17</v>
      </c>
      <c r="N1118" s="42" t="n">
        <v>37</v>
      </c>
      <c r="O1118" s="44">
        <f>IF(F1118&gt;E1118,1,0)</f>
        <v/>
      </c>
      <c r="P1118" s="44">
        <f>F1118-E1118</f>
        <v/>
      </c>
    </row>
    <row r="1119" ht="15" customHeight="1" s="35">
      <c r="A1119" s="42" t="inlineStr">
        <is>
          <t>0022501088</t>
        </is>
      </c>
      <c r="B1119" s="43" t="n">
        <v>46110</v>
      </c>
      <c r="C1119" s="42" t="inlineStr">
        <is>
          <t>HOU</t>
        </is>
      </c>
      <c r="D1119" s="42" t="inlineStr">
        <is>
          <t>NOP</t>
        </is>
      </c>
      <c r="E1119" s="42" t="n">
        <v>134</v>
      </c>
      <c r="F1119" s="42" t="n">
        <v>102</v>
      </c>
      <c r="G1119" s="42" t="n">
        <v>8</v>
      </c>
      <c r="H1119" s="42" t="n">
        <v>11</v>
      </c>
      <c r="I1119" s="42" t="n">
        <v>18</v>
      </c>
      <c r="J1119" s="42" t="n">
        <v>19</v>
      </c>
      <c r="K1119" s="42" t="n">
        <v>66</v>
      </c>
      <c r="L1119" s="42" t="n">
        <v>51</v>
      </c>
      <c r="M1119" s="42" t="n">
        <v>44</v>
      </c>
      <c r="N1119" s="42" t="n">
        <v>25</v>
      </c>
      <c r="O1119" s="44">
        <f>IF(F1119&gt;E1119,1,0)</f>
        <v/>
      </c>
      <c r="P1119" s="44">
        <f>F1119-E1119</f>
        <v/>
      </c>
    </row>
    <row r="1120" ht="15" customHeight="1" s="35">
      <c r="A1120" s="42" t="inlineStr">
        <is>
          <t>0022501089</t>
        </is>
      </c>
      <c r="B1120" s="43" t="n">
        <v>46110</v>
      </c>
      <c r="C1120" s="42" t="inlineStr">
        <is>
          <t>NYK</t>
        </is>
      </c>
      <c r="D1120" s="42" t="inlineStr">
        <is>
          <t>OKC</t>
        </is>
      </c>
      <c r="E1120" s="42" t="n">
        <v>100</v>
      </c>
      <c r="F1120" s="42" t="n">
        <v>111</v>
      </c>
      <c r="G1120" s="42" t="n">
        <v>19</v>
      </c>
      <c r="H1120" s="42" t="n">
        <v>15</v>
      </c>
      <c r="I1120" s="42" t="n">
        <v>26</v>
      </c>
      <c r="J1120" s="42" t="n">
        <v>22</v>
      </c>
      <c r="K1120" s="42" t="n">
        <v>50</v>
      </c>
      <c r="L1120" s="42" t="n">
        <v>48</v>
      </c>
      <c r="M1120" s="42" t="n">
        <v>48</v>
      </c>
      <c r="N1120" s="42" t="n">
        <v>58</v>
      </c>
      <c r="O1120" s="44">
        <f>IF(F1120&gt;E1120,1,0)</f>
        <v/>
      </c>
      <c r="P1120" s="44">
        <f>F1120-E1120</f>
        <v/>
      </c>
    </row>
    <row r="1121" ht="15" customHeight="1" s="35">
      <c r="A1121" s="42" t="inlineStr">
        <is>
          <t>0022501090</t>
        </is>
      </c>
      <c r="B1121" s="43" t="n">
        <v>46110</v>
      </c>
      <c r="C1121" s="42" t="inlineStr">
        <is>
          <t>GSW</t>
        </is>
      </c>
      <c r="D1121" s="42" t="inlineStr">
        <is>
          <t>DEN</t>
        </is>
      </c>
      <c r="E1121" s="42" t="n">
        <v>93</v>
      </c>
      <c r="F1121" s="42" t="n">
        <v>116</v>
      </c>
      <c r="G1121" s="42" t="n">
        <v>15</v>
      </c>
      <c r="H1121" s="42" t="n">
        <v>12</v>
      </c>
      <c r="I1121" s="42" t="n">
        <v>18</v>
      </c>
      <c r="J1121" s="42" t="n">
        <v>18</v>
      </c>
      <c r="K1121" s="42" t="n">
        <v>48</v>
      </c>
      <c r="L1121" s="42" t="n">
        <v>48</v>
      </c>
      <c r="M1121" s="42" t="n">
        <v>36</v>
      </c>
      <c r="N1121" s="42" t="n">
        <v>47</v>
      </c>
      <c r="O1121" s="44">
        <f>IF(F1121&gt;E1121,1,0)</f>
        <v/>
      </c>
      <c r="P1121" s="44">
        <f>F1121-E1121</f>
        <v/>
      </c>
    </row>
    <row r="1122" ht="15" customHeight="1" s="35">
      <c r="A1122" s="42" t="inlineStr">
        <is>
          <t>0022501091</t>
        </is>
      </c>
      <c r="B1122" s="43" t="n">
        <v>46111</v>
      </c>
      <c r="C1122" s="42" t="inlineStr">
        <is>
          <t>PHI</t>
        </is>
      </c>
      <c r="D1122" s="42" t="inlineStr">
        <is>
          <t>MIA</t>
        </is>
      </c>
      <c r="E1122" s="42" t="n">
        <v>109</v>
      </c>
      <c r="F1122" s="42" t="n">
        <v>119</v>
      </c>
      <c r="G1122" s="42" t="n">
        <v>10</v>
      </c>
      <c r="H1122" s="42" t="n">
        <v>11</v>
      </c>
      <c r="I1122" s="42" t="n">
        <v>22</v>
      </c>
      <c r="J1122" s="42" t="n">
        <v>14</v>
      </c>
      <c r="K1122" s="42" t="n">
        <v>50</v>
      </c>
      <c r="L1122" s="42" t="n">
        <v>66</v>
      </c>
      <c r="M1122" s="42" t="n">
        <v>41</v>
      </c>
      <c r="N1122" s="42" t="n">
        <v>39</v>
      </c>
      <c r="O1122" s="44">
        <f>IF(F1122&gt;E1122,1,0)</f>
        <v/>
      </c>
      <c r="P1122" s="44">
        <f>F1122-E1122</f>
        <v/>
      </c>
    </row>
    <row r="1123" ht="15" customHeight="1" s="35">
      <c r="A1123" s="42" t="inlineStr">
        <is>
          <t>0022501092</t>
        </is>
      </c>
      <c r="B1123" s="43" t="n">
        <v>46111</v>
      </c>
      <c r="C1123" s="42" t="inlineStr">
        <is>
          <t>BOS</t>
        </is>
      </c>
      <c r="D1123" s="42" t="inlineStr">
        <is>
          <t>ATL</t>
        </is>
      </c>
      <c r="E1123" s="42" t="n">
        <v>102</v>
      </c>
      <c r="F1123" s="42" t="n">
        <v>112</v>
      </c>
      <c r="G1123" s="42" t="n">
        <v>15</v>
      </c>
      <c r="H1123" s="42" t="n">
        <v>11</v>
      </c>
      <c r="I1123" s="42" t="n">
        <v>18</v>
      </c>
      <c r="J1123" s="42" t="n">
        <v>21</v>
      </c>
      <c r="K1123" s="42" t="n">
        <v>58</v>
      </c>
      <c r="L1123" s="42" t="n">
        <v>53</v>
      </c>
      <c r="M1123" s="42" t="n">
        <v>50</v>
      </c>
      <c r="N1123" s="42" t="n">
        <v>42</v>
      </c>
      <c r="O1123" s="44">
        <f>IF(F1123&gt;E1123,1,0)</f>
        <v/>
      </c>
      <c r="P1123" s="44">
        <f>F1123-E1123</f>
        <v/>
      </c>
    </row>
    <row r="1124" ht="15" customHeight="1" s="35">
      <c r="A1124" s="42" t="inlineStr">
        <is>
          <t>0022501093</t>
        </is>
      </c>
      <c r="B1124" s="43" t="n">
        <v>46111</v>
      </c>
      <c r="C1124" s="42" t="inlineStr">
        <is>
          <t>PHX</t>
        </is>
      </c>
      <c r="D1124" s="42" t="inlineStr">
        <is>
          <t>MEM</t>
        </is>
      </c>
      <c r="E1124" s="42" t="n">
        <v>131</v>
      </c>
      <c r="F1124" s="42" t="n">
        <v>105</v>
      </c>
      <c r="G1124" s="42" t="n">
        <v>11</v>
      </c>
      <c r="H1124" s="42" t="n">
        <v>23</v>
      </c>
      <c r="I1124" s="42" t="n">
        <v>15</v>
      </c>
      <c r="J1124" s="42" t="n">
        <v>13</v>
      </c>
      <c r="K1124" s="42" t="n">
        <v>59</v>
      </c>
      <c r="L1124" s="42" t="n">
        <v>39</v>
      </c>
      <c r="M1124" s="42" t="n">
        <v>41</v>
      </c>
      <c r="N1124" s="42" t="n">
        <v>25</v>
      </c>
      <c r="O1124" s="44">
        <f>IF(F1124&gt;E1124,1,0)</f>
        <v/>
      </c>
      <c r="P1124" s="44">
        <f>F1124-E1124</f>
        <v/>
      </c>
    </row>
    <row r="1125" ht="15" customHeight="1" s="35">
      <c r="A1125" s="42" t="inlineStr">
        <is>
          <t>0022501094</t>
        </is>
      </c>
      <c r="B1125" s="43" t="n">
        <v>46111</v>
      </c>
      <c r="C1125" s="42" t="inlineStr">
        <is>
          <t>CHI</t>
        </is>
      </c>
      <c r="D1125" s="42" t="inlineStr">
        <is>
          <t>SAS</t>
        </is>
      </c>
      <c r="E1125" s="42" t="n">
        <v>114</v>
      </c>
      <c r="F1125" s="42" t="n">
        <v>129</v>
      </c>
      <c r="G1125" s="42" t="n">
        <v>11</v>
      </c>
      <c r="H1125" s="42" t="n">
        <v>12</v>
      </c>
      <c r="I1125" s="42" t="n">
        <v>20</v>
      </c>
      <c r="J1125" s="42" t="n">
        <v>14</v>
      </c>
      <c r="K1125" s="42" t="n">
        <v>47</v>
      </c>
      <c r="L1125" s="42" t="n">
        <v>65</v>
      </c>
      <c r="M1125" s="42" t="n">
        <v>29</v>
      </c>
      <c r="N1125" s="42" t="n">
        <v>56</v>
      </c>
      <c r="O1125" s="44">
        <f>IF(F1125&gt;E1125,1,0)</f>
        <v/>
      </c>
      <c r="P1125" s="44">
        <f>F1125-E1125</f>
        <v/>
      </c>
    </row>
    <row r="1126" ht="15" customHeight="1" s="35">
      <c r="A1126" s="42" t="inlineStr">
        <is>
          <t>0022501095</t>
        </is>
      </c>
      <c r="B1126" s="43" t="n">
        <v>46111</v>
      </c>
      <c r="C1126" s="42" t="inlineStr">
        <is>
          <t>MIN</t>
        </is>
      </c>
      <c r="D1126" s="42" t="inlineStr">
        <is>
          <t>DAL</t>
        </is>
      </c>
      <c r="E1126" s="42" t="n">
        <v>124</v>
      </c>
      <c r="F1126" s="42" t="n">
        <v>94</v>
      </c>
      <c r="G1126" s="42" t="n">
        <v>11</v>
      </c>
      <c r="H1126" s="42" t="n">
        <v>15</v>
      </c>
      <c r="I1126" s="42" t="n">
        <v>27</v>
      </c>
      <c r="J1126" s="42" t="n">
        <v>14</v>
      </c>
      <c r="K1126" s="42" t="n">
        <v>56</v>
      </c>
      <c r="L1126" s="42" t="n">
        <v>61</v>
      </c>
      <c r="M1126" s="42" t="n">
        <v>45</v>
      </c>
      <c r="N1126" s="42" t="n">
        <v>24</v>
      </c>
      <c r="O1126" s="44">
        <f>IF(F1126&gt;E1126,1,0)</f>
        <v/>
      </c>
      <c r="P1126" s="44">
        <f>F1126-E1126</f>
        <v/>
      </c>
    </row>
    <row r="1127" ht="15" customHeight="1" s="35">
      <c r="A1127" s="42" t="inlineStr">
        <is>
          <t>0022501096</t>
        </is>
      </c>
      <c r="B1127" s="43" t="n">
        <v>46111</v>
      </c>
      <c r="C1127" s="42" t="inlineStr">
        <is>
          <t>CLE</t>
        </is>
      </c>
      <c r="D1127" s="42" t="inlineStr">
        <is>
          <t>UTA</t>
        </is>
      </c>
      <c r="E1127" s="42" t="n">
        <v>122</v>
      </c>
      <c r="F1127" s="42" t="n">
        <v>113</v>
      </c>
      <c r="G1127" s="42" t="n">
        <v>12</v>
      </c>
      <c r="H1127" s="42" t="n">
        <v>15</v>
      </c>
      <c r="I1127" s="42" t="n">
        <v>17</v>
      </c>
      <c r="J1127" s="42" t="n">
        <v>23</v>
      </c>
      <c r="K1127" s="42" t="n">
        <v>54</v>
      </c>
      <c r="L1127" s="42" t="n">
        <v>46</v>
      </c>
      <c r="M1127" s="42" t="n">
        <v>46</v>
      </c>
      <c r="N1127" s="42" t="n">
        <v>21</v>
      </c>
      <c r="O1127" s="44">
        <f>IF(F1127&gt;E1127,1,0)</f>
        <v/>
      </c>
      <c r="P1127" s="44">
        <f>F1127-E1127</f>
        <v/>
      </c>
    </row>
    <row r="1128" ht="15" customHeight="1" s="35">
      <c r="A1128" s="42" t="inlineStr">
        <is>
          <t>0022501097</t>
        </is>
      </c>
      <c r="B1128" s="43" t="n">
        <v>46111</v>
      </c>
      <c r="C1128" s="42" t="inlineStr">
        <is>
          <t>DET</t>
        </is>
      </c>
      <c r="D1128" s="42" t="inlineStr">
        <is>
          <t>OKC</t>
        </is>
      </c>
      <c r="E1128" s="42" t="n">
        <v>110</v>
      </c>
      <c r="F1128" s="42" t="n">
        <v>114</v>
      </c>
      <c r="G1128" s="42" t="n">
        <v>16</v>
      </c>
      <c r="H1128" s="42" t="n">
        <v>18</v>
      </c>
      <c r="I1128" s="42" t="n">
        <v>28</v>
      </c>
      <c r="J1128" s="42" t="n">
        <v>24</v>
      </c>
      <c r="K1128" s="42" t="n">
        <v>61</v>
      </c>
      <c r="L1128" s="42" t="n">
        <v>53</v>
      </c>
      <c r="M1128" s="42" t="n">
        <v>54</v>
      </c>
      <c r="N1128" s="42" t="n">
        <v>59</v>
      </c>
      <c r="O1128" s="44">
        <f>IF(F1128&gt;E1128,1,0)</f>
        <v/>
      </c>
      <c r="P1128" s="44">
        <f>F1128-E1128</f>
        <v/>
      </c>
    </row>
    <row r="1129" ht="15" customHeight="1" s="35">
      <c r="A1129" s="42" t="inlineStr">
        <is>
          <t>0022501098</t>
        </is>
      </c>
      <c r="B1129" s="43" t="n">
        <v>46111</v>
      </c>
      <c r="C1129" s="42" t="inlineStr">
        <is>
          <t>WAS</t>
        </is>
      </c>
      <c r="D1129" s="42" t="inlineStr">
        <is>
          <t>LAL</t>
        </is>
      </c>
      <c r="E1129" s="42" t="n">
        <v>101</v>
      </c>
      <c r="F1129" s="42" t="n">
        <v>120</v>
      </c>
      <c r="G1129" s="42" t="n">
        <v>9</v>
      </c>
      <c r="H1129" s="42" t="n">
        <v>15</v>
      </c>
      <c r="I1129" s="42" t="n">
        <v>22</v>
      </c>
      <c r="J1129" s="42" t="n">
        <v>15</v>
      </c>
      <c r="K1129" s="42" t="n">
        <v>42</v>
      </c>
      <c r="L1129" s="42" t="n">
        <v>56</v>
      </c>
      <c r="M1129" s="42" t="n">
        <v>17</v>
      </c>
      <c r="N1129" s="42" t="n">
        <v>48</v>
      </c>
      <c r="O1129" s="44">
        <f>IF(F1129&gt;E1129,1,0)</f>
        <v/>
      </c>
      <c r="P1129" s="44">
        <f>F1129-E1129</f>
        <v/>
      </c>
    </row>
    <row r="1130" ht="15" customHeight="1" s="35">
      <c r="A1130" s="42" t="inlineStr">
        <is>
          <t>0022500652</t>
        </is>
      </c>
      <c r="B1130" s="43" t="n">
        <v>46112</v>
      </c>
      <c r="C1130" s="42" t="inlineStr">
        <is>
          <t>DAL</t>
        </is>
      </c>
      <c r="D1130" s="42" t="inlineStr">
        <is>
          <t>MIL</t>
        </is>
      </c>
      <c r="E1130" s="42" t="n">
        <v>99</v>
      </c>
      <c r="F1130" s="42" t="n">
        <v>123</v>
      </c>
      <c r="G1130" s="42" t="n">
        <v>14</v>
      </c>
      <c r="H1130" s="42" t="n">
        <v>18</v>
      </c>
      <c r="I1130" s="42" t="n">
        <v>19</v>
      </c>
      <c r="J1130" s="42" t="n">
        <v>19</v>
      </c>
      <c r="K1130" s="42" t="n">
        <v>57</v>
      </c>
      <c r="L1130" s="42" t="n">
        <v>69</v>
      </c>
      <c r="M1130" s="42" t="n">
        <v>24</v>
      </c>
      <c r="N1130" s="42" t="n">
        <v>29</v>
      </c>
      <c r="O1130" s="44">
        <f>IF(F1130&gt;E1130,1,0)</f>
        <v/>
      </c>
      <c r="P1130" s="44">
        <f>F1130-E1130</f>
        <v/>
      </c>
    </row>
    <row r="1131" ht="15" customHeight="1" s="35">
      <c r="A1131" s="42" t="inlineStr">
        <is>
          <t>0022501099</t>
        </is>
      </c>
      <c r="B1131" s="43" t="n">
        <v>46112</v>
      </c>
      <c r="C1131" s="42" t="inlineStr">
        <is>
          <t>PHX</t>
        </is>
      </c>
      <c r="D1131" s="42" t="inlineStr">
        <is>
          <t>ORL</t>
        </is>
      </c>
      <c r="E1131" s="42" t="n">
        <v>111</v>
      </c>
      <c r="F1131" s="42" t="n">
        <v>115</v>
      </c>
      <c r="G1131" s="42" t="n">
        <v>20</v>
      </c>
      <c r="H1131" s="42" t="n">
        <v>25</v>
      </c>
      <c r="I1131" s="42" t="n">
        <v>33</v>
      </c>
      <c r="J1131" s="42" t="n">
        <v>29</v>
      </c>
      <c r="K1131" s="42" t="n">
        <v>54</v>
      </c>
      <c r="L1131" s="42" t="n">
        <v>57</v>
      </c>
      <c r="M1131" s="42" t="n">
        <v>42</v>
      </c>
      <c r="N1131" s="42" t="n">
        <v>39</v>
      </c>
      <c r="O1131" s="44">
        <f>IF(F1131&gt;E1131,1,0)</f>
        <v/>
      </c>
      <c r="P1131" s="44">
        <f>F1131-E1131</f>
        <v/>
      </c>
    </row>
    <row r="1132" ht="15" customHeight="1" s="35">
      <c r="A1132" s="42" t="inlineStr">
        <is>
          <t>0022501100</t>
        </is>
      </c>
      <c r="B1132" s="43" t="n">
        <v>46112</v>
      </c>
      <c r="C1132" s="42" t="inlineStr">
        <is>
          <t>CHA</t>
        </is>
      </c>
      <c r="D1132" s="42" t="inlineStr">
        <is>
          <t>BKN</t>
        </is>
      </c>
      <c r="E1132" s="42" t="n">
        <v>117</v>
      </c>
      <c r="F1132" s="42" t="n">
        <v>86</v>
      </c>
      <c r="G1132" s="42" t="n">
        <v>13</v>
      </c>
      <c r="H1132" s="42" t="n">
        <v>16</v>
      </c>
      <c r="I1132" s="42" t="n">
        <v>22</v>
      </c>
      <c r="J1132" s="42" t="n">
        <v>19</v>
      </c>
      <c r="K1132" s="42" t="n">
        <v>56</v>
      </c>
      <c r="L1132" s="42" t="n">
        <v>41</v>
      </c>
      <c r="M1132" s="42" t="n">
        <v>39</v>
      </c>
      <c r="N1132" s="42" t="n">
        <v>18</v>
      </c>
      <c r="O1132" s="44">
        <f>IF(F1132&gt;E1132,1,0)</f>
        <v/>
      </c>
      <c r="P1132" s="44">
        <f>F1132-E1132</f>
        <v/>
      </c>
    </row>
    <row r="1133" ht="15" customHeight="1" s="35">
      <c r="A1133" s="42" t="inlineStr">
        <is>
          <t>0022501101</t>
        </is>
      </c>
      <c r="B1133" s="43" t="n">
        <v>46112</v>
      </c>
      <c r="C1133" s="42" t="inlineStr">
        <is>
          <t>TOR</t>
        </is>
      </c>
      <c r="D1133" s="42" t="inlineStr">
        <is>
          <t>DET</t>
        </is>
      </c>
      <c r="E1133" s="42" t="n">
        <v>116</v>
      </c>
      <c r="F1133" s="42" t="n">
        <v>127</v>
      </c>
      <c r="G1133" s="42" t="n">
        <v>14</v>
      </c>
      <c r="H1133" s="42" t="n">
        <v>21</v>
      </c>
      <c r="I1133" s="42" t="n">
        <v>22</v>
      </c>
      <c r="J1133" s="42" t="n">
        <v>22</v>
      </c>
      <c r="K1133" s="42" t="n">
        <v>48</v>
      </c>
      <c r="L1133" s="42" t="n">
        <v>42</v>
      </c>
      <c r="M1133" s="42" t="n">
        <v>42</v>
      </c>
      <c r="N1133" s="42" t="n">
        <v>54</v>
      </c>
      <c r="O1133" s="44">
        <f>IF(F1133&gt;E1133,1,0)</f>
        <v/>
      </c>
      <c r="P1133" s="44">
        <f>F1133-E1133</f>
        <v/>
      </c>
    </row>
    <row r="1134" ht="15" customHeight="1" s="35">
      <c r="A1134" s="42" t="inlineStr">
        <is>
          <t>0022501102</t>
        </is>
      </c>
      <c r="B1134" s="43" t="n">
        <v>46112</v>
      </c>
      <c r="C1134" s="42" t="inlineStr">
        <is>
          <t>NYK</t>
        </is>
      </c>
      <c r="D1134" s="42" t="inlineStr">
        <is>
          <t>HOU</t>
        </is>
      </c>
      <c r="E1134" s="42" t="n">
        <v>94</v>
      </c>
      <c r="F1134" s="42" t="n">
        <v>111</v>
      </c>
      <c r="G1134" s="42" t="n">
        <v>11</v>
      </c>
      <c r="H1134" s="42" t="n">
        <v>10</v>
      </c>
      <c r="I1134" s="42" t="n">
        <v>16</v>
      </c>
      <c r="J1134" s="42" t="n">
        <v>17</v>
      </c>
      <c r="K1134" s="42" t="n">
        <v>51</v>
      </c>
      <c r="L1134" s="42" t="n">
        <v>42</v>
      </c>
      <c r="M1134" s="42" t="n">
        <v>48</v>
      </c>
      <c r="N1134" s="42" t="n">
        <v>45</v>
      </c>
      <c r="O1134" s="44">
        <f>IF(F1134&gt;E1134,1,0)</f>
        <v/>
      </c>
      <c r="P1134" s="44">
        <f>F1134-E1134</f>
        <v/>
      </c>
    </row>
    <row r="1135" ht="15" customHeight="1" s="35">
      <c r="A1135" s="42" t="inlineStr">
        <is>
          <t>0022501103</t>
        </is>
      </c>
      <c r="B1135" s="43" t="n">
        <v>46112</v>
      </c>
      <c r="C1135" s="42" t="inlineStr">
        <is>
          <t>CLE</t>
        </is>
      </c>
      <c r="D1135" s="42" t="inlineStr">
        <is>
          <t>LAL</t>
        </is>
      </c>
      <c r="E1135" s="42" t="n">
        <v>113</v>
      </c>
      <c r="F1135" s="42" t="n">
        <v>127</v>
      </c>
      <c r="G1135" s="42" t="n">
        <v>14</v>
      </c>
      <c r="H1135" s="42" t="n">
        <v>12</v>
      </c>
      <c r="I1135" s="42" t="n">
        <v>19</v>
      </c>
      <c r="J1135" s="42" t="n">
        <v>19</v>
      </c>
      <c r="K1135" s="42" t="n">
        <v>43</v>
      </c>
      <c r="L1135" s="42" t="n">
        <v>47</v>
      </c>
      <c r="M1135" s="42" t="n">
        <v>47</v>
      </c>
      <c r="N1135" s="42" t="n">
        <v>49</v>
      </c>
      <c r="O1135" s="44">
        <f>IF(F1135&gt;E1135,1,0)</f>
        <v/>
      </c>
      <c r="P1135" s="44">
        <f>F1135-E1135</f>
        <v/>
      </c>
    </row>
    <row r="1136" ht="15" customHeight="1" s="35">
      <c r="A1136" s="42" t="inlineStr">
        <is>
          <t>0022501104</t>
        </is>
      </c>
      <c r="B1136" s="43" t="n">
        <v>46112</v>
      </c>
      <c r="C1136" s="42" t="inlineStr">
        <is>
          <t>POR</t>
        </is>
      </c>
      <c r="D1136" s="42" t="inlineStr">
        <is>
          <t>LAC</t>
        </is>
      </c>
      <c r="E1136" s="42" t="n">
        <v>114</v>
      </c>
      <c r="F1136" s="42" t="n">
        <v>104</v>
      </c>
      <c r="G1136" s="42" t="n">
        <v>17</v>
      </c>
      <c r="H1136" s="42" t="n">
        <v>14</v>
      </c>
      <c r="I1136" s="42" t="n">
        <v>18</v>
      </c>
      <c r="J1136" s="42" t="n">
        <v>15</v>
      </c>
      <c r="K1136" s="42" t="n">
        <v>56</v>
      </c>
      <c r="L1136" s="42" t="n">
        <v>38</v>
      </c>
      <c r="M1136" s="42" t="n">
        <v>38</v>
      </c>
      <c r="N1136" s="42" t="n">
        <v>39</v>
      </c>
      <c r="O1136" s="44">
        <f>IF(F1136&gt;E1136,1,0)</f>
        <v/>
      </c>
      <c r="P1136" s="44">
        <f>F1136-E1136</f>
        <v/>
      </c>
    </row>
    <row r="1137" ht="15" customHeight="1" s="35">
      <c r="A1137" s="42" t="inlineStr">
        <is>
          <t>0022501003</t>
        </is>
      </c>
      <c r="B1137" s="43" t="n">
        <v>46113</v>
      </c>
      <c r="C1137" s="42" t="inlineStr">
        <is>
          <t>NYK</t>
        </is>
      </c>
      <c r="D1137" s="42" t="inlineStr">
        <is>
          <t>MEM</t>
        </is>
      </c>
      <c r="E1137" s="42" t="n">
        <v>130</v>
      </c>
      <c r="F1137" s="42" t="n">
        <v>119</v>
      </c>
      <c r="G1137" s="42" t="n">
        <v>19</v>
      </c>
      <c r="H1137" s="42" t="n">
        <v>14</v>
      </c>
      <c r="I1137" s="42" t="n">
        <v>19</v>
      </c>
      <c r="J1137" s="42" t="n">
        <v>23</v>
      </c>
      <c r="K1137" s="42" t="n">
        <v>55</v>
      </c>
      <c r="L1137" s="42" t="n">
        <v>31</v>
      </c>
      <c r="M1137" s="42" t="n">
        <v>48</v>
      </c>
      <c r="N1137" s="42" t="n">
        <v>25</v>
      </c>
      <c r="O1137" s="44">
        <f>IF(F1137&gt;E1137,1,0)</f>
        <v/>
      </c>
      <c r="P1137" s="44">
        <f>F1137-E1137</f>
        <v/>
      </c>
    </row>
    <row r="1138" ht="15" customHeight="1" s="35">
      <c r="A1138" s="42" t="inlineStr">
        <is>
          <t>0022501105</t>
        </is>
      </c>
      <c r="B1138" s="43" t="n">
        <v>46113</v>
      </c>
      <c r="C1138" s="42" t="inlineStr">
        <is>
          <t>PHI</t>
        </is>
      </c>
      <c r="D1138" s="42" t="inlineStr">
        <is>
          <t>WAS</t>
        </is>
      </c>
      <c r="E1138" s="42" t="n">
        <v>153</v>
      </c>
      <c r="F1138" s="42" t="n">
        <v>131</v>
      </c>
      <c r="G1138" s="42" t="n">
        <v>11</v>
      </c>
      <c r="H1138" s="42" t="n">
        <v>12</v>
      </c>
      <c r="I1138" s="42" t="n">
        <v>18</v>
      </c>
      <c r="J1138" s="42" t="n">
        <v>15</v>
      </c>
      <c r="K1138" s="42" t="n">
        <v>49</v>
      </c>
      <c r="L1138" s="42" t="n">
        <v>41</v>
      </c>
      <c r="M1138" s="42" t="n">
        <v>41</v>
      </c>
      <c r="N1138" s="42" t="n">
        <v>17</v>
      </c>
      <c r="O1138" s="44">
        <f>IF(F1138&gt;E1138,1,0)</f>
        <v/>
      </c>
      <c r="P1138" s="44">
        <f>F1138-E1138</f>
        <v/>
      </c>
    </row>
    <row r="1139" ht="15" customHeight="1" s="35">
      <c r="A1139" s="42" t="inlineStr">
        <is>
          <t>0022501106</t>
        </is>
      </c>
      <c r="B1139" s="43" t="n">
        <v>46113</v>
      </c>
      <c r="C1139" s="42" t="inlineStr">
        <is>
          <t>BOS</t>
        </is>
      </c>
      <c r="D1139" s="42" t="inlineStr">
        <is>
          <t>MIA</t>
        </is>
      </c>
      <c r="E1139" s="42" t="n">
        <v>147</v>
      </c>
      <c r="F1139" s="42" t="n">
        <v>129</v>
      </c>
      <c r="G1139" s="42" t="n">
        <v>9</v>
      </c>
      <c r="H1139" s="42" t="n">
        <v>9</v>
      </c>
      <c r="I1139" s="42" t="n">
        <v>17</v>
      </c>
      <c r="J1139" s="42" t="n">
        <v>16</v>
      </c>
      <c r="K1139" s="42" t="n">
        <v>55</v>
      </c>
      <c r="L1139" s="42" t="n">
        <v>48</v>
      </c>
      <c r="M1139" s="42" t="n">
        <v>50</v>
      </c>
      <c r="N1139" s="42" t="n">
        <v>40</v>
      </c>
      <c r="O1139" s="44">
        <f>IF(F1139&gt;E1139,1,0)</f>
        <v/>
      </c>
      <c r="P1139" s="44">
        <f>F1139-E1139</f>
        <v/>
      </c>
    </row>
    <row r="1140" ht="15" customHeight="1" s="35">
      <c r="A1140" s="42" t="inlineStr">
        <is>
          <t>0022501107</t>
        </is>
      </c>
      <c r="B1140" s="43" t="n">
        <v>46113</v>
      </c>
      <c r="C1140" s="42" t="inlineStr">
        <is>
          <t>ATL</t>
        </is>
      </c>
      <c r="D1140" s="42" t="inlineStr">
        <is>
          <t>ORL</t>
        </is>
      </c>
      <c r="E1140" s="42" t="n">
        <v>130</v>
      </c>
      <c r="F1140" s="42" t="n">
        <v>101</v>
      </c>
      <c r="G1140" s="42" t="n">
        <v>17</v>
      </c>
      <c r="H1140" s="42" t="n">
        <v>19</v>
      </c>
      <c r="I1140" s="42" t="n">
        <v>29</v>
      </c>
      <c r="J1140" s="42" t="n">
        <v>24</v>
      </c>
      <c r="K1140" s="42" t="n">
        <v>61</v>
      </c>
      <c r="L1140" s="42" t="n">
        <v>49</v>
      </c>
      <c r="M1140" s="42" t="n">
        <v>43</v>
      </c>
      <c r="N1140" s="42" t="n">
        <v>40</v>
      </c>
      <c r="O1140" s="44">
        <f>IF(F1140&gt;E1140,1,0)</f>
        <v/>
      </c>
      <c r="P1140" s="44">
        <f>F1140-E1140</f>
        <v/>
      </c>
    </row>
    <row r="1141" ht="15" customHeight="1" s="35">
      <c r="A1141" s="42" t="inlineStr">
        <is>
          <t>0022501108</t>
        </is>
      </c>
      <c r="B1141" s="43" t="n">
        <v>46113</v>
      </c>
      <c r="C1141" s="42" t="inlineStr">
        <is>
          <t>SAC</t>
        </is>
      </c>
      <c r="D1141" s="42" t="inlineStr">
        <is>
          <t>TOR</t>
        </is>
      </c>
      <c r="E1141" s="42" t="n">
        <v>123</v>
      </c>
      <c r="F1141" s="42" t="n">
        <v>115</v>
      </c>
      <c r="G1141" s="42" t="n">
        <v>14</v>
      </c>
      <c r="H1141" s="42" t="n">
        <v>11</v>
      </c>
      <c r="I1141" s="42" t="n">
        <v>22</v>
      </c>
      <c r="J1141" s="42" t="n">
        <v>21</v>
      </c>
      <c r="K1141" s="42" t="n">
        <v>56</v>
      </c>
      <c r="L1141" s="42" t="n">
        <v>43</v>
      </c>
      <c r="M1141" s="42" t="n">
        <v>19</v>
      </c>
      <c r="N1141" s="42" t="n">
        <v>42</v>
      </c>
      <c r="O1141" s="44">
        <f>IF(F1141&gt;E1141,1,0)</f>
        <v/>
      </c>
      <c r="P1141" s="44">
        <f>F1141-E1141</f>
        <v/>
      </c>
    </row>
    <row r="1142" ht="15" customHeight="1" s="35">
      <c r="A1142" s="42" t="inlineStr">
        <is>
          <t>0022501109</t>
        </is>
      </c>
      <c r="B1142" s="43" t="n">
        <v>46113</v>
      </c>
      <c r="C1142" s="42" t="inlineStr">
        <is>
          <t>IND</t>
        </is>
      </c>
      <c r="D1142" s="42" t="inlineStr">
        <is>
          <t>CHI</t>
        </is>
      </c>
      <c r="E1142" s="42" t="n">
        <v>145</v>
      </c>
      <c r="F1142" s="42" t="n">
        <v>126</v>
      </c>
      <c r="G1142" s="42" t="n">
        <v>14</v>
      </c>
      <c r="H1142" s="42" t="n">
        <v>20</v>
      </c>
      <c r="I1142" s="42" t="n">
        <v>22</v>
      </c>
      <c r="J1142" s="42" t="n">
        <v>14</v>
      </c>
      <c r="K1142" s="42" t="n">
        <v>46</v>
      </c>
      <c r="L1142" s="42" t="n">
        <v>56</v>
      </c>
      <c r="M1142" s="42" t="n">
        <v>17</v>
      </c>
      <c r="N1142" s="42" t="n">
        <v>29</v>
      </c>
      <c r="O1142" s="44">
        <f>IF(F1142&gt;E1142,1,0)</f>
        <v/>
      </c>
      <c r="P1142" s="44">
        <f>F1142-E1142</f>
        <v/>
      </c>
    </row>
    <row r="1143" ht="15" customHeight="1" s="35">
      <c r="A1143" s="42" t="inlineStr">
        <is>
          <t>0022501110</t>
        </is>
      </c>
      <c r="B1143" s="43" t="n">
        <v>46113</v>
      </c>
      <c r="C1143" s="42" t="inlineStr">
        <is>
          <t>MIL</t>
        </is>
      </c>
      <c r="D1143" s="42" t="inlineStr">
        <is>
          <t>HOU</t>
        </is>
      </c>
      <c r="E1143" s="42" t="n">
        <v>113</v>
      </c>
      <c r="F1143" s="42" t="n">
        <v>119</v>
      </c>
      <c r="G1143" s="42" t="n">
        <v>15</v>
      </c>
      <c r="H1143" s="42" t="n">
        <v>8</v>
      </c>
      <c r="I1143" s="42" t="n">
        <v>16</v>
      </c>
      <c r="J1143" s="42" t="n">
        <v>13</v>
      </c>
      <c r="K1143" s="42" t="n">
        <v>51</v>
      </c>
      <c r="L1143" s="42" t="n">
        <v>50</v>
      </c>
      <c r="M1143" s="42" t="n">
        <v>30</v>
      </c>
      <c r="N1143" s="42" t="n">
        <v>46</v>
      </c>
      <c r="O1143" s="44">
        <f>IF(F1143&gt;E1143,1,0)</f>
        <v/>
      </c>
      <c r="P1143" s="44">
        <f>F1143-E1143</f>
        <v/>
      </c>
    </row>
    <row r="1144" ht="15" customHeight="1" s="35">
      <c r="A1144" s="42" t="inlineStr">
        <is>
          <t>0022501112</t>
        </is>
      </c>
      <c r="B1144" s="43" t="n">
        <v>46113</v>
      </c>
      <c r="C1144" s="42" t="inlineStr">
        <is>
          <t>DEN</t>
        </is>
      </c>
      <c r="D1144" s="42" t="inlineStr">
        <is>
          <t>UTA</t>
        </is>
      </c>
      <c r="E1144" s="42" t="n">
        <v>130</v>
      </c>
      <c r="F1144" s="42" t="n">
        <v>117</v>
      </c>
      <c r="G1144" s="42" t="n">
        <v>14</v>
      </c>
      <c r="H1144" s="42" t="n">
        <v>12</v>
      </c>
      <c r="I1144" s="42" t="n">
        <v>18</v>
      </c>
      <c r="J1144" s="42" t="n">
        <v>23</v>
      </c>
      <c r="K1144" s="42" t="n">
        <v>63</v>
      </c>
      <c r="L1144" s="42" t="n">
        <v>50</v>
      </c>
      <c r="M1144" s="42" t="n">
        <v>48</v>
      </c>
      <c r="N1144" s="42" t="n">
        <v>21</v>
      </c>
      <c r="O1144" s="44">
        <f>IF(F1144&gt;E1144,1,0)</f>
        <v/>
      </c>
      <c r="P1144" s="44">
        <f>F1144-E1144</f>
        <v/>
      </c>
    </row>
    <row r="1145" ht="15" customHeight="1" s="35">
      <c r="A1145" s="42" t="inlineStr">
        <is>
          <t>0022501113</t>
        </is>
      </c>
      <c r="B1145" s="43" t="n">
        <v>46113</v>
      </c>
      <c r="C1145" s="42" t="inlineStr">
        <is>
          <t>SAS</t>
        </is>
      </c>
      <c r="D1145" s="42" t="inlineStr">
        <is>
          <t>GSW</t>
        </is>
      </c>
      <c r="E1145" s="42" t="n">
        <v>127</v>
      </c>
      <c r="F1145" s="42" t="n">
        <v>113</v>
      </c>
      <c r="G1145" s="42" t="n">
        <v>15</v>
      </c>
      <c r="H1145" s="42" t="n">
        <v>15</v>
      </c>
      <c r="I1145" s="42" t="n">
        <v>20</v>
      </c>
      <c r="J1145" s="42" t="n">
        <v>26</v>
      </c>
      <c r="K1145" s="42" t="n">
        <v>58</v>
      </c>
      <c r="L1145" s="42" t="n">
        <v>44</v>
      </c>
      <c r="M1145" s="42" t="n">
        <v>57</v>
      </c>
      <c r="N1145" s="42" t="n">
        <v>36</v>
      </c>
      <c r="O1145" s="44">
        <f>IF(F1145&gt;E1145,1,0)</f>
        <v/>
      </c>
      <c r="P1145" s="44">
        <f>F1145-E1145</f>
        <v/>
      </c>
    </row>
    <row r="1146" ht="15" customHeight="1" s="35">
      <c r="A1146" s="42" t="inlineStr">
        <is>
          <t>0022501114</t>
        </is>
      </c>
      <c r="B1146" s="43" t="n">
        <v>46114</v>
      </c>
      <c r="C1146" s="42" t="inlineStr">
        <is>
          <t>PHX</t>
        </is>
      </c>
      <c r="D1146" s="42" t="inlineStr">
        <is>
          <t>CHA</t>
        </is>
      </c>
      <c r="E1146" s="42" t="n">
        <v>107</v>
      </c>
      <c r="F1146" s="42" t="n">
        <v>127</v>
      </c>
      <c r="G1146" s="42" t="n">
        <v>12</v>
      </c>
      <c r="H1146" s="42" t="n">
        <v>13</v>
      </c>
      <c r="I1146" s="42" t="n">
        <v>22</v>
      </c>
      <c r="J1146" s="42" t="n">
        <v>19</v>
      </c>
      <c r="K1146" s="42" t="n">
        <v>40</v>
      </c>
      <c r="L1146" s="42" t="n">
        <v>60</v>
      </c>
      <c r="M1146" s="42" t="n">
        <v>42</v>
      </c>
      <c r="N1146" s="42" t="n">
        <v>40</v>
      </c>
      <c r="O1146" s="44">
        <f>IF(F1146&gt;E1146,1,0)</f>
        <v/>
      </c>
      <c r="P1146" s="44">
        <f>F1146-E1146</f>
        <v/>
      </c>
    </row>
    <row r="1147" ht="15" customHeight="1" s="35">
      <c r="A1147" s="42" t="inlineStr">
        <is>
          <t>0022501115</t>
        </is>
      </c>
      <c r="B1147" s="43" t="n">
        <v>46114</v>
      </c>
      <c r="C1147" s="42" t="inlineStr">
        <is>
          <t>MIN</t>
        </is>
      </c>
      <c r="D1147" s="42" t="inlineStr">
        <is>
          <t>DET</t>
        </is>
      </c>
      <c r="E1147" s="42" t="n">
        <v>108</v>
      </c>
      <c r="F1147" s="42" t="n">
        <v>113</v>
      </c>
      <c r="G1147" s="42" t="n">
        <v>14</v>
      </c>
      <c r="H1147" s="42" t="n">
        <v>15</v>
      </c>
      <c r="I1147" s="42" t="n">
        <v>20</v>
      </c>
      <c r="J1147" s="42" t="n">
        <v>19</v>
      </c>
      <c r="K1147" s="42" t="n">
        <v>48</v>
      </c>
      <c r="L1147" s="42" t="n">
        <v>59</v>
      </c>
      <c r="M1147" s="42" t="n">
        <v>46</v>
      </c>
      <c r="N1147" s="42" t="n">
        <v>55</v>
      </c>
      <c r="O1147" s="44">
        <f>IF(F1147&gt;E1147,1,0)</f>
        <v/>
      </c>
      <c r="P1147" s="44">
        <f>F1147-E1147</f>
        <v/>
      </c>
    </row>
    <row r="1148" ht="15" customHeight="1" s="35">
      <c r="A1148" s="42" t="inlineStr">
        <is>
          <t>0022501116</t>
        </is>
      </c>
      <c r="B1148" s="43" t="n">
        <v>46114</v>
      </c>
      <c r="C1148" s="42" t="inlineStr">
        <is>
          <t>LAL</t>
        </is>
      </c>
      <c r="D1148" s="42" t="inlineStr">
        <is>
          <t>OKC</t>
        </is>
      </c>
      <c r="E1148" s="42" t="n">
        <v>96</v>
      </c>
      <c r="F1148" s="42" t="n">
        <v>139</v>
      </c>
      <c r="G1148" s="42" t="n">
        <v>18</v>
      </c>
      <c r="H1148" s="42" t="n">
        <v>10</v>
      </c>
      <c r="I1148" s="42" t="n">
        <v>10</v>
      </c>
      <c r="J1148" s="42" t="n">
        <v>18</v>
      </c>
      <c r="K1148" s="42" t="n">
        <v>46</v>
      </c>
      <c r="L1148" s="42" t="n">
        <v>57</v>
      </c>
      <c r="M1148" s="42" t="n">
        <v>50</v>
      </c>
      <c r="N1148" s="42" t="n">
        <v>60</v>
      </c>
      <c r="O1148" s="44">
        <f>IF(F1148&gt;E1148,1,0)</f>
        <v/>
      </c>
      <c r="P1148" s="44">
        <f>F1148-E1148</f>
        <v/>
      </c>
    </row>
    <row r="1149" ht="15" customHeight="1" s="35">
      <c r="A1149" s="42" t="inlineStr">
        <is>
          <t>0022501117</t>
        </is>
      </c>
      <c r="B1149" s="43" t="n">
        <v>46114</v>
      </c>
      <c r="C1149" s="42" t="inlineStr">
        <is>
          <t>CLE</t>
        </is>
      </c>
      <c r="D1149" s="42" t="inlineStr">
        <is>
          <t>GSW</t>
        </is>
      </c>
      <c r="E1149" s="42" t="n">
        <v>118</v>
      </c>
      <c r="F1149" s="42" t="n">
        <v>111</v>
      </c>
      <c r="G1149" s="42" t="n">
        <v>15</v>
      </c>
      <c r="H1149" s="42" t="n">
        <v>12</v>
      </c>
      <c r="I1149" s="42" t="n">
        <v>15</v>
      </c>
      <c r="J1149" s="42" t="n">
        <v>20</v>
      </c>
      <c r="K1149" s="42" t="n">
        <v>54</v>
      </c>
      <c r="L1149" s="42" t="n">
        <v>52</v>
      </c>
      <c r="M1149" s="42" t="n">
        <v>47</v>
      </c>
      <c r="N1149" s="42" t="n">
        <v>36</v>
      </c>
      <c r="O1149" s="44">
        <f>IF(F1149&gt;E1149,1,0)</f>
        <v/>
      </c>
      <c r="P1149" s="44">
        <f>F1149-E1149</f>
        <v/>
      </c>
    </row>
    <row r="1150" ht="15" customHeight="1" s="35">
      <c r="A1150" s="42" t="inlineStr">
        <is>
          <t>0022501118</t>
        </is>
      </c>
      <c r="B1150" s="43" t="n">
        <v>46114</v>
      </c>
      <c r="C1150" s="42" t="inlineStr">
        <is>
          <t>NOP</t>
        </is>
      </c>
      <c r="D1150" s="42" t="inlineStr">
        <is>
          <t>POR</t>
        </is>
      </c>
      <c r="E1150" s="42" t="n">
        <v>106</v>
      </c>
      <c r="F1150" s="42" t="n">
        <v>118</v>
      </c>
      <c r="G1150" s="42" t="n">
        <v>19</v>
      </c>
      <c r="H1150" s="42" t="n">
        <v>16</v>
      </c>
      <c r="I1150" s="42" t="n">
        <v>21</v>
      </c>
      <c r="J1150" s="42" t="n">
        <v>18</v>
      </c>
      <c r="K1150" s="42" t="n">
        <v>52</v>
      </c>
      <c r="L1150" s="42" t="n">
        <v>54</v>
      </c>
      <c r="M1150" s="42" t="n">
        <v>25</v>
      </c>
      <c r="N1150" s="42" t="n">
        <v>39</v>
      </c>
      <c r="O1150" s="44">
        <f>IF(F1150&gt;E1150,1,0)</f>
        <v/>
      </c>
      <c r="P1150" s="44">
        <f>F1150-E1150</f>
        <v/>
      </c>
    </row>
    <row r="1151" ht="15" customHeight="1" s="35">
      <c r="A1151" s="42" t="inlineStr">
        <is>
          <t>0022501119</t>
        </is>
      </c>
      <c r="B1151" s="43" t="n">
        <v>46114</v>
      </c>
      <c r="C1151" s="42" t="inlineStr">
        <is>
          <t>SAS</t>
        </is>
      </c>
      <c r="D1151" s="42" t="inlineStr">
        <is>
          <t>LAC</t>
        </is>
      </c>
      <c r="E1151" s="42" t="n">
        <v>118</v>
      </c>
      <c r="F1151" s="42" t="n">
        <v>99</v>
      </c>
      <c r="G1151" s="42" t="n">
        <v>16</v>
      </c>
      <c r="H1151" s="42" t="n">
        <v>10</v>
      </c>
      <c r="I1151" s="42" t="n">
        <v>21</v>
      </c>
      <c r="J1151" s="42" t="n">
        <v>19</v>
      </c>
      <c r="K1151" s="42" t="n">
        <v>53</v>
      </c>
      <c r="L1151" s="42" t="n">
        <v>47</v>
      </c>
      <c r="M1151" s="42" t="n">
        <v>58</v>
      </c>
      <c r="N1151" s="42" t="n">
        <v>39</v>
      </c>
      <c r="O1151" s="44">
        <f>IF(F1151&gt;E1151,1,0)</f>
        <v/>
      </c>
      <c r="P1151" s="44">
        <f>F1151-E1151</f>
        <v/>
      </c>
    </row>
    <row r="1152" ht="15" customHeight="1" s="35">
      <c r="A1152" s="42" t="inlineStr">
        <is>
          <t>0022501120</t>
        </is>
      </c>
      <c r="B1152" s="43" t="n">
        <v>46115</v>
      </c>
      <c r="C1152" s="42" t="inlineStr">
        <is>
          <t>IND</t>
        </is>
      </c>
      <c r="D1152" s="42" t="inlineStr">
        <is>
          <t>CHA</t>
        </is>
      </c>
      <c r="E1152" s="42" t="n">
        <v>108</v>
      </c>
      <c r="F1152" s="42" t="n">
        <v>129</v>
      </c>
      <c r="G1152" s="42" t="n">
        <v>12</v>
      </c>
      <c r="H1152" s="42" t="n">
        <v>10</v>
      </c>
      <c r="I1152" s="42" t="n">
        <v>18</v>
      </c>
      <c r="J1152" s="42" t="n">
        <v>18</v>
      </c>
      <c r="K1152" s="42" t="n">
        <v>53</v>
      </c>
      <c r="L1152" s="42" t="n">
        <v>54</v>
      </c>
      <c r="M1152" s="42" t="n">
        <v>18</v>
      </c>
      <c r="N1152" s="42" t="n">
        <v>41</v>
      </c>
      <c r="O1152" s="44">
        <f>IF(F1152&gt;E1152,1,0)</f>
        <v/>
      </c>
      <c r="P1152" s="44">
        <f>F1152-E1152</f>
        <v/>
      </c>
    </row>
    <row r="1153" ht="15" customHeight="1" s="35">
      <c r="A1153" s="42" t="inlineStr">
        <is>
          <t>0022501121</t>
        </is>
      </c>
      <c r="B1153" s="43" t="n">
        <v>46115</v>
      </c>
      <c r="C1153" s="42" t="inlineStr">
        <is>
          <t>MIN</t>
        </is>
      </c>
      <c r="D1153" s="42" t="inlineStr">
        <is>
          <t>PHI</t>
        </is>
      </c>
      <c r="E1153" s="42" t="n">
        <v>103</v>
      </c>
      <c r="F1153" s="42" t="n">
        <v>115</v>
      </c>
      <c r="G1153" s="42" t="n">
        <v>12</v>
      </c>
      <c r="H1153" s="42" t="n">
        <v>16</v>
      </c>
      <c r="I1153" s="42" t="n">
        <v>21</v>
      </c>
      <c r="J1153" s="42" t="n">
        <v>16</v>
      </c>
      <c r="K1153" s="42" t="n">
        <v>54</v>
      </c>
      <c r="L1153" s="42" t="n">
        <v>63</v>
      </c>
      <c r="M1153" s="42" t="n">
        <v>46</v>
      </c>
      <c r="N1153" s="42" t="n">
        <v>42</v>
      </c>
      <c r="O1153" s="44">
        <f>IF(F1153&gt;E1153,1,0)</f>
        <v/>
      </c>
      <c r="P1153" s="44">
        <f>F1153-E1153</f>
        <v/>
      </c>
    </row>
    <row r="1154" ht="15" customHeight="1" s="35">
      <c r="A1154" s="42" t="inlineStr">
        <is>
          <t>0022501122</t>
        </is>
      </c>
      <c r="B1154" s="43" t="n">
        <v>46115</v>
      </c>
      <c r="C1154" s="42" t="inlineStr">
        <is>
          <t>ATL</t>
        </is>
      </c>
      <c r="D1154" s="42" t="inlineStr">
        <is>
          <t>BKN</t>
        </is>
      </c>
      <c r="E1154" s="42" t="n">
        <v>141</v>
      </c>
      <c r="F1154" s="42" t="n">
        <v>107</v>
      </c>
      <c r="G1154" s="42" t="n">
        <v>13</v>
      </c>
      <c r="H1154" s="42" t="n">
        <v>20</v>
      </c>
      <c r="I1154" s="42" t="n">
        <v>18</v>
      </c>
      <c r="J1154" s="42" t="n">
        <v>21</v>
      </c>
      <c r="K1154" s="42" t="n">
        <v>48</v>
      </c>
      <c r="L1154" s="42" t="n">
        <v>40</v>
      </c>
      <c r="M1154" s="42" t="n">
        <v>44</v>
      </c>
      <c r="N1154" s="42" t="n">
        <v>18</v>
      </c>
      <c r="O1154" s="44">
        <f>IF(F1154&gt;E1154,1,0)</f>
        <v/>
      </c>
      <c r="P1154" s="44">
        <f>F1154-E1154</f>
        <v/>
      </c>
    </row>
    <row r="1155" ht="15" customHeight="1" s="35">
      <c r="A1155" s="42" t="inlineStr">
        <is>
          <t>0022501123</t>
        </is>
      </c>
      <c r="B1155" s="43" t="n">
        <v>46115</v>
      </c>
      <c r="C1155" s="42" t="inlineStr">
        <is>
          <t>CHI</t>
        </is>
      </c>
      <c r="D1155" s="42" t="inlineStr">
        <is>
          <t>NYK</t>
        </is>
      </c>
      <c r="E1155" s="42" t="n">
        <v>96</v>
      </c>
      <c r="F1155" s="42" t="n">
        <v>136</v>
      </c>
      <c r="G1155" s="42" t="n">
        <v>16</v>
      </c>
      <c r="H1155" s="42" t="n">
        <v>9</v>
      </c>
      <c r="I1155" s="42" t="n">
        <v>23</v>
      </c>
      <c r="J1155" s="42" t="n">
        <v>21</v>
      </c>
      <c r="K1155" s="42" t="n">
        <v>46</v>
      </c>
      <c r="L1155" s="42" t="n">
        <v>57</v>
      </c>
      <c r="M1155" s="42" t="n">
        <v>29</v>
      </c>
      <c r="N1155" s="42" t="n">
        <v>49</v>
      </c>
      <c r="O1155" s="44">
        <f>IF(F1155&gt;E1155,1,0)</f>
        <v/>
      </c>
      <c r="P1155" s="44">
        <f>F1155-E1155</f>
        <v/>
      </c>
    </row>
    <row r="1156" ht="15" customHeight="1" s="35">
      <c r="A1156" s="42" t="inlineStr">
        <is>
          <t>0022501124</t>
        </is>
      </c>
      <c r="B1156" s="43" t="n">
        <v>46115</v>
      </c>
      <c r="C1156" s="42" t="inlineStr">
        <is>
          <t>UTA</t>
        </is>
      </c>
      <c r="D1156" s="42" t="inlineStr">
        <is>
          <t>HOU</t>
        </is>
      </c>
      <c r="E1156" s="42" t="n">
        <v>106</v>
      </c>
      <c r="F1156" s="42" t="n">
        <v>140</v>
      </c>
      <c r="G1156" s="42" t="n">
        <v>13</v>
      </c>
      <c r="H1156" s="42" t="n">
        <v>11</v>
      </c>
      <c r="I1156" s="42" t="n">
        <v>21</v>
      </c>
      <c r="J1156" s="42" t="n">
        <v>18</v>
      </c>
      <c r="K1156" s="42" t="n">
        <v>57</v>
      </c>
      <c r="L1156" s="42" t="n">
        <v>53</v>
      </c>
      <c r="M1156" s="42" t="n">
        <v>21</v>
      </c>
      <c r="N1156" s="42" t="n">
        <v>47</v>
      </c>
      <c r="O1156" s="44">
        <f>IF(F1156&gt;E1156,1,0)</f>
        <v/>
      </c>
      <c r="P1156" s="44">
        <f>F1156-E1156</f>
        <v/>
      </c>
    </row>
    <row r="1157" ht="15" customHeight="1" s="35">
      <c r="A1157" s="42" t="inlineStr">
        <is>
          <t>0022501125</t>
        </is>
      </c>
      <c r="B1157" s="43" t="n">
        <v>46115</v>
      </c>
      <c r="C1157" s="42" t="inlineStr">
        <is>
          <t>TOR</t>
        </is>
      </c>
      <c r="D1157" s="42" t="inlineStr">
        <is>
          <t>MEM</t>
        </is>
      </c>
      <c r="E1157" s="42" t="n">
        <v>128</v>
      </c>
      <c r="F1157" s="42" t="n">
        <v>96</v>
      </c>
      <c r="G1157" s="42" t="n">
        <v>16</v>
      </c>
      <c r="H1157" s="42" t="n">
        <v>20</v>
      </c>
      <c r="I1157" s="42" t="n">
        <v>21</v>
      </c>
      <c r="J1157" s="42" t="n">
        <v>31</v>
      </c>
      <c r="K1157" s="42" t="n">
        <v>58</v>
      </c>
      <c r="L1157" s="42" t="n">
        <v>52</v>
      </c>
      <c r="M1157" s="42" t="n">
        <v>42</v>
      </c>
      <c r="N1157" s="42" t="n">
        <v>25</v>
      </c>
      <c r="O1157" s="44">
        <f>IF(F1157&gt;E1157,1,0)</f>
        <v/>
      </c>
      <c r="P1157" s="44">
        <f>F1157-E1157</f>
        <v/>
      </c>
    </row>
    <row r="1158" ht="15" customHeight="1" s="35">
      <c r="A1158" s="42" t="inlineStr">
        <is>
          <t>0022501126</t>
        </is>
      </c>
      <c r="B1158" s="43" t="n">
        <v>46115</v>
      </c>
      <c r="C1158" s="42" t="inlineStr">
        <is>
          <t>BOS</t>
        </is>
      </c>
      <c r="D1158" s="42" t="inlineStr">
        <is>
          <t>MIL</t>
        </is>
      </c>
      <c r="E1158" s="42" t="n">
        <v>133</v>
      </c>
      <c r="F1158" s="42" t="n">
        <v>101</v>
      </c>
      <c r="G1158" s="42" t="n">
        <v>9</v>
      </c>
      <c r="H1158" s="42" t="n">
        <v>13</v>
      </c>
      <c r="I1158" s="42" t="n">
        <v>13</v>
      </c>
      <c r="J1158" s="42" t="n">
        <v>22</v>
      </c>
      <c r="K1158" s="42" t="n">
        <v>58</v>
      </c>
      <c r="L1158" s="42" t="n">
        <v>35</v>
      </c>
      <c r="M1158" s="42" t="n">
        <v>51</v>
      </c>
      <c r="N1158" s="42" t="n">
        <v>30</v>
      </c>
      <c r="O1158" s="44">
        <f>IF(F1158&gt;E1158,1,0)</f>
        <v/>
      </c>
      <c r="P1158" s="44">
        <f>F1158-E1158</f>
        <v/>
      </c>
    </row>
    <row r="1159" ht="15" customHeight="1" s="35">
      <c r="A1159" s="42" t="inlineStr">
        <is>
          <t>0022501127</t>
        </is>
      </c>
      <c r="B1159" s="43" t="n">
        <v>46115</v>
      </c>
      <c r="C1159" s="42" t="inlineStr">
        <is>
          <t>ORL</t>
        </is>
      </c>
      <c r="D1159" s="42" t="inlineStr">
        <is>
          <t>DAL</t>
        </is>
      </c>
      <c r="E1159" s="42" t="n">
        <v>138</v>
      </c>
      <c r="F1159" s="42" t="n">
        <v>127</v>
      </c>
      <c r="G1159" s="42" t="n">
        <v>17</v>
      </c>
      <c r="H1159" s="42" t="n">
        <v>13</v>
      </c>
      <c r="I1159" s="42" t="n">
        <v>26</v>
      </c>
      <c r="J1159" s="42" t="n">
        <v>26</v>
      </c>
      <c r="K1159" s="42" t="n">
        <v>51</v>
      </c>
      <c r="L1159" s="42" t="n">
        <v>50</v>
      </c>
      <c r="M1159" s="42" t="n">
        <v>40</v>
      </c>
      <c r="N1159" s="42" t="n">
        <v>24</v>
      </c>
      <c r="O1159" s="44">
        <f>IF(F1159&gt;E1159,1,0)</f>
        <v/>
      </c>
      <c r="P1159" s="44">
        <f>F1159-E1159</f>
        <v/>
      </c>
    </row>
    <row r="1160" ht="15" customHeight="1" s="35">
      <c r="A1160" s="42" t="inlineStr">
        <is>
          <t>0022501128</t>
        </is>
      </c>
      <c r="B1160" s="43" t="n">
        <v>46115</v>
      </c>
      <c r="C1160" s="42" t="inlineStr">
        <is>
          <t>NOP</t>
        </is>
      </c>
      <c r="D1160" s="42" t="inlineStr">
        <is>
          <t>SAC</t>
        </is>
      </c>
      <c r="E1160" s="42" t="n">
        <v>113</v>
      </c>
      <c r="F1160" s="42" t="n">
        <v>117</v>
      </c>
      <c r="G1160" s="42" t="n">
        <v>13</v>
      </c>
      <c r="H1160" s="42" t="n">
        <v>15</v>
      </c>
      <c r="I1160" s="42" t="n">
        <v>18</v>
      </c>
      <c r="J1160" s="42" t="n">
        <v>16</v>
      </c>
      <c r="K1160" s="42" t="n">
        <v>42</v>
      </c>
      <c r="L1160" s="42" t="n">
        <v>55</v>
      </c>
      <c r="M1160" s="42" t="n">
        <v>25</v>
      </c>
      <c r="N1160" s="42" t="n">
        <v>20</v>
      </c>
      <c r="O1160" s="44">
        <f>IF(F1160&gt;E1160,1,0)</f>
        <v/>
      </c>
      <c r="P1160" s="44">
        <f>F1160-E1160</f>
        <v/>
      </c>
    </row>
    <row r="1161" ht="15" customHeight="1" s="35">
      <c r="A1161" s="42" t="inlineStr">
        <is>
          <t>0022501129</t>
        </is>
      </c>
      <c r="B1161" s="43" t="n">
        <v>46116</v>
      </c>
      <c r="C1161" s="42" t="inlineStr">
        <is>
          <t>WAS</t>
        </is>
      </c>
      <c r="D1161" s="42" t="inlineStr">
        <is>
          <t>MIA</t>
        </is>
      </c>
      <c r="E1161" s="42" t="n">
        <v>136</v>
      </c>
      <c r="F1161" s="42" t="n">
        <v>152</v>
      </c>
      <c r="G1161" s="42" t="n">
        <v>9</v>
      </c>
      <c r="H1161" s="42" t="n">
        <v>15</v>
      </c>
      <c r="I1161" s="42" t="n">
        <v>25</v>
      </c>
      <c r="J1161" s="42" t="n">
        <v>18</v>
      </c>
      <c r="K1161" s="42" t="n">
        <v>49</v>
      </c>
      <c r="L1161" s="42" t="n">
        <v>59</v>
      </c>
      <c r="M1161" s="42" t="n">
        <v>17</v>
      </c>
      <c r="N1161" s="42" t="n">
        <v>40</v>
      </c>
      <c r="O1161" s="44">
        <f>IF(F1161&gt;E1161,1,0)</f>
        <v/>
      </c>
      <c r="P1161" s="44">
        <f>F1161-E1161</f>
        <v/>
      </c>
    </row>
    <row r="1162" ht="15" customHeight="1" s="35">
      <c r="A1162" s="42" t="inlineStr">
        <is>
          <t>0022501130</t>
        </is>
      </c>
      <c r="B1162" s="43" t="n">
        <v>46116</v>
      </c>
      <c r="C1162" s="42" t="inlineStr">
        <is>
          <t>SAS</t>
        </is>
      </c>
      <c r="D1162" s="42" t="inlineStr">
        <is>
          <t>DEN</t>
        </is>
      </c>
      <c r="E1162" s="42" t="n">
        <v>134</v>
      </c>
      <c r="F1162" s="42" t="n">
        <v>136</v>
      </c>
      <c r="G1162" s="42" t="n">
        <v>11</v>
      </c>
      <c r="H1162" s="42" t="n">
        <v>6</v>
      </c>
      <c r="I1162" s="42" t="n">
        <v>22</v>
      </c>
      <c r="J1162" s="42" t="n">
        <v>23</v>
      </c>
      <c r="K1162" s="42" t="n">
        <v>58</v>
      </c>
      <c r="L1162" s="42" t="n">
        <v>55</v>
      </c>
      <c r="M1162" s="42" t="n">
        <v>59</v>
      </c>
      <c r="N1162" s="42" t="n">
        <v>49</v>
      </c>
      <c r="O1162" s="44">
        <f>IF(F1162&gt;E1162,1,0)</f>
        <v/>
      </c>
      <c r="P1162" s="44">
        <f>F1162-E1162</f>
        <v/>
      </c>
    </row>
    <row r="1163" ht="15" customHeight="1" s="35">
      <c r="A1163" s="42" t="inlineStr">
        <is>
          <t>0022501131</t>
        </is>
      </c>
      <c r="B1163" s="43" t="n">
        <v>46116</v>
      </c>
      <c r="C1163" s="42" t="inlineStr">
        <is>
          <t>DET</t>
        </is>
      </c>
      <c r="D1163" s="42" t="inlineStr">
        <is>
          <t>PHI</t>
        </is>
      </c>
      <c r="E1163" s="42" t="n">
        <v>116</v>
      </c>
      <c r="F1163" s="42" t="n">
        <v>93</v>
      </c>
      <c r="G1163" s="42" t="n">
        <v>12</v>
      </c>
      <c r="H1163" s="42" t="n">
        <v>15</v>
      </c>
      <c r="I1163" s="42" t="n">
        <v>15</v>
      </c>
      <c r="J1163" s="42" t="n">
        <v>17</v>
      </c>
      <c r="K1163" s="42" t="n">
        <v>56</v>
      </c>
      <c r="L1163" s="42" t="n">
        <v>41</v>
      </c>
      <c r="M1163" s="42" t="n">
        <v>56</v>
      </c>
      <c r="N1163" s="42" t="n">
        <v>43</v>
      </c>
      <c r="O1163" s="44">
        <f>IF(F1163&gt;E1163,1,0)</f>
        <v/>
      </c>
      <c r="P1163" s="44">
        <f>F1163-E1163</f>
        <v/>
      </c>
    </row>
    <row r="1164" ht="15" customHeight="1" s="35">
      <c r="A1164" s="42" t="inlineStr">
        <is>
          <t>0022501132</t>
        </is>
      </c>
      <c r="B1164" s="43" t="n">
        <v>46117</v>
      </c>
      <c r="C1164" s="42" t="inlineStr">
        <is>
          <t>TOR</t>
        </is>
      </c>
      <c r="D1164" s="42" t="inlineStr">
        <is>
          <t>BOS</t>
        </is>
      </c>
      <c r="E1164" s="42" t="n">
        <v>101</v>
      </c>
      <c r="F1164" s="42" t="n">
        <v>115</v>
      </c>
      <c r="G1164" s="42" t="n">
        <v>15</v>
      </c>
      <c r="H1164" s="42" t="n">
        <v>18</v>
      </c>
      <c r="I1164" s="42" t="n">
        <v>16</v>
      </c>
      <c r="J1164" s="42" t="n">
        <v>19</v>
      </c>
      <c r="K1164" s="42" t="n">
        <v>42</v>
      </c>
      <c r="L1164" s="42" t="n">
        <v>51</v>
      </c>
      <c r="M1164" s="42" t="n">
        <v>43</v>
      </c>
      <c r="N1164" s="42" t="n">
        <v>52</v>
      </c>
      <c r="O1164" s="44">
        <f>IF(F1164&gt;E1164,1,0)</f>
        <v/>
      </c>
      <c r="P1164" s="44">
        <f>F1164-E1164</f>
        <v/>
      </c>
    </row>
    <row r="1165" ht="15" customHeight="1" s="35">
      <c r="A1165" s="42" t="inlineStr">
        <is>
          <t>0022501133</t>
        </is>
      </c>
      <c r="B1165" s="43" t="n">
        <v>46117</v>
      </c>
      <c r="C1165" s="42" t="inlineStr">
        <is>
          <t>WAS</t>
        </is>
      </c>
      <c r="D1165" s="42" t="inlineStr">
        <is>
          <t>BKN</t>
        </is>
      </c>
      <c r="E1165" s="42" t="n">
        <v>115</v>
      </c>
      <c r="F1165" s="42" t="n">
        <v>121</v>
      </c>
      <c r="G1165" s="42" t="n">
        <v>23</v>
      </c>
      <c r="H1165" s="42" t="n">
        <v>11</v>
      </c>
      <c r="I1165" s="42" t="n">
        <v>18</v>
      </c>
      <c r="J1165" s="42" t="n">
        <v>20</v>
      </c>
      <c r="K1165" s="42" t="n">
        <v>51</v>
      </c>
      <c r="L1165" s="42" t="n">
        <v>42</v>
      </c>
      <c r="M1165" s="42" t="n">
        <v>17</v>
      </c>
      <c r="N1165" s="42" t="n">
        <v>18</v>
      </c>
      <c r="O1165" s="44">
        <f>IF(F1165&gt;E1165,1,0)</f>
        <v/>
      </c>
      <c r="P1165" s="44">
        <f>F1165-E1165</f>
        <v/>
      </c>
    </row>
    <row r="1166" ht="15" customHeight="1" s="35">
      <c r="A1166" s="42" t="inlineStr">
        <is>
          <t>0022501134</t>
        </is>
      </c>
      <c r="B1166" s="43" t="n">
        <v>46117</v>
      </c>
      <c r="C1166" s="42" t="inlineStr">
        <is>
          <t>PHX</t>
        </is>
      </c>
      <c r="D1166" s="42" t="inlineStr">
        <is>
          <t>CHI</t>
        </is>
      </c>
      <c r="E1166" s="42" t="n">
        <v>120</v>
      </c>
      <c r="F1166" s="42" t="n">
        <v>110</v>
      </c>
      <c r="G1166" s="42" t="n">
        <v>16</v>
      </c>
      <c r="H1166" s="42" t="n">
        <v>19</v>
      </c>
      <c r="I1166" s="42" t="n">
        <v>22</v>
      </c>
      <c r="J1166" s="42" t="n">
        <v>23</v>
      </c>
      <c r="K1166" s="42" t="n">
        <v>47</v>
      </c>
      <c r="L1166" s="42" t="n">
        <v>59</v>
      </c>
      <c r="M1166" s="42" t="n">
        <v>42</v>
      </c>
      <c r="N1166" s="42" t="n">
        <v>29</v>
      </c>
      <c r="O1166" s="44">
        <f>IF(F1166&gt;E1166,1,0)</f>
        <v/>
      </c>
      <c r="P1166" s="44">
        <f>F1166-E1166</f>
        <v/>
      </c>
    </row>
    <row r="1167" ht="15" customHeight="1" s="35">
      <c r="A1167" s="42" t="inlineStr">
        <is>
          <t>0022501135</t>
        </is>
      </c>
      <c r="B1167" s="43" t="n">
        <v>46117</v>
      </c>
      <c r="C1167" s="42" t="inlineStr">
        <is>
          <t>MEM</t>
        </is>
      </c>
      <c r="D1167" s="42" t="inlineStr">
        <is>
          <t>MIL</t>
        </is>
      </c>
      <c r="E1167" s="42" t="n">
        <v>115</v>
      </c>
      <c r="F1167" s="42" t="n">
        <v>131</v>
      </c>
      <c r="G1167" s="42" t="n">
        <v>14</v>
      </c>
      <c r="H1167" s="42" t="n">
        <v>20</v>
      </c>
      <c r="I1167" s="42" t="n">
        <v>21</v>
      </c>
      <c r="J1167" s="42" t="n">
        <v>19</v>
      </c>
      <c r="K1167" s="42" t="n">
        <v>46</v>
      </c>
      <c r="L1167" s="42" t="n">
        <v>56</v>
      </c>
      <c r="M1167" s="42" t="n">
        <v>25</v>
      </c>
      <c r="N1167" s="42" t="n">
        <v>30</v>
      </c>
      <c r="O1167" s="44">
        <f>IF(F1167&gt;E1167,1,0)</f>
        <v/>
      </c>
      <c r="P1167" s="44">
        <f>F1167-E1167</f>
        <v/>
      </c>
    </row>
    <row r="1168" ht="15" customHeight="1" s="35">
      <c r="A1168" s="42" t="inlineStr">
        <is>
          <t>0022501136</t>
        </is>
      </c>
      <c r="B1168" s="43" t="n">
        <v>46117</v>
      </c>
      <c r="C1168" s="42" t="inlineStr">
        <is>
          <t>IND</t>
        </is>
      </c>
      <c r="D1168" s="42" t="inlineStr">
        <is>
          <t>CLE</t>
        </is>
      </c>
      <c r="E1168" s="42" t="n">
        <v>108</v>
      </c>
      <c r="F1168" s="42" t="n">
        <v>117</v>
      </c>
      <c r="G1168" s="42" t="n">
        <v>10</v>
      </c>
      <c r="H1168" s="42" t="n">
        <v>10</v>
      </c>
      <c r="I1168" s="42" t="n">
        <v>15</v>
      </c>
      <c r="J1168" s="42" t="n">
        <v>20</v>
      </c>
      <c r="K1168" s="42" t="n">
        <v>53</v>
      </c>
      <c r="L1168" s="42" t="n">
        <v>59</v>
      </c>
      <c r="M1168" s="42" t="n">
        <v>18</v>
      </c>
      <c r="N1168" s="42" t="n">
        <v>48</v>
      </c>
      <c r="O1168" s="44">
        <f>IF(F1168&gt;E1168,1,0)</f>
        <v/>
      </c>
      <c r="P1168" s="44">
        <f>F1168-E1168</f>
        <v/>
      </c>
    </row>
    <row r="1169" ht="15" customHeight="1" s="35">
      <c r="A1169" s="42" t="inlineStr">
        <is>
          <t>0022501137</t>
        </is>
      </c>
      <c r="B1169" s="43" t="n">
        <v>46117</v>
      </c>
      <c r="C1169" s="42" t="inlineStr">
        <is>
          <t>CHA</t>
        </is>
      </c>
      <c r="D1169" s="42" t="inlineStr">
        <is>
          <t>MIN</t>
        </is>
      </c>
      <c r="E1169" s="42" t="n">
        <v>122</v>
      </c>
      <c r="F1169" s="42" t="n">
        <v>108</v>
      </c>
      <c r="G1169" s="42" t="n">
        <v>15</v>
      </c>
      <c r="H1169" s="42" t="n">
        <v>18</v>
      </c>
      <c r="I1169" s="42" t="n">
        <v>20</v>
      </c>
      <c r="J1169" s="42" t="n">
        <v>18</v>
      </c>
      <c r="K1169" s="42" t="n">
        <v>52</v>
      </c>
      <c r="L1169" s="42" t="n">
        <v>48</v>
      </c>
      <c r="M1169" s="42" t="n">
        <v>42</v>
      </c>
      <c r="N1169" s="42" t="n">
        <v>46</v>
      </c>
      <c r="O1169" s="44">
        <f>IF(F1169&gt;E1169,1,0)</f>
        <v/>
      </c>
      <c r="P1169" s="44">
        <f>F1169-E1169</f>
        <v/>
      </c>
    </row>
    <row r="1170" ht="15" customHeight="1" s="35">
      <c r="A1170" s="42" t="inlineStr">
        <is>
          <t>0022501138</t>
        </is>
      </c>
      <c r="B1170" s="43" t="n">
        <v>46117</v>
      </c>
      <c r="C1170" s="42" t="inlineStr">
        <is>
          <t>ORL</t>
        </is>
      </c>
      <c r="D1170" s="42" t="inlineStr">
        <is>
          <t>NOP</t>
        </is>
      </c>
      <c r="E1170" s="42" t="n">
        <v>112</v>
      </c>
      <c r="F1170" s="42" t="n">
        <v>108</v>
      </c>
      <c r="G1170" s="42" t="n">
        <v>13</v>
      </c>
      <c r="H1170" s="42" t="n">
        <v>15</v>
      </c>
      <c r="I1170" s="42" t="n">
        <v>24</v>
      </c>
      <c r="J1170" s="42" t="n">
        <v>27</v>
      </c>
      <c r="K1170" s="42" t="n">
        <v>68</v>
      </c>
      <c r="L1170" s="42" t="n">
        <v>53</v>
      </c>
      <c r="M1170" s="42" t="n">
        <v>41</v>
      </c>
      <c r="N1170" s="42" t="n">
        <v>25</v>
      </c>
      <c r="O1170" s="44">
        <f>IF(F1170&gt;E1170,1,0)</f>
        <v/>
      </c>
      <c r="P1170" s="44">
        <f>F1170-E1170</f>
        <v/>
      </c>
    </row>
    <row r="1171" ht="15" customHeight="1" s="35">
      <c r="A1171" s="42" t="inlineStr">
        <is>
          <t>0022501139</t>
        </is>
      </c>
      <c r="B1171" s="43" t="n">
        <v>46117</v>
      </c>
      <c r="C1171" s="42" t="inlineStr">
        <is>
          <t>UTA</t>
        </is>
      </c>
      <c r="D1171" s="42" t="inlineStr">
        <is>
          <t>OKC</t>
        </is>
      </c>
      <c r="E1171" s="42" t="n">
        <v>111</v>
      </c>
      <c r="F1171" s="42" t="n">
        <v>146</v>
      </c>
      <c r="G1171" s="42" t="n">
        <v>16</v>
      </c>
      <c r="H1171" s="42" t="n">
        <v>16</v>
      </c>
      <c r="I1171" s="42" t="n">
        <v>13</v>
      </c>
      <c r="J1171" s="42" t="n">
        <v>13</v>
      </c>
      <c r="K1171" s="42" t="n">
        <v>50</v>
      </c>
      <c r="L1171" s="42" t="n">
        <v>51</v>
      </c>
      <c r="M1171" s="42" t="n">
        <v>21</v>
      </c>
      <c r="N1171" s="42" t="n">
        <v>61</v>
      </c>
      <c r="O1171" s="44">
        <f>IF(F1171&gt;E1171,1,0)</f>
        <v/>
      </c>
      <c r="P1171" s="44">
        <f>F1171-E1171</f>
        <v/>
      </c>
    </row>
    <row r="1172" ht="15" customHeight="1" s="35">
      <c r="A1172" s="42" t="inlineStr">
        <is>
          <t>0022501140</t>
        </is>
      </c>
      <c r="B1172" s="43" t="n">
        <v>46117</v>
      </c>
      <c r="C1172" s="42" t="inlineStr">
        <is>
          <t>LAL</t>
        </is>
      </c>
      <c r="D1172" s="42" t="inlineStr">
        <is>
          <t>DAL</t>
        </is>
      </c>
      <c r="E1172" s="42" t="n">
        <v>128</v>
      </c>
      <c r="F1172" s="42" t="n">
        <v>134</v>
      </c>
      <c r="G1172" s="42" t="n">
        <v>12</v>
      </c>
      <c r="H1172" s="42" t="n">
        <v>7</v>
      </c>
      <c r="I1172" s="42" t="n">
        <v>23</v>
      </c>
      <c r="J1172" s="42" t="n">
        <v>24</v>
      </c>
      <c r="K1172" s="42" t="n">
        <v>58</v>
      </c>
      <c r="L1172" s="42" t="n">
        <v>43</v>
      </c>
      <c r="M1172" s="42" t="n">
        <v>50</v>
      </c>
      <c r="N1172" s="42" t="n">
        <v>24</v>
      </c>
      <c r="O1172" s="44">
        <f>IF(F1172&gt;E1172,1,0)</f>
        <v/>
      </c>
      <c r="P1172" s="44">
        <f>F1172-E1172</f>
        <v/>
      </c>
    </row>
    <row r="1173" ht="15" customHeight="1" s="35">
      <c r="A1173" s="42" t="inlineStr">
        <is>
          <t>0022501141</t>
        </is>
      </c>
      <c r="B1173" s="43" t="n">
        <v>46117</v>
      </c>
      <c r="C1173" s="42" t="inlineStr">
        <is>
          <t>LAC</t>
        </is>
      </c>
      <c r="D1173" s="42" t="inlineStr">
        <is>
          <t>SAC</t>
        </is>
      </c>
      <c r="E1173" s="42" t="n">
        <v>138</v>
      </c>
      <c r="F1173" s="42" t="n">
        <v>109</v>
      </c>
      <c r="G1173" s="42" t="n">
        <v>15</v>
      </c>
      <c r="H1173" s="42" t="n">
        <v>20</v>
      </c>
      <c r="I1173" s="42" t="n">
        <v>20</v>
      </c>
      <c r="J1173" s="42" t="n">
        <v>19</v>
      </c>
      <c r="K1173" s="42" t="n">
        <v>45</v>
      </c>
      <c r="L1173" s="42" t="n">
        <v>50</v>
      </c>
      <c r="M1173" s="42" t="n">
        <v>39</v>
      </c>
      <c r="N1173" s="42" t="n">
        <v>21</v>
      </c>
      <c r="O1173" s="44">
        <f>IF(F1173&gt;E1173,1,0)</f>
        <v/>
      </c>
      <c r="P1173" s="44">
        <f>F1173-E1173</f>
        <v/>
      </c>
    </row>
    <row r="1174" ht="15" customHeight="1" s="35">
      <c r="A1174" s="42" t="inlineStr">
        <is>
          <t>0022501142</t>
        </is>
      </c>
      <c r="B1174" s="43" t="n">
        <v>46117</v>
      </c>
      <c r="C1174" s="42" t="inlineStr">
        <is>
          <t>HOU</t>
        </is>
      </c>
      <c r="D1174" s="42" t="inlineStr">
        <is>
          <t>GSW</t>
        </is>
      </c>
      <c r="E1174" s="42" t="n">
        <v>117</v>
      </c>
      <c r="F1174" s="42" t="n">
        <v>116</v>
      </c>
      <c r="G1174" s="42" t="n">
        <v>14</v>
      </c>
      <c r="H1174" s="42" t="n">
        <v>10</v>
      </c>
      <c r="I1174" s="42" t="n">
        <v>16</v>
      </c>
      <c r="J1174" s="42" t="n">
        <v>20</v>
      </c>
      <c r="K1174" s="42" t="n">
        <v>44</v>
      </c>
      <c r="L1174" s="42" t="n">
        <v>40</v>
      </c>
      <c r="M1174" s="42" t="n">
        <v>48</v>
      </c>
      <c r="N1174" s="42" t="n">
        <v>36</v>
      </c>
      <c r="O1174" s="44">
        <f>IF(F1174&gt;E1174,1,0)</f>
        <v/>
      </c>
      <c r="P1174" s="44">
        <f>F1174-E1174</f>
        <v/>
      </c>
    </row>
    <row r="1175" ht="15" customHeight="1" s="35">
      <c r="A1175" s="42" t="inlineStr">
        <is>
          <t>0022501143</t>
        </is>
      </c>
      <c r="B1175" s="43" t="n">
        <v>46118</v>
      </c>
      <c r="C1175" s="42" t="inlineStr">
        <is>
          <t>NYK</t>
        </is>
      </c>
      <c r="D1175" s="42" t="inlineStr">
        <is>
          <t>ATL</t>
        </is>
      </c>
      <c r="E1175" s="42" t="n">
        <v>108</v>
      </c>
      <c r="F1175" s="42" t="n">
        <v>105</v>
      </c>
      <c r="G1175" s="42" t="n">
        <v>17</v>
      </c>
      <c r="H1175" s="42" t="n">
        <v>15</v>
      </c>
      <c r="I1175" s="42" t="n">
        <v>14</v>
      </c>
      <c r="J1175" s="42" t="n">
        <v>18</v>
      </c>
      <c r="K1175" s="42" t="n">
        <v>51</v>
      </c>
      <c r="L1175" s="42" t="n">
        <v>58</v>
      </c>
      <c r="M1175" s="42" t="n">
        <v>50</v>
      </c>
      <c r="N1175" s="42" t="n">
        <v>45</v>
      </c>
      <c r="O1175" s="44">
        <f>IF(F1175&gt;E1175,1,0)</f>
        <v/>
      </c>
      <c r="P1175" s="44">
        <f>F1175-E1175</f>
        <v/>
      </c>
    </row>
    <row r="1176" ht="15" customHeight="1" s="35">
      <c r="A1176" s="42" t="inlineStr">
        <is>
          <t>0022501144</t>
        </is>
      </c>
      <c r="B1176" s="43" t="n">
        <v>46118</v>
      </c>
      <c r="C1176" s="42" t="inlineStr">
        <is>
          <t>DET</t>
        </is>
      </c>
      <c r="D1176" s="42" t="inlineStr">
        <is>
          <t>ORL</t>
        </is>
      </c>
      <c r="E1176" s="42" t="n">
        <v>107</v>
      </c>
      <c r="F1176" s="42" t="n">
        <v>123</v>
      </c>
      <c r="G1176" s="42" t="n">
        <v>21</v>
      </c>
      <c r="H1176" s="42" t="n">
        <v>15</v>
      </c>
      <c r="I1176" s="42" t="n">
        <v>24</v>
      </c>
      <c r="J1176" s="42" t="n">
        <v>19</v>
      </c>
      <c r="K1176" s="42" t="n">
        <v>46</v>
      </c>
      <c r="L1176" s="42" t="n">
        <v>55</v>
      </c>
      <c r="M1176" s="42" t="n">
        <v>57</v>
      </c>
      <c r="N1176" s="42" t="n">
        <v>42</v>
      </c>
      <c r="O1176" s="44">
        <f>IF(F1176&gt;E1176,1,0)</f>
        <v/>
      </c>
      <c r="P1176" s="44">
        <f>F1176-E1176</f>
        <v/>
      </c>
    </row>
    <row r="1177" ht="15" customHeight="1" s="35">
      <c r="A1177" s="42" t="inlineStr">
        <is>
          <t>0022501145</t>
        </is>
      </c>
      <c r="B1177" s="43" t="n">
        <v>46118</v>
      </c>
      <c r="C1177" s="42" t="inlineStr">
        <is>
          <t>CLE</t>
        </is>
      </c>
      <c r="D1177" s="42" t="inlineStr">
        <is>
          <t>MEM</t>
        </is>
      </c>
      <c r="E1177" s="42" t="n">
        <v>142</v>
      </c>
      <c r="F1177" s="42" t="n">
        <v>126</v>
      </c>
      <c r="G1177" s="42" t="n">
        <v>13</v>
      </c>
      <c r="H1177" s="42" t="n">
        <v>13</v>
      </c>
      <c r="I1177" s="42" t="n">
        <v>12</v>
      </c>
      <c r="J1177" s="42" t="n">
        <v>27</v>
      </c>
      <c r="K1177" s="42" t="n">
        <v>64</v>
      </c>
      <c r="L1177" s="42" t="n">
        <v>36</v>
      </c>
      <c r="M1177" s="42" t="n">
        <v>49</v>
      </c>
      <c r="N1177" s="42" t="n">
        <v>25</v>
      </c>
      <c r="O1177" s="44">
        <f>IF(F1177&gt;E1177,1,0)</f>
        <v/>
      </c>
      <c r="P1177" s="44">
        <f>F1177-E1177</f>
        <v/>
      </c>
    </row>
    <row r="1178" ht="15" customHeight="1" s="35">
      <c r="A1178" s="42" t="inlineStr">
        <is>
          <t>0022501146</t>
        </is>
      </c>
      <c r="B1178" s="43" t="n">
        <v>46118</v>
      </c>
      <c r="C1178" s="42" t="inlineStr">
        <is>
          <t>PHI</t>
        </is>
      </c>
      <c r="D1178" s="42" t="inlineStr">
        <is>
          <t>SAS</t>
        </is>
      </c>
      <c r="E1178" s="42" t="n">
        <v>102</v>
      </c>
      <c r="F1178" s="42" t="n">
        <v>115</v>
      </c>
      <c r="G1178" s="42" t="n">
        <v>12</v>
      </c>
      <c r="H1178" s="42" t="n">
        <v>11</v>
      </c>
      <c r="I1178" s="42" t="n">
        <v>21</v>
      </c>
      <c r="J1178" s="42" t="n">
        <v>23</v>
      </c>
      <c r="K1178" s="42" t="n">
        <v>53</v>
      </c>
      <c r="L1178" s="42" t="n">
        <v>57</v>
      </c>
      <c r="M1178" s="42" t="n">
        <v>43</v>
      </c>
      <c r="N1178" s="42" t="n">
        <v>59</v>
      </c>
      <c r="O1178" s="44">
        <f>IF(F1178&gt;E1178,1,0)</f>
        <v/>
      </c>
      <c r="P1178" s="44">
        <f>F1178-E1178</f>
        <v/>
      </c>
    </row>
    <row r="1179" ht="15" customHeight="1" s="35">
      <c r="A1179" s="42" t="inlineStr">
        <is>
          <t>0022501147</t>
        </is>
      </c>
      <c r="B1179" s="43" t="n">
        <v>46118</v>
      </c>
      <c r="C1179" s="42" t="inlineStr">
        <is>
          <t>POR</t>
        </is>
      </c>
      <c r="D1179" s="42" t="inlineStr">
        <is>
          <t>DEN</t>
        </is>
      </c>
      <c r="E1179" s="42" t="n">
        <v>132</v>
      </c>
      <c r="F1179" s="42" t="n">
        <v>137</v>
      </c>
      <c r="G1179" s="42" t="n">
        <v>18</v>
      </c>
      <c r="H1179" s="42" t="n">
        <v>12</v>
      </c>
      <c r="I1179" s="42" t="n">
        <v>24</v>
      </c>
      <c r="J1179" s="42" t="n">
        <v>26</v>
      </c>
      <c r="K1179" s="42" t="n">
        <v>50</v>
      </c>
      <c r="L1179" s="42" t="n">
        <v>55</v>
      </c>
      <c r="M1179" s="42" t="n">
        <v>40</v>
      </c>
      <c r="N1179" s="42" t="n">
        <v>50</v>
      </c>
      <c r="O1179" s="44">
        <f>IF(F1179&gt;E1179,1,0)</f>
        <v/>
      </c>
      <c r="P1179" s="44">
        <f>F1179-E1179</f>
        <v/>
      </c>
    </row>
    <row r="1180" ht="15" customHeight="1" s="35">
      <c r="A1180" s="42" t="inlineStr">
        <is>
          <t>0022501148</t>
        </is>
      </c>
      <c r="B1180" s="43" t="n">
        <v>46119</v>
      </c>
      <c r="C1180" s="42" t="inlineStr">
        <is>
          <t>CHI</t>
        </is>
      </c>
      <c r="D1180" s="42" t="inlineStr">
        <is>
          <t>WAS</t>
        </is>
      </c>
      <c r="E1180" s="42" t="n">
        <v>129</v>
      </c>
      <c r="F1180" s="42" t="n">
        <v>98</v>
      </c>
      <c r="G1180" s="42" t="n">
        <v>13</v>
      </c>
      <c r="H1180" s="42" t="n">
        <v>22</v>
      </c>
      <c r="I1180" s="42" t="n">
        <v>22</v>
      </c>
      <c r="J1180" s="42" t="n">
        <v>19</v>
      </c>
      <c r="K1180" s="42" t="n">
        <v>57</v>
      </c>
      <c r="L1180" s="42" t="n">
        <v>56</v>
      </c>
      <c r="M1180" s="42" t="n">
        <v>29</v>
      </c>
      <c r="N1180" s="42" t="n">
        <v>17</v>
      </c>
      <c r="O1180" s="44">
        <f>IF(F1180&gt;E1180,1,0)</f>
        <v/>
      </c>
      <c r="P1180" s="44">
        <f>F1180-E1180</f>
        <v/>
      </c>
    </row>
    <row r="1181" ht="15" customHeight="1" s="35">
      <c r="A1181" s="42" t="inlineStr">
        <is>
          <t>0022501149</t>
        </is>
      </c>
      <c r="B1181" s="43" t="n">
        <v>46119</v>
      </c>
      <c r="C1181" s="42" t="inlineStr">
        <is>
          <t>CHA</t>
        </is>
      </c>
      <c r="D1181" s="42" t="inlineStr">
        <is>
          <t>BOS</t>
        </is>
      </c>
      <c r="E1181" s="42" t="n">
        <v>102</v>
      </c>
      <c r="F1181" s="42" t="n">
        <v>113</v>
      </c>
      <c r="G1181" s="42" t="n">
        <v>13</v>
      </c>
      <c r="H1181" s="42" t="n">
        <v>14</v>
      </c>
      <c r="I1181" s="42" t="n">
        <v>16</v>
      </c>
      <c r="J1181" s="42" t="n">
        <v>13</v>
      </c>
      <c r="K1181" s="42" t="n">
        <v>46</v>
      </c>
      <c r="L1181" s="42" t="n">
        <v>53</v>
      </c>
      <c r="M1181" s="42" t="n">
        <v>43</v>
      </c>
      <c r="N1181" s="42" t="n">
        <v>53</v>
      </c>
      <c r="O1181" s="44">
        <f>IF(F1181&gt;E1181,1,0)</f>
        <v/>
      </c>
      <c r="P1181" s="44">
        <f>F1181-E1181</f>
        <v/>
      </c>
    </row>
    <row r="1182" ht="15" customHeight="1" s="35">
      <c r="A1182" s="42" t="inlineStr">
        <is>
          <t>0022501150</t>
        </is>
      </c>
      <c r="B1182" s="43" t="n">
        <v>46119</v>
      </c>
      <c r="C1182" s="42" t="inlineStr">
        <is>
          <t>MIL</t>
        </is>
      </c>
      <c r="D1182" s="42" t="inlineStr">
        <is>
          <t>BKN</t>
        </is>
      </c>
      <c r="E1182" s="42" t="n">
        <v>90</v>
      </c>
      <c r="F1182" s="42" t="n">
        <v>96</v>
      </c>
      <c r="G1182" s="42" t="n">
        <v>20</v>
      </c>
      <c r="H1182" s="42" t="n">
        <v>14</v>
      </c>
      <c r="I1182" s="42" t="n">
        <v>20</v>
      </c>
      <c r="J1182" s="42" t="n">
        <v>13</v>
      </c>
      <c r="K1182" s="42" t="n">
        <v>52</v>
      </c>
      <c r="L1182" s="42" t="n">
        <v>42</v>
      </c>
      <c r="M1182" s="42" t="n">
        <v>31</v>
      </c>
      <c r="N1182" s="42" t="n">
        <v>19</v>
      </c>
      <c r="O1182" s="44">
        <f>IF(F1182&gt;E1182,1,0)</f>
        <v/>
      </c>
      <c r="P1182" s="44">
        <f>F1182-E1182</f>
        <v/>
      </c>
    </row>
    <row r="1183" ht="15" customHeight="1" s="35">
      <c r="A1183" s="42" t="inlineStr">
        <is>
          <t>0022501151</t>
        </is>
      </c>
      <c r="B1183" s="43" t="n">
        <v>46119</v>
      </c>
      <c r="C1183" s="42" t="inlineStr">
        <is>
          <t>MIA</t>
        </is>
      </c>
      <c r="D1183" s="42" t="inlineStr">
        <is>
          <t>TOR</t>
        </is>
      </c>
      <c r="E1183" s="42" t="n">
        <v>95</v>
      </c>
      <c r="F1183" s="42" t="n">
        <v>121</v>
      </c>
      <c r="G1183" s="42" t="n">
        <v>15</v>
      </c>
      <c r="H1183" s="42" t="n">
        <v>12</v>
      </c>
      <c r="I1183" s="42" t="n">
        <v>16</v>
      </c>
      <c r="J1183" s="42" t="n">
        <v>19</v>
      </c>
      <c r="K1183" s="42" t="n">
        <v>53</v>
      </c>
      <c r="L1183" s="42" t="n">
        <v>62</v>
      </c>
      <c r="M1183" s="42" t="n">
        <v>41</v>
      </c>
      <c r="N1183" s="42" t="n">
        <v>43</v>
      </c>
      <c r="O1183" s="44">
        <f>IF(F1183&gt;E1183,1,0)</f>
        <v/>
      </c>
      <c r="P1183" s="44">
        <f>F1183-E1183</f>
        <v/>
      </c>
    </row>
    <row r="1184" ht="15" customHeight="1" s="35">
      <c r="A1184" s="42" t="inlineStr">
        <is>
          <t>0022501152</t>
        </is>
      </c>
      <c r="B1184" s="43" t="n">
        <v>46119</v>
      </c>
      <c r="C1184" s="42" t="inlineStr">
        <is>
          <t>MIN</t>
        </is>
      </c>
      <c r="D1184" s="42" t="inlineStr">
        <is>
          <t>IND</t>
        </is>
      </c>
      <c r="E1184" s="42" t="n">
        <v>124</v>
      </c>
      <c r="F1184" s="42" t="n">
        <v>104</v>
      </c>
      <c r="G1184" s="42" t="n">
        <v>20</v>
      </c>
      <c r="H1184" s="42" t="n">
        <v>23</v>
      </c>
      <c r="I1184" s="42" t="n">
        <v>22</v>
      </c>
      <c r="J1184" s="42" t="n">
        <v>16</v>
      </c>
      <c r="K1184" s="42" t="n">
        <v>47</v>
      </c>
      <c r="L1184" s="42" t="n">
        <v>42</v>
      </c>
      <c r="M1184" s="42" t="n">
        <v>46</v>
      </c>
      <c r="N1184" s="42" t="n">
        <v>18</v>
      </c>
      <c r="O1184" s="44">
        <f>IF(F1184&gt;E1184,1,0)</f>
        <v/>
      </c>
      <c r="P1184" s="44">
        <f>F1184-E1184</f>
        <v/>
      </c>
    </row>
    <row r="1185" ht="15" customHeight="1" s="35">
      <c r="A1185" s="42" t="inlineStr">
        <is>
          <t>0022501153</t>
        </is>
      </c>
      <c r="B1185" s="43" t="n">
        <v>46119</v>
      </c>
      <c r="C1185" s="42" t="inlineStr">
        <is>
          <t>UTA</t>
        </is>
      </c>
      <c r="D1185" s="42" t="inlineStr">
        <is>
          <t>NOP</t>
        </is>
      </c>
      <c r="E1185" s="42" t="n">
        <v>137</v>
      </c>
      <c r="F1185" s="42" t="n">
        <v>156</v>
      </c>
      <c r="G1185" s="42" t="n">
        <v>16</v>
      </c>
      <c r="H1185" s="42" t="n">
        <v>17</v>
      </c>
      <c r="I1185" s="42" t="n">
        <v>18</v>
      </c>
      <c r="J1185" s="42" t="n">
        <v>18</v>
      </c>
      <c r="K1185" s="42" t="n">
        <v>51</v>
      </c>
      <c r="L1185" s="42" t="n">
        <v>52</v>
      </c>
      <c r="M1185" s="42" t="n">
        <v>21</v>
      </c>
      <c r="N1185" s="42" t="n">
        <v>25</v>
      </c>
      <c r="O1185" s="44">
        <f>IF(F1185&gt;E1185,1,0)</f>
        <v/>
      </c>
      <c r="P1185" s="44">
        <f>F1185-E1185</f>
        <v/>
      </c>
    </row>
    <row r="1186" ht="15" customHeight="1" s="35">
      <c r="A1186" s="42" t="inlineStr">
        <is>
          <t>0022501154</t>
        </is>
      </c>
      <c r="B1186" s="43" t="n">
        <v>46119</v>
      </c>
      <c r="C1186" s="42" t="inlineStr">
        <is>
          <t>SAC</t>
        </is>
      </c>
      <c r="D1186" s="42" t="inlineStr">
        <is>
          <t>GSW</t>
        </is>
      </c>
      <c r="E1186" s="42" t="n">
        <v>105</v>
      </c>
      <c r="F1186" s="42" t="n">
        <v>110</v>
      </c>
      <c r="G1186" s="42" t="n">
        <v>15</v>
      </c>
      <c r="H1186" s="42" t="n">
        <v>17</v>
      </c>
      <c r="I1186" s="42" t="n">
        <v>22</v>
      </c>
      <c r="J1186" s="42" t="n">
        <v>15</v>
      </c>
      <c r="K1186" s="42" t="n">
        <v>49</v>
      </c>
      <c r="L1186" s="42" t="n">
        <v>52</v>
      </c>
      <c r="M1186" s="42" t="n">
        <v>21</v>
      </c>
      <c r="N1186" s="42" t="n">
        <v>36</v>
      </c>
      <c r="O1186" s="44">
        <f>IF(F1186&gt;E1186,1,0)</f>
        <v/>
      </c>
      <c r="P1186" s="44">
        <f>F1186-E1186</f>
        <v/>
      </c>
    </row>
    <row r="1187" ht="15" customHeight="1" s="35">
      <c r="A1187" s="42" t="inlineStr">
        <is>
          <t>0022501155</t>
        </is>
      </c>
      <c r="B1187" s="43" t="n">
        <v>46119</v>
      </c>
      <c r="C1187" s="42" t="inlineStr">
        <is>
          <t>OKC</t>
        </is>
      </c>
      <c r="D1187" s="42" t="inlineStr">
        <is>
          <t>LAL</t>
        </is>
      </c>
      <c r="E1187" s="42" t="n">
        <v>123</v>
      </c>
      <c r="F1187" s="42" t="n">
        <v>87</v>
      </c>
      <c r="G1187" s="42" t="n">
        <v>12</v>
      </c>
      <c r="H1187" s="42" t="n">
        <v>17</v>
      </c>
      <c r="I1187" s="42" t="n">
        <v>21</v>
      </c>
      <c r="J1187" s="42" t="n">
        <v>12</v>
      </c>
      <c r="K1187" s="42" t="n">
        <v>52</v>
      </c>
      <c r="L1187" s="42" t="n">
        <v>53</v>
      </c>
      <c r="M1187" s="42" t="n">
        <v>62</v>
      </c>
      <c r="N1187" s="42" t="n">
        <v>50</v>
      </c>
      <c r="O1187" s="44">
        <f>IF(F1187&gt;E1187,1,0)</f>
        <v/>
      </c>
      <c r="P1187" s="44">
        <f>F1187-E1187</f>
        <v/>
      </c>
    </row>
    <row r="1188" ht="15" customHeight="1" s="35">
      <c r="A1188" s="42" t="inlineStr">
        <is>
          <t>0022501156</t>
        </is>
      </c>
      <c r="B1188" s="43" t="n">
        <v>46119</v>
      </c>
      <c r="C1188" s="42" t="inlineStr">
        <is>
          <t>DAL</t>
        </is>
      </c>
      <c r="D1188" s="42" t="inlineStr">
        <is>
          <t>LAC</t>
        </is>
      </c>
      <c r="E1188" s="42" t="n">
        <v>103</v>
      </c>
      <c r="F1188" s="42" t="n">
        <v>116</v>
      </c>
      <c r="G1188" s="42" t="n">
        <v>9</v>
      </c>
      <c r="H1188" s="42" t="n">
        <v>15</v>
      </c>
      <c r="I1188" s="42" t="n">
        <v>20</v>
      </c>
      <c r="J1188" s="42" t="n">
        <v>18</v>
      </c>
      <c r="K1188" s="42" t="n">
        <v>62</v>
      </c>
      <c r="L1188" s="42" t="n">
        <v>63</v>
      </c>
      <c r="M1188" s="42" t="n">
        <v>25</v>
      </c>
      <c r="N1188" s="42" t="n">
        <v>40</v>
      </c>
      <c r="O1188" s="44">
        <f>IF(F1188&gt;E1188,1,0)</f>
        <v/>
      </c>
      <c r="P1188" s="44">
        <f>F1188-E1188</f>
        <v/>
      </c>
    </row>
    <row r="1189" ht="15" customHeight="1" s="35">
      <c r="A1189" s="42" t="inlineStr">
        <is>
          <t>0022501157</t>
        </is>
      </c>
      <c r="B1189" s="43" t="n">
        <v>46119</v>
      </c>
      <c r="C1189" s="42" t="inlineStr">
        <is>
          <t>HOU</t>
        </is>
      </c>
      <c r="D1189" s="42" t="inlineStr">
        <is>
          <t>PHX</t>
        </is>
      </c>
      <c r="E1189" s="42" t="n">
        <v>119</v>
      </c>
      <c r="F1189" s="42" t="n">
        <v>105</v>
      </c>
      <c r="G1189" s="42" t="n">
        <v>19</v>
      </c>
      <c r="H1189" s="42" t="n">
        <v>19</v>
      </c>
      <c r="I1189" s="42" t="n">
        <v>30</v>
      </c>
      <c r="J1189" s="42" t="n">
        <v>20</v>
      </c>
      <c r="K1189" s="42" t="n">
        <v>64</v>
      </c>
      <c r="L1189" s="42" t="n">
        <v>41</v>
      </c>
      <c r="M1189" s="42" t="n">
        <v>49</v>
      </c>
      <c r="N1189" s="42" t="n">
        <v>43</v>
      </c>
      <c r="O1189" s="44">
        <f>IF(F1189&gt;E1189,1,0)</f>
        <v/>
      </c>
      <c r="P1189" s="44">
        <f>F1189-E1189</f>
        <v/>
      </c>
    </row>
    <row r="1190" ht="15" customHeight="1" s="35">
      <c r="A1190" s="42" t="inlineStr">
        <is>
          <t>0022501158</t>
        </is>
      </c>
      <c r="B1190" s="43" t="n">
        <v>46120</v>
      </c>
      <c r="C1190" s="42" t="inlineStr">
        <is>
          <t>ATL</t>
        </is>
      </c>
      <c r="D1190" s="42" t="inlineStr">
        <is>
          <t>CLE</t>
        </is>
      </c>
      <c r="E1190" s="42" t="n">
        <v>116</v>
      </c>
      <c r="F1190" s="42" t="n">
        <v>122</v>
      </c>
      <c r="G1190" s="42" t="n">
        <v>13</v>
      </c>
      <c r="H1190" s="42" t="n">
        <v>11</v>
      </c>
      <c r="I1190" s="42" t="n">
        <v>25</v>
      </c>
      <c r="J1190" s="42" t="n">
        <v>14</v>
      </c>
      <c r="K1190" s="42" t="n">
        <v>56</v>
      </c>
      <c r="L1190" s="42" t="n">
        <v>54</v>
      </c>
      <c r="M1190" s="42" t="n">
        <v>45</v>
      </c>
      <c r="N1190" s="42" t="n">
        <v>50</v>
      </c>
      <c r="O1190" s="44">
        <f>IF(F1190&gt;E1190,1,0)</f>
        <v/>
      </c>
      <c r="P1190" s="44">
        <f>F1190-E1190</f>
        <v/>
      </c>
    </row>
    <row r="1191" ht="15" customHeight="1" s="35">
      <c r="A1191" s="42" t="inlineStr">
        <is>
          <t>0022501159</t>
        </is>
      </c>
      <c r="B1191" s="43" t="n">
        <v>46120</v>
      </c>
      <c r="C1191" s="42" t="inlineStr">
        <is>
          <t>MIN</t>
        </is>
      </c>
      <c r="D1191" s="42" t="inlineStr">
        <is>
          <t>ORL</t>
        </is>
      </c>
      <c r="E1191" s="42" t="n">
        <v>120</v>
      </c>
      <c r="F1191" s="42" t="n">
        <v>132</v>
      </c>
      <c r="G1191" s="42" t="n">
        <v>16</v>
      </c>
      <c r="H1191" s="42" t="n">
        <v>17</v>
      </c>
      <c r="I1191" s="42" t="n">
        <v>21</v>
      </c>
      <c r="J1191" s="42" t="n">
        <v>18</v>
      </c>
      <c r="K1191" s="42" t="n">
        <v>41</v>
      </c>
      <c r="L1191" s="42" t="n">
        <v>56</v>
      </c>
      <c r="M1191" s="42" t="n">
        <v>47</v>
      </c>
      <c r="N1191" s="42" t="n">
        <v>43</v>
      </c>
      <c r="O1191" s="44">
        <f>IF(F1191&gt;E1191,1,0)</f>
        <v/>
      </c>
      <c r="P1191" s="44">
        <f>F1191-E1191</f>
        <v/>
      </c>
    </row>
    <row r="1192" ht="15" customHeight="1" s="35">
      <c r="A1192" s="42" t="inlineStr">
        <is>
          <t>0022501160</t>
        </is>
      </c>
      <c r="B1192" s="43" t="n">
        <v>46120</v>
      </c>
      <c r="C1192" s="42" t="inlineStr">
        <is>
          <t>MIL</t>
        </is>
      </c>
      <c r="D1192" s="42" t="inlineStr">
        <is>
          <t>DET</t>
        </is>
      </c>
      <c r="E1192" s="42" t="n">
        <v>111</v>
      </c>
      <c r="F1192" s="42" t="n">
        <v>137</v>
      </c>
      <c r="G1192" s="42" t="n">
        <v>16</v>
      </c>
      <c r="H1192" s="42" t="n">
        <v>12</v>
      </c>
      <c r="I1192" s="42" t="n">
        <v>24</v>
      </c>
      <c r="J1192" s="42" t="n">
        <v>21</v>
      </c>
      <c r="K1192" s="42" t="n">
        <v>45</v>
      </c>
      <c r="L1192" s="42" t="n">
        <v>50</v>
      </c>
      <c r="M1192" s="42" t="n">
        <v>31</v>
      </c>
      <c r="N1192" s="42" t="n">
        <v>57</v>
      </c>
      <c r="O1192" s="44">
        <f>IF(F1192&gt;E1192,1,0)</f>
        <v/>
      </c>
      <c r="P1192" s="44">
        <f>F1192-E1192</f>
        <v/>
      </c>
    </row>
    <row r="1193" ht="15" customHeight="1" s="35">
      <c r="A1193" s="42" t="inlineStr">
        <is>
          <t>0022501161</t>
        </is>
      </c>
      <c r="B1193" s="43" t="n">
        <v>46120</v>
      </c>
      <c r="C1193" s="42" t="inlineStr">
        <is>
          <t>POR</t>
        </is>
      </c>
      <c r="D1193" s="42" t="inlineStr">
        <is>
          <t>SAS</t>
        </is>
      </c>
      <c r="E1193" s="42" t="n">
        <v>101</v>
      </c>
      <c r="F1193" s="42" t="n">
        <v>112</v>
      </c>
      <c r="G1193" s="42" t="n">
        <v>16</v>
      </c>
      <c r="H1193" s="42" t="n">
        <v>17</v>
      </c>
      <c r="I1193" s="42" t="n">
        <v>16</v>
      </c>
      <c r="J1193" s="42" t="n">
        <v>14</v>
      </c>
      <c r="K1193" s="42" t="n">
        <v>53</v>
      </c>
      <c r="L1193" s="42" t="n">
        <v>53</v>
      </c>
      <c r="M1193" s="42" t="n">
        <v>40</v>
      </c>
      <c r="N1193" s="42" t="n">
        <v>60</v>
      </c>
      <c r="O1193" s="44">
        <f>IF(F1193&gt;E1193,1,0)</f>
        <v/>
      </c>
      <c r="P1193" s="44">
        <f>F1193-E1193</f>
        <v/>
      </c>
    </row>
    <row r="1194" ht="15" customHeight="1" s="35">
      <c r="A1194" s="42" t="inlineStr">
        <is>
          <t>0022501162</t>
        </is>
      </c>
      <c r="B1194" s="43" t="n">
        <v>46120</v>
      </c>
      <c r="C1194" s="42" t="inlineStr">
        <is>
          <t>MEM</t>
        </is>
      </c>
      <c r="D1194" s="42" t="inlineStr">
        <is>
          <t>DEN</t>
        </is>
      </c>
      <c r="E1194" s="42" t="n">
        <v>119</v>
      </c>
      <c r="F1194" s="42" t="n">
        <v>136</v>
      </c>
      <c r="G1194" s="42" t="n">
        <v>6</v>
      </c>
      <c r="H1194" s="42" t="n">
        <v>12</v>
      </c>
      <c r="I1194" s="42" t="n">
        <v>22</v>
      </c>
      <c r="J1194" s="42" t="n">
        <v>20</v>
      </c>
      <c r="K1194" s="42" t="n">
        <v>41</v>
      </c>
      <c r="L1194" s="42" t="n">
        <v>60</v>
      </c>
      <c r="M1194" s="42" t="n">
        <v>25</v>
      </c>
      <c r="N1194" s="42" t="n">
        <v>51</v>
      </c>
      <c r="O1194" s="44">
        <f>IF(F1194&gt;E1194,1,0)</f>
        <v/>
      </c>
      <c r="P1194" s="44">
        <f>F1194-E1194</f>
        <v/>
      </c>
    </row>
    <row r="1195" ht="15" customHeight="1" s="35">
      <c r="A1195" s="42" t="inlineStr">
        <is>
          <t>0022501163</t>
        </is>
      </c>
      <c r="B1195" s="43" t="n">
        <v>46120</v>
      </c>
      <c r="C1195" s="42" t="inlineStr">
        <is>
          <t>OKC</t>
        </is>
      </c>
      <c r="D1195" s="42" t="inlineStr">
        <is>
          <t>LAC</t>
        </is>
      </c>
      <c r="E1195" s="42" t="n">
        <v>128</v>
      </c>
      <c r="F1195" s="42" t="n">
        <v>110</v>
      </c>
      <c r="G1195" s="42" t="n">
        <v>13</v>
      </c>
      <c r="H1195" s="42" t="n">
        <v>13</v>
      </c>
      <c r="I1195" s="42" t="n">
        <v>23</v>
      </c>
      <c r="J1195" s="42" t="n">
        <v>18</v>
      </c>
      <c r="K1195" s="42" t="n">
        <v>51</v>
      </c>
      <c r="L1195" s="42" t="n">
        <v>44</v>
      </c>
      <c r="M1195" s="42" t="n">
        <v>63</v>
      </c>
      <c r="N1195" s="42" t="n">
        <v>41</v>
      </c>
      <c r="O1195" s="44">
        <f>IF(F1195&gt;E1195,1,0)</f>
        <v/>
      </c>
      <c r="P1195" s="44">
        <f>F1195-E1195</f>
        <v/>
      </c>
    </row>
    <row r="1196" ht="15" customHeight="1" s="35">
      <c r="A1196" s="42" t="inlineStr">
        <is>
          <t>0022501164</t>
        </is>
      </c>
      <c r="B1196" s="43" t="n">
        <v>46120</v>
      </c>
      <c r="C1196" s="42" t="inlineStr">
        <is>
          <t>DAL</t>
        </is>
      </c>
      <c r="D1196" s="42" t="inlineStr">
        <is>
          <t>PHX</t>
        </is>
      </c>
      <c r="E1196" s="42" t="n">
        <v>107</v>
      </c>
      <c r="F1196" s="42" t="n">
        <v>112</v>
      </c>
      <c r="G1196" s="42" t="n">
        <v>12</v>
      </c>
      <c r="H1196" s="42" t="n">
        <v>10</v>
      </c>
      <c r="I1196" s="42" t="n">
        <v>14</v>
      </c>
      <c r="J1196" s="42" t="n">
        <v>16</v>
      </c>
      <c r="K1196" s="42" t="n">
        <v>54</v>
      </c>
      <c r="L1196" s="42" t="n">
        <v>52</v>
      </c>
      <c r="M1196" s="42" t="n">
        <v>25</v>
      </c>
      <c r="N1196" s="42" t="n">
        <v>43</v>
      </c>
      <c r="O1196" s="44">
        <f>IF(F1196&gt;E1196,1,0)</f>
        <v/>
      </c>
      <c r="P1196" s="44">
        <f>F1196-E1196</f>
        <v/>
      </c>
    </row>
    <row r="1197" ht="15" customHeight="1" s="35">
      <c r="A1197" s="42" t="inlineStr">
        <is>
          <t>0022501165</t>
        </is>
      </c>
      <c r="B1197" s="43" t="n">
        <v>46121</v>
      </c>
      <c r="C1197" s="42" t="inlineStr">
        <is>
          <t>MIA</t>
        </is>
      </c>
      <c r="D1197" s="42" t="inlineStr">
        <is>
          <t>TOR</t>
        </is>
      </c>
      <c r="E1197" s="42" t="n">
        <v>114</v>
      </c>
      <c r="F1197" s="42" t="n">
        <v>128</v>
      </c>
      <c r="G1197" s="42" t="n">
        <v>15</v>
      </c>
      <c r="H1197" s="42" t="n">
        <v>6</v>
      </c>
      <c r="I1197" s="42" t="n">
        <v>25</v>
      </c>
      <c r="J1197" s="42" t="n">
        <v>15</v>
      </c>
      <c r="K1197" s="42" t="n">
        <v>41</v>
      </c>
      <c r="L1197" s="42" t="n">
        <v>51</v>
      </c>
      <c r="M1197" s="42" t="n">
        <v>41</v>
      </c>
      <c r="N1197" s="42" t="n">
        <v>44</v>
      </c>
      <c r="O1197" s="44">
        <f>IF(F1197&gt;E1197,1,0)</f>
        <v/>
      </c>
      <c r="P1197" s="44">
        <f>F1197-E1197</f>
        <v/>
      </c>
    </row>
    <row r="1198" ht="15" customHeight="1" s="35">
      <c r="A1198" s="42" t="inlineStr">
        <is>
          <t>0022501166</t>
        </is>
      </c>
      <c r="B1198" s="43" t="n">
        <v>46121</v>
      </c>
      <c r="C1198" s="42" t="inlineStr">
        <is>
          <t>CHI</t>
        </is>
      </c>
      <c r="D1198" s="42" t="inlineStr">
        <is>
          <t>WAS</t>
        </is>
      </c>
      <c r="E1198" s="42" t="n">
        <v>119</v>
      </c>
      <c r="F1198" s="42" t="n">
        <v>108</v>
      </c>
      <c r="G1198" s="42" t="n">
        <v>16</v>
      </c>
      <c r="H1198" s="42" t="n">
        <v>19</v>
      </c>
      <c r="I1198" s="42" t="n">
        <v>21</v>
      </c>
      <c r="J1198" s="42" t="n">
        <v>18</v>
      </c>
      <c r="K1198" s="42" t="n">
        <v>55</v>
      </c>
      <c r="L1198" s="42" t="n">
        <v>60</v>
      </c>
      <c r="M1198" s="42" t="n">
        <v>30</v>
      </c>
      <c r="N1198" s="42" t="n">
        <v>17</v>
      </c>
      <c r="O1198" s="44">
        <f>IF(F1198&gt;E1198,1,0)</f>
        <v/>
      </c>
      <c r="P1198" s="44">
        <f>F1198-E1198</f>
        <v/>
      </c>
    </row>
    <row r="1199" ht="15" customHeight="1" s="35">
      <c r="A1199" s="42" t="inlineStr">
        <is>
          <t>0022501167</t>
        </is>
      </c>
      <c r="B1199" s="43" t="n">
        <v>46121</v>
      </c>
      <c r="C1199" s="42" t="inlineStr">
        <is>
          <t>IND</t>
        </is>
      </c>
      <c r="D1199" s="42" t="inlineStr">
        <is>
          <t>BKN</t>
        </is>
      </c>
      <c r="E1199" s="42" t="n">
        <v>123</v>
      </c>
      <c r="F1199" s="42" t="n">
        <v>94</v>
      </c>
      <c r="G1199" s="42" t="n">
        <v>12</v>
      </c>
      <c r="H1199" s="42" t="n">
        <v>10</v>
      </c>
      <c r="I1199" s="42" t="n">
        <v>16</v>
      </c>
      <c r="J1199" s="42" t="n">
        <v>21</v>
      </c>
      <c r="K1199" s="42" t="n">
        <v>68</v>
      </c>
      <c r="L1199" s="42" t="n">
        <v>51</v>
      </c>
      <c r="M1199" s="42" t="n">
        <v>18</v>
      </c>
      <c r="N1199" s="42" t="n">
        <v>20</v>
      </c>
      <c r="O1199" s="44">
        <f>IF(F1199&gt;E1199,1,0)</f>
        <v/>
      </c>
      <c r="P1199" s="44">
        <f>F1199-E1199</f>
        <v/>
      </c>
    </row>
    <row r="1200" ht="15" customHeight="1" s="35">
      <c r="A1200" s="42" t="inlineStr">
        <is>
          <t>0022501168</t>
        </is>
      </c>
      <c r="B1200" s="43" t="n">
        <v>46121</v>
      </c>
      <c r="C1200" s="42" t="inlineStr">
        <is>
          <t>BOS</t>
        </is>
      </c>
      <c r="D1200" s="42" t="inlineStr">
        <is>
          <t>NYK</t>
        </is>
      </c>
      <c r="E1200" s="42" t="n">
        <v>106</v>
      </c>
      <c r="F1200" s="42" t="n">
        <v>112</v>
      </c>
      <c r="G1200" s="42" t="n">
        <v>11</v>
      </c>
      <c r="H1200" s="42" t="n">
        <v>7</v>
      </c>
      <c r="I1200" s="42" t="n">
        <v>16</v>
      </c>
      <c r="J1200" s="42" t="n">
        <v>17</v>
      </c>
      <c r="K1200" s="42" t="n">
        <v>48</v>
      </c>
      <c r="L1200" s="42" t="n">
        <v>42</v>
      </c>
      <c r="M1200" s="42" t="n">
        <v>54</v>
      </c>
      <c r="N1200" s="42" t="n">
        <v>51</v>
      </c>
      <c r="O1200" s="44">
        <f>IF(F1200&gt;E1200,1,0)</f>
        <v/>
      </c>
      <c r="P1200" s="44">
        <f>F1200-E1200</f>
        <v/>
      </c>
    </row>
    <row r="1201" ht="15" customHeight="1" s="35">
      <c r="A1201" s="42" t="inlineStr">
        <is>
          <t>0022501169</t>
        </is>
      </c>
      <c r="B1201" s="43" t="n">
        <v>46121</v>
      </c>
      <c r="C1201" s="42" t="inlineStr">
        <is>
          <t>PHI</t>
        </is>
      </c>
      <c r="D1201" s="42" t="inlineStr">
        <is>
          <t>HOU</t>
        </is>
      </c>
      <c r="E1201" s="42" t="n">
        <v>102</v>
      </c>
      <c r="F1201" s="42" t="n">
        <v>113</v>
      </c>
      <c r="G1201" s="42" t="n">
        <v>16</v>
      </c>
      <c r="H1201" s="42" t="n">
        <v>15</v>
      </c>
      <c r="I1201" s="42" t="n">
        <v>24</v>
      </c>
      <c r="J1201" s="42" t="n">
        <v>18</v>
      </c>
      <c r="K1201" s="42" t="n">
        <v>53</v>
      </c>
      <c r="L1201" s="42" t="n">
        <v>61</v>
      </c>
      <c r="M1201" s="42" t="n">
        <v>43</v>
      </c>
      <c r="N1201" s="42" t="n">
        <v>50</v>
      </c>
      <c r="O1201" s="44">
        <f>IF(F1201&gt;E1201,1,0)</f>
        <v/>
      </c>
      <c r="P1201" s="44">
        <f>F1201-E1201</f>
        <v/>
      </c>
    </row>
    <row r="1202" ht="15" customHeight="1" s="35">
      <c r="A1202" s="42" t="inlineStr">
        <is>
          <t>0022501170</t>
        </is>
      </c>
      <c r="B1202" s="43" t="n">
        <v>46121</v>
      </c>
      <c r="C1202" s="42" t="inlineStr">
        <is>
          <t>LAL</t>
        </is>
      </c>
      <c r="D1202" s="42" t="inlineStr">
        <is>
          <t>GSW</t>
        </is>
      </c>
      <c r="E1202" s="42" t="n">
        <v>119</v>
      </c>
      <c r="F1202" s="42" t="n">
        <v>103</v>
      </c>
      <c r="G1202" s="42" t="n">
        <v>19</v>
      </c>
      <c r="H1202" s="42" t="n">
        <v>19</v>
      </c>
      <c r="I1202" s="42" t="n">
        <v>14</v>
      </c>
      <c r="J1202" s="42" t="n">
        <v>8</v>
      </c>
      <c r="K1202" s="42" t="n">
        <v>36</v>
      </c>
      <c r="L1202" s="42" t="n">
        <v>40</v>
      </c>
      <c r="M1202" s="42" t="n">
        <v>50</v>
      </c>
      <c r="N1202" s="42" t="n">
        <v>37</v>
      </c>
      <c r="O1202" s="44">
        <f>IF(F1202&gt;E1202,1,0)</f>
        <v/>
      </c>
      <c r="P1202" s="44">
        <f>F1202-E1202</f>
        <v/>
      </c>
    </row>
    <row r="1203" ht="15" customHeight="1" s="35">
      <c r="A1203" s="42" t="inlineStr">
        <is>
          <t>0022501171</t>
        </is>
      </c>
      <c r="B1203" s="43" t="n">
        <v>46122</v>
      </c>
      <c r="C1203" s="42" t="inlineStr">
        <is>
          <t>DET</t>
        </is>
      </c>
      <c r="D1203" s="42" t="inlineStr">
        <is>
          <t>CHA</t>
        </is>
      </c>
      <c r="E1203" s="42" t="n">
        <v>118</v>
      </c>
      <c r="F1203" s="42" t="n">
        <v>100</v>
      </c>
      <c r="G1203" s="42" t="n">
        <v>15</v>
      </c>
      <c r="H1203" s="42" t="n">
        <v>16</v>
      </c>
      <c r="I1203" s="42" t="n">
        <v>20</v>
      </c>
      <c r="J1203" s="42" t="n">
        <v>17</v>
      </c>
      <c r="K1203" s="42" t="n">
        <v>56</v>
      </c>
      <c r="L1203" s="42" t="n">
        <v>54</v>
      </c>
      <c r="M1203" s="42" t="n">
        <v>58</v>
      </c>
      <c r="N1203" s="42" t="n">
        <v>43</v>
      </c>
      <c r="O1203" s="44">
        <f>IF(F1203&gt;E1203,1,0)</f>
        <v/>
      </c>
      <c r="P1203" s="44">
        <f>F1203-E1203</f>
        <v/>
      </c>
    </row>
    <row r="1204" ht="15" customHeight="1" s="35">
      <c r="A1204" s="42" t="inlineStr">
        <is>
          <t>0022501172</t>
        </is>
      </c>
      <c r="B1204" s="43" t="n">
        <v>46122</v>
      </c>
      <c r="C1204" s="42" t="inlineStr">
        <is>
          <t>MIA</t>
        </is>
      </c>
      <c r="D1204" s="42" t="inlineStr">
        <is>
          <t>WAS</t>
        </is>
      </c>
      <c r="E1204" s="42" t="n">
        <v>140</v>
      </c>
      <c r="F1204" s="42" t="n">
        <v>117</v>
      </c>
      <c r="G1204" s="42" t="n">
        <v>19</v>
      </c>
      <c r="H1204" s="42" t="n">
        <v>14</v>
      </c>
      <c r="I1204" s="42" t="n">
        <v>20</v>
      </c>
      <c r="J1204" s="42" t="n">
        <v>17</v>
      </c>
      <c r="K1204" s="42" t="n">
        <v>52</v>
      </c>
      <c r="L1204" s="42" t="n">
        <v>35</v>
      </c>
      <c r="M1204" s="42" t="n">
        <v>41</v>
      </c>
      <c r="N1204" s="42" t="n">
        <v>17</v>
      </c>
      <c r="O1204" s="44">
        <f>IF(F1204&gt;E1204,1,0)</f>
        <v/>
      </c>
      <c r="P1204" s="44">
        <f>F1204-E1204</f>
        <v/>
      </c>
    </row>
    <row r="1205" ht="15" customHeight="1" s="35">
      <c r="A1205" s="42" t="inlineStr">
        <is>
          <t>0022501173</t>
        </is>
      </c>
      <c r="B1205" s="43" t="n">
        <v>46122</v>
      </c>
      <c r="C1205" s="42" t="inlineStr">
        <is>
          <t>CLE</t>
        </is>
      </c>
      <c r="D1205" s="42" t="inlineStr">
        <is>
          <t>ATL</t>
        </is>
      </c>
      <c r="E1205" s="42" t="n">
        <v>102</v>
      </c>
      <c r="F1205" s="42" t="n">
        <v>124</v>
      </c>
      <c r="G1205" s="42" t="n">
        <v>19</v>
      </c>
      <c r="H1205" s="42" t="n">
        <v>13</v>
      </c>
      <c r="I1205" s="42" t="n">
        <v>20</v>
      </c>
      <c r="J1205" s="42" t="n">
        <v>18</v>
      </c>
      <c r="K1205" s="42" t="n">
        <v>47</v>
      </c>
      <c r="L1205" s="42" t="n">
        <v>57</v>
      </c>
      <c r="M1205" s="42" t="n">
        <v>51</v>
      </c>
      <c r="N1205" s="42" t="n">
        <v>45</v>
      </c>
      <c r="O1205" s="44">
        <f>IF(F1205&gt;E1205,1,0)</f>
        <v/>
      </c>
      <c r="P1205" s="44">
        <f>F1205-E1205</f>
        <v/>
      </c>
    </row>
    <row r="1206" ht="15" customHeight="1" s="35">
      <c r="A1206" s="42" t="inlineStr">
        <is>
          <t>0022501174</t>
        </is>
      </c>
      <c r="B1206" s="43" t="n">
        <v>46122</v>
      </c>
      <c r="C1206" s="42" t="inlineStr">
        <is>
          <t>NOP</t>
        </is>
      </c>
      <c r="D1206" s="42" t="inlineStr">
        <is>
          <t>BOS</t>
        </is>
      </c>
      <c r="E1206" s="42" t="n">
        <v>118</v>
      </c>
      <c r="F1206" s="42" t="n">
        <v>144</v>
      </c>
      <c r="G1206" s="42" t="n">
        <v>13</v>
      </c>
      <c r="H1206" s="42" t="n">
        <v>14</v>
      </c>
      <c r="I1206" s="42" t="n">
        <v>19</v>
      </c>
      <c r="J1206" s="42" t="n">
        <v>26</v>
      </c>
      <c r="K1206" s="42" t="n">
        <v>58</v>
      </c>
      <c r="L1206" s="42" t="n">
        <v>53</v>
      </c>
      <c r="M1206" s="42" t="n">
        <v>26</v>
      </c>
      <c r="N1206" s="42" t="n">
        <v>54</v>
      </c>
      <c r="O1206" s="44">
        <f>IF(F1206&gt;E1206,1,0)</f>
        <v/>
      </c>
      <c r="P1206" s="44">
        <f>F1206-E1206</f>
        <v/>
      </c>
    </row>
    <row r="1207" ht="15" customHeight="1" s="35">
      <c r="A1207" s="42" t="inlineStr">
        <is>
          <t>0022501175</t>
        </is>
      </c>
      <c r="B1207" s="43" t="n">
        <v>46122</v>
      </c>
      <c r="C1207" s="42" t="inlineStr">
        <is>
          <t>PHI</t>
        </is>
      </c>
      <c r="D1207" s="42" t="inlineStr">
        <is>
          <t>IND</t>
        </is>
      </c>
      <c r="E1207" s="42" t="n">
        <v>105</v>
      </c>
      <c r="F1207" s="42" t="n">
        <v>94</v>
      </c>
      <c r="G1207" s="42" t="n">
        <v>8</v>
      </c>
      <c r="H1207" s="42" t="n">
        <v>21</v>
      </c>
      <c r="I1207" s="42" t="n">
        <v>14</v>
      </c>
      <c r="J1207" s="42" t="n">
        <v>15</v>
      </c>
      <c r="K1207" s="42" t="n">
        <v>62</v>
      </c>
      <c r="L1207" s="42" t="n">
        <v>61</v>
      </c>
      <c r="M1207" s="42" t="n">
        <v>43</v>
      </c>
      <c r="N1207" s="42" t="n">
        <v>19</v>
      </c>
      <c r="O1207" s="44">
        <f>IF(F1207&gt;E1207,1,0)</f>
        <v/>
      </c>
      <c r="P1207" s="44">
        <f>F1207-E1207</f>
        <v/>
      </c>
    </row>
    <row r="1208" ht="15" customHeight="1" s="35">
      <c r="A1208" s="42" t="inlineStr">
        <is>
          <t>0022501176</t>
        </is>
      </c>
      <c r="B1208" s="43" t="n">
        <v>46122</v>
      </c>
      <c r="C1208" s="42" t="inlineStr">
        <is>
          <t>TOR</t>
        </is>
      </c>
      <c r="D1208" s="42" t="inlineStr">
        <is>
          <t>NYK</t>
        </is>
      </c>
      <c r="E1208" s="42" t="n">
        <v>95</v>
      </c>
      <c r="F1208" s="42" t="n">
        <v>112</v>
      </c>
      <c r="G1208" s="42" t="n">
        <v>18</v>
      </c>
      <c r="H1208" s="42" t="n">
        <v>12</v>
      </c>
      <c r="I1208" s="42" t="n">
        <v>25</v>
      </c>
      <c r="J1208" s="42" t="n">
        <v>16</v>
      </c>
      <c r="K1208" s="42" t="n">
        <v>40</v>
      </c>
      <c r="L1208" s="42" t="n">
        <v>43</v>
      </c>
      <c r="M1208" s="42" t="n">
        <v>45</v>
      </c>
      <c r="N1208" s="42" t="n">
        <v>52</v>
      </c>
      <c r="O1208" s="44">
        <f>IF(F1208&gt;E1208,1,0)</f>
        <v/>
      </c>
      <c r="P1208" s="44">
        <f>F1208-E1208</f>
        <v/>
      </c>
    </row>
    <row r="1209" ht="15" customHeight="1" s="35">
      <c r="A1209" s="42" t="inlineStr">
        <is>
          <t>0022501177</t>
        </is>
      </c>
      <c r="B1209" s="43" t="n">
        <v>46122</v>
      </c>
      <c r="C1209" s="42" t="inlineStr">
        <is>
          <t>ORL</t>
        </is>
      </c>
      <c r="D1209" s="42" t="inlineStr">
        <is>
          <t>CHI</t>
        </is>
      </c>
      <c r="E1209" s="42" t="n">
        <v>127</v>
      </c>
      <c r="F1209" s="42" t="n">
        <v>103</v>
      </c>
      <c r="G1209" s="42" t="n">
        <v>15</v>
      </c>
      <c r="H1209" s="42" t="n">
        <v>20</v>
      </c>
      <c r="I1209" s="42" t="n">
        <v>23</v>
      </c>
      <c r="J1209" s="42" t="n">
        <v>20</v>
      </c>
      <c r="K1209" s="42" t="n">
        <v>58</v>
      </c>
      <c r="L1209" s="42" t="n">
        <v>54</v>
      </c>
      <c r="M1209" s="42" t="n">
        <v>44</v>
      </c>
      <c r="N1209" s="42" t="n">
        <v>31</v>
      </c>
      <c r="O1209" s="44">
        <f>IF(F1209&gt;E1209,1,0)</f>
        <v/>
      </c>
      <c r="P1209" s="44">
        <f>F1209-E1209</f>
        <v/>
      </c>
    </row>
    <row r="1210" ht="15" customHeight="1" s="35">
      <c r="A1210" s="42" t="inlineStr">
        <is>
          <t>0022501178</t>
        </is>
      </c>
      <c r="B1210" s="43" t="n">
        <v>46122</v>
      </c>
      <c r="C1210" s="42" t="inlineStr">
        <is>
          <t>MIN</t>
        </is>
      </c>
      <c r="D1210" s="42" t="inlineStr">
        <is>
          <t>HOU</t>
        </is>
      </c>
      <c r="E1210" s="42" t="n">
        <v>136</v>
      </c>
      <c r="F1210" s="42" t="n">
        <v>132</v>
      </c>
      <c r="G1210" s="42" t="n">
        <v>8</v>
      </c>
      <c r="H1210" s="42" t="n">
        <v>13</v>
      </c>
      <c r="I1210" s="42" t="n">
        <v>21</v>
      </c>
      <c r="J1210" s="42" t="n">
        <v>18</v>
      </c>
      <c r="K1210" s="42" t="n">
        <v>37</v>
      </c>
      <c r="L1210" s="42" t="n">
        <v>49</v>
      </c>
      <c r="M1210" s="42" t="n">
        <v>47</v>
      </c>
      <c r="N1210" s="42" t="n">
        <v>51</v>
      </c>
      <c r="O1210" s="44">
        <f>IF(F1210&gt;E1210,1,0)</f>
        <v/>
      </c>
      <c r="P1210" s="44">
        <f>F1210-E1210</f>
        <v/>
      </c>
    </row>
    <row r="1211" ht="15" customHeight="1" s="35">
      <c r="A1211" s="42" t="inlineStr">
        <is>
          <t>0022501179</t>
        </is>
      </c>
      <c r="B1211" s="43" t="n">
        <v>46122</v>
      </c>
      <c r="C1211" s="42" t="inlineStr">
        <is>
          <t>BKN</t>
        </is>
      </c>
      <c r="D1211" s="42" t="inlineStr">
        <is>
          <t>MIL</t>
        </is>
      </c>
      <c r="E1211" s="42" t="n">
        <v>108</v>
      </c>
      <c r="F1211" s="42" t="n">
        <v>125</v>
      </c>
      <c r="G1211" s="42" t="n">
        <v>11</v>
      </c>
      <c r="H1211" s="42" t="n">
        <v>17</v>
      </c>
      <c r="I1211" s="42" t="n">
        <v>13</v>
      </c>
      <c r="J1211" s="42" t="n">
        <v>15</v>
      </c>
      <c r="K1211" s="42" t="n">
        <v>43</v>
      </c>
      <c r="L1211" s="42" t="n">
        <v>49</v>
      </c>
      <c r="M1211" s="42" t="n">
        <v>20</v>
      </c>
      <c r="N1211" s="42" t="n">
        <v>31</v>
      </c>
      <c r="O1211" s="44">
        <f>IF(F1211&gt;E1211,1,0)</f>
        <v/>
      </c>
      <c r="P1211" s="44">
        <f>F1211-E1211</f>
        <v/>
      </c>
    </row>
    <row r="1212" ht="15" customHeight="1" s="35">
      <c r="A1212" s="42" t="inlineStr">
        <is>
          <t>0022501180</t>
        </is>
      </c>
      <c r="B1212" s="43" t="n">
        <v>46122</v>
      </c>
      <c r="C1212" s="42" t="inlineStr">
        <is>
          <t>DAL</t>
        </is>
      </c>
      <c r="D1212" s="42" t="inlineStr">
        <is>
          <t>SAS</t>
        </is>
      </c>
      <c r="E1212" s="42" t="n">
        <v>120</v>
      </c>
      <c r="F1212" s="42" t="n">
        <v>139</v>
      </c>
      <c r="G1212" s="42" t="n">
        <v>7</v>
      </c>
      <c r="H1212" s="42" t="n">
        <v>11</v>
      </c>
      <c r="I1212" s="42" t="n">
        <v>19</v>
      </c>
      <c r="J1212" s="42" t="n">
        <v>15</v>
      </c>
      <c r="K1212" s="42" t="n">
        <v>42</v>
      </c>
      <c r="L1212" s="42" t="n">
        <v>58</v>
      </c>
      <c r="M1212" s="42" t="n">
        <v>25</v>
      </c>
      <c r="N1212" s="42" t="n">
        <v>61</v>
      </c>
      <c r="O1212" s="44">
        <f>IF(F1212&gt;E1212,1,0)</f>
        <v/>
      </c>
      <c r="P1212" s="44">
        <f>F1212-E1212</f>
        <v/>
      </c>
    </row>
    <row r="1213" ht="15" customHeight="1" s="35">
      <c r="A1213" s="42" t="inlineStr">
        <is>
          <t>0022501181</t>
        </is>
      </c>
      <c r="B1213" s="43" t="n">
        <v>46122</v>
      </c>
      <c r="C1213" s="42" t="inlineStr">
        <is>
          <t>MEM</t>
        </is>
      </c>
      <c r="D1213" s="42" t="inlineStr">
        <is>
          <t>UTA</t>
        </is>
      </c>
      <c r="E1213" s="42" t="n">
        <v>101</v>
      </c>
      <c r="F1213" s="42" t="n">
        <v>147</v>
      </c>
      <c r="G1213" s="42" t="n">
        <v>20</v>
      </c>
      <c r="H1213" s="42" t="n">
        <v>16</v>
      </c>
      <c r="I1213" s="42" t="n">
        <v>15</v>
      </c>
      <c r="J1213" s="42" t="n">
        <v>9</v>
      </c>
      <c r="K1213" s="42" t="n">
        <v>55</v>
      </c>
      <c r="L1213" s="42" t="n">
        <v>73</v>
      </c>
      <c r="M1213" s="42" t="n">
        <v>25</v>
      </c>
      <c r="N1213" s="42" t="n">
        <v>21</v>
      </c>
      <c r="O1213" s="44">
        <f>IF(F1213&gt;E1213,1,0)</f>
        <v/>
      </c>
      <c r="P1213" s="44">
        <f>F1213-E1213</f>
        <v/>
      </c>
    </row>
    <row r="1214" ht="15" customHeight="1" s="35">
      <c r="A1214" s="42" t="inlineStr">
        <is>
          <t>0022501182</t>
        </is>
      </c>
      <c r="B1214" s="43" t="n">
        <v>46122</v>
      </c>
      <c r="C1214" s="42" t="inlineStr">
        <is>
          <t>OKC</t>
        </is>
      </c>
      <c r="D1214" s="42" t="inlineStr">
        <is>
          <t>DEN</t>
        </is>
      </c>
      <c r="E1214" s="42" t="n">
        <v>107</v>
      </c>
      <c r="F1214" s="42" t="n">
        <v>127</v>
      </c>
      <c r="G1214" s="42" t="n">
        <v>13</v>
      </c>
      <c r="H1214" s="42" t="n">
        <v>17</v>
      </c>
      <c r="I1214" s="42" t="n">
        <v>15</v>
      </c>
      <c r="J1214" s="42" t="n">
        <v>10</v>
      </c>
      <c r="K1214" s="42" t="n">
        <v>52</v>
      </c>
      <c r="L1214" s="42" t="n">
        <v>55</v>
      </c>
      <c r="M1214" s="42" t="n">
        <v>64</v>
      </c>
      <c r="N1214" s="42" t="n">
        <v>52</v>
      </c>
      <c r="O1214" s="44">
        <f>IF(F1214&gt;E1214,1,0)</f>
        <v/>
      </c>
      <c r="P1214" s="44">
        <f>F1214-E1214</f>
        <v/>
      </c>
    </row>
    <row r="1215" ht="15" customHeight="1" s="35">
      <c r="A1215" s="42" t="inlineStr">
        <is>
          <t>0022501183</t>
        </is>
      </c>
      <c r="B1215" s="43" t="n">
        <v>46122</v>
      </c>
      <c r="C1215" s="42" t="inlineStr">
        <is>
          <t>LAC</t>
        </is>
      </c>
      <c r="D1215" s="42" t="inlineStr">
        <is>
          <t>POR</t>
        </is>
      </c>
      <c r="E1215" s="42" t="n">
        <v>97</v>
      </c>
      <c r="F1215" s="42" t="n">
        <v>116</v>
      </c>
      <c r="G1215" s="42" t="n">
        <v>17</v>
      </c>
      <c r="H1215" s="42" t="n">
        <v>15</v>
      </c>
      <c r="I1215" s="42" t="n">
        <v>27</v>
      </c>
      <c r="J1215" s="42" t="n">
        <v>15</v>
      </c>
      <c r="K1215" s="42" t="n">
        <v>39</v>
      </c>
      <c r="L1215" s="42" t="n">
        <v>60</v>
      </c>
      <c r="M1215" s="42" t="n">
        <v>41</v>
      </c>
      <c r="N1215" s="42" t="n">
        <v>40</v>
      </c>
      <c r="O1215" s="44">
        <f>IF(F1215&gt;E1215,1,0)</f>
        <v/>
      </c>
      <c r="P1215" s="44">
        <f>F1215-E1215</f>
        <v/>
      </c>
    </row>
    <row r="1216" ht="15" customHeight="1" s="35">
      <c r="A1216" s="42" t="inlineStr">
        <is>
          <t>0022501184</t>
        </is>
      </c>
      <c r="B1216" s="43" t="n">
        <v>46122</v>
      </c>
      <c r="C1216" s="42" t="inlineStr">
        <is>
          <t>GSW</t>
        </is>
      </c>
      <c r="D1216" s="42" t="inlineStr">
        <is>
          <t>SAC</t>
        </is>
      </c>
      <c r="E1216" s="42" t="n">
        <v>118</v>
      </c>
      <c r="F1216" s="42" t="n">
        <v>124</v>
      </c>
      <c r="G1216" s="42" t="n">
        <v>16</v>
      </c>
      <c r="H1216" s="42" t="n">
        <v>16</v>
      </c>
      <c r="I1216" s="42" t="n">
        <v>22</v>
      </c>
      <c r="J1216" s="42" t="n">
        <v>21</v>
      </c>
      <c r="K1216" s="42" t="n">
        <v>43</v>
      </c>
      <c r="L1216" s="42" t="n">
        <v>58</v>
      </c>
      <c r="M1216" s="42" t="n">
        <v>37</v>
      </c>
      <c r="N1216" s="42" t="n">
        <v>21</v>
      </c>
      <c r="O1216" s="44">
        <f>IF(F1216&gt;E1216,1,0)</f>
        <v/>
      </c>
      <c r="P1216" s="44">
        <f>F1216-E1216</f>
        <v/>
      </c>
    </row>
    <row r="1217" ht="15" customHeight="1" s="35">
      <c r="A1217" s="42" t="inlineStr">
        <is>
          <t>0022501185</t>
        </is>
      </c>
      <c r="B1217" s="43" t="n">
        <v>46122</v>
      </c>
      <c r="C1217" s="42" t="inlineStr">
        <is>
          <t>PHX</t>
        </is>
      </c>
      <c r="D1217" s="42" t="inlineStr">
        <is>
          <t>LAL</t>
        </is>
      </c>
      <c r="E1217" s="42" t="n">
        <v>73</v>
      </c>
      <c r="F1217" s="42" t="n">
        <v>101</v>
      </c>
      <c r="G1217" s="42" t="n">
        <v>23</v>
      </c>
      <c r="H1217" s="42" t="n">
        <v>11</v>
      </c>
      <c r="I1217" s="42" t="n">
        <v>19</v>
      </c>
      <c r="J1217" s="42" t="n">
        <v>18</v>
      </c>
      <c r="K1217" s="42" t="n">
        <v>56</v>
      </c>
      <c r="L1217" s="42" t="n">
        <v>45</v>
      </c>
      <c r="M1217" s="42" t="n">
        <v>44</v>
      </c>
      <c r="N1217" s="42" t="n">
        <v>51</v>
      </c>
      <c r="O1217" s="44">
        <f>IF(F1217&gt;E1217,1,0)</f>
        <v/>
      </c>
      <c r="P1217" s="44">
        <f>F1217-E1217</f>
        <v/>
      </c>
    </row>
    <row r="1218" ht="15" customHeight="1" s="35">
      <c r="A1218" s="42" t="inlineStr">
        <is>
          <t>0022501186</t>
        </is>
      </c>
      <c r="B1218" s="43" t="n">
        <v>46124</v>
      </c>
      <c r="C1218" s="42" t="inlineStr">
        <is>
          <t>ORL</t>
        </is>
      </c>
      <c r="D1218" s="42" t="inlineStr">
        <is>
          <t>BOS</t>
        </is>
      </c>
      <c r="E1218" s="42" t="n">
        <v>108</v>
      </c>
      <c r="F1218" s="42" t="n">
        <v>113</v>
      </c>
      <c r="G1218" s="42" t="n">
        <v>19</v>
      </c>
      <c r="H1218" s="42" t="n">
        <v>17</v>
      </c>
      <c r="I1218" s="42" t="n">
        <v>19</v>
      </c>
      <c r="J1218" s="42" t="n">
        <v>23</v>
      </c>
      <c r="K1218" s="42" t="n">
        <v>62</v>
      </c>
      <c r="L1218" s="42" t="n">
        <v>50</v>
      </c>
      <c r="M1218" s="42" t="n">
        <v>45</v>
      </c>
      <c r="N1218" s="42" t="n">
        <v>55</v>
      </c>
      <c r="O1218" s="44">
        <f>IF(F1218&gt;E1218,1,0)</f>
        <v/>
      </c>
      <c r="P1218" s="44">
        <f>F1218-E1218</f>
        <v/>
      </c>
    </row>
    <row r="1219" ht="15" customHeight="1" s="35">
      <c r="A1219" s="42" t="inlineStr">
        <is>
          <t>0022501187</t>
        </is>
      </c>
      <c r="B1219" s="43" t="n">
        <v>46124</v>
      </c>
      <c r="C1219" s="42" t="inlineStr">
        <is>
          <t>WAS</t>
        </is>
      </c>
      <c r="D1219" s="42" t="inlineStr">
        <is>
          <t>CLE</t>
        </is>
      </c>
      <c r="E1219" s="42" t="n">
        <v>117</v>
      </c>
      <c r="F1219" s="42" t="n">
        <v>130</v>
      </c>
      <c r="G1219" s="42" t="n">
        <v>13</v>
      </c>
      <c r="H1219" s="42" t="n">
        <v>20</v>
      </c>
      <c r="I1219" s="42" t="n">
        <v>21</v>
      </c>
      <c r="J1219" s="42" t="n">
        <v>18</v>
      </c>
      <c r="K1219" s="42" t="n">
        <v>38</v>
      </c>
      <c r="L1219" s="42" t="n">
        <v>62</v>
      </c>
      <c r="M1219" s="42" t="n">
        <v>17</v>
      </c>
      <c r="N1219" s="42" t="n">
        <v>51</v>
      </c>
      <c r="O1219" s="44">
        <f>IF(F1219&gt;E1219,1,0)</f>
        <v/>
      </c>
      <c r="P1219" s="44">
        <f>F1219-E1219</f>
        <v/>
      </c>
    </row>
    <row r="1220" ht="15" customHeight="1" s="35">
      <c r="A1220" s="42" t="inlineStr">
        <is>
          <t>0022501188</t>
        </is>
      </c>
      <c r="B1220" s="43" t="n">
        <v>46124</v>
      </c>
      <c r="C1220" s="42" t="inlineStr">
        <is>
          <t>DET</t>
        </is>
      </c>
      <c r="D1220" s="42" t="inlineStr">
        <is>
          <t>IND</t>
        </is>
      </c>
      <c r="E1220" s="42" t="n">
        <v>133</v>
      </c>
      <c r="F1220" s="42" t="n">
        <v>121</v>
      </c>
      <c r="G1220" s="42" t="n">
        <v>18</v>
      </c>
      <c r="H1220" s="42" t="n">
        <v>16</v>
      </c>
      <c r="I1220" s="42" t="n">
        <v>18</v>
      </c>
      <c r="J1220" s="42" t="n">
        <v>18</v>
      </c>
      <c r="K1220" s="42" t="n">
        <v>57</v>
      </c>
      <c r="L1220" s="42" t="n">
        <v>39</v>
      </c>
      <c r="M1220" s="42" t="n">
        <v>59</v>
      </c>
      <c r="N1220" s="42" t="n">
        <v>19</v>
      </c>
      <c r="O1220" s="44">
        <f>IF(F1220&gt;E1220,1,0)</f>
        <v/>
      </c>
      <c r="P1220" s="44">
        <f>F1220-E1220</f>
        <v/>
      </c>
    </row>
    <row r="1221" ht="15" customHeight="1" s="35">
      <c r="A1221" s="42" t="inlineStr">
        <is>
          <t>0022501189</t>
        </is>
      </c>
      <c r="B1221" s="43" t="n">
        <v>46124</v>
      </c>
      <c r="C1221" s="42" t="inlineStr">
        <is>
          <t>ATL</t>
        </is>
      </c>
      <c r="D1221" s="42" t="inlineStr">
        <is>
          <t>MIA</t>
        </is>
      </c>
      <c r="E1221" s="42" t="n">
        <v>117</v>
      </c>
      <c r="F1221" s="42" t="n">
        <v>143</v>
      </c>
      <c r="G1221" s="42" t="n">
        <v>17</v>
      </c>
      <c r="H1221" s="42" t="n">
        <v>7</v>
      </c>
      <c r="I1221" s="42" t="n">
        <v>17</v>
      </c>
      <c r="J1221" s="42" t="n">
        <v>14</v>
      </c>
      <c r="K1221" s="42" t="n">
        <v>56</v>
      </c>
      <c r="L1221" s="42" t="n">
        <v>50</v>
      </c>
      <c r="M1221" s="42" t="n">
        <v>46</v>
      </c>
      <c r="N1221" s="42" t="n">
        <v>42</v>
      </c>
      <c r="O1221" s="44">
        <f>IF(F1221&gt;E1221,1,0)</f>
        <v/>
      </c>
      <c r="P1221" s="44">
        <f>F1221-E1221</f>
        <v/>
      </c>
    </row>
    <row r="1222" ht="15" customHeight="1" s="35">
      <c r="A1222" s="42" t="inlineStr">
        <is>
          <t>0022501190</t>
        </is>
      </c>
      <c r="B1222" s="43" t="n">
        <v>46124</v>
      </c>
      <c r="C1222" s="42" t="inlineStr">
        <is>
          <t>CHA</t>
        </is>
      </c>
      <c r="D1222" s="42" t="inlineStr">
        <is>
          <t>NYK</t>
        </is>
      </c>
      <c r="E1222" s="42" t="n">
        <v>110</v>
      </c>
      <c r="F1222" s="42" t="n">
        <v>96</v>
      </c>
      <c r="G1222" s="42" t="n">
        <v>18</v>
      </c>
      <c r="H1222" s="42" t="n">
        <v>11</v>
      </c>
      <c r="I1222" s="42" t="n">
        <v>13</v>
      </c>
      <c r="J1222" s="42" t="n">
        <v>25</v>
      </c>
      <c r="K1222" s="42" t="n">
        <v>59</v>
      </c>
      <c r="L1222" s="42" t="n">
        <v>47</v>
      </c>
      <c r="M1222" s="42" t="n">
        <v>43</v>
      </c>
      <c r="N1222" s="42" t="n">
        <v>53</v>
      </c>
      <c r="O1222" s="44">
        <f>IF(F1222&gt;E1222,1,0)</f>
        <v/>
      </c>
      <c r="P1222" s="44">
        <f>F1222-E1222</f>
        <v/>
      </c>
    </row>
    <row r="1223" ht="15" customHeight="1" s="35">
      <c r="A1223" s="42" t="inlineStr">
        <is>
          <t>0022501191</t>
        </is>
      </c>
      <c r="B1223" s="43" t="n">
        <v>46124</v>
      </c>
      <c r="C1223" s="42" t="inlineStr">
        <is>
          <t>MIL</t>
        </is>
      </c>
      <c r="D1223" s="42" t="inlineStr">
        <is>
          <t>PHI</t>
        </is>
      </c>
      <c r="E1223" s="42" t="n">
        <v>106</v>
      </c>
      <c r="F1223" s="42" t="n">
        <v>126</v>
      </c>
      <c r="G1223" s="42" t="n">
        <v>19</v>
      </c>
      <c r="H1223" s="42" t="n">
        <v>14</v>
      </c>
      <c r="I1223" s="42" t="n">
        <v>15</v>
      </c>
      <c r="J1223" s="42" t="n">
        <v>19</v>
      </c>
      <c r="K1223" s="42" t="n">
        <v>53</v>
      </c>
      <c r="L1223" s="42" t="n">
        <v>56</v>
      </c>
      <c r="M1223" s="42" t="n">
        <v>32</v>
      </c>
      <c r="N1223" s="42" t="n">
        <v>44</v>
      </c>
      <c r="O1223" s="44">
        <f>IF(F1223&gt;E1223,1,0)</f>
        <v/>
      </c>
      <c r="P1223" s="44">
        <f>F1223-E1223</f>
        <v/>
      </c>
    </row>
    <row r="1224" ht="15" customHeight="1" s="35">
      <c r="A1224" s="42" t="inlineStr">
        <is>
          <t>0022501192</t>
        </is>
      </c>
      <c r="B1224" s="43" t="n">
        <v>46124</v>
      </c>
      <c r="C1224" s="42" t="inlineStr">
        <is>
          <t>BKN</t>
        </is>
      </c>
      <c r="D1224" s="42" t="inlineStr">
        <is>
          <t>TOR</t>
        </is>
      </c>
      <c r="E1224" s="42" t="n">
        <v>101</v>
      </c>
      <c r="F1224" s="42" t="n">
        <v>136</v>
      </c>
      <c r="G1224" s="42" t="n">
        <v>16</v>
      </c>
      <c r="H1224" s="42" t="n">
        <v>10</v>
      </c>
      <c r="I1224" s="42" t="n">
        <v>27</v>
      </c>
      <c r="J1224" s="42" t="n">
        <v>20</v>
      </c>
      <c r="K1224" s="42" t="n">
        <v>44</v>
      </c>
      <c r="L1224" s="42" t="n">
        <v>50</v>
      </c>
      <c r="M1224" s="42" t="n">
        <v>20</v>
      </c>
      <c r="N1224" s="42" t="n">
        <v>45</v>
      </c>
      <c r="O1224" s="44">
        <f>IF(F1224&gt;E1224,1,0)</f>
        <v/>
      </c>
      <c r="P1224" s="44">
        <f>F1224-E1224</f>
        <v/>
      </c>
    </row>
    <row r="1225" ht="15" customHeight="1" s="35">
      <c r="A1225" s="42" t="inlineStr">
        <is>
          <t>0022501193</t>
        </is>
      </c>
      <c r="B1225" s="43" t="n">
        <v>46124</v>
      </c>
      <c r="C1225" s="42" t="inlineStr">
        <is>
          <t>CHI</t>
        </is>
      </c>
      <c r="D1225" s="42" t="inlineStr">
        <is>
          <t>DAL</t>
        </is>
      </c>
      <c r="E1225" s="42" t="n">
        <v>128</v>
      </c>
      <c r="F1225" s="42" t="n">
        <v>149</v>
      </c>
      <c r="G1225" s="42" t="n">
        <v>13</v>
      </c>
      <c r="H1225" s="42" t="n">
        <v>18</v>
      </c>
      <c r="I1225" s="42" t="n">
        <v>20</v>
      </c>
      <c r="J1225" s="42" t="n">
        <v>24</v>
      </c>
      <c r="K1225" s="42" t="n">
        <v>52</v>
      </c>
      <c r="L1225" s="42" t="n">
        <v>61</v>
      </c>
      <c r="M1225" s="42" t="n">
        <v>31</v>
      </c>
      <c r="N1225" s="42" t="n">
        <v>25</v>
      </c>
      <c r="O1225" s="44">
        <f>IF(F1225&gt;E1225,1,0)</f>
        <v/>
      </c>
      <c r="P1225" s="44">
        <f>F1225-E1225</f>
        <v/>
      </c>
    </row>
    <row r="1226" ht="15" customHeight="1" s="35">
      <c r="A1226" s="42" t="inlineStr">
        <is>
          <t>0022501194</t>
        </is>
      </c>
      <c r="B1226" s="43" t="n">
        <v>46124</v>
      </c>
      <c r="C1226" s="42" t="inlineStr">
        <is>
          <t>MEM</t>
        </is>
      </c>
      <c r="D1226" s="42" t="inlineStr">
        <is>
          <t>HOU</t>
        </is>
      </c>
      <c r="E1226" s="42" t="n">
        <v>101</v>
      </c>
      <c r="F1226" s="42" t="n">
        <v>132</v>
      </c>
      <c r="G1226" s="42" t="n">
        <v>13</v>
      </c>
      <c r="H1226" s="42" t="n">
        <v>11</v>
      </c>
      <c r="I1226" s="42" t="n">
        <v>24</v>
      </c>
      <c r="J1226" s="42" t="n">
        <v>10</v>
      </c>
      <c r="K1226" s="42" t="n">
        <v>44</v>
      </c>
      <c r="L1226" s="42" t="n">
        <v>77</v>
      </c>
      <c r="M1226" s="42" t="n">
        <v>25</v>
      </c>
      <c r="N1226" s="42" t="n">
        <v>51</v>
      </c>
      <c r="O1226" s="44">
        <f>IF(F1226&gt;E1226,1,0)</f>
        <v/>
      </c>
      <c r="P1226" s="44">
        <f>F1226-E1226</f>
        <v/>
      </c>
    </row>
    <row r="1227" ht="15" customHeight="1" s="35">
      <c r="A1227" s="42" t="inlineStr">
        <is>
          <t>0022501195</t>
        </is>
      </c>
      <c r="B1227" s="43" t="n">
        <v>46124</v>
      </c>
      <c r="C1227" s="42" t="inlineStr">
        <is>
          <t>NOP</t>
        </is>
      </c>
      <c r="D1227" s="42" t="inlineStr">
        <is>
          <t>MIN</t>
        </is>
      </c>
      <c r="E1227" s="42" t="n">
        <v>126</v>
      </c>
      <c r="F1227" s="42" t="n">
        <v>132</v>
      </c>
      <c r="G1227" s="42" t="n">
        <v>9</v>
      </c>
      <c r="H1227" s="42" t="n">
        <v>11</v>
      </c>
      <c r="I1227" s="42" t="n">
        <v>28</v>
      </c>
      <c r="J1227" s="42" t="n">
        <v>27</v>
      </c>
      <c r="K1227" s="42" t="n">
        <v>65</v>
      </c>
      <c r="L1227" s="42" t="n">
        <v>60</v>
      </c>
      <c r="M1227" s="42" t="n">
        <v>26</v>
      </c>
      <c r="N1227" s="42" t="n">
        <v>48</v>
      </c>
      <c r="O1227" s="44">
        <f>IF(F1227&gt;E1227,1,0)</f>
        <v/>
      </c>
      <c r="P1227" s="44">
        <f>F1227-E1227</f>
        <v/>
      </c>
    </row>
    <row r="1228" ht="15" customHeight="1" s="35">
      <c r="A1228" s="42" t="inlineStr">
        <is>
          <t>0022501196</t>
        </is>
      </c>
      <c r="B1228" s="43" t="n">
        <v>46124</v>
      </c>
      <c r="C1228" s="42" t="inlineStr">
        <is>
          <t>PHX</t>
        </is>
      </c>
      <c r="D1228" s="42" t="inlineStr">
        <is>
          <t>OKC</t>
        </is>
      </c>
      <c r="E1228" s="42" t="n">
        <v>135</v>
      </c>
      <c r="F1228" s="42" t="n">
        <v>103</v>
      </c>
      <c r="G1228" s="42" t="n">
        <v>13</v>
      </c>
      <c r="H1228" s="42" t="n">
        <v>10</v>
      </c>
      <c r="I1228" s="42" t="n">
        <v>9</v>
      </c>
      <c r="J1228" s="42" t="n">
        <v>8</v>
      </c>
      <c r="K1228" s="42" t="n">
        <v>65</v>
      </c>
      <c r="L1228" s="42" t="n">
        <v>43</v>
      </c>
      <c r="M1228" s="42" t="n">
        <v>44</v>
      </c>
      <c r="N1228" s="42" t="n">
        <v>64</v>
      </c>
      <c r="O1228" s="44">
        <f>IF(F1228&gt;E1228,1,0)</f>
        <v/>
      </c>
      <c r="P1228" s="44">
        <f>F1228-E1228</f>
        <v/>
      </c>
    </row>
    <row r="1229" ht="15" customHeight="1" s="35">
      <c r="A1229" s="42" t="inlineStr">
        <is>
          <t>0022501197</t>
        </is>
      </c>
      <c r="B1229" s="43" t="n">
        <v>46124</v>
      </c>
      <c r="C1229" s="42" t="inlineStr">
        <is>
          <t>DEN</t>
        </is>
      </c>
      <c r="D1229" s="42" t="inlineStr">
        <is>
          <t>SAS</t>
        </is>
      </c>
      <c r="E1229" s="42" t="n">
        <v>128</v>
      </c>
      <c r="F1229" s="42" t="n">
        <v>118</v>
      </c>
      <c r="G1229" s="42" t="n">
        <v>12</v>
      </c>
      <c r="H1229" s="42" t="n">
        <v>9</v>
      </c>
      <c r="I1229" s="42" t="n">
        <v>16</v>
      </c>
      <c r="J1229" s="42" t="n">
        <v>18</v>
      </c>
      <c r="K1229" s="42" t="n">
        <v>64</v>
      </c>
      <c r="L1229" s="42" t="n">
        <v>51</v>
      </c>
      <c r="M1229" s="42" t="n">
        <v>53</v>
      </c>
      <c r="N1229" s="42" t="n">
        <v>62</v>
      </c>
      <c r="O1229" s="44">
        <f>IF(F1229&gt;E1229,1,0)</f>
        <v/>
      </c>
      <c r="P1229" s="44">
        <f>F1229-E1229</f>
        <v/>
      </c>
    </row>
    <row r="1230" ht="15" customHeight="1" s="35">
      <c r="A1230" s="42" t="inlineStr">
        <is>
          <t>0022501198</t>
        </is>
      </c>
      <c r="B1230" s="43" t="n">
        <v>46124</v>
      </c>
      <c r="C1230" s="42" t="inlineStr">
        <is>
          <t>UTA</t>
        </is>
      </c>
      <c r="D1230" s="42" t="inlineStr">
        <is>
          <t>LAL</t>
        </is>
      </c>
      <c r="E1230" s="42" t="n">
        <v>107</v>
      </c>
      <c r="F1230" s="42" t="n">
        <v>131</v>
      </c>
      <c r="G1230" s="42" t="n">
        <v>16</v>
      </c>
      <c r="H1230" s="42" t="n">
        <v>17</v>
      </c>
      <c r="I1230" s="42" t="n">
        <v>14</v>
      </c>
      <c r="J1230" s="42" t="n">
        <v>20</v>
      </c>
      <c r="K1230" s="42" t="n">
        <v>49</v>
      </c>
      <c r="L1230" s="42" t="n">
        <v>59</v>
      </c>
      <c r="M1230" s="42" t="n">
        <v>22</v>
      </c>
      <c r="N1230" s="42" t="n">
        <v>52</v>
      </c>
      <c r="O1230" s="44">
        <f>IF(F1230&gt;E1230,1,0)</f>
        <v/>
      </c>
      <c r="P1230" s="44">
        <f>F1230-E1230</f>
        <v/>
      </c>
    </row>
    <row r="1231" ht="15" customHeight="1" s="35">
      <c r="A1231" s="42" t="inlineStr">
        <is>
          <t>0022501199</t>
        </is>
      </c>
      <c r="B1231" s="43" t="n">
        <v>46124</v>
      </c>
      <c r="C1231" s="42" t="inlineStr">
        <is>
          <t>GSW</t>
        </is>
      </c>
      <c r="D1231" s="42" t="inlineStr">
        <is>
          <t>LAC</t>
        </is>
      </c>
      <c r="E1231" s="42" t="n">
        <v>110</v>
      </c>
      <c r="F1231" s="42" t="n">
        <v>115</v>
      </c>
      <c r="G1231" s="42" t="n">
        <v>10</v>
      </c>
      <c r="H1231" s="42" t="n">
        <v>10</v>
      </c>
      <c r="I1231" s="42" t="n">
        <v>21</v>
      </c>
      <c r="J1231" s="42" t="n">
        <v>24</v>
      </c>
      <c r="K1231" s="42" t="n">
        <v>53</v>
      </c>
      <c r="L1231" s="42" t="n">
        <v>51</v>
      </c>
      <c r="M1231" s="42" t="n">
        <v>37</v>
      </c>
      <c r="N1231" s="42" t="n">
        <v>41</v>
      </c>
      <c r="O1231" s="44">
        <f>IF(F1231&gt;E1231,1,0)</f>
        <v/>
      </c>
      <c r="P1231" s="44">
        <f>F1231-E1231</f>
        <v/>
      </c>
    </row>
    <row r="1232" ht="15" customHeight="1" s="35">
      <c r="A1232" s="42" t="inlineStr">
        <is>
          <t>0022501200</t>
        </is>
      </c>
      <c r="B1232" s="43" t="n">
        <v>46124</v>
      </c>
      <c r="C1232" s="42" t="inlineStr">
        <is>
          <t>SAC</t>
        </is>
      </c>
      <c r="D1232" s="42" t="inlineStr">
        <is>
          <t>POR</t>
        </is>
      </c>
      <c r="E1232" s="42" t="n">
        <v>110</v>
      </c>
      <c r="F1232" s="42" t="n">
        <v>122</v>
      </c>
      <c r="G1232" s="42" t="n">
        <v>17</v>
      </c>
      <c r="H1232" s="42" t="n">
        <v>12</v>
      </c>
      <c r="I1232" s="42" t="n">
        <v>18</v>
      </c>
      <c r="J1232" s="42" t="n">
        <v>21</v>
      </c>
      <c r="K1232" s="42" t="n">
        <v>55</v>
      </c>
      <c r="L1232" s="42" t="n">
        <v>53</v>
      </c>
      <c r="M1232" s="42" t="n">
        <v>22</v>
      </c>
      <c r="N1232" s="42" t="n">
        <v>41</v>
      </c>
      <c r="O1232" s="44">
        <f>IF(F1232&gt;E1232,1,0)</f>
        <v/>
      </c>
      <c r="P1232" s="44">
        <f>F1232-E1232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4" min="1" max="1"/>
    <col width="14" customWidth="1" style="34" min="2" max="2"/>
    <col width="95" customWidth="1" style="34" min="3" max="3"/>
  </cols>
  <sheetData>
    <row r="1" ht="17.25" customHeight="1" s="35">
      <c r="A1" s="36" t="inlineStr">
        <is>
          <t>ARCHITECTURE PARAMETERS — provenance: artifacts/selected_spec.json (Elo-only champion, architecture "conservative"). Fields below the Elo block parameterize the rejected challenger blend only.</t>
        </is>
      </c>
    </row>
    <row r="3" ht="15" customHeight="1" s="35">
      <c r="A3" s="41" t="inlineStr">
        <is>
          <t>parameter</t>
        </is>
      </c>
      <c r="B3" s="41" t="inlineStr">
        <is>
          <t>value</t>
        </is>
      </c>
      <c r="C3" s="41" t="inlineStr">
        <is>
          <t>where this number is set (file in the GitHub repo — the answer to "where did this come from?")</t>
        </is>
      </c>
    </row>
    <row r="4" ht="15" customHeight="1" s="35">
      <c r="A4" s="40" t="inlineStr">
        <is>
          <t>initial Elo rating</t>
        </is>
      </c>
      <c r="B4" s="45" t="n">
        <v>1500</v>
      </c>
      <c r="C4" s="37" t="inlineStr">
        <is>
          <t>code: nba_wp/features.py — every team starts the season rated 1500</t>
        </is>
      </c>
    </row>
    <row r="5" ht="15" customHeight="1" s="35">
      <c r="A5" s="40" t="inlineStr">
        <is>
          <t>Elo K-factor</t>
        </is>
      </c>
      <c r="B5" s="45" t="n">
        <v>7.5</v>
      </c>
      <c r="C5" s="37" t="inlineStr">
        <is>
          <t>spec: artifacts/selected_spec.json, field elo_k — rating points that swing on a single game</t>
        </is>
      </c>
    </row>
    <row r="6" ht="15" customHeight="1" s="35">
      <c r="A6" s="40" t="inlineStr">
        <is>
          <t>Elo home-court advantage (pts)</t>
        </is>
      </c>
      <c r="B6" s="45" t="n">
        <v>55</v>
      </c>
      <c r="C6" s="37" t="inlineStr">
        <is>
          <t>spec: artifacts/selected_spec.json, field elo_hfa — rating points credited to the home team before each game</t>
        </is>
      </c>
    </row>
    <row r="7" ht="15" customHeight="1" s="35">
      <c r="A7" s="40" t="inlineStr">
        <is>
          <t>Elo logistic scale</t>
        </is>
      </c>
      <c r="B7" s="45" t="n">
        <v>400</v>
      </c>
      <c r="C7" s="37" t="inlineStr">
        <is>
          <t>code: nba_wp/features.py — the standard Elo curve, win chance = 1/(1+10^(−diff/400))</t>
        </is>
      </c>
    </row>
    <row r="8" ht="15" customHeight="1" s="35">
      <c r="A8" s="40" t="inlineStr">
        <is>
          <t>MOV multiplier base</t>
        </is>
      </c>
      <c r="B8" s="45" t="n">
        <v>2.2</v>
      </c>
      <c r="C8" s="37" t="inlineStr">
        <is>
          <t>code: nba_wp/features.py, _elo_multiplier — margin-of-victory multiplier = ln(|margin|+1) × 2.2 / denominator</t>
        </is>
      </c>
    </row>
    <row r="9" ht="15" customHeight="1" s="35">
      <c r="A9" s="40" t="inlineStr">
        <is>
          <t>MOV denominator slope</t>
        </is>
      </c>
      <c r="B9" s="45" t="n">
        <v>0.001</v>
      </c>
      <c r="C9" s="37" t="inlineStr">
        <is>
          <t>code: nba_wp/features.py, _elo_multiplier — denominator = 0.001×(rating gap) + 2.2, so blowouts by favorites count less</t>
        </is>
      </c>
    </row>
    <row r="10" ht="15" customHeight="1" s="35">
      <c r="A10" s="40" t="inlineStr">
        <is>
          <t>MOV denominator floor</t>
        </is>
      </c>
      <c r="B10" s="45" t="n">
        <v>0.25</v>
      </c>
      <c r="C10" s="37" t="inlineStr">
        <is>
          <t>code: nba_wp/features.py, _elo_multiplier — denominator never drops below 0.25 (safety guard)</t>
        </is>
      </c>
    </row>
    <row r="11" ht="15" customHeight="1" s="35">
      <c r="A11" s="40" t="inlineStr">
        <is>
          <t>Bradley-Terry C (inverse L2)</t>
        </is>
      </c>
      <c r="B11" s="45" t="n">
        <v>0.1</v>
      </c>
      <c r="C11" s="37" t="inlineStr">
        <is>
          <t>spec: artifacts/selected_spec.json, field bt_c — regularization strength of the Bradley-Terry team-strength fit</t>
        </is>
      </c>
    </row>
    <row r="12" ht="15" customHeight="1" s="35">
      <c r="A12" s="40" t="inlineStr">
        <is>
          <t>trend EWMA half-life (days)</t>
        </is>
      </c>
      <c r="B12" s="45" t="n">
        <v>60</v>
      </c>
      <c r="C12" s="37" t="inlineStr">
        <is>
          <t>spec: artifacts/selected_spec.json, field trend_half_life_days — a margin from 45 days ago gets half weight in the EWMA</t>
        </is>
      </c>
    </row>
    <row r="13" ht="15" customHeight="1" s="35">
      <c r="A13" s="40" t="inlineStr">
        <is>
          <t>trend short window (games)</t>
        </is>
      </c>
      <c r="B13" s="45" t="n">
        <v>12</v>
      </c>
      <c r="C13" s="37" t="inlineStr">
        <is>
          <t>spec: artifacts/selected_spec.json, field trend_short_games — "recent form" = average margin of the last 10 games</t>
        </is>
      </c>
    </row>
    <row r="14" ht="15" customHeight="1" s="35">
      <c r="A14" s="40" t="inlineStr">
        <is>
          <t>elo model C</t>
        </is>
      </c>
      <c r="B14" s="45" t="n">
        <v>10</v>
      </c>
      <c r="C14" s="37" t="inlineStr">
        <is>
          <t>spec: artifacts/selected_spec.json, field elo_model_c — regularization of the Elo logistic base model (100 = light)</t>
        </is>
      </c>
    </row>
    <row r="15" ht="15" customHeight="1" s="35">
      <c r="A15" s="40" t="inlineStr">
        <is>
          <t>rank model C</t>
        </is>
      </c>
      <c r="B15" s="45" t="n">
        <v>0.1</v>
      </c>
      <c r="C15" s="37" t="inlineStr">
        <is>
          <t>spec: artifacts/selected_spec.json, field rank_model_c — regularization of the rank base model (0.1 = strong)</t>
        </is>
      </c>
    </row>
    <row r="16" ht="15" customHeight="1" s="35">
      <c r="A16" s="40" t="inlineStr">
        <is>
          <t>stacker C</t>
        </is>
      </c>
      <c r="B16" s="45" t="n">
        <v>1</v>
      </c>
      <c r="C16" s="37" t="inlineStr">
        <is>
          <t>code: nba_wp/model.py, fit_logit_stacker — regularization of the blending model</t>
        </is>
      </c>
    </row>
    <row r="17" ht="15" customHeight="1" s="35">
      <c r="A17" s="40" t="inlineStr">
        <is>
          <t>logit clip epsilon</t>
        </is>
      </c>
      <c r="B17" s="45" t="n">
        <v>1e-09</v>
      </c>
      <c r="C17" s="37" t="inlineStr">
        <is>
          <t>code: nba_wp/model.py, logit() — probabilities clipped away from 0/1 before taking log-odds</t>
        </is>
      </c>
    </row>
    <row r="19" ht="27.75" customHeight="1" s="35">
      <c r="A19" s="46" t="inlineStr">
        <is>
          <t>Every formula in this workbook references these cells — nothing re-types a constant. Change K to 20 and watch 1,230 ratings, five fitted models, and all April probabilities re-derive.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12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4"/>
    <col width="9" customWidth="1" style="34" min="5" max="5"/>
    <col width="10" customWidth="1" style="34" min="6" max="7"/>
    <col width="11" customWidth="1" style="34" min="8" max="9"/>
    <col width="12" customWidth="1" style="34" min="10" max="10"/>
    <col width="11" customWidth="1" style="34" min="11" max="11"/>
    <col width="10" customWidth="1" style="34" min="12" max="12"/>
    <col width="12" customWidth="1" style="34" min="13" max="14"/>
  </cols>
  <sheetData>
    <row r="1" ht="15" customHeight="1" s="35">
      <c r="A1" s="40" t="inlineStr">
        <is>
          <t>SEQUENTIAL ELO CHAIN — one row per game, in the repo's exact order (date, then game_id)</t>
        </is>
      </c>
      <c r="H1" s="37" t="inlineStr">
        <is>
          <t>reconciliation vs outputs/engineered_features.csv →</t>
        </is>
      </c>
      <c r="J1" s="40" t="inlineStr">
        <is>
          <t>max |elo_diff delta|:</t>
        </is>
      </c>
      <c r="K1" s="47">
        <f>MAX(N3:N1232)</f>
        <v/>
      </c>
    </row>
    <row r="2" ht="26.25" customHeight="1" s="35">
      <c r="A2" s="41" t="inlineStr">
        <is>
          <t>game_id</t>
        </is>
      </c>
      <c r="B2" s="41" t="inlineStr">
        <is>
          <t>date</t>
        </is>
      </c>
      <c r="C2" s="41" t="inlineStr">
        <is>
          <t>home</t>
        </is>
      </c>
      <c r="D2" s="41" t="inlineStr">
        <is>
          <t>away</t>
        </is>
      </c>
      <c r="E2" s="41" t="inlineStr">
        <is>
          <t>margin</t>
        </is>
      </c>
      <c r="F2" s="41" t="inlineStr">
        <is>
          <t>R_home pre</t>
        </is>
      </c>
      <c r="G2" s="41" t="inlineStr">
        <is>
          <t>R_away pre</t>
        </is>
      </c>
      <c r="H2" s="41" t="inlineStr">
        <is>
          <t>elo_diff</t>
        </is>
      </c>
      <c r="I2" s="41" t="inlineStr">
        <is>
          <t>exp_home</t>
        </is>
      </c>
      <c r="J2" s="41" t="inlineStr">
        <is>
          <t>MOV mult</t>
        </is>
      </c>
      <c r="K2" s="41" t="inlineStr">
        <is>
          <t>delta</t>
        </is>
      </c>
      <c r="L2" s="41" t="inlineStr">
        <is>
          <t>home_win</t>
        </is>
      </c>
      <c r="M2" s="41" t="inlineStr">
        <is>
          <t>elo_diff (repo)</t>
        </is>
      </c>
      <c r="N2" s="41" t="inlineStr">
        <is>
          <t>|delta|</t>
        </is>
      </c>
    </row>
    <row r="3" ht="15" customHeight="1" s="35">
      <c r="A3" s="48">
        <f>'1_Raw_Games'!A3</f>
        <v/>
      </c>
      <c r="B3" s="49">
        <f>'1_Raw_Games'!B3</f>
        <v/>
      </c>
      <c r="C3" s="48">
        <f>'1_Raw_Games'!D3</f>
        <v/>
      </c>
      <c r="D3" s="48">
        <f>'1_Raw_Games'!C3</f>
        <v/>
      </c>
      <c r="E3" s="48">
        <f>'1_Raw_Games'!P3</f>
        <v/>
      </c>
      <c r="F3" s="50">
        <f>'2_Params'!$B$4</f>
        <v/>
      </c>
      <c r="G3" s="50">
        <f>'2_Params'!$B$4</f>
        <v/>
      </c>
      <c r="H3" s="51">
        <f>(F3-G3+'2_Params'!$B$6)/'2_Params'!$B$7</f>
        <v/>
      </c>
      <c r="I3" s="51">
        <f>1/(1+10^(-H3))</f>
        <v/>
      </c>
      <c r="J3" s="52">
        <f>LN(ABS(E3)+1)*('2_Params'!$B$8/MAX('2_Params'!$B$10,(IF(L3=1,F3-G3,G3-F3))*'2_Params'!$B$9+'2_Params'!$B$8))</f>
        <v/>
      </c>
      <c r="K3" s="52">
        <f>'2_Params'!$B$5*J3*(L3-I3)</f>
        <v/>
      </c>
      <c r="L3" s="48">
        <f>'1_Raw_Games'!O3</f>
        <v/>
      </c>
      <c r="M3" s="66" t="n">
        <v>0.1375</v>
      </c>
      <c r="N3" s="54">
        <f>ABS(H3-M3)</f>
        <v/>
      </c>
    </row>
    <row r="4" ht="15" customHeight="1" s="35">
      <c r="A4" s="48">
        <f>'1_Raw_Games'!A4</f>
        <v/>
      </c>
      <c r="B4" s="49">
        <f>'1_Raw_Games'!B4</f>
        <v/>
      </c>
      <c r="C4" s="48">
        <f>'1_Raw_Games'!D4</f>
        <v/>
      </c>
      <c r="D4" s="48">
        <f>'1_Raw_Games'!C4</f>
        <v/>
      </c>
      <c r="E4" s="48">
        <f>'1_Raw_Games'!P4</f>
        <v/>
      </c>
      <c r="F4" s="50">
        <f>'2_Params'!$B$4+SUMPRODUCT(($C$3:C3=C4)*($K$3:K3))-SUMPRODUCT(($D$3:D3=C4)*($K$3:K3))</f>
        <v/>
      </c>
      <c r="G4" s="50">
        <f>'2_Params'!$B$4+SUMPRODUCT(($C$3:C3=D4)*($K$3:K3))-SUMPRODUCT(($D$3:D3=D4)*($K$3:K3))</f>
        <v/>
      </c>
      <c r="H4" s="51">
        <f>(F4-G4+'2_Params'!$B$6)/'2_Params'!$B$7</f>
        <v/>
      </c>
      <c r="I4" s="51">
        <f>1/(1+10^(-H4))</f>
        <v/>
      </c>
      <c r="J4" s="52">
        <f>LN(ABS(E4)+1)*('2_Params'!$B$8/MAX('2_Params'!$B$10,(IF(L4=1,F4-G4,G4-F4))*'2_Params'!$B$9+'2_Params'!$B$8))</f>
        <v/>
      </c>
      <c r="K4" s="52">
        <f>'2_Params'!$B$5*J4*(L4-I4)</f>
        <v/>
      </c>
      <c r="L4" s="48">
        <f>'1_Raw_Games'!O4</f>
        <v/>
      </c>
      <c r="M4" s="66" t="n">
        <v>0.1375</v>
      </c>
      <c r="N4" s="54">
        <f>ABS(H4-M4)</f>
        <v/>
      </c>
    </row>
    <row r="5" ht="15" customHeight="1" s="35">
      <c r="A5" s="48">
        <f>'1_Raw_Games'!A5</f>
        <v/>
      </c>
      <c r="B5" s="49">
        <f>'1_Raw_Games'!B5</f>
        <v/>
      </c>
      <c r="C5" s="48">
        <f>'1_Raw_Games'!D5</f>
        <v/>
      </c>
      <c r="D5" s="48">
        <f>'1_Raw_Games'!C5</f>
        <v/>
      </c>
      <c r="E5" s="48">
        <f>'1_Raw_Games'!P5</f>
        <v/>
      </c>
      <c r="F5" s="50">
        <f>'2_Params'!$B$4+SUMPRODUCT(($C$3:C4=C5)*($K$3:K4))-SUMPRODUCT(($D$3:D4=C5)*($K$3:K4))</f>
        <v/>
      </c>
      <c r="G5" s="50">
        <f>'2_Params'!$B$4+SUMPRODUCT(($C$3:C4=D5)*($K$3:K4))-SUMPRODUCT(($D$3:D4=D5)*($K$3:K4))</f>
        <v/>
      </c>
      <c r="H5" s="51">
        <f>(F5-G5+'2_Params'!$B$6)/'2_Params'!$B$7</f>
        <v/>
      </c>
      <c r="I5" s="51">
        <f>1/(1+10^(-H5))</f>
        <v/>
      </c>
      <c r="J5" s="52">
        <f>LN(ABS(E5)+1)*('2_Params'!$B$8/MAX('2_Params'!$B$10,(IF(L5=1,F5-G5,G5-F5))*'2_Params'!$B$9+'2_Params'!$B$8))</f>
        <v/>
      </c>
      <c r="K5" s="52">
        <f>'2_Params'!$B$5*J5*(L5-I5)</f>
        <v/>
      </c>
      <c r="L5" s="48">
        <f>'1_Raw_Games'!O5</f>
        <v/>
      </c>
      <c r="M5" s="66" t="n">
        <v>0.1375</v>
      </c>
      <c r="N5" s="54">
        <f>ABS(H5-M5)</f>
        <v/>
      </c>
    </row>
    <row r="6" ht="15" customHeight="1" s="35">
      <c r="A6" s="48">
        <f>'1_Raw_Games'!A6</f>
        <v/>
      </c>
      <c r="B6" s="49">
        <f>'1_Raw_Games'!B6</f>
        <v/>
      </c>
      <c r="C6" s="48">
        <f>'1_Raw_Games'!D6</f>
        <v/>
      </c>
      <c r="D6" s="48">
        <f>'1_Raw_Games'!C6</f>
        <v/>
      </c>
      <c r="E6" s="48">
        <f>'1_Raw_Games'!P6</f>
        <v/>
      </c>
      <c r="F6" s="50">
        <f>'2_Params'!$B$4+SUMPRODUCT(($C$3:C5=C6)*($K$3:K5))-SUMPRODUCT(($D$3:D5=C6)*($K$3:K5))</f>
        <v/>
      </c>
      <c r="G6" s="50">
        <f>'2_Params'!$B$4+SUMPRODUCT(($C$3:C5=D6)*($K$3:K5))-SUMPRODUCT(($D$3:D5=D6)*($K$3:K5))</f>
        <v/>
      </c>
      <c r="H6" s="51">
        <f>(F6-G6+'2_Params'!$B$6)/'2_Params'!$B$7</f>
        <v/>
      </c>
      <c r="I6" s="51">
        <f>1/(1+10^(-H6))</f>
        <v/>
      </c>
      <c r="J6" s="52">
        <f>LN(ABS(E6)+1)*('2_Params'!$B$8/MAX('2_Params'!$B$10,(IF(L6=1,F6-G6,G6-F6))*'2_Params'!$B$9+'2_Params'!$B$8))</f>
        <v/>
      </c>
      <c r="K6" s="52">
        <f>'2_Params'!$B$5*J6*(L6-I6)</f>
        <v/>
      </c>
      <c r="L6" s="48">
        <f>'1_Raw_Games'!O6</f>
        <v/>
      </c>
      <c r="M6" s="66" t="n">
        <v>0.1375</v>
      </c>
      <c r="N6" s="54">
        <f>ABS(H6-M6)</f>
        <v/>
      </c>
    </row>
    <row r="7" ht="15" customHeight="1" s="35">
      <c r="A7" s="48">
        <f>'1_Raw_Games'!A7</f>
        <v/>
      </c>
      <c r="B7" s="49">
        <f>'1_Raw_Games'!B7</f>
        <v/>
      </c>
      <c r="C7" s="48">
        <f>'1_Raw_Games'!D7</f>
        <v/>
      </c>
      <c r="D7" s="48">
        <f>'1_Raw_Games'!C7</f>
        <v/>
      </c>
      <c r="E7" s="48">
        <f>'1_Raw_Games'!P7</f>
        <v/>
      </c>
      <c r="F7" s="50">
        <f>'2_Params'!$B$4+SUMPRODUCT(($C$3:C6=C7)*($K$3:K6))-SUMPRODUCT(($D$3:D6=C7)*($K$3:K6))</f>
        <v/>
      </c>
      <c r="G7" s="50">
        <f>'2_Params'!$B$4+SUMPRODUCT(($C$3:C6=D7)*($K$3:K6))-SUMPRODUCT(($D$3:D6=D7)*($K$3:K6))</f>
        <v/>
      </c>
      <c r="H7" s="51">
        <f>(F7-G7+'2_Params'!$B$6)/'2_Params'!$B$7</f>
        <v/>
      </c>
      <c r="I7" s="51">
        <f>1/(1+10^(-H7))</f>
        <v/>
      </c>
      <c r="J7" s="52">
        <f>LN(ABS(E7)+1)*('2_Params'!$B$8/MAX('2_Params'!$B$10,(IF(L7=1,F7-G7,G7-F7))*'2_Params'!$B$9+'2_Params'!$B$8))</f>
        <v/>
      </c>
      <c r="K7" s="52">
        <f>'2_Params'!$B$5*J7*(L7-I7)</f>
        <v/>
      </c>
      <c r="L7" s="48">
        <f>'1_Raw_Games'!O7</f>
        <v/>
      </c>
      <c r="M7" s="66" t="n">
        <v>0.1375</v>
      </c>
      <c r="N7" s="54">
        <f>ABS(H7-M7)</f>
        <v/>
      </c>
    </row>
    <row r="8" ht="15" customHeight="1" s="35">
      <c r="A8" s="48">
        <f>'1_Raw_Games'!A8</f>
        <v/>
      </c>
      <c r="B8" s="49">
        <f>'1_Raw_Games'!B8</f>
        <v/>
      </c>
      <c r="C8" s="48">
        <f>'1_Raw_Games'!D8</f>
        <v/>
      </c>
      <c r="D8" s="48">
        <f>'1_Raw_Games'!C8</f>
        <v/>
      </c>
      <c r="E8" s="48">
        <f>'1_Raw_Games'!P8</f>
        <v/>
      </c>
      <c r="F8" s="50">
        <f>'2_Params'!$B$4+SUMPRODUCT(($C$3:C7=C8)*($K$3:K7))-SUMPRODUCT(($D$3:D7=C8)*($K$3:K7))</f>
        <v/>
      </c>
      <c r="G8" s="50">
        <f>'2_Params'!$B$4+SUMPRODUCT(($C$3:C7=D8)*($K$3:K7))-SUMPRODUCT(($D$3:D7=D8)*($K$3:K7))</f>
        <v/>
      </c>
      <c r="H8" s="51">
        <f>(F8-G8+'2_Params'!$B$6)/'2_Params'!$B$7</f>
        <v/>
      </c>
      <c r="I8" s="51">
        <f>1/(1+10^(-H8))</f>
        <v/>
      </c>
      <c r="J8" s="52">
        <f>LN(ABS(E8)+1)*('2_Params'!$B$8/MAX('2_Params'!$B$10,(IF(L8=1,F8-G8,G8-F8))*'2_Params'!$B$9+'2_Params'!$B$8))</f>
        <v/>
      </c>
      <c r="K8" s="52">
        <f>'2_Params'!$B$5*J8*(L8-I8)</f>
        <v/>
      </c>
      <c r="L8" s="48">
        <f>'1_Raw_Games'!O8</f>
        <v/>
      </c>
      <c r="M8" s="66" t="n">
        <v>0.1375</v>
      </c>
      <c r="N8" s="54">
        <f>ABS(H8-M8)</f>
        <v/>
      </c>
    </row>
    <row r="9" ht="15" customHeight="1" s="35">
      <c r="A9" s="48">
        <f>'1_Raw_Games'!A9</f>
        <v/>
      </c>
      <c r="B9" s="49">
        <f>'1_Raw_Games'!B9</f>
        <v/>
      </c>
      <c r="C9" s="48">
        <f>'1_Raw_Games'!D9</f>
        <v/>
      </c>
      <c r="D9" s="48">
        <f>'1_Raw_Games'!C9</f>
        <v/>
      </c>
      <c r="E9" s="48">
        <f>'1_Raw_Games'!P9</f>
        <v/>
      </c>
      <c r="F9" s="50">
        <f>'2_Params'!$B$4+SUMPRODUCT(($C$3:C8=C9)*($K$3:K8))-SUMPRODUCT(($D$3:D8=C9)*($K$3:K8))</f>
        <v/>
      </c>
      <c r="G9" s="50">
        <f>'2_Params'!$B$4+SUMPRODUCT(($C$3:C8=D9)*($K$3:K8))-SUMPRODUCT(($D$3:D8=D9)*($K$3:K8))</f>
        <v/>
      </c>
      <c r="H9" s="51">
        <f>(F9-G9+'2_Params'!$B$6)/'2_Params'!$B$7</f>
        <v/>
      </c>
      <c r="I9" s="51">
        <f>1/(1+10^(-H9))</f>
        <v/>
      </c>
      <c r="J9" s="52">
        <f>LN(ABS(E9)+1)*('2_Params'!$B$8/MAX('2_Params'!$B$10,(IF(L9=1,F9-G9,G9-F9))*'2_Params'!$B$9+'2_Params'!$B$8))</f>
        <v/>
      </c>
      <c r="K9" s="52">
        <f>'2_Params'!$B$5*J9*(L9-I9)</f>
        <v/>
      </c>
      <c r="L9" s="48">
        <f>'1_Raw_Games'!O9</f>
        <v/>
      </c>
      <c r="M9" s="66" t="n">
        <v>0.1375</v>
      </c>
      <c r="N9" s="54">
        <f>ABS(H9-M9)</f>
        <v/>
      </c>
    </row>
    <row r="10" ht="15" customHeight="1" s="35">
      <c r="A10" s="48">
        <f>'1_Raw_Games'!A10</f>
        <v/>
      </c>
      <c r="B10" s="49">
        <f>'1_Raw_Games'!B10</f>
        <v/>
      </c>
      <c r="C10" s="48">
        <f>'1_Raw_Games'!D10</f>
        <v/>
      </c>
      <c r="D10" s="48">
        <f>'1_Raw_Games'!C10</f>
        <v/>
      </c>
      <c r="E10" s="48">
        <f>'1_Raw_Games'!P10</f>
        <v/>
      </c>
      <c r="F10" s="50">
        <f>'2_Params'!$B$4+SUMPRODUCT(($C$3:C9=C10)*($K$3:K9))-SUMPRODUCT(($D$3:D9=C10)*($K$3:K9))</f>
        <v/>
      </c>
      <c r="G10" s="50">
        <f>'2_Params'!$B$4+SUMPRODUCT(($C$3:C9=D10)*($K$3:K9))-SUMPRODUCT(($D$3:D9=D10)*($K$3:K9))</f>
        <v/>
      </c>
      <c r="H10" s="51">
        <f>(F10-G10+'2_Params'!$B$6)/'2_Params'!$B$7</f>
        <v/>
      </c>
      <c r="I10" s="51">
        <f>1/(1+10^(-H10))</f>
        <v/>
      </c>
      <c r="J10" s="52">
        <f>LN(ABS(E10)+1)*('2_Params'!$B$8/MAX('2_Params'!$B$10,(IF(L10=1,F10-G10,G10-F10))*'2_Params'!$B$9+'2_Params'!$B$8))</f>
        <v/>
      </c>
      <c r="K10" s="52">
        <f>'2_Params'!$B$5*J10*(L10-I10)</f>
        <v/>
      </c>
      <c r="L10" s="48">
        <f>'1_Raw_Games'!O10</f>
        <v/>
      </c>
      <c r="M10" s="66" t="n">
        <v>0.1375</v>
      </c>
      <c r="N10" s="54">
        <f>ABS(H10-M10)</f>
        <v/>
      </c>
    </row>
    <row r="11" ht="15" customHeight="1" s="35">
      <c r="A11" s="48">
        <f>'1_Raw_Games'!A11</f>
        <v/>
      </c>
      <c r="B11" s="49">
        <f>'1_Raw_Games'!B11</f>
        <v/>
      </c>
      <c r="C11" s="48">
        <f>'1_Raw_Games'!D11</f>
        <v/>
      </c>
      <c r="D11" s="48">
        <f>'1_Raw_Games'!C11</f>
        <v/>
      </c>
      <c r="E11" s="48">
        <f>'1_Raw_Games'!P11</f>
        <v/>
      </c>
      <c r="F11" s="50">
        <f>'2_Params'!$B$4+SUMPRODUCT(($C$3:C10=C11)*($K$3:K10))-SUMPRODUCT(($D$3:D10=C11)*($K$3:K10))</f>
        <v/>
      </c>
      <c r="G11" s="50">
        <f>'2_Params'!$B$4+SUMPRODUCT(($C$3:C10=D11)*($K$3:K10))-SUMPRODUCT(($D$3:D10=D11)*($K$3:K10))</f>
        <v/>
      </c>
      <c r="H11" s="51">
        <f>(F11-G11+'2_Params'!$B$6)/'2_Params'!$B$7</f>
        <v/>
      </c>
      <c r="I11" s="51">
        <f>1/(1+10^(-H11))</f>
        <v/>
      </c>
      <c r="J11" s="52">
        <f>LN(ABS(E11)+1)*('2_Params'!$B$8/MAX('2_Params'!$B$10,(IF(L11=1,F11-G11,G11-F11))*'2_Params'!$B$9+'2_Params'!$B$8))</f>
        <v/>
      </c>
      <c r="K11" s="52">
        <f>'2_Params'!$B$5*J11*(L11-I11)</f>
        <v/>
      </c>
      <c r="L11" s="48">
        <f>'1_Raw_Games'!O11</f>
        <v/>
      </c>
      <c r="M11" s="66" t="n">
        <v>0.1375</v>
      </c>
      <c r="N11" s="54">
        <f>ABS(H11-M11)</f>
        <v/>
      </c>
    </row>
    <row r="12" ht="15" customHeight="1" s="35">
      <c r="A12" s="48">
        <f>'1_Raw_Games'!A12</f>
        <v/>
      </c>
      <c r="B12" s="49">
        <f>'1_Raw_Games'!B12</f>
        <v/>
      </c>
      <c r="C12" s="48">
        <f>'1_Raw_Games'!D12</f>
        <v/>
      </c>
      <c r="D12" s="48">
        <f>'1_Raw_Games'!C12</f>
        <v/>
      </c>
      <c r="E12" s="48">
        <f>'1_Raw_Games'!P12</f>
        <v/>
      </c>
      <c r="F12" s="50">
        <f>'2_Params'!$B$4+SUMPRODUCT(($C$3:C11=C12)*($K$3:K11))-SUMPRODUCT(($D$3:D11=C12)*($K$3:K11))</f>
        <v/>
      </c>
      <c r="G12" s="50">
        <f>'2_Params'!$B$4+SUMPRODUCT(($C$3:C11=D12)*($K$3:K11))-SUMPRODUCT(($D$3:D11=D12)*($K$3:K11))</f>
        <v/>
      </c>
      <c r="H12" s="51">
        <f>(F12-G12+'2_Params'!$B$6)/'2_Params'!$B$7</f>
        <v/>
      </c>
      <c r="I12" s="51">
        <f>1/(1+10^(-H12))</f>
        <v/>
      </c>
      <c r="J12" s="52">
        <f>LN(ABS(E12)+1)*('2_Params'!$B$8/MAX('2_Params'!$B$10,(IF(L12=1,F12-G12,G12-F12))*'2_Params'!$B$9+'2_Params'!$B$8))</f>
        <v/>
      </c>
      <c r="K12" s="52">
        <f>'2_Params'!$B$5*J12*(L12-I12)</f>
        <v/>
      </c>
      <c r="L12" s="48">
        <f>'1_Raw_Games'!O12</f>
        <v/>
      </c>
      <c r="M12" s="66" t="n">
        <v>0.1375</v>
      </c>
      <c r="N12" s="54">
        <f>ABS(H12-M12)</f>
        <v/>
      </c>
    </row>
    <row r="13" ht="15" customHeight="1" s="35">
      <c r="A13" s="48">
        <f>'1_Raw_Games'!A13</f>
        <v/>
      </c>
      <c r="B13" s="49">
        <f>'1_Raw_Games'!B13</f>
        <v/>
      </c>
      <c r="C13" s="48">
        <f>'1_Raw_Games'!D13</f>
        <v/>
      </c>
      <c r="D13" s="48">
        <f>'1_Raw_Games'!C13</f>
        <v/>
      </c>
      <c r="E13" s="48">
        <f>'1_Raw_Games'!P13</f>
        <v/>
      </c>
      <c r="F13" s="50">
        <f>'2_Params'!$B$4+SUMPRODUCT(($C$3:C12=C13)*($K$3:K12))-SUMPRODUCT(($D$3:D12=C13)*($K$3:K12))</f>
        <v/>
      </c>
      <c r="G13" s="50">
        <f>'2_Params'!$B$4+SUMPRODUCT(($C$3:C12=D13)*($K$3:K12))-SUMPRODUCT(($D$3:D12=D13)*($K$3:K12))</f>
        <v/>
      </c>
      <c r="H13" s="51">
        <f>(F13-G13+'2_Params'!$B$6)/'2_Params'!$B$7</f>
        <v/>
      </c>
      <c r="I13" s="51">
        <f>1/(1+10^(-H13))</f>
        <v/>
      </c>
      <c r="J13" s="52">
        <f>LN(ABS(E13)+1)*('2_Params'!$B$8/MAX('2_Params'!$B$10,(IF(L13=1,F13-G13,G13-F13))*'2_Params'!$B$9+'2_Params'!$B$8))</f>
        <v/>
      </c>
      <c r="K13" s="52">
        <f>'2_Params'!$B$5*J13*(L13-I13)</f>
        <v/>
      </c>
      <c r="L13" s="48">
        <f>'1_Raw_Games'!O13</f>
        <v/>
      </c>
      <c r="M13" s="66" t="n">
        <v>0.1375</v>
      </c>
      <c r="N13" s="54">
        <f>ABS(H13-M13)</f>
        <v/>
      </c>
    </row>
    <row r="14" ht="15" customHeight="1" s="35">
      <c r="A14" s="48">
        <f>'1_Raw_Games'!A14</f>
        <v/>
      </c>
      <c r="B14" s="49">
        <f>'1_Raw_Games'!B14</f>
        <v/>
      </c>
      <c r="C14" s="48">
        <f>'1_Raw_Games'!D14</f>
        <v/>
      </c>
      <c r="D14" s="48">
        <f>'1_Raw_Games'!C14</f>
        <v/>
      </c>
      <c r="E14" s="48">
        <f>'1_Raw_Games'!P14</f>
        <v/>
      </c>
      <c r="F14" s="50">
        <f>'2_Params'!$B$4+SUMPRODUCT(($C$3:C13=C14)*($K$3:K13))-SUMPRODUCT(($D$3:D13=C14)*($K$3:K13))</f>
        <v/>
      </c>
      <c r="G14" s="50">
        <f>'2_Params'!$B$4+SUMPRODUCT(($C$3:C13=D14)*($K$3:K13))-SUMPRODUCT(($D$3:D13=D14)*($K$3:K13))</f>
        <v/>
      </c>
      <c r="H14" s="51">
        <f>(F14-G14+'2_Params'!$B$6)/'2_Params'!$B$7</f>
        <v/>
      </c>
      <c r="I14" s="51">
        <f>1/(1+10^(-H14))</f>
        <v/>
      </c>
      <c r="J14" s="52">
        <f>LN(ABS(E14)+1)*('2_Params'!$B$8/MAX('2_Params'!$B$10,(IF(L14=1,F14-G14,G14-F14))*'2_Params'!$B$9+'2_Params'!$B$8))</f>
        <v/>
      </c>
      <c r="K14" s="52">
        <f>'2_Params'!$B$5*J14*(L14-I14)</f>
        <v/>
      </c>
      <c r="L14" s="48">
        <f>'1_Raw_Games'!O14</f>
        <v/>
      </c>
      <c r="M14" s="66" t="n">
        <v>0.1375</v>
      </c>
      <c r="N14" s="54">
        <f>ABS(H14-M14)</f>
        <v/>
      </c>
    </row>
    <row r="15" ht="15" customHeight="1" s="35">
      <c r="A15" s="48">
        <f>'1_Raw_Games'!A15</f>
        <v/>
      </c>
      <c r="B15" s="49">
        <f>'1_Raw_Games'!B15</f>
        <v/>
      </c>
      <c r="C15" s="48">
        <f>'1_Raw_Games'!D15</f>
        <v/>
      </c>
      <c r="D15" s="48">
        <f>'1_Raw_Games'!C15</f>
        <v/>
      </c>
      <c r="E15" s="48">
        <f>'1_Raw_Games'!P15</f>
        <v/>
      </c>
      <c r="F15" s="50">
        <f>'2_Params'!$B$4+SUMPRODUCT(($C$3:C14=C15)*($K$3:K14))-SUMPRODUCT(($D$3:D14=C15)*($K$3:K14))</f>
        <v/>
      </c>
      <c r="G15" s="50">
        <f>'2_Params'!$B$4+SUMPRODUCT(($C$3:C14=D15)*($K$3:K14))-SUMPRODUCT(($D$3:D14=D15)*($K$3:K14))</f>
        <v/>
      </c>
      <c r="H15" s="51">
        <f>(F15-G15+'2_Params'!$B$6)/'2_Params'!$B$7</f>
        <v/>
      </c>
      <c r="I15" s="51">
        <f>1/(1+10^(-H15))</f>
        <v/>
      </c>
      <c r="J15" s="52">
        <f>LN(ABS(E15)+1)*('2_Params'!$B$8/MAX('2_Params'!$B$10,(IF(L15=1,F15-G15,G15-F15))*'2_Params'!$B$9+'2_Params'!$B$8))</f>
        <v/>
      </c>
      <c r="K15" s="52">
        <f>'2_Params'!$B$5*J15*(L15-I15)</f>
        <v/>
      </c>
      <c r="L15" s="48">
        <f>'1_Raw_Games'!O15</f>
        <v/>
      </c>
      <c r="M15" s="66" t="n">
        <v>0.1375</v>
      </c>
      <c r="N15" s="54">
        <f>ABS(H15-M15)</f>
        <v/>
      </c>
    </row>
    <row r="16" ht="15" customHeight="1" s="35">
      <c r="A16" s="48">
        <f>'1_Raw_Games'!A16</f>
        <v/>
      </c>
      <c r="B16" s="49">
        <f>'1_Raw_Games'!B16</f>
        <v/>
      </c>
      <c r="C16" s="48">
        <f>'1_Raw_Games'!D16</f>
        <v/>
      </c>
      <c r="D16" s="48">
        <f>'1_Raw_Games'!C16</f>
        <v/>
      </c>
      <c r="E16" s="48">
        <f>'1_Raw_Games'!P16</f>
        <v/>
      </c>
      <c r="F16" s="50">
        <f>'2_Params'!$B$4+SUMPRODUCT(($C$3:C15=C16)*($K$3:K15))-SUMPRODUCT(($D$3:D15=C16)*($K$3:K15))</f>
        <v/>
      </c>
      <c r="G16" s="50">
        <f>'2_Params'!$B$4+SUMPRODUCT(($C$3:C15=D16)*($K$3:K15))-SUMPRODUCT(($D$3:D15=D16)*($K$3:K15))</f>
        <v/>
      </c>
      <c r="H16" s="51">
        <f>(F16-G16+'2_Params'!$B$6)/'2_Params'!$B$7</f>
        <v/>
      </c>
      <c r="I16" s="51">
        <f>1/(1+10^(-H16))</f>
        <v/>
      </c>
      <c r="J16" s="52">
        <f>LN(ABS(E16)+1)*('2_Params'!$B$8/MAX('2_Params'!$B$10,(IF(L16=1,F16-G16,G16-F16))*'2_Params'!$B$9+'2_Params'!$B$8))</f>
        <v/>
      </c>
      <c r="K16" s="52">
        <f>'2_Params'!$B$5*J16*(L16-I16)</f>
        <v/>
      </c>
      <c r="L16" s="48">
        <f>'1_Raw_Games'!O16</f>
        <v/>
      </c>
      <c r="M16" s="66" t="n">
        <v>0.1375</v>
      </c>
      <c r="N16" s="54">
        <f>ABS(H16-M16)</f>
        <v/>
      </c>
    </row>
    <row r="17" ht="15" customHeight="1" s="35">
      <c r="A17" s="48">
        <f>'1_Raw_Games'!A17</f>
        <v/>
      </c>
      <c r="B17" s="49">
        <f>'1_Raw_Games'!B17</f>
        <v/>
      </c>
      <c r="C17" s="48">
        <f>'1_Raw_Games'!D17</f>
        <v/>
      </c>
      <c r="D17" s="48">
        <f>'1_Raw_Games'!C17</f>
        <v/>
      </c>
      <c r="E17" s="48">
        <f>'1_Raw_Games'!P17</f>
        <v/>
      </c>
      <c r="F17" s="50">
        <f>'2_Params'!$B$4+SUMPRODUCT(($C$3:C16=C17)*($K$3:K16))-SUMPRODUCT(($D$3:D16=C17)*($K$3:K16))</f>
        <v/>
      </c>
      <c r="G17" s="50">
        <f>'2_Params'!$B$4+SUMPRODUCT(($C$3:C16=D17)*($K$3:K16))-SUMPRODUCT(($D$3:D16=D17)*($K$3:K16))</f>
        <v/>
      </c>
      <c r="H17" s="51">
        <f>(F17-G17+'2_Params'!$B$6)/'2_Params'!$B$7</f>
        <v/>
      </c>
      <c r="I17" s="51">
        <f>1/(1+10^(-H17))</f>
        <v/>
      </c>
      <c r="J17" s="52">
        <f>LN(ABS(E17)+1)*('2_Params'!$B$8/MAX('2_Params'!$B$10,(IF(L17=1,F17-G17,G17-F17))*'2_Params'!$B$9+'2_Params'!$B$8))</f>
        <v/>
      </c>
      <c r="K17" s="52">
        <f>'2_Params'!$B$5*J17*(L17-I17)</f>
        <v/>
      </c>
      <c r="L17" s="48">
        <f>'1_Raw_Games'!O17</f>
        <v/>
      </c>
      <c r="M17" s="66" t="n">
        <v>0.1320219289804544</v>
      </c>
      <c r="N17" s="54">
        <f>ABS(H17-M17)</f>
        <v/>
      </c>
    </row>
    <row r="18" ht="15" customHeight="1" s="35">
      <c r="A18" s="48">
        <f>'1_Raw_Games'!A18</f>
        <v/>
      </c>
      <c r="B18" s="49">
        <f>'1_Raw_Games'!B18</f>
        <v/>
      </c>
      <c r="C18" s="48">
        <f>'1_Raw_Games'!D18</f>
        <v/>
      </c>
      <c r="D18" s="48">
        <f>'1_Raw_Games'!C18</f>
        <v/>
      </c>
      <c r="E18" s="48">
        <f>'1_Raw_Games'!P18</f>
        <v/>
      </c>
      <c r="F18" s="50">
        <f>'2_Params'!$B$4+SUMPRODUCT(($C$3:C17=C18)*($K$3:K17))-SUMPRODUCT(($D$3:D17=C18)*($K$3:K17))</f>
        <v/>
      </c>
      <c r="G18" s="50">
        <f>'2_Params'!$B$4+SUMPRODUCT(($C$3:C17=D18)*($K$3:K17))-SUMPRODUCT(($D$3:D17=D18)*($K$3:K17))</f>
        <v/>
      </c>
      <c r="H18" s="51">
        <f>(F18-G18+'2_Params'!$B$6)/'2_Params'!$B$7</f>
        <v/>
      </c>
      <c r="I18" s="51">
        <f>1/(1+10^(-H18))</f>
        <v/>
      </c>
      <c r="J18" s="52">
        <f>LN(ABS(E18)+1)*('2_Params'!$B$8/MAX('2_Params'!$B$10,(IF(L18=1,F18-G18,G18-F18))*'2_Params'!$B$9+'2_Params'!$B$8))</f>
        <v/>
      </c>
      <c r="K18" s="52">
        <f>'2_Params'!$B$5*J18*(L18-I18)</f>
        <v/>
      </c>
      <c r="L18" s="48">
        <f>'1_Raw_Games'!O18</f>
        <v/>
      </c>
      <c r="M18" s="66" t="n">
        <v>0.1635095242708126</v>
      </c>
      <c r="N18" s="54">
        <f>ABS(H18-M18)</f>
        <v/>
      </c>
    </row>
    <row r="19" ht="15" customHeight="1" s="35">
      <c r="A19" s="48">
        <f>'1_Raw_Games'!A19</f>
        <v/>
      </c>
      <c r="B19" s="49">
        <f>'1_Raw_Games'!B19</f>
        <v/>
      </c>
      <c r="C19" s="48">
        <f>'1_Raw_Games'!D19</f>
        <v/>
      </c>
      <c r="D19" s="48">
        <f>'1_Raw_Games'!C19</f>
        <v/>
      </c>
      <c r="E19" s="48">
        <f>'1_Raw_Games'!P19</f>
        <v/>
      </c>
      <c r="F19" s="50">
        <f>'2_Params'!$B$4+SUMPRODUCT(($C$3:C18=C19)*($K$3:K18))-SUMPRODUCT(($D$3:D18=C19)*($K$3:K18))</f>
        <v/>
      </c>
      <c r="G19" s="50">
        <f>'2_Params'!$B$4+SUMPRODUCT(($C$3:C18=D19)*($K$3:K18))-SUMPRODUCT(($D$3:D18=D19)*($K$3:K18))</f>
        <v/>
      </c>
      <c r="H19" s="51">
        <f>(F19-G19+'2_Params'!$B$6)/'2_Params'!$B$7</f>
        <v/>
      </c>
      <c r="I19" s="51">
        <f>1/(1+10^(-H19))</f>
        <v/>
      </c>
      <c r="J19" s="52">
        <f>LN(ABS(E19)+1)*('2_Params'!$B$8/MAX('2_Params'!$B$10,(IF(L19=1,F19-G19,G19-F19))*'2_Params'!$B$9+'2_Params'!$B$8))</f>
        <v/>
      </c>
      <c r="K19" s="52">
        <f>'2_Params'!$B$5*J19*(L19-I19)</f>
        <v/>
      </c>
      <c r="L19" s="48">
        <f>'1_Raw_Games'!O19</f>
        <v/>
      </c>
      <c r="M19" s="66" t="n">
        <v>0.1623835129004874</v>
      </c>
      <c r="N19" s="54">
        <f>ABS(H19-M19)</f>
        <v/>
      </c>
    </row>
    <row r="20" ht="15" customHeight="1" s="35">
      <c r="A20" s="48">
        <f>'1_Raw_Games'!A20</f>
        <v/>
      </c>
      <c r="B20" s="49">
        <f>'1_Raw_Games'!B20</f>
        <v/>
      </c>
      <c r="C20" s="48">
        <f>'1_Raw_Games'!D20</f>
        <v/>
      </c>
      <c r="D20" s="48">
        <f>'1_Raw_Games'!C20</f>
        <v/>
      </c>
      <c r="E20" s="48">
        <f>'1_Raw_Games'!P20</f>
        <v/>
      </c>
      <c r="F20" s="50">
        <f>'2_Params'!$B$4+SUMPRODUCT(($C$3:C19=C20)*($K$3:K19))-SUMPRODUCT(($D$3:D19=C20)*($K$3:K19))</f>
        <v/>
      </c>
      <c r="G20" s="50">
        <f>'2_Params'!$B$4+SUMPRODUCT(($C$3:C19=D20)*($K$3:K19))-SUMPRODUCT(($D$3:D19=D20)*($K$3:K19))</f>
        <v/>
      </c>
      <c r="H20" s="51">
        <f>(F20-G20+'2_Params'!$B$6)/'2_Params'!$B$7</f>
        <v/>
      </c>
      <c r="I20" s="51">
        <f>1/(1+10^(-H20))</f>
        <v/>
      </c>
      <c r="J20" s="52">
        <f>LN(ABS(E20)+1)*('2_Params'!$B$8/MAX('2_Params'!$B$10,(IF(L20=1,F20-G20,G20-F20))*'2_Params'!$B$9+'2_Params'!$B$8))</f>
        <v/>
      </c>
      <c r="K20" s="52">
        <f>'2_Params'!$B$5*J20*(L20-I20)</f>
        <v/>
      </c>
      <c r="L20" s="48">
        <f>'1_Raw_Games'!O20</f>
        <v/>
      </c>
      <c r="M20" s="66" t="n">
        <v>0.09403320187711919</v>
      </c>
      <c r="N20" s="54">
        <f>ABS(H20-M20)</f>
        <v/>
      </c>
    </row>
    <row r="21" ht="15" customHeight="1" s="35">
      <c r="A21" s="48">
        <f>'1_Raw_Games'!A21</f>
        <v/>
      </c>
      <c r="B21" s="49">
        <f>'1_Raw_Games'!B21</f>
        <v/>
      </c>
      <c r="C21" s="48">
        <f>'1_Raw_Games'!D21</f>
        <v/>
      </c>
      <c r="D21" s="48">
        <f>'1_Raw_Games'!C21</f>
        <v/>
      </c>
      <c r="E21" s="48">
        <f>'1_Raw_Games'!P21</f>
        <v/>
      </c>
      <c r="F21" s="50">
        <f>'2_Params'!$B$4+SUMPRODUCT(($C$3:C20=C21)*($K$3:K20))-SUMPRODUCT(($D$3:D20=C21)*($K$3:K20))</f>
        <v/>
      </c>
      <c r="G21" s="50">
        <f>'2_Params'!$B$4+SUMPRODUCT(($C$3:C20=D21)*($K$3:K20))-SUMPRODUCT(($D$3:D20=D21)*($K$3:K20))</f>
        <v/>
      </c>
      <c r="H21" s="51">
        <f>(F21-G21+'2_Params'!$B$6)/'2_Params'!$B$7</f>
        <v/>
      </c>
      <c r="I21" s="51">
        <f>1/(1+10^(-H21))</f>
        <v/>
      </c>
      <c r="J21" s="52">
        <f>LN(ABS(E21)+1)*('2_Params'!$B$8/MAX('2_Params'!$B$10,(IF(L21=1,F21-G21,G21-F21))*'2_Params'!$B$9+'2_Params'!$B$8))</f>
        <v/>
      </c>
      <c r="K21" s="52">
        <f>'2_Params'!$B$5*J21*(L21-I21)</f>
        <v/>
      </c>
      <c r="L21" s="48">
        <f>'1_Raw_Games'!O21</f>
        <v/>
      </c>
      <c r="M21" s="66" t="n">
        <v>0.1832430559310159</v>
      </c>
      <c r="N21" s="54">
        <f>ABS(H21-M21)</f>
        <v/>
      </c>
    </row>
    <row r="22" ht="15" customHeight="1" s="35">
      <c r="A22" s="48">
        <f>'1_Raw_Games'!A22</f>
        <v/>
      </c>
      <c r="B22" s="49">
        <f>'1_Raw_Games'!B22</f>
        <v/>
      </c>
      <c r="C22" s="48">
        <f>'1_Raw_Games'!D22</f>
        <v/>
      </c>
      <c r="D22" s="48">
        <f>'1_Raw_Games'!C22</f>
        <v/>
      </c>
      <c r="E22" s="48">
        <f>'1_Raw_Games'!P22</f>
        <v/>
      </c>
      <c r="F22" s="50">
        <f>'2_Params'!$B$4+SUMPRODUCT(($C$3:C21=C22)*($K$3:K21))-SUMPRODUCT(($D$3:D21=C22)*($K$3:K21))</f>
        <v/>
      </c>
      <c r="G22" s="50">
        <f>'2_Params'!$B$4+SUMPRODUCT(($C$3:C21=D22)*($K$3:K21))-SUMPRODUCT(($D$3:D21=D22)*($K$3:K21))</f>
        <v/>
      </c>
      <c r="H22" s="51">
        <f>(F22-G22+'2_Params'!$B$6)/'2_Params'!$B$7</f>
        <v/>
      </c>
      <c r="I22" s="51">
        <f>1/(1+10^(-H22))</f>
        <v/>
      </c>
      <c r="J22" s="52">
        <f>LN(ABS(E22)+1)*('2_Params'!$B$8/MAX('2_Params'!$B$10,(IF(L22=1,F22-G22,G22-F22))*'2_Params'!$B$9+'2_Params'!$B$8))</f>
        <v/>
      </c>
      <c r="K22" s="52">
        <f>'2_Params'!$B$5*J22*(L22-I22)</f>
        <v/>
      </c>
      <c r="L22" s="48">
        <f>'1_Raw_Games'!O22</f>
        <v/>
      </c>
      <c r="M22" s="66" t="n">
        <v>0.1311892452393715</v>
      </c>
      <c r="N22" s="54">
        <f>ABS(H22-M22)</f>
        <v/>
      </c>
    </row>
    <row r="23" ht="15" customHeight="1" s="35">
      <c r="A23" s="48">
        <f>'1_Raw_Games'!A23</f>
        <v/>
      </c>
      <c r="B23" s="49">
        <f>'1_Raw_Games'!B23</f>
        <v/>
      </c>
      <c r="C23" s="48">
        <f>'1_Raw_Games'!D23</f>
        <v/>
      </c>
      <c r="D23" s="48">
        <f>'1_Raw_Games'!C23</f>
        <v/>
      </c>
      <c r="E23" s="48">
        <f>'1_Raw_Games'!P23</f>
        <v/>
      </c>
      <c r="F23" s="50">
        <f>'2_Params'!$B$4+SUMPRODUCT(($C$3:C22=C23)*($K$3:K22))-SUMPRODUCT(($D$3:D22=C23)*($K$3:K22))</f>
        <v/>
      </c>
      <c r="G23" s="50">
        <f>'2_Params'!$B$4+SUMPRODUCT(($C$3:C22=D23)*($K$3:K22))-SUMPRODUCT(($D$3:D22=D23)*($K$3:K22))</f>
        <v/>
      </c>
      <c r="H23" s="51">
        <f>(F23-G23+'2_Params'!$B$6)/'2_Params'!$B$7</f>
        <v/>
      </c>
      <c r="I23" s="51">
        <f>1/(1+10^(-H23))</f>
        <v/>
      </c>
      <c r="J23" s="52">
        <f>LN(ABS(E23)+1)*('2_Params'!$B$8/MAX('2_Params'!$B$10,(IF(L23=1,F23-G23,G23-F23))*'2_Params'!$B$9+'2_Params'!$B$8))</f>
        <v/>
      </c>
      <c r="K23" s="52">
        <f>'2_Params'!$B$5*J23*(L23-I23)</f>
        <v/>
      </c>
      <c r="L23" s="48">
        <f>'1_Raw_Games'!O23</f>
        <v/>
      </c>
      <c r="M23" s="66" t="n">
        <v>0.1496664082652961</v>
      </c>
      <c r="N23" s="54">
        <f>ABS(H23-M23)</f>
        <v/>
      </c>
    </row>
    <row r="24" ht="15" customHeight="1" s="35">
      <c r="A24" s="48">
        <f>'1_Raw_Games'!A24</f>
        <v/>
      </c>
      <c r="B24" s="49">
        <f>'1_Raw_Games'!B24</f>
        <v/>
      </c>
      <c r="C24" s="48">
        <f>'1_Raw_Games'!D24</f>
        <v/>
      </c>
      <c r="D24" s="48">
        <f>'1_Raw_Games'!C24</f>
        <v/>
      </c>
      <c r="E24" s="48">
        <f>'1_Raw_Games'!P24</f>
        <v/>
      </c>
      <c r="F24" s="50">
        <f>'2_Params'!$B$4+SUMPRODUCT(($C$3:C23=C24)*($K$3:K23))-SUMPRODUCT(($D$3:D23=C24)*($K$3:K23))</f>
        <v/>
      </c>
      <c r="G24" s="50">
        <f>'2_Params'!$B$4+SUMPRODUCT(($C$3:C23=D24)*($K$3:K23))-SUMPRODUCT(($D$3:D23=D24)*($K$3:K23))</f>
        <v/>
      </c>
      <c r="H24" s="51">
        <f>(F24-G24+'2_Params'!$B$6)/'2_Params'!$B$7</f>
        <v/>
      </c>
      <c r="I24" s="51">
        <f>1/(1+10^(-H24))</f>
        <v/>
      </c>
      <c r="J24" s="52">
        <f>LN(ABS(E24)+1)*('2_Params'!$B$8/MAX('2_Params'!$B$10,(IF(L24=1,F24-G24,G24-F24))*'2_Params'!$B$9+'2_Params'!$B$8))</f>
        <v/>
      </c>
      <c r="K24" s="52">
        <f>'2_Params'!$B$5*J24*(L24-I24)</f>
        <v/>
      </c>
      <c r="L24" s="48">
        <f>'1_Raw_Games'!O24</f>
        <v/>
      </c>
      <c r="M24" s="66" t="n">
        <v>0.1447416159865258</v>
      </c>
      <c r="N24" s="54">
        <f>ABS(H24-M24)</f>
        <v/>
      </c>
    </row>
    <row r="25" ht="15" customHeight="1" s="35">
      <c r="A25" s="48">
        <f>'1_Raw_Games'!A25</f>
        <v/>
      </c>
      <c r="B25" s="49">
        <f>'1_Raw_Games'!B25</f>
        <v/>
      </c>
      <c r="C25" s="48">
        <f>'1_Raw_Games'!D25</f>
        <v/>
      </c>
      <c r="D25" s="48">
        <f>'1_Raw_Games'!C25</f>
        <v/>
      </c>
      <c r="E25" s="48">
        <f>'1_Raw_Games'!P25</f>
        <v/>
      </c>
      <c r="F25" s="50">
        <f>'2_Params'!$B$4+SUMPRODUCT(($C$3:C24=C25)*($K$3:K24))-SUMPRODUCT(($D$3:D24=C25)*($K$3:K24))</f>
        <v/>
      </c>
      <c r="G25" s="50">
        <f>'2_Params'!$B$4+SUMPRODUCT(($C$3:C24=D25)*($K$3:K24))-SUMPRODUCT(($D$3:D24=D25)*($K$3:K24))</f>
        <v/>
      </c>
      <c r="H25" s="51">
        <f>(F25-G25+'2_Params'!$B$6)/'2_Params'!$B$7</f>
        <v/>
      </c>
      <c r="I25" s="51">
        <f>1/(1+10^(-H25))</f>
        <v/>
      </c>
      <c r="J25" s="52">
        <f>LN(ABS(E25)+1)*('2_Params'!$B$8/MAX('2_Params'!$B$10,(IF(L25=1,F25-G25,G25-F25))*'2_Params'!$B$9+'2_Params'!$B$8))</f>
        <v/>
      </c>
      <c r="K25" s="52">
        <f>'2_Params'!$B$5*J25*(L25-I25)</f>
        <v/>
      </c>
      <c r="L25" s="48">
        <f>'1_Raw_Games'!O25</f>
        <v/>
      </c>
      <c r="M25" s="66" t="n">
        <v>0.1655985766461742</v>
      </c>
      <c r="N25" s="54">
        <f>ABS(H25-M25)</f>
        <v/>
      </c>
    </row>
    <row r="26" ht="15" customHeight="1" s="35">
      <c r="A26" s="48">
        <f>'1_Raw_Games'!A26</f>
        <v/>
      </c>
      <c r="B26" s="49">
        <f>'1_Raw_Games'!B26</f>
        <v/>
      </c>
      <c r="C26" s="48">
        <f>'1_Raw_Games'!D26</f>
        <v/>
      </c>
      <c r="D26" s="48">
        <f>'1_Raw_Games'!C26</f>
        <v/>
      </c>
      <c r="E26" s="48">
        <f>'1_Raw_Games'!P26</f>
        <v/>
      </c>
      <c r="F26" s="50">
        <f>'2_Params'!$B$4+SUMPRODUCT(($C$3:C25=C26)*($K$3:K25))-SUMPRODUCT(($D$3:D25=C26)*($K$3:K25))</f>
        <v/>
      </c>
      <c r="G26" s="50">
        <f>'2_Params'!$B$4+SUMPRODUCT(($C$3:C25=D26)*($K$3:K25))-SUMPRODUCT(($D$3:D25=D26)*($K$3:K25))</f>
        <v/>
      </c>
      <c r="H26" s="51">
        <f>(F26-G26+'2_Params'!$B$6)/'2_Params'!$B$7</f>
        <v/>
      </c>
      <c r="I26" s="51">
        <f>1/(1+10^(-H26))</f>
        <v/>
      </c>
      <c r="J26" s="52">
        <f>LN(ABS(E26)+1)*('2_Params'!$B$8/MAX('2_Params'!$B$10,(IF(L26=1,F26-G26,G26-F26))*'2_Params'!$B$9+'2_Params'!$B$8))</f>
        <v/>
      </c>
      <c r="K26" s="52">
        <f>'2_Params'!$B$5*J26*(L26-I26)</f>
        <v/>
      </c>
      <c r="L26" s="48">
        <f>'1_Raw_Games'!O26</f>
        <v/>
      </c>
      <c r="M26" s="66" t="n">
        <v>0.0838713332770129</v>
      </c>
      <c r="N26" s="54">
        <f>ABS(H26-M26)</f>
        <v/>
      </c>
    </row>
    <row r="27" ht="15" customHeight="1" s="35">
      <c r="A27" s="48">
        <f>'1_Raw_Games'!A27</f>
        <v/>
      </c>
      <c r="B27" s="49">
        <f>'1_Raw_Games'!B27</f>
        <v/>
      </c>
      <c r="C27" s="48">
        <f>'1_Raw_Games'!D27</f>
        <v/>
      </c>
      <c r="D27" s="48">
        <f>'1_Raw_Games'!C27</f>
        <v/>
      </c>
      <c r="E27" s="48">
        <f>'1_Raw_Games'!P27</f>
        <v/>
      </c>
      <c r="F27" s="50">
        <f>'2_Params'!$B$4+SUMPRODUCT(($C$3:C26=C27)*($K$3:K26))-SUMPRODUCT(($D$3:D26=C27)*($K$3:K26))</f>
        <v/>
      </c>
      <c r="G27" s="50">
        <f>'2_Params'!$B$4+SUMPRODUCT(($C$3:C26=D27)*($K$3:K26))-SUMPRODUCT(($D$3:D26=D27)*($K$3:K26))</f>
        <v/>
      </c>
      <c r="H27" s="51">
        <f>(F27-G27+'2_Params'!$B$6)/'2_Params'!$B$7</f>
        <v/>
      </c>
      <c r="I27" s="51">
        <f>1/(1+10^(-H27))</f>
        <v/>
      </c>
      <c r="J27" s="52">
        <f>LN(ABS(E27)+1)*('2_Params'!$B$8/MAX('2_Params'!$B$10,(IF(L27=1,F27-G27,G27-F27))*'2_Params'!$B$9+'2_Params'!$B$8))</f>
        <v/>
      </c>
      <c r="K27" s="52">
        <f>'2_Params'!$B$5*J27*(L27-I27)</f>
        <v/>
      </c>
      <c r="L27" s="48">
        <f>'1_Raw_Games'!O27</f>
        <v/>
      </c>
      <c r="M27" s="66" t="n">
        <v>0.1201071835767641</v>
      </c>
      <c r="N27" s="54">
        <f>ABS(H27-M27)</f>
        <v/>
      </c>
    </row>
    <row r="28" ht="15" customHeight="1" s="35">
      <c r="A28" s="48">
        <f>'1_Raw_Games'!A28</f>
        <v/>
      </c>
      <c r="B28" s="49">
        <f>'1_Raw_Games'!B28</f>
        <v/>
      </c>
      <c r="C28" s="48">
        <f>'1_Raw_Games'!D28</f>
        <v/>
      </c>
      <c r="D28" s="48">
        <f>'1_Raw_Games'!C28</f>
        <v/>
      </c>
      <c r="E28" s="48">
        <f>'1_Raw_Games'!P28</f>
        <v/>
      </c>
      <c r="F28" s="50">
        <f>'2_Params'!$B$4+SUMPRODUCT(($C$3:C27=C28)*($K$3:K27))-SUMPRODUCT(($D$3:D27=C28)*($K$3:K27))</f>
        <v/>
      </c>
      <c r="G28" s="50">
        <f>'2_Params'!$B$4+SUMPRODUCT(($C$3:C27=D28)*($K$3:K27))-SUMPRODUCT(($D$3:D27=D28)*($K$3:K27))</f>
        <v/>
      </c>
      <c r="H28" s="51">
        <f>(F28-G28+'2_Params'!$B$6)/'2_Params'!$B$7</f>
        <v/>
      </c>
      <c r="I28" s="51">
        <f>1/(1+10^(-H28))</f>
        <v/>
      </c>
      <c r="J28" s="52">
        <f>LN(ABS(E28)+1)*('2_Params'!$B$8/MAX('2_Params'!$B$10,(IF(L28=1,F28-G28,G28-F28))*'2_Params'!$B$9+'2_Params'!$B$8))</f>
        <v/>
      </c>
      <c r="K28" s="52">
        <f>'2_Params'!$B$5*J28*(L28-I28)</f>
        <v/>
      </c>
      <c r="L28" s="48">
        <f>'1_Raw_Games'!O28</f>
        <v/>
      </c>
      <c r="M28" s="66" t="n">
        <v>0.07925436264555739</v>
      </c>
      <c r="N28" s="54">
        <f>ABS(H28-M28)</f>
        <v/>
      </c>
    </row>
    <row r="29" ht="15" customHeight="1" s="35">
      <c r="A29" s="48">
        <f>'1_Raw_Games'!A29</f>
        <v/>
      </c>
      <c r="B29" s="49">
        <f>'1_Raw_Games'!B29</f>
        <v/>
      </c>
      <c r="C29" s="48">
        <f>'1_Raw_Games'!D29</f>
        <v/>
      </c>
      <c r="D29" s="48">
        <f>'1_Raw_Games'!C29</f>
        <v/>
      </c>
      <c r="E29" s="48">
        <f>'1_Raw_Games'!P29</f>
        <v/>
      </c>
      <c r="F29" s="50">
        <f>'2_Params'!$B$4+SUMPRODUCT(($C$3:C28=C29)*($K$3:K28))-SUMPRODUCT(($D$3:D28=C29)*($K$3:K28))</f>
        <v/>
      </c>
      <c r="G29" s="50">
        <f>'2_Params'!$B$4+SUMPRODUCT(($C$3:C28=D29)*($K$3:K28))-SUMPRODUCT(($D$3:D28=D29)*($K$3:K28))</f>
        <v/>
      </c>
      <c r="H29" s="51">
        <f>(F29-G29+'2_Params'!$B$6)/'2_Params'!$B$7</f>
        <v/>
      </c>
      <c r="I29" s="51">
        <f>1/(1+10^(-H29))</f>
        <v/>
      </c>
      <c r="J29" s="52">
        <f>LN(ABS(E29)+1)*('2_Params'!$B$8/MAX('2_Params'!$B$10,(IF(L29=1,F29-G29,G29-F29))*'2_Params'!$B$9+'2_Params'!$B$8))</f>
        <v/>
      </c>
      <c r="K29" s="52">
        <f>'2_Params'!$B$5*J29*(L29-I29)</f>
        <v/>
      </c>
      <c r="L29" s="48">
        <f>'1_Raw_Games'!O29</f>
        <v/>
      </c>
      <c r="M29" s="66" t="n">
        <v>0.1003512298802257</v>
      </c>
      <c r="N29" s="54">
        <f>ABS(H29-M29)</f>
        <v/>
      </c>
    </row>
    <row r="30" ht="15" customHeight="1" s="35">
      <c r="A30" s="48">
        <f>'1_Raw_Games'!A30</f>
        <v/>
      </c>
      <c r="B30" s="49">
        <f>'1_Raw_Games'!B30</f>
        <v/>
      </c>
      <c r="C30" s="48">
        <f>'1_Raw_Games'!D30</f>
        <v/>
      </c>
      <c r="D30" s="48">
        <f>'1_Raw_Games'!C30</f>
        <v/>
      </c>
      <c r="E30" s="48">
        <f>'1_Raw_Games'!P30</f>
        <v/>
      </c>
      <c r="F30" s="50">
        <f>'2_Params'!$B$4+SUMPRODUCT(($C$3:C29=C30)*($K$3:K29))-SUMPRODUCT(($D$3:D29=C30)*($K$3:K29))</f>
        <v/>
      </c>
      <c r="G30" s="50">
        <f>'2_Params'!$B$4+SUMPRODUCT(($C$3:C29=D30)*($K$3:K29))-SUMPRODUCT(($D$3:D29=D30)*($K$3:K29))</f>
        <v/>
      </c>
      <c r="H30" s="51">
        <f>(F30-G30+'2_Params'!$B$6)/'2_Params'!$B$7</f>
        <v/>
      </c>
      <c r="I30" s="51">
        <f>1/(1+10^(-H30))</f>
        <v/>
      </c>
      <c r="J30" s="52">
        <f>LN(ABS(E30)+1)*('2_Params'!$B$8/MAX('2_Params'!$B$10,(IF(L30=1,F30-G30,G30-F30))*'2_Params'!$B$9+'2_Params'!$B$8))</f>
        <v/>
      </c>
      <c r="K30" s="52">
        <f>'2_Params'!$B$5*J30*(L30-I30)</f>
        <v/>
      </c>
      <c r="L30" s="48">
        <f>'1_Raw_Games'!O30</f>
        <v/>
      </c>
      <c r="M30" s="66" t="n">
        <v>0.1003512298802257</v>
      </c>
      <c r="N30" s="54">
        <f>ABS(H30-M30)</f>
        <v/>
      </c>
    </row>
    <row r="31" ht="15" customHeight="1" s="35">
      <c r="A31" s="48">
        <f>'1_Raw_Games'!A31</f>
        <v/>
      </c>
      <c r="B31" s="49">
        <f>'1_Raw_Games'!B31</f>
        <v/>
      </c>
      <c r="C31" s="48">
        <f>'1_Raw_Games'!D31</f>
        <v/>
      </c>
      <c r="D31" s="48">
        <f>'1_Raw_Games'!C31</f>
        <v/>
      </c>
      <c r="E31" s="48">
        <f>'1_Raw_Games'!P31</f>
        <v/>
      </c>
      <c r="F31" s="50">
        <f>'2_Params'!$B$4+SUMPRODUCT(($C$3:C30=C31)*($K$3:K30))-SUMPRODUCT(($D$3:D30=C31)*($K$3:K30))</f>
        <v/>
      </c>
      <c r="G31" s="50">
        <f>'2_Params'!$B$4+SUMPRODUCT(($C$3:C30=D31)*($K$3:K30))-SUMPRODUCT(($D$3:D30=D31)*($K$3:K30))</f>
        <v/>
      </c>
      <c r="H31" s="51">
        <f>(F31-G31+'2_Params'!$B$6)/'2_Params'!$B$7</f>
        <v/>
      </c>
      <c r="I31" s="51">
        <f>1/(1+10^(-H31))</f>
        <v/>
      </c>
      <c r="J31" s="52">
        <f>LN(ABS(E31)+1)*('2_Params'!$B$8/MAX('2_Params'!$B$10,(IF(L31=1,F31-G31,G31-F31))*'2_Params'!$B$9+'2_Params'!$B$8))</f>
        <v/>
      </c>
      <c r="K31" s="52">
        <f>'2_Params'!$B$5*J31*(L31-I31)</f>
        <v/>
      </c>
      <c r="L31" s="48">
        <f>'1_Raw_Games'!O31</f>
        <v/>
      </c>
      <c r="M31" s="66" t="n">
        <v>0.1191219068748881</v>
      </c>
      <c r="N31" s="54">
        <f>ABS(H31-M31)</f>
        <v/>
      </c>
    </row>
    <row r="32" ht="15" customHeight="1" s="35">
      <c r="A32" s="48">
        <f>'1_Raw_Games'!A32</f>
        <v/>
      </c>
      <c r="B32" s="49">
        <f>'1_Raw_Games'!B32</f>
        <v/>
      </c>
      <c r="C32" s="48">
        <f>'1_Raw_Games'!D32</f>
        <v/>
      </c>
      <c r="D32" s="48">
        <f>'1_Raw_Games'!C32</f>
        <v/>
      </c>
      <c r="E32" s="48">
        <f>'1_Raw_Games'!P32</f>
        <v/>
      </c>
      <c r="F32" s="50">
        <f>'2_Params'!$B$4+SUMPRODUCT(($C$3:C31=C32)*($K$3:K31))-SUMPRODUCT(($D$3:D31=C32)*($K$3:K31))</f>
        <v/>
      </c>
      <c r="G32" s="50">
        <f>'2_Params'!$B$4+SUMPRODUCT(($C$3:C31=D32)*($K$3:K31))-SUMPRODUCT(($D$3:D31=D32)*($K$3:K31))</f>
        <v/>
      </c>
      <c r="H32" s="51">
        <f>(F32-G32+'2_Params'!$B$6)/'2_Params'!$B$7</f>
        <v/>
      </c>
      <c r="I32" s="51">
        <f>1/(1+10^(-H32))</f>
        <v/>
      </c>
      <c r="J32" s="52">
        <f>LN(ABS(E32)+1)*('2_Params'!$B$8/MAX('2_Params'!$B$10,(IF(L32=1,F32-G32,G32-F32))*'2_Params'!$B$9+'2_Params'!$B$8))</f>
        <v/>
      </c>
      <c r="K32" s="52">
        <f>'2_Params'!$B$5*J32*(L32-I32)</f>
        <v/>
      </c>
      <c r="L32" s="48">
        <f>'1_Raw_Games'!O32</f>
        <v/>
      </c>
      <c r="M32" s="66" t="n">
        <v>0.0964029470787494</v>
      </c>
      <c r="N32" s="54">
        <f>ABS(H32-M32)</f>
        <v/>
      </c>
    </row>
    <row r="33" ht="15" customHeight="1" s="35">
      <c r="A33" s="48">
        <f>'1_Raw_Games'!A33</f>
        <v/>
      </c>
      <c r="B33" s="49">
        <f>'1_Raw_Games'!B33</f>
        <v/>
      </c>
      <c r="C33" s="48">
        <f>'1_Raw_Games'!D33</f>
        <v/>
      </c>
      <c r="D33" s="48">
        <f>'1_Raw_Games'!C33</f>
        <v/>
      </c>
      <c r="E33" s="48">
        <f>'1_Raw_Games'!P33</f>
        <v/>
      </c>
      <c r="F33" s="50">
        <f>'2_Params'!$B$4+SUMPRODUCT(($C$3:C32=C33)*($K$3:K32))-SUMPRODUCT(($D$3:D32=C33)*($K$3:K32))</f>
        <v/>
      </c>
      <c r="G33" s="50">
        <f>'2_Params'!$B$4+SUMPRODUCT(($C$3:C32=D33)*($K$3:K32))-SUMPRODUCT(($D$3:D32=D33)*($K$3:K32))</f>
        <v/>
      </c>
      <c r="H33" s="51">
        <f>(F33-G33+'2_Params'!$B$6)/'2_Params'!$B$7</f>
        <v/>
      </c>
      <c r="I33" s="51">
        <f>1/(1+10^(-H33))</f>
        <v/>
      </c>
      <c r="J33" s="52">
        <f>LN(ABS(E33)+1)*('2_Params'!$B$8/MAX('2_Params'!$B$10,(IF(L33=1,F33-G33,G33-F33))*'2_Params'!$B$9+'2_Params'!$B$8))</f>
        <v/>
      </c>
      <c r="K33" s="52">
        <f>'2_Params'!$B$5*J33*(L33-I33)</f>
        <v/>
      </c>
      <c r="L33" s="48">
        <f>'1_Raw_Games'!O33</f>
        <v/>
      </c>
      <c r="M33" s="66" t="n">
        <v>0.1213426095707905</v>
      </c>
      <c r="N33" s="54">
        <f>ABS(H33-M33)</f>
        <v/>
      </c>
    </row>
    <row r="34" ht="15" customHeight="1" s="35">
      <c r="A34" s="48">
        <f>'1_Raw_Games'!A34</f>
        <v/>
      </c>
      <c r="B34" s="49">
        <f>'1_Raw_Games'!B34</f>
        <v/>
      </c>
      <c r="C34" s="48">
        <f>'1_Raw_Games'!D34</f>
        <v/>
      </c>
      <c r="D34" s="48">
        <f>'1_Raw_Games'!C34</f>
        <v/>
      </c>
      <c r="E34" s="48">
        <f>'1_Raw_Games'!P34</f>
        <v/>
      </c>
      <c r="F34" s="50">
        <f>'2_Params'!$B$4+SUMPRODUCT(($C$3:C33=C34)*($K$3:K33))-SUMPRODUCT(($D$3:D33=C34)*($K$3:K33))</f>
        <v/>
      </c>
      <c r="G34" s="50">
        <f>'2_Params'!$B$4+SUMPRODUCT(($C$3:C33=D34)*($K$3:K33))-SUMPRODUCT(($D$3:D33=D34)*($K$3:K33))</f>
        <v/>
      </c>
      <c r="H34" s="51">
        <f>(F34-G34+'2_Params'!$B$6)/'2_Params'!$B$7</f>
        <v/>
      </c>
      <c r="I34" s="51">
        <f>1/(1+10^(-H34))</f>
        <v/>
      </c>
      <c r="J34" s="52">
        <f>LN(ABS(E34)+1)*('2_Params'!$B$8/MAX('2_Params'!$B$10,(IF(L34=1,F34-G34,G34-F34))*'2_Params'!$B$9+'2_Params'!$B$8))</f>
        <v/>
      </c>
      <c r="K34" s="52">
        <f>'2_Params'!$B$5*J34*(L34-I34)</f>
        <v/>
      </c>
      <c r="L34" s="48">
        <f>'1_Raw_Games'!O34</f>
        <v/>
      </c>
      <c r="M34" s="66" t="n">
        <v>0.1346978979128033</v>
      </c>
      <c r="N34" s="54">
        <f>ABS(H34-M34)</f>
        <v/>
      </c>
    </row>
    <row r="35" ht="15" customHeight="1" s="35">
      <c r="A35" s="48">
        <f>'1_Raw_Games'!A35</f>
        <v/>
      </c>
      <c r="B35" s="49">
        <f>'1_Raw_Games'!B35</f>
        <v/>
      </c>
      <c r="C35" s="48">
        <f>'1_Raw_Games'!D35</f>
        <v/>
      </c>
      <c r="D35" s="48">
        <f>'1_Raw_Games'!C35</f>
        <v/>
      </c>
      <c r="E35" s="48">
        <f>'1_Raw_Games'!P35</f>
        <v/>
      </c>
      <c r="F35" s="50">
        <f>'2_Params'!$B$4+SUMPRODUCT(($C$3:C34=C35)*($K$3:K34))-SUMPRODUCT(($D$3:D34=C35)*($K$3:K34))</f>
        <v/>
      </c>
      <c r="G35" s="50">
        <f>'2_Params'!$B$4+SUMPRODUCT(($C$3:C34=D35)*($K$3:K34))-SUMPRODUCT(($D$3:D34=D35)*($K$3:K34))</f>
        <v/>
      </c>
      <c r="H35" s="51">
        <f>(F35-G35+'2_Params'!$B$6)/'2_Params'!$B$7</f>
        <v/>
      </c>
      <c r="I35" s="51">
        <f>1/(1+10^(-H35))</f>
        <v/>
      </c>
      <c r="J35" s="52">
        <f>LN(ABS(E35)+1)*('2_Params'!$B$8/MAX('2_Params'!$B$10,(IF(L35=1,F35-G35,G35-F35))*'2_Params'!$B$9+'2_Params'!$B$8))</f>
        <v/>
      </c>
      <c r="K35" s="52">
        <f>'2_Params'!$B$5*J35*(L35-I35)</f>
        <v/>
      </c>
      <c r="L35" s="48">
        <f>'1_Raw_Games'!O35</f>
        <v/>
      </c>
      <c r="M35" s="66" t="n">
        <v>0.1378356623441095</v>
      </c>
      <c r="N35" s="54">
        <f>ABS(H35-M35)</f>
        <v/>
      </c>
    </row>
    <row r="36" ht="15" customHeight="1" s="35">
      <c r="A36" s="48">
        <f>'1_Raw_Games'!A36</f>
        <v/>
      </c>
      <c r="B36" s="49">
        <f>'1_Raw_Games'!B36</f>
        <v/>
      </c>
      <c r="C36" s="48">
        <f>'1_Raw_Games'!D36</f>
        <v/>
      </c>
      <c r="D36" s="48">
        <f>'1_Raw_Games'!C36</f>
        <v/>
      </c>
      <c r="E36" s="48">
        <f>'1_Raw_Games'!P36</f>
        <v/>
      </c>
      <c r="F36" s="50">
        <f>'2_Params'!$B$4+SUMPRODUCT(($C$3:C35=C36)*($K$3:K35))-SUMPRODUCT(($D$3:D35=C36)*($K$3:K35))</f>
        <v/>
      </c>
      <c r="G36" s="50">
        <f>'2_Params'!$B$4+SUMPRODUCT(($C$3:C35=D36)*($K$3:K35))-SUMPRODUCT(($D$3:D35=D36)*($K$3:K35))</f>
        <v/>
      </c>
      <c r="H36" s="51">
        <f>(F36-G36+'2_Params'!$B$6)/'2_Params'!$B$7</f>
        <v/>
      </c>
      <c r="I36" s="51">
        <f>1/(1+10^(-H36))</f>
        <v/>
      </c>
      <c r="J36" s="52">
        <f>LN(ABS(E36)+1)*('2_Params'!$B$8/MAX('2_Params'!$B$10,(IF(L36=1,F36-G36,G36-F36))*'2_Params'!$B$9+'2_Params'!$B$8))</f>
        <v/>
      </c>
      <c r="K36" s="52">
        <f>'2_Params'!$B$5*J36*(L36-I36)</f>
        <v/>
      </c>
      <c r="L36" s="48">
        <f>'1_Raw_Games'!O36</f>
        <v/>
      </c>
      <c r="M36" s="66" t="n">
        <v>0.2381981177942236</v>
      </c>
      <c r="N36" s="54">
        <f>ABS(H36-M36)</f>
        <v/>
      </c>
    </row>
    <row r="37" ht="15" customHeight="1" s="35">
      <c r="A37" s="48">
        <f>'1_Raw_Games'!A37</f>
        <v/>
      </c>
      <c r="B37" s="49">
        <f>'1_Raw_Games'!B37</f>
        <v/>
      </c>
      <c r="C37" s="48">
        <f>'1_Raw_Games'!D37</f>
        <v/>
      </c>
      <c r="D37" s="48">
        <f>'1_Raw_Games'!C37</f>
        <v/>
      </c>
      <c r="E37" s="48">
        <f>'1_Raw_Games'!P37</f>
        <v/>
      </c>
      <c r="F37" s="50">
        <f>'2_Params'!$B$4+SUMPRODUCT(($C$3:C36=C37)*($K$3:K36))-SUMPRODUCT(($D$3:D36=C37)*($K$3:K36))</f>
        <v/>
      </c>
      <c r="G37" s="50">
        <f>'2_Params'!$B$4+SUMPRODUCT(($C$3:C36=D37)*($K$3:K36))-SUMPRODUCT(($D$3:D36=D37)*($K$3:K36))</f>
        <v/>
      </c>
      <c r="H37" s="51">
        <f>(F37-G37+'2_Params'!$B$6)/'2_Params'!$B$7</f>
        <v/>
      </c>
      <c r="I37" s="51">
        <f>1/(1+10^(-H37))</f>
        <v/>
      </c>
      <c r="J37" s="52">
        <f>LN(ABS(E37)+1)*('2_Params'!$B$8/MAX('2_Params'!$B$10,(IF(L37=1,F37-G37,G37-F37))*'2_Params'!$B$9+'2_Params'!$B$8))</f>
        <v/>
      </c>
      <c r="K37" s="52">
        <f>'2_Params'!$B$5*J37*(L37-I37)</f>
        <v/>
      </c>
      <c r="L37" s="48">
        <f>'1_Raw_Games'!O37</f>
        <v/>
      </c>
      <c r="M37" s="66" t="n">
        <v>0.1681450457236741</v>
      </c>
      <c r="N37" s="54">
        <f>ABS(H37-M37)</f>
        <v/>
      </c>
    </row>
    <row r="38" ht="15" customHeight="1" s="35">
      <c r="A38" s="48">
        <f>'1_Raw_Games'!A38</f>
        <v/>
      </c>
      <c r="B38" s="49">
        <f>'1_Raw_Games'!B38</f>
        <v/>
      </c>
      <c r="C38" s="48">
        <f>'1_Raw_Games'!D38</f>
        <v/>
      </c>
      <c r="D38" s="48">
        <f>'1_Raw_Games'!C38</f>
        <v/>
      </c>
      <c r="E38" s="48">
        <f>'1_Raw_Games'!P38</f>
        <v/>
      </c>
      <c r="F38" s="50">
        <f>'2_Params'!$B$4+SUMPRODUCT(($C$3:C37=C38)*($K$3:K37))-SUMPRODUCT(($D$3:D37=C38)*($K$3:K37))</f>
        <v/>
      </c>
      <c r="G38" s="50">
        <f>'2_Params'!$B$4+SUMPRODUCT(($C$3:C37=D38)*($K$3:K37))-SUMPRODUCT(($D$3:D37=D38)*($K$3:K37))</f>
        <v/>
      </c>
      <c r="H38" s="51">
        <f>(F38-G38+'2_Params'!$B$6)/'2_Params'!$B$7</f>
        <v/>
      </c>
      <c r="I38" s="51">
        <f>1/(1+10^(-H38))</f>
        <v/>
      </c>
      <c r="J38" s="52">
        <f>LN(ABS(E38)+1)*('2_Params'!$B$8/MAX('2_Params'!$B$10,(IF(L38=1,F38-G38,G38-F38))*'2_Params'!$B$9+'2_Params'!$B$8))</f>
        <v/>
      </c>
      <c r="K38" s="52">
        <f>'2_Params'!$B$5*J38*(L38-I38)</f>
        <v/>
      </c>
      <c r="L38" s="48">
        <f>'1_Raw_Games'!O38</f>
        <v/>
      </c>
      <c r="M38" s="66" t="n">
        <v>0.1002663452937798</v>
      </c>
      <c r="N38" s="54">
        <f>ABS(H38-M38)</f>
        <v/>
      </c>
    </row>
    <row r="39" ht="15" customHeight="1" s="35">
      <c r="A39" s="48">
        <f>'1_Raw_Games'!A39</f>
        <v/>
      </c>
      <c r="B39" s="49">
        <f>'1_Raw_Games'!B39</f>
        <v/>
      </c>
      <c r="C39" s="48">
        <f>'1_Raw_Games'!D39</f>
        <v/>
      </c>
      <c r="D39" s="48">
        <f>'1_Raw_Games'!C39</f>
        <v/>
      </c>
      <c r="E39" s="48">
        <f>'1_Raw_Games'!P39</f>
        <v/>
      </c>
      <c r="F39" s="50">
        <f>'2_Params'!$B$4+SUMPRODUCT(($C$3:C38=C39)*($K$3:K38))-SUMPRODUCT(($D$3:D38=C39)*($K$3:K38))</f>
        <v/>
      </c>
      <c r="G39" s="50">
        <f>'2_Params'!$B$4+SUMPRODUCT(($C$3:C38=D39)*($K$3:K38))-SUMPRODUCT(($D$3:D38=D39)*($K$3:K38))</f>
        <v/>
      </c>
      <c r="H39" s="51">
        <f>(F39-G39+'2_Params'!$B$6)/'2_Params'!$B$7</f>
        <v/>
      </c>
      <c r="I39" s="51">
        <f>1/(1+10^(-H39))</f>
        <v/>
      </c>
      <c r="J39" s="52">
        <f>LN(ABS(E39)+1)*('2_Params'!$B$8/MAX('2_Params'!$B$10,(IF(L39=1,F39-G39,G39-F39))*'2_Params'!$B$9+'2_Params'!$B$8))</f>
        <v/>
      </c>
      <c r="K39" s="52">
        <f>'2_Params'!$B$5*J39*(L39-I39)</f>
        <v/>
      </c>
      <c r="L39" s="48">
        <f>'1_Raw_Games'!O39</f>
        <v/>
      </c>
      <c r="M39" s="66" t="n">
        <v>0.1283266256259941</v>
      </c>
      <c r="N39" s="54">
        <f>ABS(H39-M39)</f>
        <v/>
      </c>
    </row>
    <row r="40" ht="15" customHeight="1" s="35">
      <c r="A40" s="48">
        <f>'1_Raw_Games'!A40</f>
        <v/>
      </c>
      <c r="B40" s="49">
        <f>'1_Raw_Games'!B40</f>
        <v/>
      </c>
      <c r="C40" s="48">
        <f>'1_Raw_Games'!D40</f>
        <v/>
      </c>
      <c r="D40" s="48">
        <f>'1_Raw_Games'!C40</f>
        <v/>
      </c>
      <c r="E40" s="48">
        <f>'1_Raw_Games'!P40</f>
        <v/>
      </c>
      <c r="F40" s="50">
        <f>'2_Params'!$B$4+SUMPRODUCT(($C$3:C39=C40)*($K$3:K39))-SUMPRODUCT(($D$3:D39=C40)*($K$3:K39))</f>
        <v/>
      </c>
      <c r="G40" s="50">
        <f>'2_Params'!$B$4+SUMPRODUCT(($C$3:C39=D40)*($K$3:K39))-SUMPRODUCT(($D$3:D39=D40)*($K$3:K39))</f>
        <v/>
      </c>
      <c r="H40" s="51">
        <f>(F40-G40+'2_Params'!$B$6)/'2_Params'!$B$7</f>
        <v/>
      </c>
      <c r="I40" s="51">
        <f>1/(1+10^(-H40))</f>
        <v/>
      </c>
      <c r="J40" s="52">
        <f>LN(ABS(E40)+1)*('2_Params'!$B$8/MAX('2_Params'!$B$10,(IF(L40=1,F40-G40,G40-F40))*'2_Params'!$B$9+'2_Params'!$B$8))</f>
        <v/>
      </c>
      <c r="K40" s="52">
        <f>'2_Params'!$B$5*J40*(L40-I40)</f>
        <v/>
      </c>
      <c r="L40" s="48">
        <f>'1_Raw_Games'!O40</f>
        <v/>
      </c>
      <c r="M40" s="66" t="n">
        <v>0.1314882499364256</v>
      </c>
      <c r="N40" s="54">
        <f>ABS(H40-M40)</f>
        <v/>
      </c>
    </row>
    <row r="41" ht="15" customHeight="1" s="35">
      <c r="A41" s="48">
        <f>'1_Raw_Games'!A41</f>
        <v/>
      </c>
      <c r="B41" s="49">
        <f>'1_Raw_Games'!B41</f>
        <v/>
      </c>
      <c r="C41" s="48">
        <f>'1_Raw_Games'!D41</f>
        <v/>
      </c>
      <c r="D41" s="48">
        <f>'1_Raw_Games'!C41</f>
        <v/>
      </c>
      <c r="E41" s="48">
        <f>'1_Raw_Games'!P41</f>
        <v/>
      </c>
      <c r="F41" s="50">
        <f>'2_Params'!$B$4+SUMPRODUCT(($C$3:C40=C41)*($K$3:K40))-SUMPRODUCT(($D$3:D40=C41)*($K$3:K40))</f>
        <v/>
      </c>
      <c r="G41" s="50">
        <f>'2_Params'!$B$4+SUMPRODUCT(($C$3:C40=D41)*($K$3:K40))-SUMPRODUCT(($D$3:D40=D41)*($K$3:K40))</f>
        <v/>
      </c>
      <c r="H41" s="51">
        <f>(F41-G41+'2_Params'!$B$6)/'2_Params'!$B$7</f>
        <v/>
      </c>
      <c r="I41" s="51">
        <f>1/(1+10^(-H41))</f>
        <v/>
      </c>
      <c r="J41" s="52">
        <f>LN(ABS(E41)+1)*('2_Params'!$B$8/MAX('2_Params'!$B$10,(IF(L41=1,F41-G41,G41-F41))*'2_Params'!$B$9+'2_Params'!$B$8))</f>
        <v/>
      </c>
      <c r="K41" s="52">
        <f>'2_Params'!$B$5*J41*(L41-I41)</f>
        <v/>
      </c>
      <c r="L41" s="48">
        <f>'1_Raw_Games'!O41</f>
        <v/>
      </c>
      <c r="M41" s="66" t="n">
        <v>0.1769661513842811</v>
      </c>
      <c r="N41" s="54">
        <f>ABS(H41-M41)</f>
        <v/>
      </c>
    </row>
    <row r="42" ht="15" customHeight="1" s="35">
      <c r="A42" s="48">
        <f>'1_Raw_Games'!A42</f>
        <v/>
      </c>
      <c r="B42" s="49">
        <f>'1_Raw_Games'!B42</f>
        <v/>
      </c>
      <c r="C42" s="48">
        <f>'1_Raw_Games'!D42</f>
        <v/>
      </c>
      <c r="D42" s="48">
        <f>'1_Raw_Games'!C42</f>
        <v/>
      </c>
      <c r="E42" s="48">
        <f>'1_Raw_Games'!P42</f>
        <v/>
      </c>
      <c r="F42" s="50">
        <f>'2_Params'!$B$4+SUMPRODUCT(($C$3:C41=C42)*($K$3:K41))-SUMPRODUCT(($D$3:D41=C42)*($K$3:K41))</f>
        <v/>
      </c>
      <c r="G42" s="50">
        <f>'2_Params'!$B$4+SUMPRODUCT(($C$3:C41=D42)*($K$3:K41))-SUMPRODUCT(($D$3:D41=D42)*($K$3:K41))</f>
        <v/>
      </c>
      <c r="H42" s="51">
        <f>(F42-G42+'2_Params'!$B$6)/'2_Params'!$B$7</f>
        <v/>
      </c>
      <c r="I42" s="51">
        <f>1/(1+10^(-H42))</f>
        <v/>
      </c>
      <c r="J42" s="52">
        <f>LN(ABS(E42)+1)*('2_Params'!$B$8/MAX('2_Params'!$B$10,(IF(L42=1,F42-G42,G42-F42))*'2_Params'!$B$9+'2_Params'!$B$8))</f>
        <v/>
      </c>
      <c r="K42" s="52">
        <f>'2_Params'!$B$5*J42*(L42-I42)</f>
        <v/>
      </c>
      <c r="L42" s="48">
        <f>'1_Raw_Games'!O42</f>
        <v/>
      </c>
      <c r="M42" s="66" t="n">
        <v>0.0621412530231543</v>
      </c>
      <c r="N42" s="54">
        <f>ABS(H42-M42)</f>
        <v/>
      </c>
    </row>
    <row r="43" ht="15" customHeight="1" s="35">
      <c r="A43" s="48">
        <f>'1_Raw_Games'!A43</f>
        <v/>
      </c>
      <c r="B43" s="49">
        <f>'1_Raw_Games'!B43</f>
        <v/>
      </c>
      <c r="C43" s="48">
        <f>'1_Raw_Games'!D43</f>
        <v/>
      </c>
      <c r="D43" s="48">
        <f>'1_Raw_Games'!C43</f>
        <v/>
      </c>
      <c r="E43" s="48">
        <f>'1_Raw_Games'!P43</f>
        <v/>
      </c>
      <c r="F43" s="50">
        <f>'2_Params'!$B$4+SUMPRODUCT(($C$3:C42=C43)*($K$3:K42))-SUMPRODUCT(($D$3:D42=C43)*($K$3:K42))</f>
        <v/>
      </c>
      <c r="G43" s="50">
        <f>'2_Params'!$B$4+SUMPRODUCT(($C$3:C42=D43)*($K$3:K42))-SUMPRODUCT(($D$3:D42=D43)*($K$3:K42))</f>
        <v/>
      </c>
      <c r="H43" s="51">
        <f>(F43-G43+'2_Params'!$B$6)/'2_Params'!$B$7</f>
        <v/>
      </c>
      <c r="I43" s="51">
        <f>1/(1+10^(-H43))</f>
        <v/>
      </c>
      <c r="J43" s="52">
        <f>LN(ABS(E43)+1)*('2_Params'!$B$8/MAX('2_Params'!$B$10,(IF(L43=1,F43-G43,G43-F43))*'2_Params'!$B$9+'2_Params'!$B$8))</f>
        <v/>
      </c>
      <c r="K43" s="52">
        <f>'2_Params'!$B$5*J43*(L43-I43)</f>
        <v/>
      </c>
      <c r="L43" s="48">
        <f>'1_Raw_Games'!O43</f>
        <v/>
      </c>
      <c r="M43" s="66" t="n">
        <v>0.1321394235513179</v>
      </c>
      <c r="N43" s="54">
        <f>ABS(H43-M43)</f>
        <v/>
      </c>
    </row>
    <row r="44" ht="15" customHeight="1" s="35">
      <c r="A44" s="48">
        <f>'1_Raw_Games'!A44</f>
        <v/>
      </c>
      <c r="B44" s="49">
        <f>'1_Raw_Games'!B44</f>
        <v/>
      </c>
      <c r="C44" s="48">
        <f>'1_Raw_Games'!D44</f>
        <v/>
      </c>
      <c r="D44" s="48">
        <f>'1_Raw_Games'!C44</f>
        <v/>
      </c>
      <c r="E44" s="48">
        <f>'1_Raw_Games'!P44</f>
        <v/>
      </c>
      <c r="F44" s="50">
        <f>'2_Params'!$B$4+SUMPRODUCT(($C$3:C43=C44)*($K$3:K43))-SUMPRODUCT(($D$3:D43=C44)*($K$3:K43))</f>
        <v/>
      </c>
      <c r="G44" s="50">
        <f>'2_Params'!$B$4+SUMPRODUCT(($C$3:C43=D44)*($K$3:K43))-SUMPRODUCT(($D$3:D43=D44)*($K$3:K43))</f>
        <v/>
      </c>
      <c r="H44" s="51">
        <f>(F44-G44+'2_Params'!$B$6)/'2_Params'!$B$7</f>
        <v/>
      </c>
      <c r="I44" s="51">
        <f>1/(1+10^(-H44))</f>
        <v/>
      </c>
      <c r="J44" s="52">
        <f>LN(ABS(E44)+1)*('2_Params'!$B$8/MAX('2_Params'!$B$10,(IF(L44=1,F44-G44,G44-F44))*'2_Params'!$B$9+'2_Params'!$B$8))</f>
        <v/>
      </c>
      <c r="K44" s="52">
        <f>'2_Params'!$B$5*J44*(L44-I44)</f>
        <v/>
      </c>
      <c r="L44" s="48">
        <f>'1_Raw_Games'!O44</f>
        <v/>
      </c>
      <c r="M44" s="66" t="n">
        <v>0.1317562513813431</v>
      </c>
      <c r="N44" s="54">
        <f>ABS(H44-M44)</f>
        <v/>
      </c>
    </row>
    <row r="45" ht="15" customHeight="1" s="35">
      <c r="A45" s="48">
        <f>'1_Raw_Games'!A45</f>
        <v/>
      </c>
      <c r="B45" s="49">
        <f>'1_Raw_Games'!B45</f>
        <v/>
      </c>
      <c r="C45" s="48">
        <f>'1_Raw_Games'!D45</f>
        <v/>
      </c>
      <c r="D45" s="48">
        <f>'1_Raw_Games'!C45</f>
        <v/>
      </c>
      <c r="E45" s="48">
        <f>'1_Raw_Games'!P45</f>
        <v/>
      </c>
      <c r="F45" s="50">
        <f>'2_Params'!$B$4+SUMPRODUCT(($C$3:C44=C45)*($K$3:K44))-SUMPRODUCT(($D$3:D44=C45)*($K$3:K44))</f>
        <v/>
      </c>
      <c r="G45" s="50">
        <f>'2_Params'!$B$4+SUMPRODUCT(($C$3:C44=D45)*($K$3:K44))-SUMPRODUCT(($D$3:D44=D45)*($K$3:K44))</f>
        <v/>
      </c>
      <c r="H45" s="51">
        <f>(F45-G45+'2_Params'!$B$6)/'2_Params'!$B$7</f>
        <v/>
      </c>
      <c r="I45" s="51">
        <f>1/(1+10^(-H45))</f>
        <v/>
      </c>
      <c r="J45" s="52">
        <f>LN(ABS(E45)+1)*('2_Params'!$B$8/MAX('2_Params'!$B$10,(IF(L45=1,F45-G45,G45-F45))*'2_Params'!$B$9+'2_Params'!$B$8))</f>
        <v/>
      </c>
      <c r="K45" s="52">
        <f>'2_Params'!$B$5*J45*(L45-I45)</f>
        <v/>
      </c>
      <c r="L45" s="48">
        <f>'1_Raw_Games'!O45</f>
        <v/>
      </c>
      <c r="M45" s="66" t="n">
        <v>0.1370615449045379</v>
      </c>
      <c r="N45" s="54">
        <f>ABS(H45-M45)</f>
        <v/>
      </c>
    </row>
    <row r="46" ht="15" customHeight="1" s="35">
      <c r="A46" s="48">
        <f>'1_Raw_Games'!A46</f>
        <v/>
      </c>
      <c r="B46" s="49">
        <f>'1_Raw_Games'!B46</f>
        <v/>
      </c>
      <c r="C46" s="48">
        <f>'1_Raw_Games'!D46</f>
        <v/>
      </c>
      <c r="D46" s="48">
        <f>'1_Raw_Games'!C46</f>
        <v/>
      </c>
      <c r="E46" s="48">
        <f>'1_Raw_Games'!P46</f>
        <v/>
      </c>
      <c r="F46" s="50">
        <f>'2_Params'!$B$4+SUMPRODUCT(($C$3:C45=C46)*($K$3:K45))-SUMPRODUCT(($D$3:D45=C46)*($K$3:K45))</f>
        <v/>
      </c>
      <c r="G46" s="50">
        <f>'2_Params'!$B$4+SUMPRODUCT(($C$3:C45=D46)*($K$3:K45))-SUMPRODUCT(($D$3:D45=D46)*($K$3:K45))</f>
        <v/>
      </c>
      <c r="H46" s="51">
        <f>(F46-G46+'2_Params'!$B$6)/'2_Params'!$B$7</f>
        <v/>
      </c>
      <c r="I46" s="51">
        <f>1/(1+10^(-H46))</f>
        <v/>
      </c>
      <c r="J46" s="52">
        <f>LN(ABS(E46)+1)*('2_Params'!$B$8/MAX('2_Params'!$B$10,(IF(L46=1,F46-G46,G46-F46))*'2_Params'!$B$9+'2_Params'!$B$8))</f>
        <v/>
      </c>
      <c r="K46" s="52">
        <f>'2_Params'!$B$5*J46*(L46-I46)</f>
        <v/>
      </c>
      <c r="L46" s="48">
        <f>'1_Raw_Games'!O46</f>
        <v/>
      </c>
      <c r="M46" s="66" t="n">
        <v>0.1321151089458629</v>
      </c>
      <c r="N46" s="54">
        <f>ABS(H46-M46)</f>
        <v/>
      </c>
    </row>
    <row r="47" ht="15" customHeight="1" s="35">
      <c r="A47" s="48">
        <f>'1_Raw_Games'!A47</f>
        <v/>
      </c>
      <c r="B47" s="49">
        <f>'1_Raw_Games'!B47</f>
        <v/>
      </c>
      <c r="C47" s="48">
        <f>'1_Raw_Games'!D47</f>
        <v/>
      </c>
      <c r="D47" s="48">
        <f>'1_Raw_Games'!C47</f>
        <v/>
      </c>
      <c r="E47" s="48">
        <f>'1_Raw_Games'!P47</f>
        <v/>
      </c>
      <c r="F47" s="50">
        <f>'2_Params'!$B$4+SUMPRODUCT(($C$3:C46=C47)*($K$3:K46))-SUMPRODUCT(($D$3:D46=C47)*($K$3:K46))</f>
        <v/>
      </c>
      <c r="G47" s="50">
        <f>'2_Params'!$B$4+SUMPRODUCT(($C$3:C46=D47)*($K$3:K46))-SUMPRODUCT(($D$3:D46=D47)*($K$3:K46))</f>
        <v/>
      </c>
      <c r="H47" s="51">
        <f>(F47-G47+'2_Params'!$B$6)/'2_Params'!$B$7</f>
        <v/>
      </c>
      <c r="I47" s="51">
        <f>1/(1+10^(-H47))</f>
        <v/>
      </c>
      <c r="J47" s="52">
        <f>LN(ABS(E47)+1)*('2_Params'!$B$8/MAX('2_Params'!$B$10,(IF(L47=1,F47-G47,G47-F47))*'2_Params'!$B$9+'2_Params'!$B$8))</f>
        <v/>
      </c>
      <c r="K47" s="52">
        <f>'2_Params'!$B$5*J47*(L47-I47)</f>
        <v/>
      </c>
      <c r="L47" s="48">
        <f>'1_Raw_Games'!O47</f>
        <v/>
      </c>
      <c r="M47" s="66" t="n">
        <v>0.1909420488635186</v>
      </c>
      <c r="N47" s="54">
        <f>ABS(H47-M47)</f>
        <v/>
      </c>
    </row>
    <row r="48" ht="15" customHeight="1" s="35">
      <c r="A48" s="48">
        <f>'1_Raw_Games'!A48</f>
        <v/>
      </c>
      <c r="B48" s="49">
        <f>'1_Raw_Games'!B48</f>
        <v/>
      </c>
      <c r="C48" s="48">
        <f>'1_Raw_Games'!D48</f>
        <v/>
      </c>
      <c r="D48" s="48">
        <f>'1_Raw_Games'!C48</f>
        <v/>
      </c>
      <c r="E48" s="48">
        <f>'1_Raw_Games'!P48</f>
        <v/>
      </c>
      <c r="F48" s="50">
        <f>'2_Params'!$B$4+SUMPRODUCT(($C$3:C47=C48)*($K$3:K47))-SUMPRODUCT(($D$3:D47=C48)*($K$3:K47))</f>
        <v/>
      </c>
      <c r="G48" s="50">
        <f>'2_Params'!$B$4+SUMPRODUCT(($C$3:C47=D48)*($K$3:K47))-SUMPRODUCT(($D$3:D47=D48)*($K$3:K47))</f>
        <v/>
      </c>
      <c r="H48" s="51">
        <f>(F48-G48+'2_Params'!$B$6)/'2_Params'!$B$7</f>
        <v/>
      </c>
      <c r="I48" s="51">
        <f>1/(1+10^(-H48))</f>
        <v/>
      </c>
      <c r="J48" s="52">
        <f>LN(ABS(E48)+1)*('2_Params'!$B$8/MAX('2_Params'!$B$10,(IF(L48=1,F48-G48,G48-F48))*'2_Params'!$B$9+'2_Params'!$B$8))</f>
        <v/>
      </c>
      <c r="K48" s="52">
        <f>'2_Params'!$B$5*J48*(L48-I48)</f>
        <v/>
      </c>
      <c r="L48" s="48">
        <f>'1_Raw_Games'!O48</f>
        <v/>
      </c>
      <c r="M48" s="66" t="n">
        <v>0.2219668938139688</v>
      </c>
      <c r="N48" s="54">
        <f>ABS(H48-M48)</f>
        <v/>
      </c>
    </row>
    <row r="49" ht="15" customHeight="1" s="35">
      <c r="A49" s="48">
        <f>'1_Raw_Games'!A49</f>
        <v/>
      </c>
      <c r="B49" s="49">
        <f>'1_Raw_Games'!B49</f>
        <v/>
      </c>
      <c r="C49" s="48">
        <f>'1_Raw_Games'!D49</f>
        <v/>
      </c>
      <c r="D49" s="48">
        <f>'1_Raw_Games'!C49</f>
        <v/>
      </c>
      <c r="E49" s="48">
        <f>'1_Raw_Games'!P49</f>
        <v/>
      </c>
      <c r="F49" s="50">
        <f>'2_Params'!$B$4+SUMPRODUCT(($C$3:C48=C49)*($K$3:K48))-SUMPRODUCT(($D$3:D48=C49)*($K$3:K48))</f>
        <v/>
      </c>
      <c r="G49" s="50">
        <f>'2_Params'!$B$4+SUMPRODUCT(($C$3:C48=D49)*($K$3:K48))-SUMPRODUCT(($D$3:D48=D49)*($K$3:K48))</f>
        <v/>
      </c>
      <c r="H49" s="51">
        <f>(F49-G49+'2_Params'!$B$6)/'2_Params'!$B$7</f>
        <v/>
      </c>
      <c r="I49" s="51">
        <f>1/(1+10^(-H49))</f>
        <v/>
      </c>
      <c r="J49" s="52">
        <f>LN(ABS(E49)+1)*('2_Params'!$B$8/MAX('2_Params'!$B$10,(IF(L49=1,F49-G49,G49-F49))*'2_Params'!$B$9+'2_Params'!$B$8))</f>
        <v/>
      </c>
      <c r="K49" s="52">
        <f>'2_Params'!$B$5*J49*(L49-I49)</f>
        <v/>
      </c>
      <c r="L49" s="48">
        <f>'1_Raw_Games'!O49</f>
        <v/>
      </c>
      <c r="M49" s="66" t="n">
        <v>0.1772421925720931</v>
      </c>
      <c r="N49" s="54">
        <f>ABS(H49-M49)</f>
        <v/>
      </c>
    </row>
    <row r="50" ht="15" customHeight="1" s="35">
      <c r="A50" s="48">
        <f>'1_Raw_Games'!A50</f>
        <v/>
      </c>
      <c r="B50" s="49">
        <f>'1_Raw_Games'!B50</f>
        <v/>
      </c>
      <c r="C50" s="48">
        <f>'1_Raw_Games'!D50</f>
        <v/>
      </c>
      <c r="D50" s="48">
        <f>'1_Raw_Games'!C50</f>
        <v/>
      </c>
      <c r="E50" s="48">
        <f>'1_Raw_Games'!P50</f>
        <v/>
      </c>
      <c r="F50" s="50">
        <f>'2_Params'!$B$4+SUMPRODUCT(($C$3:C49=C50)*($K$3:K49))-SUMPRODUCT(($D$3:D49=C50)*($K$3:K49))</f>
        <v/>
      </c>
      <c r="G50" s="50">
        <f>'2_Params'!$B$4+SUMPRODUCT(($C$3:C49=D50)*($K$3:K49))-SUMPRODUCT(($D$3:D49=D50)*($K$3:K49))</f>
        <v/>
      </c>
      <c r="H50" s="51">
        <f>(F50-G50+'2_Params'!$B$6)/'2_Params'!$B$7</f>
        <v/>
      </c>
      <c r="I50" s="51">
        <f>1/(1+10^(-H50))</f>
        <v/>
      </c>
      <c r="J50" s="52">
        <f>LN(ABS(E50)+1)*('2_Params'!$B$8/MAX('2_Params'!$B$10,(IF(L50=1,F50-G50,G50-F50))*'2_Params'!$B$9+'2_Params'!$B$8))</f>
        <v/>
      </c>
      <c r="K50" s="52">
        <f>'2_Params'!$B$5*J50*(L50-I50)</f>
        <v/>
      </c>
      <c r="L50" s="48">
        <f>'1_Raw_Games'!O50</f>
        <v/>
      </c>
      <c r="M50" s="66" t="n">
        <v>0.1461747454552051</v>
      </c>
      <c r="N50" s="54">
        <f>ABS(H50-M50)</f>
        <v/>
      </c>
    </row>
    <row r="51" ht="15" customHeight="1" s="35">
      <c r="A51" s="48">
        <f>'1_Raw_Games'!A51</f>
        <v/>
      </c>
      <c r="B51" s="49">
        <f>'1_Raw_Games'!B51</f>
        <v/>
      </c>
      <c r="C51" s="48">
        <f>'1_Raw_Games'!D51</f>
        <v/>
      </c>
      <c r="D51" s="48">
        <f>'1_Raw_Games'!C51</f>
        <v/>
      </c>
      <c r="E51" s="48">
        <f>'1_Raw_Games'!P51</f>
        <v/>
      </c>
      <c r="F51" s="50">
        <f>'2_Params'!$B$4+SUMPRODUCT(($C$3:C50=C51)*($K$3:K50))-SUMPRODUCT(($D$3:D50=C51)*($K$3:K50))</f>
        <v/>
      </c>
      <c r="G51" s="50">
        <f>'2_Params'!$B$4+SUMPRODUCT(($C$3:C50=D51)*($K$3:K50))-SUMPRODUCT(($D$3:D50=D51)*($K$3:K50))</f>
        <v/>
      </c>
      <c r="H51" s="51">
        <f>(F51-G51+'2_Params'!$B$6)/'2_Params'!$B$7</f>
        <v/>
      </c>
      <c r="I51" s="51">
        <f>1/(1+10^(-H51))</f>
        <v/>
      </c>
      <c r="J51" s="52">
        <f>LN(ABS(E51)+1)*('2_Params'!$B$8/MAX('2_Params'!$B$10,(IF(L51=1,F51-G51,G51-F51))*'2_Params'!$B$9+'2_Params'!$B$8))</f>
        <v/>
      </c>
      <c r="K51" s="52">
        <f>'2_Params'!$B$5*J51*(L51-I51)</f>
        <v/>
      </c>
      <c r="L51" s="48">
        <f>'1_Raw_Games'!O51</f>
        <v/>
      </c>
      <c r="M51" s="66" t="n">
        <v>0.2184313336051576</v>
      </c>
      <c r="N51" s="54">
        <f>ABS(H51-M51)</f>
        <v/>
      </c>
    </row>
    <row r="52" ht="15" customHeight="1" s="35">
      <c r="A52" s="48">
        <f>'1_Raw_Games'!A52</f>
        <v/>
      </c>
      <c r="B52" s="49">
        <f>'1_Raw_Games'!B52</f>
        <v/>
      </c>
      <c r="C52" s="48">
        <f>'1_Raw_Games'!D52</f>
        <v/>
      </c>
      <c r="D52" s="48">
        <f>'1_Raw_Games'!C52</f>
        <v/>
      </c>
      <c r="E52" s="48">
        <f>'1_Raw_Games'!P52</f>
        <v/>
      </c>
      <c r="F52" s="50">
        <f>'2_Params'!$B$4+SUMPRODUCT(($C$3:C51=C52)*($K$3:K51))-SUMPRODUCT(($D$3:D51=C52)*($K$3:K51))</f>
        <v/>
      </c>
      <c r="G52" s="50">
        <f>'2_Params'!$B$4+SUMPRODUCT(($C$3:C51=D52)*($K$3:K51))-SUMPRODUCT(($D$3:D51=D52)*($K$3:K51))</f>
        <v/>
      </c>
      <c r="H52" s="51">
        <f>(F52-G52+'2_Params'!$B$6)/'2_Params'!$B$7</f>
        <v/>
      </c>
      <c r="I52" s="51">
        <f>1/(1+10^(-H52))</f>
        <v/>
      </c>
      <c r="J52" s="52">
        <f>LN(ABS(E52)+1)*('2_Params'!$B$8/MAX('2_Params'!$B$10,(IF(L52=1,F52-G52,G52-F52))*'2_Params'!$B$9+'2_Params'!$B$8))</f>
        <v/>
      </c>
      <c r="K52" s="52">
        <f>'2_Params'!$B$5*J52*(L52-I52)</f>
        <v/>
      </c>
      <c r="L52" s="48">
        <f>'1_Raw_Games'!O52</f>
        <v/>
      </c>
      <c r="M52" s="66" t="n">
        <v>0.0386053753403592</v>
      </c>
      <c r="N52" s="54">
        <f>ABS(H52-M52)</f>
        <v/>
      </c>
    </row>
    <row r="53" ht="15" customHeight="1" s="35">
      <c r="A53" s="48">
        <f>'1_Raw_Games'!A53</f>
        <v/>
      </c>
      <c r="B53" s="49">
        <f>'1_Raw_Games'!B53</f>
        <v/>
      </c>
      <c r="C53" s="48">
        <f>'1_Raw_Games'!D53</f>
        <v/>
      </c>
      <c r="D53" s="48">
        <f>'1_Raw_Games'!C53</f>
        <v/>
      </c>
      <c r="E53" s="48">
        <f>'1_Raw_Games'!P53</f>
        <v/>
      </c>
      <c r="F53" s="50">
        <f>'2_Params'!$B$4+SUMPRODUCT(($C$3:C52=C53)*($K$3:K52))-SUMPRODUCT(($D$3:D52=C53)*($K$3:K52))</f>
        <v/>
      </c>
      <c r="G53" s="50">
        <f>'2_Params'!$B$4+SUMPRODUCT(($C$3:C52=D53)*($K$3:K52))-SUMPRODUCT(($D$3:D52=D53)*($K$3:K52))</f>
        <v/>
      </c>
      <c r="H53" s="51">
        <f>(F53-G53+'2_Params'!$B$6)/'2_Params'!$B$7</f>
        <v/>
      </c>
      <c r="I53" s="51">
        <f>1/(1+10^(-H53))</f>
        <v/>
      </c>
      <c r="J53" s="52">
        <f>LN(ABS(E53)+1)*('2_Params'!$B$8/MAX('2_Params'!$B$10,(IF(L53=1,F53-G53,G53-F53))*'2_Params'!$B$9+'2_Params'!$B$8))</f>
        <v/>
      </c>
      <c r="K53" s="52">
        <f>'2_Params'!$B$5*J53*(L53-I53)</f>
        <v/>
      </c>
      <c r="L53" s="48">
        <f>'1_Raw_Games'!O53</f>
        <v/>
      </c>
      <c r="M53" s="66" t="n">
        <v>0.1960214702264988</v>
      </c>
      <c r="N53" s="54">
        <f>ABS(H53-M53)</f>
        <v/>
      </c>
    </row>
    <row r="54" ht="15" customHeight="1" s="35">
      <c r="A54" s="48">
        <f>'1_Raw_Games'!A54</f>
        <v/>
      </c>
      <c r="B54" s="49">
        <f>'1_Raw_Games'!B54</f>
        <v/>
      </c>
      <c r="C54" s="48">
        <f>'1_Raw_Games'!D54</f>
        <v/>
      </c>
      <c r="D54" s="48">
        <f>'1_Raw_Games'!C54</f>
        <v/>
      </c>
      <c r="E54" s="48">
        <f>'1_Raw_Games'!P54</f>
        <v/>
      </c>
      <c r="F54" s="50">
        <f>'2_Params'!$B$4+SUMPRODUCT(($C$3:C53=C54)*($K$3:K53))-SUMPRODUCT(($D$3:D53=C54)*($K$3:K53))</f>
        <v/>
      </c>
      <c r="G54" s="50">
        <f>'2_Params'!$B$4+SUMPRODUCT(($C$3:C53=D54)*($K$3:K53))-SUMPRODUCT(($D$3:D53=D54)*($K$3:K53))</f>
        <v/>
      </c>
      <c r="H54" s="51">
        <f>(F54-G54+'2_Params'!$B$6)/'2_Params'!$B$7</f>
        <v/>
      </c>
      <c r="I54" s="51">
        <f>1/(1+10^(-H54))</f>
        <v/>
      </c>
      <c r="J54" s="52">
        <f>LN(ABS(E54)+1)*('2_Params'!$B$8/MAX('2_Params'!$B$10,(IF(L54=1,F54-G54,G54-F54))*'2_Params'!$B$9+'2_Params'!$B$8))</f>
        <v/>
      </c>
      <c r="K54" s="52">
        <f>'2_Params'!$B$5*J54*(L54-I54)</f>
        <v/>
      </c>
      <c r="L54" s="48">
        <f>'1_Raw_Games'!O54</f>
        <v/>
      </c>
      <c r="M54" s="66" t="n">
        <v>0.1499825410694308</v>
      </c>
      <c r="N54" s="54">
        <f>ABS(H54-M54)</f>
        <v/>
      </c>
    </row>
    <row r="55" ht="15" customHeight="1" s="35">
      <c r="A55" s="48">
        <f>'1_Raw_Games'!A55</f>
        <v/>
      </c>
      <c r="B55" s="49">
        <f>'1_Raw_Games'!B55</f>
        <v/>
      </c>
      <c r="C55" s="48">
        <f>'1_Raw_Games'!D55</f>
        <v/>
      </c>
      <c r="D55" s="48">
        <f>'1_Raw_Games'!C55</f>
        <v/>
      </c>
      <c r="E55" s="48">
        <f>'1_Raw_Games'!P55</f>
        <v/>
      </c>
      <c r="F55" s="50">
        <f>'2_Params'!$B$4+SUMPRODUCT(($C$3:C54=C55)*($K$3:K54))-SUMPRODUCT(($D$3:D54=C55)*($K$3:K54))</f>
        <v/>
      </c>
      <c r="G55" s="50">
        <f>'2_Params'!$B$4+SUMPRODUCT(($C$3:C54=D55)*($K$3:K54))-SUMPRODUCT(($D$3:D54=D55)*($K$3:K54))</f>
        <v/>
      </c>
      <c r="H55" s="51">
        <f>(F55-G55+'2_Params'!$B$6)/'2_Params'!$B$7</f>
        <v/>
      </c>
      <c r="I55" s="51">
        <f>1/(1+10^(-H55))</f>
        <v/>
      </c>
      <c r="J55" s="52">
        <f>LN(ABS(E55)+1)*('2_Params'!$B$8/MAX('2_Params'!$B$10,(IF(L55=1,F55-G55,G55-F55))*'2_Params'!$B$9+'2_Params'!$B$8))</f>
        <v/>
      </c>
      <c r="K55" s="52">
        <f>'2_Params'!$B$5*J55*(L55-I55)</f>
        <v/>
      </c>
      <c r="L55" s="48">
        <f>'1_Raw_Games'!O55</f>
        <v/>
      </c>
      <c r="M55" s="66" t="n">
        <v>0.1665221703946838</v>
      </c>
      <c r="N55" s="54">
        <f>ABS(H55-M55)</f>
        <v/>
      </c>
    </row>
    <row r="56" ht="15" customHeight="1" s="35">
      <c r="A56" s="48">
        <f>'1_Raw_Games'!A56</f>
        <v/>
      </c>
      <c r="B56" s="49">
        <f>'1_Raw_Games'!B56</f>
        <v/>
      </c>
      <c r="C56" s="48">
        <f>'1_Raw_Games'!D56</f>
        <v/>
      </c>
      <c r="D56" s="48">
        <f>'1_Raw_Games'!C56</f>
        <v/>
      </c>
      <c r="E56" s="48">
        <f>'1_Raw_Games'!P56</f>
        <v/>
      </c>
      <c r="F56" s="50">
        <f>'2_Params'!$B$4+SUMPRODUCT(($C$3:C55=C56)*($K$3:K55))-SUMPRODUCT(($D$3:D55=C56)*($K$3:K55))</f>
        <v/>
      </c>
      <c r="G56" s="50">
        <f>'2_Params'!$B$4+SUMPRODUCT(($C$3:C55=D56)*($K$3:K55))-SUMPRODUCT(($D$3:D55=D56)*($K$3:K55))</f>
        <v/>
      </c>
      <c r="H56" s="51">
        <f>(F56-G56+'2_Params'!$B$6)/'2_Params'!$B$7</f>
        <v/>
      </c>
      <c r="I56" s="51">
        <f>1/(1+10^(-H56))</f>
        <v/>
      </c>
      <c r="J56" s="52">
        <f>LN(ABS(E56)+1)*('2_Params'!$B$8/MAX('2_Params'!$B$10,(IF(L56=1,F56-G56,G56-F56))*'2_Params'!$B$9+'2_Params'!$B$8))</f>
        <v/>
      </c>
      <c r="K56" s="52">
        <f>'2_Params'!$B$5*J56*(L56-I56)</f>
        <v/>
      </c>
      <c r="L56" s="48">
        <f>'1_Raw_Games'!O56</f>
        <v/>
      </c>
      <c r="M56" s="66" t="n">
        <v>0.0674164523055355</v>
      </c>
      <c r="N56" s="54">
        <f>ABS(H56-M56)</f>
        <v/>
      </c>
    </row>
    <row r="57" ht="15" customHeight="1" s="35">
      <c r="A57" s="48">
        <f>'1_Raw_Games'!A57</f>
        <v/>
      </c>
      <c r="B57" s="49">
        <f>'1_Raw_Games'!B57</f>
        <v/>
      </c>
      <c r="C57" s="48">
        <f>'1_Raw_Games'!D57</f>
        <v/>
      </c>
      <c r="D57" s="48">
        <f>'1_Raw_Games'!C57</f>
        <v/>
      </c>
      <c r="E57" s="48">
        <f>'1_Raw_Games'!P57</f>
        <v/>
      </c>
      <c r="F57" s="50">
        <f>'2_Params'!$B$4+SUMPRODUCT(($C$3:C56=C57)*($K$3:K56))-SUMPRODUCT(($D$3:D56=C57)*($K$3:K56))</f>
        <v/>
      </c>
      <c r="G57" s="50">
        <f>'2_Params'!$B$4+SUMPRODUCT(($C$3:C56=D57)*($K$3:K56))-SUMPRODUCT(($D$3:D56=D57)*($K$3:K56))</f>
        <v/>
      </c>
      <c r="H57" s="51">
        <f>(F57-G57+'2_Params'!$B$6)/'2_Params'!$B$7</f>
        <v/>
      </c>
      <c r="I57" s="51">
        <f>1/(1+10^(-H57))</f>
        <v/>
      </c>
      <c r="J57" s="52">
        <f>LN(ABS(E57)+1)*('2_Params'!$B$8/MAX('2_Params'!$B$10,(IF(L57=1,F57-G57,G57-F57))*'2_Params'!$B$9+'2_Params'!$B$8))</f>
        <v/>
      </c>
      <c r="K57" s="52">
        <f>'2_Params'!$B$5*J57*(L57-I57)</f>
        <v/>
      </c>
      <c r="L57" s="48">
        <f>'1_Raw_Games'!O57</f>
        <v/>
      </c>
      <c r="M57" s="66" t="n">
        <v>0.1353969397270719</v>
      </c>
      <c r="N57" s="54">
        <f>ABS(H57-M57)</f>
        <v/>
      </c>
    </row>
    <row r="58" ht="15" customHeight="1" s="35">
      <c r="A58" s="48">
        <f>'1_Raw_Games'!A58</f>
        <v/>
      </c>
      <c r="B58" s="49">
        <f>'1_Raw_Games'!B58</f>
        <v/>
      </c>
      <c r="C58" s="48">
        <f>'1_Raw_Games'!D58</f>
        <v/>
      </c>
      <c r="D58" s="48">
        <f>'1_Raw_Games'!C58</f>
        <v/>
      </c>
      <c r="E58" s="48">
        <f>'1_Raw_Games'!P58</f>
        <v/>
      </c>
      <c r="F58" s="50">
        <f>'2_Params'!$B$4+SUMPRODUCT(($C$3:C57=C58)*($K$3:K57))-SUMPRODUCT(($D$3:D57=C58)*($K$3:K57))</f>
        <v/>
      </c>
      <c r="G58" s="50">
        <f>'2_Params'!$B$4+SUMPRODUCT(($C$3:C57=D58)*($K$3:K57))-SUMPRODUCT(($D$3:D57=D58)*($K$3:K57))</f>
        <v/>
      </c>
      <c r="H58" s="51">
        <f>(F58-G58+'2_Params'!$B$6)/'2_Params'!$B$7</f>
        <v/>
      </c>
      <c r="I58" s="51">
        <f>1/(1+10^(-H58))</f>
        <v/>
      </c>
      <c r="J58" s="52">
        <f>LN(ABS(E58)+1)*('2_Params'!$B$8/MAX('2_Params'!$B$10,(IF(L58=1,F58-G58,G58-F58))*'2_Params'!$B$9+'2_Params'!$B$8))</f>
        <v/>
      </c>
      <c r="K58" s="52">
        <f>'2_Params'!$B$5*J58*(L58-I58)</f>
        <v/>
      </c>
      <c r="L58" s="48">
        <f>'1_Raw_Games'!O58</f>
        <v/>
      </c>
      <c r="M58" s="66" t="n">
        <v>0.1467899057622503</v>
      </c>
      <c r="N58" s="54">
        <f>ABS(H58-M58)</f>
        <v/>
      </c>
    </row>
    <row r="59" ht="15" customHeight="1" s="35">
      <c r="A59" s="48">
        <f>'1_Raw_Games'!A59</f>
        <v/>
      </c>
      <c r="B59" s="49">
        <f>'1_Raw_Games'!B59</f>
        <v/>
      </c>
      <c r="C59" s="48">
        <f>'1_Raw_Games'!D59</f>
        <v/>
      </c>
      <c r="D59" s="48">
        <f>'1_Raw_Games'!C59</f>
        <v/>
      </c>
      <c r="E59" s="48">
        <f>'1_Raw_Games'!P59</f>
        <v/>
      </c>
      <c r="F59" s="50">
        <f>'2_Params'!$B$4+SUMPRODUCT(($C$3:C58=C59)*($K$3:K58))-SUMPRODUCT(($D$3:D58=C59)*($K$3:K58))</f>
        <v/>
      </c>
      <c r="G59" s="50">
        <f>'2_Params'!$B$4+SUMPRODUCT(($C$3:C58=D59)*($K$3:K58))-SUMPRODUCT(($D$3:D58=D59)*($K$3:K58))</f>
        <v/>
      </c>
      <c r="H59" s="51">
        <f>(F59-G59+'2_Params'!$B$6)/'2_Params'!$B$7</f>
        <v/>
      </c>
      <c r="I59" s="51">
        <f>1/(1+10^(-H59))</f>
        <v/>
      </c>
      <c r="J59" s="52">
        <f>LN(ABS(E59)+1)*('2_Params'!$B$8/MAX('2_Params'!$B$10,(IF(L59=1,F59-G59,G59-F59))*'2_Params'!$B$9+'2_Params'!$B$8))</f>
        <v/>
      </c>
      <c r="K59" s="52">
        <f>'2_Params'!$B$5*J59*(L59-I59)</f>
        <v/>
      </c>
      <c r="L59" s="48">
        <f>'1_Raw_Games'!O59</f>
        <v/>
      </c>
      <c r="M59" s="66" t="n">
        <v>0.2431578491572577</v>
      </c>
      <c r="N59" s="54">
        <f>ABS(H59-M59)</f>
        <v/>
      </c>
    </row>
    <row r="60" ht="15" customHeight="1" s="35">
      <c r="A60" s="48">
        <f>'1_Raw_Games'!A60</f>
        <v/>
      </c>
      <c r="B60" s="49">
        <f>'1_Raw_Games'!B60</f>
        <v/>
      </c>
      <c r="C60" s="48">
        <f>'1_Raw_Games'!D60</f>
        <v/>
      </c>
      <c r="D60" s="48">
        <f>'1_Raw_Games'!C60</f>
        <v/>
      </c>
      <c r="E60" s="48">
        <f>'1_Raw_Games'!P60</f>
        <v/>
      </c>
      <c r="F60" s="50">
        <f>'2_Params'!$B$4+SUMPRODUCT(($C$3:C59=C60)*($K$3:K59))-SUMPRODUCT(($D$3:D59=C60)*($K$3:K59))</f>
        <v/>
      </c>
      <c r="G60" s="50">
        <f>'2_Params'!$B$4+SUMPRODUCT(($C$3:C59=D60)*($K$3:K59))-SUMPRODUCT(($D$3:D59=D60)*($K$3:K59))</f>
        <v/>
      </c>
      <c r="H60" s="51">
        <f>(F60-G60+'2_Params'!$B$6)/'2_Params'!$B$7</f>
        <v/>
      </c>
      <c r="I60" s="51">
        <f>1/(1+10^(-H60))</f>
        <v/>
      </c>
      <c r="J60" s="52">
        <f>LN(ABS(E60)+1)*('2_Params'!$B$8/MAX('2_Params'!$B$10,(IF(L60=1,F60-G60,G60-F60))*'2_Params'!$B$9+'2_Params'!$B$8))</f>
        <v/>
      </c>
      <c r="K60" s="52">
        <f>'2_Params'!$B$5*J60*(L60-I60)</f>
        <v/>
      </c>
      <c r="L60" s="48">
        <f>'1_Raw_Games'!O60</f>
        <v/>
      </c>
      <c r="M60" s="66" t="n">
        <v>0.1525570072060617</v>
      </c>
      <c r="N60" s="54">
        <f>ABS(H60-M60)</f>
        <v/>
      </c>
    </row>
    <row r="61" ht="15" customHeight="1" s="35">
      <c r="A61" s="48">
        <f>'1_Raw_Games'!A61</f>
        <v/>
      </c>
      <c r="B61" s="49">
        <f>'1_Raw_Games'!B61</f>
        <v/>
      </c>
      <c r="C61" s="48">
        <f>'1_Raw_Games'!D61</f>
        <v/>
      </c>
      <c r="D61" s="48">
        <f>'1_Raw_Games'!C61</f>
        <v/>
      </c>
      <c r="E61" s="48">
        <f>'1_Raw_Games'!P61</f>
        <v/>
      </c>
      <c r="F61" s="50">
        <f>'2_Params'!$B$4+SUMPRODUCT(($C$3:C60=C61)*($K$3:K60))-SUMPRODUCT(($D$3:D60=C61)*($K$3:K60))</f>
        <v/>
      </c>
      <c r="G61" s="50">
        <f>'2_Params'!$B$4+SUMPRODUCT(($C$3:C60=D61)*($K$3:K60))-SUMPRODUCT(($D$3:D60=D61)*($K$3:K60))</f>
        <v/>
      </c>
      <c r="H61" s="51">
        <f>(F61-G61+'2_Params'!$B$6)/'2_Params'!$B$7</f>
        <v/>
      </c>
      <c r="I61" s="51">
        <f>1/(1+10^(-H61))</f>
        <v/>
      </c>
      <c r="J61" s="52">
        <f>LN(ABS(E61)+1)*('2_Params'!$B$8/MAX('2_Params'!$B$10,(IF(L61=1,F61-G61,G61-F61))*'2_Params'!$B$9+'2_Params'!$B$8))</f>
        <v/>
      </c>
      <c r="K61" s="52">
        <f>'2_Params'!$B$5*J61*(L61-I61)</f>
        <v/>
      </c>
      <c r="L61" s="48">
        <f>'1_Raw_Games'!O61</f>
        <v/>
      </c>
      <c r="M61" s="66" t="n">
        <v>0.0818645027497177</v>
      </c>
      <c r="N61" s="54">
        <f>ABS(H61-M61)</f>
        <v/>
      </c>
    </row>
    <row r="62" ht="15" customHeight="1" s="35">
      <c r="A62" s="48">
        <f>'1_Raw_Games'!A62</f>
        <v/>
      </c>
      <c r="B62" s="49">
        <f>'1_Raw_Games'!B62</f>
        <v/>
      </c>
      <c r="C62" s="48">
        <f>'1_Raw_Games'!D62</f>
        <v/>
      </c>
      <c r="D62" s="48">
        <f>'1_Raw_Games'!C62</f>
        <v/>
      </c>
      <c r="E62" s="48">
        <f>'1_Raw_Games'!P62</f>
        <v/>
      </c>
      <c r="F62" s="50">
        <f>'2_Params'!$B$4+SUMPRODUCT(($C$3:C61=C62)*($K$3:K61))-SUMPRODUCT(($D$3:D61=C62)*($K$3:K61))</f>
        <v/>
      </c>
      <c r="G62" s="50">
        <f>'2_Params'!$B$4+SUMPRODUCT(($C$3:C61=D62)*($K$3:K61))-SUMPRODUCT(($D$3:D61=D62)*($K$3:K61))</f>
        <v/>
      </c>
      <c r="H62" s="51">
        <f>(F62-G62+'2_Params'!$B$6)/'2_Params'!$B$7</f>
        <v/>
      </c>
      <c r="I62" s="51">
        <f>1/(1+10^(-H62))</f>
        <v/>
      </c>
      <c r="J62" s="52">
        <f>LN(ABS(E62)+1)*('2_Params'!$B$8/MAX('2_Params'!$B$10,(IF(L62=1,F62-G62,G62-F62))*'2_Params'!$B$9+'2_Params'!$B$8))</f>
        <v/>
      </c>
      <c r="K62" s="52">
        <f>'2_Params'!$B$5*J62*(L62-I62)</f>
        <v/>
      </c>
      <c r="L62" s="48">
        <f>'1_Raw_Games'!O62</f>
        <v/>
      </c>
      <c r="M62" s="66" t="n">
        <v>0.175098936708386</v>
      </c>
      <c r="N62" s="54">
        <f>ABS(H62-M62)</f>
        <v/>
      </c>
    </row>
    <row r="63" ht="15" customHeight="1" s="35">
      <c r="A63" s="48">
        <f>'1_Raw_Games'!A63</f>
        <v/>
      </c>
      <c r="B63" s="49">
        <f>'1_Raw_Games'!B63</f>
        <v/>
      </c>
      <c r="C63" s="48">
        <f>'1_Raw_Games'!D63</f>
        <v/>
      </c>
      <c r="D63" s="48">
        <f>'1_Raw_Games'!C63</f>
        <v/>
      </c>
      <c r="E63" s="48">
        <f>'1_Raw_Games'!P63</f>
        <v/>
      </c>
      <c r="F63" s="50">
        <f>'2_Params'!$B$4+SUMPRODUCT(($C$3:C62=C63)*($K$3:K62))-SUMPRODUCT(($D$3:D62=C63)*($K$3:K62))</f>
        <v/>
      </c>
      <c r="G63" s="50">
        <f>'2_Params'!$B$4+SUMPRODUCT(($C$3:C62=D63)*($K$3:K62))-SUMPRODUCT(($D$3:D62=D63)*($K$3:K62))</f>
        <v/>
      </c>
      <c r="H63" s="51">
        <f>(F63-G63+'2_Params'!$B$6)/'2_Params'!$B$7</f>
        <v/>
      </c>
      <c r="I63" s="51">
        <f>1/(1+10^(-H63))</f>
        <v/>
      </c>
      <c r="J63" s="52">
        <f>LN(ABS(E63)+1)*('2_Params'!$B$8/MAX('2_Params'!$B$10,(IF(L63=1,F63-G63,G63-F63))*'2_Params'!$B$9+'2_Params'!$B$8))</f>
        <v/>
      </c>
      <c r="K63" s="52">
        <f>'2_Params'!$B$5*J63*(L63-I63)</f>
        <v/>
      </c>
      <c r="L63" s="48">
        <f>'1_Raw_Games'!O63</f>
        <v/>
      </c>
      <c r="M63" s="66" t="n">
        <v>0.106563217869504</v>
      </c>
      <c r="N63" s="54">
        <f>ABS(H63-M63)</f>
        <v/>
      </c>
    </row>
    <row r="64" ht="15" customHeight="1" s="35">
      <c r="A64" s="48">
        <f>'1_Raw_Games'!A64</f>
        <v/>
      </c>
      <c r="B64" s="49">
        <f>'1_Raw_Games'!B64</f>
        <v/>
      </c>
      <c r="C64" s="48">
        <f>'1_Raw_Games'!D64</f>
        <v/>
      </c>
      <c r="D64" s="48">
        <f>'1_Raw_Games'!C64</f>
        <v/>
      </c>
      <c r="E64" s="48">
        <f>'1_Raw_Games'!P64</f>
        <v/>
      </c>
      <c r="F64" s="50">
        <f>'2_Params'!$B$4+SUMPRODUCT(($C$3:C63=C64)*($K$3:K63))-SUMPRODUCT(($D$3:D63=C64)*($K$3:K63))</f>
        <v/>
      </c>
      <c r="G64" s="50">
        <f>'2_Params'!$B$4+SUMPRODUCT(($C$3:C63=D64)*($K$3:K63))-SUMPRODUCT(($D$3:D63=D64)*($K$3:K63))</f>
        <v/>
      </c>
      <c r="H64" s="51">
        <f>(F64-G64+'2_Params'!$B$6)/'2_Params'!$B$7</f>
        <v/>
      </c>
      <c r="I64" s="51">
        <f>1/(1+10^(-H64))</f>
        <v/>
      </c>
      <c r="J64" s="52">
        <f>LN(ABS(E64)+1)*('2_Params'!$B$8/MAX('2_Params'!$B$10,(IF(L64=1,F64-G64,G64-F64))*'2_Params'!$B$9+'2_Params'!$B$8))</f>
        <v/>
      </c>
      <c r="K64" s="52">
        <f>'2_Params'!$B$5*J64*(L64-I64)</f>
        <v/>
      </c>
      <c r="L64" s="48">
        <f>'1_Raw_Games'!O64</f>
        <v/>
      </c>
      <c r="M64" s="66" t="n">
        <v>0.1054998012188468</v>
      </c>
      <c r="N64" s="54">
        <f>ABS(H64-M64)</f>
        <v/>
      </c>
    </row>
    <row r="65" ht="15" customHeight="1" s="35">
      <c r="A65" s="48">
        <f>'1_Raw_Games'!A65</f>
        <v/>
      </c>
      <c r="B65" s="49">
        <f>'1_Raw_Games'!B65</f>
        <v/>
      </c>
      <c r="C65" s="48">
        <f>'1_Raw_Games'!D65</f>
        <v/>
      </c>
      <c r="D65" s="48">
        <f>'1_Raw_Games'!C65</f>
        <v/>
      </c>
      <c r="E65" s="48">
        <f>'1_Raw_Games'!P65</f>
        <v/>
      </c>
      <c r="F65" s="50">
        <f>'2_Params'!$B$4+SUMPRODUCT(($C$3:C64=C65)*($K$3:K64))-SUMPRODUCT(($D$3:D64=C65)*($K$3:K64))</f>
        <v/>
      </c>
      <c r="G65" s="50">
        <f>'2_Params'!$B$4+SUMPRODUCT(($C$3:C64=D65)*($K$3:K64))-SUMPRODUCT(($D$3:D64=D65)*($K$3:K64))</f>
        <v/>
      </c>
      <c r="H65" s="51">
        <f>(F65-G65+'2_Params'!$B$6)/'2_Params'!$B$7</f>
        <v/>
      </c>
      <c r="I65" s="51">
        <f>1/(1+10^(-H65))</f>
        <v/>
      </c>
      <c r="J65" s="52">
        <f>LN(ABS(E65)+1)*('2_Params'!$B$8/MAX('2_Params'!$B$10,(IF(L65=1,F65-G65,G65-F65))*'2_Params'!$B$9+'2_Params'!$B$8))</f>
        <v/>
      </c>
      <c r="K65" s="52">
        <f>'2_Params'!$B$5*J65*(L65-I65)</f>
        <v/>
      </c>
      <c r="L65" s="48">
        <f>'1_Raw_Games'!O65</f>
        <v/>
      </c>
      <c r="M65" s="66" t="n">
        <v>0.2322090700857774</v>
      </c>
      <c r="N65" s="54">
        <f>ABS(H65-M65)</f>
        <v/>
      </c>
    </row>
    <row r="66" ht="15" customHeight="1" s="35">
      <c r="A66" s="48">
        <f>'1_Raw_Games'!A66</f>
        <v/>
      </c>
      <c r="B66" s="49">
        <f>'1_Raw_Games'!B66</f>
        <v/>
      </c>
      <c r="C66" s="48">
        <f>'1_Raw_Games'!D66</f>
        <v/>
      </c>
      <c r="D66" s="48">
        <f>'1_Raw_Games'!C66</f>
        <v/>
      </c>
      <c r="E66" s="48">
        <f>'1_Raw_Games'!P66</f>
        <v/>
      </c>
      <c r="F66" s="50">
        <f>'2_Params'!$B$4+SUMPRODUCT(($C$3:C65=C66)*($K$3:K65))-SUMPRODUCT(($D$3:D65=C66)*($K$3:K65))</f>
        <v/>
      </c>
      <c r="G66" s="50">
        <f>'2_Params'!$B$4+SUMPRODUCT(($C$3:C65=D66)*($K$3:K65))-SUMPRODUCT(($D$3:D65=D66)*($K$3:K65))</f>
        <v/>
      </c>
      <c r="H66" s="51">
        <f>(F66-G66+'2_Params'!$B$6)/'2_Params'!$B$7</f>
        <v/>
      </c>
      <c r="I66" s="51">
        <f>1/(1+10^(-H66))</f>
        <v/>
      </c>
      <c r="J66" s="52">
        <f>LN(ABS(E66)+1)*('2_Params'!$B$8/MAX('2_Params'!$B$10,(IF(L66=1,F66-G66,G66-F66))*'2_Params'!$B$9+'2_Params'!$B$8))</f>
        <v/>
      </c>
      <c r="K66" s="52">
        <f>'2_Params'!$B$5*J66*(L66-I66)</f>
        <v/>
      </c>
      <c r="L66" s="48">
        <f>'1_Raw_Games'!O66</f>
        <v/>
      </c>
      <c r="M66" s="66" t="n">
        <v>0.1337280367942219</v>
      </c>
      <c r="N66" s="54">
        <f>ABS(H66-M66)</f>
        <v/>
      </c>
    </row>
    <row r="67" ht="15" customHeight="1" s="35">
      <c r="A67" s="48">
        <f>'1_Raw_Games'!A67</f>
        <v/>
      </c>
      <c r="B67" s="49">
        <f>'1_Raw_Games'!B67</f>
        <v/>
      </c>
      <c r="C67" s="48">
        <f>'1_Raw_Games'!D67</f>
        <v/>
      </c>
      <c r="D67" s="48">
        <f>'1_Raw_Games'!C67</f>
        <v/>
      </c>
      <c r="E67" s="48">
        <f>'1_Raw_Games'!P67</f>
        <v/>
      </c>
      <c r="F67" s="50">
        <f>'2_Params'!$B$4+SUMPRODUCT(($C$3:C66=C67)*($K$3:K66))-SUMPRODUCT(($D$3:D66=C67)*($K$3:K66))</f>
        <v/>
      </c>
      <c r="G67" s="50">
        <f>'2_Params'!$B$4+SUMPRODUCT(($C$3:C66=D67)*($K$3:K66))-SUMPRODUCT(($D$3:D66=D67)*($K$3:K66))</f>
        <v/>
      </c>
      <c r="H67" s="51">
        <f>(F67-G67+'2_Params'!$B$6)/'2_Params'!$B$7</f>
        <v/>
      </c>
      <c r="I67" s="51">
        <f>1/(1+10^(-H67))</f>
        <v/>
      </c>
      <c r="J67" s="52">
        <f>LN(ABS(E67)+1)*('2_Params'!$B$8/MAX('2_Params'!$B$10,(IF(L67=1,F67-G67,G67-F67))*'2_Params'!$B$9+'2_Params'!$B$8))</f>
        <v/>
      </c>
      <c r="K67" s="52">
        <f>'2_Params'!$B$5*J67*(L67-I67)</f>
        <v/>
      </c>
      <c r="L67" s="48">
        <f>'1_Raw_Games'!O67</f>
        <v/>
      </c>
      <c r="M67" s="66" t="n">
        <v>0.2460019901496775</v>
      </c>
      <c r="N67" s="54">
        <f>ABS(H67-M67)</f>
        <v/>
      </c>
    </row>
    <row r="68" ht="15" customHeight="1" s="35">
      <c r="A68" s="48">
        <f>'1_Raw_Games'!A68</f>
        <v/>
      </c>
      <c r="B68" s="49">
        <f>'1_Raw_Games'!B68</f>
        <v/>
      </c>
      <c r="C68" s="48">
        <f>'1_Raw_Games'!D68</f>
        <v/>
      </c>
      <c r="D68" s="48">
        <f>'1_Raw_Games'!C68</f>
        <v/>
      </c>
      <c r="E68" s="48">
        <f>'1_Raw_Games'!P68</f>
        <v/>
      </c>
      <c r="F68" s="50">
        <f>'2_Params'!$B$4+SUMPRODUCT(($C$3:C67=C68)*($K$3:K67))-SUMPRODUCT(($D$3:D67=C68)*($K$3:K67))</f>
        <v/>
      </c>
      <c r="G68" s="50">
        <f>'2_Params'!$B$4+SUMPRODUCT(($C$3:C67=D68)*($K$3:K67))-SUMPRODUCT(($D$3:D67=D68)*($K$3:K67))</f>
        <v/>
      </c>
      <c r="H68" s="51">
        <f>(F68-G68+'2_Params'!$B$6)/'2_Params'!$B$7</f>
        <v/>
      </c>
      <c r="I68" s="51">
        <f>1/(1+10^(-H68))</f>
        <v/>
      </c>
      <c r="J68" s="52">
        <f>LN(ABS(E68)+1)*('2_Params'!$B$8/MAX('2_Params'!$B$10,(IF(L68=1,F68-G68,G68-F68))*'2_Params'!$B$9+'2_Params'!$B$8))</f>
        <v/>
      </c>
      <c r="K68" s="52">
        <f>'2_Params'!$B$5*J68*(L68-I68)</f>
        <v/>
      </c>
      <c r="L68" s="48">
        <f>'1_Raw_Games'!O68</f>
        <v/>
      </c>
      <c r="M68" s="66" t="n">
        <v>0.1452010392419612</v>
      </c>
      <c r="N68" s="54">
        <f>ABS(H68-M68)</f>
        <v/>
      </c>
    </row>
    <row r="69" ht="15" customHeight="1" s="35">
      <c r="A69" s="48">
        <f>'1_Raw_Games'!A69</f>
        <v/>
      </c>
      <c r="B69" s="49">
        <f>'1_Raw_Games'!B69</f>
        <v/>
      </c>
      <c r="C69" s="48">
        <f>'1_Raw_Games'!D69</f>
        <v/>
      </c>
      <c r="D69" s="48">
        <f>'1_Raw_Games'!C69</f>
        <v/>
      </c>
      <c r="E69" s="48">
        <f>'1_Raw_Games'!P69</f>
        <v/>
      </c>
      <c r="F69" s="50">
        <f>'2_Params'!$B$4+SUMPRODUCT(($C$3:C68=C69)*($K$3:K68))-SUMPRODUCT(($D$3:D68=C69)*($K$3:K68))</f>
        <v/>
      </c>
      <c r="G69" s="50">
        <f>'2_Params'!$B$4+SUMPRODUCT(($C$3:C68=D69)*($K$3:K68))-SUMPRODUCT(($D$3:D68=D69)*($K$3:K68))</f>
        <v/>
      </c>
      <c r="H69" s="51">
        <f>(F69-G69+'2_Params'!$B$6)/'2_Params'!$B$7</f>
        <v/>
      </c>
      <c r="I69" s="51">
        <f>1/(1+10^(-H69))</f>
        <v/>
      </c>
      <c r="J69" s="52">
        <f>LN(ABS(E69)+1)*('2_Params'!$B$8/MAX('2_Params'!$B$10,(IF(L69=1,F69-G69,G69-F69))*'2_Params'!$B$9+'2_Params'!$B$8))</f>
        <v/>
      </c>
      <c r="K69" s="52">
        <f>'2_Params'!$B$5*J69*(L69-I69)</f>
        <v/>
      </c>
      <c r="L69" s="48">
        <f>'1_Raw_Games'!O69</f>
        <v/>
      </c>
      <c r="M69" s="66" t="n">
        <v>0.1227929390355552</v>
      </c>
      <c r="N69" s="54">
        <f>ABS(H69-M69)</f>
        <v/>
      </c>
    </row>
    <row r="70" ht="15" customHeight="1" s="35">
      <c r="A70" s="48">
        <f>'1_Raw_Games'!A70</f>
        <v/>
      </c>
      <c r="B70" s="49">
        <f>'1_Raw_Games'!B70</f>
        <v/>
      </c>
      <c r="C70" s="48">
        <f>'1_Raw_Games'!D70</f>
        <v/>
      </c>
      <c r="D70" s="48">
        <f>'1_Raw_Games'!C70</f>
        <v/>
      </c>
      <c r="E70" s="48">
        <f>'1_Raw_Games'!P70</f>
        <v/>
      </c>
      <c r="F70" s="50">
        <f>'2_Params'!$B$4+SUMPRODUCT(($C$3:C69=C70)*($K$3:K69))-SUMPRODUCT(($D$3:D69=C70)*($K$3:K69))</f>
        <v/>
      </c>
      <c r="G70" s="50">
        <f>'2_Params'!$B$4+SUMPRODUCT(($C$3:C69=D70)*($K$3:K69))-SUMPRODUCT(($D$3:D69=D70)*($K$3:K69))</f>
        <v/>
      </c>
      <c r="H70" s="51">
        <f>(F70-G70+'2_Params'!$B$6)/'2_Params'!$B$7</f>
        <v/>
      </c>
      <c r="I70" s="51">
        <f>1/(1+10^(-H70))</f>
        <v/>
      </c>
      <c r="J70" s="52">
        <f>LN(ABS(E70)+1)*('2_Params'!$B$8/MAX('2_Params'!$B$10,(IF(L70=1,F70-G70,G70-F70))*'2_Params'!$B$9+'2_Params'!$B$8))</f>
        <v/>
      </c>
      <c r="K70" s="52">
        <f>'2_Params'!$B$5*J70*(L70-I70)</f>
        <v/>
      </c>
      <c r="L70" s="48">
        <f>'1_Raw_Games'!O70</f>
        <v/>
      </c>
      <c r="M70" s="66" t="n">
        <v>0.1043829605893205</v>
      </c>
      <c r="N70" s="54">
        <f>ABS(H70-M70)</f>
        <v/>
      </c>
    </row>
    <row r="71" ht="15" customHeight="1" s="35">
      <c r="A71" s="48">
        <f>'1_Raw_Games'!A71</f>
        <v/>
      </c>
      <c r="B71" s="49">
        <f>'1_Raw_Games'!B71</f>
        <v/>
      </c>
      <c r="C71" s="48">
        <f>'1_Raw_Games'!D71</f>
        <v/>
      </c>
      <c r="D71" s="48">
        <f>'1_Raw_Games'!C71</f>
        <v/>
      </c>
      <c r="E71" s="48">
        <f>'1_Raw_Games'!P71</f>
        <v/>
      </c>
      <c r="F71" s="50">
        <f>'2_Params'!$B$4+SUMPRODUCT(($C$3:C70=C71)*($K$3:K70))-SUMPRODUCT(($D$3:D70=C71)*($K$3:K70))</f>
        <v/>
      </c>
      <c r="G71" s="50">
        <f>'2_Params'!$B$4+SUMPRODUCT(($C$3:C70=D71)*($K$3:K70))-SUMPRODUCT(($D$3:D70=D71)*($K$3:K70))</f>
        <v/>
      </c>
      <c r="H71" s="51">
        <f>(F71-G71+'2_Params'!$B$6)/'2_Params'!$B$7</f>
        <v/>
      </c>
      <c r="I71" s="51">
        <f>1/(1+10^(-H71))</f>
        <v/>
      </c>
      <c r="J71" s="52">
        <f>LN(ABS(E71)+1)*('2_Params'!$B$8/MAX('2_Params'!$B$10,(IF(L71=1,F71-G71,G71-F71))*'2_Params'!$B$9+'2_Params'!$B$8))</f>
        <v/>
      </c>
      <c r="K71" s="52">
        <f>'2_Params'!$B$5*J71*(L71-I71)</f>
        <v/>
      </c>
      <c r="L71" s="48">
        <f>'1_Raw_Games'!O71</f>
        <v/>
      </c>
      <c r="M71" s="66" t="n">
        <v>0.231125735666979</v>
      </c>
      <c r="N71" s="54">
        <f>ABS(H71-M71)</f>
        <v/>
      </c>
    </row>
    <row r="72" ht="15" customHeight="1" s="35">
      <c r="A72" s="48">
        <f>'1_Raw_Games'!A72</f>
        <v/>
      </c>
      <c r="B72" s="49">
        <f>'1_Raw_Games'!B72</f>
        <v/>
      </c>
      <c r="C72" s="48">
        <f>'1_Raw_Games'!D72</f>
        <v/>
      </c>
      <c r="D72" s="48">
        <f>'1_Raw_Games'!C72</f>
        <v/>
      </c>
      <c r="E72" s="48">
        <f>'1_Raw_Games'!P72</f>
        <v/>
      </c>
      <c r="F72" s="50">
        <f>'2_Params'!$B$4+SUMPRODUCT(($C$3:C71=C72)*($K$3:K71))-SUMPRODUCT(($D$3:D71=C72)*($K$3:K71))</f>
        <v/>
      </c>
      <c r="G72" s="50">
        <f>'2_Params'!$B$4+SUMPRODUCT(($C$3:C71=D72)*($K$3:K71))-SUMPRODUCT(($D$3:D71=D72)*($K$3:K71))</f>
        <v/>
      </c>
      <c r="H72" s="51">
        <f>(F72-G72+'2_Params'!$B$6)/'2_Params'!$B$7</f>
        <v/>
      </c>
      <c r="I72" s="51">
        <f>1/(1+10^(-H72))</f>
        <v/>
      </c>
      <c r="J72" s="52">
        <f>LN(ABS(E72)+1)*('2_Params'!$B$8/MAX('2_Params'!$B$10,(IF(L72=1,F72-G72,G72-F72))*'2_Params'!$B$9+'2_Params'!$B$8))</f>
        <v/>
      </c>
      <c r="K72" s="52">
        <f>'2_Params'!$B$5*J72*(L72-I72)</f>
        <v/>
      </c>
      <c r="L72" s="48">
        <f>'1_Raw_Games'!O72</f>
        <v/>
      </c>
      <c r="M72" s="66" t="n">
        <v>0.1253077618575514</v>
      </c>
      <c r="N72" s="54">
        <f>ABS(H72-M72)</f>
        <v/>
      </c>
    </row>
    <row r="73" ht="15" customHeight="1" s="35">
      <c r="A73" s="48">
        <f>'1_Raw_Games'!A73</f>
        <v/>
      </c>
      <c r="B73" s="49">
        <f>'1_Raw_Games'!B73</f>
        <v/>
      </c>
      <c r="C73" s="48">
        <f>'1_Raw_Games'!D73</f>
        <v/>
      </c>
      <c r="D73" s="48">
        <f>'1_Raw_Games'!C73</f>
        <v/>
      </c>
      <c r="E73" s="48">
        <f>'1_Raw_Games'!P73</f>
        <v/>
      </c>
      <c r="F73" s="50">
        <f>'2_Params'!$B$4+SUMPRODUCT(($C$3:C72=C73)*($K$3:K72))-SUMPRODUCT(($D$3:D72=C73)*($K$3:K72))</f>
        <v/>
      </c>
      <c r="G73" s="50">
        <f>'2_Params'!$B$4+SUMPRODUCT(($C$3:C72=D73)*($K$3:K72))-SUMPRODUCT(($D$3:D72=D73)*($K$3:K72))</f>
        <v/>
      </c>
      <c r="H73" s="51">
        <f>(F73-G73+'2_Params'!$B$6)/'2_Params'!$B$7</f>
        <v/>
      </c>
      <c r="I73" s="51">
        <f>1/(1+10^(-H73))</f>
        <v/>
      </c>
      <c r="J73" s="52">
        <f>LN(ABS(E73)+1)*('2_Params'!$B$8/MAX('2_Params'!$B$10,(IF(L73=1,F73-G73,G73-F73))*'2_Params'!$B$9+'2_Params'!$B$8))</f>
        <v/>
      </c>
      <c r="K73" s="52">
        <f>'2_Params'!$B$5*J73*(L73-I73)</f>
        <v/>
      </c>
      <c r="L73" s="48">
        <f>'1_Raw_Games'!O73</f>
        <v/>
      </c>
      <c r="M73" s="66" t="n">
        <v>0.2755785597670405</v>
      </c>
      <c r="N73" s="54">
        <f>ABS(H73-M73)</f>
        <v/>
      </c>
    </row>
    <row r="74" ht="15" customHeight="1" s="35">
      <c r="A74" s="48">
        <f>'1_Raw_Games'!A74</f>
        <v/>
      </c>
      <c r="B74" s="49">
        <f>'1_Raw_Games'!B74</f>
        <v/>
      </c>
      <c r="C74" s="48">
        <f>'1_Raw_Games'!D74</f>
        <v/>
      </c>
      <c r="D74" s="48">
        <f>'1_Raw_Games'!C74</f>
        <v/>
      </c>
      <c r="E74" s="48">
        <f>'1_Raw_Games'!P74</f>
        <v/>
      </c>
      <c r="F74" s="50">
        <f>'2_Params'!$B$4+SUMPRODUCT(($C$3:C73=C74)*($K$3:K73))-SUMPRODUCT(($D$3:D73=C74)*($K$3:K73))</f>
        <v/>
      </c>
      <c r="G74" s="50">
        <f>'2_Params'!$B$4+SUMPRODUCT(($C$3:C73=D74)*($K$3:K73))-SUMPRODUCT(($D$3:D73=D74)*($K$3:K73))</f>
        <v/>
      </c>
      <c r="H74" s="51">
        <f>(F74-G74+'2_Params'!$B$6)/'2_Params'!$B$7</f>
        <v/>
      </c>
      <c r="I74" s="51">
        <f>1/(1+10^(-H74))</f>
        <v/>
      </c>
      <c r="J74" s="52">
        <f>LN(ABS(E74)+1)*('2_Params'!$B$8/MAX('2_Params'!$B$10,(IF(L74=1,F74-G74,G74-F74))*'2_Params'!$B$9+'2_Params'!$B$8))</f>
        <v/>
      </c>
      <c r="K74" s="52">
        <f>'2_Params'!$B$5*J74*(L74-I74)</f>
        <v/>
      </c>
      <c r="L74" s="48">
        <f>'1_Raw_Games'!O74</f>
        <v/>
      </c>
      <c r="M74" s="66" t="n">
        <v>0.1589294502911787</v>
      </c>
      <c r="N74" s="54">
        <f>ABS(H74-M74)</f>
        <v/>
      </c>
    </row>
    <row r="75" ht="15" customHeight="1" s="35">
      <c r="A75" s="48">
        <f>'1_Raw_Games'!A75</f>
        <v/>
      </c>
      <c r="B75" s="49">
        <f>'1_Raw_Games'!B75</f>
        <v/>
      </c>
      <c r="C75" s="48">
        <f>'1_Raw_Games'!D75</f>
        <v/>
      </c>
      <c r="D75" s="48">
        <f>'1_Raw_Games'!C75</f>
        <v/>
      </c>
      <c r="E75" s="48">
        <f>'1_Raw_Games'!P75</f>
        <v/>
      </c>
      <c r="F75" s="50">
        <f>'2_Params'!$B$4+SUMPRODUCT(($C$3:C74=C75)*($K$3:K74))-SUMPRODUCT(($D$3:D74=C75)*($K$3:K74))</f>
        <v/>
      </c>
      <c r="G75" s="50">
        <f>'2_Params'!$B$4+SUMPRODUCT(($C$3:C74=D75)*($K$3:K74))-SUMPRODUCT(($D$3:D74=D75)*($K$3:K74))</f>
        <v/>
      </c>
      <c r="H75" s="51">
        <f>(F75-G75+'2_Params'!$B$6)/'2_Params'!$B$7</f>
        <v/>
      </c>
      <c r="I75" s="51">
        <f>1/(1+10^(-H75))</f>
        <v/>
      </c>
      <c r="J75" s="52">
        <f>LN(ABS(E75)+1)*('2_Params'!$B$8/MAX('2_Params'!$B$10,(IF(L75=1,F75-G75,G75-F75))*'2_Params'!$B$9+'2_Params'!$B$8))</f>
        <v/>
      </c>
      <c r="K75" s="52">
        <f>'2_Params'!$B$5*J75*(L75-I75)</f>
        <v/>
      </c>
      <c r="L75" s="48">
        <f>'1_Raw_Games'!O75</f>
        <v/>
      </c>
      <c r="M75" s="66" t="n">
        <v>0.1081424047346121</v>
      </c>
      <c r="N75" s="54">
        <f>ABS(H75-M75)</f>
        <v/>
      </c>
    </row>
    <row r="76" ht="15" customHeight="1" s="35">
      <c r="A76" s="48">
        <f>'1_Raw_Games'!A76</f>
        <v/>
      </c>
      <c r="B76" s="49">
        <f>'1_Raw_Games'!B76</f>
        <v/>
      </c>
      <c r="C76" s="48">
        <f>'1_Raw_Games'!D76</f>
        <v/>
      </c>
      <c r="D76" s="48">
        <f>'1_Raw_Games'!C76</f>
        <v/>
      </c>
      <c r="E76" s="48">
        <f>'1_Raw_Games'!P76</f>
        <v/>
      </c>
      <c r="F76" s="50">
        <f>'2_Params'!$B$4+SUMPRODUCT(($C$3:C75=C76)*($K$3:K75))-SUMPRODUCT(($D$3:D75=C76)*($K$3:K75))</f>
        <v/>
      </c>
      <c r="G76" s="50">
        <f>'2_Params'!$B$4+SUMPRODUCT(($C$3:C75=D76)*($K$3:K75))-SUMPRODUCT(($D$3:D75=D76)*($K$3:K75))</f>
        <v/>
      </c>
      <c r="H76" s="51">
        <f>(F76-G76+'2_Params'!$B$6)/'2_Params'!$B$7</f>
        <v/>
      </c>
      <c r="I76" s="51">
        <f>1/(1+10^(-H76))</f>
        <v/>
      </c>
      <c r="J76" s="52">
        <f>LN(ABS(E76)+1)*('2_Params'!$B$8/MAX('2_Params'!$B$10,(IF(L76=1,F76-G76,G76-F76))*'2_Params'!$B$9+'2_Params'!$B$8))</f>
        <v/>
      </c>
      <c r="K76" s="52">
        <f>'2_Params'!$B$5*J76*(L76-I76)</f>
        <v/>
      </c>
      <c r="L76" s="48">
        <f>'1_Raw_Games'!O76</f>
        <v/>
      </c>
      <c r="M76" s="66" t="n">
        <v>0.1705897655567747</v>
      </c>
      <c r="N76" s="54">
        <f>ABS(H76-M76)</f>
        <v/>
      </c>
    </row>
    <row r="77" ht="15" customHeight="1" s="35">
      <c r="A77" s="48">
        <f>'1_Raw_Games'!A77</f>
        <v/>
      </c>
      <c r="B77" s="49">
        <f>'1_Raw_Games'!B77</f>
        <v/>
      </c>
      <c r="C77" s="48">
        <f>'1_Raw_Games'!D77</f>
        <v/>
      </c>
      <c r="D77" s="48">
        <f>'1_Raw_Games'!C77</f>
        <v/>
      </c>
      <c r="E77" s="48">
        <f>'1_Raw_Games'!P77</f>
        <v/>
      </c>
      <c r="F77" s="50">
        <f>'2_Params'!$B$4+SUMPRODUCT(($C$3:C76=C77)*($K$3:K76))-SUMPRODUCT(($D$3:D76=C77)*($K$3:K76))</f>
        <v/>
      </c>
      <c r="G77" s="50">
        <f>'2_Params'!$B$4+SUMPRODUCT(($C$3:C76=D77)*($K$3:K76))-SUMPRODUCT(($D$3:D76=D77)*($K$3:K76))</f>
        <v/>
      </c>
      <c r="H77" s="51">
        <f>(F77-G77+'2_Params'!$B$6)/'2_Params'!$B$7</f>
        <v/>
      </c>
      <c r="I77" s="51">
        <f>1/(1+10^(-H77))</f>
        <v/>
      </c>
      <c r="J77" s="52">
        <f>LN(ABS(E77)+1)*('2_Params'!$B$8/MAX('2_Params'!$B$10,(IF(L77=1,F77-G77,G77-F77))*'2_Params'!$B$9+'2_Params'!$B$8))</f>
        <v/>
      </c>
      <c r="K77" s="52">
        <f>'2_Params'!$B$5*J77*(L77-I77)</f>
        <v/>
      </c>
      <c r="L77" s="48">
        <f>'1_Raw_Games'!O77</f>
        <v/>
      </c>
      <c r="M77" s="66" t="n">
        <v>0.2256905178755886</v>
      </c>
      <c r="N77" s="54">
        <f>ABS(H77-M77)</f>
        <v/>
      </c>
    </row>
    <row r="78" ht="15" customHeight="1" s="35">
      <c r="A78" s="48">
        <f>'1_Raw_Games'!A78</f>
        <v/>
      </c>
      <c r="B78" s="49">
        <f>'1_Raw_Games'!B78</f>
        <v/>
      </c>
      <c r="C78" s="48">
        <f>'1_Raw_Games'!D78</f>
        <v/>
      </c>
      <c r="D78" s="48">
        <f>'1_Raw_Games'!C78</f>
        <v/>
      </c>
      <c r="E78" s="48">
        <f>'1_Raw_Games'!P78</f>
        <v/>
      </c>
      <c r="F78" s="50">
        <f>'2_Params'!$B$4+SUMPRODUCT(($C$3:C77=C78)*($K$3:K77))-SUMPRODUCT(($D$3:D77=C78)*($K$3:K77))</f>
        <v/>
      </c>
      <c r="G78" s="50">
        <f>'2_Params'!$B$4+SUMPRODUCT(($C$3:C77=D78)*($K$3:K77))-SUMPRODUCT(($D$3:D77=D78)*($K$3:K77))</f>
        <v/>
      </c>
      <c r="H78" s="51">
        <f>(F78-G78+'2_Params'!$B$6)/'2_Params'!$B$7</f>
        <v/>
      </c>
      <c r="I78" s="51">
        <f>1/(1+10^(-H78))</f>
        <v/>
      </c>
      <c r="J78" s="52">
        <f>LN(ABS(E78)+1)*('2_Params'!$B$8/MAX('2_Params'!$B$10,(IF(L78=1,F78-G78,G78-F78))*'2_Params'!$B$9+'2_Params'!$B$8))</f>
        <v/>
      </c>
      <c r="K78" s="52">
        <f>'2_Params'!$B$5*J78*(L78-I78)</f>
        <v/>
      </c>
      <c r="L78" s="48">
        <f>'1_Raw_Games'!O78</f>
        <v/>
      </c>
      <c r="M78" s="66" t="n">
        <v>0.2085125645690277</v>
      </c>
      <c r="N78" s="54">
        <f>ABS(H78-M78)</f>
        <v/>
      </c>
    </row>
    <row r="79" ht="15" customHeight="1" s="35">
      <c r="A79" s="48">
        <f>'1_Raw_Games'!A79</f>
        <v/>
      </c>
      <c r="B79" s="49">
        <f>'1_Raw_Games'!B79</f>
        <v/>
      </c>
      <c r="C79" s="48">
        <f>'1_Raw_Games'!D79</f>
        <v/>
      </c>
      <c r="D79" s="48">
        <f>'1_Raw_Games'!C79</f>
        <v/>
      </c>
      <c r="E79" s="48">
        <f>'1_Raw_Games'!P79</f>
        <v/>
      </c>
      <c r="F79" s="50">
        <f>'2_Params'!$B$4+SUMPRODUCT(($C$3:C78=C79)*($K$3:K78))-SUMPRODUCT(($D$3:D78=C79)*($K$3:K78))</f>
        <v/>
      </c>
      <c r="G79" s="50">
        <f>'2_Params'!$B$4+SUMPRODUCT(($C$3:C78=D79)*($K$3:K78))-SUMPRODUCT(($D$3:D78=D79)*($K$3:K78))</f>
        <v/>
      </c>
      <c r="H79" s="51">
        <f>(F79-G79+'2_Params'!$B$6)/'2_Params'!$B$7</f>
        <v/>
      </c>
      <c r="I79" s="51">
        <f>1/(1+10^(-H79))</f>
        <v/>
      </c>
      <c r="J79" s="52">
        <f>LN(ABS(E79)+1)*('2_Params'!$B$8/MAX('2_Params'!$B$10,(IF(L79=1,F79-G79,G79-F79))*'2_Params'!$B$9+'2_Params'!$B$8))</f>
        <v/>
      </c>
      <c r="K79" s="52">
        <f>'2_Params'!$B$5*J79*(L79-I79)</f>
        <v/>
      </c>
      <c r="L79" s="48">
        <f>'1_Raw_Games'!O79</f>
        <v/>
      </c>
      <c r="M79" s="66" t="n">
        <v>0.128095789905829</v>
      </c>
      <c r="N79" s="54">
        <f>ABS(H79-M79)</f>
        <v/>
      </c>
    </row>
    <row r="80" ht="15" customHeight="1" s="35">
      <c r="A80" s="48">
        <f>'1_Raw_Games'!A80</f>
        <v/>
      </c>
      <c r="B80" s="49">
        <f>'1_Raw_Games'!B80</f>
        <v/>
      </c>
      <c r="C80" s="48">
        <f>'1_Raw_Games'!D80</f>
        <v/>
      </c>
      <c r="D80" s="48">
        <f>'1_Raw_Games'!C80</f>
        <v/>
      </c>
      <c r="E80" s="48">
        <f>'1_Raw_Games'!P80</f>
        <v/>
      </c>
      <c r="F80" s="50">
        <f>'2_Params'!$B$4+SUMPRODUCT(($C$3:C79=C80)*($K$3:K79))-SUMPRODUCT(($D$3:D79=C80)*($K$3:K79))</f>
        <v/>
      </c>
      <c r="G80" s="50">
        <f>'2_Params'!$B$4+SUMPRODUCT(($C$3:C79=D80)*($K$3:K79))-SUMPRODUCT(($D$3:D79=D80)*($K$3:K79))</f>
        <v/>
      </c>
      <c r="H80" s="51">
        <f>(F80-G80+'2_Params'!$B$6)/'2_Params'!$B$7</f>
        <v/>
      </c>
      <c r="I80" s="51">
        <f>1/(1+10^(-H80))</f>
        <v/>
      </c>
      <c r="J80" s="52">
        <f>LN(ABS(E80)+1)*('2_Params'!$B$8/MAX('2_Params'!$B$10,(IF(L80=1,F80-G80,G80-F80))*'2_Params'!$B$9+'2_Params'!$B$8))</f>
        <v/>
      </c>
      <c r="K80" s="52">
        <f>'2_Params'!$B$5*J80*(L80-I80)</f>
        <v/>
      </c>
      <c r="L80" s="48">
        <f>'1_Raw_Games'!O80</f>
        <v/>
      </c>
      <c r="M80" s="66" t="n">
        <v>0.0605360556606103</v>
      </c>
      <c r="N80" s="54">
        <f>ABS(H80-M80)</f>
        <v/>
      </c>
    </row>
    <row r="81" ht="15" customHeight="1" s="35">
      <c r="A81" s="48">
        <f>'1_Raw_Games'!A81</f>
        <v/>
      </c>
      <c r="B81" s="49">
        <f>'1_Raw_Games'!B81</f>
        <v/>
      </c>
      <c r="C81" s="48">
        <f>'1_Raw_Games'!D81</f>
        <v/>
      </c>
      <c r="D81" s="48">
        <f>'1_Raw_Games'!C81</f>
        <v/>
      </c>
      <c r="E81" s="48">
        <f>'1_Raw_Games'!P81</f>
        <v/>
      </c>
      <c r="F81" s="50">
        <f>'2_Params'!$B$4+SUMPRODUCT(($C$3:C80=C81)*($K$3:K80))-SUMPRODUCT(($D$3:D80=C81)*($K$3:K80))</f>
        <v/>
      </c>
      <c r="G81" s="50">
        <f>'2_Params'!$B$4+SUMPRODUCT(($C$3:C80=D81)*($K$3:K80))-SUMPRODUCT(($D$3:D80=D81)*($K$3:K80))</f>
        <v/>
      </c>
      <c r="H81" s="51">
        <f>(F81-G81+'2_Params'!$B$6)/'2_Params'!$B$7</f>
        <v/>
      </c>
      <c r="I81" s="51">
        <f>1/(1+10^(-H81))</f>
        <v/>
      </c>
      <c r="J81" s="52">
        <f>LN(ABS(E81)+1)*('2_Params'!$B$8/MAX('2_Params'!$B$10,(IF(L81=1,F81-G81,G81-F81))*'2_Params'!$B$9+'2_Params'!$B$8))</f>
        <v/>
      </c>
      <c r="K81" s="52">
        <f>'2_Params'!$B$5*J81*(L81-I81)</f>
        <v/>
      </c>
      <c r="L81" s="48">
        <f>'1_Raw_Games'!O81</f>
        <v/>
      </c>
      <c r="M81" s="66" t="n">
        <v>0.1099711126109912</v>
      </c>
      <c r="N81" s="54">
        <f>ABS(H81-M81)</f>
        <v/>
      </c>
    </row>
    <row r="82" ht="15" customHeight="1" s="35">
      <c r="A82" s="48">
        <f>'1_Raw_Games'!A82</f>
        <v/>
      </c>
      <c r="B82" s="49">
        <f>'1_Raw_Games'!B82</f>
        <v/>
      </c>
      <c r="C82" s="48">
        <f>'1_Raw_Games'!D82</f>
        <v/>
      </c>
      <c r="D82" s="48">
        <f>'1_Raw_Games'!C82</f>
        <v/>
      </c>
      <c r="E82" s="48">
        <f>'1_Raw_Games'!P82</f>
        <v/>
      </c>
      <c r="F82" s="50">
        <f>'2_Params'!$B$4+SUMPRODUCT(($C$3:C81=C82)*($K$3:K81))-SUMPRODUCT(($D$3:D81=C82)*($K$3:K81))</f>
        <v/>
      </c>
      <c r="G82" s="50">
        <f>'2_Params'!$B$4+SUMPRODUCT(($C$3:C81=D82)*($K$3:K81))-SUMPRODUCT(($D$3:D81=D82)*($K$3:K81))</f>
        <v/>
      </c>
      <c r="H82" s="51">
        <f>(F82-G82+'2_Params'!$B$6)/'2_Params'!$B$7</f>
        <v/>
      </c>
      <c r="I82" s="51">
        <f>1/(1+10^(-H82))</f>
        <v/>
      </c>
      <c r="J82" s="52">
        <f>LN(ABS(E82)+1)*('2_Params'!$B$8/MAX('2_Params'!$B$10,(IF(L82=1,F82-G82,G82-F82))*'2_Params'!$B$9+'2_Params'!$B$8))</f>
        <v/>
      </c>
      <c r="K82" s="52">
        <f>'2_Params'!$B$5*J82*(L82-I82)</f>
        <v/>
      </c>
      <c r="L82" s="48">
        <f>'1_Raw_Games'!O82</f>
        <v/>
      </c>
      <c r="M82" s="66" t="n">
        <v>0.2280681226367602</v>
      </c>
      <c r="N82" s="54">
        <f>ABS(H82-M82)</f>
        <v/>
      </c>
    </row>
    <row r="83" ht="15" customHeight="1" s="35">
      <c r="A83" s="48">
        <f>'1_Raw_Games'!A83</f>
        <v/>
      </c>
      <c r="B83" s="49">
        <f>'1_Raw_Games'!B83</f>
        <v/>
      </c>
      <c r="C83" s="48">
        <f>'1_Raw_Games'!D83</f>
        <v/>
      </c>
      <c r="D83" s="48">
        <f>'1_Raw_Games'!C83</f>
        <v/>
      </c>
      <c r="E83" s="48">
        <f>'1_Raw_Games'!P83</f>
        <v/>
      </c>
      <c r="F83" s="50">
        <f>'2_Params'!$B$4+SUMPRODUCT(($C$3:C82=C83)*($K$3:K82))-SUMPRODUCT(($D$3:D82=C83)*($K$3:K82))</f>
        <v/>
      </c>
      <c r="G83" s="50">
        <f>'2_Params'!$B$4+SUMPRODUCT(($C$3:C82=D83)*($K$3:K82))-SUMPRODUCT(($D$3:D82=D83)*($K$3:K82))</f>
        <v/>
      </c>
      <c r="H83" s="51">
        <f>(F83-G83+'2_Params'!$B$6)/'2_Params'!$B$7</f>
        <v/>
      </c>
      <c r="I83" s="51">
        <f>1/(1+10^(-H83))</f>
        <v/>
      </c>
      <c r="J83" s="52">
        <f>LN(ABS(E83)+1)*('2_Params'!$B$8/MAX('2_Params'!$B$10,(IF(L83=1,F83-G83,G83-F83))*'2_Params'!$B$9+'2_Params'!$B$8))</f>
        <v/>
      </c>
      <c r="K83" s="52">
        <f>'2_Params'!$B$5*J83*(L83-I83)</f>
        <v/>
      </c>
      <c r="L83" s="48">
        <f>'1_Raw_Games'!O83</f>
        <v/>
      </c>
      <c r="M83" s="66" t="n">
        <v>0.2631005220175825</v>
      </c>
      <c r="N83" s="54">
        <f>ABS(H83-M83)</f>
        <v/>
      </c>
    </row>
    <row r="84" ht="15" customHeight="1" s="35">
      <c r="A84" s="48">
        <f>'1_Raw_Games'!A84</f>
        <v/>
      </c>
      <c r="B84" s="49">
        <f>'1_Raw_Games'!B84</f>
        <v/>
      </c>
      <c r="C84" s="48">
        <f>'1_Raw_Games'!D84</f>
        <v/>
      </c>
      <c r="D84" s="48">
        <f>'1_Raw_Games'!C84</f>
        <v/>
      </c>
      <c r="E84" s="48">
        <f>'1_Raw_Games'!P84</f>
        <v/>
      </c>
      <c r="F84" s="50">
        <f>'2_Params'!$B$4+SUMPRODUCT(($C$3:C83=C84)*($K$3:K83))-SUMPRODUCT(($D$3:D83=C84)*($K$3:K83))</f>
        <v/>
      </c>
      <c r="G84" s="50">
        <f>'2_Params'!$B$4+SUMPRODUCT(($C$3:C83=D84)*($K$3:K83))-SUMPRODUCT(($D$3:D83=D84)*($K$3:K83))</f>
        <v/>
      </c>
      <c r="H84" s="51">
        <f>(F84-G84+'2_Params'!$B$6)/'2_Params'!$B$7</f>
        <v/>
      </c>
      <c r="I84" s="51">
        <f>1/(1+10^(-H84))</f>
        <v/>
      </c>
      <c r="J84" s="52">
        <f>LN(ABS(E84)+1)*('2_Params'!$B$8/MAX('2_Params'!$B$10,(IF(L84=1,F84-G84,G84-F84))*'2_Params'!$B$9+'2_Params'!$B$8))</f>
        <v/>
      </c>
      <c r="K84" s="52">
        <f>'2_Params'!$B$5*J84*(L84-I84)</f>
        <v/>
      </c>
      <c r="L84" s="48">
        <f>'1_Raw_Games'!O84</f>
        <v/>
      </c>
      <c r="M84" s="66" t="n">
        <v>0.1544143534588914</v>
      </c>
      <c r="N84" s="54">
        <f>ABS(H84-M84)</f>
        <v/>
      </c>
    </row>
    <row r="85" ht="15" customHeight="1" s="35">
      <c r="A85" s="48">
        <f>'1_Raw_Games'!A85</f>
        <v/>
      </c>
      <c r="B85" s="49">
        <f>'1_Raw_Games'!B85</f>
        <v/>
      </c>
      <c r="C85" s="48">
        <f>'1_Raw_Games'!D85</f>
        <v/>
      </c>
      <c r="D85" s="48">
        <f>'1_Raw_Games'!C85</f>
        <v/>
      </c>
      <c r="E85" s="48">
        <f>'1_Raw_Games'!P85</f>
        <v/>
      </c>
      <c r="F85" s="50">
        <f>'2_Params'!$B$4+SUMPRODUCT(($C$3:C84=C85)*($K$3:K84))-SUMPRODUCT(($D$3:D84=C85)*($K$3:K84))</f>
        <v/>
      </c>
      <c r="G85" s="50">
        <f>'2_Params'!$B$4+SUMPRODUCT(($C$3:C84=D85)*($K$3:K84))-SUMPRODUCT(($D$3:D84=D85)*($K$3:K84))</f>
        <v/>
      </c>
      <c r="H85" s="51">
        <f>(F85-G85+'2_Params'!$B$6)/'2_Params'!$B$7</f>
        <v/>
      </c>
      <c r="I85" s="51">
        <f>1/(1+10^(-H85))</f>
        <v/>
      </c>
      <c r="J85" s="52">
        <f>LN(ABS(E85)+1)*('2_Params'!$B$8/MAX('2_Params'!$B$10,(IF(L85=1,F85-G85,G85-F85))*'2_Params'!$B$9+'2_Params'!$B$8))</f>
        <v/>
      </c>
      <c r="K85" s="52">
        <f>'2_Params'!$B$5*J85*(L85-I85)</f>
        <v/>
      </c>
      <c r="L85" s="48">
        <f>'1_Raw_Games'!O85</f>
        <v/>
      </c>
      <c r="M85" s="66" t="n">
        <v>-0.0008089924913736</v>
      </c>
      <c r="N85" s="54">
        <f>ABS(H85-M85)</f>
        <v/>
      </c>
    </row>
    <row r="86" ht="15" customHeight="1" s="35">
      <c r="A86" s="48">
        <f>'1_Raw_Games'!A86</f>
        <v/>
      </c>
      <c r="B86" s="49">
        <f>'1_Raw_Games'!B86</f>
        <v/>
      </c>
      <c r="C86" s="48">
        <f>'1_Raw_Games'!D86</f>
        <v/>
      </c>
      <c r="D86" s="48">
        <f>'1_Raw_Games'!C86</f>
        <v/>
      </c>
      <c r="E86" s="48">
        <f>'1_Raw_Games'!P86</f>
        <v/>
      </c>
      <c r="F86" s="50">
        <f>'2_Params'!$B$4+SUMPRODUCT(($C$3:C85=C86)*($K$3:K85))-SUMPRODUCT(($D$3:D85=C86)*($K$3:K85))</f>
        <v/>
      </c>
      <c r="G86" s="50">
        <f>'2_Params'!$B$4+SUMPRODUCT(($C$3:C85=D86)*($K$3:K85))-SUMPRODUCT(($D$3:D85=D86)*($K$3:K85))</f>
        <v/>
      </c>
      <c r="H86" s="51">
        <f>(F86-G86+'2_Params'!$B$6)/'2_Params'!$B$7</f>
        <v/>
      </c>
      <c r="I86" s="51">
        <f>1/(1+10^(-H86))</f>
        <v/>
      </c>
      <c r="J86" s="52">
        <f>LN(ABS(E86)+1)*('2_Params'!$B$8/MAX('2_Params'!$B$10,(IF(L86=1,F86-G86,G86-F86))*'2_Params'!$B$9+'2_Params'!$B$8))</f>
        <v/>
      </c>
      <c r="K86" s="52">
        <f>'2_Params'!$B$5*J86*(L86-I86)</f>
        <v/>
      </c>
      <c r="L86" s="48">
        <f>'1_Raw_Games'!O86</f>
        <v/>
      </c>
      <c r="M86" s="66" t="n">
        <v>0.1096265664672796</v>
      </c>
      <c r="N86" s="54">
        <f>ABS(H86-M86)</f>
        <v/>
      </c>
    </row>
    <row r="87" ht="15" customHeight="1" s="35">
      <c r="A87" s="48">
        <f>'1_Raw_Games'!A87</f>
        <v/>
      </c>
      <c r="B87" s="49">
        <f>'1_Raw_Games'!B87</f>
        <v/>
      </c>
      <c r="C87" s="48">
        <f>'1_Raw_Games'!D87</f>
        <v/>
      </c>
      <c r="D87" s="48">
        <f>'1_Raw_Games'!C87</f>
        <v/>
      </c>
      <c r="E87" s="48">
        <f>'1_Raw_Games'!P87</f>
        <v/>
      </c>
      <c r="F87" s="50">
        <f>'2_Params'!$B$4+SUMPRODUCT(($C$3:C86=C87)*($K$3:K86))-SUMPRODUCT(($D$3:D86=C87)*($K$3:K86))</f>
        <v/>
      </c>
      <c r="G87" s="50">
        <f>'2_Params'!$B$4+SUMPRODUCT(($C$3:C86=D87)*($K$3:K86))-SUMPRODUCT(($D$3:D86=D87)*($K$3:K86))</f>
        <v/>
      </c>
      <c r="H87" s="51">
        <f>(F87-G87+'2_Params'!$B$6)/'2_Params'!$B$7</f>
        <v/>
      </c>
      <c r="I87" s="51">
        <f>1/(1+10^(-H87))</f>
        <v/>
      </c>
      <c r="J87" s="52">
        <f>LN(ABS(E87)+1)*('2_Params'!$B$8/MAX('2_Params'!$B$10,(IF(L87=1,F87-G87,G87-F87))*'2_Params'!$B$9+'2_Params'!$B$8))</f>
        <v/>
      </c>
      <c r="K87" s="52">
        <f>'2_Params'!$B$5*J87*(L87-I87)</f>
        <v/>
      </c>
      <c r="L87" s="48">
        <f>'1_Raw_Games'!O87</f>
        <v/>
      </c>
      <c r="M87" s="66" t="n">
        <v>0.1365859323620043</v>
      </c>
      <c r="N87" s="54">
        <f>ABS(H87-M87)</f>
        <v/>
      </c>
    </row>
    <row r="88" ht="15" customHeight="1" s="35">
      <c r="A88" s="48">
        <f>'1_Raw_Games'!A88</f>
        <v/>
      </c>
      <c r="B88" s="49">
        <f>'1_Raw_Games'!B88</f>
        <v/>
      </c>
      <c r="C88" s="48">
        <f>'1_Raw_Games'!D88</f>
        <v/>
      </c>
      <c r="D88" s="48">
        <f>'1_Raw_Games'!C88</f>
        <v/>
      </c>
      <c r="E88" s="48">
        <f>'1_Raw_Games'!P88</f>
        <v/>
      </c>
      <c r="F88" s="50">
        <f>'2_Params'!$B$4+SUMPRODUCT(($C$3:C87=C88)*($K$3:K87))-SUMPRODUCT(($D$3:D87=C88)*($K$3:K87))</f>
        <v/>
      </c>
      <c r="G88" s="50">
        <f>'2_Params'!$B$4+SUMPRODUCT(($C$3:C87=D88)*($K$3:K87))-SUMPRODUCT(($D$3:D87=D88)*($K$3:K87))</f>
        <v/>
      </c>
      <c r="H88" s="51">
        <f>(F88-G88+'2_Params'!$B$6)/'2_Params'!$B$7</f>
        <v/>
      </c>
      <c r="I88" s="51">
        <f>1/(1+10^(-H88))</f>
        <v/>
      </c>
      <c r="J88" s="52">
        <f>LN(ABS(E88)+1)*('2_Params'!$B$8/MAX('2_Params'!$B$10,(IF(L88=1,F88-G88,G88-F88))*'2_Params'!$B$9+'2_Params'!$B$8))</f>
        <v/>
      </c>
      <c r="K88" s="52">
        <f>'2_Params'!$B$5*J88*(L88-I88)</f>
        <v/>
      </c>
      <c r="L88" s="48">
        <f>'1_Raw_Games'!O88</f>
        <v/>
      </c>
      <c r="M88" s="66" t="n">
        <v>0.1997338577184791</v>
      </c>
      <c r="N88" s="54">
        <f>ABS(H88-M88)</f>
        <v/>
      </c>
    </row>
    <row r="89" ht="15" customHeight="1" s="35">
      <c r="A89" s="48">
        <f>'1_Raw_Games'!A89</f>
        <v/>
      </c>
      <c r="B89" s="49">
        <f>'1_Raw_Games'!B89</f>
        <v/>
      </c>
      <c r="C89" s="48">
        <f>'1_Raw_Games'!D89</f>
        <v/>
      </c>
      <c r="D89" s="48">
        <f>'1_Raw_Games'!C89</f>
        <v/>
      </c>
      <c r="E89" s="48">
        <f>'1_Raw_Games'!P89</f>
        <v/>
      </c>
      <c r="F89" s="50">
        <f>'2_Params'!$B$4+SUMPRODUCT(($C$3:C88=C89)*($K$3:K88))-SUMPRODUCT(($D$3:D88=C89)*($K$3:K88))</f>
        <v/>
      </c>
      <c r="G89" s="50">
        <f>'2_Params'!$B$4+SUMPRODUCT(($C$3:C88=D89)*($K$3:K88))-SUMPRODUCT(($D$3:D88=D89)*($K$3:K88))</f>
        <v/>
      </c>
      <c r="H89" s="51">
        <f>(F89-G89+'2_Params'!$B$6)/'2_Params'!$B$7</f>
        <v/>
      </c>
      <c r="I89" s="51">
        <f>1/(1+10^(-H89))</f>
        <v/>
      </c>
      <c r="J89" s="52">
        <f>LN(ABS(E89)+1)*('2_Params'!$B$8/MAX('2_Params'!$B$10,(IF(L89=1,F89-G89,G89-F89))*'2_Params'!$B$9+'2_Params'!$B$8))</f>
        <v/>
      </c>
      <c r="K89" s="52">
        <f>'2_Params'!$B$5*J89*(L89-I89)</f>
        <v/>
      </c>
      <c r="L89" s="48">
        <f>'1_Raw_Games'!O89</f>
        <v/>
      </c>
      <c r="M89" s="66" t="n">
        <v>0.3470881919965978</v>
      </c>
      <c r="N89" s="54">
        <f>ABS(H89-M89)</f>
        <v/>
      </c>
    </row>
    <row r="90" ht="15" customHeight="1" s="35">
      <c r="A90" s="48">
        <f>'1_Raw_Games'!A90</f>
        <v/>
      </c>
      <c r="B90" s="49">
        <f>'1_Raw_Games'!B90</f>
        <v/>
      </c>
      <c r="C90" s="48">
        <f>'1_Raw_Games'!D90</f>
        <v/>
      </c>
      <c r="D90" s="48">
        <f>'1_Raw_Games'!C90</f>
        <v/>
      </c>
      <c r="E90" s="48">
        <f>'1_Raw_Games'!P90</f>
        <v/>
      </c>
      <c r="F90" s="50">
        <f>'2_Params'!$B$4+SUMPRODUCT(($C$3:C89=C90)*($K$3:K89))-SUMPRODUCT(($D$3:D89=C90)*($K$3:K89))</f>
        <v/>
      </c>
      <c r="G90" s="50">
        <f>'2_Params'!$B$4+SUMPRODUCT(($C$3:C89=D90)*($K$3:K89))-SUMPRODUCT(($D$3:D89=D90)*($K$3:K89))</f>
        <v/>
      </c>
      <c r="H90" s="51">
        <f>(F90-G90+'2_Params'!$B$6)/'2_Params'!$B$7</f>
        <v/>
      </c>
      <c r="I90" s="51">
        <f>1/(1+10^(-H90))</f>
        <v/>
      </c>
      <c r="J90" s="52">
        <f>LN(ABS(E90)+1)*('2_Params'!$B$8/MAX('2_Params'!$B$10,(IF(L90=1,F90-G90,G90-F90))*'2_Params'!$B$9+'2_Params'!$B$8))</f>
        <v/>
      </c>
      <c r="K90" s="52">
        <f>'2_Params'!$B$5*J90*(L90-I90)</f>
        <v/>
      </c>
      <c r="L90" s="48">
        <f>'1_Raw_Games'!O90</f>
        <v/>
      </c>
      <c r="M90" s="66" t="n">
        <v>-0.0183791038320225</v>
      </c>
      <c r="N90" s="54">
        <f>ABS(H90-M90)</f>
        <v/>
      </c>
    </row>
    <row r="91" ht="15" customHeight="1" s="35">
      <c r="A91" s="48">
        <f>'1_Raw_Games'!A91</f>
        <v/>
      </c>
      <c r="B91" s="49">
        <f>'1_Raw_Games'!B91</f>
        <v/>
      </c>
      <c r="C91" s="48">
        <f>'1_Raw_Games'!D91</f>
        <v/>
      </c>
      <c r="D91" s="48">
        <f>'1_Raw_Games'!C91</f>
        <v/>
      </c>
      <c r="E91" s="48">
        <f>'1_Raw_Games'!P91</f>
        <v/>
      </c>
      <c r="F91" s="50">
        <f>'2_Params'!$B$4+SUMPRODUCT(($C$3:C90=C91)*($K$3:K90))-SUMPRODUCT(($D$3:D90=C91)*($K$3:K90))</f>
        <v/>
      </c>
      <c r="G91" s="50">
        <f>'2_Params'!$B$4+SUMPRODUCT(($C$3:C90=D91)*($K$3:K90))-SUMPRODUCT(($D$3:D90=D91)*($K$3:K90))</f>
        <v/>
      </c>
      <c r="H91" s="51">
        <f>(F91-G91+'2_Params'!$B$6)/'2_Params'!$B$7</f>
        <v/>
      </c>
      <c r="I91" s="51">
        <f>1/(1+10^(-H91))</f>
        <v/>
      </c>
      <c r="J91" s="52">
        <f>LN(ABS(E91)+1)*('2_Params'!$B$8/MAX('2_Params'!$B$10,(IF(L91=1,F91-G91,G91-F91))*'2_Params'!$B$9+'2_Params'!$B$8))</f>
        <v/>
      </c>
      <c r="K91" s="52">
        <f>'2_Params'!$B$5*J91*(L91-I91)</f>
        <v/>
      </c>
      <c r="L91" s="48">
        <f>'1_Raw_Games'!O91</f>
        <v/>
      </c>
      <c r="M91" s="66" t="n">
        <v>0.1007216062376426</v>
      </c>
      <c r="N91" s="54">
        <f>ABS(H91-M91)</f>
        <v/>
      </c>
    </row>
    <row r="92" ht="15" customHeight="1" s="35">
      <c r="A92" s="48">
        <f>'1_Raw_Games'!A92</f>
        <v/>
      </c>
      <c r="B92" s="49">
        <f>'1_Raw_Games'!B92</f>
        <v/>
      </c>
      <c r="C92" s="48">
        <f>'1_Raw_Games'!D92</f>
        <v/>
      </c>
      <c r="D92" s="48">
        <f>'1_Raw_Games'!C92</f>
        <v/>
      </c>
      <c r="E92" s="48">
        <f>'1_Raw_Games'!P92</f>
        <v/>
      </c>
      <c r="F92" s="50">
        <f>'2_Params'!$B$4+SUMPRODUCT(($C$3:C91=C92)*($K$3:K91))-SUMPRODUCT(($D$3:D91=C92)*($K$3:K91))</f>
        <v/>
      </c>
      <c r="G92" s="50">
        <f>'2_Params'!$B$4+SUMPRODUCT(($C$3:C91=D92)*($K$3:K91))-SUMPRODUCT(($D$3:D91=D92)*($K$3:K91))</f>
        <v/>
      </c>
      <c r="H92" s="51">
        <f>(F92-G92+'2_Params'!$B$6)/'2_Params'!$B$7</f>
        <v/>
      </c>
      <c r="I92" s="51">
        <f>1/(1+10^(-H92))</f>
        <v/>
      </c>
      <c r="J92" s="52">
        <f>LN(ABS(E92)+1)*('2_Params'!$B$8/MAX('2_Params'!$B$10,(IF(L92=1,F92-G92,G92-F92))*'2_Params'!$B$9+'2_Params'!$B$8))</f>
        <v/>
      </c>
      <c r="K92" s="52">
        <f>'2_Params'!$B$5*J92*(L92-I92)</f>
        <v/>
      </c>
      <c r="L92" s="48">
        <f>'1_Raw_Games'!O92</f>
        <v/>
      </c>
      <c r="M92" s="66" t="n">
        <v>0.1414585756306445</v>
      </c>
      <c r="N92" s="54">
        <f>ABS(H92-M92)</f>
        <v/>
      </c>
    </row>
    <row r="93" ht="15" customHeight="1" s="35">
      <c r="A93" s="48">
        <f>'1_Raw_Games'!A93</f>
        <v/>
      </c>
      <c r="B93" s="49">
        <f>'1_Raw_Games'!B93</f>
        <v/>
      </c>
      <c r="C93" s="48">
        <f>'1_Raw_Games'!D93</f>
        <v/>
      </c>
      <c r="D93" s="48">
        <f>'1_Raw_Games'!C93</f>
        <v/>
      </c>
      <c r="E93" s="48">
        <f>'1_Raw_Games'!P93</f>
        <v/>
      </c>
      <c r="F93" s="50">
        <f>'2_Params'!$B$4+SUMPRODUCT(($C$3:C92=C93)*($K$3:K92))-SUMPRODUCT(($D$3:D92=C93)*($K$3:K92))</f>
        <v/>
      </c>
      <c r="G93" s="50">
        <f>'2_Params'!$B$4+SUMPRODUCT(($C$3:C92=D93)*($K$3:K92))-SUMPRODUCT(($D$3:D92=D93)*($K$3:K92))</f>
        <v/>
      </c>
      <c r="H93" s="51">
        <f>(F93-G93+'2_Params'!$B$6)/'2_Params'!$B$7</f>
        <v/>
      </c>
      <c r="I93" s="51">
        <f>1/(1+10^(-H93))</f>
        <v/>
      </c>
      <c r="J93" s="52">
        <f>LN(ABS(E93)+1)*('2_Params'!$B$8/MAX('2_Params'!$B$10,(IF(L93=1,F93-G93,G93-F93))*'2_Params'!$B$9+'2_Params'!$B$8))</f>
        <v/>
      </c>
      <c r="K93" s="52">
        <f>'2_Params'!$B$5*J93*(L93-I93)</f>
        <v/>
      </c>
      <c r="L93" s="48">
        <f>'1_Raw_Games'!O93</f>
        <v/>
      </c>
      <c r="M93" s="66" t="n">
        <v>0.1367575444601976</v>
      </c>
      <c r="N93" s="54">
        <f>ABS(H93-M93)</f>
        <v/>
      </c>
    </row>
    <row r="94" ht="15" customHeight="1" s="35">
      <c r="A94" s="48">
        <f>'1_Raw_Games'!A94</f>
        <v/>
      </c>
      <c r="B94" s="49">
        <f>'1_Raw_Games'!B94</f>
        <v/>
      </c>
      <c r="C94" s="48">
        <f>'1_Raw_Games'!D94</f>
        <v/>
      </c>
      <c r="D94" s="48">
        <f>'1_Raw_Games'!C94</f>
        <v/>
      </c>
      <c r="E94" s="48">
        <f>'1_Raw_Games'!P94</f>
        <v/>
      </c>
      <c r="F94" s="50">
        <f>'2_Params'!$B$4+SUMPRODUCT(($C$3:C93=C94)*($K$3:K93))-SUMPRODUCT(($D$3:D93=C94)*($K$3:K93))</f>
        <v/>
      </c>
      <c r="G94" s="50">
        <f>'2_Params'!$B$4+SUMPRODUCT(($C$3:C93=D94)*($K$3:K93))-SUMPRODUCT(($D$3:D93=D94)*($K$3:K93))</f>
        <v/>
      </c>
      <c r="H94" s="51">
        <f>(F94-G94+'2_Params'!$B$6)/'2_Params'!$B$7</f>
        <v/>
      </c>
      <c r="I94" s="51">
        <f>1/(1+10^(-H94))</f>
        <v/>
      </c>
      <c r="J94" s="52">
        <f>LN(ABS(E94)+1)*('2_Params'!$B$8/MAX('2_Params'!$B$10,(IF(L94=1,F94-G94,G94-F94))*'2_Params'!$B$9+'2_Params'!$B$8))</f>
        <v/>
      </c>
      <c r="K94" s="52">
        <f>'2_Params'!$B$5*J94*(L94-I94)</f>
        <v/>
      </c>
      <c r="L94" s="48">
        <f>'1_Raw_Games'!O94</f>
        <v/>
      </c>
      <c r="M94" s="66" t="n">
        <v>0.0325555257863686</v>
      </c>
      <c r="N94" s="54">
        <f>ABS(H94-M94)</f>
        <v/>
      </c>
    </row>
    <row r="95" ht="15" customHeight="1" s="35">
      <c r="A95" s="48">
        <f>'1_Raw_Games'!A95</f>
        <v/>
      </c>
      <c r="B95" s="49">
        <f>'1_Raw_Games'!B95</f>
        <v/>
      </c>
      <c r="C95" s="48">
        <f>'1_Raw_Games'!D95</f>
        <v/>
      </c>
      <c r="D95" s="48">
        <f>'1_Raw_Games'!C95</f>
        <v/>
      </c>
      <c r="E95" s="48">
        <f>'1_Raw_Games'!P95</f>
        <v/>
      </c>
      <c r="F95" s="50">
        <f>'2_Params'!$B$4+SUMPRODUCT(($C$3:C94=C95)*($K$3:K94))-SUMPRODUCT(($D$3:D94=C95)*($K$3:K94))</f>
        <v/>
      </c>
      <c r="G95" s="50">
        <f>'2_Params'!$B$4+SUMPRODUCT(($C$3:C94=D95)*($K$3:K94))-SUMPRODUCT(($D$3:D94=D95)*($K$3:K94))</f>
        <v/>
      </c>
      <c r="H95" s="51">
        <f>(F95-G95+'2_Params'!$B$6)/'2_Params'!$B$7</f>
        <v/>
      </c>
      <c r="I95" s="51">
        <f>1/(1+10^(-H95))</f>
        <v/>
      </c>
      <c r="J95" s="52">
        <f>LN(ABS(E95)+1)*('2_Params'!$B$8/MAX('2_Params'!$B$10,(IF(L95=1,F95-G95,G95-F95))*'2_Params'!$B$9+'2_Params'!$B$8))</f>
        <v/>
      </c>
      <c r="K95" s="52">
        <f>'2_Params'!$B$5*J95*(L95-I95)</f>
        <v/>
      </c>
      <c r="L95" s="48">
        <f>'1_Raw_Games'!O95</f>
        <v/>
      </c>
      <c r="M95" s="66" t="n">
        <v>-0.0002666387641255</v>
      </c>
      <c r="N95" s="54">
        <f>ABS(H95-M95)</f>
        <v/>
      </c>
    </row>
    <row r="96" ht="15" customHeight="1" s="35">
      <c r="A96" s="48">
        <f>'1_Raw_Games'!A96</f>
        <v/>
      </c>
      <c r="B96" s="49">
        <f>'1_Raw_Games'!B96</f>
        <v/>
      </c>
      <c r="C96" s="48">
        <f>'1_Raw_Games'!D96</f>
        <v/>
      </c>
      <c r="D96" s="48">
        <f>'1_Raw_Games'!C96</f>
        <v/>
      </c>
      <c r="E96" s="48">
        <f>'1_Raw_Games'!P96</f>
        <v/>
      </c>
      <c r="F96" s="50">
        <f>'2_Params'!$B$4+SUMPRODUCT(($C$3:C95=C96)*($K$3:K95))-SUMPRODUCT(($D$3:D95=C96)*($K$3:K95))</f>
        <v/>
      </c>
      <c r="G96" s="50">
        <f>'2_Params'!$B$4+SUMPRODUCT(($C$3:C95=D96)*($K$3:K95))-SUMPRODUCT(($D$3:D95=D96)*($K$3:K95))</f>
        <v/>
      </c>
      <c r="H96" s="51">
        <f>(F96-G96+'2_Params'!$B$6)/'2_Params'!$B$7</f>
        <v/>
      </c>
      <c r="I96" s="51">
        <f>1/(1+10^(-H96))</f>
        <v/>
      </c>
      <c r="J96" s="52">
        <f>LN(ABS(E96)+1)*('2_Params'!$B$8/MAX('2_Params'!$B$10,(IF(L96=1,F96-G96,G96-F96))*'2_Params'!$B$9+'2_Params'!$B$8))</f>
        <v/>
      </c>
      <c r="K96" s="52">
        <f>'2_Params'!$B$5*J96*(L96-I96)</f>
        <v/>
      </c>
      <c r="L96" s="48">
        <f>'1_Raw_Games'!O96</f>
        <v/>
      </c>
      <c r="M96" s="66" t="n">
        <v>0.09940155405535669</v>
      </c>
      <c r="N96" s="54">
        <f>ABS(H96-M96)</f>
        <v/>
      </c>
    </row>
    <row r="97" ht="15" customHeight="1" s="35">
      <c r="A97" s="48">
        <f>'1_Raw_Games'!A97</f>
        <v/>
      </c>
      <c r="B97" s="49">
        <f>'1_Raw_Games'!B97</f>
        <v/>
      </c>
      <c r="C97" s="48">
        <f>'1_Raw_Games'!D97</f>
        <v/>
      </c>
      <c r="D97" s="48">
        <f>'1_Raw_Games'!C97</f>
        <v/>
      </c>
      <c r="E97" s="48">
        <f>'1_Raw_Games'!P97</f>
        <v/>
      </c>
      <c r="F97" s="50">
        <f>'2_Params'!$B$4+SUMPRODUCT(($C$3:C96=C97)*($K$3:K96))-SUMPRODUCT(($D$3:D96=C97)*($K$3:K96))</f>
        <v/>
      </c>
      <c r="G97" s="50">
        <f>'2_Params'!$B$4+SUMPRODUCT(($C$3:C96=D97)*($K$3:K96))-SUMPRODUCT(($D$3:D96=D97)*($K$3:K96))</f>
        <v/>
      </c>
      <c r="H97" s="51">
        <f>(F97-G97+'2_Params'!$B$6)/'2_Params'!$B$7</f>
        <v/>
      </c>
      <c r="I97" s="51">
        <f>1/(1+10^(-H97))</f>
        <v/>
      </c>
      <c r="J97" s="52">
        <f>LN(ABS(E97)+1)*('2_Params'!$B$8/MAX('2_Params'!$B$10,(IF(L97=1,F97-G97,G97-F97))*'2_Params'!$B$9+'2_Params'!$B$8))</f>
        <v/>
      </c>
      <c r="K97" s="52">
        <f>'2_Params'!$B$5*J97*(L97-I97)</f>
        <v/>
      </c>
      <c r="L97" s="48">
        <f>'1_Raw_Games'!O97</f>
        <v/>
      </c>
      <c r="M97" s="66" t="n">
        <v>0.0014478842465274</v>
      </c>
      <c r="N97" s="54">
        <f>ABS(H97-M97)</f>
        <v/>
      </c>
    </row>
    <row r="98" ht="15" customHeight="1" s="35">
      <c r="A98" s="48">
        <f>'1_Raw_Games'!A98</f>
        <v/>
      </c>
      <c r="B98" s="49">
        <f>'1_Raw_Games'!B98</f>
        <v/>
      </c>
      <c r="C98" s="48">
        <f>'1_Raw_Games'!D98</f>
        <v/>
      </c>
      <c r="D98" s="48">
        <f>'1_Raw_Games'!C98</f>
        <v/>
      </c>
      <c r="E98" s="48">
        <f>'1_Raw_Games'!P98</f>
        <v/>
      </c>
      <c r="F98" s="50">
        <f>'2_Params'!$B$4+SUMPRODUCT(($C$3:C97=C98)*($K$3:K97))-SUMPRODUCT(($D$3:D97=C98)*($K$3:K97))</f>
        <v/>
      </c>
      <c r="G98" s="50">
        <f>'2_Params'!$B$4+SUMPRODUCT(($C$3:C97=D98)*($K$3:K97))-SUMPRODUCT(($D$3:D97=D98)*($K$3:K97))</f>
        <v/>
      </c>
      <c r="H98" s="51">
        <f>(F98-G98+'2_Params'!$B$6)/'2_Params'!$B$7</f>
        <v/>
      </c>
      <c r="I98" s="51">
        <f>1/(1+10^(-H98))</f>
        <v/>
      </c>
      <c r="J98" s="52">
        <f>LN(ABS(E98)+1)*('2_Params'!$B$8/MAX('2_Params'!$B$10,(IF(L98=1,F98-G98,G98-F98))*'2_Params'!$B$9+'2_Params'!$B$8))</f>
        <v/>
      </c>
      <c r="K98" s="52">
        <f>'2_Params'!$B$5*J98*(L98-I98)</f>
        <v/>
      </c>
      <c r="L98" s="48">
        <f>'1_Raw_Games'!O98</f>
        <v/>
      </c>
      <c r="M98" s="66" t="n">
        <v>0.0036645661525744</v>
      </c>
      <c r="N98" s="54">
        <f>ABS(H98-M98)</f>
        <v/>
      </c>
    </row>
    <row r="99" ht="15" customHeight="1" s="35">
      <c r="A99" s="48">
        <f>'1_Raw_Games'!A99</f>
        <v/>
      </c>
      <c r="B99" s="49">
        <f>'1_Raw_Games'!B99</f>
        <v/>
      </c>
      <c r="C99" s="48">
        <f>'1_Raw_Games'!D99</f>
        <v/>
      </c>
      <c r="D99" s="48">
        <f>'1_Raw_Games'!C99</f>
        <v/>
      </c>
      <c r="E99" s="48">
        <f>'1_Raw_Games'!P99</f>
        <v/>
      </c>
      <c r="F99" s="50">
        <f>'2_Params'!$B$4+SUMPRODUCT(($C$3:C98=C99)*($K$3:K98))-SUMPRODUCT(($D$3:D98=C99)*($K$3:K98))</f>
        <v/>
      </c>
      <c r="G99" s="50">
        <f>'2_Params'!$B$4+SUMPRODUCT(($C$3:C98=D99)*($K$3:K98))-SUMPRODUCT(($D$3:D98=D99)*($K$3:K98))</f>
        <v/>
      </c>
      <c r="H99" s="51">
        <f>(F99-G99+'2_Params'!$B$6)/'2_Params'!$B$7</f>
        <v/>
      </c>
      <c r="I99" s="51">
        <f>1/(1+10^(-H99))</f>
        <v/>
      </c>
      <c r="J99" s="52">
        <f>LN(ABS(E99)+1)*('2_Params'!$B$8/MAX('2_Params'!$B$10,(IF(L99=1,F99-G99,G99-F99))*'2_Params'!$B$9+'2_Params'!$B$8))</f>
        <v/>
      </c>
      <c r="K99" s="52">
        <f>'2_Params'!$B$5*J99*(L99-I99)</f>
        <v/>
      </c>
      <c r="L99" s="48">
        <f>'1_Raw_Games'!O99</f>
        <v/>
      </c>
      <c r="M99" s="66" t="n">
        <v>0.1692312193600821</v>
      </c>
      <c r="N99" s="54">
        <f>ABS(H99-M99)</f>
        <v/>
      </c>
    </row>
    <row r="100" ht="15" customHeight="1" s="35">
      <c r="A100" s="48">
        <f>'1_Raw_Games'!A100</f>
        <v/>
      </c>
      <c r="B100" s="49">
        <f>'1_Raw_Games'!B100</f>
        <v/>
      </c>
      <c r="C100" s="48">
        <f>'1_Raw_Games'!D100</f>
        <v/>
      </c>
      <c r="D100" s="48">
        <f>'1_Raw_Games'!C100</f>
        <v/>
      </c>
      <c r="E100" s="48">
        <f>'1_Raw_Games'!P100</f>
        <v/>
      </c>
      <c r="F100" s="50">
        <f>'2_Params'!$B$4+SUMPRODUCT(($C$3:C99=C100)*($K$3:K99))-SUMPRODUCT(($D$3:D99=C100)*($K$3:K99))</f>
        <v/>
      </c>
      <c r="G100" s="50">
        <f>'2_Params'!$B$4+SUMPRODUCT(($C$3:C99=D100)*($K$3:K99))-SUMPRODUCT(($D$3:D99=D100)*($K$3:K99))</f>
        <v/>
      </c>
      <c r="H100" s="51">
        <f>(F100-G100+'2_Params'!$B$6)/'2_Params'!$B$7</f>
        <v/>
      </c>
      <c r="I100" s="51">
        <f>1/(1+10^(-H100))</f>
        <v/>
      </c>
      <c r="J100" s="52">
        <f>LN(ABS(E100)+1)*('2_Params'!$B$8/MAX('2_Params'!$B$10,(IF(L100=1,F100-G100,G100-F100))*'2_Params'!$B$9+'2_Params'!$B$8))</f>
        <v/>
      </c>
      <c r="K100" s="52">
        <f>'2_Params'!$B$5*J100*(L100-I100)</f>
        <v/>
      </c>
      <c r="L100" s="48">
        <f>'1_Raw_Games'!O100</f>
        <v/>
      </c>
      <c r="M100" s="66" t="n">
        <v>0.247558443770672</v>
      </c>
      <c r="N100" s="54">
        <f>ABS(H100-M100)</f>
        <v/>
      </c>
    </row>
    <row r="101" ht="15" customHeight="1" s="35">
      <c r="A101" s="48">
        <f>'1_Raw_Games'!A101</f>
        <v/>
      </c>
      <c r="B101" s="49">
        <f>'1_Raw_Games'!B101</f>
        <v/>
      </c>
      <c r="C101" s="48">
        <f>'1_Raw_Games'!D101</f>
        <v/>
      </c>
      <c r="D101" s="48">
        <f>'1_Raw_Games'!C101</f>
        <v/>
      </c>
      <c r="E101" s="48">
        <f>'1_Raw_Games'!P101</f>
        <v/>
      </c>
      <c r="F101" s="50">
        <f>'2_Params'!$B$4+SUMPRODUCT(($C$3:C100=C101)*($K$3:K100))-SUMPRODUCT(($D$3:D100=C101)*($K$3:K100))</f>
        <v/>
      </c>
      <c r="G101" s="50">
        <f>'2_Params'!$B$4+SUMPRODUCT(($C$3:C100=D101)*($K$3:K100))-SUMPRODUCT(($D$3:D100=D101)*($K$3:K100))</f>
        <v/>
      </c>
      <c r="H101" s="51">
        <f>(F101-G101+'2_Params'!$B$6)/'2_Params'!$B$7</f>
        <v/>
      </c>
      <c r="I101" s="51">
        <f>1/(1+10^(-H101))</f>
        <v/>
      </c>
      <c r="J101" s="52">
        <f>LN(ABS(E101)+1)*('2_Params'!$B$8/MAX('2_Params'!$B$10,(IF(L101=1,F101-G101,G101-F101))*'2_Params'!$B$9+'2_Params'!$B$8))</f>
        <v/>
      </c>
      <c r="K101" s="52">
        <f>'2_Params'!$B$5*J101*(L101-I101)</f>
        <v/>
      </c>
      <c r="L101" s="48">
        <f>'1_Raw_Games'!O101</f>
        <v/>
      </c>
      <c r="M101" s="66" t="n">
        <v>0.2785664797409532</v>
      </c>
      <c r="N101" s="54">
        <f>ABS(H101-M101)</f>
        <v/>
      </c>
    </row>
    <row r="102" ht="15" customHeight="1" s="35">
      <c r="A102" s="48">
        <f>'1_Raw_Games'!A102</f>
        <v/>
      </c>
      <c r="B102" s="49">
        <f>'1_Raw_Games'!B102</f>
        <v/>
      </c>
      <c r="C102" s="48">
        <f>'1_Raw_Games'!D102</f>
        <v/>
      </c>
      <c r="D102" s="48">
        <f>'1_Raw_Games'!C102</f>
        <v/>
      </c>
      <c r="E102" s="48">
        <f>'1_Raw_Games'!P102</f>
        <v/>
      </c>
      <c r="F102" s="50">
        <f>'2_Params'!$B$4+SUMPRODUCT(($C$3:C101=C102)*($K$3:K101))-SUMPRODUCT(($D$3:D101=C102)*($K$3:K101))</f>
        <v/>
      </c>
      <c r="G102" s="50">
        <f>'2_Params'!$B$4+SUMPRODUCT(($C$3:C101=D102)*($K$3:K101))-SUMPRODUCT(($D$3:D101=D102)*($K$3:K101))</f>
        <v/>
      </c>
      <c r="H102" s="51">
        <f>(F102-G102+'2_Params'!$B$6)/'2_Params'!$B$7</f>
        <v/>
      </c>
      <c r="I102" s="51">
        <f>1/(1+10^(-H102))</f>
        <v/>
      </c>
      <c r="J102" s="52">
        <f>LN(ABS(E102)+1)*('2_Params'!$B$8/MAX('2_Params'!$B$10,(IF(L102=1,F102-G102,G102-F102))*'2_Params'!$B$9+'2_Params'!$B$8))</f>
        <v/>
      </c>
      <c r="K102" s="52">
        <f>'2_Params'!$B$5*J102*(L102-I102)</f>
        <v/>
      </c>
      <c r="L102" s="48">
        <f>'1_Raw_Games'!O102</f>
        <v/>
      </c>
      <c r="M102" s="66" t="n">
        <v>0.0594500339124789</v>
      </c>
      <c r="N102" s="54">
        <f>ABS(H102-M102)</f>
        <v/>
      </c>
    </row>
    <row r="103" ht="15" customHeight="1" s="35">
      <c r="A103" s="48">
        <f>'1_Raw_Games'!A103</f>
        <v/>
      </c>
      <c r="B103" s="49">
        <f>'1_Raw_Games'!B103</f>
        <v/>
      </c>
      <c r="C103" s="48">
        <f>'1_Raw_Games'!D103</f>
        <v/>
      </c>
      <c r="D103" s="48">
        <f>'1_Raw_Games'!C103</f>
        <v/>
      </c>
      <c r="E103" s="48">
        <f>'1_Raw_Games'!P103</f>
        <v/>
      </c>
      <c r="F103" s="50">
        <f>'2_Params'!$B$4+SUMPRODUCT(($C$3:C102=C103)*($K$3:K102))-SUMPRODUCT(($D$3:D102=C103)*($K$3:K102))</f>
        <v/>
      </c>
      <c r="G103" s="50">
        <f>'2_Params'!$B$4+SUMPRODUCT(($C$3:C102=D103)*($K$3:K102))-SUMPRODUCT(($D$3:D102=D103)*($K$3:K102))</f>
        <v/>
      </c>
      <c r="H103" s="51">
        <f>(F103-G103+'2_Params'!$B$6)/'2_Params'!$B$7</f>
        <v/>
      </c>
      <c r="I103" s="51">
        <f>1/(1+10^(-H103))</f>
        <v/>
      </c>
      <c r="J103" s="52">
        <f>LN(ABS(E103)+1)*('2_Params'!$B$8/MAX('2_Params'!$B$10,(IF(L103=1,F103-G103,G103-F103))*'2_Params'!$B$9+'2_Params'!$B$8))</f>
        <v/>
      </c>
      <c r="K103" s="52">
        <f>'2_Params'!$B$5*J103*(L103-I103)</f>
        <v/>
      </c>
      <c r="L103" s="48">
        <f>'1_Raw_Games'!O103</f>
        <v/>
      </c>
      <c r="M103" s="66" t="n">
        <v>0.2372408747453812</v>
      </c>
      <c r="N103" s="54">
        <f>ABS(H103-M103)</f>
        <v/>
      </c>
    </row>
    <row r="104" ht="15" customHeight="1" s="35">
      <c r="A104" s="48">
        <f>'1_Raw_Games'!A104</f>
        <v/>
      </c>
      <c r="B104" s="49">
        <f>'1_Raw_Games'!B104</f>
        <v/>
      </c>
      <c r="C104" s="48">
        <f>'1_Raw_Games'!D104</f>
        <v/>
      </c>
      <c r="D104" s="48">
        <f>'1_Raw_Games'!C104</f>
        <v/>
      </c>
      <c r="E104" s="48">
        <f>'1_Raw_Games'!P104</f>
        <v/>
      </c>
      <c r="F104" s="50">
        <f>'2_Params'!$B$4+SUMPRODUCT(($C$3:C103=C104)*($K$3:K103))-SUMPRODUCT(($D$3:D103=C104)*($K$3:K103))</f>
        <v/>
      </c>
      <c r="G104" s="50">
        <f>'2_Params'!$B$4+SUMPRODUCT(($C$3:C103=D104)*($K$3:K103))-SUMPRODUCT(($D$3:D103=D104)*($K$3:K103))</f>
        <v/>
      </c>
      <c r="H104" s="51">
        <f>(F104-G104+'2_Params'!$B$6)/'2_Params'!$B$7</f>
        <v/>
      </c>
      <c r="I104" s="51">
        <f>1/(1+10^(-H104))</f>
        <v/>
      </c>
      <c r="J104" s="52">
        <f>LN(ABS(E104)+1)*('2_Params'!$B$8/MAX('2_Params'!$B$10,(IF(L104=1,F104-G104,G104-F104))*'2_Params'!$B$9+'2_Params'!$B$8))</f>
        <v/>
      </c>
      <c r="K104" s="52">
        <f>'2_Params'!$B$5*J104*(L104-I104)</f>
        <v/>
      </c>
      <c r="L104" s="48">
        <f>'1_Raw_Games'!O104</f>
        <v/>
      </c>
      <c r="M104" s="66" t="n">
        <v>0.1435879161145874</v>
      </c>
      <c r="N104" s="54">
        <f>ABS(H104-M104)</f>
        <v/>
      </c>
    </row>
    <row r="105" ht="15" customHeight="1" s="35">
      <c r="A105" s="48">
        <f>'1_Raw_Games'!A105</f>
        <v/>
      </c>
      <c r="B105" s="49">
        <f>'1_Raw_Games'!B105</f>
        <v/>
      </c>
      <c r="C105" s="48">
        <f>'1_Raw_Games'!D105</f>
        <v/>
      </c>
      <c r="D105" s="48">
        <f>'1_Raw_Games'!C105</f>
        <v/>
      </c>
      <c r="E105" s="48">
        <f>'1_Raw_Games'!P105</f>
        <v/>
      </c>
      <c r="F105" s="50">
        <f>'2_Params'!$B$4+SUMPRODUCT(($C$3:C104=C105)*($K$3:K104))-SUMPRODUCT(($D$3:D104=C105)*($K$3:K104))</f>
        <v/>
      </c>
      <c r="G105" s="50">
        <f>'2_Params'!$B$4+SUMPRODUCT(($C$3:C104=D105)*($K$3:K104))-SUMPRODUCT(($D$3:D104=D105)*($K$3:K104))</f>
        <v/>
      </c>
      <c r="H105" s="51">
        <f>(F105-G105+'2_Params'!$B$6)/'2_Params'!$B$7</f>
        <v/>
      </c>
      <c r="I105" s="51">
        <f>1/(1+10^(-H105))</f>
        <v/>
      </c>
      <c r="J105" s="52">
        <f>LN(ABS(E105)+1)*('2_Params'!$B$8/MAX('2_Params'!$B$10,(IF(L105=1,F105-G105,G105-F105))*'2_Params'!$B$9+'2_Params'!$B$8))</f>
        <v/>
      </c>
      <c r="K105" s="52">
        <f>'2_Params'!$B$5*J105*(L105-I105)</f>
        <v/>
      </c>
      <c r="L105" s="48">
        <f>'1_Raw_Games'!O105</f>
        <v/>
      </c>
      <c r="M105" s="66" t="n">
        <v>0.1063460496169301</v>
      </c>
      <c r="N105" s="54">
        <f>ABS(H105-M105)</f>
        <v/>
      </c>
    </row>
    <row r="106" ht="15" customHeight="1" s="35">
      <c r="A106" s="48">
        <f>'1_Raw_Games'!A106</f>
        <v/>
      </c>
      <c r="B106" s="49">
        <f>'1_Raw_Games'!B106</f>
        <v/>
      </c>
      <c r="C106" s="48">
        <f>'1_Raw_Games'!D106</f>
        <v/>
      </c>
      <c r="D106" s="48">
        <f>'1_Raw_Games'!C106</f>
        <v/>
      </c>
      <c r="E106" s="48">
        <f>'1_Raw_Games'!P106</f>
        <v/>
      </c>
      <c r="F106" s="50">
        <f>'2_Params'!$B$4+SUMPRODUCT(($C$3:C105=C106)*($K$3:K105))-SUMPRODUCT(($D$3:D105=C106)*($K$3:K105))</f>
        <v/>
      </c>
      <c r="G106" s="50">
        <f>'2_Params'!$B$4+SUMPRODUCT(($C$3:C105=D106)*($K$3:K105))-SUMPRODUCT(($D$3:D105=D106)*($K$3:K105))</f>
        <v/>
      </c>
      <c r="H106" s="51">
        <f>(F106-G106+'2_Params'!$B$6)/'2_Params'!$B$7</f>
        <v/>
      </c>
      <c r="I106" s="51">
        <f>1/(1+10^(-H106))</f>
        <v/>
      </c>
      <c r="J106" s="52">
        <f>LN(ABS(E106)+1)*('2_Params'!$B$8/MAX('2_Params'!$B$10,(IF(L106=1,F106-G106,G106-F106))*'2_Params'!$B$9+'2_Params'!$B$8))</f>
        <v/>
      </c>
      <c r="K106" s="52">
        <f>'2_Params'!$B$5*J106*(L106-I106)</f>
        <v/>
      </c>
      <c r="L106" s="48">
        <f>'1_Raw_Games'!O106</f>
        <v/>
      </c>
      <c r="M106" s="66" t="n">
        <v>0.0655264156045524</v>
      </c>
      <c r="N106" s="54">
        <f>ABS(H106-M106)</f>
        <v/>
      </c>
    </row>
    <row r="107" ht="15" customHeight="1" s="35">
      <c r="A107" s="48">
        <f>'1_Raw_Games'!A107</f>
        <v/>
      </c>
      <c r="B107" s="49">
        <f>'1_Raw_Games'!B107</f>
        <v/>
      </c>
      <c r="C107" s="48">
        <f>'1_Raw_Games'!D107</f>
        <v/>
      </c>
      <c r="D107" s="48">
        <f>'1_Raw_Games'!C107</f>
        <v/>
      </c>
      <c r="E107" s="48">
        <f>'1_Raw_Games'!P107</f>
        <v/>
      </c>
      <c r="F107" s="50">
        <f>'2_Params'!$B$4+SUMPRODUCT(($C$3:C106=C107)*($K$3:K106))-SUMPRODUCT(($D$3:D106=C107)*($K$3:K106))</f>
        <v/>
      </c>
      <c r="G107" s="50">
        <f>'2_Params'!$B$4+SUMPRODUCT(($C$3:C106=D107)*($K$3:K106))-SUMPRODUCT(($D$3:D106=D107)*($K$3:K106))</f>
        <v/>
      </c>
      <c r="H107" s="51">
        <f>(F107-G107+'2_Params'!$B$6)/'2_Params'!$B$7</f>
        <v/>
      </c>
      <c r="I107" s="51">
        <f>1/(1+10^(-H107))</f>
        <v/>
      </c>
      <c r="J107" s="52">
        <f>LN(ABS(E107)+1)*('2_Params'!$B$8/MAX('2_Params'!$B$10,(IF(L107=1,F107-G107,G107-F107))*'2_Params'!$B$9+'2_Params'!$B$8))</f>
        <v/>
      </c>
      <c r="K107" s="52">
        <f>'2_Params'!$B$5*J107*(L107-I107)</f>
        <v/>
      </c>
      <c r="L107" s="48">
        <f>'1_Raw_Games'!O107</f>
        <v/>
      </c>
      <c r="M107" s="66" t="n">
        <v>0.1174361096917562</v>
      </c>
      <c r="N107" s="54">
        <f>ABS(H107-M107)</f>
        <v/>
      </c>
    </row>
    <row r="108" ht="15" customHeight="1" s="35">
      <c r="A108" s="48">
        <f>'1_Raw_Games'!A108</f>
        <v/>
      </c>
      <c r="B108" s="49">
        <f>'1_Raw_Games'!B108</f>
        <v/>
      </c>
      <c r="C108" s="48">
        <f>'1_Raw_Games'!D108</f>
        <v/>
      </c>
      <c r="D108" s="48">
        <f>'1_Raw_Games'!C108</f>
        <v/>
      </c>
      <c r="E108" s="48">
        <f>'1_Raw_Games'!P108</f>
        <v/>
      </c>
      <c r="F108" s="50">
        <f>'2_Params'!$B$4+SUMPRODUCT(($C$3:C107=C108)*($K$3:K107))-SUMPRODUCT(($D$3:D107=C108)*($K$3:K107))</f>
        <v/>
      </c>
      <c r="G108" s="50">
        <f>'2_Params'!$B$4+SUMPRODUCT(($C$3:C107=D108)*($K$3:K107))-SUMPRODUCT(($D$3:D107=D108)*($K$3:K107))</f>
        <v/>
      </c>
      <c r="H108" s="51">
        <f>(F108-G108+'2_Params'!$B$6)/'2_Params'!$B$7</f>
        <v/>
      </c>
      <c r="I108" s="51">
        <f>1/(1+10^(-H108))</f>
        <v/>
      </c>
      <c r="J108" s="52">
        <f>LN(ABS(E108)+1)*('2_Params'!$B$8/MAX('2_Params'!$B$10,(IF(L108=1,F108-G108,G108-F108))*'2_Params'!$B$9+'2_Params'!$B$8))</f>
        <v/>
      </c>
      <c r="K108" s="52">
        <f>'2_Params'!$B$5*J108*(L108-I108)</f>
        <v/>
      </c>
      <c r="L108" s="48">
        <f>'1_Raw_Games'!O108</f>
        <v/>
      </c>
      <c r="M108" s="66" t="n">
        <v>0.1231951031085804</v>
      </c>
      <c r="N108" s="54">
        <f>ABS(H108-M108)</f>
        <v/>
      </c>
    </row>
    <row r="109" ht="15" customHeight="1" s="35">
      <c r="A109" s="48">
        <f>'1_Raw_Games'!A109</f>
        <v/>
      </c>
      <c r="B109" s="49">
        <f>'1_Raw_Games'!B109</f>
        <v/>
      </c>
      <c r="C109" s="48">
        <f>'1_Raw_Games'!D109</f>
        <v/>
      </c>
      <c r="D109" s="48">
        <f>'1_Raw_Games'!C109</f>
        <v/>
      </c>
      <c r="E109" s="48">
        <f>'1_Raw_Games'!P109</f>
        <v/>
      </c>
      <c r="F109" s="50">
        <f>'2_Params'!$B$4+SUMPRODUCT(($C$3:C108=C109)*($K$3:K108))-SUMPRODUCT(($D$3:D108=C109)*($K$3:K108))</f>
        <v/>
      </c>
      <c r="G109" s="50">
        <f>'2_Params'!$B$4+SUMPRODUCT(($C$3:C108=D109)*($K$3:K108))-SUMPRODUCT(($D$3:D108=D109)*($K$3:K108))</f>
        <v/>
      </c>
      <c r="H109" s="51">
        <f>(F109-G109+'2_Params'!$B$6)/'2_Params'!$B$7</f>
        <v/>
      </c>
      <c r="I109" s="51">
        <f>1/(1+10^(-H109))</f>
        <v/>
      </c>
      <c r="J109" s="52">
        <f>LN(ABS(E109)+1)*('2_Params'!$B$8/MAX('2_Params'!$B$10,(IF(L109=1,F109-G109,G109-F109))*'2_Params'!$B$9+'2_Params'!$B$8))</f>
        <v/>
      </c>
      <c r="K109" s="52">
        <f>'2_Params'!$B$5*J109*(L109-I109)</f>
        <v/>
      </c>
      <c r="L109" s="48">
        <f>'1_Raw_Games'!O109</f>
        <v/>
      </c>
      <c r="M109" s="66" t="n">
        <v>0.0365677687538408</v>
      </c>
      <c r="N109" s="54">
        <f>ABS(H109-M109)</f>
        <v/>
      </c>
    </row>
    <row r="110" ht="15" customHeight="1" s="35">
      <c r="A110" s="48">
        <f>'1_Raw_Games'!A110</f>
        <v/>
      </c>
      <c r="B110" s="49">
        <f>'1_Raw_Games'!B110</f>
        <v/>
      </c>
      <c r="C110" s="48">
        <f>'1_Raw_Games'!D110</f>
        <v/>
      </c>
      <c r="D110" s="48">
        <f>'1_Raw_Games'!C110</f>
        <v/>
      </c>
      <c r="E110" s="48">
        <f>'1_Raw_Games'!P110</f>
        <v/>
      </c>
      <c r="F110" s="50">
        <f>'2_Params'!$B$4+SUMPRODUCT(($C$3:C109=C110)*($K$3:K109))-SUMPRODUCT(($D$3:D109=C110)*($K$3:K109))</f>
        <v/>
      </c>
      <c r="G110" s="50">
        <f>'2_Params'!$B$4+SUMPRODUCT(($C$3:C109=D110)*($K$3:K109))-SUMPRODUCT(($D$3:D109=D110)*($K$3:K109))</f>
        <v/>
      </c>
      <c r="H110" s="51">
        <f>(F110-G110+'2_Params'!$B$6)/'2_Params'!$B$7</f>
        <v/>
      </c>
      <c r="I110" s="51">
        <f>1/(1+10^(-H110))</f>
        <v/>
      </c>
      <c r="J110" s="52">
        <f>LN(ABS(E110)+1)*('2_Params'!$B$8/MAX('2_Params'!$B$10,(IF(L110=1,F110-G110,G110-F110))*'2_Params'!$B$9+'2_Params'!$B$8))</f>
        <v/>
      </c>
      <c r="K110" s="52">
        <f>'2_Params'!$B$5*J110*(L110-I110)</f>
        <v/>
      </c>
      <c r="L110" s="48">
        <f>'1_Raw_Games'!O110</f>
        <v/>
      </c>
      <c r="M110" s="66" t="n">
        <v>0.1654403626546474</v>
      </c>
      <c r="N110" s="54">
        <f>ABS(H110-M110)</f>
        <v/>
      </c>
    </row>
    <row r="111" ht="15" customHeight="1" s="35">
      <c r="A111" s="48">
        <f>'1_Raw_Games'!A111</f>
        <v/>
      </c>
      <c r="B111" s="49">
        <f>'1_Raw_Games'!B111</f>
        <v/>
      </c>
      <c r="C111" s="48">
        <f>'1_Raw_Games'!D111</f>
        <v/>
      </c>
      <c r="D111" s="48">
        <f>'1_Raw_Games'!C111</f>
        <v/>
      </c>
      <c r="E111" s="48">
        <f>'1_Raw_Games'!P111</f>
        <v/>
      </c>
      <c r="F111" s="50">
        <f>'2_Params'!$B$4+SUMPRODUCT(($C$3:C110=C111)*($K$3:K110))-SUMPRODUCT(($D$3:D110=C111)*($K$3:K110))</f>
        <v/>
      </c>
      <c r="G111" s="50">
        <f>'2_Params'!$B$4+SUMPRODUCT(($C$3:C110=D111)*($K$3:K110))-SUMPRODUCT(($D$3:D110=D111)*($K$3:K110))</f>
        <v/>
      </c>
      <c r="H111" s="51">
        <f>(F111-G111+'2_Params'!$B$6)/'2_Params'!$B$7</f>
        <v/>
      </c>
      <c r="I111" s="51">
        <f>1/(1+10^(-H111))</f>
        <v/>
      </c>
      <c r="J111" s="52">
        <f>LN(ABS(E111)+1)*('2_Params'!$B$8/MAX('2_Params'!$B$10,(IF(L111=1,F111-G111,G111-F111))*'2_Params'!$B$9+'2_Params'!$B$8))</f>
        <v/>
      </c>
      <c r="K111" s="52">
        <f>'2_Params'!$B$5*J111*(L111-I111)</f>
        <v/>
      </c>
      <c r="L111" s="48">
        <f>'1_Raw_Games'!O111</f>
        <v/>
      </c>
      <c r="M111" s="66" t="n">
        <v>0.0068768051702232</v>
      </c>
      <c r="N111" s="54">
        <f>ABS(H111-M111)</f>
        <v/>
      </c>
    </row>
    <row r="112" ht="15" customHeight="1" s="35">
      <c r="A112" s="48">
        <f>'1_Raw_Games'!A112</f>
        <v/>
      </c>
      <c r="B112" s="49">
        <f>'1_Raw_Games'!B112</f>
        <v/>
      </c>
      <c r="C112" s="48">
        <f>'1_Raw_Games'!D112</f>
        <v/>
      </c>
      <c r="D112" s="48">
        <f>'1_Raw_Games'!C112</f>
        <v/>
      </c>
      <c r="E112" s="48">
        <f>'1_Raw_Games'!P112</f>
        <v/>
      </c>
      <c r="F112" s="50">
        <f>'2_Params'!$B$4+SUMPRODUCT(($C$3:C111=C112)*($K$3:K111))-SUMPRODUCT(($D$3:D111=C112)*($K$3:K111))</f>
        <v/>
      </c>
      <c r="G112" s="50">
        <f>'2_Params'!$B$4+SUMPRODUCT(($C$3:C111=D112)*($K$3:K111))-SUMPRODUCT(($D$3:D111=D112)*($K$3:K111))</f>
        <v/>
      </c>
      <c r="H112" s="51">
        <f>(F112-G112+'2_Params'!$B$6)/'2_Params'!$B$7</f>
        <v/>
      </c>
      <c r="I112" s="51">
        <f>1/(1+10^(-H112))</f>
        <v/>
      </c>
      <c r="J112" s="52">
        <f>LN(ABS(E112)+1)*('2_Params'!$B$8/MAX('2_Params'!$B$10,(IF(L112=1,F112-G112,G112-F112))*'2_Params'!$B$9+'2_Params'!$B$8))</f>
        <v/>
      </c>
      <c r="K112" s="52">
        <f>'2_Params'!$B$5*J112*(L112-I112)</f>
        <v/>
      </c>
      <c r="L112" s="48">
        <f>'1_Raw_Games'!O112</f>
        <v/>
      </c>
      <c r="M112" s="66" t="n">
        <v>0.0833176747766083</v>
      </c>
      <c r="N112" s="54">
        <f>ABS(H112-M112)</f>
        <v/>
      </c>
    </row>
    <row r="113" ht="15" customHeight="1" s="35">
      <c r="A113" s="48">
        <f>'1_Raw_Games'!A113</f>
        <v/>
      </c>
      <c r="B113" s="49">
        <f>'1_Raw_Games'!B113</f>
        <v/>
      </c>
      <c r="C113" s="48">
        <f>'1_Raw_Games'!D113</f>
        <v/>
      </c>
      <c r="D113" s="48">
        <f>'1_Raw_Games'!C113</f>
        <v/>
      </c>
      <c r="E113" s="48">
        <f>'1_Raw_Games'!P113</f>
        <v/>
      </c>
      <c r="F113" s="50">
        <f>'2_Params'!$B$4+SUMPRODUCT(($C$3:C112=C113)*($K$3:K112))-SUMPRODUCT(($D$3:D112=C113)*($K$3:K112))</f>
        <v/>
      </c>
      <c r="G113" s="50">
        <f>'2_Params'!$B$4+SUMPRODUCT(($C$3:C112=D113)*($K$3:K112))-SUMPRODUCT(($D$3:D112=D113)*($K$3:K112))</f>
        <v/>
      </c>
      <c r="H113" s="51">
        <f>(F113-G113+'2_Params'!$B$6)/'2_Params'!$B$7</f>
        <v/>
      </c>
      <c r="I113" s="51">
        <f>1/(1+10^(-H113))</f>
        <v/>
      </c>
      <c r="J113" s="52">
        <f>LN(ABS(E113)+1)*('2_Params'!$B$8/MAX('2_Params'!$B$10,(IF(L113=1,F113-G113,G113-F113))*'2_Params'!$B$9+'2_Params'!$B$8))</f>
        <v/>
      </c>
      <c r="K113" s="52">
        <f>'2_Params'!$B$5*J113*(L113-I113)</f>
        <v/>
      </c>
      <c r="L113" s="48">
        <f>'1_Raw_Games'!O113</f>
        <v/>
      </c>
      <c r="M113" s="66" t="n">
        <v>0.2096785878675894</v>
      </c>
      <c r="N113" s="54">
        <f>ABS(H113-M113)</f>
        <v/>
      </c>
    </row>
    <row r="114" ht="15" customHeight="1" s="35">
      <c r="A114" s="48">
        <f>'1_Raw_Games'!A114</f>
        <v/>
      </c>
      <c r="B114" s="49">
        <f>'1_Raw_Games'!B114</f>
        <v/>
      </c>
      <c r="C114" s="48">
        <f>'1_Raw_Games'!D114</f>
        <v/>
      </c>
      <c r="D114" s="48">
        <f>'1_Raw_Games'!C114</f>
        <v/>
      </c>
      <c r="E114" s="48">
        <f>'1_Raw_Games'!P114</f>
        <v/>
      </c>
      <c r="F114" s="50">
        <f>'2_Params'!$B$4+SUMPRODUCT(($C$3:C113=C114)*($K$3:K113))-SUMPRODUCT(($D$3:D113=C114)*($K$3:K113))</f>
        <v/>
      </c>
      <c r="G114" s="50">
        <f>'2_Params'!$B$4+SUMPRODUCT(($C$3:C113=D114)*($K$3:K113))-SUMPRODUCT(($D$3:D113=D114)*($K$3:K113))</f>
        <v/>
      </c>
      <c r="H114" s="51">
        <f>(F114-G114+'2_Params'!$B$6)/'2_Params'!$B$7</f>
        <v/>
      </c>
      <c r="I114" s="51">
        <f>1/(1+10^(-H114))</f>
        <v/>
      </c>
      <c r="J114" s="52">
        <f>LN(ABS(E114)+1)*('2_Params'!$B$8/MAX('2_Params'!$B$10,(IF(L114=1,F114-G114,G114-F114))*'2_Params'!$B$9+'2_Params'!$B$8))</f>
        <v/>
      </c>
      <c r="K114" s="52">
        <f>'2_Params'!$B$5*J114*(L114-I114)</f>
        <v/>
      </c>
      <c r="L114" s="48">
        <f>'1_Raw_Games'!O114</f>
        <v/>
      </c>
      <c r="M114" s="66" t="n">
        <v>0.2064951691910533</v>
      </c>
      <c r="N114" s="54">
        <f>ABS(H114-M114)</f>
        <v/>
      </c>
    </row>
    <row r="115" ht="15" customHeight="1" s="35">
      <c r="A115" s="48">
        <f>'1_Raw_Games'!A115</f>
        <v/>
      </c>
      <c r="B115" s="49">
        <f>'1_Raw_Games'!B115</f>
        <v/>
      </c>
      <c r="C115" s="48">
        <f>'1_Raw_Games'!D115</f>
        <v/>
      </c>
      <c r="D115" s="48">
        <f>'1_Raw_Games'!C115</f>
        <v/>
      </c>
      <c r="E115" s="48">
        <f>'1_Raw_Games'!P115</f>
        <v/>
      </c>
      <c r="F115" s="50">
        <f>'2_Params'!$B$4+SUMPRODUCT(($C$3:C114=C115)*($K$3:K114))-SUMPRODUCT(($D$3:D114=C115)*($K$3:K114))</f>
        <v/>
      </c>
      <c r="G115" s="50">
        <f>'2_Params'!$B$4+SUMPRODUCT(($C$3:C114=D115)*($K$3:K114))-SUMPRODUCT(($D$3:D114=D115)*($K$3:K114))</f>
        <v/>
      </c>
      <c r="H115" s="51">
        <f>(F115-G115+'2_Params'!$B$6)/'2_Params'!$B$7</f>
        <v/>
      </c>
      <c r="I115" s="51">
        <f>1/(1+10^(-H115))</f>
        <v/>
      </c>
      <c r="J115" s="52">
        <f>LN(ABS(E115)+1)*('2_Params'!$B$8/MAX('2_Params'!$B$10,(IF(L115=1,F115-G115,G115-F115))*'2_Params'!$B$9+'2_Params'!$B$8))</f>
        <v/>
      </c>
      <c r="K115" s="52">
        <f>'2_Params'!$B$5*J115*(L115-I115)</f>
        <v/>
      </c>
      <c r="L115" s="48">
        <f>'1_Raw_Games'!O115</f>
        <v/>
      </c>
      <c r="M115" s="66" t="n">
        <v>0.2441472021819146</v>
      </c>
      <c r="N115" s="54">
        <f>ABS(H115-M115)</f>
        <v/>
      </c>
    </row>
    <row r="116" ht="15" customHeight="1" s="35">
      <c r="A116" s="48">
        <f>'1_Raw_Games'!A116</f>
        <v/>
      </c>
      <c r="B116" s="49">
        <f>'1_Raw_Games'!B116</f>
        <v/>
      </c>
      <c r="C116" s="48">
        <f>'1_Raw_Games'!D116</f>
        <v/>
      </c>
      <c r="D116" s="48">
        <f>'1_Raw_Games'!C116</f>
        <v/>
      </c>
      <c r="E116" s="48">
        <f>'1_Raw_Games'!P116</f>
        <v/>
      </c>
      <c r="F116" s="50">
        <f>'2_Params'!$B$4+SUMPRODUCT(($C$3:C115=C116)*($K$3:K115))-SUMPRODUCT(($D$3:D115=C116)*($K$3:K115))</f>
        <v/>
      </c>
      <c r="G116" s="50">
        <f>'2_Params'!$B$4+SUMPRODUCT(($C$3:C115=D116)*($K$3:K115))-SUMPRODUCT(($D$3:D115=D116)*($K$3:K115))</f>
        <v/>
      </c>
      <c r="H116" s="51">
        <f>(F116-G116+'2_Params'!$B$6)/'2_Params'!$B$7</f>
        <v/>
      </c>
      <c r="I116" s="51">
        <f>1/(1+10^(-H116))</f>
        <v/>
      </c>
      <c r="J116" s="52">
        <f>LN(ABS(E116)+1)*('2_Params'!$B$8/MAX('2_Params'!$B$10,(IF(L116=1,F116-G116,G116-F116))*'2_Params'!$B$9+'2_Params'!$B$8))</f>
        <v/>
      </c>
      <c r="K116" s="52">
        <f>'2_Params'!$B$5*J116*(L116-I116)</f>
        <v/>
      </c>
      <c r="L116" s="48">
        <f>'1_Raw_Games'!O116</f>
        <v/>
      </c>
      <c r="M116" s="66" t="n">
        <v>0.1359472702941701</v>
      </c>
      <c r="N116" s="54">
        <f>ABS(H116-M116)</f>
        <v/>
      </c>
    </row>
    <row r="117" ht="15" customHeight="1" s="35">
      <c r="A117" s="48">
        <f>'1_Raw_Games'!A117</f>
        <v/>
      </c>
      <c r="B117" s="49">
        <f>'1_Raw_Games'!B117</f>
        <v/>
      </c>
      <c r="C117" s="48">
        <f>'1_Raw_Games'!D117</f>
        <v/>
      </c>
      <c r="D117" s="48">
        <f>'1_Raw_Games'!C117</f>
        <v/>
      </c>
      <c r="E117" s="48">
        <f>'1_Raw_Games'!P117</f>
        <v/>
      </c>
      <c r="F117" s="50">
        <f>'2_Params'!$B$4+SUMPRODUCT(($C$3:C116=C117)*($K$3:K116))-SUMPRODUCT(($D$3:D116=C117)*($K$3:K116))</f>
        <v/>
      </c>
      <c r="G117" s="50">
        <f>'2_Params'!$B$4+SUMPRODUCT(($C$3:C116=D117)*($K$3:K116))-SUMPRODUCT(($D$3:D116=D117)*($K$3:K116))</f>
        <v/>
      </c>
      <c r="H117" s="51">
        <f>(F117-G117+'2_Params'!$B$6)/'2_Params'!$B$7</f>
        <v/>
      </c>
      <c r="I117" s="51">
        <f>1/(1+10^(-H117))</f>
        <v/>
      </c>
      <c r="J117" s="52">
        <f>LN(ABS(E117)+1)*('2_Params'!$B$8/MAX('2_Params'!$B$10,(IF(L117=1,F117-G117,G117-F117))*'2_Params'!$B$9+'2_Params'!$B$8))</f>
        <v/>
      </c>
      <c r="K117" s="52">
        <f>'2_Params'!$B$5*J117*(L117-I117)</f>
        <v/>
      </c>
      <c r="L117" s="48">
        <f>'1_Raw_Games'!O117</f>
        <v/>
      </c>
      <c r="M117" s="66" t="n">
        <v>-0.0181280227309042</v>
      </c>
      <c r="N117" s="54">
        <f>ABS(H117-M117)</f>
        <v/>
      </c>
    </row>
    <row r="118" ht="15" customHeight="1" s="35">
      <c r="A118" s="48">
        <f>'1_Raw_Games'!A118</f>
        <v/>
      </c>
      <c r="B118" s="49">
        <f>'1_Raw_Games'!B118</f>
        <v/>
      </c>
      <c r="C118" s="48">
        <f>'1_Raw_Games'!D118</f>
        <v/>
      </c>
      <c r="D118" s="48">
        <f>'1_Raw_Games'!C118</f>
        <v/>
      </c>
      <c r="E118" s="48">
        <f>'1_Raw_Games'!P118</f>
        <v/>
      </c>
      <c r="F118" s="50">
        <f>'2_Params'!$B$4+SUMPRODUCT(($C$3:C117=C118)*($K$3:K117))-SUMPRODUCT(($D$3:D117=C118)*($K$3:K117))</f>
        <v/>
      </c>
      <c r="G118" s="50">
        <f>'2_Params'!$B$4+SUMPRODUCT(($C$3:C117=D118)*($K$3:K117))-SUMPRODUCT(($D$3:D117=D118)*($K$3:K117))</f>
        <v/>
      </c>
      <c r="H118" s="51">
        <f>(F118-G118+'2_Params'!$B$6)/'2_Params'!$B$7</f>
        <v/>
      </c>
      <c r="I118" s="51">
        <f>1/(1+10^(-H118))</f>
        <v/>
      </c>
      <c r="J118" s="52">
        <f>LN(ABS(E118)+1)*('2_Params'!$B$8/MAX('2_Params'!$B$10,(IF(L118=1,F118-G118,G118-F118))*'2_Params'!$B$9+'2_Params'!$B$8))</f>
        <v/>
      </c>
      <c r="K118" s="52">
        <f>'2_Params'!$B$5*J118*(L118-I118)</f>
        <v/>
      </c>
      <c r="L118" s="48">
        <f>'1_Raw_Games'!O118</f>
        <v/>
      </c>
      <c r="M118" s="66" t="n">
        <v>0.1573579495837145</v>
      </c>
      <c r="N118" s="54">
        <f>ABS(H118-M118)</f>
        <v/>
      </c>
    </row>
    <row r="119" ht="15" customHeight="1" s="35">
      <c r="A119" s="48">
        <f>'1_Raw_Games'!A119</f>
        <v/>
      </c>
      <c r="B119" s="49">
        <f>'1_Raw_Games'!B119</f>
        <v/>
      </c>
      <c r="C119" s="48">
        <f>'1_Raw_Games'!D119</f>
        <v/>
      </c>
      <c r="D119" s="48">
        <f>'1_Raw_Games'!C119</f>
        <v/>
      </c>
      <c r="E119" s="48">
        <f>'1_Raw_Games'!P119</f>
        <v/>
      </c>
      <c r="F119" s="50">
        <f>'2_Params'!$B$4+SUMPRODUCT(($C$3:C118=C119)*($K$3:K118))-SUMPRODUCT(($D$3:D118=C119)*($K$3:K118))</f>
        <v/>
      </c>
      <c r="G119" s="50">
        <f>'2_Params'!$B$4+SUMPRODUCT(($C$3:C118=D119)*($K$3:K118))-SUMPRODUCT(($D$3:D118=D119)*($K$3:K118))</f>
        <v/>
      </c>
      <c r="H119" s="51">
        <f>(F119-G119+'2_Params'!$B$6)/'2_Params'!$B$7</f>
        <v/>
      </c>
      <c r="I119" s="51">
        <f>1/(1+10^(-H119))</f>
        <v/>
      </c>
      <c r="J119" s="52">
        <f>LN(ABS(E119)+1)*('2_Params'!$B$8/MAX('2_Params'!$B$10,(IF(L119=1,F119-G119,G119-F119))*'2_Params'!$B$9+'2_Params'!$B$8))</f>
        <v/>
      </c>
      <c r="K119" s="52">
        <f>'2_Params'!$B$5*J119*(L119-I119)</f>
        <v/>
      </c>
      <c r="L119" s="48">
        <f>'1_Raw_Games'!O119</f>
        <v/>
      </c>
      <c r="M119" s="66" t="n">
        <v>0.160931724142398</v>
      </c>
      <c r="N119" s="54">
        <f>ABS(H119-M119)</f>
        <v/>
      </c>
    </row>
    <row r="120" ht="15" customHeight="1" s="35">
      <c r="A120" s="48">
        <f>'1_Raw_Games'!A120</f>
        <v/>
      </c>
      <c r="B120" s="49">
        <f>'1_Raw_Games'!B120</f>
        <v/>
      </c>
      <c r="C120" s="48">
        <f>'1_Raw_Games'!D120</f>
        <v/>
      </c>
      <c r="D120" s="48">
        <f>'1_Raw_Games'!C120</f>
        <v/>
      </c>
      <c r="E120" s="48">
        <f>'1_Raw_Games'!P120</f>
        <v/>
      </c>
      <c r="F120" s="50">
        <f>'2_Params'!$B$4+SUMPRODUCT(($C$3:C119=C120)*($K$3:K119))-SUMPRODUCT(($D$3:D119=C120)*($K$3:K119))</f>
        <v/>
      </c>
      <c r="G120" s="50">
        <f>'2_Params'!$B$4+SUMPRODUCT(($C$3:C119=D120)*($K$3:K119))-SUMPRODUCT(($D$3:D119=D120)*($K$3:K119))</f>
        <v/>
      </c>
      <c r="H120" s="51">
        <f>(F120-G120+'2_Params'!$B$6)/'2_Params'!$B$7</f>
        <v/>
      </c>
      <c r="I120" s="51">
        <f>1/(1+10^(-H120))</f>
        <v/>
      </c>
      <c r="J120" s="52">
        <f>LN(ABS(E120)+1)*('2_Params'!$B$8/MAX('2_Params'!$B$10,(IF(L120=1,F120-G120,G120-F120))*'2_Params'!$B$9+'2_Params'!$B$8))</f>
        <v/>
      </c>
      <c r="K120" s="52">
        <f>'2_Params'!$B$5*J120*(L120-I120)</f>
        <v/>
      </c>
      <c r="L120" s="48">
        <f>'1_Raw_Games'!O120</f>
        <v/>
      </c>
      <c r="M120" s="66" t="n">
        <v>0.1169343368000227</v>
      </c>
      <c r="N120" s="54">
        <f>ABS(H120-M120)</f>
        <v/>
      </c>
    </row>
    <row r="121" ht="15" customHeight="1" s="35">
      <c r="A121" s="48">
        <f>'1_Raw_Games'!A121</f>
        <v/>
      </c>
      <c r="B121" s="49">
        <f>'1_Raw_Games'!B121</f>
        <v/>
      </c>
      <c r="C121" s="48">
        <f>'1_Raw_Games'!D121</f>
        <v/>
      </c>
      <c r="D121" s="48">
        <f>'1_Raw_Games'!C121</f>
        <v/>
      </c>
      <c r="E121" s="48">
        <f>'1_Raw_Games'!P121</f>
        <v/>
      </c>
      <c r="F121" s="50">
        <f>'2_Params'!$B$4+SUMPRODUCT(($C$3:C120=C121)*($K$3:K120))-SUMPRODUCT(($D$3:D120=C121)*($K$3:K120))</f>
        <v/>
      </c>
      <c r="G121" s="50">
        <f>'2_Params'!$B$4+SUMPRODUCT(($C$3:C120=D121)*($K$3:K120))-SUMPRODUCT(($D$3:D120=D121)*($K$3:K120))</f>
        <v/>
      </c>
      <c r="H121" s="51">
        <f>(F121-G121+'2_Params'!$B$6)/'2_Params'!$B$7</f>
        <v/>
      </c>
      <c r="I121" s="51">
        <f>1/(1+10^(-H121))</f>
        <v/>
      </c>
      <c r="J121" s="52">
        <f>LN(ABS(E121)+1)*('2_Params'!$B$8/MAX('2_Params'!$B$10,(IF(L121=1,F121-G121,G121-F121))*'2_Params'!$B$9+'2_Params'!$B$8))</f>
        <v/>
      </c>
      <c r="K121" s="52">
        <f>'2_Params'!$B$5*J121*(L121-I121)</f>
        <v/>
      </c>
      <c r="L121" s="48">
        <f>'1_Raw_Games'!O121</f>
        <v/>
      </c>
      <c r="M121" s="66" t="n">
        <v>0.0017337891389126</v>
      </c>
      <c r="N121" s="54">
        <f>ABS(H121-M121)</f>
        <v/>
      </c>
    </row>
    <row r="122" ht="15" customHeight="1" s="35">
      <c r="A122" s="48">
        <f>'1_Raw_Games'!A122</f>
        <v/>
      </c>
      <c r="B122" s="49">
        <f>'1_Raw_Games'!B122</f>
        <v/>
      </c>
      <c r="C122" s="48">
        <f>'1_Raw_Games'!D122</f>
        <v/>
      </c>
      <c r="D122" s="48">
        <f>'1_Raw_Games'!C122</f>
        <v/>
      </c>
      <c r="E122" s="48">
        <f>'1_Raw_Games'!P122</f>
        <v/>
      </c>
      <c r="F122" s="50">
        <f>'2_Params'!$B$4+SUMPRODUCT(($C$3:C121=C122)*($K$3:K121))-SUMPRODUCT(($D$3:D121=C122)*($K$3:K121))</f>
        <v/>
      </c>
      <c r="G122" s="50">
        <f>'2_Params'!$B$4+SUMPRODUCT(($C$3:C121=D122)*($K$3:K121))-SUMPRODUCT(($D$3:D121=D122)*($K$3:K121))</f>
        <v/>
      </c>
      <c r="H122" s="51">
        <f>(F122-G122+'2_Params'!$B$6)/'2_Params'!$B$7</f>
        <v/>
      </c>
      <c r="I122" s="51">
        <f>1/(1+10^(-H122))</f>
        <v/>
      </c>
      <c r="J122" s="52">
        <f>LN(ABS(E122)+1)*('2_Params'!$B$8/MAX('2_Params'!$B$10,(IF(L122=1,F122-G122,G122-F122))*'2_Params'!$B$9+'2_Params'!$B$8))</f>
        <v/>
      </c>
      <c r="K122" s="52">
        <f>'2_Params'!$B$5*J122*(L122-I122)</f>
        <v/>
      </c>
      <c r="L122" s="48">
        <f>'1_Raw_Games'!O122</f>
        <v/>
      </c>
      <c r="M122" s="66" t="n">
        <v>0.0372392439264712</v>
      </c>
      <c r="N122" s="54">
        <f>ABS(H122-M122)</f>
        <v/>
      </c>
    </row>
    <row r="123" ht="15" customHeight="1" s="35">
      <c r="A123" s="48">
        <f>'1_Raw_Games'!A123</f>
        <v/>
      </c>
      <c r="B123" s="49">
        <f>'1_Raw_Games'!B123</f>
        <v/>
      </c>
      <c r="C123" s="48">
        <f>'1_Raw_Games'!D123</f>
        <v/>
      </c>
      <c r="D123" s="48">
        <f>'1_Raw_Games'!C123</f>
        <v/>
      </c>
      <c r="E123" s="48">
        <f>'1_Raw_Games'!P123</f>
        <v/>
      </c>
      <c r="F123" s="50">
        <f>'2_Params'!$B$4+SUMPRODUCT(($C$3:C122=C123)*($K$3:K122))-SUMPRODUCT(($D$3:D122=C123)*($K$3:K122))</f>
        <v/>
      </c>
      <c r="G123" s="50">
        <f>'2_Params'!$B$4+SUMPRODUCT(($C$3:C122=D123)*($K$3:K122))-SUMPRODUCT(($D$3:D122=D123)*($K$3:K122))</f>
        <v/>
      </c>
      <c r="H123" s="51">
        <f>(F123-G123+'2_Params'!$B$6)/'2_Params'!$B$7</f>
        <v/>
      </c>
      <c r="I123" s="51">
        <f>1/(1+10^(-H123))</f>
        <v/>
      </c>
      <c r="J123" s="52">
        <f>LN(ABS(E123)+1)*('2_Params'!$B$8/MAX('2_Params'!$B$10,(IF(L123=1,F123-G123,G123-F123))*'2_Params'!$B$9+'2_Params'!$B$8))</f>
        <v/>
      </c>
      <c r="K123" s="52">
        <f>'2_Params'!$B$5*J123*(L123-I123)</f>
        <v/>
      </c>
      <c r="L123" s="48">
        <f>'1_Raw_Games'!O123</f>
        <v/>
      </c>
      <c r="M123" s="66" t="n">
        <v>0.1428970494013617</v>
      </c>
      <c r="N123" s="54">
        <f>ABS(H123-M123)</f>
        <v/>
      </c>
    </row>
    <row r="124" ht="15" customHeight="1" s="35">
      <c r="A124" s="48">
        <f>'1_Raw_Games'!A124</f>
        <v/>
      </c>
      <c r="B124" s="49">
        <f>'1_Raw_Games'!B124</f>
        <v/>
      </c>
      <c r="C124" s="48">
        <f>'1_Raw_Games'!D124</f>
        <v/>
      </c>
      <c r="D124" s="48">
        <f>'1_Raw_Games'!C124</f>
        <v/>
      </c>
      <c r="E124" s="48">
        <f>'1_Raw_Games'!P124</f>
        <v/>
      </c>
      <c r="F124" s="50">
        <f>'2_Params'!$B$4+SUMPRODUCT(($C$3:C123=C124)*($K$3:K123))-SUMPRODUCT(($D$3:D123=C124)*($K$3:K123))</f>
        <v/>
      </c>
      <c r="G124" s="50">
        <f>'2_Params'!$B$4+SUMPRODUCT(($C$3:C123=D124)*($K$3:K123))-SUMPRODUCT(($D$3:D123=D124)*($K$3:K123))</f>
        <v/>
      </c>
      <c r="H124" s="51">
        <f>(F124-G124+'2_Params'!$B$6)/'2_Params'!$B$7</f>
        <v/>
      </c>
      <c r="I124" s="51">
        <f>1/(1+10^(-H124))</f>
        <v/>
      </c>
      <c r="J124" s="52">
        <f>LN(ABS(E124)+1)*('2_Params'!$B$8/MAX('2_Params'!$B$10,(IF(L124=1,F124-G124,G124-F124))*'2_Params'!$B$9+'2_Params'!$B$8))</f>
        <v/>
      </c>
      <c r="K124" s="52">
        <f>'2_Params'!$B$5*J124*(L124-I124)</f>
        <v/>
      </c>
      <c r="L124" s="48">
        <f>'1_Raw_Games'!O124</f>
        <v/>
      </c>
      <c r="M124" s="66" t="n">
        <v>0.1053967457794959</v>
      </c>
      <c r="N124" s="54">
        <f>ABS(H124-M124)</f>
        <v/>
      </c>
    </row>
    <row r="125" ht="15" customHeight="1" s="35">
      <c r="A125" s="48">
        <f>'1_Raw_Games'!A125</f>
        <v/>
      </c>
      <c r="B125" s="49">
        <f>'1_Raw_Games'!B125</f>
        <v/>
      </c>
      <c r="C125" s="48">
        <f>'1_Raw_Games'!D125</f>
        <v/>
      </c>
      <c r="D125" s="48">
        <f>'1_Raw_Games'!C125</f>
        <v/>
      </c>
      <c r="E125" s="48">
        <f>'1_Raw_Games'!P125</f>
        <v/>
      </c>
      <c r="F125" s="50">
        <f>'2_Params'!$B$4+SUMPRODUCT(($C$3:C124=C125)*($K$3:K124))-SUMPRODUCT(($D$3:D124=C125)*($K$3:K124))</f>
        <v/>
      </c>
      <c r="G125" s="50">
        <f>'2_Params'!$B$4+SUMPRODUCT(($C$3:C124=D125)*($K$3:K124))-SUMPRODUCT(($D$3:D124=D125)*($K$3:K124))</f>
        <v/>
      </c>
      <c r="H125" s="51">
        <f>(F125-G125+'2_Params'!$B$6)/'2_Params'!$B$7</f>
        <v/>
      </c>
      <c r="I125" s="51">
        <f>1/(1+10^(-H125))</f>
        <v/>
      </c>
      <c r="J125" s="52">
        <f>LN(ABS(E125)+1)*('2_Params'!$B$8/MAX('2_Params'!$B$10,(IF(L125=1,F125-G125,G125-F125))*'2_Params'!$B$9+'2_Params'!$B$8))</f>
        <v/>
      </c>
      <c r="K125" s="52">
        <f>'2_Params'!$B$5*J125*(L125-I125)</f>
        <v/>
      </c>
      <c r="L125" s="48">
        <f>'1_Raw_Games'!O125</f>
        <v/>
      </c>
      <c r="M125" s="66" t="n">
        <v>-0.0447448983965932</v>
      </c>
      <c r="N125" s="54">
        <f>ABS(H125-M125)</f>
        <v/>
      </c>
    </row>
    <row r="126" ht="15" customHeight="1" s="35">
      <c r="A126" s="48">
        <f>'1_Raw_Games'!A126</f>
        <v/>
      </c>
      <c r="B126" s="49">
        <f>'1_Raw_Games'!B126</f>
        <v/>
      </c>
      <c r="C126" s="48">
        <f>'1_Raw_Games'!D126</f>
        <v/>
      </c>
      <c r="D126" s="48">
        <f>'1_Raw_Games'!C126</f>
        <v/>
      </c>
      <c r="E126" s="48">
        <f>'1_Raw_Games'!P126</f>
        <v/>
      </c>
      <c r="F126" s="50">
        <f>'2_Params'!$B$4+SUMPRODUCT(($C$3:C125=C126)*($K$3:K125))-SUMPRODUCT(($D$3:D125=C126)*($K$3:K125))</f>
        <v/>
      </c>
      <c r="G126" s="50">
        <f>'2_Params'!$B$4+SUMPRODUCT(($C$3:C125=D126)*($K$3:K125))-SUMPRODUCT(($D$3:D125=D126)*($K$3:K125))</f>
        <v/>
      </c>
      <c r="H126" s="51">
        <f>(F126-G126+'2_Params'!$B$6)/'2_Params'!$B$7</f>
        <v/>
      </c>
      <c r="I126" s="51">
        <f>1/(1+10^(-H126))</f>
        <v/>
      </c>
      <c r="J126" s="52">
        <f>LN(ABS(E126)+1)*('2_Params'!$B$8/MAX('2_Params'!$B$10,(IF(L126=1,F126-G126,G126-F126))*'2_Params'!$B$9+'2_Params'!$B$8))</f>
        <v/>
      </c>
      <c r="K126" s="52">
        <f>'2_Params'!$B$5*J126*(L126-I126)</f>
        <v/>
      </c>
      <c r="L126" s="48">
        <f>'1_Raw_Games'!O126</f>
        <v/>
      </c>
      <c r="M126" s="66" t="n">
        <v>0.1172090446415938</v>
      </c>
      <c r="N126" s="54">
        <f>ABS(H126-M126)</f>
        <v/>
      </c>
    </row>
    <row r="127" ht="15" customHeight="1" s="35">
      <c r="A127" s="48">
        <f>'1_Raw_Games'!A127</f>
        <v/>
      </c>
      <c r="B127" s="49">
        <f>'1_Raw_Games'!B127</f>
        <v/>
      </c>
      <c r="C127" s="48">
        <f>'1_Raw_Games'!D127</f>
        <v/>
      </c>
      <c r="D127" s="48">
        <f>'1_Raw_Games'!C127</f>
        <v/>
      </c>
      <c r="E127" s="48">
        <f>'1_Raw_Games'!P127</f>
        <v/>
      </c>
      <c r="F127" s="50">
        <f>'2_Params'!$B$4+SUMPRODUCT(($C$3:C126=C127)*($K$3:K126))-SUMPRODUCT(($D$3:D126=C127)*($K$3:K126))</f>
        <v/>
      </c>
      <c r="G127" s="50">
        <f>'2_Params'!$B$4+SUMPRODUCT(($C$3:C126=D127)*($K$3:K126))-SUMPRODUCT(($D$3:D126=D127)*($K$3:K126))</f>
        <v/>
      </c>
      <c r="H127" s="51">
        <f>(F127-G127+'2_Params'!$B$6)/'2_Params'!$B$7</f>
        <v/>
      </c>
      <c r="I127" s="51">
        <f>1/(1+10^(-H127))</f>
        <v/>
      </c>
      <c r="J127" s="52">
        <f>LN(ABS(E127)+1)*('2_Params'!$B$8/MAX('2_Params'!$B$10,(IF(L127=1,F127-G127,G127-F127))*'2_Params'!$B$9+'2_Params'!$B$8))</f>
        <v/>
      </c>
      <c r="K127" s="52">
        <f>'2_Params'!$B$5*J127*(L127-I127)</f>
        <v/>
      </c>
      <c r="L127" s="48">
        <f>'1_Raw_Games'!O127</f>
        <v/>
      </c>
      <c r="M127" s="66" t="n">
        <v>-0.0628682383722582</v>
      </c>
      <c r="N127" s="54">
        <f>ABS(H127-M127)</f>
        <v/>
      </c>
    </row>
    <row r="128" ht="15" customHeight="1" s="35">
      <c r="A128" s="48">
        <f>'1_Raw_Games'!A128</f>
        <v/>
      </c>
      <c r="B128" s="49">
        <f>'1_Raw_Games'!B128</f>
        <v/>
      </c>
      <c r="C128" s="48">
        <f>'1_Raw_Games'!D128</f>
        <v/>
      </c>
      <c r="D128" s="48">
        <f>'1_Raw_Games'!C128</f>
        <v/>
      </c>
      <c r="E128" s="48">
        <f>'1_Raw_Games'!P128</f>
        <v/>
      </c>
      <c r="F128" s="50">
        <f>'2_Params'!$B$4+SUMPRODUCT(($C$3:C127=C128)*($K$3:K127))-SUMPRODUCT(($D$3:D127=C128)*($K$3:K127))</f>
        <v/>
      </c>
      <c r="G128" s="50">
        <f>'2_Params'!$B$4+SUMPRODUCT(($C$3:C127=D128)*($K$3:K127))-SUMPRODUCT(($D$3:D127=D128)*($K$3:K127))</f>
        <v/>
      </c>
      <c r="H128" s="51">
        <f>(F128-G128+'2_Params'!$B$6)/'2_Params'!$B$7</f>
        <v/>
      </c>
      <c r="I128" s="51">
        <f>1/(1+10^(-H128))</f>
        <v/>
      </c>
      <c r="J128" s="52">
        <f>LN(ABS(E128)+1)*('2_Params'!$B$8/MAX('2_Params'!$B$10,(IF(L128=1,F128-G128,G128-F128))*'2_Params'!$B$9+'2_Params'!$B$8))</f>
        <v/>
      </c>
      <c r="K128" s="52">
        <f>'2_Params'!$B$5*J128*(L128-I128)</f>
        <v/>
      </c>
      <c r="L128" s="48">
        <f>'1_Raw_Games'!O128</f>
        <v/>
      </c>
      <c r="M128" s="66" t="n">
        <v>0.1032225200615965</v>
      </c>
      <c r="N128" s="54">
        <f>ABS(H128-M128)</f>
        <v/>
      </c>
    </row>
    <row r="129" ht="15" customHeight="1" s="35">
      <c r="A129" s="48">
        <f>'1_Raw_Games'!A129</f>
        <v/>
      </c>
      <c r="B129" s="49">
        <f>'1_Raw_Games'!B129</f>
        <v/>
      </c>
      <c r="C129" s="48">
        <f>'1_Raw_Games'!D129</f>
        <v/>
      </c>
      <c r="D129" s="48">
        <f>'1_Raw_Games'!C129</f>
        <v/>
      </c>
      <c r="E129" s="48">
        <f>'1_Raw_Games'!P129</f>
        <v/>
      </c>
      <c r="F129" s="50">
        <f>'2_Params'!$B$4+SUMPRODUCT(($C$3:C128=C129)*($K$3:K128))-SUMPRODUCT(($D$3:D128=C129)*($K$3:K128))</f>
        <v/>
      </c>
      <c r="G129" s="50">
        <f>'2_Params'!$B$4+SUMPRODUCT(($C$3:C128=D129)*($K$3:K128))-SUMPRODUCT(($D$3:D128=D129)*($K$3:K128))</f>
        <v/>
      </c>
      <c r="H129" s="51">
        <f>(F129-G129+'2_Params'!$B$6)/'2_Params'!$B$7</f>
        <v/>
      </c>
      <c r="I129" s="51">
        <f>1/(1+10^(-H129))</f>
        <v/>
      </c>
      <c r="J129" s="52">
        <f>LN(ABS(E129)+1)*('2_Params'!$B$8/MAX('2_Params'!$B$10,(IF(L129=1,F129-G129,G129-F129))*'2_Params'!$B$9+'2_Params'!$B$8))</f>
        <v/>
      </c>
      <c r="K129" s="52">
        <f>'2_Params'!$B$5*J129*(L129-I129)</f>
        <v/>
      </c>
      <c r="L129" s="48">
        <f>'1_Raw_Games'!O129</f>
        <v/>
      </c>
      <c r="M129" s="66" t="n">
        <v>0.1964588697990592</v>
      </c>
      <c r="N129" s="54">
        <f>ABS(H129-M129)</f>
        <v/>
      </c>
    </row>
    <row r="130" ht="15" customHeight="1" s="35">
      <c r="A130" s="48">
        <f>'1_Raw_Games'!A130</f>
        <v/>
      </c>
      <c r="B130" s="49">
        <f>'1_Raw_Games'!B130</f>
        <v/>
      </c>
      <c r="C130" s="48">
        <f>'1_Raw_Games'!D130</f>
        <v/>
      </c>
      <c r="D130" s="48">
        <f>'1_Raw_Games'!C130</f>
        <v/>
      </c>
      <c r="E130" s="48">
        <f>'1_Raw_Games'!P130</f>
        <v/>
      </c>
      <c r="F130" s="50">
        <f>'2_Params'!$B$4+SUMPRODUCT(($C$3:C129=C130)*($K$3:K129))-SUMPRODUCT(($D$3:D129=C130)*($K$3:K129))</f>
        <v/>
      </c>
      <c r="G130" s="50">
        <f>'2_Params'!$B$4+SUMPRODUCT(($C$3:C129=D130)*($K$3:K129))-SUMPRODUCT(($D$3:D129=D130)*($K$3:K129))</f>
        <v/>
      </c>
      <c r="H130" s="51">
        <f>(F130-G130+'2_Params'!$B$6)/'2_Params'!$B$7</f>
        <v/>
      </c>
      <c r="I130" s="51">
        <f>1/(1+10^(-H130))</f>
        <v/>
      </c>
      <c r="J130" s="52">
        <f>LN(ABS(E130)+1)*('2_Params'!$B$8/MAX('2_Params'!$B$10,(IF(L130=1,F130-G130,G130-F130))*'2_Params'!$B$9+'2_Params'!$B$8))</f>
        <v/>
      </c>
      <c r="K130" s="52">
        <f>'2_Params'!$B$5*J130*(L130-I130)</f>
        <v/>
      </c>
      <c r="L130" s="48">
        <f>'1_Raw_Games'!O130</f>
        <v/>
      </c>
      <c r="M130" s="66" t="n">
        <v>0.1380871396683346</v>
      </c>
      <c r="N130" s="54">
        <f>ABS(H130-M130)</f>
        <v/>
      </c>
    </row>
    <row r="131" ht="15" customHeight="1" s="35">
      <c r="A131" s="48">
        <f>'1_Raw_Games'!A131</f>
        <v/>
      </c>
      <c r="B131" s="49">
        <f>'1_Raw_Games'!B131</f>
        <v/>
      </c>
      <c r="C131" s="48">
        <f>'1_Raw_Games'!D131</f>
        <v/>
      </c>
      <c r="D131" s="48">
        <f>'1_Raw_Games'!C131</f>
        <v/>
      </c>
      <c r="E131" s="48">
        <f>'1_Raw_Games'!P131</f>
        <v/>
      </c>
      <c r="F131" s="50">
        <f>'2_Params'!$B$4+SUMPRODUCT(($C$3:C130=C131)*($K$3:K130))-SUMPRODUCT(($D$3:D130=C131)*($K$3:K130))</f>
        <v/>
      </c>
      <c r="G131" s="50">
        <f>'2_Params'!$B$4+SUMPRODUCT(($C$3:C130=D131)*($K$3:K130))-SUMPRODUCT(($D$3:D130=D131)*($K$3:K130))</f>
        <v/>
      </c>
      <c r="H131" s="51">
        <f>(F131-G131+'2_Params'!$B$6)/'2_Params'!$B$7</f>
        <v/>
      </c>
      <c r="I131" s="51">
        <f>1/(1+10^(-H131))</f>
        <v/>
      </c>
      <c r="J131" s="52">
        <f>LN(ABS(E131)+1)*('2_Params'!$B$8/MAX('2_Params'!$B$10,(IF(L131=1,F131-G131,G131-F131))*'2_Params'!$B$9+'2_Params'!$B$8))</f>
        <v/>
      </c>
      <c r="K131" s="52">
        <f>'2_Params'!$B$5*J131*(L131-I131)</f>
        <v/>
      </c>
      <c r="L131" s="48">
        <f>'1_Raw_Games'!O131</f>
        <v/>
      </c>
      <c r="M131" s="66" t="n">
        <v>0.0970887124354595</v>
      </c>
      <c r="N131" s="54">
        <f>ABS(H131-M131)</f>
        <v/>
      </c>
    </row>
    <row r="132" ht="15" customHeight="1" s="35">
      <c r="A132" s="48">
        <f>'1_Raw_Games'!A132</f>
        <v/>
      </c>
      <c r="B132" s="49">
        <f>'1_Raw_Games'!B132</f>
        <v/>
      </c>
      <c r="C132" s="48">
        <f>'1_Raw_Games'!D132</f>
        <v/>
      </c>
      <c r="D132" s="48">
        <f>'1_Raw_Games'!C132</f>
        <v/>
      </c>
      <c r="E132" s="48">
        <f>'1_Raw_Games'!P132</f>
        <v/>
      </c>
      <c r="F132" s="50">
        <f>'2_Params'!$B$4+SUMPRODUCT(($C$3:C131=C132)*($K$3:K131))-SUMPRODUCT(($D$3:D131=C132)*($K$3:K131))</f>
        <v/>
      </c>
      <c r="G132" s="50">
        <f>'2_Params'!$B$4+SUMPRODUCT(($C$3:C131=D132)*($K$3:K131))-SUMPRODUCT(($D$3:D131=D132)*($K$3:K131))</f>
        <v/>
      </c>
      <c r="H132" s="51">
        <f>(F132-G132+'2_Params'!$B$6)/'2_Params'!$B$7</f>
        <v/>
      </c>
      <c r="I132" s="51">
        <f>1/(1+10^(-H132))</f>
        <v/>
      </c>
      <c r="J132" s="52">
        <f>LN(ABS(E132)+1)*('2_Params'!$B$8/MAX('2_Params'!$B$10,(IF(L132=1,F132-G132,G132-F132))*'2_Params'!$B$9+'2_Params'!$B$8))</f>
        <v/>
      </c>
      <c r="K132" s="52">
        <f>'2_Params'!$B$5*J132*(L132-I132)</f>
        <v/>
      </c>
      <c r="L132" s="48">
        <f>'1_Raw_Games'!O132</f>
        <v/>
      </c>
      <c r="M132" s="66" t="n">
        <v>0.1802486058676936</v>
      </c>
      <c r="N132" s="54">
        <f>ABS(H132-M132)</f>
        <v/>
      </c>
    </row>
    <row r="133" ht="15" customHeight="1" s="35">
      <c r="A133" s="48">
        <f>'1_Raw_Games'!A133</f>
        <v/>
      </c>
      <c r="B133" s="49">
        <f>'1_Raw_Games'!B133</f>
        <v/>
      </c>
      <c r="C133" s="48">
        <f>'1_Raw_Games'!D133</f>
        <v/>
      </c>
      <c r="D133" s="48">
        <f>'1_Raw_Games'!C133</f>
        <v/>
      </c>
      <c r="E133" s="48">
        <f>'1_Raw_Games'!P133</f>
        <v/>
      </c>
      <c r="F133" s="50">
        <f>'2_Params'!$B$4+SUMPRODUCT(($C$3:C132=C133)*($K$3:K132))-SUMPRODUCT(($D$3:D132=C133)*($K$3:K132))</f>
        <v/>
      </c>
      <c r="G133" s="50">
        <f>'2_Params'!$B$4+SUMPRODUCT(($C$3:C132=D133)*($K$3:K132))-SUMPRODUCT(($D$3:D132=D133)*($K$3:K132))</f>
        <v/>
      </c>
      <c r="H133" s="51">
        <f>(F133-G133+'2_Params'!$B$6)/'2_Params'!$B$7</f>
        <v/>
      </c>
      <c r="I133" s="51">
        <f>1/(1+10^(-H133))</f>
        <v/>
      </c>
      <c r="J133" s="52">
        <f>LN(ABS(E133)+1)*('2_Params'!$B$8/MAX('2_Params'!$B$10,(IF(L133=1,F133-G133,G133-F133))*'2_Params'!$B$9+'2_Params'!$B$8))</f>
        <v/>
      </c>
      <c r="K133" s="52">
        <f>'2_Params'!$B$5*J133*(L133-I133)</f>
        <v/>
      </c>
      <c r="L133" s="48">
        <f>'1_Raw_Games'!O133</f>
        <v/>
      </c>
      <c r="M133" s="66" t="n">
        <v>0.1979252071802801</v>
      </c>
      <c r="N133" s="54">
        <f>ABS(H133-M133)</f>
        <v/>
      </c>
    </row>
    <row r="134" ht="15" customHeight="1" s="35">
      <c r="A134" s="48">
        <f>'1_Raw_Games'!A134</f>
        <v/>
      </c>
      <c r="B134" s="49">
        <f>'1_Raw_Games'!B134</f>
        <v/>
      </c>
      <c r="C134" s="48">
        <f>'1_Raw_Games'!D134</f>
        <v/>
      </c>
      <c r="D134" s="48">
        <f>'1_Raw_Games'!C134</f>
        <v/>
      </c>
      <c r="E134" s="48">
        <f>'1_Raw_Games'!P134</f>
        <v/>
      </c>
      <c r="F134" s="50">
        <f>'2_Params'!$B$4+SUMPRODUCT(($C$3:C133=C134)*($K$3:K133))-SUMPRODUCT(($D$3:D133=C134)*($K$3:K133))</f>
        <v/>
      </c>
      <c r="G134" s="50">
        <f>'2_Params'!$B$4+SUMPRODUCT(($C$3:C133=D134)*($K$3:K133))-SUMPRODUCT(($D$3:D133=D134)*($K$3:K133))</f>
        <v/>
      </c>
      <c r="H134" s="51">
        <f>(F134-G134+'2_Params'!$B$6)/'2_Params'!$B$7</f>
        <v/>
      </c>
      <c r="I134" s="51">
        <f>1/(1+10^(-H134))</f>
        <v/>
      </c>
      <c r="J134" s="52">
        <f>LN(ABS(E134)+1)*('2_Params'!$B$8/MAX('2_Params'!$B$10,(IF(L134=1,F134-G134,G134-F134))*'2_Params'!$B$9+'2_Params'!$B$8))</f>
        <v/>
      </c>
      <c r="K134" s="52">
        <f>'2_Params'!$B$5*J134*(L134-I134)</f>
        <v/>
      </c>
      <c r="L134" s="48">
        <f>'1_Raw_Games'!O134</f>
        <v/>
      </c>
      <c r="M134" s="66" t="n">
        <v>-0.0507999836924255</v>
      </c>
      <c r="N134" s="54">
        <f>ABS(H134-M134)</f>
        <v/>
      </c>
    </row>
    <row r="135" ht="15" customHeight="1" s="35">
      <c r="A135" s="48">
        <f>'1_Raw_Games'!A135</f>
        <v/>
      </c>
      <c r="B135" s="49">
        <f>'1_Raw_Games'!B135</f>
        <v/>
      </c>
      <c r="C135" s="48">
        <f>'1_Raw_Games'!D135</f>
        <v/>
      </c>
      <c r="D135" s="48">
        <f>'1_Raw_Games'!C135</f>
        <v/>
      </c>
      <c r="E135" s="48">
        <f>'1_Raw_Games'!P135</f>
        <v/>
      </c>
      <c r="F135" s="50">
        <f>'2_Params'!$B$4+SUMPRODUCT(($C$3:C134=C135)*($K$3:K134))-SUMPRODUCT(($D$3:D134=C135)*($K$3:K134))</f>
        <v/>
      </c>
      <c r="G135" s="50">
        <f>'2_Params'!$B$4+SUMPRODUCT(($C$3:C134=D135)*($K$3:K134))-SUMPRODUCT(($D$3:D134=D135)*($K$3:K134))</f>
        <v/>
      </c>
      <c r="H135" s="51">
        <f>(F135-G135+'2_Params'!$B$6)/'2_Params'!$B$7</f>
        <v/>
      </c>
      <c r="I135" s="51">
        <f>1/(1+10^(-H135))</f>
        <v/>
      </c>
      <c r="J135" s="52">
        <f>LN(ABS(E135)+1)*('2_Params'!$B$8/MAX('2_Params'!$B$10,(IF(L135=1,F135-G135,G135-F135))*'2_Params'!$B$9+'2_Params'!$B$8))</f>
        <v/>
      </c>
      <c r="K135" s="52">
        <f>'2_Params'!$B$5*J135*(L135-I135)</f>
        <v/>
      </c>
      <c r="L135" s="48">
        <f>'1_Raw_Games'!O135</f>
        <v/>
      </c>
      <c r="M135" s="66" t="n">
        <v>0.0808043557782087</v>
      </c>
      <c r="N135" s="54">
        <f>ABS(H135-M135)</f>
        <v/>
      </c>
    </row>
    <row r="136" ht="15" customHeight="1" s="35">
      <c r="A136" s="48">
        <f>'1_Raw_Games'!A136</f>
        <v/>
      </c>
      <c r="B136" s="49">
        <f>'1_Raw_Games'!B136</f>
        <v/>
      </c>
      <c r="C136" s="48">
        <f>'1_Raw_Games'!D136</f>
        <v/>
      </c>
      <c r="D136" s="48">
        <f>'1_Raw_Games'!C136</f>
        <v/>
      </c>
      <c r="E136" s="48">
        <f>'1_Raw_Games'!P136</f>
        <v/>
      </c>
      <c r="F136" s="50">
        <f>'2_Params'!$B$4+SUMPRODUCT(($C$3:C135=C136)*($K$3:K135))-SUMPRODUCT(($D$3:D135=C136)*($K$3:K135))</f>
        <v/>
      </c>
      <c r="G136" s="50">
        <f>'2_Params'!$B$4+SUMPRODUCT(($C$3:C135=D136)*($K$3:K135))-SUMPRODUCT(($D$3:D135=D136)*($K$3:K135))</f>
        <v/>
      </c>
      <c r="H136" s="51">
        <f>(F136-G136+'2_Params'!$B$6)/'2_Params'!$B$7</f>
        <v/>
      </c>
      <c r="I136" s="51">
        <f>1/(1+10^(-H136))</f>
        <v/>
      </c>
      <c r="J136" s="52">
        <f>LN(ABS(E136)+1)*('2_Params'!$B$8/MAX('2_Params'!$B$10,(IF(L136=1,F136-G136,G136-F136))*'2_Params'!$B$9+'2_Params'!$B$8))</f>
        <v/>
      </c>
      <c r="K136" s="52">
        <f>'2_Params'!$B$5*J136*(L136-I136)</f>
        <v/>
      </c>
      <c r="L136" s="48">
        <f>'1_Raw_Games'!O136</f>
        <v/>
      </c>
      <c r="M136" s="66" t="n">
        <v>0.1388406408541277</v>
      </c>
      <c r="N136" s="54">
        <f>ABS(H136-M136)</f>
        <v/>
      </c>
    </row>
    <row r="137" ht="15" customHeight="1" s="35">
      <c r="A137" s="48">
        <f>'1_Raw_Games'!A137</f>
        <v/>
      </c>
      <c r="B137" s="49">
        <f>'1_Raw_Games'!B137</f>
        <v/>
      </c>
      <c r="C137" s="48">
        <f>'1_Raw_Games'!D137</f>
        <v/>
      </c>
      <c r="D137" s="48">
        <f>'1_Raw_Games'!C137</f>
        <v/>
      </c>
      <c r="E137" s="48">
        <f>'1_Raw_Games'!P137</f>
        <v/>
      </c>
      <c r="F137" s="50">
        <f>'2_Params'!$B$4+SUMPRODUCT(($C$3:C136=C137)*($K$3:K136))-SUMPRODUCT(($D$3:D136=C137)*($K$3:K136))</f>
        <v/>
      </c>
      <c r="G137" s="50">
        <f>'2_Params'!$B$4+SUMPRODUCT(($C$3:C136=D137)*($K$3:K136))-SUMPRODUCT(($D$3:D136=D137)*($K$3:K136))</f>
        <v/>
      </c>
      <c r="H137" s="51">
        <f>(F137-G137+'2_Params'!$B$6)/'2_Params'!$B$7</f>
        <v/>
      </c>
      <c r="I137" s="51">
        <f>1/(1+10^(-H137))</f>
        <v/>
      </c>
      <c r="J137" s="52">
        <f>LN(ABS(E137)+1)*('2_Params'!$B$8/MAX('2_Params'!$B$10,(IF(L137=1,F137-G137,G137-F137))*'2_Params'!$B$9+'2_Params'!$B$8))</f>
        <v/>
      </c>
      <c r="K137" s="52">
        <f>'2_Params'!$B$5*J137*(L137-I137)</f>
        <v/>
      </c>
      <c r="L137" s="48">
        <f>'1_Raw_Games'!O137</f>
        <v/>
      </c>
      <c r="M137" s="66" t="n">
        <v>0.0388885472040357</v>
      </c>
      <c r="N137" s="54">
        <f>ABS(H137-M137)</f>
        <v/>
      </c>
    </row>
    <row r="138" ht="15" customHeight="1" s="35">
      <c r="A138" s="48">
        <f>'1_Raw_Games'!A138</f>
        <v/>
      </c>
      <c r="B138" s="49">
        <f>'1_Raw_Games'!B138</f>
        <v/>
      </c>
      <c r="C138" s="48">
        <f>'1_Raw_Games'!D138</f>
        <v/>
      </c>
      <c r="D138" s="48">
        <f>'1_Raw_Games'!C138</f>
        <v/>
      </c>
      <c r="E138" s="48">
        <f>'1_Raw_Games'!P138</f>
        <v/>
      </c>
      <c r="F138" s="50">
        <f>'2_Params'!$B$4+SUMPRODUCT(($C$3:C137=C138)*($K$3:K137))-SUMPRODUCT(($D$3:D137=C138)*($K$3:K137))</f>
        <v/>
      </c>
      <c r="G138" s="50">
        <f>'2_Params'!$B$4+SUMPRODUCT(($C$3:C137=D138)*($K$3:K137))-SUMPRODUCT(($D$3:D137=D138)*($K$3:K137))</f>
        <v/>
      </c>
      <c r="H138" s="51">
        <f>(F138-G138+'2_Params'!$B$6)/'2_Params'!$B$7</f>
        <v/>
      </c>
      <c r="I138" s="51">
        <f>1/(1+10^(-H138))</f>
        <v/>
      </c>
      <c r="J138" s="52">
        <f>LN(ABS(E138)+1)*('2_Params'!$B$8/MAX('2_Params'!$B$10,(IF(L138=1,F138-G138,G138-F138))*'2_Params'!$B$9+'2_Params'!$B$8))</f>
        <v/>
      </c>
      <c r="K138" s="52">
        <f>'2_Params'!$B$5*J138*(L138-I138)</f>
        <v/>
      </c>
      <c r="L138" s="48">
        <f>'1_Raw_Games'!O138</f>
        <v/>
      </c>
      <c r="M138" s="66" t="n">
        <v>0.1552892383381384</v>
      </c>
      <c r="N138" s="54">
        <f>ABS(H138-M138)</f>
        <v/>
      </c>
    </row>
    <row r="139" ht="15" customHeight="1" s="35">
      <c r="A139" s="48">
        <f>'1_Raw_Games'!A139</f>
        <v/>
      </c>
      <c r="B139" s="49">
        <f>'1_Raw_Games'!B139</f>
        <v/>
      </c>
      <c r="C139" s="48">
        <f>'1_Raw_Games'!D139</f>
        <v/>
      </c>
      <c r="D139" s="48">
        <f>'1_Raw_Games'!C139</f>
        <v/>
      </c>
      <c r="E139" s="48">
        <f>'1_Raw_Games'!P139</f>
        <v/>
      </c>
      <c r="F139" s="50">
        <f>'2_Params'!$B$4+SUMPRODUCT(($C$3:C138=C139)*($K$3:K138))-SUMPRODUCT(($D$3:D138=C139)*($K$3:K138))</f>
        <v/>
      </c>
      <c r="G139" s="50">
        <f>'2_Params'!$B$4+SUMPRODUCT(($C$3:C138=D139)*($K$3:K138))-SUMPRODUCT(($D$3:D138=D139)*($K$3:K138))</f>
        <v/>
      </c>
      <c r="H139" s="51">
        <f>(F139-G139+'2_Params'!$B$6)/'2_Params'!$B$7</f>
        <v/>
      </c>
      <c r="I139" s="51">
        <f>1/(1+10^(-H139))</f>
        <v/>
      </c>
      <c r="J139" s="52">
        <f>LN(ABS(E139)+1)*('2_Params'!$B$8/MAX('2_Params'!$B$10,(IF(L139=1,F139-G139,G139-F139))*'2_Params'!$B$9+'2_Params'!$B$8))</f>
        <v/>
      </c>
      <c r="K139" s="52">
        <f>'2_Params'!$B$5*J139*(L139-I139)</f>
        <v/>
      </c>
      <c r="L139" s="48">
        <f>'1_Raw_Games'!O139</f>
        <v/>
      </c>
      <c r="M139" s="66" t="n">
        <v>0.1530579455437424</v>
      </c>
      <c r="N139" s="54">
        <f>ABS(H139-M139)</f>
        <v/>
      </c>
    </row>
    <row r="140" ht="15" customHeight="1" s="35">
      <c r="A140" s="48">
        <f>'1_Raw_Games'!A140</f>
        <v/>
      </c>
      <c r="B140" s="49">
        <f>'1_Raw_Games'!B140</f>
        <v/>
      </c>
      <c r="C140" s="48">
        <f>'1_Raw_Games'!D140</f>
        <v/>
      </c>
      <c r="D140" s="48">
        <f>'1_Raw_Games'!C140</f>
        <v/>
      </c>
      <c r="E140" s="48">
        <f>'1_Raw_Games'!P140</f>
        <v/>
      </c>
      <c r="F140" s="50">
        <f>'2_Params'!$B$4+SUMPRODUCT(($C$3:C139=C140)*($K$3:K139))-SUMPRODUCT(($D$3:D139=C140)*($K$3:K139))</f>
        <v/>
      </c>
      <c r="G140" s="50">
        <f>'2_Params'!$B$4+SUMPRODUCT(($C$3:C139=D140)*($K$3:K139))-SUMPRODUCT(($D$3:D139=D140)*($K$3:K139))</f>
        <v/>
      </c>
      <c r="H140" s="51">
        <f>(F140-G140+'2_Params'!$B$6)/'2_Params'!$B$7</f>
        <v/>
      </c>
      <c r="I140" s="51">
        <f>1/(1+10^(-H140))</f>
        <v/>
      </c>
      <c r="J140" s="52">
        <f>LN(ABS(E140)+1)*('2_Params'!$B$8/MAX('2_Params'!$B$10,(IF(L140=1,F140-G140,G140-F140))*'2_Params'!$B$9+'2_Params'!$B$8))</f>
        <v/>
      </c>
      <c r="K140" s="52">
        <f>'2_Params'!$B$5*J140*(L140-I140)</f>
        <v/>
      </c>
      <c r="L140" s="48">
        <f>'1_Raw_Games'!O140</f>
        <v/>
      </c>
      <c r="M140" s="66" t="n">
        <v>0.3250869561674006</v>
      </c>
      <c r="N140" s="54">
        <f>ABS(H140-M140)</f>
        <v/>
      </c>
    </row>
    <row r="141" ht="15" customHeight="1" s="35">
      <c r="A141" s="48">
        <f>'1_Raw_Games'!A141</f>
        <v/>
      </c>
      <c r="B141" s="49">
        <f>'1_Raw_Games'!B141</f>
        <v/>
      </c>
      <c r="C141" s="48">
        <f>'1_Raw_Games'!D141</f>
        <v/>
      </c>
      <c r="D141" s="48">
        <f>'1_Raw_Games'!C141</f>
        <v/>
      </c>
      <c r="E141" s="48">
        <f>'1_Raw_Games'!P141</f>
        <v/>
      </c>
      <c r="F141" s="50">
        <f>'2_Params'!$B$4+SUMPRODUCT(($C$3:C140=C141)*($K$3:K140))-SUMPRODUCT(($D$3:D140=C141)*($K$3:K140))</f>
        <v/>
      </c>
      <c r="G141" s="50">
        <f>'2_Params'!$B$4+SUMPRODUCT(($C$3:C140=D141)*($K$3:K140))-SUMPRODUCT(($D$3:D140=D141)*($K$3:K140))</f>
        <v/>
      </c>
      <c r="H141" s="51">
        <f>(F141-G141+'2_Params'!$B$6)/'2_Params'!$B$7</f>
        <v/>
      </c>
      <c r="I141" s="51">
        <f>1/(1+10^(-H141))</f>
        <v/>
      </c>
      <c r="J141" s="52">
        <f>LN(ABS(E141)+1)*('2_Params'!$B$8/MAX('2_Params'!$B$10,(IF(L141=1,F141-G141,G141-F141))*'2_Params'!$B$9+'2_Params'!$B$8))</f>
        <v/>
      </c>
      <c r="K141" s="52">
        <f>'2_Params'!$B$5*J141*(L141-I141)</f>
        <v/>
      </c>
      <c r="L141" s="48">
        <f>'1_Raw_Games'!O141</f>
        <v/>
      </c>
      <c r="M141" s="66" t="n">
        <v>0.3646840608964043</v>
      </c>
      <c r="N141" s="54">
        <f>ABS(H141-M141)</f>
        <v/>
      </c>
    </row>
    <row r="142" ht="15" customHeight="1" s="35">
      <c r="A142" s="48">
        <f>'1_Raw_Games'!A142</f>
        <v/>
      </c>
      <c r="B142" s="49">
        <f>'1_Raw_Games'!B142</f>
        <v/>
      </c>
      <c r="C142" s="48">
        <f>'1_Raw_Games'!D142</f>
        <v/>
      </c>
      <c r="D142" s="48">
        <f>'1_Raw_Games'!C142</f>
        <v/>
      </c>
      <c r="E142" s="48">
        <f>'1_Raw_Games'!P142</f>
        <v/>
      </c>
      <c r="F142" s="50">
        <f>'2_Params'!$B$4+SUMPRODUCT(($C$3:C141=C142)*($K$3:K141))-SUMPRODUCT(($D$3:D141=C142)*($K$3:K141))</f>
        <v/>
      </c>
      <c r="G142" s="50">
        <f>'2_Params'!$B$4+SUMPRODUCT(($C$3:C141=D142)*($K$3:K141))-SUMPRODUCT(($D$3:D141=D142)*($K$3:K141))</f>
        <v/>
      </c>
      <c r="H142" s="51">
        <f>(F142-G142+'2_Params'!$B$6)/'2_Params'!$B$7</f>
        <v/>
      </c>
      <c r="I142" s="51">
        <f>1/(1+10^(-H142))</f>
        <v/>
      </c>
      <c r="J142" s="52">
        <f>LN(ABS(E142)+1)*('2_Params'!$B$8/MAX('2_Params'!$B$10,(IF(L142=1,F142-G142,G142-F142))*'2_Params'!$B$9+'2_Params'!$B$8))</f>
        <v/>
      </c>
      <c r="K142" s="52">
        <f>'2_Params'!$B$5*J142*(L142-I142)</f>
        <v/>
      </c>
      <c r="L142" s="48">
        <f>'1_Raw_Games'!O142</f>
        <v/>
      </c>
      <c r="M142" s="66" t="n">
        <v>0.09072921696967221</v>
      </c>
      <c r="N142" s="54">
        <f>ABS(H142-M142)</f>
        <v/>
      </c>
    </row>
    <row r="143" ht="15" customHeight="1" s="35">
      <c r="A143" s="48">
        <f>'1_Raw_Games'!A143</f>
        <v/>
      </c>
      <c r="B143" s="49">
        <f>'1_Raw_Games'!B143</f>
        <v/>
      </c>
      <c r="C143" s="48">
        <f>'1_Raw_Games'!D143</f>
        <v/>
      </c>
      <c r="D143" s="48">
        <f>'1_Raw_Games'!C143</f>
        <v/>
      </c>
      <c r="E143" s="48">
        <f>'1_Raw_Games'!P143</f>
        <v/>
      </c>
      <c r="F143" s="50">
        <f>'2_Params'!$B$4+SUMPRODUCT(($C$3:C142=C143)*($K$3:K142))-SUMPRODUCT(($D$3:D142=C143)*($K$3:K142))</f>
        <v/>
      </c>
      <c r="G143" s="50">
        <f>'2_Params'!$B$4+SUMPRODUCT(($C$3:C142=D143)*($K$3:K142))-SUMPRODUCT(($D$3:D142=D143)*($K$3:K142))</f>
        <v/>
      </c>
      <c r="H143" s="51">
        <f>(F143-G143+'2_Params'!$B$6)/'2_Params'!$B$7</f>
        <v/>
      </c>
      <c r="I143" s="51">
        <f>1/(1+10^(-H143))</f>
        <v/>
      </c>
      <c r="J143" s="52">
        <f>LN(ABS(E143)+1)*('2_Params'!$B$8/MAX('2_Params'!$B$10,(IF(L143=1,F143-G143,G143-F143))*'2_Params'!$B$9+'2_Params'!$B$8))</f>
        <v/>
      </c>
      <c r="K143" s="52">
        <f>'2_Params'!$B$5*J143*(L143-I143)</f>
        <v/>
      </c>
      <c r="L143" s="48">
        <f>'1_Raw_Games'!O143</f>
        <v/>
      </c>
      <c r="M143" s="66" t="n">
        <v>0.1066826730114093</v>
      </c>
      <c r="N143" s="54">
        <f>ABS(H143-M143)</f>
        <v/>
      </c>
    </row>
    <row r="144" ht="15" customHeight="1" s="35">
      <c r="A144" s="48">
        <f>'1_Raw_Games'!A144</f>
        <v/>
      </c>
      <c r="B144" s="49">
        <f>'1_Raw_Games'!B144</f>
        <v/>
      </c>
      <c r="C144" s="48">
        <f>'1_Raw_Games'!D144</f>
        <v/>
      </c>
      <c r="D144" s="48">
        <f>'1_Raw_Games'!C144</f>
        <v/>
      </c>
      <c r="E144" s="48">
        <f>'1_Raw_Games'!P144</f>
        <v/>
      </c>
      <c r="F144" s="50">
        <f>'2_Params'!$B$4+SUMPRODUCT(($C$3:C143=C144)*($K$3:K143))-SUMPRODUCT(($D$3:D143=C144)*($K$3:K143))</f>
        <v/>
      </c>
      <c r="G144" s="50">
        <f>'2_Params'!$B$4+SUMPRODUCT(($C$3:C143=D144)*($K$3:K143))-SUMPRODUCT(($D$3:D143=D144)*($K$3:K143))</f>
        <v/>
      </c>
      <c r="H144" s="51">
        <f>(F144-G144+'2_Params'!$B$6)/'2_Params'!$B$7</f>
        <v/>
      </c>
      <c r="I144" s="51">
        <f>1/(1+10^(-H144))</f>
        <v/>
      </c>
      <c r="J144" s="52">
        <f>LN(ABS(E144)+1)*('2_Params'!$B$8/MAX('2_Params'!$B$10,(IF(L144=1,F144-G144,G144-F144))*'2_Params'!$B$9+'2_Params'!$B$8))</f>
        <v/>
      </c>
      <c r="K144" s="52">
        <f>'2_Params'!$B$5*J144*(L144-I144)</f>
        <v/>
      </c>
      <c r="L144" s="48">
        <f>'1_Raw_Games'!O144</f>
        <v/>
      </c>
      <c r="M144" s="66" t="n">
        <v>0.3468490767910748</v>
      </c>
      <c r="N144" s="54">
        <f>ABS(H144-M144)</f>
        <v/>
      </c>
    </row>
    <row r="145" ht="15" customHeight="1" s="35">
      <c r="A145" s="48">
        <f>'1_Raw_Games'!A145</f>
        <v/>
      </c>
      <c r="B145" s="49">
        <f>'1_Raw_Games'!B145</f>
        <v/>
      </c>
      <c r="C145" s="48">
        <f>'1_Raw_Games'!D145</f>
        <v/>
      </c>
      <c r="D145" s="48">
        <f>'1_Raw_Games'!C145</f>
        <v/>
      </c>
      <c r="E145" s="48">
        <f>'1_Raw_Games'!P145</f>
        <v/>
      </c>
      <c r="F145" s="50">
        <f>'2_Params'!$B$4+SUMPRODUCT(($C$3:C144=C145)*($K$3:K144))-SUMPRODUCT(($D$3:D144=C145)*($K$3:K144))</f>
        <v/>
      </c>
      <c r="G145" s="50">
        <f>'2_Params'!$B$4+SUMPRODUCT(($C$3:C144=D145)*($K$3:K144))-SUMPRODUCT(($D$3:D144=D145)*($K$3:K144))</f>
        <v/>
      </c>
      <c r="H145" s="51">
        <f>(F145-G145+'2_Params'!$B$6)/'2_Params'!$B$7</f>
        <v/>
      </c>
      <c r="I145" s="51">
        <f>1/(1+10^(-H145))</f>
        <v/>
      </c>
      <c r="J145" s="52">
        <f>LN(ABS(E145)+1)*('2_Params'!$B$8/MAX('2_Params'!$B$10,(IF(L145=1,F145-G145,G145-F145))*'2_Params'!$B$9+'2_Params'!$B$8))</f>
        <v/>
      </c>
      <c r="K145" s="52">
        <f>'2_Params'!$B$5*J145*(L145-I145)</f>
        <v/>
      </c>
      <c r="L145" s="48">
        <f>'1_Raw_Games'!O145</f>
        <v/>
      </c>
      <c r="M145" s="66" t="n">
        <v>0.1491595001513889</v>
      </c>
      <c r="N145" s="54">
        <f>ABS(H145-M145)</f>
        <v/>
      </c>
    </row>
    <row r="146" ht="15" customHeight="1" s="35">
      <c r="A146" s="48">
        <f>'1_Raw_Games'!A146</f>
        <v/>
      </c>
      <c r="B146" s="49">
        <f>'1_Raw_Games'!B146</f>
        <v/>
      </c>
      <c r="C146" s="48">
        <f>'1_Raw_Games'!D146</f>
        <v/>
      </c>
      <c r="D146" s="48">
        <f>'1_Raw_Games'!C146</f>
        <v/>
      </c>
      <c r="E146" s="48">
        <f>'1_Raw_Games'!P146</f>
        <v/>
      </c>
      <c r="F146" s="50">
        <f>'2_Params'!$B$4+SUMPRODUCT(($C$3:C145=C146)*($K$3:K145))-SUMPRODUCT(($D$3:D145=C146)*($K$3:K145))</f>
        <v/>
      </c>
      <c r="G146" s="50">
        <f>'2_Params'!$B$4+SUMPRODUCT(($C$3:C145=D146)*($K$3:K145))-SUMPRODUCT(($D$3:D145=D146)*($K$3:K145))</f>
        <v/>
      </c>
      <c r="H146" s="51">
        <f>(F146-G146+'2_Params'!$B$6)/'2_Params'!$B$7</f>
        <v/>
      </c>
      <c r="I146" s="51">
        <f>1/(1+10^(-H146))</f>
        <v/>
      </c>
      <c r="J146" s="52">
        <f>LN(ABS(E146)+1)*('2_Params'!$B$8/MAX('2_Params'!$B$10,(IF(L146=1,F146-G146,G146-F146))*'2_Params'!$B$9+'2_Params'!$B$8))</f>
        <v/>
      </c>
      <c r="K146" s="52">
        <f>'2_Params'!$B$5*J146*(L146-I146)</f>
        <v/>
      </c>
      <c r="L146" s="48">
        <f>'1_Raw_Games'!O146</f>
        <v/>
      </c>
      <c r="M146" s="66" t="n">
        <v>-0.1132521857883591</v>
      </c>
      <c r="N146" s="54">
        <f>ABS(H146-M146)</f>
        <v/>
      </c>
    </row>
    <row r="147" ht="15" customHeight="1" s="35">
      <c r="A147" s="48">
        <f>'1_Raw_Games'!A147</f>
        <v/>
      </c>
      <c r="B147" s="49">
        <f>'1_Raw_Games'!B147</f>
        <v/>
      </c>
      <c r="C147" s="48">
        <f>'1_Raw_Games'!D147</f>
        <v/>
      </c>
      <c r="D147" s="48">
        <f>'1_Raw_Games'!C147</f>
        <v/>
      </c>
      <c r="E147" s="48">
        <f>'1_Raw_Games'!P147</f>
        <v/>
      </c>
      <c r="F147" s="50">
        <f>'2_Params'!$B$4+SUMPRODUCT(($C$3:C146=C147)*($K$3:K146))-SUMPRODUCT(($D$3:D146=C147)*($K$3:K146))</f>
        <v/>
      </c>
      <c r="G147" s="50">
        <f>'2_Params'!$B$4+SUMPRODUCT(($C$3:C146=D147)*($K$3:K146))-SUMPRODUCT(($D$3:D146=D147)*($K$3:K146))</f>
        <v/>
      </c>
      <c r="H147" s="51">
        <f>(F147-G147+'2_Params'!$B$6)/'2_Params'!$B$7</f>
        <v/>
      </c>
      <c r="I147" s="51">
        <f>1/(1+10^(-H147))</f>
        <v/>
      </c>
      <c r="J147" s="52">
        <f>LN(ABS(E147)+1)*('2_Params'!$B$8/MAX('2_Params'!$B$10,(IF(L147=1,F147-G147,G147-F147))*'2_Params'!$B$9+'2_Params'!$B$8))</f>
        <v/>
      </c>
      <c r="K147" s="52">
        <f>'2_Params'!$B$5*J147*(L147-I147)</f>
        <v/>
      </c>
      <c r="L147" s="48">
        <f>'1_Raw_Games'!O147</f>
        <v/>
      </c>
      <c r="M147" s="66" t="n">
        <v>0.1135145797851191</v>
      </c>
      <c r="N147" s="54">
        <f>ABS(H147-M147)</f>
        <v/>
      </c>
    </row>
    <row r="148" ht="15" customHeight="1" s="35">
      <c r="A148" s="48">
        <f>'1_Raw_Games'!A148</f>
        <v/>
      </c>
      <c r="B148" s="49">
        <f>'1_Raw_Games'!B148</f>
        <v/>
      </c>
      <c r="C148" s="48">
        <f>'1_Raw_Games'!D148</f>
        <v/>
      </c>
      <c r="D148" s="48">
        <f>'1_Raw_Games'!C148</f>
        <v/>
      </c>
      <c r="E148" s="48">
        <f>'1_Raw_Games'!P148</f>
        <v/>
      </c>
      <c r="F148" s="50">
        <f>'2_Params'!$B$4+SUMPRODUCT(($C$3:C147=C148)*($K$3:K147))-SUMPRODUCT(($D$3:D147=C148)*($K$3:K147))</f>
        <v/>
      </c>
      <c r="G148" s="50">
        <f>'2_Params'!$B$4+SUMPRODUCT(($C$3:C147=D148)*($K$3:K147))-SUMPRODUCT(($D$3:D147=D148)*($K$3:K147))</f>
        <v/>
      </c>
      <c r="H148" s="51">
        <f>(F148-G148+'2_Params'!$B$6)/'2_Params'!$B$7</f>
        <v/>
      </c>
      <c r="I148" s="51">
        <f>1/(1+10^(-H148))</f>
        <v/>
      </c>
      <c r="J148" s="52">
        <f>LN(ABS(E148)+1)*('2_Params'!$B$8/MAX('2_Params'!$B$10,(IF(L148=1,F148-G148,G148-F148))*'2_Params'!$B$9+'2_Params'!$B$8))</f>
        <v/>
      </c>
      <c r="K148" s="52">
        <f>'2_Params'!$B$5*J148*(L148-I148)</f>
        <v/>
      </c>
      <c r="L148" s="48">
        <f>'1_Raw_Games'!O148</f>
        <v/>
      </c>
      <c r="M148" s="66" t="n">
        <v>0.2730654674471003</v>
      </c>
      <c r="N148" s="54">
        <f>ABS(H148-M148)</f>
        <v/>
      </c>
    </row>
    <row r="149" ht="15" customHeight="1" s="35">
      <c r="A149" s="48">
        <f>'1_Raw_Games'!A149</f>
        <v/>
      </c>
      <c r="B149" s="49">
        <f>'1_Raw_Games'!B149</f>
        <v/>
      </c>
      <c r="C149" s="48">
        <f>'1_Raw_Games'!D149</f>
        <v/>
      </c>
      <c r="D149" s="48">
        <f>'1_Raw_Games'!C149</f>
        <v/>
      </c>
      <c r="E149" s="48">
        <f>'1_Raw_Games'!P149</f>
        <v/>
      </c>
      <c r="F149" s="50">
        <f>'2_Params'!$B$4+SUMPRODUCT(($C$3:C148=C149)*($K$3:K148))-SUMPRODUCT(($D$3:D148=C149)*($K$3:K148))</f>
        <v/>
      </c>
      <c r="G149" s="50">
        <f>'2_Params'!$B$4+SUMPRODUCT(($C$3:C148=D149)*($K$3:K148))-SUMPRODUCT(($D$3:D148=D149)*($K$3:K148))</f>
        <v/>
      </c>
      <c r="H149" s="51">
        <f>(F149-G149+'2_Params'!$B$6)/'2_Params'!$B$7</f>
        <v/>
      </c>
      <c r="I149" s="51">
        <f>1/(1+10^(-H149))</f>
        <v/>
      </c>
      <c r="J149" s="52">
        <f>LN(ABS(E149)+1)*('2_Params'!$B$8/MAX('2_Params'!$B$10,(IF(L149=1,F149-G149,G149-F149))*'2_Params'!$B$9+'2_Params'!$B$8))</f>
        <v/>
      </c>
      <c r="K149" s="52">
        <f>'2_Params'!$B$5*J149*(L149-I149)</f>
        <v/>
      </c>
      <c r="L149" s="48">
        <f>'1_Raw_Games'!O149</f>
        <v/>
      </c>
      <c r="M149" s="66" t="n">
        <v>0.0354771534342728</v>
      </c>
      <c r="N149" s="54">
        <f>ABS(H149-M149)</f>
        <v/>
      </c>
    </row>
    <row r="150" ht="15" customHeight="1" s="35">
      <c r="A150" s="48">
        <f>'1_Raw_Games'!A150</f>
        <v/>
      </c>
      <c r="B150" s="49">
        <f>'1_Raw_Games'!B150</f>
        <v/>
      </c>
      <c r="C150" s="48">
        <f>'1_Raw_Games'!D150</f>
        <v/>
      </c>
      <c r="D150" s="48">
        <f>'1_Raw_Games'!C150</f>
        <v/>
      </c>
      <c r="E150" s="48">
        <f>'1_Raw_Games'!P150</f>
        <v/>
      </c>
      <c r="F150" s="50">
        <f>'2_Params'!$B$4+SUMPRODUCT(($C$3:C149=C150)*($K$3:K149))-SUMPRODUCT(($D$3:D149=C150)*($K$3:K149))</f>
        <v/>
      </c>
      <c r="G150" s="50">
        <f>'2_Params'!$B$4+SUMPRODUCT(($C$3:C149=D150)*($K$3:K149))-SUMPRODUCT(($D$3:D149=D150)*($K$3:K149))</f>
        <v/>
      </c>
      <c r="H150" s="51">
        <f>(F150-G150+'2_Params'!$B$6)/'2_Params'!$B$7</f>
        <v/>
      </c>
      <c r="I150" s="51">
        <f>1/(1+10^(-H150))</f>
        <v/>
      </c>
      <c r="J150" s="52">
        <f>LN(ABS(E150)+1)*('2_Params'!$B$8/MAX('2_Params'!$B$10,(IF(L150=1,F150-G150,G150-F150))*'2_Params'!$B$9+'2_Params'!$B$8))</f>
        <v/>
      </c>
      <c r="K150" s="52">
        <f>'2_Params'!$B$5*J150*(L150-I150)</f>
        <v/>
      </c>
      <c r="L150" s="48">
        <f>'1_Raw_Games'!O150</f>
        <v/>
      </c>
      <c r="M150" s="66" t="n">
        <v>0.0390597628511801</v>
      </c>
      <c r="N150" s="54">
        <f>ABS(H150-M150)</f>
        <v/>
      </c>
    </row>
    <row r="151" ht="15" customHeight="1" s="35">
      <c r="A151" s="48">
        <f>'1_Raw_Games'!A151</f>
        <v/>
      </c>
      <c r="B151" s="49">
        <f>'1_Raw_Games'!B151</f>
        <v/>
      </c>
      <c r="C151" s="48">
        <f>'1_Raw_Games'!D151</f>
        <v/>
      </c>
      <c r="D151" s="48">
        <f>'1_Raw_Games'!C151</f>
        <v/>
      </c>
      <c r="E151" s="48">
        <f>'1_Raw_Games'!P151</f>
        <v/>
      </c>
      <c r="F151" s="50">
        <f>'2_Params'!$B$4+SUMPRODUCT(($C$3:C150=C151)*($K$3:K150))-SUMPRODUCT(($D$3:D150=C151)*($K$3:K150))</f>
        <v/>
      </c>
      <c r="G151" s="50">
        <f>'2_Params'!$B$4+SUMPRODUCT(($C$3:C150=D151)*($K$3:K150))-SUMPRODUCT(($D$3:D150=D151)*($K$3:K150))</f>
        <v/>
      </c>
      <c r="H151" s="51">
        <f>(F151-G151+'2_Params'!$B$6)/'2_Params'!$B$7</f>
        <v/>
      </c>
      <c r="I151" s="51">
        <f>1/(1+10^(-H151))</f>
        <v/>
      </c>
      <c r="J151" s="52">
        <f>LN(ABS(E151)+1)*('2_Params'!$B$8/MAX('2_Params'!$B$10,(IF(L151=1,F151-G151,G151-F151))*'2_Params'!$B$9+'2_Params'!$B$8))</f>
        <v/>
      </c>
      <c r="K151" s="52">
        <f>'2_Params'!$B$5*J151*(L151-I151)</f>
        <v/>
      </c>
      <c r="L151" s="48">
        <f>'1_Raw_Games'!O151</f>
        <v/>
      </c>
      <c r="M151" s="66" t="n">
        <v>0.4389753079900504</v>
      </c>
      <c r="N151" s="54">
        <f>ABS(H151-M151)</f>
        <v/>
      </c>
    </row>
    <row r="152" ht="15" customHeight="1" s="35">
      <c r="A152" s="48">
        <f>'1_Raw_Games'!A152</f>
        <v/>
      </c>
      <c r="B152" s="49">
        <f>'1_Raw_Games'!B152</f>
        <v/>
      </c>
      <c r="C152" s="48">
        <f>'1_Raw_Games'!D152</f>
        <v/>
      </c>
      <c r="D152" s="48">
        <f>'1_Raw_Games'!C152</f>
        <v/>
      </c>
      <c r="E152" s="48">
        <f>'1_Raw_Games'!P152</f>
        <v/>
      </c>
      <c r="F152" s="50">
        <f>'2_Params'!$B$4+SUMPRODUCT(($C$3:C151=C152)*($K$3:K151))-SUMPRODUCT(($D$3:D151=C152)*($K$3:K151))</f>
        <v/>
      </c>
      <c r="G152" s="50">
        <f>'2_Params'!$B$4+SUMPRODUCT(($C$3:C151=D152)*($K$3:K151))-SUMPRODUCT(($D$3:D151=D152)*($K$3:K151))</f>
        <v/>
      </c>
      <c r="H152" s="51">
        <f>(F152-G152+'2_Params'!$B$6)/'2_Params'!$B$7</f>
        <v/>
      </c>
      <c r="I152" s="51">
        <f>1/(1+10^(-H152))</f>
        <v/>
      </c>
      <c r="J152" s="52">
        <f>LN(ABS(E152)+1)*('2_Params'!$B$8/MAX('2_Params'!$B$10,(IF(L152=1,F152-G152,G152-F152))*'2_Params'!$B$9+'2_Params'!$B$8))</f>
        <v/>
      </c>
      <c r="K152" s="52">
        <f>'2_Params'!$B$5*J152*(L152-I152)</f>
        <v/>
      </c>
      <c r="L152" s="48">
        <f>'1_Raw_Games'!O152</f>
        <v/>
      </c>
      <c r="M152" s="66" t="n">
        <v>0.09930557951175439</v>
      </c>
      <c r="N152" s="54">
        <f>ABS(H152-M152)</f>
        <v/>
      </c>
    </row>
    <row r="153" ht="15" customHeight="1" s="35">
      <c r="A153" s="48">
        <f>'1_Raw_Games'!A153</f>
        <v/>
      </c>
      <c r="B153" s="49">
        <f>'1_Raw_Games'!B153</f>
        <v/>
      </c>
      <c r="C153" s="48">
        <f>'1_Raw_Games'!D153</f>
        <v/>
      </c>
      <c r="D153" s="48">
        <f>'1_Raw_Games'!C153</f>
        <v/>
      </c>
      <c r="E153" s="48">
        <f>'1_Raw_Games'!P153</f>
        <v/>
      </c>
      <c r="F153" s="50">
        <f>'2_Params'!$B$4+SUMPRODUCT(($C$3:C152=C153)*($K$3:K152))-SUMPRODUCT(($D$3:D152=C153)*($K$3:K152))</f>
        <v/>
      </c>
      <c r="G153" s="50">
        <f>'2_Params'!$B$4+SUMPRODUCT(($C$3:C152=D153)*($K$3:K152))-SUMPRODUCT(($D$3:D152=D153)*($K$3:K152))</f>
        <v/>
      </c>
      <c r="H153" s="51">
        <f>(F153-G153+'2_Params'!$B$6)/'2_Params'!$B$7</f>
        <v/>
      </c>
      <c r="I153" s="51">
        <f>1/(1+10^(-H153))</f>
        <v/>
      </c>
      <c r="J153" s="52">
        <f>LN(ABS(E153)+1)*('2_Params'!$B$8/MAX('2_Params'!$B$10,(IF(L153=1,F153-G153,G153-F153))*'2_Params'!$B$9+'2_Params'!$B$8))</f>
        <v/>
      </c>
      <c r="K153" s="52">
        <f>'2_Params'!$B$5*J153*(L153-I153)</f>
        <v/>
      </c>
      <c r="L153" s="48">
        <f>'1_Raw_Games'!O153</f>
        <v/>
      </c>
      <c r="M153" s="66" t="n">
        <v>0.1155028575327327</v>
      </c>
      <c r="N153" s="54">
        <f>ABS(H153-M153)</f>
        <v/>
      </c>
    </row>
    <row r="154" ht="15" customHeight="1" s="35">
      <c r="A154" s="48">
        <f>'1_Raw_Games'!A154</f>
        <v/>
      </c>
      <c r="B154" s="49">
        <f>'1_Raw_Games'!B154</f>
        <v/>
      </c>
      <c r="C154" s="48">
        <f>'1_Raw_Games'!D154</f>
        <v/>
      </c>
      <c r="D154" s="48">
        <f>'1_Raw_Games'!C154</f>
        <v/>
      </c>
      <c r="E154" s="48">
        <f>'1_Raw_Games'!P154</f>
        <v/>
      </c>
      <c r="F154" s="50">
        <f>'2_Params'!$B$4+SUMPRODUCT(($C$3:C153=C154)*($K$3:K153))-SUMPRODUCT(($D$3:D153=C154)*($K$3:K153))</f>
        <v/>
      </c>
      <c r="G154" s="50">
        <f>'2_Params'!$B$4+SUMPRODUCT(($C$3:C153=D154)*($K$3:K153))-SUMPRODUCT(($D$3:D153=D154)*($K$3:K153))</f>
        <v/>
      </c>
      <c r="H154" s="51">
        <f>(F154-G154+'2_Params'!$B$6)/'2_Params'!$B$7</f>
        <v/>
      </c>
      <c r="I154" s="51">
        <f>1/(1+10^(-H154))</f>
        <v/>
      </c>
      <c r="J154" s="52">
        <f>LN(ABS(E154)+1)*('2_Params'!$B$8/MAX('2_Params'!$B$10,(IF(L154=1,F154-G154,G154-F154))*'2_Params'!$B$9+'2_Params'!$B$8))</f>
        <v/>
      </c>
      <c r="K154" s="52">
        <f>'2_Params'!$B$5*J154*(L154-I154)</f>
        <v/>
      </c>
      <c r="L154" s="48">
        <f>'1_Raw_Games'!O154</f>
        <v/>
      </c>
      <c r="M154" s="66" t="n">
        <v>0.0653985943875881</v>
      </c>
      <c r="N154" s="54">
        <f>ABS(H154-M154)</f>
        <v/>
      </c>
    </row>
    <row r="155" ht="15" customHeight="1" s="35">
      <c r="A155" s="48">
        <f>'1_Raw_Games'!A155</f>
        <v/>
      </c>
      <c r="B155" s="49">
        <f>'1_Raw_Games'!B155</f>
        <v/>
      </c>
      <c r="C155" s="48">
        <f>'1_Raw_Games'!D155</f>
        <v/>
      </c>
      <c r="D155" s="48">
        <f>'1_Raw_Games'!C155</f>
        <v/>
      </c>
      <c r="E155" s="48">
        <f>'1_Raw_Games'!P155</f>
        <v/>
      </c>
      <c r="F155" s="50">
        <f>'2_Params'!$B$4+SUMPRODUCT(($C$3:C154=C155)*($K$3:K154))-SUMPRODUCT(($D$3:D154=C155)*($K$3:K154))</f>
        <v/>
      </c>
      <c r="G155" s="50">
        <f>'2_Params'!$B$4+SUMPRODUCT(($C$3:C154=D155)*($K$3:K154))-SUMPRODUCT(($D$3:D154=D155)*($K$3:K154))</f>
        <v/>
      </c>
      <c r="H155" s="51">
        <f>(F155-G155+'2_Params'!$B$6)/'2_Params'!$B$7</f>
        <v/>
      </c>
      <c r="I155" s="51">
        <f>1/(1+10^(-H155))</f>
        <v/>
      </c>
      <c r="J155" s="52">
        <f>LN(ABS(E155)+1)*('2_Params'!$B$8/MAX('2_Params'!$B$10,(IF(L155=1,F155-G155,G155-F155))*'2_Params'!$B$9+'2_Params'!$B$8))</f>
        <v/>
      </c>
      <c r="K155" s="52">
        <f>'2_Params'!$B$5*J155*(L155-I155)</f>
        <v/>
      </c>
      <c r="L155" s="48">
        <f>'1_Raw_Games'!O155</f>
        <v/>
      </c>
      <c r="M155" s="66" t="n">
        <v>0.003374768162098</v>
      </c>
      <c r="N155" s="54">
        <f>ABS(H155-M155)</f>
        <v/>
      </c>
    </row>
    <row r="156" ht="15" customHeight="1" s="35">
      <c r="A156" s="48">
        <f>'1_Raw_Games'!A156</f>
        <v/>
      </c>
      <c r="B156" s="49">
        <f>'1_Raw_Games'!B156</f>
        <v/>
      </c>
      <c r="C156" s="48">
        <f>'1_Raw_Games'!D156</f>
        <v/>
      </c>
      <c r="D156" s="48">
        <f>'1_Raw_Games'!C156</f>
        <v/>
      </c>
      <c r="E156" s="48">
        <f>'1_Raw_Games'!P156</f>
        <v/>
      </c>
      <c r="F156" s="50">
        <f>'2_Params'!$B$4+SUMPRODUCT(($C$3:C155=C156)*($K$3:K155))-SUMPRODUCT(($D$3:D155=C156)*($K$3:K155))</f>
        <v/>
      </c>
      <c r="G156" s="50">
        <f>'2_Params'!$B$4+SUMPRODUCT(($C$3:C155=D156)*($K$3:K155))-SUMPRODUCT(($D$3:D155=D156)*($K$3:K155))</f>
        <v/>
      </c>
      <c r="H156" s="51">
        <f>(F156-G156+'2_Params'!$B$6)/'2_Params'!$B$7</f>
        <v/>
      </c>
      <c r="I156" s="51">
        <f>1/(1+10^(-H156))</f>
        <v/>
      </c>
      <c r="J156" s="52">
        <f>LN(ABS(E156)+1)*('2_Params'!$B$8/MAX('2_Params'!$B$10,(IF(L156=1,F156-G156,G156-F156))*'2_Params'!$B$9+'2_Params'!$B$8))</f>
        <v/>
      </c>
      <c r="K156" s="52">
        <f>'2_Params'!$B$5*J156*(L156-I156)</f>
        <v/>
      </c>
      <c r="L156" s="48">
        <f>'1_Raw_Games'!O156</f>
        <v/>
      </c>
      <c r="M156" s="66" t="n">
        <v>0.2644318604926343</v>
      </c>
      <c r="N156" s="54">
        <f>ABS(H156-M156)</f>
        <v/>
      </c>
    </row>
    <row r="157" ht="15" customHeight="1" s="35">
      <c r="A157" s="48">
        <f>'1_Raw_Games'!A157</f>
        <v/>
      </c>
      <c r="B157" s="49">
        <f>'1_Raw_Games'!B157</f>
        <v/>
      </c>
      <c r="C157" s="48">
        <f>'1_Raw_Games'!D157</f>
        <v/>
      </c>
      <c r="D157" s="48">
        <f>'1_Raw_Games'!C157</f>
        <v/>
      </c>
      <c r="E157" s="48">
        <f>'1_Raw_Games'!P157</f>
        <v/>
      </c>
      <c r="F157" s="50">
        <f>'2_Params'!$B$4+SUMPRODUCT(($C$3:C156=C157)*($K$3:K156))-SUMPRODUCT(($D$3:D156=C157)*($K$3:K156))</f>
        <v/>
      </c>
      <c r="G157" s="50">
        <f>'2_Params'!$B$4+SUMPRODUCT(($C$3:C156=D157)*($K$3:K156))-SUMPRODUCT(($D$3:D156=D157)*($K$3:K156))</f>
        <v/>
      </c>
      <c r="H157" s="51">
        <f>(F157-G157+'2_Params'!$B$6)/'2_Params'!$B$7</f>
        <v/>
      </c>
      <c r="I157" s="51">
        <f>1/(1+10^(-H157))</f>
        <v/>
      </c>
      <c r="J157" s="52">
        <f>LN(ABS(E157)+1)*('2_Params'!$B$8/MAX('2_Params'!$B$10,(IF(L157=1,F157-G157,G157-F157))*'2_Params'!$B$9+'2_Params'!$B$8))</f>
        <v/>
      </c>
      <c r="K157" s="52">
        <f>'2_Params'!$B$5*J157*(L157-I157)</f>
        <v/>
      </c>
      <c r="L157" s="48">
        <f>'1_Raw_Games'!O157</f>
        <v/>
      </c>
      <c r="M157" s="66" t="n">
        <v>0.0078720744449333</v>
      </c>
      <c r="N157" s="54">
        <f>ABS(H157-M157)</f>
        <v/>
      </c>
    </row>
    <row r="158" ht="15" customHeight="1" s="35">
      <c r="A158" s="48">
        <f>'1_Raw_Games'!A158</f>
        <v/>
      </c>
      <c r="B158" s="49">
        <f>'1_Raw_Games'!B158</f>
        <v/>
      </c>
      <c r="C158" s="48">
        <f>'1_Raw_Games'!D158</f>
        <v/>
      </c>
      <c r="D158" s="48">
        <f>'1_Raw_Games'!C158</f>
        <v/>
      </c>
      <c r="E158" s="48">
        <f>'1_Raw_Games'!P158</f>
        <v/>
      </c>
      <c r="F158" s="50">
        <f>'2_Params'!$B$4+SUMPRODUCT(($C$3:C157=C158)*($K$3:K157))-SUMPRODUCT(($D$3:D157=C158)*($K$3:K157))</f>
        <v/>
      </c>
      <c r="G158" s="50">
        <f>'2_Params'!$B$4+SUMPRODUCT(($C$3:C157=D158)*($K$3:K157))-SUMPRODUCT(($D$3:D157=D158)*($K$3:K157))</f>
        <v/>
      </c>
      <c r="H158" s="51">
        <f>(F158-G158+'2_Params'!$B$6)/'2_Params'!$B$7</f>
        <v/>
      </c>
      <c r="I158" s="51">
        <f>1/(1+10^(-H158))</f>
        <v/>
      </c>
      <c r="J158" s="52">
        <f>LN(ABS(E158)+1)*('2_Params'!$B$8/MAX('2_Params'!$B$10,(IF(L158=1,F158-G158,G158-F158))*'2_Params'!$B$9+'2_Params'!$B$8))</f>
        <v/>
      </c>
      <c r="K158" s="52">
        <f>'2_Params'!$B$5*J158*(L158-I158)</f>
        <v/>
      </c>
      <c r="L158" s="48">
        <f>'1_Raw_Games'!O158</f>
        <v/>
      </c>
      <c r="M158" s="66" t="n">
        <v>0.0611324446433172</v>
      </c>
      <c r="N158" s="54">
        <f>ABS(H158-M158)</f>
        <v/>
      </c>
    </row>
    <row r="159" ht="15" customHeight="1" s="35">
      <c r="A159" s="48">
        <f>'1_Raw_Games'!A159</f>
        <v/>
      </c>
      <c r="B159" s="49">
        <f>'1_Raw_Games'!B159</f>
        <v/>
      </c>
      <c r="C159" s="48">
        <f>'1_Raw_Games'!D159</f>
        <v/>
      </c>
      <c r="D159" s="48">
        <f>'1_Raw_Games'!C159</f>
        <v/>
      </c>
      <c r="E159" s="48">
        <f>'1_Raw_Games'!P159</f>
        <v/>
      </c>
      <c r="F159" s="50">
        <f>'2_Params'!$B$4+SUMPRODUCT(($C$3:C158=C159)*($K$3:K158))-SUMPRODUCT(($D$3:D158=C159)*($K$3:K158))</f>
        <v/>
      </c>
      <c r="G159" s="50">
        <f>'2_Params'!$B$4+SUMPRODUCT(($C$3:C158=D159)*($K$3:K158))-SUMPRODUCT(($D$3:D158=D159)*($K$3:K158))</f>
        <v/>
      </c>
      <c r="H159" s="51">
        <f>(F159-G159+'2_Params'!$B$6)/'2_Params'!$B$7</f>
        <v/>
      </c>
      <c r="I159" s="51">
        <f>1/(1+10^(-H159))</f>
        <v/>
      </c>
      <c r="J159" s="52">
        <f>LN(ABS(E159)+1)*('2_Params'!$B$8/MAX('2_Params'!$B$10,(IF(L159=1,F159-G159,G159-F159))*'2_Params'!$B$9+'2_Params'!$B$8))</f>
        <v/>
      </c>
      <c r="K159" s="52">
        <f>'2_Params'!$B$5*J159*(L159-I159)</f>
        <v/>
      </c>
      <c r="L159" s="48">
        <f>'1_Raw_Games'!O159</f>
        <v/>
      </c>
      <c r="M159" s="66" t="n">
        <v>-0.06937529103766391</v>
      </c>
      <c r="N159" s="54">
        <f>ABS(H159-M159)</f>
        <v/>
      </c>
    </row>
    <row r="160" ht="15" customHeight="1" s="35">
      <c r="A160" s="48">
        <f>'1_Raw_Games'!A160</f>
        <v/>
      </c>
      <c r="B160" s="49">
        <f>'1_Raw_Games'!B160</f>
        <v/>
      </c>
      <c r="C160" s="48">
        <f>'1_Raw_Games'!D160</f>
        <v/>
      </c>
      <c r="D160" s="48">
        <f>'1_Raw_Games'!C160</f>
        <v/>
      </c>
      <c r="E160" s="48">
        <f>'1_Raw_Games'!P160</f>
        <v/>
      </c>
      <c r="F160" s="50">
        <f>'2_Params'!$B$4+SUMPRODUCT(($C$3:C159=C160)*($K$3:K159))-SUMPRODUCT(($D$3:D159=C160)*($K$3:K159))</f>
        <v/>
      </c>
      <c r="G160" s="50">
        <f>'2_Params'!$B$4+SUMPRODUCT(($C$3:C159=D160)*($K$3:K159))-SUMPRODUCT(($D$3:D159=D160)*($K$3:K159))</f>
        <v/>
      </c>
      <c r="H160" s="51">
        <f>(F160-G160+'2_Params'!$B$6)/'2_Params'!$B$7</f>
        <v/>
      </c>
      <c r="I160" s="51">
        <f>1/(1+10^(-H160))</f>
        <v/>
      </c>
      <c r="J160" s="52">
        <f>LN(ABS(E160)+1)*('2_Params'!$B$8/MAX('2_Params'!$B$10,(IF(L160=1,F160-G160,G160-F160))*'2_Params'!$B$9+'2_Params'!$B$8))</f>
        <v/>
      </c>
      <c r="K160" s="52">
        <f>'2_Params'!$B$5*J160*(L160-I160)</f>
        <v/>
      </c>
      <c r="L160" s="48">
        <f>'1_Raw_Games'!O160</f>
        <v/>
      </c>
      <c r="M160" s="66" t="n">
        <v>0.3055069364574302</v>
      </c>
      <c r="N160" s="54">
        <f>ABS(H160-M160)</f>
        <v/>
      </c>
    </row>
    <row r="161" ht="15" customHeight="1" s="35">
      <c r="A161" s="48">
        <f>'1_Raw_Games'!A161</f>
        <v/>
      </c>
      <c r="B161" s="49">
        <f>'1_Raw_Games'!B161</f>
        <v/>
      </c>
      <c r="C161" s="48">
        <f>'1_Raw_Games'!D161</f>
        <v/>
      </c>
      <c r="D161" s="48">
        <f>'1_Raw_Games'!C161</f>
        <v/>
      </c>
      <c r="E161" s="48">
        <f>'1_Raw_Games'!P161</f>
        <v/>
      </c>
      <c r="F161" s="50">
        <f>'2_Params'!$B$4+SUMPRODUCT(($C$3:C160=C161)*($K$3:K160))-SUMPRODUCT(($D$3:D160=C161)*($K$3:K160))</f>
        <v/>
      </c>
      <c r="G161" s="50">
        <f>'2_Params'!$B$4+SUMPRODUCT(($C$3:C160=D161)*($K$3:K160))-SUMPRODUCT(($D$3:D160=D161)*($K$3:K160))</f>
        <v/>
      </c>
      <c r="H161" s="51">
        <f>(F161-G161+'2_Params'!$B$6)/'2_Params'!$B$7</f>
        <v/>
      </c>
      <c r="I161" s="51">
        <f>1/(1+10^(-H161))</f>
        <v/>
      </c>
      <c r="J161" s="52">
        <f>LN(ABS(E161)+1)*('2_Params'!$B$8/MAX('2_Params'!$B$10,(IF(L161=1,F161-G161,G161-F161))*'2_Params'!$B$9+'2_Params'!$B$8))</f>
        <v/>
      </c>
      <c r="K161" s="52">
        <f>'2_Params'!$B$5*J161*(L161-I161)</f>
        <v/>
      </c>
      <c r="L161" s="48">
        <f>'1_Raw_Games'!O161</f>
        <v/>
      </c>
      <c r="M161" s="66" t="n">
        <v>0.1877809635252691</v>
      </c>
      <c r="N161" s="54">
        <f>ABS(H161-M161)</f>
        <v/>
      </c>
    </row>
    <row r="162" ht="15" customHeight="1" s="35">
      <c r="A162" s="48">
        <f>'1_Raw_Games'!A162</f>
        <v/>
      </c>
      <c r="B162" s="49">
        <f>'1_Raw_Games'!B162</f>
        <v/>
      </c>
      <c r="C162" s="48">
        <f>'1_Raw_Games'!D162</f>
        <v/>
      </c>
      <c r="D162" s="48">
        <f>'1_Raw_Games'!C162</f>
        <v/>
      </c>
      <c r="E162" s="48">
        <f>'1_Raw_Games'!P162</f>
        <v/>
      </c>
      <c r="F162" s="50">
        <f>'2_Params'!$B$4+SUMPRODUCT(($C$3:C161=C162)*($K$3:K161))-SUMPRODUCT(($D$3:D161=C162)*($K$3:K161))</f>
        <v/>
      </c>
      <c r="G162" s="50">
        <f>'2_Params'!$B$4+SUMPRODUCT(($C$3:C161=D162)*($K$3:K161))-SUMPRODUCT(($D$3:D161=D162)*($K$3:K161))</f>
        <v/>
      </c>
      <c r="H162" s="51">
        <f>(F162-G162+'2_Params'!$B$6)/'2_Params'!$B$7</f>
        <v/>
      </c>
      <c r="I162" s="51">
        <f>1/(1+10^(-H162))</f>
        <v/>
      </c>
      <c r="J162" s="52">
        <f>LN(ABS(E162)+1)*('2_Params'!$B$8/MAX('2_Params'!$B$10,(IF(L162=1,F162-G162,G162-F162))*'2_Params'!$B$9+'2_Params'!$B$8))</f>
        <v/>
      </c>
      <c r="K162" s="52">
        <f>'2_Params'!$B$5*J162*(L162-I162)</f>
        <v/>
      </c>
      <c r="L162" s="48">
        <f>'1_Raw_Games'!O162</f>
        <v/>
      </c>
      <c r="M162" s="66" t="n">
        <v>0.3103937421128165</v>
      </c>
      <c r="N162" s="54">
        <f>ABS(H162-M162)</f>
        <v/>
      </c>
    </row>
    <row r="163" ht="15" customHeight="1" s="35">
      <c r="A163" s="48">
        <f>'1_Raw_Games'!A163</f>
        <v/>
      </c>
      <c r="B163" s="49">
        <f>'1_Raw_Games'!B163</f>
        <v/>
      </c>
      <c r="C163" s="48">
        <f>'1_Raw_Games'!D163</f>
        <v/>
      </c>
      <c r="D163" s="48">
        <f>'1_Raw_Games'!C163</f>
        <v/>
      </c>
      <c r="E163" s="48">
        <f>'1_Raw_Games'!P163</f>
        <v/>
      </c>
      <c r="F163" s="50">
        <f>'2_Params'!$B$4+SUMPRODUCT(($C$3:C162=C163)*($K$3:K162))-SUMPRODUCT(($D$3:D162=C163)*($K$3:K162))</f>
        <v/>
      </c>
      <c r="G163" s="50">
        <f>'2_Params'!$B$4+SUMPRODUCT(($C$3:C162=D163)*($K$3:K162))-SUMPRODUCT(($D$3:D162=D163)*($K$3:K162))</f>
        <v/>
      </c>
      <c r="H163" s="51">
        <f>(F163-G163+'2_Params'!$B$6)/'2_Params'!$B$7</f>
        <v/>
      </c>
      <c r="I163" s="51">
        <f>1/(1+10^(-H163))</f>
        <v/>
      </c>
      <c r="J163" s="52">
        <f>LN(ABS(E163)+1)*('2_Params'!$B$8/MAX('2_Params'!$B$10,(IF(L163=1,F163-G163,G163-F163))*'2_Params'!$B$9+'2_Params'!$B$8))</f>
        <v/>
      </c>
      <c r="K163" s="52">
        <f>'2_Params'!$B$5*J163*(L163-I163)</f>
        <v/>
      </c>
      <c r="L163" s="48">
        <f>'1_Raw_Games'!O163</f>
        <v/>
      </c>
      <c r="M163" s="66" t="n">
        <v>0.2065779916743122</v>
      </c>
      <c r="N163" s="54">
        <f>ABS(H163-M163)</f>
        <v/>
      </c>
    </row>
    <row r="164" ht="15" customHeight="1" s="35">
      <c r="A164" s="48">
        <f>'1_Raw_Games'!A164</f>
        <v/>
      </c>
      <c r="B164" s="49">
        <f>'1_Raw_Games'!B164</f>
        <v/>
      </c>
      <c r="C164" s="48">
        <f>'1_Raw_Games'!D164</f>
        <v/>
      </c>
      <c r="D164" s="48">
        <f>'1_Raw_Games'!C164</f>
        <v/>
      </c>
      <c r="E164" s="48">
        <f>'1_Raw_Games'!P164</f>
        <v/>
      </c>
      <c r="F164" s="50">
        <f>'2_Params'!$B$4+SUMPRODUCT(($C$3:C163=C164)*($K$3:K163))-SUMPRODUCT(($D$3:D163=C164)*($K$3:K163))</f>
        <v/>
      </c>
      <c r="G164" s="50">
        <f>'2_Params'!$B$4+SUMPRODUCT(($C$3:C163=D164)*($K$3:K163))-SUMPRODUCT(($D$3:D163=D164)*($K$3:K163))</f>
        <v/>
      </c>
      <c r="H164" s="51">
        <f>(F164-G164+'2_Params'!$B$6)/'2_Params'!$B$7</f>
        <v/>
      </c>
      <c r="I164" s="51">
        <f>1/(1+10^(-H164))</f>
        <v/>
      </c>
      <c r="J164" s="52">
        <f>LN(ABS(E164)+1)*('2_Params'!$B$8/MAX('2_Params'!$B$10,(IF(L164=1,F164-G164,G164-F164))*'2_Params'!$B$9+'2_Params'!$B$8))</f>
        <v/>
      </c>
      <c r="K164" s="52">
        <f>'2_Params'!$B$5*J164*(L164-I164)</f>
        <v/>
      </c>
      <c r="L164" s="48">
        <f>'1_Raw_Games'!O164</f>
        <v/>
      </c>
      <c r="M164" s="66" t="n">
        <v>-0.0910771267546346</v>
      </c>
      <c r="N164" s="54">
        <f>ABS(H164-M164)</f>
        <v/>
      </c>
    </row>
    <row r="165" ht="15" customHeight="1" s="35">
      <c r="A165" s="48">
        <f>'1_Raw_Games'!A165</f>
        <v/>
      </c>
      <c r="B165" s="49">
        <f>'1_Raw_Games'!B165</f>
        <v/>
      </c>
      <c r="C165" s="48">
        <f>'1_Raw_Games'!D165</f>
        <v/>
      </c>
      <c r="D165" s="48">
        <f>'1_Raw_Games'!C165</f>
        <v/>
      </c>
      <c r="E165" s="48">
        <f>'1_Raw_Games'!P165</f>
        <v/>
      </c>
      <c r="F165" s="50">
        <f>'2_Params'!$B$4+SUMPRODUCT(($C$3:C164=C165)*($K$3:K164))-SUMPRODUCT(($D$3:D164=C165)*($K$3:K164))</f>
        <v/>
      </c>
      <c r="G165" s="50">
        <f>'2_Params'!$B$4+SUMPRODUCT(($C$3:C164=D165)*($K$3:K164))-SUMPRODUCT(($D$3:D164=D165)*($K$3:K164))</f>
        <v/>
      </c>
      <c r="H165" s="51">
        <f>(F165-G165+'2_Params'!$B$6)/'2_Params'!$B$7</f>
        <v/>
      </c>
      <c r="I165" s="51">
        <f>1/(1+10^(-H165))</f>
        <v/>
      </c>
      <c r="J165" s="52">
        <f>LN(ABS(E165)+1)*('2_Params'!$B$8/MAX('2_Params'!$B$10,(IF(L165=1,F165-G165,G165-F165))*'2_Params'!$B$9+'2_Params'!$B$8))</f>
        <v/>
      </c>
      <c r="K165" s="52">
        <f>'2_Params'!$B$5*J165*(L165-I165)</f>
        <v/>
      </c>
      <c r="L165" s="48">
        <f>'1_Raw_Games'!O165</f>
        <v/>
      </c>
      <c r="M165" s="66" t="n">
        <v>0.0144340240902329</v>
      </c>
      <c r="N165" s="54">
        <f>ABS(H165-M165)</f>
        <v/>
      </c>
    </row>
    <row r="166" ht="15" customHeight="1" s="35">
      <c r="A166" s="48">
        <f>'1_Raw_Games'!A166</f>
        <v/>
      </c>
      <c r="B166" s="49">
        <f>'1_Raw_Games'!B166</f>
        <v/>
      </c>
      <c r="C166" s="48">
        <f>'1_Raw_Games'!D166</f>
        <v/>
      </c>
      <c r="D166" s="48">
        <f>'1_Raw_Games'!C166</f>
        <v/>
      </c>
      <c r="E166" s="48">
        <f>'1_Raw_Games'!P166</f>
        <v/>
      </c>
      <c r="F166" s="50">
        <f>'2_Params'!$B$4+SUMPRODUCT(($C$3:C165=C166)*($K$3:K165))-SUMPRODUCT(($D$3:D165=C166)*($K$3:K165))</f>
        <v/>
      </c>
      <c r="G166" s="50">
        <f>'2_Params'!$B$4+SUMPRODUCT(($C$3:C165=D166)*($K$3:K165))-SUMPRODUCT(($D$3:D165=D166)*($K$3:K165))</f>
        <v/>
      </c>
      <c r="H166" s="51">
        <f>(F166-G166+'2_Params'!$B$6)/'2_Params'!$B$7</f>
        <v/>
      </c>
      <c r="I166" s="51">
        <f>1/(1+10^(-H166))</f>
        <v/>
      </c>
      <c r="J166" s="52">
        <f>LN(ABS(E166)+1)*('2_Params'!$B$8/MAX('2_Params'!$B$10,(IF(L166=1,F166-G166,G166-F166))*'2_Params'!$B$9+'2_Params'!$B$8))</f>
        <v/>
      </c>
      <c r="K166" s="52">
        <f>'2_Params'!$B$5*J166*(L166-I166)</f>
        <v/>
      </c>
      <c r="L166" s="48">
        <f>'1_Raw_Games'!O166</f>
        <v/>
      </c>
      <c r="M166" s="66" t="n">
        <v>0.2302737157224459</v>
      </c>
      <c r="N166" s="54">
        <f>ABS(H166-M166)</f>
        <v/>
      </c>
    </row>
    <row r="167" ht="15" customHeight="1" s="35">
      <c r="A167" s="48">
        <f>'1_Raw_Games'!A167</f>
        <v/>
      </c>
      <c r="B167" s="49">
        <f>'1_Raw_Games'!B167</f>
        <v/>
      </c>
      <c r="C167" s="48">
        <f>'1_Raw_Games'!D167</f>
        <v/>
      </c>
      <c r="D167" s="48">
        <f>'1_Raw_Games'!C167</f>
        <v/>
      </c>
      <c r="E167" s="48">
        <f>'1_Raw_Games'!P167</f>
        <v/>
      </c>
      <c r="F167" s="50">
        <f>'2_Params'!$B$4+SUMPRODUCT(($C$3:C166=C167)*($K$3:K166))-SUMPRODUCT(($D$3:D166=C167)*($K$3:K166))</f>
        <v/>
      </c>
      <c r="G167" s="50">
        <f>'2_Params'!$B$4+SUMPRODUCT(($C$3:C166=D167)*($K$3:K166))-SUMPRODUCT(($D$3:D166=D167)*($K$3:K166))</f>
        <v/>
      </c>
      <c r="H167" s="51">
        <f>(F167-G167+'2_Params'!$B$6)/'2_Params'!$B$7</f>
        <v/>
      </c>
      <c r="I167" s="51">
        <f>1/(1+10^(-H167))</f>
        <v/>
      </c>
      <c r="J167" s="52">
        <f>LN(ABS(E167)+1)*('2_Params'!$B$8/MAX('2_Params'!$B$10,(IF(L167=1,F167-G167,G167-F167))*'2_Params'!$B$9+'2_Params'!$B$8))</f>
        <v/>
      </c>
      <c r="K167" s="52">
        <f>'2_Params'!$B$5*J167*(L167-I167)</f>
        <v/>
      </c>
      <c r="L167" s="48">
        <f>'1_Raw_Games'!O167</f>
        <v/>
      </c>
      <c r="M167" s="66" t="n">
        <v>0.2342114467581763</v>
      </c>
      <c r="N167" s="54">
        <f>ABS(H167-M167)</f>
        <v/>
      </c>
    </row>
    <row r="168" ht="15" customHeight="1" s="35">
      <c r="A168" s="48">
        <f>'1_Raw_Games'!A168</f>
        <v/>
      </c>
      <c r="B168" s="49">
        <f>'1_Raw_Games'!B168</f>
        <v/>
      </c>
      <c r="C168" s="48">
        <f>'1_Raw_Games'!D168</f>
        <v/>
      </c>
      <c r="D168" s="48">
        <f>'1_Raw_Games'!C168</f>
        <v/>
      </c>
      <c r="E168" s="48">
        <f>'1_Raw_Games'!P168</f>
        <v/>
      </c>
      <c r="F168" s="50">
        <f>'2_Params'!$B$4+SUMPRODUCT(($C$3:C167=C168)*($K$3:K167))-SUMPRODUCT(($D$3:D167=C168)*($K$3:K167))</f>
        <v/>
      </c>
      <c r="G168" s="50">
        <f>'2_Params'!$B$4+SUMPRODUCT(($C$3:C167=D168)*($K$3:K167))-SUMPRODUCT(($D$3:D167=D168)*($K$3:K167))</f>
        <v/>
      </c>
      <c r="H168" s="51">
        <f>(F168-G168+'2_Params'!$B$6)/'2_Params'!$B$7</f>
        <v/>
      </c>
      <c r="I168" s="51">
        <f>1/(1+10^(-H168))</f>
        <v/>
      </c>
      <c r="J168" s="52">
        <f>LN(ABS(E168)+1)*('2_Params'!$B$8/MAX('2_Params'!$B$10,(IF(L168=1,F168-G168,G168-F168))*'2_Params'!$B$9+'2_Params'!$B$8))</f>
        <v/>
      </c>
      <c r="K168" s="52">
        <f>'2_Params'!$B$5*J168*(L168-I168)</f>
        <v/>
      </c>
      <c r="L168" s="48">
        <f>'1_Raw_Games'!O168</f>
        <v/>
      </c>
      <c r="M168" s="66" t="n">
        <v>0.2446795378608715</v>
      </c>
      <c r="N168" s="54">
        <f>ABS(H168-M168)</f>
        <v/>
      </c>
    </row>
    <row r="169" ht="15" customHeight="1" s="35">
      <c r="A169" s="48">
        <f>'1_Raw_Games'!A169</f>
        <v/>
      </c>
      <c r="B169" s="49">
        <f>'1_Raw_Games'!B169</f>
        <v/>
      </c>
      <c r="C169" s="48">
        <f>'1_Raw_Games'!D169</f>
        <v/>
      </c>
      <c r="D169" s="48">
        <f>'1_Raw_Games'!C169</f>
        <v/>
      </c>
      <c r="E169" s="48">
        <f>'1_Raw_Games'!P169</f>
        <v/>
      </c>
      <c r="F169" s="50">
        <f>'2_Params'!$B$4+SUMPRODUCT(($C$3:C168=C169)*($K$3:K168))-SUMPRODUCT(($D$3:D168=C169)*($K$3:K168))</f>
        <v/>
      </c>
      <c r="G169" s="50">
        <f>'2_Params'!$B$4+SUMPRODUCT(($C$3:C168=D169)*($K$3:K168))-SUMPRODUCT(($D$3:D168=D169)*($K$3:K168))</f>
        <v/>
      </c>
      <c r="H169" s="51">
        <f>(F169-G169+'2_Params'!$B$6)/'2_Params'!$B$7</f>
        <v/>
      </c>
      <c r="I169" s="51">
        <f>1/(1+10^(-H169))</f>
        <v/>
      </c>
      <c r="J169" s="52">
        <f>LN(ABS(E169)+1)*('2_Params'!$B$8/MAX('2_Params'!$B$10,(IF(L169=1,F169-G169,G169-F169))*'2_Params'!$B$9+'2_Params'!$B$8))</f>
        <v/>
      </c>
      <c r="K169" s="52">
        <f>'2_Params'!$B$5*J169*(L169-I169)</f>
        <v/>
      </c>
      <c r="L169" s="48">
        <f>'1_Raw_Games'!O169</f>
        <v/>
      </c>
      <c r="M169" s="66" t="n">
        <v>0.1334504488562453</v>
      </c>
      <c r="N169" s="54">
        <f>ABS(H169-M169)</f>
        <v/>
      </c>
    </row>
    <row r="170" ht="15" customHeight="1" s="35">
      <c r="A170" s="48">
        <f>'1_Raw_Games'!A170</f>
        <v/>
      </c>
      <c r="B170" s="49">
        <f>'1_Raw_Games'!B170</f>
        <v/>
      </c>
      <c r="C170" s="48">
        <f>'1_Raw_Games'!D170</f>
        <v/>
      </c>
      <c r="D170" s="48">
        <f>'1_Raw_Games'!C170</f>
        <v/>
      </c>
      <c r="E170" s="48">
        <f>'1_Raw_Games'!P170</f>
        <v/>
      </c>
      <c r="F170" s="50">
        <f>'2_Params'!$B$4+SUMPRODUCT(($C$3:C169=C170)*($K$3:K169))-SUMPRODUCT(($D$3:D169=C170)*($K$3:K169))</f>
        <v/>
      </c>
      <c r="G170" s="50">
        <f>'2_Params'!$B$4+SUMPRODUCT(($C$3:C169=D170)*($K$3:K169))-SUMPRODUCT(($D$3:D169=D170)*($K$3:K169))</f>
        <v/>
      </c>
      <c r="H170" s="51">
        <f>(F170-G170+'2_Params'!$B$6)/'2_Params'!$B$7</f>
        <v/>
      </c>
      <c r="I170" s="51">
        <f>1/(1+10^(-H170))</f>
        <v/>
      </c>
      <c r="J170" s="52">
        <f>LN(ABS(E170)+1)*('2_Params'!$B$8/MAX('2_Params'!$B$10,(IF(L170=1,F170-G170,G170-F170))*'2_Params'!$B$9+'2_Params'!$B$8))</f>
        <v/>
      </c>
      <c r="K170" s="52">
        <f>'2_Params'!$B$5*J170*(L170-I170)</f>
        <v/>
      </c>
      <c r="L170" s="48">
        <f>'1_Raw_Games'!O170</f>
        <v/>
      </c>
      <c r="M170" s="66" t="n">
        <v>0.4473230761784248</v>
      </c>
      <c r="N170" s="54">
        <f>ABS(H170-M170)</f>
        <v/>
      </c>
    </row>
    <row r="171" ht="15" customHeight="1" s="35">
      <c r="A171" s="48">
        <f>'1_Raw_Games'!A171</f>
        <v/>
      </c>
      <c r="B171" s="49">
        <f>'1_Raw_Games'!B171</f>
        <v/>
      </c>
      <c r="C171" s="48">
        <f>'1_Raw_Games'!D171</f>
        <v/>
      </c>
      <c r="D171" s="48">
        <f>'1_Raw_Games'!C171</f>
        <v/>
      </c>
      <c r="E171" s="48">
        <f>'1_Raw_Games'!P171</f>
        <v/>
      </c>
      <c r="F171" s="50">
        <f>'2_Params'!$B$4+SUMPRODUCT(($C$3:C170=C171)*($K$3:K170))-SUMPRODUCT(($D$3:D170=C171)*($K$3:K170))</f>
        <v/>
      </c>
      <c r="G171" s="50">
        <f>'2_Params'!$B$4+SUMPRODUCT(($C$3:C170=D171)*($K$3:K170))-SUMPRODUCT(($D$3:D170=D171)*($K$3:K170))</f>
        <v/>
      </c>
      <c r="H171" s="51">
        <f>(F171-G171+'2_Params'!$B$6)/'2_Params'!$B$7</f>
        <v/>
      </c>
      <c r="I171" s="51">
        <f>1/(1+10^(-H171))</f>
        <v/>
      </c>
      <c r="J171" s="52">
        <f>LN(ABS(E171)+1)*('2_Params'!$B$8/MAX('2_Params'!$B$10,(IF(L171=1,F171-G171,G171-F171))*'2_Params'!$B$9+'2_Params'!$B$8))</f>
        <v/>
      </c>
      <c r="K171" s="52">
        <f>'2_Params'!$B$5*J171*(L171-I171)</f>
        <v/>
      </c>
      <c r="L171" s="48">
        <f>'1_Raw_Games'!O171</f>
        <v/>
      </c>
      <c r="M171" s="66" t="n">
        <v>0.0063645180848658</v>
      </c>
      <c r="N171" s="54">
        <f>ABS(H171-M171)</f>
        <v/>
      </c>
    </row>
    <row r="172" ht="15" customHeight="1" s="35">
      <c r="A172" s="48">
        <f>'1_Raw_Games'!A172</f>
        <v/>
      </c>
      <c r="B172" s="49">
        <f>'1_Raw_Games'!B172</f>
        <v/>
      </c>
      <c r="C172" s="48">
        <f>'1_Raw_Games'!D172</f>
        <v/>
      </c>
      <c r="D172" s="48">
        <f>'1_Raw_Games'!C172</f>
        <v/>
      </c>
      <c r="E172" s="48">
        <f>'1_Raw_Games'!P172</f>
        <v/>
      </c>
      <c r="F172" s="50">
        <f>'2_Params'!$B$4+SUMPRODUCT(($C$3:C171=C172)*($K$3:K171))-SUMPRODUCT(($D$3:D171=C172)*($K$3:K171))</f>
        <v/>
      </c>
      <c r="G172" s="50">
        <f>'2_Params'!$B$4+SUMPRODUCT(($C$3:C171=D172)*($K$3:K171))-SUMPRODUCT(($D$3:D171=D172)*($K$3:K171))</f>
        <v/>
      </c>
      <c r="H172" s="51">
        <f>(F172-G172+'2_Params'!$B$6)/'2_Params'!$B$7</f>
        <v/>
      </c>
      <c r="I172" s="51">
        <f>1/(1+10^(-H172))</f>
        <v/>
      </c>
      <c r="J172" s="52">
        <f>LN(ABS(E172)+1)*('2_Params'!$B$8/MAX('2_Params'!$B$10,(IF(L172=1,F172-G172,G172-F172))*'2_Params'!$B$9+'2_Params'!$B$8))</f>
        <v/>
      </c>
      <c r="K172" s="52">
        <f>'2_Params'!$B$5*J172*(L172-I172)</f>
        <v/>
      </c>
      <c r="L172" s="48">
        <f>'1_Raw_Games'!O172</f>
        <v/>
      </c>
      <c r="M172" s="66" t="n">
        <v>0.2559919320918862</v>
      </c>
      <c r="N172" s="54">
        <f>ABS(H172-M172)</f>
        <v/>
      </c>
    </row>
    <row r="173" ht="15" customHeight="1" s="35">
      <c r="A173" s="48">
        <f>'1_Raw_Games'!A173</f>
        <v/>
      </c>
      <c r="B173" s="49">
        <f>'1_Raw_Games'!B173</f>
        <v/>
      </c>
      <c r="C173" s="48">
        <f>'1_Raw_Games'!D173</f>
        <v/>
      </c>
      <c r="D173" s="48">
        <f>'1_Raw_Games'!C173</f>
        <v/>
      </c>
      <c r="E173" s="48">
        <f>'1_Raw_Games'!P173</f>
        <v/>
      </c>
      <c r="F173" s="50">
        <f>'2_Params'!$B$4+SUMPRODUCT(($C$3:C172=C173)*($K$3:K172))-SUMPRODUCT(($D$3:D172=C173)*($K$3:K172))</f>
        <v/>
      </c>
      <c r="G173" s="50">
        <f>'2_Params'!$B$4+SUMPRODUCT(($C$3:C172=D173)*($K$3:K172))-SUMPRODUCT(($D$3:D172=D173)*($K$3:K172))</f>
        <v/>
      </c>
      <c r="H173" s="51">
        <f>(F173-G173+'2_Params'!$B$6)/'2_Params'!$B$7</f>
        <v/>
      </c>
      <c r="I173" s="51">
        <f>1/(1+10^(-H173))</f>
        <v/>
      </c>
      <c r="J173" s="52">
        <f>LN(ABS(E173)+1)*('2_Params'!$B$8/MAX('2_Params'!$B$10,(IF(L173=1,F173-G173,G173-F173))*'2_Params'!$B$9+'2_Params'!$B$8))</f>
        <v/>
      </c>
      <c r="K173" s="52">
        <f>'2_Params'!$B$5*J173*(L173-I173)</f>
        <v/>
      </c>
      <c r="L173" s="48">
        <f>'1_Raw_Games'!O173</f>
        <v/>
      </c>
      <c r="M173" s="66" t="n">
        <v>-0.0141095082361539</v>
      </c>
      <c r="N173" s="54">
        <f>ABS(H173-M173)</f>
        <v/>
      </c>
    </row>
    <row r="174" ht="15" customHeight="1" s="35">
      <c r="A174" s="48">
        <f>'1_Raw_Games'!A174</f>
        <v/>
      </c>
      <c r="B174" s="49">
        <f>'1_Raw_Games'!B174</f>
        <v/>
      </c>
      <c r="C174" s="48">
        <f>'1_Raw_Games'!D174</f>
        <v/>
      </c>
      <c r="D174" s="48">
        <f>'1_Raw_Games'!C174</f>
        <v/>
      </c>
      <c r="E174" s="48">
        <f>'1_Raw_Games'!P174</f>
        <v/>
      </c>
      <c r="F174" s="50">
        <f>'2_Params'!$B$4+SUMPRODUCT(($C$3:C173=C174)*($K$3:K173))-SUMPRODUCT(($D$3:D173=C174)*($K$3:K173))</f>
        <v/>
      </c>
      <c r="G174" s="50">
        <f>'2_Params'!$B$4+SUMPRODUCT(($C$3:C173=D174)*($K$3:K173))-SUMPRODUCT(($D$3:D173=D174)*($K$3:K173))</f>
        <v/>
      </c>
      <c r="H174" s="51">
        <f>(F174-G174+'2_Params'!$B$6)/'2_Params'!$B$7</f>
        <v/>
      </c>
      <c r="I174" s="51">
        <f>1/(1+10^(-H174))</f>
        <v/>
      </c>
      <c r="J174" s="52">
        <f>LN(ABS(E174)+1)*('2_Params'!$B$8/MAX('2_Params'!$B$10,(IF(L174=1,F174-G174,G174-F174))*'2_Params'!$B$9+'2_Params'!$B$8))</f>
        <v/>
      </c>
      <c r="K174" s="52">
        <f>'2_Params'!$B$5*J174*(L174-I174)</f>
        <v/>
      </c>
      <c r="L174" s="48">
        <f>'1_Raw_Games'!O174</f>
        <v/>
      </c>
      <c r="M174" s="66" t="n">
        <v>0.286484567209057</v>
      </c>
      <c r="N174" s="54">
        <f>ABS(H174-M174)</f>
        <v/>
      </c>
    </row>
    <row r="175" ht="15" customHeight="1" s="35">
      <c r="A175" s="48">
        <f>'1_Raw_Games'!A175</f>
        <v/>
      </c>
      <c r="B175" s="49">
        <f>'1_Raw_Games'!B175</f>
        <v/>
      </c>
      <c r="C175" s="48">
        <f>'1_Raw_Games'!D175</f>
        <v/>
      </c>
      <c r="D175" s="48">
        <f>'1_Raw_Games'!C175</f>
        <v/>
      </c>
      <c r="E175" s="48">
        <f>'1_Raw_Games'!P175</f>
        <v/>
      </c>
      <c r="F175" s="50">
        <f>'2_Params'!$B$4+SUMPRODUCT(($C$3:C174=C175)*($K$3:K174))-SUMPRODUCT(($D$3:D174=C175)*($K$3:K174))</f>
        <v/>
      </c>
      <c r="G175" s="50">
        <f>'2_Params'!$B$4+SUMPRODUCT(($C$3:C174=D175)*($K$3:K174))-SUMPRODUCT(($D$3:D174=D175)*($K$3:K174))</f>
        <v/>
      </c>
      <c r="H175" s="51">
        <f>(F175-G175+'2_Params'!$B$6)/'2_Params'!$B$7</f>
        <v/>
      </c>
      <c r="I175" s="51">
        <f>1/(1+10^(-H175))</f>
        <v/>
      </c>
      <c r="J175" s="52">
        <f>LN(ABS(E175)+1)*('2_Params'!$B$8/MAX('2_Params'!$B$10,(IF(L175=1,F175-G175,G175-F175))*'2_Params'!$B$9+'2_Params'!$B$8))</f>
        <v/>
      </c>
      <c r="K175" s="52">
        <f>'2_Params'!$B$5*J175*(L175-I175)</f>
        <v/>
      </c>
      <c r="L175" s="48">
        <f>'1_Raw_Games'!O175</f>
        <v/>
      </c>
      <c r="M175" s="66" t="n">
        <v>-0.0026421513142793</v>
      </c>
      <c r="N175" s="54">
        <f>ABS(H175-M175)</f>
        <v/>
      </c>
    </row>
    <row r="176" ht="15" customHeight="1" s="35">
      <c r="A176" s="48">
        <f>'1_Raw_Games'!A176</f>
        <v/>
      </c>
      <c r="B176" s="49">
        <f>'1_Raw_Games'!B176</f>
        <v/>
      </c>
      <c r="C176" s="48">
        <f>'1_Raw_Games'!D176</f>
        <v/>
      </c>
      <c r="D176" s="48">
        <f>'1_Raw_Games'!C176</f>
        <v/>
      </c>
      <c r="E176" s="48">
        <f>'1_Raw_Games'!P176</f>
        <v/>
      </c>
      <c r="F176" s="50">
        <f>'2_Params'!$B$4+SUMPRODUCT(($C$3:C175=C176)*($K$3:K175))-SUMPRODUCT(($D$3:D175=C176)*($K$3:K175))</f>
        <v/>
      </c>
      <c r="G176" s="50">
        <f>'2_Params'!$B$4+SUMPRODUCT(($C$3:C175=D176)*($K$3:K175))-SUMPRODUCT(($D$3:D175=D176)*($K$3:K175))</f>
        <v/>
      </c>
      <c r="H176" s="51">
        <f>(F176-G176+'2_Params'!$B$6)/'2_Params'!$B$7</f>
        <v/>
      </c>
      <c r="I176" s="51">
        <f>1/(1+10^(-H176))</f>
        <v/>
      </c>
      <c r="J176" s="52">
        <f>LN(ABS(E176)+1)*('2_Params'!$B$8/MAX('2_Params'!$B$10,(IF(L176=1,F176-G176,G176-F176))*'2_Params'!$B$9+'2_Params'!$B$8))</f>
        <v/>
      </c>
      <c r="K176" s="52">
        <f>'2_Params'!$B$5*J176*(L176-I176)</f>
        <v/>
      </c>
      <c r="L176" s="48">
        <f>'1_Raw_Games'!O176</f>
        <v/>
      </c>
      <c r="M176" s="66" t="n">
        <v>-0.0983978058575229</v>
      </c>
      <c r="N176" s="54">
        <f>ABS(H176-M176)</f>
        <v/>
      </c>
    </row>
    <row r="177" ht="15" customHeight="1" s="35">
      <c r="A177" s="48">
        <f>'1_Raw_Games'!A177</f>
        <v/>
      </c>
      <c r="B177" s="49">
        <f>'1_Raw_Games'!B177</f>
        <v/>
      </c>
      <c r="C177" s="48">
        <f>'1_Raw_Games'!D177</f>
        <v/>
      </c>
      <c r="D177" s="48">
        <f>'1_Raw_Games'!C177</f>
        <v/>
      </c>
      <c r="E177" s="48">
        <f>'1_Raw_Games'!P177</f>
        <v/>
      </c>
      <c r="F177" s="50">
        <f>'2_Params'!$B$4+SUMPRODUCT(($C$3:C176=C177)*($K$3:K176))-SUMPRODUCT(($D$3:D176=C177)*($K$3:K176))</f>
        <v/>
      </c>
      <c r="G177" s="50">
        <f>'2_Params'!$B$4+SUMPRODUCT(($C$3:C176=D177)*($K$3:K176))-SUMPRODUCT(($D$3:D176=D177)*($K$3:K176))</f>
        <v/>
      </c>
      <c r="H177" s="51">
        <f>(F177-G177+'2_Params'!$B$6)/'2_Params'!$B$7</f>
        <v/>
      </c>
      <c r="I177" s="51">
        <f>1/(1+10^(-H177))</f>
        <v/>
      </c>
      <c r="J177" s="52">
        <f>LN(ABS(E177)+1)*('2_Params'!$B$8/MAX('2_Params'!$B$10,(IF(L177=1,F177-G177,G177-F177))*'2_Params'!$B$9+'2_Params'!$B$8))</f>
        <v/>
      </c>
      <c r="K177" s="52">
        <f>'2_Params'!$B$5*J177*(L177-I177)</f>
        <v/>
      </c>
      <c r="L177" s="48">
        <f>'1_Raw_Games'!O177</f>
        <v/>
      </c>
      <c r="M177" s="66" t="n">
        <v>0.1917704317336506</v>
      </c>
      <c r="N177" s="54">
        <f>ABS(H177-M177)</f>
        <v/>
      </c>
    </row>
    <row r="178" ht="15" customHeight="1" s="35">
      <c r="A178" s="48">
        <f>'1_Raw_Games'!A178</f>
        <v/>
      </c>
      <c r="B178" s="49">
        <f>'1_Raw_Games'!B178</f>
        <v/>
      </c>
      <c r="C178" s="48">
        <f>'1_Raw_Games'!D178</f>
        <v/>
      </c>
      <c r="D178" s="48">
        <f>'1_Raw_Games'!C178</f>
        <v/>
      </c>
      <c r="E178" s="48">
        <f>'1_Raw_Games'!P178</f>
        <v/>
      </c>
      <c r="F178" s="50">
        <f>'2_Params'!$B$4+SUMPRODUCT(($C$3:C177=C178)*($K$3:K177))-SUMPRODUCT(($D$3:D177=C178)*($K$3:K177))</f>
        <v/>
      </c>
      <c r="G178" s="50">
        <f>'2_Params'!$B$4+SUMPRODUCT(($C$3:C177=D178)*($K$3:K177))-SUMPRODUCT(($D$3:D177=D178)*($K$3:K177))</f>
        <v/>
      </c>
      <c r="H178" s="51">
        <f>(F178-G178+'2_Params'!$B$6)/'2_Params'!$B$7</f>
        <v/>
      </c>
      <c r="I178" s="51">
        <f>1/(1+10^(-H178))</f>
        <v/>
      </c>
      <c r="J178" s="52">
        <f>LN(ABS(E178)+1)*('2_Params'!$B$8/MAX('2_Params'!$B$10,(IF(L178=1,F178-G178,G178-F178))*'2_Params'!$B$9+'2_Params'!$B$8))</f>
        <v/>
      </c>
      <c r="K178" s="52">
        <f>'2_Params'!$B$5*J178*(L178-I178)</f>
        <v/>
      </c>
      <c r="L178" s="48">
        <f>'1_Raw_Games'!O178</f>
        <v/>
      </c>
      <c r="M178" s="66" t="n">
        <v>0.3795938124553527</v>
      </c>
      <c r="N178" s="54">
        <f>ABS(H178-M178)</f>
        <v/>
      </c>
    </row>
    <row r="179" ht="15" customHeight="1" s="35">
      <c r="A179" s="48">
        <f>'1_Raw_Games'!A179</f>
        <v/>
      </c>
      <c r="B179" s="49">
        <f>'1_Raw_Games'!B179</f>
        <v/>
      </c>
      <c r="C179" s="48">
        <f>'1_Raw_Games'!D179</f>
        <v/>
      </c>
      <c r="D179" s="48">
        <f>'1_Raw_Games'!C179</f>
        <v/>
      </c>
      <c r="E179" s="48">
        <f>'1_Raw_Games'!P179</f>
        <v/>
      </c>
      <c r="F179" s="50">
        <f>'2_Params'!$B$4+SUMPRODUCT(($C$3:C178=C179)*($K$3:K178))-SUMPRODUCT(($D$3:D178=C179)*($K$3:K178))</f>
        <v/>
      </c>
      <c r="G179" s="50">
        <f>'2_Params'!$B$4+SUMPRODUCT(($C$3:C178=D179)*($K$3:K178))-SUMPRODUCT(($D$3:D178=D179)*($K$3:K178))</f>
        <v/>
      </c>
      <c r="H179" s="51">
        <f>(F179-G179+'2_Params'!$B$6)/'2_Params'!$B$7</f>
        <v/>
      </c>
      <c r="I179" s="51">
        <f>1/(1+10^(-H179))</f>
        <v/>
      </c>
      <c r="J179" s="52">
        <f>LN(ABS(E179)+1)*('2_Params'!$B$8/MAX('2_Params'!$B$10,(IF(L179=1,F179-G179,G179-F179))*'2_Params'!$B$9+'2_Params'!$B$8))</f>
        <v/>
      </c>
      <c r="K179" s="52">
        <f>'2_Params'!$B$5*J179*(L179-I179)</f>
        <v/>
      </c>
      <c r="L179" s="48">
        <f>'1_Raw_Games'!O179</f>
        <v/>
      </c>
      <c r="M179" s="66" t="n">
        <v>0.0269129336170487</v>
      </c>
      <c r="N179" s="54">
        <f>ABS(H179-M179)</f>
        <v/>
      </c>
    </row>
    <row r="180" ht="15" customHeight="1" s="35">
      <c r="A180" s="48">
        <f>'1_Raw_Games'!A180</f>
        <v/>
      </c>
      <c r="B180" s="49">
        <f>'1_Raw_Games'!B180</f>
        <v/>
      </c>
      <c r="C180" s="48">
        <f>'1_Raw_Games'!D180</f>
        <v/>
      </c>
      <c r="D180" s="48">
        <f>'1_Raw_Games'!C180</f>
        <v/>
      </c>
      <c r="E180" s="48">
        <f>'1_Raw_Games'!P180</f>
        <v/>
      </c>
      <c r="F180" s="50">
        <f>'2_Params'!$B$4+SUMPRODUCT(($C$3:C179=C180)*($K$3:K179))-SUMPRODUCT(($D$3:D179=C180)*($K$3:K179))</f>
        <v/>
      </c>
      <c r="G180" s="50">
        <f>'2_Params'!$B$4+SUMPRODUCT(($C$3:C179=D180)*($K$3:K179))-SUMPRODUCT(($D$3:D179=D180)*($K$3:K179))</f>
        <v/>
      </c>
      <c r="H180" s="51">
        <f>(F180-G180+'2_Params'!$B$6)/'2_Params'!$B$7</f>
        <v/>
      </c>
      <c r="I180" s="51">
        <f>1/(1+10^(-H180))</f>
        <v/>
      </c>
      <c r="J180" s="52">
        <f>LN(ABS(E180)+1)*('2_Params'!$B$8/MAX('2_Params'!$B$10,(IF(L180=1,F180-G180,G180-F180))*'2_Params'!$B$9+'2_Params'!$B$8))</f>
        <v/>
      </c>
      <c r="K180" s="52">
        <f>'2_Params'!$B$5*J180*(L180-I180)</f>
        <v/>
      </c>
      <c r="L180" s="48">
        <f>'1_Raw_Games'!O180</f>
        <v/>
      </c>
      <c r="M180" s="66" t="n">
        <v>0.1498172675139432</v>
      </c>
      <c r="N180" s="54">
        <f>ABS(H180-M180)</f>
        <v/>
      </c>
    </row>
    <row r="181" ht="15" customHeight="1" s="35">
      <c r="A181" s="48">
        <f>'1_Raw_Games'!A181</f>
        <v/>
      </c>
      <c r="B181" s="49">
        <f>'1_Raw_Games'!B181</f>
        <v/>
      </c>
      <c r="C181" s="48">
        <f>'1_Raw_Games'!D181</f>
        <v/>
      </c>
      <c r="D181" s="48">
        <f>'1_Raw_Games'!C181</f>
        <v/>
      </c>
      <c r="E181" s="48">
        <f>'1_Raw_Games'!P181</f>
        <v/>
      </c>
      <c r="F181" s="50">
        <f>'2_Params'!$B$4+SUMPRODUCT(($C$3:C180=C181)*($K$3:K180))-SUMPRODUCT(($D$3:D180=C181)*($K$3:K180))</f>
        <v/>
      </c>
      <c r="G181" s="50">
        <f>'2_Params'!$B$4+SUMPRODUCT(($C$3:C180=D181)*($K$3:K180))-SUMPRODUCT(($D$3:D180=D181)*($K$3:K180))</f>
        <v/>
      </c>
      <c r="H181" s="51">
        <f>(F181-G181+'2_Params'!$B$6)/'2_Params'!$B$7</f>
        <v/>
      </c>
      <c r="I181" s="51">
        <f>1/(1+10^(-H181))</f>
        <v/>
      </c>
      <c r="J181" s="52">
        <f>LN(ABS(E181)+1)*('2_Params'!$B$8/MAX('2_Params'!$B$10,(IF(L181=1,F181-G181,G181-F181))*'2_Params'!$B$9+'2_Params'!$B$8))</f>
        <v/>
      </c>
      <c r="K181" s="52">
        <f>'2_Params'!$B$5*J181*(L181-I181)</f>
        <v/>
      </c>
      <c r="L181" s="48">
        <f>'1_Raw_Games'!O181</f>
        <v/>
      </c>
      <c r="M181" s="66" t="n">
        <v>0.3612948685353047</v>
      </c>
      <c r="N181" s="54">
        <f>ABS(H181-M181)</f>
        <v/>
      </c>
    </row>
    <row r="182" ht="15" customHeight="1" s="35">
      <c r="A182" s="48">
        <f>'1_Raw_Games'!A182</f>
        <v/>
      </c>
      <c r="B182" s="49">
        <f>'1_Raw_Games'!B182</f>
        <v/>
      </c>
      <c r="C182" s="48">
        <f>'1_Raw_Games'!D182</f>
        <v/>
      </c>
      <c r="D182" s="48">
        <f>'1_Raw_Games'!C182</f>
        <v/>
      </c>
      <c r="E182" s="48">
        <f>'1_Raw_Games'!P182</f>
        <v/>
      </c>
      <c r="F182" s="50">
        <f>'2_Params'!$B$4+SUMPRODUCT(($C$3:C181=C182)*($K$3:K181))-SUMPRODUCT(($D$3:D181=C182)*($K$3:K181))</f>
        <v/>
      </c>
      <c r="G182" s="50">
        <f>'2_Params'!$B$4+SUMPRODUCT(($C$3:C181=D182)*($K$3:K181))-SUMPRODUCT(($D$3:D181=D182)*($K$3:K181))</f>
        <v/>
      </c>
      <c r="H182" s="51">
        <f>(F182-G182+'2_Params'!$B$6)/'2_Params'!$B$7</f>
        <v/>
      </c>
      <c r="I182" s="51">
        <f>1/(1+10^(-H182))</f>
        <v/>
      </c>
      <c r="J182" s="52">
        <f>LN(ABS(E182)+1)*('2_Params'!$B$8/MAX('2_Params'!$B$10,(IF(L182=1,F182-G182,G182-F182))*'2_Params'!$B$9+'2_Params'!$B$8))</f>
        <v/>
      </c>
      <c r="K182" s="52">
        <f>'2_Params'!$B$5*J182*(L182-I182)</f>
        <v/>
      </c>
      <c r="L182" s="48">
        <f>'1_Raw_Games'!O182</f>
        <v/>
      </c>
      <c r="M182" s="66" t="n">
        <v>0.2048803564544113</v>
      </c>
      <c r="N182" s="54">
        <f>ABS(H182-M182)</f>
        <v/>
      </c>
    </row>
    <row r="183" ht="15" customHeight="1" s="35">
      <c r="A183" s="48">
        <f>'1_Raw_Games'!A183</f>
        <v/>
      </c>
      <c r="B183" s="49">
        <f>'1_Raw_Games'!B183</f>
        <v/>
      </c>
      <c r="C183" s="48">
        <f>'1_Raw_Games'!D183</f>
        <v/>
      </c>
      <c r="D183" s="48">
        <f>'1_Raw_Games'!C183</f>
        <v/>
      </c>
      <c r="E183" s="48">
        <f>'1_Raw_Games'!P183</f>
        <v/>
      </c>
      <c r="F183" s="50">
        <f>'2_Params'!$B$4+SUMPRODUCT(($C$3:C182=C183)*($K$3:K182))-SUMPRODUCT(($D$3:D182=C183)*($K$3:K182))</f>
        <v/>
      </c>
      <c r="G183" s="50">
        <f>'2_Params'!$B$4+SUMPRODUCT(($C$3:C182=D183)*($K$3:K182))-SUMPRODUCT(($D$3:D182=D183)*($K$3:K182))</f>
        <v/>
      </c>
      <c r="H183" s="51">
        <f>(F183-G183+'2_Params'!$B$6)/'2_Params'!$B$7</f>
        <v/>
      </c>
      <c r="I183" s="51">
        <f>1/(1+10^(-H183))</f>
        <v/>
      </c>
      <c r="J183" s="52">
        <f>LN(ABS(E183)+1)*('2_Params'!$B$8/MAX('2_Params'!$B$10,(IF(L183=1,F183-G183,G183-F183))*'2_Params'!$B$9+'2_Params'!$B$8))</f>
        <v/>
      </c>
      <c r="K183" s="52">
        <f>'2_Params'!$B$5*J183*(L183-I183)</f>
        <v/>
      </c>
      <c r="L183" s="48">
        <f>'1_Raw_Games'!O183</f>
        <v/>
      </c>
      <c r="M183" s="66" t="n">
        <v>0.2358482382517428</v>
      </c>
      <c r="N183" s="54">
        <f>ABS(H183-M183)</f>
        <v/>
      </c>
    </row>
    <row r="184" ht="15" customHeight="1" s="35">
      <c r="A184" s="48">
        <f>'1_Raw_Games'!A184</f>
        <v/>
      </c>
      <c r="B184" s="49">
        <f>'1_Raw_Games'!B184</f>
        <v/>
      </c>
      <c r="C184" s="48">
        <f>'1_Raw_Games'!D184</f>
        <v/>
      </c>
      <c r="D184" s="48">
        <f>'1_Raw_Games'!C184</f>
        <v/>
      </c>
      <c r="E184" s="48">
        <f>'1_Raw_Games'!P184</f>
        <v/>
      </c>
      <c r="F184" s="50">
        <f>'2_Params'!$B$4+SUMPRODUCT(($C$3:C183=C184)*($K$3:K183))-SUMPRODUCT(($D$3:D183=C184)*($K$3:K183))</f>
        <v/>
      </c>
      <c r="G184" s="50">
        <f>'2_Params'!$B$4+SUMPRODUCT(($C$3:C183=D184)*($K$3:K183))-SUMPRODUCT(($D$3:D183=D184)*($K$3:K183))</f>
        <v/>
      </c>
      <c r="H184" s="51">
        <f>(F184-G184+'2_Params'!$B$6)/'2_Params'!$B$7</f>
        <v/>
      </c>
      <c r="I184" s="51">
        <f>1/(1+10^(-H184))</f>
        <v/>
      </c>
      <c r="J184" s="52">
        <f>LN(ABS(E184)+1)*('2_Params'!$B$8/MAX('2_Params'!$B$10,(IF(L184=1,F184-G184,G184-F184))*'2_Params'!$B$9+'2_Params'!$B$8))</f>
        <v/>
      </c>
      <c r="K184" s="52">
        <f>'2_Params'!$B$5*J184*(L184-I184)</f>
        <v/>
      </c>
      <c r="L184" s="48">
        <f>'1_Raw_Games'!O184</f>
        <v/>
      </c>
      <c r="M184" s="66" t="n">
        <v>0.2136994936065127</v>
      </c>
      <c r="N184" s="54">
        <f>ABS(H184-M184)</f>
        <v/>
      </c>
    </row>
    <row r="185" ht="15" customHeight="1" s="35">
      <c r="A185" s="48">
        <f>'1_Raw_Games'!A185</f>
        <v/>
      </c>
      <c r="B185" s="49">
        <f>'1_Raw_Games'!B185</f>
        <v/>
      </c>
      <c r="C185" s="48">
        <f>'1_Raw_Games'!D185</f>
        <v/>
      </c>
      <c r="D185" s="48">
        <f>'1_Raw_Games'!C185</f>
        <v/>
      </c>
      <c r="E185" s="48">
        <f>'1_Raw_Games'!P185</f>
        <v/>
      </c>
      <c r="F185" s="50">
        <f>'2_Params'!$B$4+SUMPRODUCT(($C$3:C184=C185)*($K$3:K184))-SUMPRODUCT(($D$3:D184=C185)*($K$3:K184))</f>
        <v/>
      </c>
      <c r="G185" s="50">
        <f>'2_Params'!$B$4+SUMPRODUCT(($C$3:C184=D185)*($K$3:K184))-SUMPRODUCT(($D$3:D184=D185)*($K$3:K184))</f>
        <v/>
      </c>
      <c r="H185" s="51">
        <f>(F185-G185+'2_Params'!$B$6)/'2_Params'!$B$7</f>
        <v/>
      </c>
      <c r="I185" s="51">
        <f>1/(1+10^(-H185))</f>
        <v/>
      </c>
      <c r="J185" s="52">
        <f>LN(ABS(E185)+1)*('2_Params'!$B$8/MAX('2_Params'!$B$10,(IF(L185=1,F185-G185,G185-F185))*'2_Params'!$B$9+'2_Params'!$B$8))</f>
        <v/>
      </c>
      <c r="K185" s="52">
        <f>'2_Params'!$B$5*J185*(L185-I185)</f>
        <v/>
      </c>
      <c r="L185" s="48">
        <f>'1_Raw_Games'!O185</f>
        <v/>
      </c>
      <c r="M185" s="66" t="n">
        <v>0.3765549100248182</v>
      </c>
      <c r="N185" s="54">
        <f>ABS(H185-M185)</f>
        <v/>
      </c>
    </row>
    <row r="186" ht="15" customHeight="1" s="35">
      <c r="A186" s="48">
        <f>'1_Raw_Games'!A186</f>
        <v/>
      </c>
      <c r="B186" s="49">
        <f>'1_Raw_Games'!B186</f>
        <v/>
      </c>
      <c r="C186" s="48">
        <f>'1_Raw_Games'!D186</f>
        <v/>
      </c>
      <c r="D186" s="48">
        <f>'1_Raw_Games'!C186</f>
        <v/>
      </c>
      <c r="E186" s="48">
        <f>'1_Raw_Games'!P186</f>
        <v/>
      </c>
      <c r="F186" s="50">
        <f>'2_Params'!$B$4+SUMPRODUCT(($C$3:C185=C186)*($K$3:K185))-SUMPRODUCT(($D$3:D185=C186)*($K$3:K185))</f>
        <v/>
      </c>
      <c r="G186" s="50">
        <f>'2_Params'!$B$4+SUMPRODUCT(($C$3:C185=D186)*($K$3:K185))-SUMPRODUCT(($D$3:D185=D186)*($K$3:K185))</f>
        <v/>
      </c>
      <c r="H186" s="51">
        <f>(F186-G186+'2_Params'!$B$6)/'2_Params'!$B$7</f>
        <v/>
      </c>
      <c r="I186" s="51">
        <f>1/(1+10^(-H186))</f>
        <v/>
      </c>
      <c r="J186" s="52">
        <f>LN(ABS(E186)+1)*('2_Params'!$B$8/MAX('2_Params'!$B$10,(IF(L186=1,F186-G186,G186-F186))*'2_Params'!$B$9+'2_Params'!$B$8))</f>
        <v/>
      </c>
      <c r="K186" s="52">
        <f>'2_Params'!$B$5*J186*(L186-I186)</f>
        <v/>
      </c>
      <c r="L186" s="48">
        <f>'1_Raw_Games'!O186</f>
        <v/>
      </c>
      <c r="M186" s="66" t="n">
        <v>-0.0538094294742876</v>
      </c>
      <c r="N186" s="54">
        <f>ABS(H186-M186)</f>
        <v/>
      </c>
    </row>
    <row r="187" ht="15" customHeight="1" s="35">
      <c r="A187" s="48">
        <f>'1_Raw_Games'!A187</f>
        <v/>
      </c>
      <c r="B187" s="49">
        <f>'1_Raw_Games'!B187</f>
        <v/>
      </c>
      <c r="C187" s="48">
        <f>'1_Raw_Games'!D187</f>
        <v/>
      </c>
      <c r="D187" s="48">
        <f>'1_Raw_Games'!C187</f>
        <v/>
      </c>
      <c r="E187" s="48">
        <f>'1_Raw_Games'!P187</f>
        <v/>
      </c>
      <c r="F187" s="50">
        <f>'2_Params'!$B$4+SUMPRODUCT(($C$3:C186=C187)*($K$3:K186))-SUMPRODUCT(($D$3:D186=C187)*($K$3:K186))</f>
        <v/>
      </c>
      <c r="G187" s="50">
        <f>'2_Params'!$B$4+SUMPRODUCT(($C$3:C186=D187)*($K$3:K186))-SUMPRODUCT(($D$3:D186=D187)*($K$3:K186))</f>
        <v/>
      </c>
      <c r="H187" s="51">
        <f>(F187-G187+'2_Params'!$B$6)/'2_Params'!$B$7</f>
        <v/>
      </c>
      <c r="I187" s="51">
        <f>1/(1+10^(-H187))</f>
        <v/>
      </c>
      <c r="J187" s="52">
        <f>LN(ABS(E187)+1)*('2_Params'!$B$8/MAX('2_Params'!$B$10,(IF(L187=1,F187-G187,G187-F187))*'2_Params'!$B$9+'2_Params'!$B$8))</f>
        <v/>
      </c>
      <c r="K187" s="52">
        <f>'2_Params'!$B$5*J187*(L187-I187)</f>
        <v/>
      </c>
      <c r="L187" s="48">
        <f>'1_Raw_Games'!O187</f>
        <v/>
      </c>
      <c r="M187" s="66" t="n">
        <v>0.1188396703067331</v>
      </c>
      <c r="N187" s="54">
        <f>ABS(H187-M187)</f>
        <v/>
      </c>
    </row>
    <row r="188" ht="15" customHeight="1" s="35">
      <c r="A188" s="48">
        <f>'1_Raw_Games'!A188</f>
        <v/>
      </c>
      <c r="B188" s="49">
        <f>'1_Raw_Games'!B188</f>
        <v/>
      </c>
      <c r="C188" s="48">
        <f>'1_Raw_Games'!D188</f>
        <v/>
      </c>
      <c r="D188" s="48">
        <f>'1_Raw_Games'!C188</f>
        <v/>
      </c>
      <c r="E188" s="48">
        <f>'1_Raw_Games'!P188</f>
        <v/>
      </c>
      <c r="F188" s="50">
        <f>'2_Params'!$B$4+SUMPRODUCT(($C$3:C187=C188)*($K$3:K187))-SUMPRODUCT(($D$3:D187=C188)*($K$3:K187))</f>
        <v/>
      </c>
      <c r="G188" s="50">
        <f>'2_Params'!$B$4+SUMPRODUCT(($C$3:C187=D188)*($K$3:K187))-SUMPRODUCT(($D$3:D187=D188)*($K$3:K187))</f>
        <v/>
      </c>
      <c r="H188" s="51">
        <f>(F188-G188+'2_Params'!$B$6)/'2_Params'!$B$7</f>
        <v/>
      </c>
      <c r="I188" s="51">
        <f>1/(1+10^(-H188))</f>
        <v/>
      </c>
      <c r="J188" s="52">
        <f>LN(ABS(E188)+1)*('2_Params'!$B$8/MAX('2_Params'!$B$10,(IF(L188=1,F188-G188,G188-F188))*'2_Params'!$B$9+'2_Params'!$B$8))</f>
        <v/>
      </c>
      <c r="K188" s="52">
        <f>'2_Params'!$B$5*J188*(L188-I188)</f>
        <v/>
      </c>
      <c r="L188" s="48">
        <f>'1_Raw_Games'!O188</f>
        <v/>
      </c>
      <c r="M188" s="66" t="n">
        <v>0.2118205543938319</v>
      </c>
      <c r="N188" s="54">
        <f>ABS(H188-M188)</f>
        <v/>
      </c>
    </row>
    <row r="189" ht="15" customHeight="1" s="35">
      <c r="A189" s="48">
        <f>'1_Raw_Games'!A189</f>
        <v/>
      </c>
      <c r="B189" s="49">
        <f>'1_Raw_Games'!B189</f>
        <v/>
      </c>
      <c r="C189" s="48">
        <f>'1_Raw_Games'!D189</f>
        <v/>
      </c>
      <c r="D189" s="48">
        <f>'1_Raw_Games'!C189</f>
        <v/>
      </c>
      <c r="E189" s="48">
        <f>'1_Raw_Games'!P189</f>
        <v/>
      </c>
      <c r="F189" s="50">
        <f>'2_Params'!$B$4+SUMPRODUCT(($C$3:C188=C189)*($K$3:K188))-SUMPRODUCT(($D$3:D188=C189)*($K$3:K188))</f>
        <v/>
      </c>
      <c r="G189" s="50">
        <f>'2_Params'!$B$4+SUMPRODUCT(($C$3:C188=D189)*($K$3:K188))-SUMPRODUCT(($D$3:D188=D189)*($K$3:K188))</f>
        <v/>
      </c>
      <c r="H189" s="51">
        <f>(F189-G189+'2_Params'!$B$6)/'2_Params'!$B$7</f>
        <v/>
      </c>
      <c r="I189" s="51">
        <f>1/(1+10^(-H189))</f>
        <v/>
      </c>
      <c r="J189" s="52">
        <f>LN(ABS(E189)+1)*('2_Params'!$B$8/MAX('2_Params'!$B$10,(IF(L189=1,F189-G189,G189-F189))*'2_Params'!$B$9+'2_Params'!$B$8))</f>
        <v/>
      </c>
      <c r="K189" s="52">
        <f>'2_Params'!$B$5*J189*(L189-I189)</f>
        <v/>
      </c>
      <c r="L189" s="48">
        <f>'1_Raw_Games'!O189</f>
        <v/>
      </c>
      <c r="M189" s="66" t="n">
        <v>0.346333377325293</v>
      </c>
      <c r="N189" s="54">
        <f>ABS(H189-M189)</f>
        <v/>
      </c>
    </row>
    <row r="190" ht="15" customHeight="1" s="35">
      <c r="A190" s="48">
        <f>'1_Raw_Games'!A190</f>
        <v/>
      </c>
      <c r="B190" s="49">
        <f>'1_Raw_Games'!B190</f>
        <v/>
      </c>
      <c r="C190" s="48">
        <f>'1_Raw_Games'!D190</f>
        <v/>
      </c>
      <c r="D190" s="48">
        <f>'1_Raw_Games'!C190</f>
        <v/>
      </c>
      <c r="E190" s="48">
        <f>'1_Raw_Games'!P190</f>
        <v/>
      </c>
      <c r="F190" s="50">
        <f>'2_Params'!$B$4+SUMPRODUCT(($C$3:C189=C190)*($K$3:K189))-SUMPRODUCT(($D$3:D189=C190)*($K$3:K189))</f>
        <v/>
      </c>
      <c r="G190" s="50">
        <f>'2_Params'!$B$4+SUMPRODUCT(($C$3:C189=D190)*($K$3:K189))-SUMPRODUCT(($D$3:D189=D190)*($K$3:K189))</f>
        <v/>
      </c>
      <c r="H190" s="51">
        <f>(F190-G190+'2_Params'!$B$6)/'2_Params'!$B$7</f>
        <v/>
      </c>
      <c r="I190" s="51">
        <f>1/(1+10^(-H190))</f>
        <v/>
      </c>
      <c r="J190" s="52">
        <f>LN(ABS(E190)+1)*('2_Params'!$B$8/MAX('2_Params'!$B$10,(IF(L190=1,F190-G190,G190-F190))*'2_Params'!$B$9+'2_Params'!$B$8))</f>
        <v/>
      </c>
      <c r="K190" s="52">
        <f>'2_Params'!$B$5*J190*(L190-I190)</f>
        <v/>
      </c>
      <c r="L190" s="48">
        <f>'1_Raw_Games'!O190</f>
        <v/>
      </c>
      <c r="M190" s="66" t="n">
        <v>-0.1723254487307878</v>
      </c>
      <c r="N190" s="54">
        <f>ABS(H190-M190)</f>
        <v/>
      </c>
    </row>
    <row r="191" ht="15" customHeight="1" s="35">
      <c r="A191" s="48">
        <f>'1_Raw_Games'!A191</f>
        <v/>
      </c>
      <c r="B191" s="49">
        <f>'1_Raw_Games'!B191</f>
        <v/>
      </c>
      <c r="C191" s="48">
        <f>'1_Raw_Games'!D191</f>
        <v/>
      </c>
      <c r="D191" s="48">
        <f>'1_Raw_Games'!C191</f>
        <v/>
      </c>
      <c r="E191" s="48">
        <f>'1_Raw_Games'!P191</f>
        <v/>
      </c>
      <c r="F191" s="50">
        <f>'2_Params'!$B$4+SUMPRODUCT(($C$3:C190=C191)*($K$3:K190))-SUMPRODUCT(($D$3:D190=C191)*($K$3:K190))</f>
        <v/>
      </c>
      <c r="G191" s="50">
        <f>'2_Params'!$B$4+SUMPRODUCT(($C$3:C190=D191)*($K$3:K190))-SUMPRODUCT(($D$3:D190=D191)*($K$3:K190))</f>
        <v/>
      </c>
      <c r="H191" s="51">
        <f>(F191-G191+'2_Params'!$B$6)/'2_Params'!$B$7</f>
        <v/>
      </c>
      <c r="I191" s="51">
        <f>1/(1+10^(-H191))</f>
        <v/>
      </c>
      <c r="J191" s="52">
        <f>LN(ABS(E191)+1)*('2_Params'!$B$8/MAX('2_Params'!$B$10,(IF(L191=1,F191-G191,G191-F191))*'2_Params'!$B$9+'2_Params'!$B$8))</f>
        <v/>
      </c>
      <c r="K191" s="52">
        <f>'2_Params'!$B$5*J191*(L191-I191)</f>
        <v/>
      </c>
      <c r="L191" s="48">
        <f>'1_Raw_Games'!O191</f>
        <v/>
      </c>
      <c r="M191" s="66" t="n">
        <v>-0.1392576935021196</v>
      </c>
      <c r="N191" s="54">
        <f>ABS(H191-M191)</f>
        <v/>
      </c>
    </row>
    <row r="192" ht="15" customHeight="1" s="35">
      <c r="A192" s="48">
        <f>'1_Raw_Games'!A192</f>
        <v/>
      </c>
      <c r="B192" s="49">
        <f>'1_Raw_Games'!B192</f>
        <v/>
      </c>
      <c r="C192" s="48">
        <f>'1_Raw_Games'!D192</f>
        <v/>
      </c>
      <c r="D192" s="48">
        <f>'1_Raw_Games'!C192</f>
        <v/>
      </c>
      <c r="E192" s="48">
        <f>'1_Raw_Games'!P192</f>
        <v/>
      </c>
      <c r="F192" s="50">
        <f>'2_Params'!$B$4+SUMPRODUCT(($C$3:C191=C192)*($K$3:K191))-SUMPRODUCT(($D$3:D191=C192)*($K$3:K191))</f>
        <v/>
      </c>
      <c r="G192" s="50">
        <f>'2_Params'!$B$4+SUMPRODUCT(($C$3:C191=D192)*($K$3:K191))-SUMPRODUCT(($D$3:D191=D192)*($K$3:K191))</f>
        <v/>
      </c>
      <c r="H192" s="51">
        <f>(F192-G192+'2_Params'!$B$6)/'2_Params'!$B$7</f>
        <v/>
      </c>
      <c r="I192" s="51">
        <f>1/(1+10^(-H192))</f>
        <v/>
      </c>
      <c r="J192" s="52">
        <f>LN(ABS(E192)+1)*('2_Params'!$B$8/MAX('2_Params'!$B$10,(IF(L192=1,F192-G192,G192-F192))*'2_Params'!$B$9+'2_Params'!$B$8))</f>
        <v/>
      </c>
      <c r="K192" s="52">
        <f>'2_Params'!$B$5*J192*(L192-I192)</f>
        <v/>
      </c>
      <c r="L192" s="48">
        <f>'1_Raw_Games'!O192</f>
        <v/>
      </c>
      <c r="M192" s="66" t="n">
        <v>0.1091999498039035</v>
      </c>
      <c r="N192" s="54">
        <f>ABS(H192-M192)</f>
        <v/>
      </c>
    </row>
    <row r="193" ht="15" customHeight="1" s="35">
      <c r="A193" s="48">
        <f>'1_Raw_Games'!A193</f>
        <v/>
      </c>
      <c r="B193" s="49">
        <f>'1_Raw_Games'!B193</f>
        <v/>
      </c>
      <c r="C193" s="48">
        <f>'1_Raw_Games'!D193</f>
        <v/>
      </c>
      <c r="D193" s="48">
        <f>'1_Raw_Games'!C193</f>
        <v/>
      </c>
      <c r="E193" s="48">
        <f>'1_Raw_Games'!P193</f>
        <v/>
      </c>
      <c r="F193" s="50">
        <f>'2_Params'!$B$4+SUMPRODUCT(($C$3:C192=C193)*($K$3:K192))-SUMPRODUCT(($D$3:D192=C193)*($K$3:K192))</f>
        <v/>
      </c>
      <c r="G193" s="50">
        <f>'2_Params'!$B$4+SUMPRODUCT(($C$3:C192=D193)*($K$3:K192))-SUMPRODUCT(($D$3:D192=D193)*($K$3:K192))</f>
        <v/>
      </c>
      <c r="H193" s="51">
        <f>(F193-G193+'2_Params'!$B$6)/'2_Params'!$B$7</f>
        <v/>
      </c>
      <c r="I193" s="51">
        <f>1/(1+10^(-H193))</f>
        <v/>
      </c>
      <c r="J193" s="52">
        <f>LN(ABS(E193)+1)*('2_Params'!$B$8/MAX('2_Params'!$B$10,(IF(L193=1,F193-G193,G193-F193))*'2_Params'!$B$9+'2_Params'!$B$8))</f>
        <v/>
      </c>
      <c r="K193" s="52">
        <f>'2_Params'!$B$5*J193*(L193-I193)</f>
        <v/>
      </c>
      <c r="L193" s="48">
        <f>'1_Raw_Games'!O193</f>
        <v/>
      </c>
      <c r="M193" s="66" t="n">
        <v>0.0649802624069821</v>
      </c>
      <c r="N193" s="54">
        <f>ABS(H193-M193)</f>
        <v/>
      </c>
    </row>
    <row r="194" ht="15" customHeight="1" s="35">
      <c r="A194" s="48">
        <f>'1_Raw_Games'!A194</f>
        <v/>
      </c>
      <c r="B194" s="49">
        <f>'1_Raw_Games'!B194</f>
        <v/>
      </c>
      <c r="C194" s="48">
        <f>'1_Raw_Games'!D194</f>
        <v/>
      </c>
      <c r="D194" s="48">
        <f>'1_Raw_Games'!C194</f>
        <v/>
      </c>
      <c r="E194" s="48">
        <f>'1_Raw_Games'!P194</f>
        <v/>
      </c>
      <c r="F194" s="50">
        <f>'2_Params'!$B$4+SUMPRODUCT(($C$3:C193=C194)*($K$3:K193))-SUMPRODUCT(($D$3:D193=C194)*($K$3:K193))</f>
        <v/>
      </c>
      <c r="G194" s="50">
        <f>'2_Params'!$B$4+SUMPRODUCT(($C$3:C193=D194)*($K$3:K193))-SUMPRODUCT(($D$3:D193=D194)*($K$3:K193))</f>
        <v/>
      </c>
      <c r="H194" s="51">
        <f>(F194-G194+'2_Params'!$B$6)/'2_Params'!$B$7</f>
        <v/>
      </c>
      <c r="I194" s="51">
        <f>1/(1+10^(-H194))</f>
        <v/>
      </c>
      <c r="J194" s="52">
        <f>LN(ABS(E194)+1)*('2_Params'!$B$8/MAX('2_Params'!$B$10,(IF(L194=1,F194-G194,G194-F194))*'2_Params'!$B$9+'2_Params'!$B$8))</f>
        <v/>
      </c>
      <c r="K194" s="52">
        <f>'2_Params'!$B$5*J194*(L194-I194)</f>
        <v/>
      </c>
      <c r="L194" s="48">
        <f>'1_Raw_Games'!O194</f>
        <v/>
      </c>
      <c r="M194" s="66" t="n">
        <v>0.2468103996970563</v>
      </c>
      <c r="N194" s="54">
        <f>ABS(H194-M194)</f>
        <v/>
      </c>
    </row>
    <row r="195" ht="15" customHeight="1" s="35">
      <c r="A195" s="48">
        <f>'1_Raw_Games'!A195</f>
        <v/>
      </c>
      <c r="B195" s="49">
        <f>'1_Raw_Games'!B195</f>
        <v/>
      </c>
      <c r="C195" s="48">
        <f>'1_Raw_Games'!D195</f>
        <v/>
      </c>
      <c r="D195" s="48">
        <f>'1_Raw_Games'!C195</f>
        <v/>
      </c>
      <c r="E195" s="48">
        <f>'1_Raw_Games'!P195</f>
        <v/>
      </c>
      <c r="F195" s="50">
        <f>'2_Params'!$B$4+SUMPRODUCT(($C$3:C194=C195)*($K$3:K194))-SUMPRODUCT(($D$3:D194=C195)*($K$3:K194))</f>
        <v/>
      </c>
      <c r="G195" s="50">
        <f>'2_Params'!$B$4+SUMPRODUCT(($C$3:C194=D195)*($K$3:K194))-SUMPRODUCT(($D$3:D194=D195)*($K$3:K194))</f>
        <v/>
      </c>
      <c r="H195" s="51">
        <f>(F195-G195+'2_Params'!$B$6)/'2_Params'!$B$7</f>
        <v/>
      </c>
      <c r="I195" s="51">
        <f>1/(1+10^(-H195))</f>
        <v/>
      </c>
      <c r="J195" s="52">
        <f>LN(ABS(E195)+1)*('2_Params'!$B$8/MAX('2_Params'!$B$10,(IF(L195=1,F195-G195,G195-F195))*'2_Params'!$B$9+'2_Params'!$B$8))</f>
        <v/>
      </c>
      <c r="K195" s="52">
        <f>'2_Params'!$B$5*J195*(L195-I195)</f>
        <v/>
      </c>
      <c r="L195" s="48">
        <f>'1_Raw_Games'!O195</f>
        <v/>
      </c>
      <c r="M195" s="66" t="n">
        <v>0.4025064644108306</v>
      </c>
      <c r="N195" s="54">
        <f>ABS(H195-M195)</f>
        <v/>
      </c>
    </row>
    <row r="196" ht="15" customHeight="1" s="35">
      <c r="A196" s="48">
        <f>'1_Raw_Games'!A196</f>
        <v/>
      </c>
      <c r="B196" s="49">
        <f>'1_Raw_Games'!B196</f>
        <v/>
      </c>
      <c r="C196" s="48">
        <f>'1_Raw_Games'!D196</f>
        <v/>
      </c>
      <c r="D196" s="48">
        <f>'1_Raw_Games'!C196</f>
        <v/>
      </c>
      <c r="E196" s="48">
        <f>'1_Raw_Games'!P196</f>
        <v/>
      </c>
      <c r="F196" s="50">
        <f>'2_Params'!$B$4+SUMPRODUCT(($C$3:C195=C196)*($K$3:K195))-SUMPRODUCT(($D$3:D195=C196)*($K$3:K195))</f>
        <v/>
      </c>
      <c r="G196" s="50">
        <f>'2_Params'!$B$4+SUMPRODUCT(($C$3:C195=D196)*($K$3:K195))-SUMPRODUCT(($D$3:D195=D196)*($K$3:K195))</f>
        <v/>
      </c>
      <c r="H196" s="51">
        <f>(F196-G196+'2_Params'!$B$6)/'2_Params'!$B$7</f>
        <v/>
      </c>
      <c r="I196" s="51">
        <f>1/(1+10^(-H196))</f>
        <v/>
      </c>
      <c r="J196" s="52">
        <f>LN(ABS(E196)+1)*('2_Params'!$B$8/MAX('2_Params'!$B$10,(IF(L196=1,F196-G196,G196-F196))*'2_Params'!$B$9+'2_Params'!$B$8))</f>
        <v/>
      </c>
      <c r="K196" s="52">
        <f>'2_Params'!$B$5*J196*(L196-I196)</f>
        <v/>
      </c>
      <c r="L196" s="48">
        <f>'1_Raw_Games'!O196</f>
        <v/>
      </c>
      <c r="M196" s="66" t="n">
        <v>0.1319207952978871</v>
      </c>
      <c r="N196" s="54">
        <f>ABS(H196-M196)</f>
        <v/>
      </c>
    </row>
    <row r="197" ht="15" customHeight="1" s="35">
      <c r="A197" s="48">
        <f>'1_Raw_Games'!A197</f>
        <v/>
      </c>
      <c r="B197" s="49">
        <f>'1_Raw_Games'!B197</f>
        <v/>
      </c>
      <c r="C197" s="48">
        <f>'1_Raw_Games'!D197</f>
        <v/>
      </c>
      <c r="D197" s="48">
        <f>'1_Raw_Games'!C197</f>
        <v/>
      </c>
      <c r="E197" s="48">
        <f>'1_Raw_Games'!P197</f>
        <v/>
      </c>
      <c r="F197" s="50">
        <f>'2_Params'!$B$4+SUMPRODUCT(($C$3:C196=C197)*($K$3:K196))-SUMPRODUCT(($D$3:D196=C197)*($K$3:K196))</f>
        <v/>
      </c>
      <c r="G197" s="50">
        <f>'2_Params'!$B$4+SUMPRODUCT(($C$3:C196=D197)*($K$3:K196))-SUMPRODUCT(($D$3:D196=D197)*($K$3:K196))</f>
        <v/>
      </c>
      <c r="H197" s="51">
        <f>(F197-G197+'2_Params'!$B$6)/'2_Params'!$B$7</f>
        <v/>
      </c>
      <c r="I197" s="51">
        <f>1/(1+10^(-H197))</f>
        <v/>
      </c>
      <c r="J197" s="52">
        <f>LN(ABS(E197)+1)*('2_Params'!$B$8/MAX('2_Params'!$B$10,(IF(L197=1,F197-G197,G197-F197))*'2_Params'!$B$9+'2_Params'!$B$8))</f>
        <v/>
      </c>
      <c r="K197" s="52">
        <f>'2_Params'!$B$5*J197*(L197-I197)</f>
        <v/>
      </c>
      <c r="L197" s="48">
        <f>'1_Raw_Games'!O197</f>
        <v/>
      </c>
      <c r="M197" s="66" t="n">
        <v>0.2466976920136625</v>
      </c>
      <c r="N197" s="54">
        <f>ABS(H197-M197)</f>
        <v/>
      </c>
    </row>
    <row r="198" ht="15" customHeight="1" s="35">
      <c r="A198" s="48">
        <f>'1_Raw_Games'!A198</f>
        <v/>
      </c>
      <c r="B198" s="49">
        <f>'1_Raw_Games'!B198</f>
        <v/>
      </c>
      <c r="C198" s="48">
        <f>'1_Raw_Games'!D198</f>
        <v/>
      </c>
      <c r="D198" s="48">
        <f>'1_Raw_Games'!C198</f>
        <v/>
      </c>
      <c r="E198" s="48">
        <f>'1_Raw_Games'!P198</f>
        <v/>
      </c>
      <c r="F198" s="50">
        <f>'2_Params'!$B$4+SUMPRODUCT(($C$3:C197=C198)*($K$3:K197))-SUMPRODUCT(($D$3:D197=C198)*($K$3:K197))</f>
        <v/>
      </c>
      <c r="G198" s="50">
        <f>'2_Params'!$B$4+SUMPRODUCT(($C$3:C197=D198)*($K$3:K197))-SUMPRODUCT(($D$3:D197=D198)*($K$3:K197))</f>
        <v/>
      </c>
      <c r="H198" s="51">
        <f>(F198-G198+'2_Params'!$B$6)/'2_Params'!$B$7</f>
        <v/>
      </c>
      <c r="I198" s="51">
        <f>1/(1+10^(-H198))</f>
        <v/>
      </c>
      <c r="J198" s="52">
        <f>LN(ABS(E198)+1)*('2_Params'!$B$8/MAX('2_Params'!$B$10,(IF(L198=1,F198-G198,G198-F198))*'2_Params'!$B$9+'2_Params'!$B$8))</f>
        <v/>
      </c>
      <c r="K198" s="52">
        <f>'2_Params'!$B$5*J198*(L198-I198)</f>
        <v/>
      </c>
      <c r="L198" s="48">
        <f>'1_Raw_Games'!O198</f>
        <v/>
      </c>
      <c r="M198" s="66" t="n">
        <v>-0.0658756490034858</v>
      </c>
      <c r="N198" s="54">
        <f>ABS(H198-M198)</f>
        <v/>
      </c>
    </row>
    <row r="199" ht="15" customHeight="1" s="35">
      <c r="A199" s="48">
        <f>'1_Raw_Games'!A199</f>
        <v/>
      </c>
      <c r="B199" s="49">
        <f>'1_Raw_Games'!B199</f>
        <v/>
      </c>
      <c r="C199" s="48">
        <f>'1_Raw_Games'!D199</f>
        <v/>
      </c>
      <c r="D199" s="48">
        <f>'1_Raw_Games'!C199</f>
        <v/>
      </c>
      <c r="E199" s="48">
        <f>'1_Raw_Games'!P199</f>
        <v/>
      </c>
      <c r="F199" s="50">
        <f>'2_Params'!$B$4+SUMPRODUCT(($C$3:C198=C199)*($K$3:K198))-SUMPRODUCT(($D$3:D198=C199)*($K$3:K198))</f>
        <v/>
      </c>
      <c r="G199" s="50">
        <f>'2_Params'!$B$4+SUMPRODUCT(($C$3:C198=D199)*($K$3:K198))-SUMPRODUCT(($D$3:D198=D199)*($K$3:K198))</f>
        <v/>
      </c>
      <c r="H199" s="51">
        <f>(F199-G199+'2_Params'!$B$6)/'2_Params'!$B$7</f>
        <v/>
      </c>
      <c r="I199" s="51">
        <f>1/(1+10^(-H199))</f>
        <v/>
      </c>
      <c r="J199" s="52">
        <f>LN(ABS(E199)+1)*('2_Params'!$B$8/MAX('2_Params'!$B$10,(IF(L199=1,F199-G199,G199-F199))*'2_Params'!$B$9+'2_Params'!$B$8))</f>
        <v/>
      </c>
      <c r="K199" s="52">
        <f>'2_Params'!$B$5*J199*(L199-I199)</f>
        <v/>
      </c>
      <c r="L199" s="48">
        <f>'1_Raw_Games'!O199</f>
        <v/>
      </c>
      <c r="M199" s="66" t="n">
        <v>-0.0170698806211777</v>
      </c>
      <c r="N199" s="54">
        <f>ABS(H199-M199)</f>
        <v/>
      </c>
    </row>
    <row r="200" ht="15" customHeight="1" s="35">
      <c r="A200" s="48">
        <f>'1_Raw_Games'!A200</f>
        <v/>
      </c>
      <c r="B200" s="49">
        <f>'1_Raw_Games'!B200</f>
        <v/>
      </c>
      <c r="C200" s="48">
        <f>'1_Raw_Games'!D200</f>
        <v/>
      </c>
      <c r="D200" s="48">
        <f>'1_Raw_Games'!C200</f>
        <v/>
      </c>
      <c r="E200" s="48">
        <f>'1_Raw_Games'!P200</f>
        <v/>
      </c>
      <c r="F200" s="50">
        <f>'2_Params'!$B$4+SUMPRODUCT(($C$3:C199=C200)*($K$3:K199))-SUMPRODUCT(($D$3:D199=C200)*($K$3:K199))</f>
        <v/>
      </c>
      <c r="G200" s="50">
        <f>'2_Params'!$B$4+SUMPRODUCT(($C$3:C199=D200)*($K$3:K199))-SUMPRODUCT(($D$3:D199=D200)*($K$3:K199))</f>
        <v/>
      </c>
      <c r="H200" s="51">
        <f>(F200-G200+'2_Params'!$B$6)/'2_Params'!$B$7</f>
        <v/>
      </c>
      <c r="I200" s="51">
        <f>1/(1+10^(-H200))</f>
        <v/>
      </c>
      <c r="J200" s="52">
        <f>LN(ABS(E200)+1)*('2_Params'!$B$8/MAX('2_Params'!$B$10,(IF(L200=1,F200-G200,G200-F200))*'2_Params'!$B$9+'2_Params'!$B$8))</f>
        <v/>
      </c>
      <c r="K200" s="52">
        <f>'2_Params'!$B$5*J200*(L200-I200)</f>
        <v/>
      </c>
      <c r="L200" s="48">
        <f>'1_Raw_Games'!O200</f>
        <v/>
      </c>
      <c r="M200" s="66" t="n">
        <v>0.1504662051585359</v>
      </c>
      <c r="N200" s="54">
        <f>ABS(H200-M200)</f>
        <v/>
      </c>
    </row>
    <row r="201" ht="15" customHeight="1" s="35">
      <c r="A201" s="48">
        <f>'1_Raw_Games'!A201</f>
        <v/>
      </c>
      <c r="B201" s="49">
        <f>'1_Raw_Games'!B201</f>
        <v/>
      </c>
      <c r="C201" s="48">
        <f>'1_Raw_Games'!D201</f>
        <v/>
      </c>
      <c r="D201" s="48">
        <f>'1_Raw_Games'!C201</f>
        <v/>
      </c>
      <c r="E201" s="48">
        <f>'1_Raw_Games'!P201</f>
        <v/>
      </c>
      <c r="F201" s="50">
        <f>'2_Params'!$B$4+SUMPRODUCT(($C$3:C200=C201)*($K$3:K200))-SUMPRODUCT(($D$3:D200=C201)*($K$3:K200))</f>
        <v/>
      </c>
      <c r="G201" s="50">
        <f>'2_Params'!$B$4+SUMPRODUCT(($C$3:C200=D201)*($K$3:K200))-SUMPRODUCT(($D$3:D200=D201)*($K$3:K200))</f>
        <v/>
      </c>
      <c r="H201" s="51">
        <f>(F201-G201+'2_Params'!$B$6)/'2_Params'!$B$7</f>
        <v/>
      </c>
      <c r="I201" s="51">
        <f>1/(1+10^(-H201))</f>
        <v/>
      </c>
      <c r="J201" s="52">
        <f>LN(ABS(E201)+1)*('2_Params'!$B$8/MAX('2_Params'!$B$10,(IF(L201=1,F201-G201,G201-F201))*'2_Params'!$B$9+'2_Params'!$B$8))</f>
        <v/>
      </c>
      <c r="K201" s="52">
        <f>'2_Params'!$B$5*J201*(L201-I201)</f>
        <v/>
      </c>
      <c r="L201" s="48">
        <f>'1_Raw_Games'!O201</f>
        <v/>
      </c>
      <c r="M201" s="66" t="n">
        <v>0.0488587891224392</v>
      </c>
      <c r="N201" s="54">
        <f>ABS(H201-M201)</f>
        <v/>
      </c>
    </row>
    <row r="202" ht="15" customHeight="1" s="35">
      <c r="A202" s="48">
        <f>'1_Raw_Games'!A202</f>
        <v/>
      </c>
      <c r="B202" s="49">
        <f>'1_Raw_Games'!B202</f>
        <v/>
      </c>
      <c r="C202" s="48">
        <f>'1_Raw_Games'!D202</f>
        <v/>
      </c>
      <c r="D202" s="48">
        <f>'1_Raw_Games'!C202</f>
        <v/>
      </c>
      <c r="E202" s="48">
        <f>'1_Raw_Games'!P202</f>
        <v/>
      </c>
      <c r="F202" s="50">
        <f>'2_Params'!$B$4+SUMPRODUCT(($C$3:C201=C202)*($K$3:K201))-SUMPRODUCT(($D$3:D201=C202)*($K$3:K201))</f>
        <v/>
      </c>
      <c r="G202" s="50">
        <f>'2_Params'!$B$4+SUMPRODUCT(($C$3:C201=D202)*($K$3:K201))-SUMPRODUCT(($D$3:D201=D202)*($K$3:K201))</f>
        <v/>
      </c>
      <c r="H202" s="51">
        <f>(F202-G202+'2_Params'!$B$6)/'2_Params'!$B$7</f>
        <v/>
      </c>
      <c r="I202" s="51">
        <f>1/(1+10^(-H202))</f>
        <v/>
      </c>
      <c r="J202" s="52">
        <f>LN(ABS(E202)+1)*('2_Params'!$B$8/MAX('2_Params'!$B$10,(IF(L202=1,F202-G202,G202-F202))*'2_Params'!$B$9+'2_Params'!$B$8))</f>
        <v/>
      </c>
      <c r="K202" s="52">
        <f>'2_Params'!$B$5*J202*(L202-I202)</f>
        <v/>
      </c>
      <c r="L202" s="48">
        <f>'1_Raw_Games'!O202</f>
        <v/>
      </c>
      <c r="M202" s="66" t="n">
        <v>0.2156367825432363</v>
      </c>
      <c r="N202" s="54">
        <f>ABS(H202-M202)</f>
        <v/>
      </c>
    </row>
    <row r="203" ht="15" customHeight="1" s="35">
      <c r="A203" s="48">
        <f>'1_Raw_Games'!A203</f>
        <v/>
      </c>
      <c r="B203" s="49">
        <f>'1_Raw_Games'!B203</f>
        <v/>
      </c>
      <c r="C203" s="48">
        <f>'1_Raw_Games'!D203</f>
        <v/>
      </c>
      <c r="D203" s="48">
        <f>'1_Raw_Games'!C203</f>
        <v/>
      </c>
      <c r="E203" s="48">
        <f>'1_Raw_Games'!P203</f>
        <v/>
      </c>
      <c r="F203" s="50">
        <f>'2_Params'!$B$4+SUMPRODUCT(($C$3:C202=C203)*($K$3:K202))-SUMPRODUCT(($D$3:D202=C203)*($K$3:K202))</f>
        <v/>
      </c>
      <c r="G203" s="50">
        <f>'2_Params'!$B$4+SUMPRODUCT(($C$3:C202=D203)*($K$3:K202))-SUMPRODUCT(($D$3:D202=D203)*($K$3:K202))</f>
        <v/>
      </c>
      <c r="H203" s="51">
        <f>(F203-G203+'2_Params'!$B$6)/'2_Params'!$B$7</f>
        <v/>
      </c>
      <c r="I203" s="51">
        <f>1/(1+10^(-H203))</f>
        <v/>
      </c>
      <c r="J203" s="52">
        <f>LN(ABS(E203)+1)*('2_Params'!$B$8/MAX('2_Params'!$B$10,(IF(L203=1,F203-G203,G203-F203))*'2_Params'!$B$9+'2_Params'!$B$8))</f>
        <v/>
      </c>
      <c r="K203" s="52">
        <f>'2_Params'!$B$5*J203*(L203-I203)</f>
        <v/>
      </c>
      <c r="L203" s="48">
        <f>'1_Raw_Games'!O203</f>
        <v/>
      </c>
      <c r="M203" s="66" t="n">
        <v>0.5023506429069147</v>
      </c>
      <c r="N203" s="54">
        <f>ABS(H203-M203)</f>
        <v/>
      </c>
    </row>
    <row r="204" ht="15" customHeight="1" s="35">
      <c r="A204" s="48">
        <f>'1_Raw_Games'!A204</f>
        <v/>
      </c>
      <c r="B204" s="49">
        <f>'1_Raw_Games'!B204</f>
        <v/>
      </c>
      <c r="C204" s="48">
        <f>'1_Raw_Games'!D204</f>
        <v/>
      </c>
      <c r="D204" s="48">
        <f>'1_Raw_Games'!C204</f>
        <v/>
      </c>
      <c r="E204" s="48">
        <f>'1_Raw_Games'!P204</f>
        <v/>
      </c>
      <c r="F204" s="50">
        <f>'2_Params'!$B$4+SUMPRODUCT(($C$3:C203=C204)*($K$3:K203))-SUMPRODUCT(($D$3:D203=C204)*($K$3:K203))</f>
        <v/>
      </c>
      <c r="G204" s="50">
        <f>'2_Params'!$B$4+SUMPRODUCT(($C$3:C203=D204)*($K$3:K203))-SUMPRODUCT(($D$3:D203=D204)*($K$3:K203))</f>
        <v/>
      </c>
      <c r="H204" s="51">
        <f>(F204-G204+'2_Params'!$B$6)/'2_Params'!$B$7</f>
        <v/>
      </c>
      <c r="I204" s="51">
        <f>1/(1+10^(-H204))</f>
        <v/>
      </c>
      <c r="J204" s="52">
        <f>LN(ABS(E204)+1)*('2_Params'!$B$8/MAX('2_Params'!$B$10,(IF(L204=1,F204-G204,G204-F204))*'2_Params'!$B$9+'2_Params'!$B$8))</f>
        <v/>
      </c>
      <c r="K204" s="52">
        <f>'2_Params'!$B$5*J204*(L204-I204)</f>
        <v/>
      </c>
      <c r="L204" s="48">
        <f>'1_Raw_Games'!O204</f>
        <v/>
      </c>
      <c r="M204" s="66" t="n">
        <v>0.281897121677714</v>
      </c>
      <c r="N204" s="54">
        <f>ABS(H204-M204)</f>
        <v/>
      </c>
    </row>
    <row r="205" ht="15" customHeight="1" s="35">
      <c r="A205" s="48">
        <f>'1_Raw_Games'!A205</f>
        <v/>
      </c>
      <c r="B205" s="49">
        <f>'1_Raw_Games'!B205</f>
        <v/>
      </c>
      <c r="C205" s="48">
        <f>'1_Raw_Games'!D205</f>
        <v/>
      </c>
      <c r="D205" s="48">
        <f>'1_Raw_Games'!C205</f>
        <v/>
      </c>
      <c r="E205" s="48">
        <f>'1_Raw_Games'!P205</f>
        <v/>
      </c>
      <c r="F205" s="50">
        <f>'2_Params'!$B$4+SUMPRODUCT(($C$3:C204=C205)*($K$3:K204))-SUMPRODUCT(($D$3:D204=C205)*($K$3:K204))</f>
        <v/>
      </c>
      <c r="G205" s="50">
        <f>'2_Params'!$B$4+SUMPRODUCT(($C$3:C204=D205)*($K$3:K204))-SUMPRODUCT(($D$3:D204=D205)*($K$3:K204))</f>
        <v/>
      </c>
      <c r="H205" s="51">
        <f>(F205-G205+'2_Params'!$B$6)/'2_Params'!$B$7</f>
        <v/>
      </c>
      <c r="I205" s="51">
        <f>1/(1+10^(-H205))</f>
        <v/>
      </c>
      <c r="J205" s="52">
        <f>LN(ABS(E205)+1)*('2_Params'!$B$8/MAX('2_Params'!$B$10,(IF(L205=1,F205-G205,G205-F205))*'2_Params'!$B$9+'2_Params'!$B$8))</f>
        <v/>
      </c>
      <c r="K205" s="52">
        <f>'2_Params'!$B$5*J205*(L205-I205)</f>
        <v/>
      </c>
      <c r="L205" s="48">
        <f>'1_Raw_Games'!O205</f>
        <v/>
      </c>
      <c r="M205" s="66" t="n">
        <v>0.09109743418313369</v>
      </c>
      <c r="N205" s="54">
        <f>ABS(H205-M205)</f>
        <v/>
      </c>
    </row>
    <row r="206" ht="15" customHeight="1" s="35">
      <c r="A206" s="48">
        <f>'1_Raw_Games'!A206</f>
        <v/>
      </c>
      <c r="B206" s="49">
        <f>'1_Raw_Games'!B206</f>
        <v/>
      </c>
      <c r="C206" s="48">
        <f>'1_Raw_Games'!D206</f>
        <v/>
      </c>
      <c r="D206" s="48">
        <f>'1_Raw_Games'!C206</f>
        <v/>
      </c>
      <c r="E206" s="48">
        <f>'1_Raw_Games'!P206</f>
        <v/>
      </c>
      <c r="F206" s="50">
        <f>'2_Params'!$B$4+SUMPRODUCT(($C$3:C205=C206)*($K$3:K205))-SUMPRODUCT(($D$3:D205=C206)*($K$3:K205))</f>
        <v/>
      </c>
      <c r="G206" s="50">
        <f>'2_Params'!$B$4+SUMPRODUCT(($C$3:C205=D206)*($K$3:K205))-SUMPRODUCT(($D$3:D205=D206)*($K$3:K205))</f>
        <v/>
      </c>
      <c r="H206" s="51">
        <f>(F206-G206+'2_Params'!$B$6)/'2_Params'!$B$7</f>
        <v/>
      </c>
      <c r="I206" s="51">
        <f>1/(1+10^(-H206))</f>
        <v/>
      </c>
      <c r="J206" s="52">
        <f>LN(ABS(E206)+1)*('2_Params'!$B$8/MAX('2_Params'!$B$10,(IF(L206=1,F206-G206,G206-F206))*'2_Params'!$B$9+'2_Params'!$B$8))</f>
        <v/>
      </c>
      <c r="K206" s="52">
        <f>'2_Params'!$B$5*J206*(L206-I206)</f>
        <v/>
      </c>
      <c r="L206" s="48">
        <f>'1_Raw_Games'!O206</f>
        <v/>
      </c>
      <c r="M206" s="66" t="n">
        <v>0.3302688901792538</v>
      </c>
      <c r="N206" s="54">
        <f>ABS(H206-M206)</f>
        <v/>
      </c>
    </row>
    <row r="207" ht="15" customHeight="1" s="35">
      <c r="A207" s="48">
        <f>'1_Raw_Games'!A207</f>
        <v/>
      </c>
      <c r="B207" s="49">
        <f>'1_Raw_Games'!B207</f>
        <v/>
      </c>
      <c r="C207" s="48">
        <f>'1_Raw_Games'!D207</f>
        <v/>
      </c>
      <c r="D207" s="48">
        <f>'1_Raw_Games'!C207</f>
        <v/>
      </c>
      <c r="E207" s="48">
        <f>'1_Raw_Games'!P207</f>
        <v/>
      </c>
      <c r="F207" s="50">
        <f>'2_Params'!$B$4+SUMPRODUCT(($C$3:C206=C207)*($K$3:K206))-SUMPRODUCT(($D$3:D206=C207)*($K$3:K206))</f>
        <v/>
      </c>
      <c r="G207" s="50">
        <f>'2_Params'!$B$4+SUMPRODUCT(($C$3:C206=D207)*($K$3:K206))-SUMPRODUCT(($D$3:D206=D207)*($K$3:K206))</f>
        <v/>
      </c>
      <c r="H207" s="51">
        <f>(F207-G207+'2_Params'!$B$6)/'2_Params'!$B$7</f>
        <v/>
      </c>
      <c r="I207" s="51">
        <f>1/(1+10^(-H207))</f>
        <v/>
      </c>
      <c r="J207" s="52">
        <f>LN(ABS(E207)+1)*('2_Params'!$B$8/MAX('2_Params'!$B$10,(IF(L207=1,F207-G207,G207-F207))*'2_Params'!$B$9+'2_Params'!$B$8))</f>
        <v/>
      </c>
      <c r="K207" s="52">
        <f>'2_Params'!$B$5*J207*(L207-I207)</f>
        <v/>
      </c>
      <c r="L207" s="48">
        <f>'1_Raw_Games'!O207</f>
        <v/>
      </c>
      <c r="M207" s="66" t="n">
        <v>0.3410545171824606</v>
      </c>
      <c r="N207" s="54">
        <f>ABS(H207-M207)</f>
        <v/>
      </c>
    </row>
    <row r="208" ht="15" customHeight="1" s="35">
      <c r="A208" s="48">
        <f>'1_Raw_Games'!A208</f>
        <v/>
      </c>
      <c r="B208" s="49">
        <f>'1_Raw_Games'!B208</f>
        <v/>
      </c>
      <c r="C208" s="48">
        <f>'1_Raw_Games'!D208</f>
        <v/>
      </c>
      <c r="D208" s="48">
        <f>'1_Raw_Games'!C208</f>
        <v/>
      </c>
      <c r="E208" s="48">
        <f>'1_Raw_Games'!P208</f>
        <v/>
      </c>
      <c r="F208" s="50">
        <f>'2_Params'!$B$4+SUMPRODUCT(($C$3:C207=C208)*($K$3:K207))-SUMPRODUCT(($D$3:D207=C208)*($K$3:K207))</f>
        <v/>
      </c>
      <c r="G208" s="50">
        <f>'2_Params'!$B$4+SUMPRODUCT(($C$3:C207=D208)*($K$3:K207))-SUMPRODUCT(($D$3:D207=D208)*($K$3:K207))</f>
        <v/>
      </c>
      <c r="H208" s="51">
        <f>(F208-G208+'2_Params'!$B$6)/'2_Params'!$B$7</f>
        <v/>
      </c>
      <c r="I208" s="51">
        <f>1/(1+10^(-H208))</f>
        <v/>
      </c>
      <c r="J208" s="52">
        <f>LN(ABS(E208)+1)*('2_Params'!$B$8/MAX('2_Params'!$B$10,(IF(L208=1,F208-G208,G208-F208))*'2_Params'!$B$9+'2_Params'!$B$8))</f>
        <v/>
      </c>
      <c r="K208" s="52">
        <f>'2_Params'!$B$5*J208*(L208-I208)</f>
        <v/>
      </c>
      <c r="L208" s="48">
        <f>'1_Raw_Games'!O208</f>
        <v/>
      </c>
      <c r="M208" s="66" t="n">
        <v>-0.3115733452606719</v>
      </c>
      <c r="N208" s="54">
        <f>ABS(H208-M208)</f>
        <v/>
      </c>
    </row>
    <row r="209" ht="15" customHeight="1" s="35">
      <c r="A209" s="48">
        <f>'1_Raw_Games'!A209</f>
        <v/>
      </c>
      <c r="B209" s="49">
        <f>'1_Raw_Games'!B209</f>
        <v/>
      </c>
      <c r="C209" s="48">
        <f>'1_Raw_Games'!D209</f>
        <v/>
      </c>
      <c r="D209" s="48">
        <f>'1_Raw_Games'!C209</f>
        <v/>
      </c>
      <c r="E209" s="48">
        <f>'1_Raw_Games'!P209</f>
        <v/>
      </c>
      <c r="F209" s="50">
        <f>'2_Params'!$B$4+SUMPRODUCT(($C$3:C208=C209)*($K$3:K208))-SUMPRODUCT(($D$3:D208=C209)*($K$3:K208))</f>
        <v/>
      </c>
      <c r="G209" s="50">
        <f>'2_Params'!$B$4+SUMPRODUCT(($C$3:C208=D209)*($K$3:K208))-SUMPRODUCT(($D$3:D208=D209)*($K$3:K208))</f>
        <v/>
      </c>
      <c r="H209" s="51">
        <f>(F209-G209+'2_Params'!$B$6)/'2_Params'!$B$7</f>
        <v/>
      </c>
      <c r="I209" s="51">
        <f>1/(1+10^(-H209))</f>
        <v/>
      </c>
      <c r="J209" s="52">
        <f>LN(ABS(E209)+1)*('2_Params'!$B$8/MAX('2_Params'!$B$10,(IF(L209=1,F209-G209,G209-F209))*'2_Params'!$B$9+'2_Params'!$B$8))</f>
        <v/>
      </c>
      <c r="K209" s="52">
        <f>'2_Params'!$B$5*J209*(L209-I209)</f>
        <v/>
      </c>
      <c r="L209" s="48">
        <f>'1_Raw_Games'!O209</f>
        <v/>
      </c>
      <c r="M209" s="66" t="n">
        <v>0.3408920042115045</v>
      </c>
      <c r="N209" s="54">
        <f>ABS(H209-M209)</f>
        <v/>
      </c>
    </row>
    <row r="210" ht="15" customHeight="1" s="35">
      <c r="A210" s="48">
        <f>'1_Raw_Games'!A210</f>
        <v/>
      </c>
      <c r="B210" s="49">
        <f>'1_Raw_Games'!B210</f>
        <v/>
      </c>
      <c r="C210" s="48">
        <f>'1_Raw_Games'!D210</f>
        <v/>
      </c>
      <c r="D210" s="48">
        <f>'1_Raw_Games'!C210</f>
        <v/>
      </c>
      <c r="E210" s="48">
        <f>'1_Raw_Games'!P210</f>
        <v/>
      </c>
      <c r="F210" s="50">
        <f>'2_Params'!$B$4+SUMPRODUCT(($C$3:C209=C210)*($K$3:K209))-SUMPRODUCT(($D$3:D209=C210)*($K$3:K209))</f>
        <v/>
      </c>
      <c r="G210" s="50">
        <f>'2_Params'!$B$4+SUMPRODUCT(($C$3:C209=D210)*($K$3:K209))-SUMPRODUCT(($D$3:D209=D210)*($K$3:K209))</f>
        <v/>
      </c>
      <c r="H210" s="51">
        <f>(F210-G210+'2_Params'!$B$6)/'2_Params'!$B$7</f>
        <v/>
      </c>
      <c r="I210" s="51">
        <f>1/(1+10^(-H210))</f>
        <v/>
      </c>
      <c r="J210" s="52">
        <f>LN(ABS(E210)+1)*('2_Params'!$B$8/MAX('2_Params'!$B$10,(IF(L210=1,F210-G210,G210-F210))*'2_Params'!$B$9+'2_Params'!$B$8))</f>
        <v/>
      </c>
      <c r="K210" s="52">
        <f>'2_Params'!$B$5*J210*(L210-I210)</f>
        <v/>
      </c>
      <c r="L210" s="48">
        <f>'1_Raw_Games'!O210</f>
        <v/>
      </c>
      <c r="M210" s="66" t="n">
        <v>0.1044424294545973</v>
      </c>
      <c r="N210" s="54">
        <f>ABS(H210-M210)</f>
        <v/>
      </c>
    </row>
    <row r="211" ht="15" customHeight="1" s="35">
      <c r="A211" s="48">
        <f>'1_Raw_Games'!A211</f>
        <v/>
      </c>
      <c r="B211" s="49">
        <f>'1_Raw_Games'!B211</f>
        <v/>
      </c>
      <c r="C211" s="48">
        <f>'1_Raw_Games'!D211</f>
        <v/>
      </c>
      <c r="D211" s="48">
        <f>'1_Raw_Games'!C211</f>
        <v/>
      </c>
      <c r="E211" s="48">
        <f>'1_Raw_Games'!P211</f>
        <v/>
      </c>
      <c r="F211" s="50">
        <f>'2_Params'!$B$4+SUMPRODUCT(($C$3:C210=C211)*($K$3:K210))-SUMPRODUCT(($D$3:D210=C211)*($K$3:K210))</f>
        <v/>
      </c>
      <c r="G211" s="50">
        <f>'2_Params'!$B$4+SUMPRODUCT(($C$3:C210=D211)*($K$3:K210))-SUMPRODUCT(($D$3:D210=D211)*($K$3:K210))</f>
        <v/>
      </c>
      <c r="H211" s="51">
        <f>(F211-G211+'2_Params'!$B$6)/'2_Params'!$B$7</f>
        <v/>
      </c>
      <c r="I211" s="51">
        <f>1/(1+10^(-H211))</f>
        <v/>
      </c>
      <c r="J211" s="52">
        <f>LN(ABS(E211)+1)*('2_Params'!$B$8/MAX('2_Params'!$B$10,(IF(L211=1,F211-G211,G211-F211))*'2_Params'!$B$9+'2_Params'!$B$8))</f>
        <v/>
      </c>
      <c r="K211" s="52">
        <f>'2_Params'!$B$5*J211*(L211-I211)</f>
        <v/>
      </c>
      <c r="L211" s="48">
        <f>'1_Raw_Games'!O211</f>
        <v/>
      </c>
      <c r="M211" s="66" t="n">
        <v>-0.0659622654104822</v>
      </c>
      <c r="N211" s="54">
        <f>ABS(H211-M211)</f>
        <v/>
      </c>
    </row>
    <row r="212" ht="15" customHeight="1" s="35">
      <c r="A212" s="48">
        <f>'1_Raw_Games'!A212</f>
        <v/>
      </c>
      <c r="B212" s="49">
        <f>'1_Raw_Games'!B212</f>
        <v/>
      </c>
      <c r="C212" s="48">
        <f>'1_Raw_Games'!D212</f>
        <v/>
      </c>
      <c r="D212" s="48">
        <f>'1_Raw_Games'!C212</f>
        <v/>
      </c>
      <c r="E212" s="48">
        <f>'1_Raw_Games'!P212</f>
        <v/>
      </c>
      <c r="F212" s="50">
        <f>'2_Params'!$B$4+SUMPRODUCT(($C$3:C211=C212)*($K$3:K211))-SUMPRODUCT(($D$3:D211=C212)*($K$3:K211))</f>
        <v/>
      </c>
      <c r="G212" s="50">
        <f>'2_Params'!$B$4+SUMPRODUCT(($C$3:C211=D212)*($K$3:K211))-SUMPRODUCT(($D$3:D211=D212)*($K$3:K211))</f>
        <v/>
      </c>
      <c r="H212" s="51">
        <f>(F212-G212+'2_Params'!$B$6)/'2_Params'!$B$7</f>
        <v/>
      </c>
      <c r="I212" s="51">
        <f>1/(1+10^(-H212))</f>
        <v/>
      </c>
      <c r="J212" s="52">
        <f>LN(ABS(E212)+1)*('2_Params'!$B$8/MAX('2_Params'!$B$10,(IF(L212=1,F212-G212,G212-F212))*'2_Params'!$B$9+'2_Params'!$B$8))</f>
        <v/>
      </c>
      <c r="K212" s="52">
        <f>'2_Params'!$B$5*J212*(L212-I212)</f>
        <v/>
      </c>
      <c r="L212" s="48">
        <f>'1_Raw_Games'!O212</f>
        <v/>
      </c>
      <c r="M212" s="66" t="n">
        <v>0.0622062534436969</v>
      </c>
      <c r="N212" s="54">
        <f>ABS(H212-M212)</f>
        <v/>
      </c>
    </row>
    <row r="213" ht="15" customHeight="1" s="35">
      <c r="A213" s="48">
        <f>'1_Raw_Games'!A213</f>
        <v/>
      </c>
      <c r="B213" s="49">
        <f>'1_Raw_Games'!B213</f>
        <v/>
      </c>
      <c r="C213" s="48">
        <f>'1_Raw_Games'!D213</f>
        <v/>
      </c>
      <c r="D213" s="48">
        <f>'1_Raw_Games'!C213</f>
        <v/>
      </c>
      <c r="E213" s="48">
        <f>'1_Raw_Games'!P213</f>
        <v/>
      </c>
      <c r="F213" s="50">
        <f>'2_Params'!$B$4+SUMPRODUCT(($C$3:C212=C213)*($K$3:K212))-SUMPRODUCT(($D$3:D212=C213)*($K$3:K212))</f>
        <v/>
      </c>
      <c r="G213" s="50">
        <f>'2_Params'!$B$4+SUMPRODUCT(($C$3:C212=D213)*($K$3:K212))-SUMPRODUCT(($D$3:D212=D213)*($K$3:K212))</f>
        <v/>
      </c>
      <c r="H213" s="51">
        <f>(F213-G213+'2_Params'!$B$6)/'2_Params'!$B$7</f>
        <v/>
      </c>
      <c r="I213" s="51">
        <f>1/(1+10^(-H213))</f>
        <v/>
      </c>
      <c r="J213" s="52">
        <f>LN(ABS(E213)+1)*('2_Params'!$B$8/MAX('2_Params'!$B$10,(IF(L213=1,F213-G213,G213-F213))*'2_Params'!$B$9+'2_Params'!$B$8))</f>
        <v/>
      </c>
      <c r="K213" s="52">
        <f>'2_Params'!$B$5*J213*(L213-I213)</f>
        <v/>
      </c>
      <c r="L213" s="48">
        <f>'1_Raw_Games'!O213</f>
        <v/>
      </c>
      <c r="M213" s="66" t="n">
        <v>0.39234261339552</v>
      </c>
      <c r="N213" s="54">
        <f>ABS(H213-M213)</f>
        <v/>
      </c>
    </row>
    <row r="214" ht="15" customHeight="1" s="35">
      <c r="A214" s="48">
        <f>'1_Raw_Games'!A214</f>
        <v/>
      </c>
      <c r="B214" s="49">
        <f>'1_Raw_Games'!B214</f>
        <v/>
      </c>
      <c r="C214" s="48">
        <f>'1_Raw_Games'!D214</f>
        <v/>
      </c>
      <c r="D214" s="48">
        <f>'1_Raw_Games'!C214</f>
        <v/>
      </c>
      <c r="E214" s="48">
        <f>'1_Raw_Games'!P214</f>
        <v/>
      </c>
      <c r="F214" s="50">
        <f>'2_Params'!$B$4+SUMPRODUCT(($C$3:C213=C214)*($K$3:K213))-SUMPRODUCT(($D$3:D213=C214)*($K$3:K213))</f>
        <v/>
      </c>
      <c r="G214" s="50">
        <f>'2_Params'!$B$4+SUMPRODUCT(($C$3:C213=D214)*($K$3:K213))-SUMPRODUCT(($D$3:D213=D214)*($K$3:K213))</f>
        <v/>
      </c>
      <c r="H214" s="51">
        <f>(F214-G214+'2_Params'!$B$6)/'2_Params'!$B$7</f>
        <v/>
      </c>
      <c r="I214" s="51">
        <f>1/(1+10^(-H214))</f>
        <v/>
      </c>
      <c r="J214" s="52">
        <f>LN(ABS(E214)+1)*('2_Params'!$B$8/MAX('2_Params'!$B$10,(IF(L214=1,F214-G214,G214-F214))*'2_Params'!$B$9+'2_Params'!$B$8))</f>
        <v/>
      </c>
      <c r="K214" s="52">
        <f>'2_Params'!$B$5*J214*(L214-I214)</f>
        <v/>
      </c>
      <c r="L214" s="48">
        <f>'1_Raw_Games'!O214</f>
        <v/>
      </c>
      <c r="M214" s="66" t="n">
        <v>0.3142752630042923</v>
      </c>
      <c r="N214" s="54">
        <f>ABS(H214-M214)</f>
        <v/>
      </c>
    </row>
    <row r="215" ht="15" customHeight="1" s="35">
      <c r="A215" s="48">
        <f>'1_Raw_Games'!A215</f>
        <v/>
      </c>
      <c r="B215" s="49">
        <f>'1_Raw_Games'!B215</f>
        <v/>
      </c>
      <c r="C215" s="48">
        <f>'1_Raw_Games'!D215</f>
        <v/>
      </c>
      <c r="D215" s="48">
        <f>'1_Raw_Games'!C215</f>
        <v/>
      </c>
      <c r="E215" s="48">
        <f>'1_Raw_Games'!P215</f>
        <v/>
      </c>
      <c r="F215" s="50">
        <f>'2_Params'!$B$4+SUMPRODUCT(($C$3:C214=C215)*($K$3:K214))-SUMPRODUCT(($D$3:D214=C215)*($K$3:K214))</f>
        <v/>
      </c>
      <c r="G215" s="50">
        <f>'2_Params'!$B$4+SUMPRODUCT(($C$3:C214=D215)*($K$3:K214))-SUMPRODUCT(($D$3:D214=D215)*($K$3:K214))</f>
        <v/>
      </c>
      <c r="H215" s="51">
        <f>(F215-G215+'2_Params'!$B$6)/'2_Params'!$B$7</f>
        <v/>
      </c>
      <c r="I215" s="51">
        <f>1/(1+10^(-H215))</f>
        <v/>
      </c>
      <c r="J215" s="52">
        <f>LN(ABS(E215)+1)*('2_Params'!$B$8/MAX('2_Params'!$B$10,(IF(L215=1,F215-G215,G215-F215))*'2_Params'!$B$9+'2_Params'!$B$8))</f>
        <v/>
      </c>
      <c r="K215" s="52">
        <f>'2_Params'!$B$5*J215*(L215-I215)</f>
        <v/>
      </c>
      <c r="L215" s="48">
        <f>'1_Raw_Games'!O215</f>
        <v/>
      </c>
      <c r="M215" s="66" t="n">
        <v>0.0539977572559615</v>
      </c>
      <c r="N215" s="54">
        <f>ABS(H215-M215)</f>
        <v/>
      </c>
    </row>
    <row r="216" ht="15" customHeight="1" s="35">
      <c r="A216" s="48">
        <f>'1_Raw_Games'!A216</f>
        <v/>
      </c>
      <c r="B216" s="49">
        <f>'1_Raw_Games'!B216</f>
        <v/>
      </c>
      <c r="C216" s="48">
        <f>'1_Raw_Games'!D216</f>
        <v/>
      </c>
      <c r="D216" s="48">
        <f>'1_Raw_Games'!C216</f>
        <v/>
      </c>
      <c r="E216" s="48">
        <f>'1_Raw_Games'!P216</f>
        <v/>
      </c>
      <c r="F216" s="50">
        <f>'2_Params'!$B$4+SUMPRODUCT(($C$3:C215=C216)*($K$3:K215))-SUMPRODUCT(($D$3:D215=C216)*($K$3:K215))</f>
        <v/>
      </c>
      <c r="G216" s="50">
        <f>'2_Params'!$B$4+SUMPRODUCT(($C$3:C215=D216)*($K$3:K215))-SUMPRODUCT(($D$3:D215=D216)*($K$3:K215))</f>
        <v/>
      </c>
      <c r="H216" s="51">
        <f>(F216-G216+'2_Params'!$B$6)/'2_Params'!$B$7</f>
        <v/>
      </c>
      <c r="I216" s="51">
        <f>1/(1+10^(-H216))</f>
        <v/>
      </c>
      <c r="J216" s="52">
        <f>LN(ABS(E216)+1)*('2_Params'!$B$8/MAX('2_Params'!$B$10,(IF(L216=1,F216-G216,G216-F216))*'2_Params'!$B$9+'2_Params'!$B$8))</f>
        <v/>
      </c>
      <c r="K216" s="52">
        <f>'2_Params'!$B$5*J216*(L216-I216)</f>
        <v/>
      </c>
      <c r="L216" s="48">
        <f>'1_Raw_Games'!O216</f>
        <v/>
      </c>
      <c r="M216" s="66" t="n">
        <v>0.0833187007703884</v>
      </c>
      <c r="N216" s="54">
        <f>ABS(H216-M216)</f>
        <v/>
      </c>
    </row>
    <row r="217" ht="15" customHeight="1" s="35">
      <c r="A217" s="48">
        <f>'1_Raw_Games'!A217</f>
        <v/>
      </c>
      <c r="B217" s="49">
        <f>'1_Raw_Games'!B217</f>
        <v/>
      </c>
      <c r="C217" s="48">
        <f>'1_Raw_Games'!D217</f>
        <v/>
      </c>
      <c r="D217" s="48">
        <f>'1_Raw_Games'!C217</f>
        <v/>
      </c>
      <c r="E217" s="48">
        <f>'1_Raw_Games'!P217</f>
        <v/>
      </c>
      <c r="F217" s="50">
        <f>'2_Params'!$B$4+SUMPRODUCT(($C$3:C216=C217)*($K$3:K216))-SUMPRODUCT(($D$3:D216=C217)*($K$3:K216))</f>
        <v/>
      </c>
      <c r="G217" s="50">
        <f>'2_Params'!$B$4+SUMPRODUCT(($C$3:C216=D217)*($K$3:K216))-SUMPRODUCT(($D$3:D216=D217)*($K$3:K216))</f>
        <v/>
      </c>
      <c r="H217" s="51">
        <f>(F217-G217+'2_Params'!$B$6)/'2_Params'!$B$7</f>
        <v/>
      </c>
      <c r="I217" s="51">
        <f>1/(1+10^(-H217))</f>
        <v/>
      </c>
      <c r="J217" s="52">
        <f>LN(ABS(E217)+1)*('2_Params'!$B$8/MAX('2_Params'!$B$10,(IF(L217=1,F217-G217,G217-F217))*'2_Params'!$B$9+'2_Params'!$B$8))</f>
        <v/>
      </c>
      <c r="K217" s="52">
        <f>'2_Params'!$B$5*J217*(L217-I217)</f>
        <v/>
      </c>
      <c r="L217" s="48">
        <f>'1_Raw_Games'!O217</f>
        <v/>
      </c>
      <c r="M217" s="66" t="n">
        <v>0.0039784962288496</v>
      </c>
      <c r="N217" s="54">
        <f>ABS(H217-M217)</f>
        <v/>
      </c>
    </row>
    <row r="218" ht="15" customHeight="1" s="35">
      <c r="A218" s="48">
        <f>'1_Raw_Games'!A218</f>
        <v/>
      </c>
      <c r="B218" s="49">
        <f>'1_Raw_Games'!B218</f>
        <v/>
      </c>
      <c r="C218" s="48">
        <f>'1_Raw_Games'!D218</f>
        <v/>
      </c>
      <c r="D218" s="48">
        <f>'1_Raw_Games'!C218</f>
        <v/>
      </c>
      <c r="E218" s="48">
        <f>'1_Raw_Games'!P218</f>
        <v/>
      </c>
      <c r="F218" s="50">
        <f>'2_Params'!$B$4+SUMPRODUCT(($C$3:C217=C218)*($K$3:K217))-SUMPRODUCT(($D$3:D217=C218)*($K$3:K217))</f>
        <v/>
      </c>
      <c r="G218" s="50">
        <f>'2_Params'!$B$4+SUMPRODUCT(($C$3:C217=D218)*($K$3:K217))-SUMPRODUCT(($D$3:D217=D218)*($K$3:K217))</f>
        <v/>
      </c>
      <c r="H218" s="51">
        <f>(F218-G218+'2_Params'!$B$6)/'2_Params'!$B$7</f>
        <v/>
      </c>
      <c r="I218" s="51">
        <f>1/(1+10^(-H218))</f>
        <v/>
      </c>
      <c r="J218" s="52">
        <f>LN(ABS(E218)+1)*('2_Params'!$B$8/MAX('2_Params'!$B$10,(IF(L218=1,F218-G218,G218-F218))*'2_Params'!$B$9+'2_Params'!$B$8))</f>
        <v/>
      </c>
      <c r="K218" s="52">
        <f>'2_Params'!$B$5*J218*(L218-I218)</f>
        <v/>
      </c>
      <c r="L218" s="48">
        <f>'1_Raw_Games'!O218</f>
        <v/>
      </c>
      <c r="M218" s="66" t="n">
        <v>0.128991477117537</v>
      </c>
      <c r="N218" s="54">
        <f>ABS(H218-M218)</f>
        <v/>
      </c>
    </row>
    <row r="219" ht="15" customHeight="1" s="35">
      <c r="A219" s="48">
        <f>'1_Raw_Games'!A219</f>
        <v/>
      </c>
      <c r="B219" s="49">
        <f>'1_Raw_Games'!B219</f>
        <v/>
      </c>
      <c r="C219" s="48">
        <f>'1_Raw_Games'!D219</f>
        <v/>
      </c>
      <c r="D219" s="48">
        <f>'1_Raw_Games'!C219</f>
        <v/>
      </c>
      <c r="E219" s="48">
        <f>'1_Raw_Games'!P219</f>
        <v/>
      </c>
      <c r="F219" s="50">
        <f>'2_Params'!$B$4+SUMPRODUCT(($C$3:C218=C219)*($K$3:K218))-SUMPRODUCT(($D$3:D218=C219)*($K$3:K218))</f>
        <v/>
      </c>
      <c r="G219" s="50">
        <f>'2_Params'!$B$4+SUMPRODUCT(($C$3:C218=D219)*($K$3:K218))-SUMPRODUCT(($D$3:D218=D219)*($K$3:K218))</f>
        <v/>
      </c>
      <c r="H219" s="51">
        <f>(F219-G219+'2_Params'!$B$6)/'2_Params'!$B$7</f>
        <v/>
      </c>
      <c r="I219" s="51">
        <f>1/(1+10^(-H219))</f>
        <v/>
      </c>
      <c r="J219" s="52">
        <f>LN(ABS(E219)+1)*('2_Params'!$B$8/MAX('2_Params'!$B$10,(IF(L219=1,F219-G219,G219-F219))*'2_Params'!$B$9+'2_Params'!$B$8))</f>
        <v/>
      </c>
      <c r="K219" s="52">
        <f>'2_Params'!$B$5*J219*(L219-I219)</f>
        <v/>
      </c>
      <c r="L219" s="48">
        <f>'1_Raw_Games'!O219</f>
        <v/>
      </c>
      <c r="M219" s="66" t="n">
        <v>0.0817811556296703</v>
      </c>
      <c r="N219" s="54">
        <f>ABS(H219-M219)</f>
        <v/>
      </c>
    </row>
    <row r="220" ht="15" customHeight="1" s="35">
      <c r="A220" s="48">
        <f>'1_Raw_Games'!A220</f>
        <v/>
      </c>
      <c r="B220" s="49">
        <f>'1_Raw_Games'!B220</f>
        <v/>
      </c>
      <c r="C220" s="48">
        <f>'1_Raw_Games'!D220</f>
        <v/>
      </c>
      <c r="D220" s="48">
        <f>'1_Raw_Games'!C220</f>
        <v/>
      </c>
      <c r="E220" s="48">
        <f>'1_Raw_Games'!P220</f>
        <v/>
      </c>
      <c r="F220" s="50">
        <f>'2_Params'!$B$4+SUMPRODUCT(($C$3:C219=C220)*($K$3:K219))-SUMPRODUCT(($D$3:D219=C220)*($K$3:K219))</f>
        <v/>
      </c>
      <c r="G220" s="50">
        <f>'2_Params'!$B$4+SUMPRODUCT(($C$3:C219=D220)*($K$3:K219))-SUMPRODUCT(($D$3:D219=D220)*($K$3:K219))</f>
        <v/>
      </c>
      <c r="H220" s="51">
        <f>(F220-G220+'2_Params'!$B$6)/'2_Params'!$B$7</f>
        <v/>
      </c>
      <c r="I220" s="51">
        <f>1/(1+10^(-H220))</f>
        <v/>
      </c>
      <c r="J220" s="52">
        <f>LN(ABS(E220)+1)*('2_Params'!$B$8/MAX('2_Params'!$B$10,(IF(L220=1,F220-G220,G220-F220))*'2_Params'!$B$9+'2_Params'!$B$8))</f>
        <v/>
      </c>
      <c r="K220" s="52">
        <f>'2_Params'!$B$5*J220*(L220-I220)</f>
        <v/>
      </c>
      <c r="L220" s="48">
        <f>'1_Raw_Games'!O220</f>
        <v/>
      </c>
      <c r="M220" s="66" t="n">
        <v>0.4759522268014711</v>
      </c>
      <c r="N220" s="54">
        <f>ABS(H220-M220)</f>
        <v/>
      </c>
    </row>
    <row r="221" ht="15" customHeight="1" s="35">
      <c r="A221" s="48">
        <f>'1_Raw_Games'!A221</f>
        <v/>
      </c>
      <c r="B221" s="49">
        <f>'1_Raw_Games'!B221</f>
        <v/>
      </c>
      <c r="C221" s="48">
        <f>'1_Raw_Games'!D221</f>
        <v/>
      </c>
      <c r="D221" s="48">
        <f>'1_Raw_Games'!C221</f>
        <v/>
      </c>
      <c r="E221" s="48">
        <f>'1_Raw_Games'!P221</f>
        <v/>
      </c>
      <c r="F221" s="50">
        <f>'2_Params'!$B$4+SUMPRODUCT(($C$3:C220=C221)*($K$3:K220))-SUMPRODUCT(($D$3:D220=C221)*($K$3:K220))</f>
        <v/>
      </c>
      <c r="G221" s="50">
        <f>'2_Params'!$B$4+SUMPRODUCT(($C$3:C220=D221)*($K$3:K220))-SUMPRODUCT(($D$3:D220=D221)*($K$3:K220))</f>
        <v/>
      </c>
      <c r="H221" s="51">
        <f>(F221-G221+'2_Params'!$B$6)/'2_Params'!$B$7</f>
        <v/>
      </c>
      <c r="I221" s="51">
        <f>1/(1+10^(-H221))</f>
        <v/>
      </c>
      <c r="J221" s="52">
        <f>LN(ABS(E221)+1)*('2_Params'!$B$8/MAX('2_Params'!$B$10,(IF(L221=1,F221-G221,G221-F221))*'2_Params'!$B$9+'2_Params'!$B$8))</f>
        <v/>
      </c>
      <c r="K221" s="52">
        <f>'2_Params'!$B$5*J221*(L221-I221)</f>
        <v/>
      </c>
      <c r="L221" s="48">
        <f>'1_Raw_Games'!O221</f>
        <v/>
      </c>
      <c r="M221" s="66" t="n">
        <v>-0.2464441966048315</v>
      </c>
      <c r="N221" s="54">
        <f>ABS(H221-M221)</f>
        <v/>
      </c>
    </row>
    <row r="222" ht="15" customHeight="1" s="35">
      <c r="A222" s="48">
        <f>'1_Raw_Games'!A222</f>
        <v/>
      </c>
      <c r="B222" s="49">
        <f>'1_Raw_Games'!B222</f>
        <v/>
      </c>
      <c r="C222" s="48">
        <f>'1_Raw_Games'!D222</f>
        <v/>
      </c>
      <c r="D222" s="48">
        <f>'1_Raw_Games'!C222</f>
        <v/>
      </c>
      <c r="E222" s="48">
        <f>'1_Raw_Games'!P222</f>
        <v/>
      </c>
      <c r="F222" s="50">
        <f>'2_Params'!$B$4+SUMPRODUCT(($C$3:C221=C222)*($K$3:K221))-SUMPRODUCT(($D$3:D221=C222)*($K$3:K221))</f>
        <v/>
      </c>
      <c r="G222" s="50">
        <f>'2_Params'!$B$4+SUMPRODUCT(($C$3:C221=D222)*($K$3:K221))-SUMPRODUCT(($D$3:D221=D222)*($K$3:K221))</f>
        <v/>
      </c>
      <c r="H222" s="51">
        <f>(F222-G222+'2_Params'!$B$6)/'2_Params'!$B$7</f>
        <v/>
      </c>
      <c r="I222" s="51">
        <f>1/(1+10^(-H222))</f>
        <v/>
      </c>
      <c r="J222" s="52">
        <f>LN(ABS(E222)+1)*('2_Params'!$B$8/MAX('2_Params'!$B$10,(IF(L222=1,F222-G222,G222-F222))*'2_Params'!$B$9+'2_Params'!$B$8))</f>
        <v/>
      </c>
      <c r="K222" s="52">
        <f>'2_Params'!$B$5*J222*(L222-I222)</f>
        <v/>
      </c>
      <c r="L222" s="48">
        <f>'1_Raw_Games'!O222</f>
        <v/>
      </c>
      <c r="M222" s="66" t="n">
        <v>0.5954228484230351</v>
      </c>
      <c r="N222" s="54">
        <f>ABS(H222-M222)</f>
        <v/>
      </c>
    </row>
    <row r="223" ht="15" customHeight="1" s="35">
      <c r="A223" s="48">
        <f>'1_Raw_Games'!A223</f>
        <v/>
      </c>
      <c r="B223" s="49">
        <f>'1_Raw_Games'!B223</f>
        <v/>
      </c>
      <c r="C223" s="48">
        <f>'1_Raw_Games'!D223</f>
        <v/>
      </c>
      <c r="D223" s="48">
        <f>'1_Raw_Games'!C223</f>
        <v/>
      </c>
      <c r="E223" s="48">
        <f>'1_Raw_Games'!P223</f>
        <v/>
      </c>
      <c r="F223" s="50">
        <f>'2_Params'!$B$4+SUMPRODUCT(($C$3:C222=C223)*($K$3:K222))-SUMPRODUCT(($D$3:D222=C223)*($K$3:K222))</f>
        <v/>
      </c>
      <c r="G223" s="50">
        <f>'2_Params'!$B$4+SUMPRODUCT(($C$3:C222=D223)*($K$3:K222))-SUMPRODUCT(($D$3:D222=D223)*($K$3:K222))</f>
        <v/>
      </c>
      <c r="H223" s="51">
        <f>(F223-G223+'2_Params'!$B$6)/'2_Params'!$B$7</f>
        <v/>
      </c>
      <c r="I223" s="51">
        <f>1/(1+10^(-H223))</f>
        <v/>
      </c>
      <c r="J223" s="52">
        <f>LN(ABS(E223)+1)*('2_Params'!$B$8/MAX('2_Params'!$B$10,(IF(L223=1,F223-G223,G223-F223))*'2_Params'!$B$9+'2_Params'!$B$8))</f>
        <v/>
      </c>
      <c r="K223" s="52">
        <f>'2_Params'!$B$5*J223*(L223-I223)</f>
        <v/>
      </c>
      <c r="L223" s="48">
        <f>'1_Raw_Games'!O223</f>
        <v/>
      </c>
      <c r="M223" s="66" t="n">
        <v>-0.0738046409327171</v>
      </c>
      <c r="N223" s="54">
        <f>ABS(H223-M223)</f>
        <v/>
      </c>
    </row>
    <row r="224" ht="15" customHeight="1" s="35">
      <c r="A224" s="48">
        <f>'1_Raw_Games'!A224</f>
        <v/>
      </c>
      <c r="B224" s="49">
        <f>'1_Raw_Games'!B224</f>
        <v/>
      </c>
      <c r="C224" s="48">
        <f>'1_Raw_Games'!D224</f>
        <v/>
      </c>
      <c r="D224" s="48">
        <f>'1_Raw_Games'!C224</f>
        <v/>
      </c>
      <c r="E224" s="48">
        <f>'1_Raw_Games'!P224</f>
        <v/>
      </c>
      <c r="F224" s="50">
        <f>'2_Params'!$B$4+SUMPRODUCT(($C$3:C223=C224)*($K$3:K223))-SUMPRODUCT(($D$3:D223=C224)*($K$3:K223))</f>
        <v/>
      </c>
      <c r="G224" s="50">
        <f>'2_Params'!$B$4+SUMPRODUCT(($C$3:C223=D224)*($K$3:K223))-SUMPRODUCT(($D$3:D223=D224)*($K$3:K223))</f>
        <v/>
      </c>
      <c r="H224" s="51">
        <f>(F224-G224+'2_Params'!$B$6)/'2_Params'!$B$7</f>
        <v/>
      </c>
      <c r="I224" s="51">
        <f>1/(1+10^(-H224))</f>
        <v/>
      </c>
      <c r="J224" s="52">
        <f>LN(ABS(E224)+1)*('2_Params'!$B$8/MAX('2_Params'!$B$10,(IF(L224=1,F224-G224,G224-F224))*'2_Params'!$B$9+'2_Params'!$B$8))</f>
        <v/>
      </c>
      <c r="K224" s="52">
        <f>'2_Params'!$B$5*J224*(L224-I224)</f>
        <v/>
      </c>
      <c r="L224" s="48">
        <f>'1_Raw_Games'!O224</f>
        <v/>
      </c>
      <c r="M224" s="66" t="n">
        <v>0.0878367478619458</v>
      </c>
      <c r="N224" s="54">
        <f>ABS(H224-M224)</f>
        <v/>
      </c>
    </row>
    <row r="225" ht="15" customHeight="1" s="35">
      <c r="A225" s="48">
        <f>'1_Raw_Games'!A225</f>
        <v/>
      </c>
      <c r="B225" s="49">
        <f>'1_Raw_Games'!B225</f>
        <v/>
      </c>
      <c r="C225" s="48">
        <f>'1_Raw_Games'!D225</f>
        <v/>
      </c>
      <c r="D225" s="48">
        <f>'1_Raw_Games'!C225</f>
        <v/>
      </c>
      <c r="E225" s="48">
        <f>'1_Raw_Games'!P225</f>
        <v/>
      </c>
      <c r="F225" s="50">
        <f>'2_Params'!$B$4+SUMPRODUCT(($C$3:C224=C225)*($K$3:K224))-SUMPRODUCT(($D$3:D224=C225)*($K$3:K224))</f>
        <v/>
      </c>
      <c r="G225" s="50">
        <f>'2_Params'!$B$4+SUMPRODUCT(($C$3:C224=D225)*($K$3:K224))-SUMPRODUCT(($D$3:D224=D225)*($K$3:K224))</f>
        <v/>
      </c>
      <c r="H225" s="51">
        <f>(F225-G225+'2_Params'!$B$6)/'2_Params'!$B$7</f>
        <v/>
      </c>
      <c r="I225" s="51">
        <f>1/(1+10^(-H225))</f>
        <v/>
      </c>
      <c r="J225" s="52">
        <f>LN(ABS(E225)+1)*('2_Params'!$B$8/MAX('2_Params'!$B$10,(IF(L225=1,F225-G225,G225-F225))*'2_Params'!$B$9+'2_Params'!$B$8))</f>
        <v/>
      </c>
      <c r="K225" s="52">
        <f>'2_Params'!$B$5*J225*(L225-I225)</f>
        <v/>
      </c>
      <c r="L225" s="48">
        <f>'1_Raw_Games'!O225</f>
        <v/>
      </c>
      <c r="M225" s="66" t="n">
        <v>0.2884780279303652</v>
      </c>
      <c r="N225" s="54">
        <f>ABS(H225-M225)</f>
        <v/>
      </c>
    </row>
    <row r="226" ht="15" customHeight="1" s="35">
      <c r="A226" s="48">
        <f>'1_Raw_Games'!A226</f>
        <v/>
      </c>
      <c r="B226" s="49">
        <f>'1_Raw_Games'!B226</f>
        <v/>
      </c>
      <c r="C226" s="48">
        <f>'1_Raw_Games'!D226</f>
        <v/>
      </c>
      <c r="D226" s="48">
        <f>'1_Raw_Games'!C226</f>
        <v/>
      </c>
      <c r="E226" s="48">
        <f>'1_Raw_Games'!P226</f>
        <v/>
      </c>
      <c r="F226" s="50">
        <f>'2_Params'!$B$4+SUMPRODUCT(($C$3:C225=C226)*($K$3:K225))-SUMPRODUCT(($D$3:D225=C226)*($K$3:K225))</f>
        <v/>
      </c>
      <c r="G226" s="50">
        <f>'2_Params'!$B$4+SUMPRODUCT(($C$3:C225=D226)*($K$3:K225))-SUMPRODUCT(($D$3:D225=D226)*($K$3:K225))</f>
        <v/>
      </c>
      <c r="H226" s="51">
        <f>(F226-G226+'2_Params'!$B$6)/'2_Params'!$B$7</f>
        <v/>
      </c>
      <c r="I226" s="51">
        <f>1/(1+10^(-H226))</f>
        <v/>
      </c>
      <c r="J226" s="52">
        <f>LN(ABS(E226)+1)*('2_Params'!$B$8/MAX('2_Params'!$B$10,(IF(L226=1,F226-G226,G226-F226))*'2_Params'!$B$9+'2_Params'!$B$8))</f>
        <v/>
      </c>
      <c r="K226" s="52">
        <f>'2_Params'!$B$5*J226*(L226-I226)</f>
        <v/>
      </c>
      <c r="L226" s="48">
        <f>'1_Raw_Games'!O226</f>
        <v/>
      </c>
      <c r="M226" s="66" t="n">
        <v>0.1715370053520956</v>
      </c>
      <c r="N226" s="54">
        <f>ABS(H226-M226)</f>
        <v/>
      </c>
    </row>
    <row r="227" ht="15" customHeight="1" s="35">
      <c r="A227" s="48">
        <f>'1_Raw_Games'!A227</f>
        <v/>
      </c>
      <c r="B227" s="49">
        <f>'1_Raw_Games'!B227</f>
        <v/>
      </c>
      <c r="C227" s="48">
        <f>'1_Raw_Games'!D227</f>
        <v/>
      </c>
      <c r="D227" s="48">
        <f>'1_Raw_Games'!C227</f>
        <v/>
      </c>
      <c r="E227" s="48">
        <f>'1_Raw_Games'!P227</f>
        <v/>
      </c>
      <c r="F227" s="50">
        <f>'2_Params'!$B$4+SUMPRODUCT(($C$3:C226=C227)*($K$3:K226))-SUMPRODUCT(($D$3:D226=C227)*($K$3:K226))</f>
        <v/>
      </c>
      <c r="G227" s="50">
        <f>'2_Params'!$B$4+SUMPRODUCT(($C$3:C226=D227)*($K$3:K226))-SUMPRODUCT(($D$3:D226=D227)*($K$3:K226))</f>
        <v/>
      </c>
      <c r="H227" s="51">
        <f>(F227-G227+'2_Params'!$B$6)/'2_Params'!$B$7</f>
        <v/>
      </c>
      <c r="I227" s="51">
        <f>1/(1+10^(-H227))</f>
        <v/>
      </c>
      <c r="J227" s="52">
        <f>LN(ABS(E227)+1)*('2_Params'!$B$8/MAX('2_Params'!$B$10,(IF(L227=1,F227-G227,G227-F227))*'2_Params'!$B$9+'2_Params'!$B$8))</f>
        <v/>
      </c>
      <c r="K227" s="52">
        <f>'2_Params'!$B$5*J227*(L227-I227)</f>
        <v/>
      </c>
      <c r="L227" s="48">
        <f>'1_Raw_Games'!O227</f>
        <v/>
      </c>
      <c r="M227" s="66" t="n">
        <v>0.09783764537264571</v>
      </c>
      <c r="N227" s="54">
        <f>ABS(H227-M227)</f>
        <v/>
      </c>
    </row>
    <row r="228" ht="15" customHeight="1" s="35">
      <c r="A228" s="48">
        <f>'1_Raw_Games'!A228</f>
        <v/>
      </c>
      <c r="B228" s="49">
        <f>'1_Raw_Games'!B228</f>
        <v/>
      </c>
      <c r="C228" s="48">
        <f>'1_Raw_Games'!D228</f>
        <v/>
      </c>
      <c r="D228" s="48">
        <f>'1_Raw_Games'!C228</f>
        <v/>
      </c>
      <c r="E228" s="48">
        <f>'1_Raw_Games'!P228</f>
        <v/>
      </c>
      <c r="F228" s="50">
        <f>'2_Params'!$B$4+SUMPRODUCT(($C$3:C227=C228)*($K$3:K227))-SUMPRODUCT(($D$3:D227=C228)*($K$3:K227))</f>
        <v/>
      </c>
      <c r="G228" s="50">
        <f>'2_Params'!$B$4+SUMPRODUCT(($C$3:C227=D228)*($K$3:K227))-SUMPRODUCT(($D$3:D227=D228)*($K$3:K227))</f>
        <v/>
      </c>
      <c r="H228" s="51">
        <f>(F228-G228+'2_Params'!$B$6)/'2_Params'!$B$7</f>
        <v/>
      </c>
      <c r="I228" s="51">
        <f>1/(1+10^(-H228))</f>
        <v/>
      </c>
      <c r="J228" s="52">
        <f>LN(ABS(E228)+1)*('2_Params'!$B$8/MAX('2_Params'!$B$10,(IF(L228=1,F228-G228,G228-F228))*'2_Params'!$B$9+'2_Params'!$B$8))</f>
        <v/>
      </c>
      <c r="K228" s="52">
        <f>'2_Params'!$B$5*J228*(L228-I228)</f>
        <v/>
      </c>
      <c r="L228" s="48">
        <f>'1_Raw_Games'!O228</f>
        <v/>
      </c>
      <c r="M228" s="66" t="n">
        <v>0.1964233370278896</v>
      </c>
      <c r="N228" s="54">
        <f>ABS(H228-M228)</f>
        <v/>
      </c>
    </row>
    <row r="229" ht="15" customHeight="1" s="35">
      <c r="A229" s="48">
        <f>'1_Raw_Games'!A229</f>
        <v/>
      </c>
      <c r="B229" s="49">
        <f>'1_Raw_Games'!B229</f>
        <v/>
      </c>
      <c r="C229" s="48">
        <f>'1_Raw_Games'!D229</f>
        <v/>
      </c>
      <c r="D229" s="48">
        <f>'1_Raw_Games'!C229</f>
        <v/>
      </c>
      <c r="E229" s="48">
        <f>'1_Raw_Games'!P229</f>
        <v/>
      </c>
      <c r="F229" s="50">
        <f>'2_Params'!$B$4+SUMPRODUCT(($C$3:C228=C229)*($K$3:K228))-SUMPRODUCT(($D$3:D228=C229)*($K$3:K228))</f>
        <v/>
      </c>
      <c r="G229" s="50">
        <f>'2_Params'!$B$4+SUMPRODUCT(($C$3:C228=D229)*($K$3:K228))-SUMPRODUCT(($D$3:D228=D229)*($K$3:K228))</f>
        <v/>
      </c>
      <c r="H229" s="51">
        <f>(F229-G229+'2_Params'!$B$6)/'2_Params'!$B$7</f>
        <v/>
      </c>
      <c r="I229" s="51">
        <f>1/(1+10^(-H229))</f>
        <v/>
      </c>
      <c r="J229" s="52">
        <f>LN(ABS(E229)+1)*('2_Params'!$B$8/MAX('2_Params'!$B$10,(IF(L229=1,F229-G229,G229-F229))*'2_Params'!$B$9+'2_Params'!$B$8))</f>
        <v/>
      </c>
      <c r="K229" s="52">
        <f>'2_Params'!$B$5*J229*(L229-I229)</f>
        <v/>
      </c>
      <c r="L229" s="48">
        <f>'1_Raw_Games'!O229</f>
        <v/>
      </c>
      <c r="M229" s="66" t="n">
        <v>0.425319081690734</v>
      </c>
      <c r="N229" s="54">
        <f>ABS(H229-M229)</f>
        <v/>
      </c>
    </row>
    <row r="230" ht="15" customHeight="1" s="35">
      <c r="A230" s="48">
        <f>'1_Raw_Games'!A230</f>
        <v/>
      </c>
      <c r="B230" s="49">
        <f>'1_Raw_Games'!B230</f>
        <v/>
      </c>
      <c r="C230" s="48">
        <f>'1_Raw_Games'!D230</f>
        <v/>
      </c>
      <c r="D230" s="48">
        <f>'1_Raw_Games'!C230</f>
        <v/>
      </c>
      <c r="E230" s="48">
        <f>'1_Raw_Games'!P230</f>
        <v/>
      </c>
      <c r="F230" s="50">
        <f>'2_Params'!$B$4+SUMPRODUCT(($C$3:C229=C230)*($K$3:K229))-SUMPRODUCT(($D$3:D229=C230)*($K$3:K229))</f>
        <v/>
      </c>
      <c r="G230" s="50">
        <f>'2_Params'!$B$4+SUMPRODUCT(($C$3:C229=D230)*($K$3:K229))-SUMPRODUCT(($D$3:D229=D230)*($K$3:K229))</f>
        <v/>
      </c>
      <c r="H230" s="51">
        <f>(F230-G230+'2_Params'!$B$6)/'2_Params'!$B$7</f>
        <v/>
      </c>
      <c r="I230" s="51">
        <f>1/(1+10^(-H230))</f>
        <v/>
      </c>
      <c r="J230" s="52">
        <f>LN(ABS(E230)+1)*('2_Params'!$B$8/MAX('2_Params'!$B$10,(IF(L230=1,F230-G230,G230-F230))*'2_Params'!$B$9+'2_Params'!$B$8))</f>
        <v/>
      </c>
      <c r="K230" s="52">
        <f>'2_Params'!$B$5*J230*(L230-I230)</f>
        <v/>
      </c>
      <c r="L230" s="48">
        <f>'1_Raw_Games'!O230</f>
        <v/>
      </c>
      <c r="M230" s="66" t="n">
        <v>0.3862155226931332</v>
      </c>
      <c r="N230" s="54">
        <f>ABS(H230-M230)</f>
        <v/>
      </c>
    </row>
    <row r="231" ht="15" customHeight="1" s="35">
      <c r="A231" s="48">
        <f>'1_Raw_Games'!A231</f>
        <v/>
      </c>
      <c r="B231" s="49">
        <f>'1_Raw_Games'!B231</f>
        <v/>
      </c>
      <c r="C231" s="48">
        <f>'1_Raw_Games'!D231</f>
        <v/>
      </c>
      <c r="D231" s="48">
        <f>'1_Raw_Games'!C231</f>
        <v/>
      </c>
      <c r="E231" s="48">
        <f>'1_Raw_Games'!P231</f>
        <v/>
      </c>
      <c r="F231" s="50">
        <f>'2_Params'!$B$4+SUMPRODUCT(($C$3:C230=C231)*($K$3:K230))-SUMPRODUCT(($D$3:D230=C231)*($K$3:K230))</f>
        <v/>
      </c>
      <c r="G231" s="50">
        <f>'2_Params'!$B$4+SUMPRODUCT(($C$3:C230=D231)*($K$3:K230))-SUMPRODUCT(($D$3:D230=D231)*($K$3:K230))</f>
        <v/>
      </c>
      <c r="H231" s="51">
        <f>(F231-G231+'2_Params'!$B$6)/'2_Params'!$B$7</f>
        <v/>
      </c>
      <c r="I231" s="51">
        <f>1/(1+10^(-H231))</f>
        <v/>
      </c>
      <c r="J231" s="52">
        <f>LN(ABS(E231)+1)*('2_Params'!$B$8/MAX('2_Params'!$B$10,(IF(L231=1,F231-G231,G231-F231))*'2_Params'!$B$9+'2_Params'!$B$8))</f>
        <v/>
      </c>
      <c r="K231" s="52">
        <f>'2_Params'!$B$5*J231*(L231-I231)</f>
        <v/>
      </c>
      <c r="L231" s="48">
        <f>'1_Raw_Games'!O231</f>
        <v/>
      </c>
      <c r="M231" s="66" t="n">
        <v>0.5286740285185527</v>
      </c>
      <c r="N231" s="54">
        <f>ABS(H231-M231)</f>
        <v/>
      </c>
    </row>
    <row r="232" ht="15" customHeight="1" s="35">
      <c r="A232" s="48">
        <f>'1_Raw_Games'!A232</f>
        <v/>
      </c>
      <c r="B232" s="49">
        <f>'1_Raw_Games'!B232</f>
        <v/>
      </c>
      <c r="C232" s="48">
        <f>'1_Raw_Games'!D232</f>
        <v/>
      </c>
      <c r="D232" s="48">
        <f>'1_Raw_Games'!C232</f>
        <v/>
      </c>
      <c r="E232" s="48">
        <f>'1_Raw_Games'!P232</f>
        <v/>
      </c>
      <c r="F232" s="50">
        <f>'2_Params'!$B$4+SUMPRODUCT(($C$3:C231=C232)*($K$3:K231))-SUMPRODUCT(($D$3:D231=C232)*($K$3:K231))</f>
        <v/>
      </c>
      <c r="G232" s="50">
        <f>'2_Params'!$B$4+SUMPRODUCT(($C$3:C231=D232)*($K$3:K231))-SUMPRODUCT(($D$3:D231=D232)*($K$3:K231))</f>
        <v/>
      </c>
      <c r="H232" s="51">
        <f>(F232-G232+'2_Params'!$B$6)/'2_Params'!$B$7</f>
        <v/>
      </c>
      <c r="I232" s="51">
        <f>1/(1+10^(-H232))</f>
        <v/>
      </c>
      <c r="J232" s="52">
        <f>LN(ABS(E232)+1)*('2_Params'!$B$8/MAX('2_Params'!$B$10,(IF(L232=1,F232-G232,G232-F232))*'2_Params'!$B$9+'2_Params'!$B$8))</f>
        <v/>
      </c>
      <c r="K232" s="52">
        <f>'2_Params'!$B$5*J232*(L232-I232)</f>
        <v/>
      </c>
      <c r="L232" s="48">
        <f>'1_Raw_Games'!O232</f>
        <v/>
      </c>
      <c r="M232" s="66" t="n">
        <v>0.09826960399388381</v>
      </c>
      <c r="N232" s="54">
        <f>ABS(H232-M232)</f>
        <v/>
      </c>
    </row>
    <row r="233" ht="15" customHeight="1" s="35">
      <c r="A233" s="48">
        <f>'1_Raw_Games'!A233</f>
        <v/>
      </c>
      <c r="B233" s="49">
        <f>'1_Raw_Games'!B233</f>
        <v/>
      </c>
      <c r="C233" s="48">
        <f>'1_Raw_Games'!D233</f>
        <v/>
      </c>
      <c r="D233" s="48">
        <f>'1_Raw_Games'!C233</f>
        <v/>
      </c>
      <c r="E233" s="48">
        <f>'1_Raw_Games'!P233</f>
        <v/>
      </c>
      <c r="F233" s="50">
        <f>'2_Params'!$B$4+SUMPRODUCT(($C$3:C232=C233)*($K$3:K232))-SUMPRODUCT(($D$3:D232=C233)*($K$3:K232))</f>
        <v/>
      </c>
      <c r="G233" s="50">
        <f>'2_Params'!$B$4+SUMPRODUCT(($C$3:C232=D233)*($K$3:K232))-SUMPRODUCT(($D$3:D232=D233)*($K$3:K232))</f>
        <v/>
      </c>
      <c r="H233" s="51">
        <f>(F233-G233+'2_Params'!$B$6)/'2_Params'!$B$7</f>
        <v/>
      </c>
      <c r="I233" s="51">
        <f>1/(1+10^(-H233))</f>
        <v/>
      </c>
      <c r="J233" s="52">
        <f>LN(ABS(E233)+1)*('2_Params'!$B$8/MAX('2_Params'!$B$10,(IF(L233=1,F233-G233,G233-F233))*'2_Params'!$B$9+'2_Params'!$B$8))</f>
        <v/>
      </c>
      <c r="K233" s="52">
        <f>'2_Params'!$B$5*J233*(L233-I233)</f>
        <v/>
      </c>
      <c r="L233" s="48">
        <f>'1_Raw_Games'!O233</f>
        <v/>
      </c>
      <c r="M233" s="66" t="n">
        <v>0.2003686150903973</v>
      </c>
      <c r="N233" s="54">
        <f>ABS(H233-M233)</f>
        <v/>
      </c>
    </row>
    <row r="234" ht="15" customHeight="1" s="35">
      <c r="A234" s="48">
        <f>'1_Raw_Games'!A234</f>
        <v/>
      </c>
      <c r="B234" s="49">
        <f>'1_Raw_Games'!B234</f>
        <v/>
      </c>
      <c r="C234" s="48">
        <f>'1_Raw_Games'!D234</f>
        <v/>
      </c>
      <c r="D234" s="48">
        <f>'1_Raw_Games'!C234</f>
        <v/>
      </c>
      <c r="E234" s="48">
        <f>'1_Raw_Games'!P234</f>
        <v/>
      </c>
      <c r="F234" s="50">
        <f>'2_Params'!$B$4+SUMPRODUCT(($C$3:C233=C234)*($K$3:K233))-SUMPRODUCT(($D$3:D233=C234)*($K$3:K233))</f>
        <v/>
      </c>
      <c r="G234" s="50">
        <f>'2_Params'!$B$4+SUMPRODUCT(($C$3:C233=D234)*($K$3:K233))-SUMPRODUCT(($D$3:D233=D234)*($K$3:K233))</f>
        <v/>
      </c>
      <c r="H234" s="51">
        <f>(F234-G234+'2_Params'!$B$6)/'2_Params'!$B$7</f>
        <v/>
      </c>
      <c r="I234" s="51">
        <f>1/(1+10^(-H234))</f>
        <v/>
      </c>
      <c r="J234" s="52">
        <f>LN(ABS(E234)+1)*('2_Params'!$B$8/MAX('2_Params'!$B$10,(IF(L234=1,F234-G234,G234-F234))*'2_Params'!$B$9+'2_Params'!$B$8))</f>
        <v/>
      </c>
      <c r="K234" s="52">
        <f>'2_Params'!$B$5*J234*(L234-I234)</f>
        <v/>
      </c>
      <c r="L234" s="48">
        <f>'1_Raw_Games'!O234</f>
        <v/>
      </c>
      <c r="M234" s="66" t="n">
        <v>0.1358988108311228</v>
      </c>
      <c r="N234" s="54">
        <f>ABS(H234-M234)</f>
        <v/>
      </c>
    </row>
    <row r="235" ht="15" customHeight="1" s="35">
      <c r="A235" s="48">
        <f>'1_Raw_Games'!A235</f>
        <v/>
      </c>
      <c r="B235" s="49">
        <f>'1_Raw_Games'!B235</f>
        <v/>
      </c>
      <c r="C235" s="48">
        <f>'1_Raw_Games'!D235</f>
        <v/>
      </c>
      <c r="D235" s="48">
        <f>'1_Raw_Games'!C235</f>
        <v/>
      </c>
      <c r="E235" s="48">
        <f>'1_Raw_Games'!P235</f>
        <v/>
      </c>
      <c r="F235" s="50">
        <f>'2_Params'!$B$4+SUMPRODUCT(($C$3:C234=C235)*($K$3:K234))-SUMPRODUCT(($D$3:D234=C235)*($K$3:K234))</f>
        <v/>
      </c>
      <c r="G235" s="50">
        <f>'2_Params'!$B$4+SUMPRODUCT(($C$3:C234=D235)*($K$3:K234))-SUMPRODUCT(($D$3:D234=D235)*($K$3:K234))</f>
        <v/>
      </c>
      <c r="H235" s="51">
        <f>(F235-G235+'2_Params'!$B$6)/'2_Params'!$B$7</f>
        <v/>
      </c>
      <c r="I235" s="51">
        <f>1/(1+10^(-H235))</f>
        <v/>
      </c>
      <c r="J235" s="52">
        <f>LN(ABS(E235)+1)*('2_Params'!$B$8/MAX('2_Params'!$B$10,(IF(L235=1,F235-G235,G235-F235))*'2_Params'!$B$9+'2_Params'!$B$8))</f>
        <v/>
      </c>
      <c r="K235" s="52">
        <f>'2_Params'!$B$5*J235*(L235-I235)</f>
        <v/>
      </c>
      <c r="L235" s="48">
        <f>'1_Raw_Games'!O235</f>
        <v/>
      </c>
      <c r="M235" s="66" t="n">
        <v>0.131320437248645</v>
      </c>
      <c r="N235" s="54">
        <f>ABS(H235-M235)</f>
        <v/>
      </c>
    </row>
    <row r="236" ht="15" customHeight="1" s="35">
      <c r="A236" s="48">
        <f>'1_Raw_Games'!A236</f>
        <v/>
      </c>
      <c r="B236" s="49">
        <f>'1_Raw_Games'!B236</f>
        <v/>
      </c>
      <c r="C236" s="48">
        <f>'1_Raw_Games'!D236</f>
        <v/>
      </c>
      <c r="D236" s="48">
        <f>'1_Raw_Games'!C236</f>
        <v/>
      </c>
      <c r="E236" s="48">
        <f>'1_Raw_Games'!P236</f>
        <v/>
      </c>
      <c r="F236" s="50">
        <f>'2_Params'!$B$4+SUMPRODUCT(($C$3:C235=C236)*($K$3:K235))-SUMPRODUCT(($D$3:D235=C236)*($K$3:K235))</f>
        <v/>
      </c>
      <c r="G236" s="50">
        <f>'2_Params'!$B$4+SUMPRODUCT(($C$3:C235=D236)*($K$3:K235))-SUMPRODUCT(($D$3:D235=D236)*($K$3:K235))</f>
        <v/>
      </c>
      <c r="H236" s="51">
        <f>(F236-G236+'2_Params'!$B$6)/'2_Params'!$B$7</f>
        <v/>
      </c>
      <c r="I236" s="51">
        <f>1/(1+10^(-H236))</f>
        <v/>
      </c>
      <c r="J236" s="52">
        <f>LN(ABS(E236)+1)*('2_Params'!$B$8/MAX('2_Params'!$B$10,(IF(L236=1,F236-G236,G236-F236))*'2_Params'!$B$9+'2_Params'!$B$8))</f>
        <v/>
      </c>
      <c r="K236" s="52">
        <f>'2_Params'!$B$5*J236*(L236-I236)</f>
        <v/>
      </c>
      <c r="L236" s="48">
        <f>'1_Raw_Games'!O236</f>
        <v/>
      </c>
      <c r="M236" s="66" t="n">
        <v>-0.2346124213627609</v>
      </c>
      <c r="N236" s="54">
        <f>ABS(H236-M236)</f>
        <v/>
      </c>
    </row>
    <row r="237" ht="15" customHeight="1" s="35">
      <c r="A237" s="48">
        <f>'1_Raw_Games'!A237</f>
        <v/>
      </c>
      <c r="B237" s="49">
        <f>'1_Raw_Games'!B237</f>
        <v/>
      </c>
      <c r="C237" s="48">
        <f>'1_Raw_Games'!D237</f>
        <v/>
      </c>
      <c r="D237" s="48">
        <f>'1_Raw_Games'!C237</f>
        <v/>
      </c>
      <c r="E237" s="48">
        <f>'1_Raw_Games'!P237</f>
        <v/>
      </c>
      <c r="F237" s="50">
        <f>'2_Params'!$B$4+SUMPRODUCT(($C$3:C236=C237)*($K$3:K236))-SUMPRODUCT(($D$3:D236=C237)*($K$3:K236))</f>
        <v/>
      </c>
      <c r="G237" s="50">
        <f>'2_Params'!$B$4+SUMPRODUCT(($C$3:C236=D237)*($K$3:K236))-SUMPRODUCT(($D$3:D236=D237)*($K$3:K236))</f>
        <v/>
      </c>
      <c r="H237" s="51">
        <f>(F237-G237+'2_Params'!$B$6)/'2_Params'!$B$7</f>
        <v/>
      </c>
      <c r="I237" s="51">
        <f>1/(1+10^(-H237))</f>
        <v/>
      </c>
      <c r="J237" s="52">
        <f>LN(ABS(E237)+1)*('2_Params'!$B$8/MAX('2_Params'!$B$10,(IF(L237=1,F237-G237,G237-F237))*'2_Params'!$B$9+'2_Params'!$B$8))</f>
        <v/>
      </c>
      <c r="K237" s="52">
        <f>'2_Params'!$B$5*J237*(L237-I237)</f>
        <v/>
      </c>
      <c r="L237" s="48">
        <f>'1_Raw_Games'!O237</f>
        <v/>
      </c>
      <c r="M237" s="66" t="n">
        <v>0.205723089787084</v>
      </c>
      <c r="N237" s="54">
        <f>ABS(H237-M237)</f>
        <v/>
      </c>
    </row>
    <row r="238" ht="15" customHeight="1" s="35">
      <c r="A238" s="48">
        <f>'1_Raw_Games'!A238</f>
        <v/>
      </c>
      <c r="B238" s="49">
        <f>'1_Raw_Games'!B238</f>
        <v/>
      </c>
      <c r="C238" s="48">
        <f>'1_Raw_Games'!D238</f>
        <v/>
      </c>
      <c r="D238" s="48">
        <f>'1_Raw_Games'!C238</f>
        <v/>
      </c>
      <c r="E238" s="48">
        <f>'1_Raw_Games'!P238</f>
        <v/>
      </c>
      <c r="F238" s="50">
        <f>'2_Params'!$B$4+SUMPRODUCT(($C$3:C237=C238)*($K$3:K237))-SUMPRODUCT(($D$3:D237=C238)*($K$3:K237))</f>
        <v/>
      </c>
      <c r="G238" s="50">
        <f>'2_Params'!$B$4+SUMPRODUCT(($C$3:C237=D238)*($K$3:K237))-SUMPRODUCT(($D$3:D237=D238)*($K$3:K237))</f>
        <v/>
      </c>
      <c r="H238" s="51">
        <f>(F238-G238+'2_Params'!$B$6)/'2_Params'!$B$7</f>
        <v/>
      </c>
      <c r="I238" s="51">
        <f>1/(1+10^(-H238))</f>
        <v/>
      </c>
      <c r="J238" s="52">
        <f>LN(ABS(E238)+1)*('2_Params'!$B$8/MAX('2_Params'!$B$10,(IF(L238=1,F238-G238,G238-F238))*'2_Params'!$B$9+'2_Params'!$B$8))</f>
        <v/>
      </c>
      <c r="K238" s="52">
        <f>'2_Params'!$B$5*J238*(L238-I238)</f>
        <v/>
      </c>
      <c r="L238" s="48">
        <f>'1_Raw_Games'!O238</f>
        <v/>
      </c>
      <c r="M238" s="66" t="n">
        <v>0.1448026829973639</v>
      </c>
      <c r="N238" s="54">
        <f>ABS(H238-M238)</f>
        <v/>
      </c>
    </row>
    <row r="239" ht="15" customHeight="1" s="35">
      <c r="A239" s="48">
        <f>'1_Raw_Games'!A239</f>
        <v/>
      </c>
      <c r="B239" s="49">
        <f>'1_Raw_Games'!B239</f>
        <v/>
      </c>
      <c r="C239" s="48">
        <f>'1_Raw_Games'!D239</f>
        <v/>
      </c>
      <c r="D239" s="48">
        <f>'1_Raw_Games'!C239</f>
        <v/>
      </c>
      <c r="E239" s="48">
        <f>'1_Raw_Games'!P239</f>
        <v/>
      </c>
      <c r="F239" s="50">
        <f>'2_Params'!$B$4+SUMPRODUCT(($C$3:C238=C239)*($K$3:K238))-SUMPRODUCT(($D$3:D238=C239)*($K$3:K238))</f>
        <v/>
      </c>
      <c r="G239" s="50">
        <f>'2_Params'!$B$4+SUMPRODUCT(($C$3:C238=D239)*($K$3:K238))-SUMPRODUCT(($D$3:D238=D239)*($K$3:K238))</f>
        <v/>
      </c>
      <c r="H239" s="51">
        <f>(F239-G239+'2_Params'!$B$6)/'2_Params'!$B$7</f>
        <v/>
      </c>
      <c r="I239" s="51">
        <f>1/(1+10^(-H239))</f>
        <v/>
      </c>
      <c r="J239" s="52">
        <f>LN(ABS(E239)+1)*('2_Params'!$B$8/MAX('2_Params'!$B$10,(IF(L239=1,F239-G239,G239-F239))*'2_Params'!$B$9+'2_Params'!$B$8))</f>
        <v/>
      </c>
      <c r="K239" s="52">
        <f>'2_Params'!$B$5*J239*(L239-I239)</f>
        <v/>
      </c>
      <c r="L239" s="48">
        <f>'1_Raw_Games'!O239</f>
        <v/>
      </c>
      <c r="M239" s="66" t="n">
        <v>0.1334411910038767</v>
      </c>
      <c r="N239" s="54">
        <f>ABS(H239-M239)</f>
        <v/>
      </c>
    </row>
    <row r="240" ht="15" customHeight="1" s="35">
      <c r="A240" s="48">
        <f>'1_Raw_Games'!A240</f>
        <v/>
      </c>
      <c r="B240" s="49">
        <f>'1_Raw_Games'!B240</f>
        <v/>
      </c>
      <c r="C240" s="48">
        <f>'1_Raw_Games'!D240</f>
        <v/>
      </c>
      <c r="D240" s="48">
        <f>'1_Raw_Games'!C240</f>
        <v/>
      </c>
      <c r="E240" s="48">
        <f>'1_Raw_Games'!P240</f>
        <v/>
      </c>
      <c r="F240" s="50">
        <f>'2_Params'!$B$4+SUMPRODUCT(($C$3:C239=C240)*($K$3:K239))-SUMPRODUCT(($D$3:D239=C240)*($K$3:K239))</f>
        <v/>
      </c>
      <c r="G240" s="50">
        <f>'2_Params'!$B$4+SUMPRODUCT(($C$3:C239=D240)*($K$3:K239))-SUMPRODUCT(($D$3:D239=D240)*($K$3:K239))</f>
        <v/>
      </c>
      <c r="H240" s="51">
        <f>(F240-G240+'2_Params'!$B$6)/'2_Params'!$B$7</f>
        <v/>
      </c>
      <c r="I240" s="51">
        <f>1/(1+10^(-H240))</f>
        <v/>
      </c>
      <c r="J240" s="52">
        <f>LN(ABS(E240)+1)*('2_Params'!$B$8/MAX('2_Params'!$B$10,(IF(L240=1,F240-G240,G240-F240))*'2_Params'!$B$9+'2_Params'!$B$8))</f>
        <v/>
      </c>
      <c r="K240" s="52">
        <f>'2_Params'!$B$5*J240*(L240-I240)</f>
        <v/>
      </c>
      <c r="L240" s="48">
        <f>'1_Raw_Games'!O240</f>
        <v/>
      </c>
      <c r="M240" s="66" t="n">
        <v>-0.1382766159484049</v>
      </c>
      <c r="N240" s="54">
        <f>ABS(H240-M240)</f>
        <v/>
      </c>
    </row>
    <row r="241" ht="15" customHeight="1" s="35">
      <c r="A241" s="48">
        <f>'1_Raw_Games'!A241</f>
        <v/>
      </c>
      <c r="B241" s="49">
        <f>'1_Raw_Games'!B241</f>
        <v/>
      </c>
      <c r="C241" s="48">
        <f>'1_Raw_Games'!D241</f>
        <v/>
      </c>
      <c r="D241" s="48">
        <f>'1_Raw_Games'!C241</f>
        <v/>
      </c>
      <c r="E241" s="48">
        <f>'1_Raw_Games'!P241</f>
        <v/>
      </c>
      <c r="F241" s="50">
        <f>'2_Params'!$B$4+SUMPRODUCT(($C$3:C240=C241)*($K$3:K240))-SUMPRODUCT(($D$3:D240=C241)*($K$3:K240))</f>
        <v/>
      </c>
      <c r="G241" s="50">
        <f>'2_Params'!$B$4+SUMPRODUCT(($C$3:C240=D241)*($K$3:K240))-SUMPRODUCT(($D$3:D240=D241)*($K$3:K240))</f>
        <v/>
      </c>
      <c r="H241" s="51">
        <f>(F241-G241+'2_Params'!$B$6)/'2_Params'!$B$7</f>
        <v/>
      </c>
      <c r="I241" s="51">
        <f>1/(1+10^(-H241))</f>
        <v/>
      </c>
      <c r="J241" s="52">
        <f>LN(ABS(E241)+1)*('2_Params'!$B$8/MAX('2_Params'!$B$10,(IF(L241=1,F241-G241,G241-F241))*'2_Params'!$B$9+'2_Params'!$B$8))</f>
        <v/>
      </c>
      <c r="K241" s="52">
        <f>'2_Params'!$B$5*J241*(L241-I241)</f>
        <v/>
      </c>
      <c r="L241" s="48">
        <f>'1_Raw_Games'!O241</f>
        <v/>
      </c>
      <c r="M241" s="66" t="n">
        <v>0.3892234433777554</v>
      </c>
      <c r="N241" s="54">
        <f>ABS(H241-M241)</f>
        <v/>
      </c>
    </row>
    <row r="242" ht="15" customHeight="1" s="35">
      <c r="A242" s="48">
        <f>'1_Raw_Games'!A242</f>
        <v/>
      </c>
      <c r="B242" s="49">
        <f>'1_Raw_Games'!B242</f>
        <v/>
      </c>
      <c r="C242" s="48">
        <f>'1_Raw_Games'!D242</f>
        <v/>
      </c>
      <c r="D242" s="48">
        <f>'1_Raw_Games'!C242</f>
        <v/>
      </c>
      <c r="E242" s="48">
        <f>'1_Raw_Games'!P242</f>
        <v/>
      </c>
      <c r="F242" s="50">
        <f>'2_Params'!$B$4+SUMPRODUCT(($C$3:C241=C242)*($K$3:K241))-SUMPRODUCT(($D$3:D241=C242)*($K$3:K241))</f>
        <v/>
      </c>
      <c r="G242" s="50">
        <f>'2_Params'!$B$4+SUMPRODUCT(($C$3:C241=D242)*($K$3:K241))-SUMPRODUCT(($D$3:D241=D242)*($K$3:K241))</f>
        <v/>
      </c>
      <c r="H242" s="51">
        <f>(F242-G242+'2_Params'!$B$6)/'2_Params'!$B$7</f>
        <v/>
      </c>
      <c r="I242" s="51">
        <f>1/(1+10^(-H242))</f>
        <v/>
      </c>
      <c r="J242" s="52">
        <f>LN(ABS(E242)+1)*('2_Params'!$B$8/MAX('2_Params'!$B$10,(IF(L242=1,F242-G242,G242-F242))*'2_Params'!$B$9+'2_Params'!$B$8))</f>
        <v/>
      </c>
      <c r="K242" s="52">
        <f>'2_Params'!$B$5*J242*(L242-I242)</f>
        <v/>
      </c>
      <c r="L242" s="48">
        <f>'1_Raw_Games'!O242</f>
        <v/>
      </c>
      <c r="M242" s="66" t="n">
        <v>-0.0760781045794874</v>
      </c>
      <c r="N242" s="54">
        <f>ABS(H242-M242)</f>
        <v/>
      </c>
    </row>
    <row r="243" ht="15" customHeight="1" s="35">
      <c r="A243" s="48">
        <f>'1_Raw_Games'!A243</f>
        <v/>
      </c>
      <c r="B243" s="49">
        <f>'1_Raw_Games'!B243</f>
        <v/>
      </c>
      <c r="C243" s="48">
        <f>'1_Raw_Games'!D243</f>
        <v/>
      </c>
      <c r="D243" s="48">
        <f>'1_Raw_Games'!C243</f>
        <v/>
      </c>
      <c r="E243" s="48">
        <f>'1_Raw_Games'!P243</f>
        <v/>
      </c>
      <c r="F243" s="50">
        <f>'2_Params'!$B$4+SUMPRODUCT(($C$3:C242=C243)*($K$3:K242))-SUMPRODUCT(($D$3:D242=C243)*($K$3:K242))</f>
        <v/>
      </c>
      <c r="G243" s="50">
        <f>'2_Params'!$B$4+SUMPRODUCT(($C$3:C242=D243)*($K$3:K242))-SUMPRODUCT(($D$3:D242=D243)*($K$3:K242))</f>
        <v/>
      </c>
      <c r="H243" s="51">
        <f>(F243-G243+'2_Params'!$B$6)/'2_Params'!$B$7</f>
        <v/>
      </c>
      <c r="I243" s="51">
        <f>1/(1+10^(-H243))</f>
        <v/>
      </c>
      <c r="J243" s="52">
        <f>LN(ABS(E243)+1)*('2_Params'!$B$8/MAX('2_Params'!$B$10,(IF(L243=1,F243-G243,G243-F243))*'2_Params'!$B$9+'2_Params'!$B$8))</f>
        <v/>
      </c>
      <c r="K243" s="52">
        <f>'2_Params'!$B$5*J243*(L243-I243)</f>
        <v/>
      </c>
      <c r="L243" s="48">
        <f>'1_Raw_Games'!O243</f>
        <v/>
      </c>
      <c r="M243" s="66" t="n">
        <v>0.1205215228155958</v>
      </c>
      <c r="N243" s="54">
        <f>ABS(H243-M243)</f>
        <v/>
      </c>
    </row>
    <row r="244" ht="15" customHeight="1" s="35">
      <c r="A244" s="48">
        <f>'1_Raw_Games'!A244</f>
        <v/>
      </c>
      <c r="B244" s="49">
        <f>'1_Raw_Games'!B244</f>
        <v/>
      </c>
      <c r="C244" s="48">
        <f>'1_Raw_Games'!D244</f>
        <v/>
      </c>
      <c r="D244" s="48">
        <f>'1_Raw_Games'!C244</f>
        <v/>
      </c>
      <c r="E244" s="48">
        <f>'1_Raw_Games'!P244</f>
        <v/>
      </c>
      <c r="F244" s="50">
        <f>'2_Params'!$B$4+SUMPRODUCT(($C$3:C243=C244)*($K$3:K243))-SUMPRODUCT(($D$3:D243=C244)*($K$3:K243))</f>
        <v/>
      </c>
      <c r="G244" s="50">
        <f>'2_Params'!$B$4+SUMPRODUCT(($C$3:C243=D244)*($K$3:K243))-SUMPRODUCT(($D$3:D243=D244)*($K$3:K243))</f>
        <v/>
      </c>
      <c r="H244" s="51">
        <f>(F244-G244+'2_Params'!$B$6)/'2_Params'!$B$7</f>
        <v/>
      </c>
      <c r="I244" s="51">
        <f>1/(1+10^(-H244))</f>
        <v/>
      </c>
      <c r="J244" s="52">
        <f>LN(ABS(E244)+1)*('2_Params'!$B$8/MAX('2_Params'!$B$10,(IF(L244=1,F244-G244,G244-F244))*'2_Params'!$B$9+'2_Params'!$B$8))</f>
        <v/>
      </c>
      <c r="K244" s="52">
        <f>'2_Params'!$B$5*J244*(L244-I244)</f>
        <v/>
      </c>
      <c r="L244" s="48">
        <f>'1_Raw_Games'!O244</f>
        <v/>
      </c>
      <c r="M244" s="66" t="n">
        <v>0.5630717369719912</v>
      </c>
      <c r="N244" s="54">
        <f>ABS(H244-M244)</f>
        <v/>
      </c>
    </row>
    <row r="245" ht="15" customHeight="1" s="35">
      <c r="A245" s="48">
        <f>'1_Raw_Games'!A245</f>
        <v/>
      </c>
      <c r="B245" s="49">
        <f>'1_Raw_Games'!B245</f>
        <v/>
      </c>
      <c r="C245" s="48">
        <f>'1_Raw_Games'!D245</f>
        <v/>
      </c>
      <c r="D245" s="48">
        <f>'1_Raw_Games'!C245</f>
        <v/>
      </c>
      <c r="E245" s="48">
        <f>'1_Raw_Games'!P245</f>
        <v/>
      </c>
      <c r="F245" s="50">
        <f>'2_Params'!$B$4+SUMPRODUCT(($C$3:C244=C245)*($K$3:K244))-SUMPRODUCT(($D$3:D244=C245)*($K$3:K244))</f>
        <v/>
      </c>
      <c r="G245" s="50">
        <f>'2_Params'!$B$4+SUMPRODUCT(($C$3:C244=D245)*($K$3:K244))-SUMPRODUCT(($D$3:D244=D245)*($K$3:K244))</f>
        <v/>
      </c>
      <c r="H245" s="51">
        <f>(F245-G245+'2_Params'!$B$6)/'2_Params'!$B$7</f>
        <v/>
      </c>
      <c r="I245" s="51">
        <f>1/(1+10^(-H245))</f>
        <v/>
      </c>
      <c r="J245" s="52">
        <f>LN(ABS(E245)+1)*('2_Params'!$B$8/MAX('2_Params'!$B$10,(IF(L245=1,F245-G245,G245-F245))*'2_Params'!$B$9+'2_Params'!$B$8))</f>
        <v/>
      </c>
      <c r="K245" s="52">
        <f>'2_Params'!$B$5*J245*(L245-I245)</f>
        <v/>
      </c>
      <c r="L245" s="48">
        <f>'1_Raw_Games'!O245</f>
        <v/>
      </c>
      <c r="M245" s="66" t="n">
        <v>0.09801618705997441</v>
      </c>
      <c r="N245" s="54">
        <f>ABS(H245-M245)</f>
        <v/>
      </c>
    </row>
    <row r="246" ht="15" customHeight="1" s="35">
      <c r="A246" s="48">
        <f>'1_Raw_Games'!A246</f>
        <v/>
      </c>
      <c r="B246" s="49">
        <f>'1_Raw_Games'!B246</f>
        <v/>
      </c>
      <c r="C246" s="48">
        <f>'1_Raw_Games'!D246</f>
        <v/>
      </c>
      <c r="D246" s="48">
        <f>'1_Raw_Games'!C246</f>
        <v/>
      </c>
      <c r="E246" s="48">
        <f>'1_Raw_Games'!P246</f>
        <v/>
      </c>
      <c r="F246" s="50">
        <f>'2_Params'!$B$4+SUMPRODUCT(($C$3:C245=C246)*($K$3:K245))-SUMPRODUCT(($D$3:D245=C246)*($K$3:K245))</f>
        <v/>
      </c>
      <c r="G246" s="50">
        <f>'2_Params'!$B$4+SUMPRODUCT(($C$3:C245=D246)*($K$3:K245))-SUMPRODUCT(($D$3:D245=D246)*($K$3:K245))</f>
        <v/>
      </c>
      <c r="H246" s="51">
        <f>(F246-G246+'2_Params'!$B$6)/'2_Params'!$B$7</f>
        <v/>
      </c>
      <c r="I246" s="51">
        <f>1/(1+10^(-H246))</f>
        <v/>
      </c>
      <c r="J246" s="52">
        <f>LN(ABS(E246)+1)*('2_Params'!$B$8/MAX('2_Params'!$B$10,(IF(L246=1,F246-G246,G246-F246))*'2_Params'!$B$9+'2_Params'!$B$8))</f>
        <v/>
      </c>
      <c r="K246" s="52">
        <f>'2_Params'!$B$5*J246*(L246-I246)</f>
        <v/>
      </c>
      <c r="L246" s="48">
        <f>'1_Raw_Games'!O246</f>
        <v/>
      </c>
      <c r="M246" s="66" t="n">
        <v>0.352561819533924</v>
      </c>
      <c r="N246" s="54">
        <f>ABS(H246-M246)</f>
        <v/>
      </c>
    </row>
    <row r="247" ht="15" customHeight="1" s="35">
      <c r="A247" s="48">
        <f>'1_Raw_Games'!A247</f>
        <v/>
      </c>
      <c r="B247" s="49">
        <f>'1_Raw_Games'!B247</f>
        <v/>
      </c>
      <c r="C247" s="48">
        <f>'1_Raw_Games'!D247</f>
        <v/>
      </c>
      <c r="D247" s="48">
        <f>'1_Raw_Games'!C247</f>
        <v/>
      </c>
      <c r="E247" s="48">
        <f>'1_Raw_Games'!P247</f>
        <v/>
      </c>
      <c r="F247" s="50">
        <f>'2_Params'!$B$4+SUMPRODUCT(($C$3:C246=C247)*($K$3:K246))-SUMPRODUCT(($D$3:D246=C247)*($K$3:K246))</f>
        <v/>
      </c>
      <c r="G247" s="50">
        <f>'2_Params'!$B$4+SUMPRODUCT(($C$3:C246=D247)*($K$3:K246))-SUMPRODUCT(($D$3:D246=D247)*($K$3:K246))</f>
        <v/>
      </c>
      <c r="H247" s="51">
        <f>(F247-G247+'2_Params'!$B$6)/'2_Params'!$B$7</f>
        <v/>
      </c>
      <c r="I247" s="51">
        <f>1/(1+10^(-H247))</f>
        <v/>
      </c>
      <c r="J247" s="52">
        <f>LN(ABS(E247)+1)*('2_Params'!$B$8/MAX('2_Params'!$B$10,(IF(L247=1,F247-G247,G247-F247))*'2_Params'!$B$9+'2_Params'!$B$8))</f>
        <v/>
      </c>
      <c r="K247" s="52">
        <f>'2_Params'!$B$5*J247*(L247-I247)</f>
        <v/>
      </c>
      <c r="L247" s="48">
        <f>'1_Raw_Games'!O247</f>
        <v/>
      </c>
      <c r="M247" s="66" t="n">
        <v>0.0719232474942038</v>
      </c>
      <c r="N247" s="54">
        <f>ABS(H247-M247)</f>
        <v/>
      </c>
    </row>
    <row r="248" ht="15" customHeight="1" s="35">
      <c r="A248" s="48">
        <f>'1_Raw_Games'!A248</f>
        <v/>
      </c>
      <c r="B248" s="49">
        <f>'1_Raw_Games'!B248</f>
        <v/>
      </c>
      <c r="C248" s="48">
        <f>'1_Raw_Games'!D248</f>
        <v/>
      </c>
      <c r="D248" s="48">
        <f>'1_Raw_Games'!C248</f>
        <v/>
      </c>
      <c r="E248" s="48">
        <f>'1_Raw_Games'!P248</f>
        <v/>
      </c>
      <c r="F248" s="50">
        <f>'2_Params'!$B$4+SUMPRODUCT(($C$3:C247=C248)*($K$3:K247))-SUMPRODUCT(($D$3:D247=C248)*($K$3:K247))</f>
        <v/>
      </c>
      <c r="G248" s="50">
        <f>'2_Params'!$B$4+SUMPRODUCT(($C$3:C247=D248)*($K$3:K247))-SUMPRODUCT(($D$3:D247=D248)*($K$3:K247))</f>
        <v/>
      </c>
      <c r="H248" s="51">
        <f>(F248-G248+'2_Params'!$B$6)/'2_Params'!$B$7</f>
        <v/>
      </c>
      <c r="I248" s="51">
        <f>1/(1+10^(-H248))</f>
        <v/>
      </c>
      <c r="J248" s="52">
        <f>LN(ABS(E248)+1)*('2_Params'!$B$8/MAX('2_Params'!$B$10,(IF(L248=1,F248-G248,G248-F248))*'2_Params'!$B$9+'2_Params'!$B$8))</f>
        <v/>
      </c>
      <c r="K248" s="52">
        <f>'2_Params'!$B$5*J248*(L248-I248)</f>
        <v/>
      </c>
      <c r="L248" s="48">
        <f>'1_Raw_Games'!O248</f>
        <v/>
      </c>
      <c r="M248" s="66" t="n">
        <v>0.3249065140696194</v>
      </c>
      <c r="N248" s="54">
        <f>ABS(H248-M248)</f>
        <v/>
      </c>
    </row>
    <row r="249" ht="15" customHeight="1" s="35">
      <c r="A249" s="48">
        <f>'1_Raw_Games'!A249</f>
        <v/>
      </c>
      <c r="B249" s="49">
        <f>'1_Raw_Games'!B249</f>
        <v/>
      </c>
      <c r="C249" s="48">
        <f>'1_Raw_Games'!D249</f>
        <v/>
      </c>
      <c r="D249" s="48">
        <f>'1_Raw_Games'!C249</f>
        <v/>
      </c>
      <c r="E249" s="48">
        <f>'1_Raw_Games'!P249</f>
        <v/>
      </c>
      <c r="F249" s="50">
        <f>'2_Params'!$B$4+SUMPRODUCT(($C$3:C248=C249)*($K$3:K248))-SUMPRODUCT(($D$3:D248=C249)*($K$3:K248))</f>
        <v/>
      </c>
      <c r="G249" s="50">
        <f>'2_Params'!$B$4+SUMPRODUCT(($C$3:C248=D249)*($K$3:K248))-SUMPRODUCT(($D$3:D248=D249)*($K$3:K248))</f>
        <v/>
      </c>
      <c r="H249" s="51">
        <f>(F249-G249+'2_Params'!$B$6)/'2_Params'!$B$7</f>
        <v/>
      </c>
      <c r="I249" s="51">
        <f>1/(1+10^(-H249))</f>
        <v/>
      </c>
      <c r="J249" s="52">
        <f>LN(ABS(E249)+1)*('2_Params'!$B$8/MAX('2_Params'!$B$10,(IF(L249=1,F249-G249,G249-F249))*'2_Params'!$B$9+'2_Params'!$B$8))</f>
        <v/>
      </c>
      <c r="K249" s="52">
        <f>'2_Params'!$B$5*J249*(L249-I249)</f>
        <v/>
      </c>
      <c r="L249" s="48">
        <f>'1_Raw_Games'!O249</f>
        <v/>
      </c>
      <c r="M249" s="66" t="n">
        <v>0.4493745171723344</v>
      </c>
      <c r="N249" s="54">
        <f>ABS(H249-M249)</f>
        <v/>
      </c>
    </row>
    <row r="250" ht="15" customHeight="1" s="35">
      <c r="A250" s="48">
        <f>'1_Raw_Games'!A250</f>
        <v/>
      </c>
      <c r="B250" s="49">
        <f>'1_Raw_Games'!B250</f>
        <v/>
      </c>
      <c r="C250" s="48">
        <f>'1_Raw_Games'!D250</f>
        <v/>
      </c>
      <c r="D250" s="48">
        <f>'1_Raw_Games'!C250</f>
        <v/>
      </c>
      <c r="E250" s="48">
        <f>'1_Raw_Games'!P250</f>
        <v/>
      </c>
      <c r="F250" s="50">
        <f>'2_Params'!$B$4+SUMPRODUCT(($C$3:C249=C250)*($K$3:K249))-SUMPRODUCT(($D$3:D249=C250)*($K$3:K249))</f>
        <v/>
      </c>
      <c r="G250" s="50">
        <f>'2_Params'!$B$4+SUMPRODUCT(($C$3:C249=D250)*($K$3:K249))-SUMPRODUCT(($D$3:D249=D250)*($K$3:K249))</f>
        <v/>
      </c>
      <c r="H250" s="51">
        <f>(F250-G250+'2_Params'!$B$6)/'2_Params'!$B$7</f>
        <v/>
      </c>
      <c r="I250" s="51">
        <f>1/(1+10^(-H250))</f>
        <v/>
      </c>
      <c r="J250" s="52">
        <f>LN(ABS(E250)+1)*('2_Params'!$B$8/MAX('2_Params'!$B$10,(IF(L250=1,F250-G250,G250-F250))*'2_Params'!$B$9+'2_Params'!$B$8))</f>
        <v/>
      </c>
      <c r="K250" s="52">
        <f>'2_Params'!$B$5*J250*(L250-I250)</f>
        <v/>
      </c>
      <c r="L250" s="48">
        <f>'1_Raw_Games'!O250</f>
        <v/>
      </c>
      <c r="M250" s="66" t="n">
        <v>0.4718305111551604</v>
      </c>
      <c r="N250" s="54">
        <f>ABS(H250-M250)</f>
        <v/>
      </c>
    </row>
    <row r="251" ht="15" customHeight="1" s="35">
      <c r="A251" s="48">
        <f>'1_Raw_Games'!A251</f>
        <v/>
      </c>
      <c r="B251" s="49">
        <f>'1_Raw_Games'!B251</f>
        <v/>
      </c>
      <c r="C251" s="48">
        <f>'1_Raw_Games'!D251</f>
        <v/>
      </c>
      <c r="D251" s="48">
        <f>'1_Raw_Games'!C251</f>
        <v/>
      </c>
      <c r="E251" s="48">
        <f>'1_Raw_Games'!P251</f>
        <v/>
      </c>
      <c r="F251" s="50">
        <f>'2_Params'!$B$4+SUMPRODUCT(($C$3:C250=C251)*($K$3:K250))-SUMPRODUCT(($D$3:D250=C251)*($K$3:K250))</f>
        <v/>
      </c>
      <c r="G251" s="50">
        <f>'2_Params'!$B$4+SUMPRODUCT(($C$3:C250=D251)*($K$3:K250))-SUMPRODUCT(($D$3:D250=D251)*($K$3:K250))</f>
        <v/>
      </c>
      <c r="H251" s="51">
        <f>(F251-G251+'2_Params'!$B$6)/'2_Params'!$B$7</f>
        <v/>
      </c>
      <c r="I251" s="51">
        <f>1/(1+10^(-H251))</f>
        <v/>
      </c>
      <c r="J251" s="52">
        <f>LN(ABS(E251)+1)*('2_Params'!$B$8/MAX('2_Params'!$B$10,(IF(L251=1,F251-G251,G251-F251))*'2_Params'!$B$9+'2_Params'!$B$8))</f>
        <v/>
      </c>
      <c r="K251" s="52">
        <f>'2_Params'!$B$5*J251*(L251-I251)</f>
        <v/>
      </c>
      <c r="L251" s="48">
        <f>'1_Raw_Games'!O251</f>
        <v/>
      </c>
      <c r="M251" s="66" t="n">
        <v>0.1063592682398376</v>
      </c>
      <c r="N251" s="54">
        <f>ABS(H251-M251)</f>
        <v/>
      </c>
    </row>
    <row r="252" ht="15" customHeight="1" s="35">
      <c r="A252" s="48">
        <f>'1_Raw_Games'!A252</f>
        <v/>
      </c>
      <c r="B252" s="49">
        <f>'1_Raw_Games'!B252</f>
        <v/>
      </c>
      <c r="C252" s="48">
        <f>'1_Raw_Games'!D252</f>
        <v/>
      </c>
      <c r="D252" s="48">
        <f>'1_Raw_Games'!C252</f>
        <v/>
      </c>
      <c r="E252" s="48">
        <f>'1_Raw_Games'!P252</f>
        <v/>
      </c>
      <c r="F252" s="50">
        <f>'2_Params'!$B$4+SUMPRODUCT(($C$3:C251=C252)*($K$3:K251))-SUMPRODUCT(($D$3:D251=C252)*($K$3:K251))</f>
        <v/>
      </c>
      <c r="G252" s="50">
        <f>'2_Params'!$B$4+SUMPRODUCT(($C$3:C251=D252)*($K$3:K251))-SUMPRODUCT(($D$3:D251=D252)*($K$3:K251))</f>
        <v/>
      </c>
      <c r="H252" s="51">
        <f>(F252-G252+'2_Params'!$B$6)/'2_Params'!$B$7</f>
        <v/>
      </c>
      <c r="I252" s="51">
        <f>1/(1+10^(-H252))</f>
        <v/>
      </c>
      <c r="J252" s="52">
        <f>LN(ABS(E252)+1)*('2_Params'!$B$8/MAX('2_Params'!$B$10,(IF(L252=1,F252-G252,G252-F252))*'2_Params'!$B$9+'2_Params'!$B$8))</f>
        <v/>
      </c>
      <c r="K252" s="52">
        <f>'2_Params'!$B$5*J252*(L252-I252)</f>
        <v/>
      </c>
      <c r="L252" s="48">
        <f>'1_Raw_Games'!O252</f>
        <v/>
      </c>
      <c r="M252" s="66" t="n">
        <v>-0.0940138801306898</v>
      </c>
      <c r="N252" s="54">
        <f>ABS(H252-M252)</f>
        <v/>
      </c>
    </row>
    <row r="253" ht="15" customHeight="1" s="35">
      <c r="A253" s="48">
        <f>'1_Raw_Games'!A253</f>
        <v/>
      </c>
      <c r="B253" s="49">
        <f>'1_Raw_Games'!B253</f>
        <v/>
      </c>
      <c r="C253" s="48">
        <f>'1_Raw_Games'!D253</f>
        <v/>
      </c>
      <c r="D253" s="48">
        <f>'1_Raw_Games'!C253</f>
        <v/>
      </c>
      <c r="E253" s="48">
        <f>'1_Raw_Games'!P253</f>
        <v/>
      </c>
      <c r="F253" s="50">
        <f>'2_Params'!$B$4+SUMPRODUCT(($C$3:C252=C253)*($K$3:K252))-SUMPRODUCT(($D$3:D252=C253)*($K$3:K252))</f>
        <v/>
      </c>
      <c r="G253" s="50">
        <f>'2_Params'!$B$4+SUMPRODUCT(($C$3:C252=D253)*($K$3:K252))-SUMPRODUCT(($D$3:D252=D253)*($K$3:K252))</f>
        <v/>
      </c>
      <c r="H253" s="51">
        <f>(F253-G253+'2_Params'!$B$6)/'2_Params'!$B$7</f>
        <v/>
      </c>
      <c r="I253" s="51">
        <f>1/(1+10^(-H253))</f>
        <v/>
      </c>
      <c r="J253" s="52">
        <f>LN(ABS(E253)+1)*('2_Params'!$B$8/MAX('2_Params'!$B$10,(IF(L253=1,F253-G253,G253-F253))*'2_Params'!$B$9+'2_Params'!$B$8))</f>
        <v/>
      </c>
      <c r="K253" s="52">
        <f>'2_Params'!$B$5*J253*(L253-I253)</f>
        <v/>
      </c>
      <c r="L253" s="48">
        <f>'1_Raw_Games'!O253</f>
        <v/>
      </c>
      <c r="M253" s="66" t="n">
        <v>-0.2842549941470599</v>
      </c>
      <c r="N253" s="54">
        <f>ABS(H253-M253)</f>
        <v/>
      </c>
    </row>
    <row r="254" ht="15" customHeight="1" s="35">
      <c r="A254" s="48">
        <f>'1_Raw_Games'!A254</f>
        <v/>
      </c>
      <c r="B254" s="49">
        <f>'1_Raw_Games'!B254</f>
        <v/>
      </c>
      <c r="C254" s="48">
        <f>'1_Raw_Games'!D254</f>
        <v/>
      </c>
      <c r="D254" s="48">
        <f>'1_Raw_Games'!C254</f>
        <v/>
      </c>
      <c r="E254" s="48">
        <f>'1_Raw_Games'!P254</f>
        <v/>
      </c>
      <c r="F254" s="50">
        <f>'2_Params'!$B$4+SUMPRODUCT(($C$3:C253=C254)*($K$3:K253))-SUMPRODUCT(($D$3:D253=C254)*($K$3:K253))</f>
        <v/>
      </c>
      <c r="G254" s="50">
        <f>'2_Params'!$B$4+SUMPRODUCT(($C$3:C253=D254)*($K$3:K253))-SUMPRODUCT(($D$3:D253=D254)*($K$3:K253))</f>
        <v/>
      </c>
      <c r="H254" s="51">
        <f>(F254-G254+'2_Params'!$B$6)/'2_Params'!$B$7</f>
        <v/>
      </c>
      <c r="I254" s="51">
        <f>1/(1+10^(-H254))</f>
        <v/>
      </c>
      <c r="J254" s="52">
        <f>LN(ABS(E254)+1)*('2_Params'!$B$8/MAX('2_Params'!$B$10,(IF(L254=1,F254-G254,G254-F254))*'2_Params'!$B$9+'2_Params'!$B$8))</f>
        <v/>
      </c>
      <c r="K254" s="52">
        <f>'2_Params'!$B$5*J254*(L254-I254)</f>
        <v/>
      </c>
      <c r="L254" s="48">
        <f>'1_Raw_Games'!O254</f>
        <v/>
      </c>
      <c r="M254" s="66" t="n">
        <v>0.1866516968480022</v>
      </c>
      <c r="N254" s="54">
        <f>ABS(H254-M254)</f>
        <v/>
      </c>
    </row>
    <row r="255" ht="15" customHeight="1" s="35">
      <c r="A255" s="48">
        <f>'1_Raw_Games'!A255</f>
        <v/>
      </c>
      <c r="B255" s="49">
        <f>'1_Raw_Games'!B255</f>
        <v/>
      </c>
      <c r="C255" s="48">
        <f>'1_Raw_Games'!D255</f>
        <v/>
      </c>
      <c r="D255" s="48">
        <f>'1_Raw_Games'!C255</f>
        <v/>
      </c>
      <c r="E255" s="48">
        <f>'1_Raw_Games'!P255</f>
        <v/>
      </c>
      <c r="F255" s="50">
        <f>'2_Params'!$B$4+SUMPRODUCT(($C$3:C254=C255)*($K$3:K254))-SUMPRODUCT(($D$3:D254=C255)*($K$3:K254))</f>
        <v/>
      </c>
      <c r="G255" s="50">
        <f>'2_Params'!$B$4+SUMPRODUCT(($C$3:C254=D255)*($K$3:K254))-SUMPRODUCT(($D$3:D254=D255)*($K$3:K254))</f>
        <v/>
      </c>
      <c r="H255" s="51">
        <f>(F255-G255+'2_Params'!$B$6)/'2_Params'!$B$7</f>
        <v/>
      </c>
      <c r="I255" s="51">
        <f>1/(1+10^(-H255))</f>
        <v/>
      </c>
      <c r="J255" s="52">
        <f>LN(ABS(E255)+1)*('2_Params'!$B$8/MAX('2_Params'!$B$10,(IF(L255=1,F255-G255,G255-F255))*'2_Params'!$B$9+'2_Params'!$B$8))</f>
        <v/>
      </c>
      <c r="K255" s="52">
        <f>'2_Params'!$B$5*J255*(L255-I255)</f>
        <v/>
      </c>
      <c r="L255" s="48">
        <f>'1_Raw_Games'!O255</f>
        <v/>
      </c>
      <c r="M255" s="66" t="n">
        <v>-0.09005031041048139</v>
      </c>
      <c r="N255" s="54">
        <f>ABS(H255-M255)</f>
        <v/>
      </c>
    </row>
    <row r="256" ht="15" customHeight="1" s="35">
      <c r="A256" s="48">
        <f>'1_Raw_Games'!A256</f>
        <v/>
      </c>
      <c r="B256" s="49">
        <f>'1_Raw_Games'!B256</f>
        <v/>
      </c>
      <c r="C256" s="48">
        <f>'1_Raw_Games'!D256</f>
        <v/>
      </c>
      <c r="D256" s="48">
        <f>'1_Raw_Games'!C256</f>
        <v/>
      </c>
      <c r="E256" s="48">
        <f>'1_Raw_Games'!P256</f>
        <v/>
      </c>
      <c r="F256" s="50">
        <f>'2_Params'!$B$4+SUMPRODUCT(($C$3:C255=C256)*($K$3:K255))-SUMPRODUCT(($D$3:D255=C256)*($K$3:K255))</f>
        <v/>
      </c>
      <c r="G256" s="50">
        <f>'2_Params'!$B$4+SUMPRODUCT(($C$3:C255=D256)*($K$3:K255))-SUMPRODUCT(($D$3:D255=D256)*($K$3:K255))</f>
        <v/>
      </c>
      <c r="H256" s="51">
        <f>(F256-G256+'2_Params'!$B$6)/'2_Params'!$B$7</f>
        <v/>
      </c>
      <c r="I256" s="51">
        <f>1/(1+10^(-H256))</f>
        <v/>
      </c>
      <c r="J256" s="52">
        <f>LN(ABS(E256)+1)*('2_Params'!$B$8/MAX('2_Params'!$B$10,(IF(L256=1,F256-G256,G256-F256))*'2_Params'!$B$9+'2_Params'!$B$8))</f>
        <v/>
      </c>
      <c r="K256" s="52">
        <f>'2_Params'!$B$5*J256*(L256-I256)</f>
        <v/>
      </c>
      <c r="L256" s="48">
        <f>'1_Raw_Games'!O256</f>
        <v/>
      </c>
      <c r="M256" s="66" t="n">
        <v>0.4247465372325854</v>
      </c>
      <c r="N256" s="54">
        <f>ABS(H256-M256)</f>
        <v/>
      </c>
    </row>
    <row r="257" ht="15" customHeight="1" s="35">
      <c r="A257" s="48">
        <f>'1_Raw_Games'!A257</f>
        <v/>
      </c>
      <c r="B257" s="49">
        <f>'1_Raw_Games'!B257</f>
        <v/>
      </c>
      <c r="C257" s="48">
        <f>'1_Raw_Games'!D257</f>
        <v/>
      </c>
      <c r="D257" s="48">
        <f>'1_Raw_Games'!C257</f>
        <v/>
      </c>
      <c r="E257" s="48">
        <f>'1_Raw_Games'!P257</f>
        <v/>
      </c>
      <c r="F257" s="50">
        <f>'2_Params'!$B$4+SUMPRODUCT(($C$3:C256=C257)*($K$3:K256))-SUMPRODUCT(($D$3:D256=C257)*($K$3:K256))</f>
        <v/>
      </c>
      <c r="G257" s="50">
        <f>'2_Params'!$B$4+SUMPRODUCT(($C$3:C256=D257)*($K$3:K256))-SUMPRODUCT(($D$3:D256=D257)*($K$3:K256))</f>
        <v/>
      </c>
      <c r="H257" s="51">
        <f>(F257-G257+'2_Params'!$B$6)/'2_Params'!$B$7</f>
        <v/>
      </c>
      <c r="I257" s="51">
        <f>1/(1+10^(-H257))</f>
        <v/>
      </c>
      <c r="J257" s="52">
        <f>LN(ABS(E257)+1)*('2_Params'!$B$8/MAX('2_Params'!$B$10,(IF(L257=1,F257-G257,G257-F257))*'2_Params'!$B$9+'2_Params'!$B$8))</f>
        <v/>
      </c>
      <c r="K257" s="52">
        <f>'2_Params'!$B$5*J257*(L257-I257)</f>
        <v/>
      </c>
      <c r="L257" s="48">
        <f>'1_Raw_Games'!O257</f>
        <v/>
      </c>
      <c r="M257" s="66" t="n">
        <v>-0.1486760823614821</v>
      </c>
      <c r="N257" s="54">
        <f>ABS(H257-M257)</f>
        <v/>
      </c>
    </row>
    <row r="258" ht="15" customHeight="1" s="35">
      <c r="A258" s="48">
        <f>'1_Raw_Games'!A258</f>
        <v/>
      </c>
      <c r="B258" s="49">
        <f>'1_Raw_Games'!B258</f>
        <v/>
      </c>
      <c r="C258" s="48">
        <f>'1_Raw_Games'!D258</f>
        <v/>
      </c>
      <c r="D258" s="48">
        <f>'1_Raw_Games'!C258</f>
        <v/>
      </c>
      <c r="E258" s="48">
        <f>'1_Raw_Games'!P258</f>
        <v/>
      </c>
      <c r="F258" s="50">
        <f>'2_Params'!$B$4+SUMPRODUCT(($C$3:C257=C258)*($K$3:K257))-SUMPRODUCT(($D$3:D257=C258)*($K$3:K257))</f>
        <v/>
      </c>
      <c r="G258" s="50">
        <f>'2_Params'!$B$4+SUMPRODUCT(($C$3:C257=D258)*($K$3:K257))-SUMPRODUCT(($D$3:D257=D258)*($K$3:K257))</f>
        <v/>
      </c>
      <c r="H258" s="51">
        <f>(F258-G258+'2_Params'!$B$6)/'2_Params'!$B$7</f>
        <v/>
      </c>
      <c r="I258" s="51">
        <f>1/(1+10^(-H258))</f>
        <v/>
      </c>
      <c r="J258" s="52">
        <f>LN(ABS(E258)+1)*('2_Params'!$B$8/MAX('2_Params'!$B$10,(IF(L258=1,F258-G258,G258-F258))*'2_Params'!$B$9+'2_Params'!$B$8))</f>
        <v/>
      </c>
      <c r="K258" s="52">
        <f>'2_Params'!$B$5*J258*(L258-I258)</f>
        <v/>
      </c>
      <c r="L258" s="48">
        <f>'1_Raw_Games'!O258</f>
        <v/>
      </c>
      <c r="M258" s="66" t="n">
        <v>0.1254464079177842</v>
      </c>
      <c r="N258" s="54">
        <f>ABS(H258-M258)</f>
        <v/>
      </c>
    </row>
    <row r="259" ht="15" customHeight="1" s="35">
      <c r="A259" s="48">
        <f>'1_Raw_Games'!A259</f>
        <v/>
      </c>
      <c r="B259" s="49">
        <f>'1_Raw_Games'!B259</f>
        <v/>
      </c>
      <c r="C259" s="48">
        <f>'1_Raw_Games'!D259</f>
        <v/>
      </c>
      <c r="D259" s="48">
        <f>'1_Raw_Games'!C259</f>
        <v/>
      </c>
      <c r="E259" s="48">
        <f>'1_Raw_Games'!P259</f>
        <v/>
      </c>
      <c r="F259" s="50">
        <f>'2_Params'!$B$4+SUMPRODUCT(($C$3:C258=C259)*($K$3:K258))-SUMPRODUCT(($D$3:D258=C259)*($K$3:K258))</f>
        <v/>
      </c>
      <c r="G259" s="50">
        <f>'2_Params'!$B$4+SUMPRODUCT(($C$3:C258=D259)*($K$3:K258))-SUMPRODUCT(($D$3:D258=D259)*($K$3:K258))</f>
        <v/>
      </c>
      <c r="H259" s="51">
        <f>(F259-G259+'2_Params'!$B$6)/'2_Params'!$B$7</f>
        <v/>
      </c>
      <c r="I259" s="51">
        <f>1/(1+10^(-H259))</f>
        <v/>
      </c>
      <c r="J259" s="52">
        <f>LN(ABS(E259)+1)*('2_Params'!$B$8/MAX('2_Params'!$B$10,(IF(L259=1,F259-G259,G259-F259))*'2_Params'!$B$9+'2_Params'!$B$8))</f>
        <v/>
      </c>
      <c r="K259" s="52">
        <f>'2_Params'!$B$5*J259*(L259-I259)</f>
        <v/>
      </c>
      <c r="L259" s="48">
        <f>'1_Raw_Games'!O259</f>
        <v/>
      </c>
      <c r="M259" s="66" t="n">
        <v>-0.09826955394700861</v>
      </c>
      <c r="N259" s="54">
        <f>ABS(H259-M259)</f>
        <v/>
      </c>
    </row>
    <row r="260" ht="15" customHeight="1" s="35">
      <c r="A260" s="48">
        <f>'1_Raw_Games'!A260</f>
        <v/>
      </c>
      <c r="B260" s="49">
        <f>'1_Raw_Games'!B260</f>
        <v/>
      </c>
      <c r="C260" s="48">
        <f>'1_Raw_Games'!D260</f>
        <v/>
      </c>
      <c r="D260" s="48">
        <f>'1_Raw_Games'!C260</f>
        <v/>
      </c>
      <c r="E260" s="48">
        <f>'1_Raw_Games'!P260</f>
        <v/>
      </c>
      <c r="F260" s="50">
        <f>'2_Params'!$B$4+SUMPRODUCT(($C$3:C259=C260)*($K$3:K259))-SUMPRODUCT(($D$3:D259=C260)*($K$3:K259))</f>
        <v/>
      </c>
      <c r="G260" s="50">
        <f>'2_Params'!$B$4+SUMPRODUCT(($C$3:C259=D260)*($K$3:K259))-SUMPRODUCT(($D$3:D259=D260)*($K$3:K259))</f>
        <v/>
      </c>
      <c r="H260" s="51">
        <f>(F260-G260+'2_Params'!$B$6)/'2_Params'!$B$7</f>
        <v/>
      </c>
      <c r="I260" s="51">
        <f>1/(1+10^(-H260))</f>
        <v/>
      </c>
      <c r="J260" s="52">
        <f>LN(ABS(E260)+1)*('2_Params'!$B$8/MAX('2_Params'!$B$10,(IF(L260=1,F260-G260,G260-F260))*'2_Params'!$B$9+'2_Params'!$B$8))</f>
        <v/>
      </c>
      <c r="K260" s="52">
        <f>'2_Params'!$B$5*J260*(L260-I260)</f>
        <v/>
      </c>
      <c r="L260" s="48">
        <f>'1_Raw_Games'!O260</f>
        <v/>
      </c>
      <c r="M260" s="66" t="n">
        <v>0.0941958367631235</v>
      </c>
      <c r="N260" s="54">
        <f>ABS(H260-M260)</f>
        <v/>
      </c>
    </row>
    <row r="261" ht="15" customHeight="1" s="35">
      <c r="A261" s="48">
        <f>'1_Raw_Games'!A261</f>
        <v/>
      </c>
      <c r="B261" s="49">
        <f>'1_Raw_Games'!B261</f>
        <v/>
      </c>
      <c r="C261" s="48">
        <f>'1_Raw_Games'!D261</f>
        <v/>
      </c>
      <c r="D261" s="48">
        <f>'1_Raw_Games'!C261</f>
        <v/>
      </c>
      <c r="E261" s="48">
        <f>'1_Raw_Games'!P261</f>
        <v/>
      </c>
      <c r="F261" s="50">
        <f>'2_Params'!$B$4+SUMPRODUCT(($C$3:C260=C261)*($K$3:K260))-SUMPRODUCT(($D$3:D260=C261)*($K$3:K260))</f>
        <v/>
      </c>
      <c r="G261" s="50">
        <f>'2_Params'!$B$4+SUMPRODUCT(($C$3:C260=D261)*($K$3:K260))-SUMPRODUCT(($D$3:D260=D261)*($K$3:K260))</f>
        <v/>
      </c>
      <c r="H261" s="51">
        <f>(F261-G261+'2_Params'!$B$6)/'2_Params'!$B$7</f>
        <v/>
      </c>
      <c r="I261" s="51">
        <f>1/(1+10^(-H261))</f>
        <v/>
      </c>
      <c r="J261" s="52">
        <f>LN(ABS(E261)+1)*('2_Params'!$B$8/MAX('2_Params'!$B$10,(IF(L261=1,F261-G261,G261-F261))*'2_Params'!$B$9+'2_Params'!$B$8))</f>
        <v/>
      </c>
      <c r="K261" s="52">
        <f>'2_Params'!$B$5*J261*(L261-I261)</f>
        <v/>
      </c>
      <c r="L261" s="48">
        <f>'1_Raw_Games'!O261</f>
        <v/>
      </c>
      <c r="M261" s="66" t="n">
        <v>0.2598731330213826</v>
      </c>
      <c r="N261" s="54">
        <f>ABS(H261-M261)</f>
        <v/>
      </c>
    </row>
    <row r="262" ht="15" customHeight="1" s="35">
      <c r="A262" s="48">
        <f>'1_Raw_Games'!A262</f>
        <v/>
      </c>
      <c r="B262" s="49">
        <f>'1_Raw_Games'!B262</f>
        <v/>
      </c>
      <c r="C262" s="48">
        <f>'1_Raw_Games'!D262</f>
        <v/>
      </c>
      <c r="D262" s="48">
        <f>'1_Raw_Games'!C262</f>
        <v/>
      </c>
      <c r="E262" s="48">
        <f>'1_Raw_Games'!P262</f>
        <v/>
      </c>
      <c r="F262" s="50">
        <f>'2_Params'!$B$4+SUMPRODUCT(($C$3:C261=C262)*($K$3:K261))-SUMPRODUCT(($D$3:D261=C262)*($K$3:K261))</f>
        <v/>
      </c>
      <c r="G262" s="50">
        <f>'2_Params'!$B$4+SUMPRODUCT(($C$3:C261=D262)*($K$3:K261))-SUMPRODUCT(($D$3:D261=D262)*($K$3:K261))</f>
        <v/>
      </c>
      <c r="H262" s="51">
        <f>(F262-G262+'2_Params'!$B$6)/'2_Params'!$B$7</f>
        <v/>
      </c>
      <c r="I262" s="51">
        <f>1/(1+10^(-H262))</f>
        <v/>
      </c>
      <c r="J262" s="52">
        <f>LN(ABS(E262)+1)*('2_Params'!$B$8/MAX('2_Params'!$B$10,(IF(L262=1,F262-G262,G262-F262))*'2_Params'!$B$9+'2_Params'!$B$8))</f>
        <v/>
      </c>
      <c r="K262" s="52">
        <f>'2_Params'!$B$5*J262*(L262-I262)</f>
        <v/>
      </c>
      <c r="L262" s="48">
        <f>'1_Raw_Games'!O262</f>
        <v/>
      </c>
      <c r="M262" s="66" t="n">
        <v>-0.151689076374468</v>
      </c>
      <c r="N262" s="54">
        <f>ABS(H262-M262)</f>
        <v/>
      </c>
    </row>
    <row r="263" ht="15" customHeight="1" s="35">
      <c r="A263" s="48">
        <f>'1_Raw_Games'!A263</f>
        <v/>
      </c>
      <c r="B263" s="49">
        <f>'1_Raw_Games'!B263</f>
        <v/>
      </c>
      <c r="C263" s="48">
        <f>'1_Raw_Games'!D263</f>
        <v/>
      </c>
      <c r="D263" s="48">
        <f>'1_Raw_Games'!C263</f>
        <v/>
      </c>
      <c r="E263" s="48">
        <f>'1_Raw_Games'!P263</f>
        <v/>
      </c>
      <c r="F263" s="50">
        <f>'2_Params'!$B$4+SUMPRODUCT(($C$3:C262=C263)*($K$3:K262))-SUMPRODUCT(($D$3:D262=C263)*($K$3:K262))</f>
        <v/>
      </c>
      <c r="G263" s="50">
        <f>'2_Params'!$B$4+SUMPRODUCT(($C$3:C262=D263)*($K$3:K262))-SUMPRODUCT(($D$3:D262=D263)*($K$3:K262))</f>
        <v/>
      </c>
      <c r="H263" s="51">
        <f>(F263-G263+'2_Params'!$B$6)/'2_Params'!$B$7</f>
        <v/>
      </c>
      <c r="I263" s="51">
        <f>1/(1+10^(-H263))</f>
        <v/>
      </c>
      <c r="J263" s="52">
        <f>LN(ABS(E263)+1)*('2_Params'!$B$8/MAX('2_Params'!$B$10,(IF(L263=1,F263-G263,G263-F263))*'2_Params'!$B$9+'2_Params'!$B$8))</f>
        <v/>
      </c>
      <c r="K263" s="52">
        <f>'2_Params'!$B$5*J263*(L263-I263)</f>
        <v/>
      </c>
      <c r="L263" s="48">
        <f>'1_Raw_Games'!O263</f>
        <v/>
      </c>
      <c r="M263" s="66" t="n">
        <v>-0.2125864424077627</v>
      </c>
      <c r="N263" s="54">
        <f>ABS(H263-M263)</f>
        <v/>
      </c>
    </row>
    <row r="264" ht="15" customHeight="1" s="35">
      <c r="A264" s="48">
        <f>'1_Raw_Games'!A264</f>
        <v/>
      </c>
      <c r="B264" s="49">
        <f>'1_Raw_Games'!B264</f>
        <v/>
      </c>
      <c r="C264" s="48">
        <f>'1_Raw_Games'!D264</f>
        <v/>
      </c>
      <c r="D264" s="48">
        <f>'1_Raw_Games'!C264</f>
        <v/>
      </c>
      <c r="E264" s="48">
        <f>'1_Raw_Games'!P264</f>
        <v/>
      </c>
      <c r="F264" s="50">
        <f>'2_Params'!$B$4+SUMPRODUCT(($C$3:C263=C264)*($K$3:K263))-SUMPRODUCT(($D$3:D263=C264)*($K$3:K263))</f>
        <v/>
      </c>
      <c r="G264" s="50">
        <f>'2_Params'!$B$4+SUMPRODUCT(($C$3:C263=D264)*($K$3:K263))-SUMPRODUCT(($D$3:D263=D264)*($K$3:K263))</f>
        <v/>
      </c>
      <c r="H264" s="51">
        <f>(F264-G264+'2_Params'!$B$6)/'2_Params'!$B$7</f>
        <v/>
      </c>
      <c r="I264" s="51">
        <f>1/(1+10^(-H264))</f>
        <v/>
      </c>
      <c r="J264" s="52">
        <f>LN(ABS(E264)+1)*('2_Params'!$B$8/MAX('2_Params'!$B$10,(IF(L264=1,F264-G264,G264-F264))*'2_Params'!$B$9+'2_Params'!$B$8))</f>
        <v/>
      </c>
      <c r="K264" s="52">
        <f>'2_Params'!$B$5*J264*(L264-I264)</f>
        <v/>
      </c>
      <c r="L264" s="48">
        <f>'1_Raw_Games'!O264</f>
        <v/>
      </c>
      <c r="M264" s="66" t="n">
        <v>0.0990943221223642</v>
      </c>
      <c r="N264" s="54">
        <f>ABS(H264-M264)</f>
        <v/>
      </c>
    </row>
    <row r="265" ht="15" customHeight="1" s="35">
      <c r="A265" s="48">
        <f>'1_Raw_Games'!A265</f>
        <v/>
      </c>
      <c r="B265" s="49">
        <f>'1_Raw_Games'!B265</f>
        <v/>
      </c>
      <c r="C265" s="48">
        <f>'1_Raw_Games'!D265</f>
        <v/>
      </c>
      <c r="D265" s="48">
        <f>'1_Raw_Games'!C265</f>
        <v/>
      </c>
      <c r="E265" s="48">
        <f>'1_Raw_Games'!P265</f>
        <v/>
      </c>
      <c r="F265" s="50">
        <f>'2_Params'!$B$4+SUMPRODUCT(($C$3:C264=C265)*($K$3:K264))-SUMPRODUCT(($D$3:D264=C265)*($K$3:K264))</f>
        <v/>
      </c>
      <c r="G265" s="50">
        <f>'2_Params'!$B$4+SUMPRODUCT(($C$3:C264=D265)*($K$3:K264))-SUMPRODUCT(($D$3:D264=D265)*($K$3:K264))</f>
        <v/>
      </c>
      <c r="H265" s="51">
        <f>(F265-G265+'2_Params'!$B$6)/'2_Params'!$B$7</f>
        <v/>
      </c>
      <c r="I265" s="51">
        <f>1/(1+10^(-H265))</f>
        <v/>
      </c>
      <c r="J265" s="52">
        <f>LN(ABS(E265)+1)*('2_Params'!$B$8/MAX('2_Params'!$B$10,(IF(L265=1,F265-G265,G265-F265))*'2_Params'!$B$9+'2_Params'!$B$8))</f>
        <v/>
      </c>
      <c r="K265" s="52">
        <f>'2_Params'!$B$5*J265*(L265-I265)</f>
        <v/>
      </c>
      <c r="L265" s="48">
        <f>'1_Raw_Games'!O265</f>
        <v/>
      </c>
      <c r="M265" s="66" t="n">
        <v>0.3780179968034309</v>
      </c>
      <c r="N265" s="54">
        <f>ABS(H265-M265)</f>
        <v/>
      </c>
    </row>
    <row r="266" ht="15" customHeight="1" s="35">
      <c r="A266" s="48">
        <f>'1_Raw_Games'!A266</f>
        <v/>
      </c>
      <c r="B266" s="49">
        <f>'1_Raw_Games'!B266</f>
        <v/>
      </c>
      <c r="C266" s="48">
        <f>'1_Raw_Games'!D266</f>
        <v/>
      </c>
      <c r="D266" s="48">
        <f>'1_Raw_Games'!C266</f>
        <v/>
      </c>
      <c r="E266" s="48">
        <f>'1_Raw_Games'!P266</f>
        <v/>
      </c>
      <c r="F266" s="50">
        <f>'2_Params'!$B$4+SUMPRODUCT(($C$3:C265=C266)*($K$3:K265))-SUMPRODUCT(($D$3:D265=C266)*($K$3:K265))</f>
        <v/>
      </c>
      <c r="G266" s="50">
        <f>'2_Params'!$B$4+SUMPRODUCT(($C$3:C265=D266)*($K$3:K265))-SUMPRODUCT(($D$3:D265=D266)*($K$3:K265))</f>
        <v/>
      </c>
      <c r="H266" s="51">
        <f>(F266-G266+'2_Params'!$B$6)/'2_Params'!$B$7</f>
        <v/>
      </c>
      <c r="I266" s="51">
        <f>1/(1+10^(-H266))</f>
        <v/>
      </c>
      <c r="J266" s="52">
        <f>LN(ABS(E266)+1)*('2_Params'!$B$8/MAX('2_Params'!$B$10,(IF(L266=1,F266-G266,G266-F266))*'2_Params'!$B$9+'2_Params'!$B$8))</f>
        <v/>
      </c>
      <c r="K266" s="52">
        <f>'2_Params'!$B$5*J266*(L266-I266)</f>
        <v/>
      </c>
      <c r="L266" s="48">
        <f>'1_Raw_Games'!O266</f>
        <v/>
      </c>
      <c r="M266" s="66" t="n">
        <v>-0.0330641415164558</v>
      </c>
      <c r="N266" s="54">
        <f>ABS(H266-M266)</f>
        <v/>
      </c>
    </row>
    <row r="267" ht="15" customHeight="1" s="35">
      <c r="A267" s="48">
        <f>'1_Raw_Games'!A267</f>
        <v/>
      </c>
      <c r="B267" s="49">
        <f>'1_Raw_Games'!B267</f>
        <v/>
      </c>
      <c r="C267" s="48">
        <f>'1_Raw_Games'!D267</f>
        <v/>
      </c>
      <c r="D267" s="48">
        <f>'1_Raw_Games'!C267</f>
        <v/>
      </c>
      <c r="E267" s="48">
        <f>'1_Raw_Games'!P267</f>
        <v/>
      </c>
      <c r="F267" s="50">
        <f>'2_Params'!$B$4+SUMPRODUCT(($C$3:C266=C267)*($K$3:K266))-SUMPRODUCT(($D$3:D266=C267)*($K$3:K266))</f>
        <v/>
      </c>
      <c r="G267" s="50">
        <f>'2_Params'!$B$4+SUMPRODUCT(($C$3:C266=D267)*($K$3:K266))-SUMPRODUCT(($D$3:D266=D267)*($K$3:K266))</f>
        <v/>
      </c>
      <c r="H267" s="51">
        <f>(F267-G267+'2_Params'!$B$6)/'2_Params'!$B$7</f>
        <v/>
      </c>
      <c r="I267" s="51">
        <f>1/(1+10^(-H267))</f>
        <v/>
      </c>
      <c r="J267" s="52">
        <f>LN(ABS(E267)+1)*('2_Params'!$B$8/MAX('2_Params'!$B$10,(IF(L267=1,F267-G267,G267-F267))*'2_Params'!$B$9+'2_Params'!$B$8))</f>
        <v/>
      </c>
      <c r="K267" s="52">
        <f>'2_Params'!$B$5*J267*(L267-I267)</f>
        <v/>
      </c>
      <c r="L267" s="48">
        <f>'1_Raw_Games'!O267</f>
        <v/>
      </c>
      <c r="M267" s="66" t="n">
        <v>-0.0909209159789634</v>
      </c>
      <c r="N267" s="54">
        <f>ABS(H267-M267)</f>
        <v/>
      </c>
    </row>
    <row r="268" ht="15" customHeight="1" s="35">
      <c r="A268" s="48">
        <f>'1_Raw_Games'!A268</f>
        <v/>
      </c>
      <c r="B268" s="49">
        <f>'1_Raw_Games'!B268</f>
        <v/>
      </c>
      <c r="C268" s="48">
        <f>'1_Raw_Games'!D268</f>
        <v/>
      </c>
      <c r="D268" s="48">
        <f>'1_Raw_Games'!C268</f>
        <v/>
      </c>
      <c r="E268" s="48">
        <f>'1_Raw_Games'!P268</f>
        <v/>
      </c>
      <c r="F268" s="50">
        <f>'2_Params'!$B$4+SUMPRODUCT(($C$3:C267=C268)*($K$3:K267))-SUMPRODUCT(($D$3:D267=C268)*($K$3:K267))</f>
        <v/>
      </c>
      <c r="G268" s="50">
        <f>'2_Params'!$B$4+SUMPRODUCT(($C$3:C267=D268)*($K$3:K267))-SUMPRODUCT(($D$3:D267=D268)*($K$3:K267))</f>
        <v/>
      </c>
      <c r="H268" s="51">
        <f>(F268-G268+'2_Params'!$B$6)/'2_Params'!$B$7</f>
        <v/>
      </c>
      <c r="I268" s="51">
        <f>1/(1+10^(-H268))</f>
        <v/>
      </c>
      <c r="J268" s="52">
        <f>LN(ABS(E268)+1)*('2_Params'!$B$8/MAX('2_Params'!$B$10,(IF(L268=1,F268-G268,G268-F268))*'2_Params'!$B$9+'2_Params'!$B$8))</f>
        <v/>
      </c>
      <c r="K268" s="52">
        <f>'2_Params'!$B$5*J268*(L268-I268)</f>
        <v/>
      </c>
      <c r="L268" s="48">
        <f>'1_Raw_Games'!O268</f>
        <v/>
      </c>
      <c r="M268" s="66" t="n">
        <v>0.3461550062069881</v>
      </c>
      <c r="N268" s="54">
        <f>ABS(H268-M268)</f>
        <v/>
      </c>
    </row>
    <row r="269" ht="15" customHeight="1" s="35">
      <c r="A269" s="48">
        <f>'1_Raw_Games'!A269</f>
        <v/>
      </c>
      <c r="B269" s="49">
        <f>'1_Raw_Games'!B269</f>
        <v/>
      </c>
      <c r="C269" s="48">
        <f>'1_Raw_Games'!D269</f>
        <v/>
      </c>
      <c r="D269" s="48">
        <f>'1_Raw_Games'!C269</f>
        <v/>
      </c>
      <c r="E269" s="48">
        <f>'1_Raw_Games'!P269</f>
        <v/>
      </c>
      <c r="F269" s="50">
        <f>'2_Params'!$B$4+SUMPRODUCT(($C$3:C268=C269)*($K$3:K268))-SUMPRODUCT(($D$3:D268=C269)*($K$3:K268))</f>
        <v/>
      </c>
      <c r="G269" s="50">
        <f>'2_Params'!$B$4+SUMPRODUCT(($C$3:C268=D269)*($K$3:K268))-SUMPRODUCT(($D$3:D268=D269)*($K$3:K268))</f>
        <v/>
      </c>
      <c r="H269" s="51">
        <f>(F269-G269+'2_Params'!$B$6)/'2_Params'!$B$7</f>
        <v/>
      </c>
      <c r="I269" s="51">
        <f>1/(1+10^(-H269))</f>
        <v/>
      </c>
      <c r="J269" s="52">
        <f>LN(ABS(E269)+1)*('2_Params'!$B$8/MAX('2_Params'!$B$10,(IF(L269=1,F269-G269,G269-F269))*'2_Params'!$B$9+'2_Params'!$B$8))</f>
        <v/>
      </c>
      <c r="K269" s="52">
        <f>'2_Params'!$B$5*J269*(L269-I269)</f>
        <v/>
      </c>
      <c r="L269" s="48">
        <f>'1_Raw_Games'!O269</f>
        <v/>
      </c>
      <c r="M269" s="66" t="n">
        <v>0.5436696482064178</v>
      </c>
      <c r="N269" s="54">
        <f>ABS(H269-M269)</f>
        <v/>
      </c>
    </row>
    <row r="270" ht="15" customHeight="1" s="35">
      <c r="A270" s="48">
        <f>'1_Raw_Games'!A270</f>
        <v/>
      </c>
      <c r="B270" s="49">
        <f>'1_Raw_Games'!B270</f>
        <v/>
      </c>
      <c r="C270" s="48">
        <f>'1_Raw_Games'!D270</f>
        <v/>
      </c>
      <c r="D270" s="48">
        <f>'1_Raw_Games'!C270</f>
        <v/>
      </c>
      <c r="E270" s="48">
        <f>'1_Raw_Games'!P270</f>
        <v/>
      </c>
      <c r="F270" s="50">
        <f>'2_Params'!$B$4+SUMPRODUCT(($C$3:C269=C270)*($K$3:K269))-SUMPRODUCT(($D$3:D269=C270)*($K$3:K269))</f>
        <v/>
      </c>
      <c r="G270" s="50">
        <f>'2_Params'!$B$4+SUMPRODUCT(($C$3:C269=D270)*($K$3:K269))-SUMPRODUCT(($D$3:D269=D270)*($K$3:K269))</f>
        <v/>
      </c>
      <c r="H270" s="51">
        <f>(F270-G270+'2_Params'!$B$6)/'2_Params'!$B$7</f>
        <v/>
      </c>
      <c r="I270" s="51">
        <f>1/(1+10^(-H270))</f>
        <v/>
      </c>
      <c r="J270" s="52">
        <f>LN(ABS(E270)+1)*('2_Params'!$B$8/MAX('2_Params'!$B$10,(IF(L270=1,F270-G270,G270-F270))*'2_Params'!$B$9+'2_Params'!$B$8))</f>
        <v/>
      </c>
      <c r="K270" s="52">
        <f>'2_Params'!$B$5*J270*(L270-I270)</f>
        <v/>
      </c>
      <c r="L270" s="48">
        <f>'1_Raw_Games'!O270</f>
        <v/>
      </c>
      <c r="M270" s="66" t="n">
        <v>0.3829160090689623</v>
      </c>
      <c r="N270" s="54">
        <f>ABS(H270-M270)</f>
        <v/>
      </c>
    </row>
    <row r="271" ht="15" customHeight="1" s="35">
      <c r="A271" s="48">
        <f>'1_Raw_Games'!A271</f>
        <v/>
      </c>
      <c r="B271" s="49">
        <f>'1_Raw_Games'!B271</f>
        <v/>
      </c>
      <c r="C271" s="48">
        <f>'1_Raw_Games'!D271</f>
        <v/>
      </c>
      <c r="D271" s="48">
        <f>'1_Raw_Games'!C271</f>
        <v/>
      </c>
      <c r="E271" s="48">
        <f>'1_Raw_Games'!P271</f>
        <v/>
      </c>
      <c r="F271" s="50">
        <f>'2_Params'!$B$4+SUMPRODUCT(($C$3:C270=C271)*($K$3:K270))-SUMPRODUCT(($D$3:D270=C271)*($K$3:K270))</f>
        <v/>
      </c>
      <c r="G271" s="50">
        <f>'2_Params'!$B$4+SUMPRODUCT(($C$3:C270=D271)*($K$3:K270))-SUMPRODUCT(($D$3:D270=D271)*($K$3:K270))</f>
        <v/>
      </c>
      <c r="H271" s="51">
        <f>(F271-G271+'2_Params'!$B$6)/'2_Params'!$B$7</f>
        <v/>
      </c>
      <c r="I271" s="51">
        <f>1/(1+10^(-H271))</f>
        <v/>
      </c>
      <c r="J271" s="52">
        <f>LN(ABS(E271)+1)*('2_Params'!$B$8/MAX('2_Params'!$B$10,(IF(L271=1,F271-G271,G271-F271))*'2_Params'!$B$9+'2_Params'!$B$8))</f>
        <v/>
      </c>
      <c r="K271" s="52">
        <f>'2_Params'!$B$5*J271*(L271-I271)</f>
        <v/>
      </c>
      <c r="L271" s="48">
        <f>'1_Raw_Games'!O271</f>
        <v/>
      </c>
      <c r="M271" s="66" t="n">
        <v>0.0418623467036121</v>
      </c>
      <c r="N271" s="54">
        <f>ABS(H271-M271)</f>
        <v/>
      </c>
    </row>
    <row r="272" ht="15" customHeight="1" s="35">
      <c r="A272" s="48">
        <f>'1_Raw_Games'!A272</f>
        <v/>
      </c>
      <c r="B272" s="49">
        <f>'1_Raw_Games'!B272</f>
        <v/>
      </c>
      <c r="C272" s="48">
        <f>'1_Raw_Games'!D272</f>
        <v/>
      </c>
      <c r="D272" s="48">
        <f>'1_Raw_Games'!C272</f>
        <v/>
      </c>
      <c r="E272" s="48">
        <f>'1_Raw_Games'!P272</f>
        <v/>
      </c>
      <c r="F272" s="50">
        <f>'2_Params'!$B$4+SUMPRODUCT(($C$3:C271=C272)*($K$3:K271))-SUMPRODUCT(($D$3:D271=C272)*($K$3:K271))</f>
        <v/>
      </c>
      <c r="G272" s="50">
        <f>'2_Params'!$B$4+SUMPRODUCT(($C$3:C271=D272)*($K$3:K271))-SUMPRODUCT(($D$3:D271=D272)*($K$3:K271))</f>
        <v/>
      </c>
      <c r="H272" s="51">
        <f>(F272-G272+'2_Params'!$B$6)/'2_Params'!$B$7</f>
        <v/>
      </c>
      <c r="I272" s="51">
        <f>1/(1+10^(-H272))</f>
        <v/>
      </c>
      <c r="J272" s="52">
        <f>LN(ABS(E272)+1)*('2_Params'!$B$8/MAX('2_Params'!$B$10,(IF(L272=1,F272-G272,G272-F272))*'2_Params'!$B$9+'2_Params'!$B$8))</f>
        <v/>
      </c>
      <c r="K272" s="52">
        <f>'2_Params'!$B$5*J272*(L272-I272)</f>
        <v/>
      </c>
      <c r="L272" s="48">
        <f>'1_Raw_Games'!O272</f>
        <v/>
      </c>
      <c r="M272" s="66" t="n">
        <v>-0.041768194145493</v>
      </c>
      <c r="N272" s="54">
        <f>ABS(H272-M272)</f>
        <v/>
      </c>
    </row>
    <row r="273" ht="15" customHeight="1" s="35">
      <c r="A273" s="48">
        <f>'1_Raw_Games'!A273</f>
        <v/>
      </c>
      <c r="B273" s="49">
        <f>'1_Raw_Games'!B273</f>
        <v/>
      </c>
      <c r="C273" s="48">
        <f>'1_Raw_Games'!D273</f>
        <v/>
      </c>
      <c r="D273" s="48">
        <f>'1_Raw_Games'!C273</f>
        <v/>
      </c>
      <c r="E273" s="48">
        <f>'1_Raw_Games'!P273</f>
        <v/>
      </c>
      <c r="F273" s="50">
        <f>'2_Params'!$B$4+SUMPRODUCT(($C$3:C272=C273)*($K$3:K272))-SUMPRODUCT(($D$3:D272=C273)*($K$3:K272))</f>
        <v/>
      </c>
      <c r="G273" s="50">
        <f>'2_Params'!$B$4+SUMPRODUCT(($C$3:C272=D273)*($K$3:K272))-SUMPRODUCT(($D$3:D272=D273)*($K$3:K272))</f>
        <v/>
      </c>
      <c r="H273" s="51">
        <f>(F273-G273+'2_Params'!$B$6)/'2_Params'!$B$7</f>
        <v/>
      </c>
      <c r="I273" s="51">
        <f>1/(1+10^(-H273))</f>
        <v/>
      </c>
      <c r="J273" s="52">
        <f>LN(ABS(E273)+1)*('2_Params'!$B$8/MAX('2_Params'!$B$10,(IF(L273=1,F273-G273,G273-F273))*'2_Params'!$B$9+'2_Params'!$B$8))</f>
        <v/>
      </c>
      <c r="K273" s="52">
        <f>'2_Params'!$B$5*J273*(L273-I273)</f>
        <v/>
      </c>
      <c r="L273" s="48">
        <f>'1_Raw_Games'!O273</f>
        <v/>
      </c>
      <c r="M273" s="66" t="n">
        <v>0.0040485951034645</v>
      </c>
      <c r="N273" s="54">
        <f>ABS(H273-M273)</f>
        <v/>
      </c>
    </row>
    <row r="274" ht="15" customHeight="1" s="35">
      <c r="A274" s="48">
        <f>'1_Raw_Games'!A274</f>
        <v/>
      </c>
      <c r="B274" s="49">
        <f>'1_Raw_Games'!B274</f>
        <v/>
      </c>
      <c r="C274" s="48">
        <f>'1_Raw_Games'!D274</f>
        <v/>
      </c>
      <c r="D274" s="48">
        <f>'1_Raw_Games'!C274</f>
        <v/>
      </c>
      <c r="E274" s="48">
        <f>'1_Raw_Games'!P274</f>
        <v/>
      </c>
      <c r="F274" s="50">
        <f>'2_Params'!$B$4+SUMPRODUCT(($C$3:C273=C274)*($K$3:K273))-SUMPRODUCT(($D$3:D273=C274)*($K$3:K273))</f>
        <v/>
      </c>
      <c r="G274" s="50">
        <f>'2_Params'!$B$4+SUMPRODUCT(($C$3:C273=D274)*($K$3:K273))-SUMPRODUCT(($D$3:D273=D274)*($K$3:K273))</f>
        <v/>
      </c>
      <c r="H274" s="51">
        <f>(F274-G274+'2_Params'!$B$6)/'2_Params'!$B$7</f>
        <v/>
      </c>
      <c r="I274" s="51">
        <f>1/(1+10^(-H274))</f>
        <v/>
      </c>
      <c r="J274" s="52">
        <f>LN(ABS(E274)+1)*('2_Params'!$B$8/MAX('2_Params'!$B$10,(IF(L274=1,F274-G274,G274-F274))*'2_Params'!$B$9+'2_Params'!$B$8))</f>
        <v/>
      </c>
      <c r="K274" s="52">
        <f>'2_Params'!$B$5*J274*(L274-I274)</f>
        <v/>
      </c>
      <c r="L274" s="48">
        <f>'1_Raw_Games'!O274</f>
        <v/>
      </c>
      <c r="M274" s="66" t="n">
        <v>-0.1270236727786294</v>
      </c>
      <c r="N274" s="54">
        <f>ABS(H274-M274)</f>
        <v/>
      </c>
    </row>
    <row r="275" ht="15" customHeight="1" s="35">
      <c r="A275" s="48">
        <f>'1_Raw_Games'!A275</f>
        <v/>
      </c>
      <c r="B275" s="49">
        <f>'1_Raw_Games'!B275</f>
        <v/>
      </c>
      <c r="C275" s="48">
        <f>'1_Raw_Games'!D275</f>
        <v/>
      </c>
      <c r="D275" s="48">
        <f>'1_Raw_Games'!C275</f>
        <v/>
      </c>
      <c r="E275" s="48">
        <f>'1_Raw_Games'!P275</f>
        <v/>
      </c>
      <c r="F275" s="50">
        <f>'2_Params'!$B$4+SUMPRODUCT(($C$3:C274=C275)*($K$3:K274))-SUMPRODUCT(($D$3:D274=C275)*($K$3:K274))</f>
        <v/>
      </c>
      <c r="G275" s="50">
        <f>'2_Params'!$B$4+SUMPRODUCT(($C$3:C274=D275)*($K$3:K274))-SUMPRODUCT(($D$3:D274=D275)*($K$3:K274))</f>
        <v/>
      </c>
      <c r="H275" s="51">
        <f>(F275-G275+'2_Params'!$B$6)/'2_Params'!$B$7</f>
        <v/>
      </c>
      <c r="I275" s="51">
        <f>1/(1+10^(-H275))</f>
        <v/>
      </c>
      <c r="J275" s="52">
        <f>LN(ABS(E275)+1)*('2_Params'!$B$8/MAX('2_Params'!$B$10,(IF(L275=1,F275-G275,G275-F275))*'2_Params'!$B$9+'2_Params'!$B$8))</f>
        <v/>
      </c>
      <c r="K275" s="52">
        <f>'2_Params'!$B$5*J275*(L275-I275)</f>
        <v/>
      </c>
      <c r="L275" s="48">
        <f>'1_Raw_Games'!O275</f>
        <v/>
      </c>
      <c r="M275" s="66" t="n">
        <v>0.0843580527778294</v>
      </c>
      <c r="N275" s="54">
        <f>ABS(H275-M275)</f>
        <v/>
      </c>
    </row>
    <row r="276" ht="15" customHeight="1" s="35">
      <c r="A276" s="48">
        <f>'1_Raw_Games'!A276</f>
        <v/>
      </c>
      <c r="B276" s="49">
        <f>'1_Raw_Games'!B276</f>
        <v/>
      </c>
      <c r="C276" s="48">
        <f>'1_Raw_Games'!D276</f>
        <v/>
      </c>
      <c r="D276" s="48">
        <f>'1_Raw_Games'!C276</f>
        <v/>
      </c>
      <c r="E276" s="48">
        <f>'1_Raw_Games'!P276</f>
        <v/>
      </c>
      <c r="F276" s="50">
        <f>'2_Params'!$B$4+SUMPRODUCT(($C$3:C275=C276)*($K$3:K275))-SUMPRODUCT(($D$3:D275=C276)*($K$3:K275))</f>
        <v/>
      </c>
      <c r="G276" s="50">
        <f>'2_Params'!$B$4+SUMPRODUCT(($C$3:C275=D276)*($K$3:K275))-SUMPRODUCT(($D$3:D275=D276)*($K$3:K275))</f>
        <v/>
      </c>
      <c r="H276" s="51">
        <f>(F276-G276+'2_Params'!$B$6)/'2_Params'!$B$7</f>
        <v/>
      </c>
      <c r="I276" s="51">
        <f>1/(1+10^(-H276))</f>
        <v/>
      </c>
      <c r="J276" s="52">
        <f>LN(ABS(E276)+1)*('2_Params'!$B$8/MAX('2_Params'!$B$10,(IF(L276=1,F276-G276,G276-F276))*'2_Params'!$B$9+'2_Params'!$B$8))</f>
        <v/>
      </c>
      <c r="K276" s="52">
        <f>'2_Params'!$B$5*J276*(L276-I276)</f>
        <v/>
      </c>
      <c r="L276" s="48">
        <f>'1_Raw_Games'!O276</f>
        <v/>
      </c>
      <c r="M276" s="66" t="n">
        <v>-0.0508889438409619</v>
      </c>
      <c r="N276" s="54">
        <f>ABS(H276-M276)</f>
        <v/>
      </c>
    </row>
    <row r="277" ht="15" customHeight="1" s="35">
      <c r="A277" s="48">
        <f>'1_Raw_Games'!A277</f>
        <v/>
      </c>
      <c r="B277" s="49">
        <f>'1_Raw_Games'!B277</f>
        <v/>
      </c>
      <c r="C277" s="48">
        <f>'1_Raw_Games'!D277</f>
        <v/>
      </c>
      <c r="D277" s="48">
        <f>'1_Raw_Games'!C277</f>
        <v/>
      </c>
      <c r="E277" s="48">
        <f>'1_Raw_Games'!P277</f>
        <v/>
      </c>
      <c r="F277" s="50">
        <f>'2_Params'!$B$4+SUMPRODUCT(($C$3:C276=C277)*($K$3:K276))-SUMPRODUCT(($D$3:D276=C277)*($K$3:K276))</f>
        <v/>
      </c>
      <c r="G277" s="50">
        <f>'2_Params'!$B$4+SUMPRODUCT(($C$3:C276=D277)*($K$3:K276))-SUMPRODUCT(($D$3:D276=D277)*($K$3:K276))</f>
        <v/>
      </c>
      <c r="H277" s="51">
        <f>(F277-G277+'2_Params'!$B$6)/'2_Params'!$B$7</f>
        <v/>
      </c>
      <c r="I277" s="51">
        <f>1/(1+10^(-H277))</f>
        <v/>
      </c>
      <c r="J277" s="52">
        <f>LN(ABS(E277)+1)*('2_Params'!$B$8/MAX('2_Params'!$B$10,(IF(L277=1,F277-G277,G277-F277))*'2_Params'!$B$9+'2_Params'!$B$8))</f>
        <v/>
      </c>
      <c r="K277" s="52">
        <f>'2_Params'!$B$5*J277*(L277-I277)</f>
        <v/>
      </c>
      <c r="L277" s="48">
        <f>'1_Raw_Games'!O277</f>
        <v/>
      </c>
      <c r="M277" s="66" t="n">
        <v>-0.0001741880962305</v>
      </c>
      <c r="N277" s="54">
        <f>ABS(H277-M277)</f>
        <v/>
      </c>
    </row>
    <row r="278" ht="15" customHeight="1" s="35">
      <c r="A278" s="48">
        <f>'1_Raw_Games'!A278</f>
        <v/>
      </c>
      <c r="B278" s="49">
        <f>'1_Raw_Games'!B278</f>
        <v/>
      </c>
      <c r="C278" s="48">
        <f>'1_Raw_Games'!D278</f>
        <v/>
      </c>
      <c r="D278" s="48">
        <f>'1_Raw_Games'!C278</f>
        <v/>
      </c>
      <c r="E278" s="48">
        <f>'1_Raw_Games'!P278</f>
        <v/>
      </c>
      <c r="F278" s="50">
        <f>'2_Params'!$B$4+SUMPRODUCT(($C$3:C277=C278)*($K$3:K277))-SUMPRODUCT(($D$3:D277=C278)*($K$3:K277))</f>
        <v/>
      </c>
      <c r="G278" s="50">
        <f>'2_Params'!$B$4+SUMPRODUCT(($C$3:C277=D278)*($K$3:K277))-SUMPRODUCT(($D$3:D277=D278)*($K$3:K277))</f>
        <v/>
      </c>
      <c r="H278" s="51">
        <f>(F278-G278+'2_Params'!$B$6)/'2_Params'!$B$7</f>
        <v/>
      </c>
      <c r="I278" s="51">
        <f>1/(1+10^(-H278))</f>
        <v/>
      </c>
      <c r="J278" s="52">
        <f>LN(ABS(E278)+1)*('2_Params'!$B$8/MAX('2_Params'!$B$10,(IF(L278=1,F278-G278,G278-F278))*'2_Params'!$B$9+'2_Params'!$B$8))</f>
        <v/>
      </c>
      <c r="K278" s="52">
        <f>'2_Params'!$B$5*J278*(L278-I278)</f>
        <v/>
      </c>
      <c r="L278" s="48">
        <f>'1_Raw_Games'!O278</f>
        <v/>
      </c>
      <c r="M278" s="66" t="n">
        <v>0.2298987244512312</v>
      </c>
      <c r="N278" s="54">
        <f>ABS(H278-M278)</f>
        <v/>
      </c>
    </row>
    <row r="279" ht="15" customHeight="1" s="35">
      <c r="A279" s="48">
        <f>'1_Raw_Games'!A279</f>
        <v/>
      </c>
      <c r="B279" s="49">
        <f>'1_Raw_Games'!B279</f>
        <v/>
      </c>
      <c r="C279" s="48">
        <f>'1_Raw_Games'!D279</f>
        <v/>
      </c>
      <c r="D279" s="48">
        <f>'1_Raw_Games'!C279</f>
        <v/>
      </c>
      <c r="E279" s="48">
        <f>'1_Raw_Games'!P279</f>
        <v/>
      </c>
      <c r="F279" s="50">
        <f>'2_Params'!$B$4+SUMPRODUCT(($C$3:C278=C279)*($K$3:K278))-SUMPRODUCT(($D$3:D278=C279)*($K$3:K278))</f>
        <v/>
      </c>
      <c r="G279" s="50">
        <f>'2_Params'!$B$4+SUMPRODUCT(($C$3:C278=D279)*($K$3:K278))-SUMPRODUCT(($D$3:D278=D279)*($K$3:K278))</f>
        <v/>
      </c>
      <c r="H279" s="51">
        <f>(F279-G279+'2_Params'!$B$6)/'2_Params'!$B$7</f>
        <v/>
      </c>
      <c r="I279" s="51">
        <f>1/(1+10^(-H279))</f>
        <v/>
      </c>
      <c r="J279" s="52">
        <f>LN(ABS(E279)+1)*('2_Params'!$B$8/MAX('2_Params'!$B$10,(IF(L279=1,F279-G279,G279-F279))*'2_Params'!$B$9+'2_Params'!$B$8))</f>
        <v/>
      </c>
      <c r="K279" s="52">
        <f>'2_Params'!$B$5*J279*(L279-I279)</f>
        <v/>
      </c>
      <c r="L279" s="48">
        <f>'1_Raw_Games'!O279</f>
        <v/>
      </c>
      <c r="M279" s="66" t="n">
        <v>0.1414662675182194</v>
      </c>
      <c r="N279" s="54">
        <f>ABS(H279-M279)</f>
        <v/>
      </c>
    </row>
    <row r="280" ht="15" customHeight="1" s="35">
      <c r="A280" s="48">
        <f>'1_Raw_Games'!A280</f>
        <v/>
      </c>
      <c r="B280" s="49">
        <f>'1_Raw_Games'!B280</f>
        <v/>
      </c>
      <c r="C280" s="48">
        <f>'1_Raw_Games'!D280</f>
        <v/>
      </c>
      <c r="D280" s="48">
        <f>'1_Raw_Games'!C280</f>
        <v/>
      </c>
      <c r="E280" s="48">
        <f>'1_Raw_Games'!P280</f>
        <v/>
      </c>
      <c r="F280" s="50">
        <f>'2_Params'!$B$4+SUMPRODUCT(($C$3:C279=C280)*($K$3:K279))-SUMPRODUCT(($D$3:D279=C280)*($K$3:K279))</f>
        <v/>
      </c>
      <c r="G280" s="50">
        <f>'2_Params'!$B$4+SUMPRODUCT(($C$3:C279=D280)*($K$3:K279))-SUMPRODUCT(($D$3:D279=D280)*($K$3:K279))</f>
        <v/>
      </c>
      <c r="H280" s="51">
        <f>(F280-G280+'2_Params'!$B$6)/'2_Params'!$B$7</f>
        <v/>
      </c>
      <c r="I280" s="51">
        <f>1/(1+10^(-H280))</f>
        <v/>
      </c>
      <c r="J280" s="52">
        <f>LN(ABS(E280)+1)*('2_Params'!$B$8/MAX('2_Params'!$B$10,(IF(L280=1,F280-G280,G280-F280))*'2_Params'!$B$9+'2_Params'!$B$8))</f>
        <v/>
      </c>
      <c r="K280" s="52">
        <f>'2_Params'!$B$5*J280*(L280-I280)</f>
        <v/>
      </c>
      <c r="L280" s="48">
        <f>'1_Raw_Games'!O280</f>
        <v/>
      </c>
      <c r="M280" s="66" t="n">
        <v>0.3271242402942812</v>
      </c>
      <c r="N280" s="54">
        <f>ABS(H280-M280)</f>
        <v/>
      </c>
    </row>
    <row r="281" ht="15" customHeight="1" s="35">
      <c r="A281" s="48">
        <f>'1_Raw_Games'!A281</f>
        <v/>
      </c>
      <c r="B281" s="49">
        <f>'1_Raw_Games'!B281</f>
        <v/>
      </c>
      <c r="C281" s="48">
        <f>'1_Raw_Games'!D281</f>
        <v/>
      </c>
      <c r="D281" s="48">
        <f>'1_Raw_Games'!C281</f>
        <v/>
      </c>
      <c r="E281" s="48">
        <f>'1_Raw_Games'!P281</f>
        <v/>
      </c>
      <c r="F281" s="50">
        <f>'2_Params'!$B$4+SUMPRODUCT(($C$3:C280=C281)*($K$3:K280))-SUMPRODUCT(($D$3:D280=C281)*($K$3:K280))</f>
        <v/>
      </c>
      <c r="G281" s="50">
        <f>'2_Params'!$B$4+SUMPRODUCT(($C$3:C280=D281)*($K$3:K280))-SUMPRODUCT(($D$3:D280=D281)*($K$3:K280))</f>
        <v/>
      </c>
      <c r="H281" s="51">
        <f>(F281-G281+'2_Params'!$B$6)/'2_Params'!$B$7</f>
        <v/>
      </c>
      <c r="I281" s="51">
        <f>1/(1+10^(-H281))</f>
        <v/>
      </c>
      <c r="J281" s="52">
        <f>LN(ABS(E281)+1)*('2_Params'!$B$8/MAX('2_Params'!$B$10,(IF(L281=1,F281-G281,G281-F281))*'2_Params'!$B$9+'2_Params'!$B$8))</f>
        <v/>
      </c>
      <c r="K281" s="52">
        <f>'2_Params'!$B$5*J281*(L281-I281)</f>
        <v/>
      </c>
      <c r="L281" s="48">
        <f>'1_Raw_Games'!O281</f>
        <v/>
      </c>
      <c r="M281" s="66" t="n">
        <v>0.357928043033271</v>
      </c>
      <c r="N281" s="54">
        <f>ABS(H281-M281)</f>
        <v/>
      </c>
    </row>
    <row r="282" ht="15" customHeight="1" s="35">
      <c r="A282" s="48">
        <f>'1_Raw_Games'!A282</f>
        <v/>
      </c>
      <c r="B282" s="49">
        <f>'1_Raw_Games'!B282</f>
        <v/>
      </c>
      <c r="C282" s="48">
        <f>'1_Raw_Games'!D282</f>
        <v/>
      </c>
      <c r="D282" s="48">
        <f>'1_Raw_Games'!C282</f>
        <v/>
      </c>
      <c r="E282" s="48">
        <f>'1_Raw_Games'!P282</f>
        <v/>
      </c>
      <c r="F282" s="50">
        <f>'2_Params'!$B$4+SUMPRODUCT(($C$3:C281=C282)*($K$3:K281))-SUMPRODUCT(($D$3:D281=C282)*($K$3:K281))</f>
        <v/>
      </c>
      <c r="G282" s="50">
        <f>'2_Params'!$B$4+SUMPRODUCT(($C$3:C281=D282)*($K$3:K281))-SUMPRODUCT(($D$3:D281=D282)*($K$3:K281))</f>
        <v/>
      </c>
      <c r="H282" s="51">
        <f>(F282-G282+'2_Params'!$B$6)/'2_Params'!$B$7</f>
        <v/>
      </c>
      <c r="I282" s="51">
        <f>1/(1+10^(-H282))</f>
        <v/>
      </c>
      <c r="J282" s="52">
        <f>LN(ABS(E282)+1)*('2_Params'!$B$8/MAX('2_Params'!$B$10,(IF(L282=1,F282-G282,G282-F282))*'2_Params'!$B$9+'2_Params'!$B$8))</f>
        <v/>
      </c>
      <c r="K282" s="52">
        <f>'2_Params'!$B$5*J282*(L282-I282)</f>
        <v/>
      </c>
      <c r="L282" s="48">
        <f>'1_Raw_Games'!O282</f>
        <v/>
      </c>
      <c r="M282" s="66" t="n">
        <v>0.1887168144001106</v>
      </c>
      <c r="N282" s="54">
        <f>ABS(H282-M282)</f>
        <v/>
      </c>
    </row>
    <row r="283" ht="15" customHeight="1" s="35">
      <c r="A283" s="48">
        <f>'1_Raw_Games'!A283</f>
        <v/>
      </c>
      <c r="B283" s="49">
        <f>'1_Raw_Games'!B283</f>
        <v/>
      </c>
      <c r="C283" s="48">
        <f>'1_Raw_Games'!D283</f>
        <v/>
      </c>
      <c r="D283" s="48">
        <f>'1_Raw_Games'!C283</f>
        <v/>
      </c>
      <c r="E283" s="48">
        <f>'1_Raw_Games'!P283</f>
        <v/>
      </c>
      <c r="F283" s="50">
        <f>'2_Params'!$B$4+SUMPRODUCT(($C$3:C282=C283)*($K$3:K282))-SUMPRODUCT(($D$3:D282=C283)*($K$3:K282))</f>
        <v/>
      </c>
      <c r="G283" s="50">
        <f>'2_Params'!$B$4+SUMPRODUCT(($C$3:C282=D283)*($K$3:K282))-SUMPRODUCT(($D$3:D282=D283)*($K$3:K282))</f>
        <v/>
      </c>
      <c r="H283" s="51">
        <f>(F283-G283+'2_Params'!$B$6)/'2_Params'!$B$7</f>
        <v/>
      </c>
      <c r="I283" s="51">
        <f>1/(1+10^(-H283))</f>
        <v/>
      </c>
      <c r="J283" s="52">
        <f>LN(ABS(E283)+1)*('2_Params'!$B$8/MAX('2_Params'!$B$10,(IF(L283=1,F283-G283,G283-F283))*'2_Params'!$B$9+'2_Params'!$B$8))</f>
        <v/>
      </c>
      <c r="K283" s="52">
        <f>'2_Params'!$B$5*J283*(L283-I283)</f>
        <v/>
      </c>
      <c r="L283" s="48">
        <f>'1_Raw_Games'!O283</f>
        <v/>
      </c>
      <c r="M283" s="66" t="n">
        <v>0.1903200762183763</v>
      </c>
      <c r="N283" s="54">
        <f>ABS(H283-M283)</f>
        <v/>
      </c>
    </row>
    <row r="284" ht="15" customHeight="1" s="35">
      <c r="A284" s="48">
        <f>'1_Raw_Games'!A284</f>
        <v/>
      </c>
      <c r="B284" s="49">
        <f>'1_Raw_Games'!B284</f>
        <v/>
      </c>
      <c r="C284" s="48">
        <f>'1_Raw_Games'!D284</f>
        <v/>
      </c>
      <c r="D284" s="48">
        <f>'1_Raw_Games'!C284</f>
        <v/>
      </c>
      <c r="E284" s="48">
        <f>'1_Raw_Games'!P284</f>
        <v/>
      </c>
      <c r="F284" s="50">
        <f>'2_Params'!$B$4+SUMPRODUCT(($C$3:C283=C284)*($K$3:K283))-SUMPRODUCT(($D$3:D283=C284)*($K$3:K283))</f>
        <v/>
      </c>
      <c r="G284" s="50">
        <f>'2_Params'!$B$4+SUMPRODUCT(($C$3:C283=D284)*($K$3:K283))-SUMPRODUCT(($D$3:D283=D284)*($K$3:K283))</f>
        <v/>
      </c>
      <c r="H284" s="51">
        <f>(F284-G284+'2_Params'!$B$6)/'2_Params'!$B$7</f>
        <v/>
      </c>
      <c r="I284" s="51">
        <f>1/(1+10^(-H284))</f>
        <v/>
      </c>
      <c r="J284" s="52">
        <f>LN(ABS(E284)+1)*('2_Params'!$B$8/MAX('2_Params'!$B$10,(IF(L284=1,F284-G284,G284-F284))*'2_Params'!$B$9+'2_Params'!$B$8))</f>
        <v/>
      </c>
      <c r="K284" s="52">
        <f>'2_Params'!$B$5*J284*(L284-I284)</f>
        <v/>
      </c>
      <c r="L284" s="48">
        <f>'1_Raw_Games'!O284</f>
        <v/>
      </c>
      <c r="M284" s="66" t="n">
        <v>0.4587801809088091</v>
      </c>
      <c r="N284" s="54">
        <f>ABS(H284-M284)</f>
        <v/>
      </c>
    </row>
    <row r="285" ht="15" customHeight="1" s="35">
      <c r="A285" s="48">
        <f>'1_Raw_Games'!A285</f>
        <v/>
      </c>
      <c r="B285" s="49">
        <f>'1_Raw_Games'!B285</f>
        <v/>
      </c>
      <c r="C285" s="48">
        <f>'1_Raw_Games'!D285</f>
        <v/>
      </c>
      <c r="D285" s="48">
        <f>'1_Raw_Games'!C285</f>
        <v/>
      </c>
      <c r="E285" s="48">
        <f>'1_Raw_Games'!P285</f>
        <v/>
      </c>
      <c r="F285" s="50">
        <f>'2_Params'!$B$4+SUMPRODUCT(($C$3:C284=C285)*($K$3:K284))-SUMPRODUCT(($D$3:D284=C285)*($K$3:K284))</f>
        <v/>
      </c>
      <c r="G285" s="50">
        <f>'2_Params'!$B$4+SUMPRODUCT(($C$3:C284=D285)*($K$3:K284))-SUMPRODUCT(($D$3:D284=D285)*($K$3:K284))</f>
        <v/>
      </c>
      <c r="H285" s="51">
        <f>(F285-G285+'2_Params'!$B$6)/'2_Params'!$B$7</f>
        <v/>
      </c>
      <c r="I285" s="51">
        <f>1/(1+10^(-H285))</f>
        <v/>
      </c>
      <c r="J285" s="52">
        <f>LN(ABS(E285)+1)*('2_Params'!$B$8/MAX('2_Params'!$B$10,(IF(L285=1,F285-G285,G285-F285))*'2_Params'!$B$9+'2_Params'!$B$8))</f>
        <v/>
      </c>
      <c r="K285" s="52">
        <f>'2_Params'!$B$5*J285*(L285-I285)</f>
        <v/>
      </c>
      <c r="L285" s="48">
        <f>'1_Raw_Games'!O285</f>
        <v/>
      </c>
      <c r="M285" s="66" t="n">
        <v>0.1218456051422549</v>
      </c>
      <c r="N285" s="54">
        <f>ABS(H285-M285)</f>
        <v/>
      </c>
    </row>
    <row r="286" ht="15" customHeight="1" s="35">
      <c r="A286" s="48">
        <f>'1_Raw_Games'!A286</f>
        <v/>
      </c>
      <c r="B286" s="49">
        <f>'1_Raw_Games'!B286</f>
        <v/>
      </c>
      <c r="C286" s="48">
        <f>'1_Raw_Games'!D286</f>
        <v/>
      </c>
      <c r="D286" s="48">
        <f>'1_Raw_Games'!C286</f>
        <v/>
      </c>
      <c r="E286" s="48">
        <f>'1_Raw_Games'!P286</f>
        <v/>
      </c>
      <c r="F286" s="50">
        <f>'2_Params'!$B$4+SUMPRODUCT(($C$3:C285=C286)*($K$3:K285))-SUMPRODUCT(($D$3:D285=C286)*($K$3:K285))</f>
        <v/>
      </c>
      <c r="G286" s="50">
        <f>'2_Params'!$B$4+SUMPRODUCT(($C$3:C285=D286)*($K$3:K285))-SUMPRODUCT(($D$3:D285=D286)*($K$3:K285))</f>
        <v/>
      </c>
      <c r="H286" s="51">
        <f>(F286-G286+'2_Params'!$B$6)/'2_Params'!$B$7</f>
        <v/>
      </c>
      <c r="I286" s="51">
        <f>1/(1+10^(-H286))</f>
        <v/>
      </c>
      <c r="J286" s="52">
        <f>LN(ABS(E286)+1)*('2_Params'!$B$8/MAX('2_Params'!$B$10,(IF(L286=1,F286-G286,G286-F286))*'2_Params'!$B$9+'2_Params'!$B$8))</f>
        <v/>
      </c>
      <c r="K286" s="52">
        <f>'2_Params'!$B$5*J286*(L286-I286)</f>
        <v/>
      </c>
      <c r="L286" s="48">
        <f>'1_Raw_Games'!O286</f>
        <v/>
      </c>
      <c r="M286" s="66" t="n">
        <v>0.1455603115577128</v>
      </c>
      <c r="N286" s="54">
        <f>ABS(H286-M286)</f>
        <v/>
      </c>
    </row>
    <row r="287" ht="15" customHeight="1" s="35">
      <c r="A287" s="48">
        <f>'1_Raw_Games'!A287</f>
        <v/>
      </c>
      <c r="B287" s="49">
        <f>'1_Raw_Games'!B287</f>
        <v/>
      </c>
      <c r="C287" s="48">
        <f>'1_Raw_Games'!D287</f>
        <v/>
      </c>
      <c r="D287" s="48">
        <f>'1_Raw_Games'!C287</f>
        <v/>
      </c>
      <c r="E287" s="48">
        <f>'1_Raw_Games'!P287</f>
        <v/>
      </c>
      <c r="F287" s="50">
        <f>'2_Params'!$B$4+SUMPRODUCT(($C$3:C286=C287)*($K$3:K286))-SUMPRODUCT(($D$3:D286=C287)*($K$3:K286))</f>
        <v/>
      </c>
      <c r="G287" s="50">
        <f>'2_Params'!$B$4+SUMPRODUCT(($C$3:C286=D287)*($K$3:K286))-SUMPRODUCT(($D$3:D286=D287)*($K$3:K286))</f>
        <v/>
      </c>
      <c r="H287" s="51">
        <f>(F287-G287+'2_Params'!$B$6)/'2_Params'!$B$7</f>
        <v/>
      </c>
      <c r="I287" s="51">
        <f>1/(1+10^(-H287))</f>
        <v/>
      </c>
      <c r="J287" s="52">
        <f>LN(ABS(E287)+1)*('2_Params'!$B$8/MAX('2_Params'!$B$10,(IF(L287=1,F287-G287,G287-F287))*'2_Params'!$B$9+'2_Params'!$B$8))</f>
        <v/>
      </c>
      <c r="K287" s="52">
        <f>'2_Params'!$B$5*J287*(L287-I287)</f>
        <v/>
      </c>
      <c r="L287" s="48">
        <f>'1_Raw_Games'!O287</f>
        <v/>
      </c>
      <c r="M287" s="66" t="n">
        <v>-0.2058685789601651</v>
      </c>
      <c r="N287" s="54">
        <f>ABS(H287-M287)</f>
        <v/>
      </c>
    </row>
    <row r="288" ht="15" customHeight="1" s="35">
      <c r="A288" s="48">
        <f>'1_Raw_Games'!A288</f>
        <v/>
      </c>
      <c r="B288" s="49">
        <f>'1_Raw_Games'!B288</f>
        <v/>
      </c>
      <c r="C288" s="48">
        <f>'1_Raw_Games'!D288</f>
        <v/>
      </c>
      <c r="D288" s="48">
        <f>'1_Raw_Games'!C288</f>
        <v/>
      </c>
      <c r="E288" s="48">
        <f>'1_Raw_Games'!P288</f>
        <v/>
      </c>
      <c r="F288" s="50">
        <f>'2_Params'!$B$4+SUMPRODUCT(($C$3:C287=C288)*($K$3:K287))-SUMPRODUCT(($D$3:D287=C288)*($K$3:K287))</f>
        <v/>
      </c>
      <c r="G288" s="50">
        <f>'2_Params'!$B$4+SUMPRODUCT(($C$3:C287=D288)*($K$3:K287))-SUMPRODUCT(($D$3:D287=D288)*($K$3:K287))</f>
        <v/>
      </c>
      <c r="H288" s="51">
        <f>(F288-G288+'2_Params'!$B$6)/'2_Params'!$B$7</f>
        <v/>
      </c>
      <c r="I288" s="51">
        <f>1/(1+10^(-H288))</f>
        <v/>
      </c>
      <c r="J288" s="52">
        <f>LN(ABS(E288)+1)*('2_Params'!$B$8/MAX('2_Params'!$B$10,(IF(L288=1,F288-G288,G288-F288))*'2_Params'!$B$9+'2_Params'!$B$8))</f>
        <v/>
      </c>
      <c r="K288" s="52">
        <f>'2_Params'!$B$5*J288*(L288-I288)</f>
        <v/>
      </c>
      <c r="L288" s="48">
        <f>'1_Raw_Games'!O288</f>
        <v/>
      </c>
      <c r="M288" s="66" t="n">
        <v>-0.0038058935069193</v>
      </c>
      <c r="N288" s="54">
        <f>ABS(H288-M288)</f>
        <v/>
      </c>
    </row>
    <row r="289" ht="15" customHeight="1" s="35">
      <c r="A289" s="48">
        <f>'1_Raw_Games'!A289</f>
        <v/>
      </c>
      <c r="B289" s="49">
        <f>'1_Raw_Games'!B289</f>
        <v/>
      </c>
      <c r="C289" s="48">
        <f>'1_Raw_Games'!D289</f>
        <v/>
      </c>
      <c r="D289" s="48">
        <f>'1_Raw_Games'!C289</f>
        <v/>
      </c>
      <c r="E289" s="48">
        <f>'1_Raw_Games'!P289</f>
        <v/>
      </c>
      <c r="F289" s="50">
        <f>'2_Params'!$B$4+SUMPRODUCT(($C$3:C288=C289)*($K$3:K288))-SUMPRODUCT(($D$3:D288=C289)*($K$3:K288))</f>
        <v/>
      </c>
      <c r="G289" s="50">
        <f>'2_Params'!$B$4+SUMPRODUCT(($C$3:C288=D289)*($K$3:K288))-SUMPRODUCT(($D$3:D288=D289)*($K$3:K288))</f>
        <v/>
      </c>
      <c r="H289" s="51">
        <f>(F289-G289+'2_Params'!$B$6)/'2_Params'!$B$7</f>
        <v/>
      </c>
      <c r="I289" s="51">
        <f>1/(1+10^(-H289))</f>
        <v/>
      </c>
      <c r="J289" s="52">
        <f>LN(ABS(E289)+1)*('2_Params'!$B$8/MAX('2_Params'!$B$10,(IF(L289=1,F289-G289,G289-F289))*'2_Params'!$B$9+'2_Params'!$B$8))</f>
        <v/>
      </c>
      <c r="K289" s="52">
        <f>'2_Params'!$B$5*J289*(L289-I289)</f>
        <v/>
      </c>
      <c r="L289" s="48">
        <f>'1_Raw_Games'!O289</f>
        <v/>
      </c>
      <c r="M289" s="66" t="n">
        <v>0.0893403233759778</v>
      </c>
      <c r="N289" s="54">
        <f>ABS(H289-M289)</f>
        <v/>
      </c>
    </row>
    <row r="290" ht="15" customHeight="1" s="35">
      <c r="A290" s="48">
        <f>'1_Raw_Games'!A290</f>
        <v/>
      </c>
      <c r="B290" s="49">
        <f>'1_Raw_Games'!B290</f>
        <v/>
      </c>
      <c r="C290" s="48">
        <f>'1_Raw_Games'!D290</f>
        <v/>
      </c>
      <c r="D290" s="48">
        <f>'1_Raw_Games'!C290</f>
        <v/>
      </c>
      <c r="E290" s="48">
        <f>'1_Raw_Games'!P290</f>
        <v/>
      </c>
      <c r="F290" s="50">
        <f>'2_Params'!$B$4+SUMPRODUCT(($C$3:C289=C290)*($K$3:K289))-SUMPRODUCT(($D$3:D289=C290)*($K$3:K289))</f>
        <v/>
      </c>
      <c r="G290" s="50">
        <f>'2_Params'!$B$4+SUMPRODUCT(($C$3:C289=D290)*($K$3:K289))-SUMPRODUCT(($D$3:D289=D290)*($K$3:K289))</f>
        <v/>
      </c>
      <c r="H290" s="51">
        <f>(F290-G290+'2_Params'!$B$6)/'2_Params'!$B$7</f>
        <v/>
      </c>
      <c r="I290" s="51">
        <f>1/(1+10^(-H290))</f>
        <v/>
      </c>
      <c r="J290" s="52">
        <f>LN(ABS(E290)+1)*('2_Params'!$B$8/MAX('2_Params'!$B$10,(IF(L290=1,F290-G290,G290-F290))*'2_Params'!$B$9+'2_Params'!$B$8))</f>
        <v/>
      </c>
      <c r="K290" s="52">
        <f>'2_Params'!$B$5*J290*(L290-I290)</f>
        <v/>
      </c>
      <c r="L290" s="48">
        <f>'1_Raw_Games'!O290</f>
        <v/>
      </c>
      <c r="M290" s="66" t="n">
        <v>0.2537117260030322</v>
      </c>
      <c r="N290" s="54">
        <f>ABS(H290-M290)</f>
        <v/>
      </c>
    </row>
    <row r="291" ht="15" customHeight="1" s="35">
      <c r="A291" s="48">
        <f>'1_Raw_Games'!A291</f>
        <v/>
      </c>
      <c r="B291" s="49">
        <f>'1_Raw_Games'!B291</f>
        <v/>
      </c>
      <c r="C291" s="48">
        <f>'1_Raw_Games'!D291</f>
        <v/>
      </c>
      <c r="D291" s="48">
        <f>'1_Raw_Games'!C291</f>
        <v/>
      </c>
      <c r="E291" s="48">
        <f>'1_Raw_Games'!P291</f>
        <v/>
      </c>
      <c r="F291" s="50">
        <f>'2_Params'!$B$4+SUMPRODUCT(($C$3:C290=C291)*($K$3:K290))-SUMPRODUCT(($D$3:D290=C291)*($K$3:K290))</f>
        <v/>
      </c>
      <c r="G291" s="50">
        <f>'2_Params'!$B$4+SUMPRODUCT(($C$3:C290=D291)*($K$3:K290))-SUMPRODUCT(($D$3:D290=D291)*($K$3:K290))</f>
        <v/>
      </c>
      <c r="H291" s="51">
        <f>(F291-G291+'2_Params'!$B$6)/'2_Params'!$B$7</f>
        <v/>
      </c>
      <c r="I291" s="51">
        <f>1/(1+10^(-H291))</f>
        <v/>
      </c>
      <c r="J291" s="52">
        <f>LN(ABS(E291)+1)*('2_Params'!$B$8/MAX('2_Params'!$B$10,(IF(L291=1,F291-G291,G291-F291))*'2_Params'!$B$9+'2_Params'!$B$8))</f>
        <v/>
      </c>
      <c r="K291" s="52">
        <f>'2_Params'!$B$5*J291*(L291-I291)</f>
        <v/>
      </c>
      <c r="L291" s="48">
        <f>'1_Raw_Games'!O291</f>
        <v/>
      </c>
      <c r="M291" s="66" t="n">
        <v>0.3860576154295529</v>
      </c>
      <c r="N291" s="54">
        <f>ABS(H291-M291)</f>
        <v/>
      </c>
    </row>
    <row r="292" ht="15" customHeight="1" s="35">
      <c r="A292" s="48">
        <f>'1_Raw_Games'!A292</f>
        <v/>
      </c>
      <c r="B292" s="49">
        <f>'1_Raw_Games'!B292</f>
        <v/>
      </c>
      <c r="C292" s="48">
        <f>'1_Raw_Games'!D292</f>
        <v/>
      </c>
      <c r="D292" s="48">
        <f>'1_Raw_Games'!C292</f>
        <v/>
      </c>
      <c r="E292" s="48">
        <f>'1_Raw_Games'!P292</f>
        <v/>
      </c>
      <c r="F292" s="50">
        <f>'2_Params'!$B$4+SUMPRODUCT(($C$3:C291=C292)*($K$3:K291))-SUMPRODUCT(($D$3:D291=C292)*($K$3:K291))</f>
        <v/>
      </c>
      <c r="G292" s="50">
        <f>'2_Params'!$B$4+SUMPRODUCT(($C$3:C291=D292)*($K$3:K291))-SUMPRODUCT(($D$3:D291=D292)*($K$3:K291))</f>
        <v/>
      </c>
      <c r="H292" s="51">
        <f>(F292-G292+'2_Params'!$B$6)/'2_Params'!$B$7</f>
        <v/>
      </c>
      <c r="I292" s="51">
        <f>1/(1+10^(-H292))</f>
        <v/>
      </c>
      <c r="J292" s="52">
        <f>LN(ABS(E292)+1)*('2_Params'!$B$8/MAX('2_Params'!$B$10,(IF(L292=1,F292-G292,G292-F292))*'2_Params'!$B$9+'2_Params'!$B$8))</f>
        <v/>
      </c>
      <c r="K292" s="52">
        <f>'2_Params'!$B$5*J292*(L292-I292)</f>
        <v/>
      </c>
      <c r="L292" s="48">
        <f>'1_Raw_Games'!O292</f>
        <v/>
      </c>
      <c r="M292" s="66" t="n">
        <v>0.06337811038266181</v>
      </c>
      <c r="N292" s="54">
        <f>ABS(H292-M292)</f>
        <v/>
      </c>
    </row>
    <row r="293" ht="15" customHeight="1" s="35">
      <c r="A293" s="48">
        <f>'1_Raw_Games'!A293</f>
        <v/>
      </c>
      <c r="B293" s="49">
        <f>'1_Raw_Games'!B293</f>
        <v/>
      </c>
      <c r="C293" s="48">
        <f>'1_Raw_Games'!D293</f>
        <v/>
      </c>
      <c r="D293" s="48">
        <f>'1_Raw_Games'!C293</f>
        <v/>
      </c>
      <c r="E293" s="48">
        <f>'1_Raw_Games'!P293</f>
        <v/>
      </c>
      <c r="F293" s="50">
        <f>'2_Params'!$B$4+SUMPRODUCT(($C$3:C292=C293)*($K$3:K292))-SUMPRODUCT(($D$3:D292=C293)*($K$3:K292))</f>
        <v/>
      </c>
      <c r="G293" s="50">
        <f>'2_Params'!$B$4+SUMPRODUCT(($C$3:C292=D293)*($K$3:K292))-SUMPRODUCT(($D$3:D292=D293)*($K$3:K292))</f>
        <v/>
      </c>
      <c r="H293" s="51">
        <f>(F293-G293+'2_Params'!$B$6)/'2_Params'!$B$7</f>
        <v/>
      </c>
      <c r="I293" s="51">
        <f>1/(1+10^(-H293))</f>
        <v/>
      </c>
      <c r="J293" s="52">
        <f>LN(ABS(E293)+1)*('2_Params'!$B$8/MAX('2_Params'!$B$10,(IF(L293=1,F293-G293,G293-F293))*'2_Params'!$B$9+'2_Params'!$B$8))</f>
        <v/>
      </c>
      <c r="K293" s="52">
        <f>'2_Params'!$B$5*J293*(L293-I293)</f>
        <v/>
      </c>
      <c r="L293" s="48">
        <f>'1_Raw_Games'!O293</f>
        <v/>
      </c>
      <c r="M293" s="66" t="n">
        <v>0.1794849857840029</v>
      </c>
      <c r="N293" s="54">
        <f>ABS(H293-M293)</f>
        <v/>
      </c>
    </row>
    <row r="294" ht="15" customHeight="1" s="35">
      <c r="A294" s="48">
        <f>'1_Raw_Games'!A294</f>
        <v/>
      </c>
      <c r="B294" s="49">
        <f>'1_Raw_Games'!B294</f>
        <v/>
      </c>
      <c r="C294" s="48">
        <f>'1_Raw_Games'!D294</f>
        <v/>
      </c>
      <c r="D294" s="48">
        <f>'1_Raw_Games'!C294</f>
        <v/>
      </c>
      <c r="E294" s="48">
        <f>'1_Raw_Games'!P294</f>
        <v/>
      </c>
      <c r="F294" s="50">
        <f>'2_Params'!$B$4+SUMPRODUCT(($C$3:C293=C294)*($K$3:K293))-SUMPRODUCT(($D$3:D293=C294)*($K$3:K293))</f>
        <v/>
      </c>
      <c r="G294" s="50">
        <f>'2_Params'!$B$4+SUMPRODUCT(($C$3:C293=D294)*($K$3:K293))-SUMPRODUCT(($D$3:D293=D294)*($K$3:K293))</f>
        <v/>
      </c>
      <c r="H294" s="51">
        <f>(F294-G294+'2_Params'!$B$6)/'2_Params'!$B$7</f>
        <v/>
      </c>
      <c r="I294" s="51">
        <f>1/(1+10^(-H294))</f>
        <v/>
      </c>
      <c r="J294" s="52">
        <f>LN(ABS(E294)+1)*('2_Params'!$B$8/MAX('2_Params'!$B$10,(IF(L294=1,F294-G294,G294-F294))*'2_Params'!$B$9+'2_Params'!$B$8))</f>
        <v/>
      </c>
      <c r="K294" s="52">
        <f>'2_Params'!$B$5*J294*(L294-I294)</f>
        <v/>
      </c>
      <c r="L294" s="48">
        <f>'1_Raw_Games'!O294</f>
        <v/>
      </c>
      <c r="M294" s="66" t="n">
        <v>-0.1988917199682606</v>
      </c>
      <c r="N294" s="54">
        <f>ABS(H294-M294)</f>
        <v/>
      </c>
    </row>
    <row r="295" ht="15" customHeight="1" s="35">
      <c r="A295" s="48">
        <f>'1_Raw_Games'!A295</f>
        <v/>
      </c>
      <c r="B295" s="49">
        <f>'1_Raw_Games'!B295</f>
        <v/>
      </c>
      <c r="C295" s="48">
        <f>'1_Raw_Games'!D295</f>
        <v/>
      </c>
      <c r="D295" s="48">
        <f>'1_Raw_Games'!C295</f>
        <v/>
      </c>
      <c r="E295" s="48">
        <f>'1_Raw_Games'!P295</f>
        <v/>
      </c>
      <c r="F295" s="50">
        <f>'2_Params'!$B$4+SUMPRODUCT(($C$3:C294=C295)*($K$3:K294))-SUMPRODUCT(($D$3:D294=C295)*($K$3:K294))</f>
        <v/>
      </c>
      <c r="G295" s="50">
        <f>'2_Params'!$B$4+SUMPRODUCT(($C$3:C294=D295)*($K$3:K294))-SUMPRODUCT(($D$3:D294=D295)*($K$3:K294))</f>
        <v/>
      </c>
      <c r="H295" s="51">
        <f>(F295-G295+'2_Params'!$B$6)/'2_Params'!$B$7</f>
        <v/>
      </c>
      <c r="I295" s="51">
        <f>1/(1+10^(-H295))</f>
        <v/>
      </c>
      <c r="J295" s="52">
        <f>LN(ABS(E295)+1)*('2_Params'!$B$8/MAX('2_Params'!$B$10,(IF(L295=1,F295-G295,G295-F295))*'2_Params'!$B$9+'2_Params'!$B$8))</f>
        <v/>
      </c>
      <c r="K295" s="52">
        <f>'2_Params'!$B$5*J295*(L295-I295)</f>
        <v/>
      </c>
      <c r="L295" s="48">
        <f>'1_Raw_Games'!O295</f>
        <v/>
      </c>
      <c r="M295" s="66" t="n">
        <v>0.1664434049223785</v>
      </c>
      <c r="N295" s="54">
        <f>ABS(H295-M295)</f>
        <v/>
      </c>
    </row>
    <row r="296" ht="15" customHeight="1" s="35">
      <c r="A296" s="48">
        <f>'1_Raw_Games'!A296</f>
        <v/>
      </c>
      <c r="B296" s="49">
        <f>'1_Raw_Games'!B296</f>
        <v/>
      </c>
      <c r="C296" s="48">
        <f>'1_Raw_Games'!D296</f>
        <v/>
      </c>
      <c r="D296" s="48">
        <f>'1_Raw_Games'!C296</f>
        <v/>
      </c>
      <c r="E296" s="48">
        <f>'1_Raw_Games'!P296</f>
        <v/>
      </c>
      <c r="F296" s="50">
        <f>'2_Params'!$B$4+SUMPRODUCT(($C$3:C295=C296)*($K$3:K295))-SUMPRODUCT(($D$3:D295=C296)*($K$3:K295))</f>
        <v/>
      </c>
      <c r="G296" s="50">
        <f>'2_Params'!$B$4+SUMPRODUCT(($C$3:C295=D296)*($K$3:K295))-SUMPRODUCT(($D$3:D295=D296)*($K$3:K295))</f>
        <v/>
      </c>
      <c r="H296" s="51">
        <f>(F296-G296+'2_Params'!$B$6)/'2_Params'!$B$7</f>
        <v/>
      </c>
      <c r="I296" s="51">
        <f>1/(1+10^(-H296))</f>
        <v/>
      </c>
      <c r="J296" s="52">
        <f>LN(ABS(E296)+1)*('2_Params'!$B$8/MAX('2_Params'!$B$10,(IF(L296=1,F296-G296,G296-F296))*'2_Params'!$B$9+'2_Params'!$B$8))</f>
        <v/>
      </c>
      <c r="K296" s="52">
        <f>'2_Params'!$B$5*J296*(L296-I296)</f>
        <v/>
      </c>
      <c r="L296" s="48">
        <f>'1_Raw_Games'!O296</f>
        <v/>
      </c>
      <c r="M296" s="66" t="n">
        <v>0.0958407454343068</v>
      </c>
      <c r="N296" s="54">
        <f>ABS(H296-M296)</f>
        <v/>
      </c>
    </row>
    <row r="297" ht="15" customHeight="1" s="35">
      <c r="A297" s="48">
        <f>'1_Raw_Games'!A297</f>
        <v/>
      </c>
      <c r="B297" s="49">
        <f>'1_Raw_Games'!B297</f>
        <v/>
      </c>
      <c r="C297" s="48">
        <f>'1_Raw_Games'!D297</f>
        <v/>
      </c>
      <c r="D297" s="48">
        <f>'1_Raw_Games'!C297</f>
        <v/>
      </c>
      <c r="E297" s="48">
        <f>'1_Raw_Games'!P297</f>
        <v/>
      </c>
      <c r="F297" s="50">
        <f>'2_Params'!$B$4+SUMPRODUCT(($C$3:C296=C297)*($K$3:K296))-SUMPRODUCT(($D$3:D296=C297)*($K$3:K296))</f>
        <v/>
      </c>
      <c r="G297" s="50">
        <f>'2_Params'!$B$4+SUMPRODUCT(($C$3:C296=D297)*($K$3:K296))-SUMPRODUCT(($D$3:D296=D297)*($K$3:K296))</f>
        <v/>
      </c>
      <c r="H297" s="51">
        <f>(F297-G297+'2_Params'!$B$6)/'2_Params'!$B$7</f>
        <v/>
      </c>
      <c r="I297" s="51">
        <f>1/(1+10^(-H297))</f>
        <v/>
      </c>
      <c r="J297" s="52">
        <f>LN(ABS(E297)+1)*('2_Params'!$B$8/MAX('2_Params'!$B$10,(IF(L297=1,F297-G297,G297-F297))*'2_Params'!$B$9+'2_Params'!$B$8))</f>
        <v/>
      </c>
      <c r="K297" s="52">
        <f>'2_Params'!$B$5*J297*(L297-I297)</f>
        <v/>
      </c>
      <c r="L297" s="48">
        <f>'1_Raw_Games'!O297</f>
        <v/>
      </c>
      <c r="M297" s="66" t="n">
        <v>0.09500783943308019</v>
      </c>
      <c r="N297" s="54">
        <f>ABS(H297-M297)</f>
        <v/>
      </c>
    </row>
    <row r="298" ht="15" customHeight="1" s="35">
      <c r="A298" s="48">
        <f>'1_Raw_Games'!A298</f>
        <v/>
      </c>
      <c r="B298" s="49">
        <f>'1_Raw_Games'!B298</f>
        <v/>
      </c>
      <c r="C298" s="48">
        <f>'1_Raw_Games'!D298</f>
        <v/>
      </c>
      <c r="D298" s="48">
        <f>'1_Raw_Games'!C298</f>
        <v/>
      </c>
      <c r="E298" s="48">
        <f>'1_Raw_Games'!P298</f>
        <v/>
      </c>
      <c r="F298" s="50">
        <f>'2_Params'!$B$4+SUMPRODUCT(($C$3:C297=C298)*($K$3:K297))-SUMPRODUCT(($D$3:D297=C298)*($K$3:K297))</f>
        <v/>
      </c>
      <c r="G298" s="50">
        <f>'2_Params'!$B$4+SUMPRODUCT(($C$3:C297=D298)*($K$3:K297))-SUMPRODUCT(($D$3:D297=D298)*($K$3:K297))</f>
        <v/>
      </c>
      <c r="H298" s="51">
        <f>(F298-G298+'2_Params'!$B$6)/'2_Params'!$B$7</f>
        <v/>
      </c>
      <c r="I298" s="51">
        <f>1/(1+10^(-H298))</f>
        <v/>
      </c>
      <c r="J298" s="52">
        <f>LN(ABS(E298)+1)*('2_Params'!$B$8/MAX('2_Params'!$B$10,(IF(L298=1,F298-G298,G298-F298))*'2_Params'!$B$9+'2_Params'!$B$8))</f>
        <v/>
      </c>
      <c r="K298" s="52">
        <f>'2_Params'!$B$5*J298*(L298-I298)</f>
        <v/>
      </c>
      <c r="L298" s="48">
        <f>'1_Raw_Games'!O298</f>
        <v/>
      </c>
      <c r="M298" s="66" t="n">
        <v>-0.2437764978246468</v>
      </c>
      <c r="N298" s="54">
        <f>ABS(H298-M298)</f>
        <v/>
      </c>
    </row>
    <row r="299" ht="15" customHeight="1" s="35">
      <c r="A299" s="48">
        <f>'1_Raw_Games'!A299</f>
        <v/>
      </c>
      <c r="B299" s="49">
        <f>'1_Raw_Games'!B299</f>
        <v/>
      </c>
      <c r="C299" s="48">
        <f>'1_Raw_Games'!D299</f>
        <v/>
      </c>
      <c r="D299" s="48">
        <f>'1_Raw_Games'!C299</f>
        <v/>
      </c>
      <c r="E299" s="48">
        <f>'1_Raw_Games'!P299</f>
        <v/>
      </c>
      <c r="F299" s="50">
        <f>'2_Params'!$B$4+SUMPRODUCT(($C$3:C298=C299)*($K$3:K298))-SUMPRODUCT(($D$3:D298=C299)*($K$3:K298))</f>
        <v/>
      </c>
      <c r="G299" s="50">
        <f>'2_Params'!$B$4+SUMPRODUCT(($C$3:C298=D299)*($K$3:K298))-SUMPRODUCT(($D$3:D298=D299)*($K$3:K298))</f>
        <v/>
      </c>
      <c r="H299" s="51">
        <f>(F299-G299+'2_Params'!$B$6)/'2_Params'!$B$7</f>
        <v/>
      </c>
      <c r="I299" s="51">
        <f>1/(1+10^(-H299))</f>
        <v/>
      </c>
      <c r="J299" s="52">
        <f>LN(ABS(E299)+1)*('2_Params'!$B$8/MAX('2_Params'!$B$10,(IF(L299=1,F299-G299,G299-F299))*'2_Params'!$B$9+'2_Params'!$B$8))</f>
        <v/>
      </c>
      <c r="K299" s="52">
        <f>'2_Params'!$B$5*J299*(L299-I299)</f>
        <v/>
      </c>
      <c r="L299" s="48">
        <f>'1_Raw_Games'!O299</f>
        <v/>
      </c>
      <c r="M299" s="66" t="n">
        <v>0.056070810256981</v>
      </c>
      <c r="N299" s="54">
        <f>ABS(H299-M299)</f>
        <v/>
      </c>
    </row>
    <row r="300" ht="15" customHeight="1" s="35">
      <c r="A300" s="48">
        <f>'1_Raw_Games'!A300</f>
        <v/>
      </c>
      <c r="B300" s="49">
        <f>'1_Raw_Games'!B300</f>
        <v/>
      </c>
      <c r="C300" s="48">
        <f>'1_Raw_Games'!D300</f>
        <v/>
      </c>
      <c r="D300" s="48">
        <f>'1_Raw_Games'!C300</f>
        <v/>
      </c>
      <c r="E300" s="48">
        <f>'1_Raw_Games'!P300</f>
        <v/>
      </c>
      <c r="F300" s="50">
        <f>'2_Params'!$B$4+SUMPRODUCT(($C$3:C299=C300)*($K$3:K299))-SUMPRODUCT(($D$3:D299=C300)*($K$3:K299))</f>
        <v/>
      </c>
      <c r="G300" s="50">
        <f>'2_Params'!$B$4+SUMPRODUCT(($C$3:C299=D300)*($K$3:K299))-SUMPRODUCT(($D$3:D299=D300)*($K$3:K299))</f>
        <v/>
      </c>
      <c r="H300" s="51">
        <f>(F300-G300+'2_Params'!$B$6)/'2_Params'!$B$7</f>
        <v/>
      </c>
      <c r="I300" s="51">
        <f>1/(1+10^(-H300))</f>
        <v/>
      </c>
      <c r="J300" s="52">
        <f>LN(ABS(E300)+1)*('2_Params'!$B$8/MAX('2_Params'!$B$10,(IF(L300=1,F300-G300,G300-F300))*'2_Params'!$B$9+'2_Params'!$B$8))</f>
        <v/>
      </c>
      <c r="K300" s="52">
        <f>'2_Params'!$B$5*J300*(L300-I300)</f>
        <v/>
      </c>
      <c r="L300" s="48">
        <f>'1_Raw_Games'!O300</f>
        <v/>
      </c>
      <c r="M300" s="66" t="n">
        <v>0.0210605128623058</v>
      </c>
      <c r="N300" s="54">
        <f>ABS(H300-M300)</f>
        <v/>
      </c>
    </row>
    <row r="301" ht="15" customHeight="1" s="35">
      <c r="A301" s="48">
        <f>'1_Raw_Games'!A301</f>
        <v/>
      </c>
      <c r="B301" s="49">
        <f>'1_Raw_Games'!B301</f>
        <v/>
      </c>
      <c r="C301" s="48">
        <f>'1_Raw_Games'!D301</f>
        <v/>
      </c>
      <c r="D301" s="48">
        <f>'1_Raw_Games'!C301</f>
        <v/>
      </c>
      <c r="E301" s="48">
        <f>'1_Raw_Games'!P301</f>
        <v/>
      </c>
      <c r="F301" s="50">
        <f>'2_Params'!$B$4+SUMPRODUCT(($C$3:C300=C301)*($K$3:K300))-SUMPRODUCT(($D$3:D300=C301)*($K$3:K300))</f>
        <v/>
      </c>
      <c r="G301" s="50">
        <f>'2_Params'!$B$4+SUMPRODUCT(($C$3:C300=D301)*($K$3:K300))-SUMPRODUCT(($D$3:D300=D301)*($K$3:K300))</f>
        <v/>
      </c>
      <c r="H301" s="51">
        <f>(F301-G301+'2_Params'!$B$6)/'2_Params'!$B$7</f>
        <v/>
      </c>
      <c r="I301" s="51">
        <f>1/(1+10^(-H301))</f>
        <v/>
      </c>
      <c r="J301" s="52">
        <f>LN(ABS(E301)+1)*('2_Params'!$B$8/MAX('2_Params'!$B$10,(IF(L301=1,F301-G301,G301-F301))*'2_Params'!$B$9+'2_Params'!$B$8))</f>
        <v/>
      </c>
      <c r="K301" s="52">
        <f>'2_Params'!$B$5*J301*(L301-I301)</f>
        <v/>
      </c>
      <c r="L301" s="48">
        <f>'1_Raw_Games'!O301</f>
        <v/>
      </c>
      <c r="M301" s="66" t="n">
        <v>0.5457081828483274</v>
      </c>
      <c r="N301" s="54">
        <f>ABS(H301-M301)</f>
        <v/>
      </c>
    </row>
    <row r="302" ht="15" customHeight="1" s="35">
      <c r="A302" s="48">
        <f>'1_Raw_Games'!A302</f>
        <v/>
      </c>
      <c r="B302" s="49">
        <f>'1_Raw_Games'!B302</f>
        <v/>
      </c>
      <c r="C302" s="48">
        <f>'1_Raw_Games'!D302</f>
        <v/>
      </c>
      <c r="D302" s="48">
        <f>'1_Raw_Games'!C302</f>
        <v/>
      </c>
      <c r="E302" s="48">
        <f>'1_Raw_Games'!P302</f>
        <v/>
      </c>
      <c r="F302" s="50">
        <f>'2_Params'!$B$4+SUMPRODUCT(($C$3:C301=C302)*($K$3:K301))-SUMPRODUCT(($D$3:D301=C302)*($K$3:K301))</f>
        <v/>
      </c>
      <c r="G302" s="50">
        <f>'2_Params'!$B$4+SUMPRODUCT(($C$3:C301=D302)*($K$3:K301))-SUMPRODUCT(($D$3:D301=D302)*($K$3:K301))</f>
        <v/>
      </c>
      <c r="H302" s="51">
        <f>(F302-G302+'2_Params'!$B$6)/'2_Params'!$B$7</f>
        <v/>
      </c>
      <c r="I302" s="51">
        <f>1/(1+10^(-H302))</f>
        <v/>
      </c>
      <c r="J302" s="52">
        <f>LN(ABS(E302)+1)*('2_Params'!$B$8/MAX('2_Params'!$B$10,(IF(L302=1,F302-G302,G302-F302))*'2_Params'!$B$9+'2_Params'!$B$8))</f>
        <v/>
      </c>
      <c r="K302" s="52">
        <f>'2_Params'!$B$5*J302*(L302-I302)</f>
        <v/>
      </c>
      <c r="L302" s="48">
        <f>'1_Raw_Games'!O302</f>
        <v/>
      </c>
      <c r="M302" s="66" t="n">
        <v>0.256322136844368</v>
      </c>
      <c r="N302" s="54">
        <f>ABS(H302-M302)</f>
        <v/>
      </c>
    </row>
    <row r="303" ht="15" customHeight="1" s="35">
      <c r="A303" s="48">
        <f>'1_Raw_Games'!A303</f>
        <v/>
      </c>
      <c r="B303" s="49">
        <f>'1_Raw_Games'!B303</f>
        <v/>
      </c>
      <c r="C303" s="48">
        <f>'1_Raw_Games'!D303</f>
        <v/>
      </c>
      <c r="D303" s="48">
        <f>'1_Raw_Games'!C303</f>
        <v/>
      </c>
      <c r="E303" s="48">
        <f>'1_Raw_Games'!P303</f>
        <v/>
      </c>
      <c r="F303" s="50">
        <f>'2_Params'!$B$4+SUMPRODUCT(($C$3:C302=C303)*($K$3:K302))-SUMPRODUCT(($D$3:D302=C303)*($K$3:K302))</f>
        <v/>
      </c>
      <c r="G303" s="50">
        <f>'2_Params'!$B$4+SUMPRODUCT(($C$3:C302=D303)*($K$3:K302))-SUMPRODUCT(($D$3:D302=D303)*($K$3:K302))</f>
        <v/>
      </c>
      <c r="H303" s="51">
        <f>(F303-G303+'2_Params'!$B$6)/'2_Params'!$B$7</f>
        <v/>
      </c>
      <c r="I303" s="51">
        <f>1/(1+10^(-H303))</f>
        <v/>
      </c>
      <c r="J303" s="52">
        <f>LN(ABS(E303)+1)*('2_Params'!$B$8/MAX('2_Params'!$B$10,(IF(L303=1,F303-G303,G303-F303))*'2_Params'!$B$9+'2_Params'!$B$8))</f>
        <v/>
      </c>
      <c r="K303" s="52">
        <f>'2_Params'!$B$5*J303*(L303-I303)</f>
        <v/>
      </c>
      <c r="L303" s="48">
        <f>'1_Raw_Games'!O303</f>
        <v/>
      </c>
      <c r="M303" s="66" t="n">
        <v>-0.1189649288367451</v>
      </c>
      <c r="N303" s="54">
        <f>ABS(H303-M303)</f>
        <v/>
      </c>
    </row>
    <row r="304" ht="15" customHeight="1" s="35">
      <c r="A304" s="48">
        <f>'1_Raw_Games'!A304</f>
        <v/>
      </c>
      <c r="B304" s="49">
        <f>'1_Raw_Games'!B304</f>
        <v/>
      </c>
      <c r="C304" s="48">
        <f>'1_Raw_Games'!D304</f>
        <v/>
      </c>
      <c r="D304" s="48">
        <f>'1_Raw_Games'!C304</f>
        <v/>
      </c>
      <c r="E304" s="48">
        <f>'1_Raw_Games'!P304</f>
        <v/>
      </c>
      <c r="F304" s="50">
        <f>'2_Params'!$B$4+SUMPRODUCT(($C$3:C303=C304)*($K$3:K303))-SUMPRODUCT(($D$3:D303=C304)*($K$3:K303))</f>
        <v/>
      </c>
      <c r="G304" s="50">
        <f>'2_Params'!$B$4+SUMPRODUCT(($C$3:C303=D304)*($K$3:K303))-SUMPRODUCT(($D$3:D303=D304)*($K$3:K303))</f>
        <v/>
      </c>
      <c r="H304" s="51">
        <f>(F304-G304+'2_Params'!$B$6)/'2_Params'!$B$7</f>
        <v/>
      </c>
      <c r="I304" s="51">
        <f>1/(1+10^(-H304))</f>
        <v/>
      </c>
      <c r="J304" s="52">
        <f>LN(ABS(E304)+1)*('2_Params'!$B$8/MAX('2_Params'!$B$10,(IF(L304=1,F304-G304,G304-F304))*'2_Params'!$B$9+'2_Params'!$B$8))</f>
        <v/>
      </c>
      <c r="K304" s="52">
        <f>'2_Params'!$B$5*J304*(L304-I304)</f>
        <v/>
      </c>
      <c r="L304" s="48">
        <f>'1_Raw_Games'!O304</f>
        <v/>
      </c>
      <c r="M304" s="66" t="n">
        <v>-0.044234066328575</v>
      </c>
      <c r="N304" s="54">
        <f>ABS(H304-M304)</f>
        <v/>
      </c>
    </row>
    <row r="305" ht="15" customHeight="1" s="35">
      <c r="A305" s="48">
        <f>'1_Raw_Games'!A305</f>
        <v/>
      </c>
      <c r="B305" s="49">
        <f>'1_Raw_Games'!B305</f>
        <v/>
      </c>
      <c r="C305" s="48">
        <f>'1_Raw_Games'!D305</f>
        <v/>
      </c>
      <c r="D305" s="48">
        <f>'1_Raw_Games'!C305</f>
        <v/>
      </c>
      <c r="E305" s="48">
        <f>'1_Raw_Games'!P305</f>
        <v/>
      </c>
      <c r="F305" s="50">
        <f>'2_Params'!$B$4+SUMPRODUCT(($C$3:C304=C305)*($K$3:K304))-SUMPRODUCT(($D$3:D304=C305)*($K$3:K304))</f>
        <v/>
      </c>
      <c r="G305" s="50">
        <f>'2_Params'!$B$4+SUMPRODUCT(($C$3:C304=D305)*($K$3:K304))-SUMPRODUCT(($D$3:D304=D305)*($K$3:K304))</f>
        <v/>
      </c>
      <c r="H305" s="51">
        <f>(F305-G305+'2_Params'!$B$6)/'2_Params'!$B$7</f>
        <v/>
      </c>
      <c r="I305" s="51">
        <f>1/(1+10^(-H305))</f>
        <v/>
      </c>
      <c r="J305" s="52">
        <f>LN(ABS(E305)+1)*('2_Params'!$B$8/MAX('2_Params'!$B$10,(IF(L305=1,F305-G305,G305-F305))*'2_Params'!$B$9+'2_Params'!$B$8))</f>
        <v/>
      </c>
      <c r="K305" s="52">
        <f>'2_Params'!$B$5*J305*(L305-I305)</f>
        <v/>
      </c>
      <c r="L305" s="48">
        <f>'1_Raw_Games'!O305</f>
        <v/>
      </c>
      <c r="M305" s="66" t="n">
        <v>0.0363932384940557</v>
      </c>
      <c r="N305" s="54">
        <f>ABS(H305-M305)</f>
        <v/>
      </c>
    </row>
    <row r="306" ht="15" customHeight="1" s="35">
      <c r="A306" s="48">
        <f>'1_Raw_Games'!A306</f>
        <v/>
      </c>
      <c r="B306" s="49">
        <f>'1_Raw_Games'!B306</f>
        <v/>
      </c>
      <c r="C306" s="48">
        <f>'1_Raw_Games'!D306</f>
        <v/>
      </c>
      <c r="D306" s="48">
        <f>'1_Raw_Games'!C306</f>
        <v/>
      </c>
      <c r="E306" s="48">
        <f>'1_Raw_Games'!P306</f>
        <v/>
      </c>
      <c r="F306" s="50">
        <f>'2_Params'!$B$4+SUMPRODUCT(($C$3:C305=C306)*($K$3:K305))-SUMPRODUCT(($D$3:D305=C306)*($K$3:K305))</f>
        <v/>
      </c>
      <c r="G306" s="50">
        <f>'2_Params'!$B$4+SUMPRODUCT(($C$3:C305=D306)*($K$3:K305))-SUMPRODUCT(($D$3:D305=D306)*($K$3:K305))</f>
        <v/>
      </c>
      <c r="H306" s="51">
        <f>(F306-G306+'2_Params'!$B$6)/'2_Params'!$B$7</f>
        <v/>
      </c>
      <c r="I306" s="51">
        <f>1/(1+10^(-H306))</f>
        <v/>
      </c>
      <c r="J306" s="52">
        <f>LN(ABS(E306)+1)*('2_Params'!$B$8/MAX('2_Params'!$B$10,(IF(L306=1,F306-G306,G306-F306))*'2_Params'!$B$9+'2_Params'!$B$8))</f>
        <v/>
      </c>
      <c r="K306" s="52">
        <f>'2_Params'!$B$5*J306*(L306-I306)</f>
        <v/>
      </c>
      <c r="L306" s="48">
        <f>'1_Raw_Games'!O306</f>
        <v/>
      </c>
      <c r="M306" s="66" t="n">
        <v>0.4212744340982499</v>
      </c>
      <c r="N306" s="54">
        <f>ABS(H306-M306)</f>
        <v/>
      </c>
    </row>
    <row r="307" ht="15" customHeight="1" s="35">
      <c r="A307" s="48">
        <f>'1_Raw_Games'!A307</f>
        <v/>
      </c>
      <c r="B307" s="49">
        <f>'1_Raw_Games'!B307</f>
        <v/>
      </c>
      <c r="C307" s="48">
        <f>'1_Raw_Games'!D307</f>
        <v/>
      </c>
      <c r="D307" s="48">
        <f>'1_Raw_Games'!C307</f>
        <v/>
      </c>
      <c r="E307" s="48">
        <f>'1_Raw_Games'!P307</f>
        <v/>
      </c>
      <c r="F307" s="50">
        <f>'2_Params'!$B$4+SUMPRODUCT(($C$3:C306=C307)*($K$3:K306))-SUMPRODUCT(($D$3:D306=C307)*($K$3:K306))</f>
        <v/>
      </c>
      <c r="G307" s="50">
        <f>'2_Params'!$B$4+SUMPRODUCT(($C$3:C306=D307)*($K$3:K306))-SUMPRODUCT(($D$3:D306=D307)*($K$3:K306))</f>
        <v/>
      </c>
      <c r="H307" s="51">
        <f>(F307-G307+'2_Params'!$B$6)/'2_Params'!$B$7</f>
        <v/>
      </c>
      <c r="I307" s="51">
        <f>1/(1+10^(-H307))</f>
        <v/>
      </c>
      <c r="J307" s="52">
        <f>LN(ABS(E307)+1)*('2_Params'!$B$8/MAX('2_Params'!$B$10,(IF(L307=1,F307-G307,G307-F307))*'2_Params'!$B$9+'2_Params'!$B$8))</f>
        <v/>
      </c>
      <c r="K307" s="52">
        <f>'2_Params'!$B$5*J307*(L307-I307)</f>
        <v/>
      </c>
      <c r="L307" s="48">
        <f>'1_Raw_Games'!O307</f>
        <v/>
      </c>
      <c r="M307" s="66" t="n">
        <v>0.3367871483968548</v>
      </c>
      <c r="N307" s="54">
        <f>ABS(H307-M307)</f>
        <v/>
      </c>
    </row>
    <row r="308" ht="15" customHeight="1" s="35">
      <c r="A308" s="48">
        <f>'1_Raw_Games'!A308</f>
        <v/>
      </c>
      <c r="B308" s="49">
        <f>'1_Raw_Games'!B308</f>
        <v/>
      </c>
      <c r="C308" s="48">
        <f>'1_Raw_Games'!D308</f>
        <v/>
      </c>
      <c r="D308" s="48">
        <f>'1_Raw_Games'!C308</f>
        <v/>
      </c>
      <c r="E308" s="48">
        <f>'1_Raw_Games'!P308</f>
        <v/>
      </c>
      <c r="F308" s="50">
        <f>'2_Params'!$B$4+SUMPRODUCT(($C$3:C307=C308)*($K$3:K307))-SUMPRODUCT(($D$3:D307=C308)*($K$3:K307))</f>
        <v/>
      </c>
      <c r="G308" s="50">
        <f>'2_Params'!$B$4+SUMPRODUCT(($C$3:C307=D308)*($K$3:K307))-SUMPRODUCT(($D$3:D307=D308)*($K$3:K307))</f>
        <v/>
      </c>
      <c r="H308" s="51">
        <f>(F308-G308+'2_Params'!$B$6)/'2_Params'!$B$7</f>
        <v/>
      </c>
      <c r="I308" s="51">
        <f>1/(1+10^(-H308))</f>
        <v/>
      </c>
      <c r="J308" s="52">
        <f>LN(ABS(E308)+1)*('2_Params'!$B$8/MAX('2_Params'!$B$10,(IF(L308=1,F308-G308,G308-F308))*'2_Params'!$B$9+'2_Params'!$B$8))</f>
        <v/>
      </c>
      <c r="K308" s="52">
        <f>'2_Params'!$B$5*J308*(L308-I308)</f>
        <v/>
      </c>
      <c r="L308" s="48">
        <f>'1_Raw_Games'!O308</f>
        <v/>
      </c>
      <c r="M308" s="66" t="n">
        <v>0.5135799414466089</v>
      </c>
      <c r="N308" s="54">
        <f>ABS(H308-M308)</f>
        <v/>
      </c>
    </row>
    <row r="309" ht="15" customHeight="1" s="35">
      <c r="A309" s="48">
        <f>'1_Raw_Games'!A309</f>
        <v/>
      </c>
      <c r="B309" s="49">
        <f>'1_Raw_Games'!B309</f>
        <v/>
      </c>
      <c r="C309" s="48">
        <f>'1_Raw_Games'!D309</f>
        <v/>
      </c>
      <c r="D309" s="48">
        <f>'1_Raw_Games'!C309</f>
        <v/>
      </c>
      <c r="E309" s="48">
        <f>'1_Raw_Games'!P309</f>
        <v/>
      </c>
      <c r="F309" s="50">
        <f>'2_Params'!$B$4+SUMPRODUCT(($C$3:C308=C309)*($K$3:K308))-SUMPRODUCT(($D$3:D308=C309)*($K$3:K308))</f>
        <v/>
      </c>
      <c r="G309" s="50">
        <f>'2_Params'!$B$4+SUMPRODUCT(($C$3:C308=D309)*($K$3:K308))-SUMPRODUCT(($D$3:D308=D309)*($K$3:K308))</f>
        <v/>
      </c>
      <c r="H309" s="51">
        <f>(F309-G309+'2_Params'!$B$6)/'2_Params'!$B$7</f>
        <v/>
      </c>
      <c r="I309" s="51">
        <f>1/(1+10^(-H309))</f>
        <v/>
      </c>
      <c r="J309" s="52">
        <f>LN(ABS(E309)+1)*('2_Params'!$B$8/MAX('2_Params'!$B$10,(IF(L309=1,F309-G309,G309-F309))*'2_Params'!$B$9+'2_Params'!$B$8))</f>
        <v/>
      </c>
      <c r="K309" s="52">
        <f>'2_Params'!$B$5*J309*(L309-I309)</f>
        <v/>
      </c>
      <c r="L309" s="48">
        <f>'1_Raw_Games'!O309</f>
        <v/>
      </c>
      <c r="M309" s="66" t="n">
        <v>-0.2449987752563271</v>
      </c>
      <c r="N309" s="54">
        <f>ABS(H309-M309)</f>
        <v/>
      </c>
    </row>
    <row r="310" ht="15" customHeight="1" s="35">
      <c r="A310" s="48">
        <f>'1_Raw_Games'!A310</f>
        <v/>
      </c>
      <c r="B310" s="49">
        <f>'1_Raw_Games'!B310</f>
        <v/>
      </c>
      <c r="C310" s="48">
        <f>'1_Raw_Games'!D310</f>
        <v/>
      </c>
      <c r="D310" s="48">
        <f>'1_Raw_Games'!C310</f>
        <v/>
      </c>
      <c r="E310" s="48">
        <f>'1_Raw_Games'!P310</f>
        <v/>
      </c>
      <c r="F310" s="50">
        <f>'2_Params'!$B$4+SUMPRODUCT(($C$3:C309=C310)*($K$3:K309))-SUMPRODUCT(($D$3:D309=C310)*($K$3:K309))</f>
        <v/>
      </c>
      <c r="G310" s="50">
        <f>'2_Params'!$B$4+SUMPRODUCT(($C$3:C309=D310)*($K$3:K309))-SUMPRODUCT(($D$3:D309=D310)*($K$3:K309))</f>
        <v/>
      </c>
      <c r="H310" s="51">
        <f>(F310-G310+'2_Params'!$B$6)/'2_Params'!$B$7</f>
        <v/>
      </c>
      <c r="I310" s="51">
        <f>1/(1+10^(-H310))</f>
        <v/>
      </c>
      <c r="J310" s="52">
        <f>LN(ABS(E310)+1)*('2_Params'!$B$8/MAX('2_Params'!$B$10,(IF(L310=1,F310-G310,G310-F310))*'2_Params'!$B$9+'2_Params'!$B$8))</f>
        <v/>
      </c>
      <c r="K310" s="52">
        <f>'2_Params'!$B$5*J310*(L310-I310)</f>
        <v/>
      </c>
      <c r="L310" s="48">
        <f>'1_Raw_Games'!O310</f>
        <v/>
      </c>
      <c r="M310" s="66" t="n">
        <v>0.228800623721147</v>
      </c>
      <c r="N310" s="54">
        <f>ABS(H310-M310)</f>
        <v/>
      </c>
    </row>
    <row r="311" ht="15" customHeight="1" s="35">
      <c r="A311" s="48">
        <f>'1_Raw_Games'!A311</f>
        <v/>
      </c>
      <c r="B311" s="49">
        <f>'1_Raw_Games'!B311</f>
        <v/>
      </c>
      <c r="C311" s="48">
        <f>'1_Raw_Games'!D311</f>
        <v/>
      </c>
      <c r="D311" s="48">
        <f>'1_Raw_Games'!C311</f>
        <v/>
      </c>
      <c r="E311" s="48">
        <f>'1_Raw_Games'!P311</f>
        <v/>
      </c>
      <c r="F311" s="50">
        <f>'2_Params'!$B$4+SUMPRODUCT(($C$3:C310=C311)*($K$3:K310))-SUMPRODUCT(($D$3:D310=C311)*($K$3:K310))</f>
        <v/>
      </c>
      <c r="G311" s="50">
        <f>'2_Params'!$B$4+SUMPRODUCT(($C$3:C310=D311)*($K$3:K310))-SUMPRODUCT(($D$3:D310=D311)*($K$3:K310))</f>
        <v/>
      </c>
      <c r="H311" s="51">
        <f>(F311-G311+'2_Params'!$B$6)/'2_Params'!$B$7</f>
        <v/>
      </c>
      <c r="I311" s="51">
        <f>1/(1+10^(-H311))</f>
        <v/>
      </c>
      <c r="J311" s="52">
        <f>LN(ABS(E311)+1)*('2_Params'!$B$8/MAX('2_Params'!$B$10,(IF(L311=1,F311-G311,G311-F311))*'2_Params'!$B$9+'2_Params'!$B$8))</f>
        <v/>
      </c>
      <c r="K311" s="52">
        <f>'2_Params'!$B$5*J311*(L311-I311)</f>
        <v/>
      </c>
      <c r="L311" s="48">
        <f>'1_Raw_Games'!O311</f>
        <v/>
      </c>
      <c r="M311" s="66" t="n">
        <v>0.3793990494904864</v>
      </c>
      <c r="N311" s="54">
        <f>ABS(H311-M311)</f>
        <v/>
      </c>
    </row>
    <row r="312" ht="15" customHeight="1" s="35">
      <c r="A312" s="48">
        <f>'1_Raw_Games'!A312</f>
        <v/>
      </c>
      <c r="B312" s="49">
        <f>'1_Raw_Games'!B312</f>
        <v/>
      </c>
      <c r="C312" s="48">
        <f>'1_Raw_Games'!D312</f>
        <v/>
      </c>
      <c r="D312" s="48">
        <f>'1_Raw_Games'!C312</f>
        <v/>
      </c>
      <c r="E312" s="48">
        <f>'1_Raw_Games'!P312</f>
        <v/>
      </c>
      <c r="F312" s="50">
        <f>'2_Params'!$B$4+SUMPRODUCT(($C$3:C311=C312)*($K$3:K311))-SUMPRODUCT(($D$3:D311=C312)*($K$3:K311))</f>
        <v/>
      </c>
      <c r="G312" s="50">
        <f>'2_Params'!$B$4+SUMPRODUCT(($C$3:C311=D312)*($K$3:K311))-SUMPRODUCT(($D$3:D311=D312)*($K$3:K311))</f>
        <v/>
      </c>
      <c r="H312" s="51">
        <f>(F312-G312+'2_Params'!$B$6)/'2_Params'!$B$7</f>
        <v/>
      </c>
      <c r="I312" s="51">
        <f>1/(1+10^(-H312))</f>
        <v/>
      </c>
      <c r="J312" s="52">
        <f>LN(ABS(E312)+1)*('2_Params'!$B$8/MAX('2_Params'!$B$10,(IF(L312=1,F312-G312,G312-F312))*'2_Params'!$B$9+'2_Params'!$B$8))</f>
        <v/>
      </c>
      <c r="K312" s="52">
        <f>'2_Params'!$B$5*J312*(L312-I312)</f>
        <v/>
      </c>
      <c r="L312" s="48">
        <f>'1_Raw_Games'!O312</f>
        <v/>
      </c>
      <c r="M312" s="66" t="n">
        <v>0.3193374456686092</v>
      </c>
      <c r="N312" s="54">
        <f>ABS(H312-M312)</f>
        <v/>
      </c>
    </row>
    <row r="313" ht="15" customHeight="1" s="35">
      <c r="A313" s="48">
        <f>'1_Raw_Games'!A313</f>
        <v/>
      </c>
      <c r="B313" s="49">
        <f>'1_Raw_Games'!B313</f>
        <v/>
      </c>
      <c r="C313" s="48">
        <f>'1_Raw_Games'!D313</f>
        <v/>
      </c>
      <c r="D313" s="48">
        <f>'1_Raw_Games'!C313</f>
        <v/>
      </c>
      <c r="E313" s="48">
        <f>'1_Raw_Games'!P313</f>
        <v/>
      </c>
      <c r="F313" s="50">
        <f>'2_Params'!$B$4+SUMPRODUCT(($C$3:C312=C313)*($K$3:K312))-SUMPRODUCT(($D$3:D312=C313)*($K$3:K312))</f>
        <v/>
      </c>
      <c r="G313" s="50">
        <f>'2_Params'!$B$4+SUMPRODUCT(($C$3:C312=D313)*($K$3:K312))-SUMPRODUCT(($D$3:D312=D313)*($K$3:K312))</f>
        <v/>
      </c>
      <c r="H313" s="51">
        <f>(F313-G313+'2_Params'!$B$6)/'2_Params'!$B$7</f>
        <v/>
      </c>
      <c r="I313" s="51">
        <f>1/(1+10^(-H313))</f>
        <v/>
      </c>
      <c r="J313" s="52">
        <f>LN(ABS(E313)+1)*('2_Params'!$B$8/MAX('2_Params'!$B$10,(IF(L313=1,F313-G313,G313-F313))*'2_Params'!$B$9+'2_Params'!$B$8))</f>
        <v/>
      </c>
      <c r="K313" s="52">
        <f>'2_Params'!$B$5*J313*(L313-I313)</f>
        <v/>
      </c>
      <c r="L313" s="48">
        <f>'1_Raw_Games'!O313</f>
        <v/>
      </c>
      <c r="M313" s="66" t="n">
        <v>0.0541938519807166</v>
      </c>
      <c r="N313" s="54">
        <f>ABS(H313-M313)</f>
        <v/>
      </c>
    </row>
    <row r="314" ht="15" customHeight="1" s="35">
      <c r="A314" s="48">
        <f>'1_Raw_Games'!A314</f>
        <v/>
      </c>
      <c r="B314" s="49">
        <f>'1_Raw_Games'!B314</f>
        <v/>
      </c>
      <c r="C314" s="48">
        <f>'1_Raw_Games'!D314</f>
        <v/>
      </c>
      <c r="D314" s="48">
        <f>'1_Raw_Games'!C314</f>
        <v/>
      </c>
      <c r="E314" s="48">
        <f>'1_Raw_Games'!P314</f>
        <v/>
      </c>
      <c r="F314" s="50">
        <f>'2_Params'!$B$4+SUMPRODUCT(($C$3:C313=C314)*($K$3:K313))-SUMPRODUCT(($D$3:D313=C314)*($K$3:K313))</f>
        <v/>
      </c>
      <c r="G314" s="50">
        <f>'2_Params'!$B$4+SUMPRODUCT(($C$3:C313=D314)*($K$3:K313))-SUMPRODUCT(($D$3:D313=D314)*($K$3:K313))</f>
        <v/>
      </c>
      <c r="H314" s="51">
        <f>(F314-G314+'2_Params'!$B$6)/'2_Params'!$B$7</f>
        <v/>
      </c>
      <c r="I314" s="51">
        <f>1/(1+10^(-H314))</f>
        <v/>
      </c>
      <c r="J314" s="52">
        <f>LN(ABS(E314)+1)*('2_Params'!$B$8/MAX('2_Params'!$B$10,(IF(L314=1,F314-G314,G314-F314))*'2_Params'!$B$9+'2_Params'!$B$8))</f>
        <v/>
      </c>
      <c r="K314" s="52">
        <f>'2_Params'!$B$5*J314*(L314-I314)</f>
        <v/>
      </c>
      <c r="L314" s="48">
        <f>'1_Raw_Games'!O314</f>
        <v/>
      </c>
      <c r="M314" s="66" t="n">
        <v>-0.2252876870038312</v>
      </c>
      <c r="N314" s="54">
        <f>ABS(H314-M314)</f>
        <v/>
      </c>
    </row>
    <row r="315" ht="15" customHeight="1" s="35">
      <c r="A315" s="48">
        <f>'1_Raw_Games'!A315</f>
        <v/>
      </c>
      <c r="B315" s="49">
        <f>'1_Raw_Games'!B315</f>
        <v/>
      </c>
      <c r="C315" s="48">
        <f>'1_Raw_Games'!D315</f>
        <v/>
      </c>
      <c r="D315" s="48">
        <f>'1_Raw_Games'!C315</f>
        <v/>
      </c>
      <c r="E315" s="48">
        <f>'1_Raw_Games'!P315</f>
        <v/>
      </c>
      <c r="F315" s="50">
        <f>'2_Params'!$B$4+SUMPRODUCT(($C$3:C314=C315)*($K$3:K314))-SUMPRODUCT(($D$3:D314=C315)*($K$3:K314))</f>
        <v/>
      </c>
      <c r="G315" s="50">
        <f>'2_Params'!$B$4+SUMPRODUCT(($C$3:C314=D315)*($K$3:K314))-SUMPRODUCT(($D$3:D314=D315)*($K$3:K314))</f>
        <v/>
      </c>
      <c r="H315" s="51">
        <f>(F315-G315+'2_Params'!$B$6)/'2_Params'!$B$7</f>
        <v/>
      </c>
      <c r="I315" s="51">
        <f>1/(1+10^(-H315))</f>
        <v/>
      </c>
      <c r="J315" s="52">
        <f>LN(ABS(E315)+1)*('2_Params'!$B$8/MAX('2_Params'!$B$10,(IF(L315=1,F315-G315,G315-F315))*'2_Params'!$B$9+'2_Params'!$B$8))</f>
        <v/>
      </c>
      <c r="K315" s="52">
        <f>'2_Params'!$B$5*J315*(L315-I315)</f>
        <v/>
      </c>
      <c r="L315" s="48">
        <f>'1_Raw_Games'!O315</f>
        <v/>
      </c>
      <c r="M315" s="66" t="n">
        <v>0.3433311476701004</v>
      </c>
      <c r="N315" s="54">
        <f>ABS(H315-M315)</f>
        <v/>
      </c>
    </row>
    <row r="316" ht="15" customHeight="1" s="35">
      <c r="A316" s="48">
        <f>'1_Raw_Games'!A316</f>
        <v/>
      </c>
      <c r="B316" s="49">
        <f>'1_Raw_Games'!B316</f>
        <v/>
      </c>
      <c r="C316" s="48">
        <f>'1_Raw_Games'!D316</f>
        <v/>
      </c>
      <c r="D316" s="48">
        <f>'1_Raw_Games'!C316</f>
        <v/>
      </c>
      <c r="E316" s="48">
        <f>'1_Raw_Games'!P316</f>
        <v/>
      </c>
      <c r="F316" s="50">
        <f>'2_Params'!$B$4+SUMPRODUCT(($C$3:C315=C316)*($K$3:K315))-SUMPRODUCT(($D$3:D315=C316)*($K$3:K315))</f>
        <v/>
      </c>
      <c r="G316" s="50">
        <f>'2_Params'!$B$4+SUMPRODUCT(($C$3:C315=D316)*($K$3:K315))-SUMPRODUCT(($D$3:D315=D316)*($K$3:K315))</f>
        <v/>
      </c>
      <c r="H316" s="51">
        <f>(F316-G316+'2_Params'!$B$6)/'2_Params'!$B$7</f>
        <v/>
      </c>
      <c r="I316" s="51">
        <f>1/(1+10^(-H316))</f>
        <v/>
      </c>
      <c r="J316" s="52">
        <f>LN(ABS(E316)+1)*('2_Params'!$B$8/MAX('2_Params'!$B$10,(IF(L316=1,F316-G316,G316-F316))*'2_Params'!$B$9+'2_Params'!$B$8))</f>
        <v/>
      </c>
      <c r="K316" s="52">
        <f>'2_Params'!$B$5*J316*(L316-I316)</f>
        <v/>
      </c>
      <c r="L316" s="48">
        <f>'1_Raw_Games'!O316</f>
        <v/>
      </c>
      <c r="M316" s="66" t="n">
        <v>-0.1991385226999239</v>
      </c>
      <c r="N316" s="54">
        <f>ABS(H316-M316)</f>
        <v/>
      </c>
    </row>
    <row r="317" ht="15" customHeight="1" s="35">
      <c r="A317" s="48">
        <f>'1_Raw_Games'!A317</f>
        <v/>
      </c>
      <c r="B317" s="49">
        <f>'1_Raw_Games'!B317</f>
        <v/>
      </c>
      <c r="C317" s="48">
        <f>'1_Raw_Games'!D317</f>
        <v/>
      </c>
      <c r="D317" s="48">
        <f>'1_Raw_Games'!C317</f>
        <v/>
      </c>
      <c r="E317" s="48">
        <f>'1_Raw_Games'!P317</f>
        <v/>
      </c>
      <c r="F317" s="50">
        <f>'2_Params'!$B$4+SUMPRODUCT(($C$3:C316=C317)*($K$3:K316))-SUMPRODUCT(($D$3:D316=C317)*($K$3:K316))</f>
        <v/>
      </c>
      <c r="G317" s="50">
        <f>'2_Params'!$B$4+SUMPRODUCT(($C$3:C316=D317)*($K$3:K316))-SUMPRODUCT(($D$3:D316=D317)*($K$3:K316))</f>
        <v/>
      </c>
      <c r="H317" s="51">
        <f>(F317-G317+'2_Params'!$B$6)/'2_Params'!$B$7</f>
        <v/>
      </c>
      <c r="I317" s="51">
        <f>1/(1+10^(-H317))</f>
        <v/>
      </c>
      <c r="J317" s="52">
        <f>LN(ABS(E317)+1)*('2_Params'!$B$8/MAX('2_Params'!$B$10,(IF(L317=1,F317-G317,G317-F317))*'2_Params'!$B$9+'2_Params'!$B$8))</f>
        <v/>
      </c>
      <c r="K317" s="52">
        <f>'2_Params'!$B$5*J317*(L317-I317)</f>
        <v/>
      </c>
      <c r="L317" s="48">
        <f>'1_Raw_Games'!O317</f>
        <v/>
      </c>
      <c r="M317" s="66" t="n">
        <v>0.2814930607201239</v>
      </c>
      <c r="N317" s="54">
        <f>ABS(H317-M317)</f>
        <v/>
      </c>
    </row>
    <row r="318" ht="15" customHeight="1" s="35">
      <c r="A318" s="48">
        <f>'1_Raw_Games'!A318</f>
        <v/>
      </c>
      <c r="B318" s="49">
        <f>'1_Raw_Games'!B318</f>
        <v/>
      </c>
      <c r="C318" s="48">
        <f>'1_Raw_Games'!D318</f>
        <v/>
      </c>
      <c r="D318" s="48">
        <f>'1_Raw_Games'!C318</f>
        <v/>
      </c>
      <c r="E318" s="48">
        <f>'1_Raw_Games'!P318</f>
        <v/>
      </c>
      <c r="F318" s="50">
        <f>'2_Params'!$B$4+SUMPRODUCT(($C$3:C317=C318)*($K$3:K317))-SUMPRODUCT(($D$3:D317=C318)*($K$3:K317))</f>
        <v/>
      </c>
      <c r="G318" s="50">
        <f>'2_Params'!$B$4+SUMPRODUCT(($C$3:C317=D318)*($K$3:K317))-SUMPRODUCT(($D$3:D317=D318)*($K$3:K317))</f>
        <v/>
      </c>
      <c r="H318" s="51">
        <f>(F318-G318+'2_Params'!$B$6)/'2_Params'!$B$7</f>
        <v/>
      </c>
      <c r="I318" s="51">
        <f>1/(1+10^(-H318))</f>
        <v/>
      </c>
      <c r="J318" s="52">
        <f>LN(ABS(E318)+1)*('2_Params'!$B$8/MAX('2_Params'!$B$10,(IF(L318=1,F318-G318,G318-F318))*'2_Params'!$B$9+'2_Params'!$B$8))</f>
        <v/>
      </c>
      <c r="K318" s="52">
        <f>'2_Params'!$B$5*J318*(L318-I318)</f>
        <v/>
      </c>
      <c r="L318" s="48">
        <f>'1_Raw_Games'!O318</f>
        <v/>
      </c>
      <c r="M318" s="66" t="n">
        <v>-0.250527598123503</v>
      </c>
      <c r="N318" s="54">
        <f>ABS(H318-M318)</f>
        <v/>
      </c>
    </row>
    <row r="319" ht="15" customHeight="1" s="35">
      <c r="A319" s="48">
        <f>'1_Raw_Games'!A319</f>
        <v/>
      </c>
      <c r="B319" s="49">
        <f>'1_Raw_Games'!B319</f>
        <v/>
      </c>
      <c r="C319" s="48">
        <f>'1_Raw_Games'!D319</f>
        <v/>
      </c>
      <c r="D319" s="48">
        <f>'1_Raw_Games'!C319</f>
        <v/>
      </c>
      <c r="E319" s="48">
        <f>'1_Raw_Games'!P319</f>
        <v/>
      </c>
      <c r="F319" s="50">
        <f>'2_Params'!$B$4+SUMPRODUCT(($C$3:C318=C319)*($K$3:K318))-SUMPRODUCT(($D$3:D318=C319)*($K$3:K318))</f>
        <v/>
      </c>
      <c r="G319" s="50">
        <f>'2_Params'!$B$4+SUMPRODUCT(($C$3:C318=D319)*($K$3:K318))-SUMPRODUCT(($D$3:D318=D319)*($K$3:K318))</f>
        <v/>
      </c>
      <c r="H319" s="51">
        <f>(F319-G319+'2_Params'!$B$6)/'2_Params'!$B$7</f>
        <v/>
      </c>
      <c r="I319" s="51">
        <f>1/(1+10^(-H319))</f>
        <v/>
      </c>
      <c r="J319" s="52">
        <f>LN(ABS(E319)+1)*('2_Params'!$B$8/MAX('2_Params'!$B$10,(IF(L319=1,F319-G319,G319-F319))*'2_Params'!$B$9+'2_Params'!$B$8))</f>
        <v/>
      </c>
      <c r="K319" s="52">
        <f>'2_Params'!$B$5*J319*(L319-I319)</f>
        <v/>
      </c>
      <c r="L319" s="48">
        <f>'1_Raw_Games'!O319</f>
        <v/>
      </c>
      <c r="M319" s="66" t="n">
        <v>0.124391625094351</v>
      </c>
      <c r="N319" s="54">
        <f>ABS(H319-M319)</f>
        <v/>
      </c>
    </row>
    <row r="320" ht="15" customHeight="1" s="35">
      <c r="A320" s="48">
        <f>'1_Raw_Games'!A320</f>
        <v/>
      </c>
      <c r="B320" s="49">
        <f>'1_Raw_Games'!B320</f>
        <v/>
      </c>
      <c r="C320" s="48">
        <f>'1_Raw_Games'!D320</f>
        <v/>
      </c>
      <c r="D320" s="48">
        <f>'1_Raw_Games'!C320</f>
        <v/>
      </c>
      <c r="E320" s="48">
        <f>'1_Raw_Games'!P320</f>
        <v/>
      </c>
      <c r="F320" s="50">
        <f>'2_Params'!$B$4+SUMPRODUCT(($C$3:C319=C320)*($K$3:K319))-SUMPRODUCT(($D$3:D319=C320)*($K$3:K319))</f>
        <v/>
      </c>
      <c r="G320" s="50">
        <f>'2_Params'!$B$4+SUMPRODUCT(($C$3:C319=D320)*($K$3:K319))-SUMPRODUCT(($D$3:D319=D320)*($K$3:K319))</f>
        <v/>
      </c>
      <c r="H320" s="51">
        <f>(F320-G320+'2_Params'!$B$6)/'2_Params'!$B$7</f>
        <v/>
      </c>
      <c r="I320" s="51">
        <f>1/(1+10^(-H320))</f>
        <v/>
      </c>
      <c r="J320" s="52">
        <f>LN(ABS(E320)+1)*('2_Params'!$B$8/MAX('2_Params'!$B$10,(IF(L320=1,F320-G320,G320-F320))*'2_Params'!$B$9+'2_Params'!$B$8))</f>
        <v/>
      </c>
      <c r="K320" s="52">
        <f>'2_Params'!$B$5*J320*(L320-I320)</f>
        <v/>
      </c>
      <c r="L320" s="48">
        <f>'1_Raw_Games'!O320</f>
        <v/>
      </c>
      <c r="M320" s="66" t="n">
        <v>0.3886499052706335</v>
      </c>
      <c r="N320" s="54">
        <f>ABS(H320-M320)</f>
        <v/>
      </c>
    </row>
    <row r="321" ht="15" customHeight="1" s="35">
      <c r="A321" s="48">
        <f>'1_Raw_Games'!A321</f>
        <v/>
      </c>
      <c r="B321" s="49">
        <f>'1_Raw_Games'!B321</f>
        <v/>
      </c>
      <c r="C321" s="48">
        <f>'1_Raw_Games'!D321</f>
        <v/>
      </c>
      <c r="D321" s="48">
        <f>'1_Raw_Games'!C321</f>
        <v/>
      </c>
      <c r="E321" s="48">
        <f>'1_Raw_Games'!P321</f>
        <v/>
      </c>
      <c r="F321" s="50">
        <f>'2_Params'!$B$4+SUMPRODUCT(($C$3:C320=C321)*($K$3:K320))-SUMPRODUCT(($D$3:D320=C321)*($K$3:K320))</f>
        <v/>
      </c>
      <c r="G321" s="50">
        <f>'2_Params'!$B$4+SUMPRODUCT(($C$3:C320=D321)*($K$3:K320))-SUMPRODUCT(($D$3:D320=D321)*($K$3:K320))</f>
        <v/>
      </c>
      <c r="H321" s="51">
        <f>(F321-G321+'2_Params'!$B$6)/'2_Params'!$B$7</f>
        <v/>
      </c>
      <c r="I321" s="51">
        <f>1/(1+10^(-H321))</f>
        <v/>
      </c>
      <c r="J321" s="52">
        <f>LN(ABS(E321)+1)*('2_Params'!$B$8/MAX('2_Params'!$B$10,(IF(L321=1,F321-G321,G321-F321))*'2_Params'!$B$9+'2_Params'!$B$8))</f>
        <v/>
      </c>
      <c r="K321" s="52">
        <f>'2_Params'!$B$5*J321*(L321-I321)</f>
        <v/>
      </c>
      <c r="L321" s="48">
        <f>'1_Raw_Games'!O321</f>
        <v/>
      </c>
      <c r="M321" s="66" t="n">
        <v>0.4210920216952973</v>
      </c>
      <c r="N321" s="54">
        <f>ABS(H321-M321)</f>
        <v/>
      </c>
    </row>
    <row r="322" ht="15" customHeight="1" s="35">
      <c r="A322" s="48">
        <f>'1_Raw_Games'!A322</f>
        <v/>
      </c>
      <c r="B322" s="49">
        <f>'1_Raw_Games'!B322</f>
        <v/>
      </c>
      <c r="C322" s="48">
        <f>'1_Raw_Games'!D322</f>
        <v/>
      </c>
      <c r="D322" s="48">
        <f>'1_Raw_Games'!C322</f>
        <v/>
      </c>
      <c r="E322" s="48">
        <f>'1_Raw_Games'!P322</f>
        <v/>
      </c>
      <c r="F322" s="50">
        <f>'2_Params'!$B$4+SUMPRODUCT(($C$3:C321=C322)*($K$3:K321))-SUMPRODUCT(($D$3:D321=C322)*($K$3:K321))</f>
        <v/>
      </c>
      <c r="G322" s="50">
        <f>'2_Params'!$B$4+SUMPRODUCT(($C$3:C321=D322)*($K$3:K321))-SUMPRODUCT(($D$3:D321=D322)*($K$3:K321))</f>
        <v/>
      </c>
      <c r="H322" s="51">
        <f>(F322-G322+'2_Params'!$B$6)/'2_Params'!$B$7</f>
        <v/>
      </c>
      <c r="I322" s="51">
        <f>1/(1+10^(-H322))</f>
        <v/>
      </c>
      <c r="J322" s="52">
        <f>LN(ABS(E322)+1)*('2_Params'!$B$8/MAX('2_Params'!$B$10,(IF(L322=1,F322-G322,G322-F322))*'2_Params'!$B$9+'2_Params'!$B$8))</f>
        <v/>
      </c>
      <c r="K322" s="52">
        <f>'2_Params'!$B$5*J322*(L322-I322)</f>
        <v/>
      </c>
      <c r="L322" s="48">
        <f>'1_Raw_Games'!O322</f>
        <v/>
      </c>
      <c r="M322" s="66" t="n">
        <v>0.2656629682395982</v>
      </c>
      <c r="N322" s="54">
        <f>ABS(H322-M322)</f>
        <v/>
      </c>
    </row>
    <row r="323" ht="15" customHeight="1" s="35">
      <c r="A323" s="48">
        <f>'1_Raw_Games'!A323</f>
        <v/>
      </c>
      <c r="B323" s="49">
        <f>'1_Raw_Games'!B323</f>
        <v/>
      </c>
      <c r="C323" s="48">
        <f>'1_Raw_Games'!D323</f>
        <v/>
      </c>
      <c r="D323" s="48">
        <f>'1_Raw_Games'!C323</f>
        <v/>
      </c>
      <c r="E323" s="48">
        <f>'1_Raw_Games'!P323</f>
        <v/>
      </c>
      <c r="F323" s="50">
        <f>'2_Params'!$B$4+SUMPRODUCT(($C$3:C322=C323)*($K$3:K322))-SUMPRODUCT(($D$3:D322=C323)*($K$3:K322))</f>
        <v/>
      </c>
      <c r="G323" s="50">
        <f>'2_Params'!$B$4+SUMPRODUCT(($C$3:C322=D323)*($K$3:K322))-SUMPRODUCT(($D$3:D322=D323)*($K$3:K322))</f>
        <v/>
      </c>
      <c r="H323" s="51">
        <f>(F323-G323+'2_Params'!$B$6)/'2_Params'!$B$7</f>
        <v/>
      </c>
      <c r="I323" s="51">
        <f>1/(1+10^(-H323))</f>
        <v/>
      </c>
      <c r="J323" s="52">
        <f>LN(ABS(E323)+1)*('2_Params'!$B$8/MAX('2_Params'!$B$10,(IF(L323=1,F323-G323,G323-F323))*'2_Params'!$B$9+'2_Params'!$B$8))</f>
        <v/>
      </c>
      <c r="K323" s="52">
        <f>'2_Params'!$B$5*J323*(L323-I323)</f>
        <v/>
      </c>
      <c r="L323" s="48">
        <f>'1_Raw_Games'!O323</f>
        <v/>
      </c>
      <c r="M323" s="66" t="n">
        <v>0.5757435979583897</v>
      </c>
      <c r="N323" s="54">
        <f>ABS(H323-M323)</f>
        <v/>
      </c>
    </row>
    <row r="324" ht="15" customHeight="1" s="35">
      <c r="A324" s="48">
        <f>'1_Raw_Games'!A324</f>
        <v/>
      </c>
      <c r="B324" s="49">
        <f>'1_Raw_Games'!B324</f>
        <v/>
      </c>
      <c r="C324" s="48">
        <f>'1_Raw_Games'!D324</f>
        <v/>
      </c>
      <c r="D324" s="48">
        <f>'1_Raw_Games'!C324</f>
        <v/>
      </c>
      <c r="E324" s="48">
        <f>'1_Raw_Games'!P324</f>
        <v/>
      </c>
      <c r="F324" s="50">
        <f>'2_Params'!$B$4+SUMPRODUCT(($C$3:C323=C324)*($K$3:K323))-SUMPRODUCT(($D$3:D323=C324)*($K$3:K323))</f>
        <v/>
      </c>
      <c r="G324" s="50">
        <f>'2_Params'!$B$4+SUMPRODUCT(($C$3:C323=D324)*($K$3:K323))-SUMPRODUCT(($D$3:D323=D324)*($K$3:K323))</f>
        <v/>
      </c>
      <c r="H324" s="51">
        <f>(F324-G324+'2_Params'!$B$6)/'2_Params'!$B$7</f>
        <v/>
      </c>
      <c r="I324" s="51">
        <f>1/(1+10^(-H324))</f>
        <v/>
      </c>
      <c r="J324" s="52">
        <f>LN(ABS(E324)+1)*('2_Params'!$B$8/MAX('2_Params'!$B$10,(IF(L324=1,F324-G324,G324-F324))*'2_Params'!$B$9+'2_Params'!$B$8))</f>
        <v/>
      </c>
      <c r="K324" s="52">
        <f>'2_Params'!$B$5*J324*(L324-I324)</f>
        <v/>
      </c>
      <c r="L324" s="48">
        <f>'1_Raw_Games'!O324</f>
        <v/>
      </c>
      <c r="M324" s="66" t="n">
        <v>-0.1621008258752812</v>
      </c>
      <c r="N324" s="54">
        <f>ABS(H324-M324)</f>
        <v/>
      </c>
    </row>
    <row r="325" ht="15" customHeight="1" s="35">
      <c r="A325" s="48">
        <f>'1_Raw_Games'!A325</f>
        <v/>
      </c>
      <c r="B325" s="49">
        <f>'1_Raw_Games'!B325</f>
        <v/>
      </c>
      <c r="C325" s="48">
        <f>'1_Raw_Games'!D325</f>
        <v/>
      </c>
      <c r="D325" s="48">
        <f>'1_Raw_Games'!C325</f>
        <v/>
      </c>
      <c r="E325" s="48">
        <f>'1_Raw_Games'!P325</f>
        <v/>
      </c>
      <c r="F325" s="50">
        <f>'2_Params'!$B$4+SUMPRODUCT(($C$3:C324=C325)*($K$3:K324))-SUMPRODUCT(($D$3:D324=C325)*($K$3:K324))</f>
        <v/>
      </c>
      <c r="G325" s="50">
        <f>'2_Params'!$B$4+SUMPRODUCT(($C$3:C324=D325)*($K$3:K324))-SUMPRODUCT(($D$3:D324=D325)*($K$3:K324))</f>
        <v/>
      </c>
      <c r="H325" s="51">
        <f>(F325-G325+'2_Params'!$B$6)/'2_Params'!$B$7</f>
        <v/>
      </c>
      <c r="I325" s="51">
        <f>1/(1+10^(-H325))</f>
        <v/>
      </c>
      <c r="J325" s="52">
        <f>LN(ABS(E325)+1)*('2_Params'!$B$8/MAX('2_Params'!$B$10,(IF(L325=1,F325-G325,G325-F325))*'2_Params'!$B$9+'2_Params'!$B$8))</f>
        <v/>
      </c>
      <c r="K325" s="52">
        <f>'2_Params'!$B$5*J325*(L325-I325)</f>
        <v/>
      </c>
      <c r="L325" s="48">
        <f>'1_Raw_Games'!O325</f>
        <v/>
      </c>
      <c r="M325" s="66" t="n">
        <v>-0.1288814513018172</v>
      </c>
      <c r="N325" s="54">
        <f>ABS(H325-M325)</f>
        <v/>
      </c>
    </row>
    <row r="326" ht="15" customHeight="1" s="35">
      <c r="A326" s="48">
        <f>'1_Raw_Games'!A326</f>
        <v/>
      </c>
      <c r="B326" s="49">
        <f>'1_Raw_Games'!B326</f>
        <v/>
      </c>
      <c r="C326" s="48">
        <f>'1_Raw_Games'!D326</f>
        <v/>
      </c>
      <c r="D326" s="48">
        <f>'1_Raw_Games'!C326</f>
        <v/>
      </c>
      <c r="E326" s="48">
        <f>'1_Raw_Games'!P326</f>
        <v/>
      </c>
      <c r="F326" s="50">
        <f>'2_Params'!$B$4+SUMPRODUCT(($C$3:C325=C326)*($K$3:K325))-SUMPRODUCT(($D$3:D325=C326)*($K$3:K325))</f>
        <v/>
      </c>
      <c r="G326" s="50">
        <f>'2_Params'!$B$4+SUMPRODUCT(($C$3:C325=D326)*($K$3:K325))-SUMPRODUCT(($D$3:D325=D326)*($K$3:K325))</f>
        <v/>
      </c>
      <c r="H326" s="51">
        <f>(F326-G326+'2_Params'!$B$6)/'2_Params'!$B$7</f>
        <v/>
      </c>
      <c r="I326" s="51">
        <f>1/(1+10^(-H326))</f>
        <v/>
      </c>
      <c r="J326" s="52">
        <f>LN(ABS(E326)+1)*('2_Params'!$B$8/MAX('2_Params'!$B$10,(IF(L326=1,F326-G326,G326-F326))*'2_Params'!$B$9+'2_Params'!$B$8))</f>
        <v/>
      </c>
      <c r="K326" s="52">
        <f>'2_Params'!$B$5*J326*(L326-I326)</f>
        <v/>
      </c>
      <c r="L326" s="48">
        <f>'1_Raw_Games'!O326</f>
        <v/>
      </c>
      <c r="M326" s="66" t="n">
        <v>0.1417581888702289</v>
      </c>
      <c r="N326" s="54">
        <f>ABS(H326-M326)</f>
        <v/>
      </c>
    </row>
    <row r="327" ht="15" customHeight="1" s="35">
      <c r="A327" s="48">
        <f>'1_Raw_Games'!A327</f>
        <v/>
      </c>
      <c r="B327" s="49">
        <f>'1_Raw_Games'!B327</f>
        <v/>
      </c>
      <c r="C327" s="48">
        <f>'1_Raw_Games'!D327</f>
        <v/>
      </c>
      <c r="D327" s="48">
        <f>'1_Raw_Games'!C327</f>
        <v/>
      </c>
      <c r="E327" s="48">
        <f>'1_Raw_Games'!P327</f>
        <v/>
      </c>
      <c r="F327" s="50">
        <f>'2_Params'!$B$4+SUMPRODUCT(($C$3:C326=C327)*($K$3:K326))-SUMPRODUCT(($D$3:D326=C327)*($K$3:K326))</f>
        <v/>
      </c>
      <c r="G327" s="50">
        <f>'2_Params'!$B$4+SUMPRODUCT(($C$3:C326=D327)*($K$3:K326))-SUMPRODUCT(($D$3:D326=D327)*($K$3:K326))</f>
        <v/>
      </c>
      <c r="H327" s="51">
        <f>(F327-G327+'2_Params'!$B$6)/'2_Params'!$B$7</f>
        <v/>
      </c>
      <c r="I327" s="51">
        <f>1/(1+10^(-H327))</f>
        <v/>
      </c>
      <c r="J327" s="52">
        <f>LN(ABS(E327)+1)*('2_Params'!$B$8/MAX('2_Params'!$B$10,(IF(L327=1,F327-G327,G327-F327))*'2_Params'!$B$9+'2_Params'!$B$8))</f>
        <v/>
      </c>
      <c r="K327" s="52">
        <f>'2_Params'!$B$5*J327*(L327-I327)</f>
        <v/>
      </c>
      <c r="L327" s="48">
        <f>'1_Raw_Games'!O327</f>
        <v/>
      </c>
      <c r="M327" s="66" t="n">
        <v>-0.203728398975353</v>
      </c>
      <c r="N327" s="54">
        <f>ABS(H327-M327)</f>
        <v/>
      </c>
    </row>
    <row r="328" ht="15" customHeight="1" s="35">
      <c r="A328" s="48">
        <f>'1_Raw_Games'!A328</f>
        <v/>
      </c>
      <c r="B328" s="49">
        <f>'1_Raw_Games'!B328</f>
        <v/>
      </c>
      <c r="C328" s="48">
        <f>'1_Raw_Games'!D328</f>
        <v/>
      </c>
      <c r="D328" s="48">
        <f>'1_Raw_Games'!C328</f>
        <v/>
      </c>
      <c r="E328" s="48">
        <f>'1_Raw_Games'!P328</f>
        <v/>
      </c>
      <c r="F328" s="50">
        <f>'2_Params'!$B$4+SUMPRODUCT(($C$3:C327=C328)*($K$3:K327))-SUMPRODUCT(($D$3:D327=C328)*($K$3:K327))</f>
        <v/>
      </c>
      <c r="G328" s="50">
        <f>'2_Params'!$B$4+SUMPRODUCT(($C$3:C327=D328)*($K$3:K327))-SUMPRODUCT(($D$3:D327=D328)*($K$3:K327))</f>
        <v/>
      </c>
      <c r="H328" s="51">
        <f>(F328-G328+'2_Params'!$B$6)/'2_Params'!$B$7</f>
        <v/>
      </c>
      <c r="I328" s="51">
        <f>1/(1+10^(-H328))</f>
        <v/>
      </c>
      <c r="J328" s="52">
        <f>LN(ABS(E328)+1)*('2_Params'!$B$8/MAX('2_Params'!$B$10,(IF(L328=1,F328-G328,G328-F328))*'2_Params'!$B$9+'2_Params'!$B$8))</f>
        <v/>
      </c>
      <c r="K328" s="52">
        <f>'2_Params'!$B$5*J328*(L328-I328)</f>
        <v/>
      </c>
      <c r="L328" s="48">
        <f>'1_Raw_Games'!O328</f>
        <v/>
      </c>
      <c r="M328" s="66" t="n">
        <v>0.069472289954466</v>
      </c>
      <c r="N328" s="54">
        <f>ABS(H328-M328)</f>
        <v/>
      </c>
    </row>
    <row r="329" ht="15" customHeight="1" s="35">
      <c r="A329" s="48">
        <f>'1_Raw_Games'!A329</f>
        <v/>
      </c>
      <c r="B329" s="49">
        <f>'1_Raw_Games'!B329</f>
        <v/>
      </c>
      <c r="C329" s="48">
        <f>'1_Raw_Games'!D329</f>
        <v/>
      </c>
      <c r="D329" s="48">
        <f>'1_Raw_Games'!C329</f>
        <v/>
      </c>
      <c r="E329" s="48">
        <f>'1_Raw_Games'!P329</f>
        <v/>
      </c>
      <c r="F329" s="50">
        <f>'2_Params'!$B$4+SUMPRODUCT(($C$3:C328=C329)*($K$3:K328))-SUMPRODUCT(($D$3:D328=C329)*($K$3:K328))</f>
        <v/>
      </c>
      <c r="G329" s="50">
        <f>'2_Params'!$B$4+SUMPRODUCT(($C$3:C328=D329)*($K$3:K328))-SUMPRODUCT(($D$3:D328=D329)*($K$3:K328))</f>
        <v/>
      </c>
      <c r="H329" s="51">
        <f>(F329-G329+'2_Params'!$B$6)/'2_Params'!$B$7</f>
        <v/>
      </c>
      <c r="I329" s="51">
        <f>1/(1+10^(-H329))</f>
        <v/>
      </c>
      <c r="J329" s="52">
        <f>LN(ABS(E329)+1)*('2_Params'!$B$8/MAX('2_Params'!$B$10,(IF(L329=1,F329-G329,G329-F329))*'2_Params'!$B$9+'2_Params'!$B$8))</f>
        <v/>
      </c>
      <c r="K329" s="52">
        <f>'2_Params'!$B$5*J329*(L329-I329)</f>
        <v/>
      </c>
      <c r="L329" s="48">
        <f>'1_Raw_Games'!O329</f>
        <v/>
      </c>
      <c r="M329" s="66" t="n">
        <v>0.1429089948352589</v>
      </c>
      <c r="N329" s="54">
        <f>ABS(H329-M329)</f>
        <v/>
      </c>
    </row>
    <row r="330" ht="15" customHeight="1" s="35">
      <c r="A330" s="48">
        <f>'1_Raw_Games'!A330</f>
        <v/>
      </c>
      <c r="B330" s="49">
        <f>'1_Raw_Games'!B330</f>
        <v/>
      </c>
      <c r="C330" s="48">
        <f>'1_Raw_Games'!D330</f>
        <v/>
      </c>
      <c r="D330" s="48">
        <f>'1_Raw_Games'!C330</f>
        <v/>
      </c>
      <c r="E330" s="48">
        <f>'1_Raw_Games'!P330</f>
        <v/>
      </c>
      <c r="F330" s="50">
        <f>'2_Params'!$B$4+SUMPRODUCT(($C$3:C329=C330)*($K$3:K329))-SUMPRODUCT(($D$3:D329=C330)*($K$3:K329))</f>
        <v/>
      </c>
      <c r="G330" s="50">
        <f>'2_Params'!$B$4+SUMPRODUCT(($C$3:C329=D330)*($K$3:K329))-SUMPRODUCT(($D$3:D329=D330)*($K$3:K329))</f>
        <v/>
      </c>
      <c r="H330" s="51">
        <f>(F330-G330+'2_Params'!$B$6)/'2_Params'!$B$7</f>
        <v/>
      </c>
      <c r="I330" s="51">
        <f>1/(1+10^(-H330))</f>
        <v/>
      </c>
      <c r="J330" s="52">
        <f>LN(ABS(E330)+1)*('2_Params'!$B$8/MAX('2_Params'!$B$10,(IF(L330=1,F330-G330,G330-F330))*'2_Params'!$B$9+'2_Params'!$B$8))</f>
        <v/>
      </c>
      <c r="K330" s="52">
        <f>'2_Params'!$B$5*J330*(L330-I330)</f>
        <v/>
      </c>
      <c r="L330" s="48">
        <f>'1_Raw_Games'!O330</f>
        <v/>
      </c>
      <c r="M330" s="66" t="n">
        <v>-0.2525847076823936</v>
      </c>
      <c r="N330" s="54">
        <f>ABS(H330-M330)</f>
        <v/>
      </c>
    </row>
    <row r="331" ht="15" customHeight="1" s="35">
      <c r="A331" s="48">
        <f>'1_Raw_Games'!A331</f>
        <v/>
      </c>
      <c r="B331" s="49">
        <f>'1_Raw_Games'!B331</f>
        <v/>
      </c>
      <c r="C331" s="48">
        <f>'1_Raw_Games'!D331</f>
        <v/>
      </c>
      <c r="D331" s="48">
        <f>'1_Raw_Games'!C331</f>
        <v/>
      </c>
      <c r="E331" s="48">
        <f>'1_Raw_Games'!P331</f>
        <v/>
      </c>
      <c r="F331" s="50">
        <f>'2_Params'!$B$4+SUMPRODUCT(($C$3:C330=C331)*($K$3:K330))-SUMPRODUCT(($D$3:D330=C331)*($K$3:K330))</f>
        <v/>
      </c>
      <c r="G331" s="50">
        <f>'2_Params'!$B$4+SUMPRODUCT(($C$3:C330=D331)*($K$3:K330))-SUMPRODUCT(($D$3:D330=D331)*($K$3:K330))</f>
        <v/>
      </c>
      <c r="H331" s="51">
        <f>(F331-G331+'2_Params'!$B$6)/'2_Params'!$B$7</f>
        <v/>
      </c>
      <c r="I331" s="51">
        <f>1/(1+10^(-H331))</f>
        <v/>
      </c>
      <c r="J331" s="52">
        <f>LN(ABS(E331)+1)*('2_Params'!$B$8/MAX('2_Params'!$B$10,(IF(L331=1,F331-G331,G331-F331))*'2_Params'!$B$9+'2_Params'!$B$8))</f>
        <v/>
      </c>
      <c r="K331" s="52">
        <f>'2_Params'!$B$5*J331*(L331-I331)</f>
        <v/>
      </c>
      <c r="L331" s="48">
        <f>'1_Raw_Games'!O331</f>
        <v/>
      </c>
      <c r="M331" s="66" t="n">
        <v>0.0907701982875966</v>
      </c>
      <c r="N331" s="54">
        <f>ABS(H331-M331)</f>
        <v/>
      </c>
    </row>
    <row r="332" ht="15" customHeight="1" s="35">
      <c r="A332" s="48">
        <f>'1_Raw_Games'!A332</f>
        <v/>
      </c>
      <c r="B332" s="49">
        <f>'1_Raw_Games'!B332</f>
        <v/>
      </c>
      <c r="C332" s="48">
        <f>'1_Raw_Games'!D332</f>
        <v/>
      </c>
      <c r="D332" s="48">
        <f>'1_Raw_Games'!C332</f>
        <v/>
      </c>
      <c r="E332" s="48">
        <f>'1_Raw_Games'!P332</f>
        <v/>
      </c>
      <c r="F332" s="50">
        <f>'2_Params'!$B$4+SUMPRODUCT(($C$3:C331=C332)*($K$3:K331))-SUMPRODUCT(($D$3:D331=C332)*($K$3:K331))</f>
        <v/>
      </c>
      <c r="G332" s="50">
        <f>'2_Params'!$B$4+SUMPRODUCT(($C$3:C331=D332)*($K$3:K331))-SUMPRODUCT(($D$3:D331=D332)*($K$3:K331))</f>
        <v/>
      </c>
      <c r="H332" s="51">
        <f>(F332-G332+'2_Params'!$B$6)/'2_Params'!$B$7</f>
        <v/>
      </c>
      <c r="I332" s="51">
        <f>1/(1+10^(-H332))</f>
        <v/>
      </c>
      <c r="J332" s="52">
        <f>LN(ABS(E332)+1)*('2_Params'!$B$8/MAX('2_Params'!$B$10,(IF(L332=1,F332-G332,G332-F332))*'2_Params'!$B$9+'2_Params'!$B$8))</f>
        <v/>
      </c>
      <c r="K332" s="52">
        <f>'2_Params'!$B$5*J332*(L332-I332)</f>
        <v/>
      </c>
      <c r="L332" s="48">
        <f>'1_Raw_Games'!O332</f>
        <v/>
      </c>
      <c r="M332" s="66" t="n">
        <v>0.1521648405101694</v>
      </c>
      <c r="N332" s="54">
        <f>ABS(H332-M332)</f>
        <v/>
      </c>
    </row>
    <row r="333" ht="15" customHeight="1" s="35">
      <c r="A333" s="48">
        <f>'1_Raw_Games'!A333</f>
        <v/>
      </c>
      <c r="B333" s="49">
        <f>'1_Raw_Games'!B333</f>
        <v/>
      </c>
      <c r="C333" s="48">
        <f>'1_Raw_Games'!D333</f>
        <v/>
      </c>
      <c r="D333" s="48">
        <f>'1_Raw_Games'!C333</f>
        <v/>
      </c>
      <c r="E333" s="48">
        <f>'1_Raw_Games'!P333</f>
        <v/>
      </c>
      <c r="F333" s="50">
        <f>'2_Params'!$B$4+SUMPRODUCT(($C$3:C332=C333)*($K$3:K332))-SUMPRODUCT(($D$3:D332=C333)*($K$3:K332))</f>
        <v/>
      </c>
      <c r="G333" s="50">
        <f>'2_Params'!$B$4+SUMPRODUCT(($C$3:C332=D333)*($K$3:K332))-SUMPRODUCT(($D$3:D332=D333)*($K$3:K332))</f>
        <v/>
      </c>
      <c r="H333" s="51">
        <f>(F333-G333+'2_Params'!$B$6)/'2_Params'!$B$7</f>
        <v/>
      </c>
      <c r="I333" s="51">
        <f>1/(1+10^(-H333))</f>
        <v/>
      </c>
      <c r="J333" s="52">
        <f>LN(ABS(E333)+1)*('2_Params'!$B$8/MAX('2_Params'!$B$10,(IF(L333=1,F333-G333,G333-F333))*'2_Params'!$B$9+'2_Params'!$B$8))</f>
        <v/>
      </c>
      <c r="K333" s="52">
        <f>'2_Params'!$B$5*J333*(L333-I333)</f>
        <v/>
      </c>
      <c r="L333" s="48">
        <f>'1_Raw_Games'!O333</f>
        <v/>
      </c>
      <c r="M333" s="66" t="n">
        <v>-0.0210677187790292</v>
      </c>
      <c r="N333" s="54">
        <f>ABS(H333-M333)</f>
        <v/>
      </c>
    </row>
    <row r="334" ht="15" customHeight="1" s="35">
      <c r="A334" s="48">
        <f>'1_Raw_Games'!A334</f>
        <v/>
      </c>
      <c r="B334" s="49">
        <f>'1_Raw_Games'!B334</f>
        <v/>
      </c>
      <c r="C334" s="48">
        <f>'1_Raw_Games'!D334</f>
        <v/>
      </c>
      <c r="D334" s="48">
        <f>'1_Raw_Games'!C334</f>
        <v/>
      </c>
      <c r="E334" s="48">
        <f>'1_Raw_Games'!P334</f>
        <v/>
      </c>
      <c r="F334" s="50">
        <f>'2_Params'!$B$4+SUMPRODUCT(($C$3:C333=C334)*($K$3:K333))-SUMPRODUCT(($D$3:D333=C334)*($K$3:K333))</f>
        <v/>
      </c>
      <c r="G334" s="50">
        <f>'2_Params'!$B$4+SUMPRODUCT(($C$3:C333=D334)*($K$3:K333))-SUMPRODUCT(($D$3:D333=D334)*($K$3:K333))</f>
        <v/>
      </c>
      <c r="H334" s="51">
        <f>(F334-G334+'2_Params'!$B$6)/'2_Params'!$B$7</f>
        <v/>
      </c>
      <c r="I334" s="51">
        <f>1/(1+10^(-H334))</f>
        <v/>
      </c>
      <c r="J334" s="52">
        <f>LN(ABS(E334)+1)*('2_Params'!$B$8/MAX('2_Params'!$B$10,(IF(L334=1,F334-G334,G334-F334))*'2_Params'!$B$9+'2_Params'!$B$8))</f>
        <v/>
      </c>
      <c r="K334" s="52">
        <f>'2_Params'!$B$5*J334*(L334-I334)</f>
        <v/>
      </c>
      <c r="L334" s="48">
        <f>'1_Raw_Games'!O334</f>
        <v/>
      </c>
      <c r="M334" s="66" t="n">
        <v>0.0290369316767811</v>
      </c>
      <c r="N334" s="54">
        <f>ABS(H334-M334)</f>
        <v/>
      </c>
    </row>
    <row r="335" ht="15" customHeight="1" s="35">
      <c r="A335" s="48">
        <f>'1_Raw_Games'!A335</f>
        <v/>
      </c>
      <c r="B335" s="49">
        <f>'1_Raw_Games'!B335</f>
        <v/>
      </c>
      <c r="C335" s="48">
        <f>'1_Raw_Games'!D335</f>
        <v/>
      </c>
      <c r="D335" s="48">
        <f>'1_Raw_Games'!C335</f>
        <v/>
      </c>
      <c r="E335" s="48">
        <f>'1_Raw_Games'!P335</f>
        <v/>
      </c>
      <c r="F335" s="50">
        <f>'2_Params'!$B$4+SUMPRODUCT(($C$3:C334=C335)*($K$3:K334))-SUMPRODUCT(($D$3:D334=C335)*($K$3:K334))</f>
        <v/>
      </c>
      <c r="G335" s="50">
        <f>'2_Params'!$B$4+SUMPRODUCT(($C$3:C334=D335)*($K$3:K334))-SUMPRODUCT(($D$3:D334=D335)*($K$3:K334))</f>
        <v/>
      </c>
      <c r="H335" s="51">
        <f>(F335-G335+'2_Params'!$B$6)/'2_Params'!$B$7</f>
        <v/>
      </c>
      <c r="I335" s="51">
        <f>1/(1+10^(-H335))</f>
        <v/>
      </c>
      <c r="J335" s="52">
        <f>LN(ABS(E335)+1)*('2_Params'!$B$8/MAX('2_Params'!$B$10,(IF(L335=1,F335-G335,G335-F335))*'2_Params'!$B$9+'2_Params'!$B$8))</f>
        <v/>
      </c>
      <c r="K335" s="52">
        <f>'2_Params'!$B$5*J335*(L335-I335)</f>
        <v/>
      </c>
      <c r="L335" s="48">
        <f>'1_Raw_Games'!O335</f>
        <v/>
      </c>
      <c r="M335" s="66" t="n">
        <v>0.3489981310383143</v>
      </c>
      <c r="N335" s="54">
        <f>ABS(H335-M335)</f>
        <v/>
      </c>
    </row>
    <row r="336" ht="15" customHeight="1" s="35">
      <c r="A336" s="48">
        <f>'1_Raw_Games'!A336</f>
        <v/>
      </c>
      <c r="B336" s="49">
        <f>'1_Raw_Games'!B336</f>
        <v/>
      </c>
      <c r="C336" s="48">
        <f>'1_Raw_Games'!D336</f>
        <v/>
      </c>
      <c r="D336" s="48">
        <f>'1_Raw_Games'!C336</f>
        <v/>
      </c>
      <c r="E336" s="48">
        <f>'1_Raw_Games'!P336</f>
        <v/>
      </c>
      <c r="F336" s="50">
        <f>'2_Params'!$B$4+SUMPRODUCT(($C$3:C335=C336)*($K$3:K335))-SUMPRODUCT(($D$3:D335=C336)*($K$3:K335))</f>
        <v/>
      </c>
      <c r="G336" s="50">
        <f>'2_Params'!$B$4+SUMPRODUCT(($C$3:C335=D336)*($K$3:K335))-SUMPRODUCT(($D$3:D335=D336)*($K$3:K335))</f>
        <v/>
      </c>
      <c r="H336" s="51">
        <f>(F336-G336+'2_Params'!$B$6)/'2_Params'!$B$7</f>
        <v/>
      </c>
      <c r="I336" s="51">
        <f>1/(1+10^(-H336))</f>
        <v/>
      </c>
      <c r="J336" s="52">
        <f>LN(ABS(E336)+1)*('2_Params'!$B$8/MAX('2_Params'!$B$10,(IF(L336=1,F336-G336,G336-F336))*'2_Params'!$B$9+'2_Params'!$B$8))</f>
        <v/>
      </c>
      <c r="K336" s="52">
        <f>'2_Params'!$B$5*J336*(L336-I336)</f>
        <v/>
      </c>
      <c r="L336" s="48">
        <f>'1_Raw_Games'!O336</f>
        <v/>
      </c>
      <c r="M336" s="66" t="n">
        <v>0.3632319471828606</v>
      </c>
      <c r="N336" s="54">
        <f>ABS(H336-M336)</f>
        <v/>
      </c>
    </row>
    <row r="337" ht="15" customHeight="1" s="35">
      <c r="A337" s="48">
        <f>'1_Raw_Games'!A337</f>
        <v/>
      </c>
      <c r="B337" s="49">
        <f>'1_Raw_Games'!B337</f>
        <v/>
      </c>
      <c r="C337" s="48">
        <f>'1_Raw_Games'!D337</f>
        <v/>
      </c>
      <c r="D337" s="48">
        <f>'1_Raw_Games'!C337</f>
        <v/>
      </c>
      <c r="E337" s="48">
        <f>'1_Raw_Games'!P337</f>
        <v/>
      </c>
      <c r="F337" s="50">
        <f>'2_Params'!$B$4+SUMPRODUCT(($C$3:C336=C337)*($K$3:K336))-SUMPRODUCT(($D$3:D336=C337)*($K$3:K336))</f>
        <v/>
      </c>
      <c r="G337" s="50">
        <f>'2_Params'!$B$4+SUMPRODUCT(($C$3:C336=D337)*($K$3:K336))-SUMPRODUCT(($D$3:D336=D337)*($K$3:K336))</f>
        <v/>
      </c>
      <c r="H337" s="51">
        <f>(F337-G337+'2_Params'!$B$6)/'2_Params'!$B$7</f>
        <v/>
      </c>
      <c r="I337" s="51">
        <f>1/(1+10^(-H337))</f>
        <v/>
      </c>
      <c r="J337" s="52">
        <f>LN(ABS(E337)+1)*('2_Params'!$B$8/MAX('2_Params'!$B$10,(IF(L337=1,F337-G337,G337-F337))*'2_Params'!$B$9+'2_Params'!$B$8))</f>
        <v/>
      </c>
      <c r="K337" s="52">
        <f>'2_Params'!$B$5*J337*(L337-I337)</f>
        <v/>
      </c>
      <c r="L337" s="48">
        <f>'1_Raw_Games'!O337</f>
        <v/>
      </c>
      <c r="M337" s="66" t="n">
        <v>0.434007003430209</v>
      </c>
      <c r="N337" s="54">
        <f>ABS(H337-M337)</f>
        <v/>
      </c>
    </row>
    <row r="338" ht="15" customHeight="1" s="35">
      <c r="A338" s="48">
        <f>'1_Raw_Games'!A338</f>
        <v/>
      </c>
      <c r="B338" s="49">
        <f>'1_Raw_Games'!B338</f>
        <v/>
      </c>
      <c r="C338" s="48">
        <f>'1_Raw_Games'!D338</f>
        <v/>
      </c>
      <c r="D338" s="48">
        <f>'1_Raw_Games'!C338</f>
        <v/>
      </c>
      <c r="E338" s="48">
        <f>'1_Raw_Games'!P338</f>
        <v/>
      </c>
      <c r="F338" s="50">
        <f>'2_Params'!$B$4+SUMPRODUCT(($C$3:C337=C338)*($K$3:K337))-SUMPRODUCT(($D$3:D337=C338)*($K$3:K337))</f>
        <v/>
      </c>
      <c r="G338" s="50">
        <f>'2_Params'!$B$4+SUMPRODUCT(($C$3:C337=D338)*($K$3:K337))-SUMPRODUCT(($D$3:D337=D338)*($K$3:K337))</f>
        <v/>
      </c>
      <c r="H338" s="51">
        <f>(F338-G338+'2_Params'!$B$6)/'2_Params'!$B$7</f>
        <v/>
      </c>
      <c r="I338" s="51">
        <f>1/(1+10^(-H338))</f>
        <v/>
      </c>
      <c r="J338" s="52">
        <f>LN(ABS(E338)+1)*('2_Params'!$B$8/MAX('2_Params'!$B$10,(IF(L338=1,F338-G338,G338-F338))*'2_Params'!$B$9+'2_Params'!$B$8))</f>
        <v/>
      </c>
      <c r="K338" s="52">
        <f>'2_Params'!$B$5*J338*(L338-I338)</f>
        <v/>
      </c>
      <c r="L338" s="48">
        <f>'1_Raw_Games'!O338</f>
        <v/>
      </c>
      <c r="M338" s="66" t="n">
        <v>0.2568928367065268</v>
      </c>
      <c r="N338" s="54">
        <f>ABS(H338-M338)</f>
        <v/>
      </c>
    </row>
    <row r="339" ht="15" customHeight="1" s="35">
      <c r="A339" s="48">
        <f>'1_Raw_Games'!A339</f>
        <v/>
      </c>
      <c r="B339" s="49">
        <f>'1_Raw_Games'!B339</f>
        <v/>
      </c>
      <c r="C339" s="48">
        <f>'1_Raw_Games'!D339</f>
        <v/>
      </c>
      <c r="D339" s="48">
        <f>'1_Raw_Games'!C339</f>
        <v/>
      </c>
      <c r="E339" s="48">
        <f>'1_Raw_Games'!P339</f>
        <v/>
      </c>
      <c r="F339" s="50">
        <f>'2_Params'!$B$4+SUMPRODUCT(($C$3:C338=C339)*($K$3:K338))-SUMPRODUCT(($D$3:D338=C339)*($K$3:K338))</f>
        <v/>
      </c>
      <c r="G339" s="50">
        <f>'2_Params'!$B$4+SUMPRODUCT(($C$3:C338=D339)*($K$3:K338))-SUMPRODUCT(($D$3:D338=D339)*($K$3:K338))</f>
        <v/>
      </c>
      <c r="H339" s="51">
        <f>(F339-G339+'2_Params'!$B$6)/'2_Params'!$B$7</f>
        <v/>
      </c>
      <c r="I339" s="51">
        <f>1/(1+10^(-H339))</f>
        <v/>
      </c>
      <c r="J339" s="52">
        <f>LN(ABS(E339)+1)*('2_Params'!$B$8/MAX('2_Params'!$B$10,(IF(L339=1,F339-G339,G339-F339))*'2_Params'!$B$9+'2_Params'!$B$8))</f>
        <v/>
      </c>
      <c r="K339" s="52">
        <f>'2_Params'!$B$5*J339*(L339-I339)</f>
        <v/>
      </c>
      <c r="L339" s="48">
        <f>'1_Raw_Games'!O339</f>
        <v/>
      </c>
      <c r="M339" s="66" t="n">
        <v>0.2499955179096269</v>
      </c>
      <c r="N339" s="54">
        <f>ABS(H339-M339)</f>
        <v/>
      </c>
    </row>
    <row r="340" ht="15" customHeight="1" s="35">
      <c r="A340" s="48">
        <f>'1_Raw_Games'!A340</f>
        <v/>
      </c>
      <c r="B340" s="49">
        <f>'1_Raw_Games'!B340</f>
        <v/>
      </c>
      <c r="C340" s="48">
        <f>'1_Raw_Games'!D340</f>
        <v/>
      </c>
      <c r="D340" s="48">
        <f>'1_Raw_Games'!C340</f>
        <v/>
      </c>
      <c r="E340" s="48">
        <f>'1_Raw_Games'!P340</f>
        <v/>
      </c>
      <c r="F340" s="50">
        <f>'2_Params'!$B$4+SUMPRODUCT(($C$3:C339=C340)*($K$3:K339))-SUMPRODUCT(($D$3:D339=C340)*($K$3:K339))</f>
        <v/>
      </c>
      <c r="G340" s="50">
        <f>'2_Params'!$B$4+SUMPRODUCT(($C$3:C339=D340)*($K$3:K339))-SUMPRODUCT(($D$3:D339=D340)*($K$3:K339))</f>
        <v/>
      </c>
      <c r="H340" s="51">
        <f>(F340-G340+'2_Params'!$B$6)/'2_Params'!$B$7</f>
        <v/>
      </c>
      <c r="I340" s="51">
        <f>1/(1+10^(-H340))</f>
        <v/>
      </c>
      <c r="J340" s="52">
        <f>LN(ABS(E340)+1)*('2_Params'!$B$8/MAX('2_Params'!$B$10,(IF(L340=1,F340-G340,G340-F340))*'2_Params'!$B$9+'2_Params'!$B$8))</f>
        <v/>
      </c>
      <c r="K340" s="52">
        <f>'2_Params'!$B$5*J340*(L340-I340)</f>
        <v/>
      </c>
      <c r="L340" s="48">
        <f>'1_Raw_Games'!O340</f>
        <v/>
      </c>
      <c r="M340" s="66" t="n">
        <v>0.1883988201773309</v>
      </c>
      <c r="N340" s="54">
        <f>ABS(H340-M340)</f>
        <v/>
      </c>
    </row>
    <row r="341" ht="15" customHeight="1" s="35">
      <c r="A341" s="48">
        <f>'1_Raw_Games'!A341</f>
        <v/>
      </c>
      <c r="B341" s="49">
        <f>'1_Raw_Games'!B341</f>
        <v/>
      </c>
      <c r="C341" s="48">
        <f>'1_Raw_Games'!D341</f>
        <v/>
      </c>
      <c r="D341" s="48">
        <f>'1_Raw_Games'!C341</f>
        <v/>
      </c>
      <c r="E341" s="48">
        <f>'1_Raw_Games'!P341</f>
        <v/>
      </c>
      <c r="F341" s="50">
        <f>'2_Params'!$B$4+SUMPRODUCT(($C$3:C340=C341)*($K$3:K340))-SUMPRODUCT(($D$3:D340=C341)*($K$3:K340))</f>
        <v/>
      </c>
      <c r="G341" s="50">
        <f>'2_Params'!$B$4+SUMPRODUCT(($C$3:C340=D341)*($K$3:K340))-SUMPRODUCT(($D$3:D340=D341)*($K$3:K340))</f>
        <v/>
      </c>
      <c r="H341" s="51">
        <f>(F341-G341+'2_Params'!$B$6)/'2_Params'!$B$7</f>
        <v/>
      </c>
      <c r="I341" s="51">
        <f>1/(1+10^(-H341))</f>
        <v/>
      </c>
      <c r="J341" s="52">
        <f>LN(ABS(E341)+1)*('2_Params'!$B$8/MAX('2_Params'!$B$10,(IF(L341=1,F341-G341,G341-F341))*'2_Params'!$B$9+'2_Params'!$B$8))</f>
        <v/>
      </c>
      <c r="K341" s="52">
        <f>'2_Params'!$B$5*J341*(L341-I341)</f>
        <v/>
      </c>
      <c r="L341" s="48">
        <f>'1_Raw_Games'!O341</f>
        <v/>
      </c>
      <c r="M341" s="66" t="n">
        <v>0.0466994591498144</v>
      </c>
      <c r="N341" s="54">
        <f>ABS(H341-M341)</f>
        <v/>
      </c>
    </row>
    <row r="342" ht="15" customHeight="1" s="35">
      <c r="A342" s="48">
        <f>'1_Raw_Games'!A342</f>
        <v/>
      </c>
      <c r="B342" s="49">
        <f>'1_Raw_Games'!B342</f>
        <v/>
      </c>
      <c r="C342" s="48">
        <f>'1_Raw_Games'!D342</f>
        <v/>
      </c>
      <c r="D342" s="48">
        <f>'1_Raw_Games'!C342</f>
        <v/>
      </c>
      <c r="E342" s="48">
        <f>'1_Raw_Games'!P342</f>
        <v/>
      </c>
      <c r="F342" s="50">
        <f>'2_Params'!$B$4+SUMPRODUCT(($C$3:C341=C342)*($K$3:K341))-SUMPRODUCT(($D$3:D341=C342)*($K$3:K341))</f>
        <v/>
      </c>
      <c r="G342" s="50">
        <f>'2_Params'!$B$4+SUMPRODUCT(($C$3:C341=D342)*($K$3:K341))-SUMPRODUCT(($D$3:D341=D342)*($K$3:K341))</f>
        <v/>
      </c>
      <c r="H342" s="51">
        <f>(F342-G342+'2_Params'!$B$6)/'2_Params'!$B$7</f>
        <v/>
      </c>
      <c r="I342" s="51">
        <f>1/(1+10^(-H342))</f>
        <v/>
      </c>
      <c r="J342" s="52">
        <f>LN(ABS(E342)+1)*('2_Params'!$B$8/MAX('2_Params'!$B$10,(IF(L342=1,F342-G342,G342-F342))*'2_Params'!$B$9+'2_Params'!$B$8))</f>
        <v/>
      </c>
      <c r="K342" s="52">
        <f>'2_Params'!$B$5*J342*(L342-I342)</f>
        <v/>
      </c>
      <c r="L342" s="48">
        <f>'1_Raw_Games'!O342</f>
        <v/>
      </c>
      <c r="M342" s="66" t="n">
        <v>0.6158618339954035</v>
      </c>
      <c r="N342" s="54">
        <f>ABS(H342-M342)</f>
        <v/>
      </c>
    </row>
    <row r="343" ht="15" customHeight="1" s="35">
      <c r="A343" s="48">
        <f>'1_Raw_Games'!A343</f>
        <v/>
      </c>
      <c r="B343" s="49">
        <f>'1_Raw_Games'!B343</f>
        <v/>
      </c>
      <c r="C343" s="48">
        <f>'1_Raw_Games'!D343</f>
        <v/>
      </c>
      <c r="D343" s="48">
        <f>'1_Raw_Games'!C343</f>
        <v/>
      </c>
      <c r="E343" s="48">
        <f>'1_Raw_Games'!P343</f>
        <v/>
      </c>
      <c r="F343" s="50">
        <f>'2_Params'!$B$4+SUMPRODUCT(($C$3:C342=C343)*($K$3:K342))-SUMPRODUCT(($D$3:D342=C343)*($K$3:K342))</f>
        <v/>
      </c>
      <c r="G343" s="50">
        <f>'2_Params'!$B$4+SUMPRODUCT(($C$3:C342=D343)*($K$3:K342))-SUMPRODUCT(($D$3:D342=D343)*($K$3:K342))</f>
        <v/>
      </c>
      <c r="H343" s="51">
        <f>(F343-G343+'2_Params'!$B$6)/'2_Params'!$B$7</f>
        <v/>
      </c>
      <c r="I343" s="51">
        <f>1/(1+10^(-H343))</f>
        <v/>
      </c>
      <c r="J343" s="52">
        <f>LN(ABS(E343)+1)*('2_Params'!$B$8/MAX('2_Params'!$B$10,(IF(L343=1,F343-G343,G343-F343))*'2_Params'!$B$9+'2_Params'!$B$8))</f>
        <v/>
      </c>
      <c r="K343" s="52">
        <f>'2_Params'!$B$5*J343*(L343-I343)</f>
        <v/>
      </c>
      <c r="L343" s="48">
        <f>'1_Raw_Games'!O343</f>
        <v/>
      </c>
      <c r="M343" s="66" t="n">
        <v>0.2170129876937659</v>
      </c>
      <c r="N343" s="54">
        <f>ABS(H343-M343)</f>
        <v/>
      </c>
    </row>
    <row r="344" ht="15" customHeight="1" s="35">
      <c r="A344" s="48">
        <f>'1_Raw_Games'!A344</f>
        <v/>
      </c>
      <c r="B344" s="49">
        <f>'1_Raw_Games'!B344</f>
        <v/>
      </c>
      <c r="C344" s="48">
        <f>'1_Raw_Games'!D344</f>
        <v/>
      </c>
      <c r="D344" s="48">
        <f>'1_Raw_Games'!C344</f>
        <v/>
      </c>
      <c r="E344" s="48">
        <f>'1_Raw_Games'!P344</f>
        <v/>
      </c>
      <c r="F344" s="50">
        <f>'2_Params'!$B$4+SUMPRODUCT(($C$3:C343=C344)*($K$3:K343))-SUMPRODUCT(($D$3:D343=C344)*($K$3:K343))</f>
        <v/>
      </c>
      <c r="G344" s="50">
        <f>'2_Params'!$B$4+SUMPRODUCT(($C$3:C343=D344)*($K$3:K343))-SUMPRODUCT(($D$3:D343=D344)*($K$3:K343))</f>
        <v/>
      </c>
      <c r="H344" s="51">
        <f>(F344-G344+'2_Params'!$B$6)/'2_Params'!$B$7</f>
        <v/>
      </c>
      <c r="I344" s="51">
        <f>1/(1+10^(-H344))</f>
        <v/>
      </c>
      <c r="J344" s="52">
        <f>LN(ABS(E344)+1)*('2_Params'!$B$8/MAX('2_Params'!$B$10,(IF(L344=1,F344-G344,G344-F344))*'2_Params'!$B$9+'2_Params'!$B$8))</f>
        <v/>
      </c>
      <c r="K344" s="52">
        <f>'2_Params'!$B$5*J344*(L344-I344)</f>
        <v/>
      </c>
      <c r="L344" s="48">
        <f>'1_Raw_Games'!O344</f>
        <v/>
      </c>
      <c r="M344" s="66" t="n">
        <v>-0.1790593547211148</v>
      </c>
      <c r="N344" s="54">
        <f>ABS(H344-M344)</f>
        <v/>
      </c>
    </row>
    <row r="345" ht="15" customHeight="1" s="35">
      <c r="A345" s="48">
        <f>'1_Raw_Games'!A345</f>
        <v/>
      </c>
      <c r="B345" s="49">
        <f>'1_Raw_Games'!B345</f>
        <v/>
      </c>
      <c r="C345" s="48">
        <f>'1_Raw_Games'!D345</f>
        <v/>
      </c>
      <c r="D345" s="48">
        <f>'1_Raw_Games'!C345</f>
        <v/>
      </c>
      <c r="E345" s="48">
        <f>'1_Raw_Games'!P345</f>
        <v/>
      </c>
      <c r="F345" s="50">
        <f>'2_Params'!$B$4+SUMPRODUCT(($C$3:C344=C345)*($K$3:K344))-SUMPRODUCT(($D$3:D344=C345)*($K$3:K344))</f>
        <v/>
      </c>
      <c r="G345" s="50">
        <f>'2_Params'!$B$4+SUMPRODUCT(($C$3:C344=D345)*($K$3:K344))-SUMPRODUCT(($D$3:D344=D345)*($K$3:K344))</f>
        <v/>
      </c>
      <c r="H345" s="51">
        <f>(F345-G345+'2_Params'!$B$6)/'2_Params'!$B$7</f>
        <v/>
      </c>
      <c r="I345" s="51">
        <f>1/(1+10^(-H345))</f>
        <v/>
      </c>
      <c r="J345" s="52">
        <f>LN(ABS(E345)+1)*('2_Params'!$B$8/MAX('2_Params'!$B$10,(IF(L345=1,F345-G345,G345-F345))*'2_Params'!$B$9+'2_Params'!$B$8))</f>
        <v/>
      </c>
      <c r="K345" s="52">
        <f>'2_Params'!$B$5*J345*(L345-I345)</f>
        <v/>
      </c>
      <c r="L345" s="48">
        <f>'1_Raw_Games'!O345</f>
        <v/>
      </c>
      <c r="M345" s="66" t="n">
        <v>0.2156779783344012</v>
      </c>
      <c r="N345" s="54">
        <f>ABS(H345-M345)</f>
        <v/>
      </c>
    </row>
    <row r="346" ht="15" customHeight="1" s="35">
      <c r="A346" s="48">
        <f>'1_Raw_Games'!A346</f>
        <v/>
      </c>
      <c r="B346" s="49">
        <f>'1_Raw_Games'!B346</f>
        <v/>
      </c>
      <c r="C346" s="48">
        <f>'1_Raw_Games'!D346</f>
        <v/>
      </c>
      <c r="D346" s="48">
        <f>'1_Raw_Games'!C346</f>
        <v/>
      </c>
      <c r="E346" s="48">
        <f>'1_Raw_Games'!P346</f>
        <v/>
      </c>
      <c r="F346" s="50">
        <f>'2_Params'!$B$4+SUMPRODUCT(($C$3:C345=C346)*($K$3:K345))-SUMPRODUCT(($D$3:D345=C346)*($K$3:K345))</f>
        <v/>
      </c>
      <c r="G346" s="50">
        <f>'2_Params'!$B$4+SUMPRODUCT(($C$3:C345=D346)*($K$3:K345))-SUMPRODUCT(($D$3:D345=D346)*($K$3:K345))</f>
        <v/>
      </c>
      <c r="H346" s="51">
        <f>(F346-G346+'2_Params'!$B$6)/'2_Params'!$B$7</f>
        <v/>
      </c>
      <c r="I346" s="51">
        <f>1/(1+10^(-H346))</f>
        <v/>
      </c>
      <c r="J346" s="52">
        <f>LN(ABS(E346)+1)*('2_Params'!$B$8/MAX('2_Params'!$B$10,(IF(L346=1,F346-G346,G346-F346))*'2_Params'!$B$9+'2_Params'!$B$8))</f>
        <v/>
      </c>
      <c r="K346" s="52">
        <f>'2_Params'!$B$5*J346*(L346-I346)</f>
        <v/>
      </c>
      <c r="L346" s="48">
        <f>'1_Raw_Games'!O346</f>
        <v/>
      </c>
      <c r="M346" s="66" t="n">
        <v>0.437107289060429</v>
      </c>
      <c r="N346" s="54">
        <f>ABS(H346-M346)</f>
        <v/>
      </c>
    </row>
    <row r="347" ht="15" customHeight="1" s="35">
      <c r="A347" s="48">
        <f>'1_Raw_Games'!A347</f>
        <v/>
      </c>
      <c r="B347" s="49">
        <f>'1_Raw_Games'!B347</f>
        <v/>
      </c>
      <c r="C347" s="48">
        <f>'1_Raw_Games'!D347</f>
        <v/>
      </c>
      <c r="D347" s="48">
        <f>'1_Raw_Games'!C347</f>
        <v/>
      </c>
      <c r="E347" s="48">
        <f>'1_Raw_Games'!P347</f>
        <v/>
      </c>
      <c r="F347" s="50">
        <f>'2_Params'!$B$4+SUMPRODUCT(($C$3:C346=C347)*($K$3:K346))-SUMPRODUCT(($D$3:D346=C347)*($K$3:K346))</f>
        <v/>
      </c>
      <c r="G347" s="50">
        <f>'2_Params'!$B$4+SUMPRODUCT(($C$3:C346=D347)*($K$3:K346))-SUMPRODUCT(($D$3:D346=D347)*($K$3:K346))</f>
        <v/>
      </c>
      <c r="H347" s="51">
        <f>(F347-G347+'2_Params'!$B$6)/'2_Params'!$B$7</f>
        <v/>
      </c>
      <c r="I347" s="51">
        <f>1/(1+10^(-H347))</f>
        <v/>
      </c>
      <c r="J347" s="52">
        <f>LN(ABS(E347)+1)*('2_Params'!$B$8/MAX('2_Params'!$B$10,(IF(L347=1,F347-G347,G347-F347))*'2_Params'!$B$9+'2_Params'!$B$8))</f>
        <v/>
      </c>
      <c r="K347" s="52">
        <f>'2_Params'!$B$5*J347*(L347-I347)</f>
        <v/>
      </c>
      <c r="L347" s="48">
        <f>'1_Raw_Games'!O347</f>
        <v/>
      </c>
      <c r="M347" s="66" t="n">
        <v>0.479965794919342</v>
      </c>
      <c r="N347" s="54">
        <f>ABS(H347-M347)</f>
        <v/>
      </c>
    </row>
    <row r="348" ht="15" customHeight="1" s="35">
      <c r="A348" s="48">
        <f>'1_Raw_Games'!A348</f>
        <v/>
      </c>
      <c r="B348" s="49">
        <f>'1_Raw_Games'!B348</f>
        <v/>
      </c>
      <c r="C348" s="48">
        <f>'1_Raw_Games'!D348</f>
        <v/>
      </c>
      <c r="D348" s="48">
        <f>'1_Raw_Games'!C348</f>
        <v/>
      </c>
      <c r="E348" s="48">
        <f>'1_Raw_Games'!P348</f>
        <v/>
      </c>
      <c r="F348" s="50">
        <f>'2_Params'!$B$4+SUMPRODUCT(($C$3:C347=C348)*($K$3:K347))-SUMPRODUCT(($D$3:D347=C348)*($K$3:K347))</f>
        <v/>
      </c>
      <c r="G348" s="50">
        <f>'2_Params'!$B$4+SUMPRODUCT(($C$3:C347=D348)*($K$3:K347))-SUMPRODUCT(($D$3:D347=D348)*($K$3:K347))</f>
        <v/>
      </c>
      <c r="H348" s="51">
        <f>(F348-G348+'2_Params'!$B$6)/'2_Params'!$B$7</f>
        <v/>
      </c>
      <c r="I348" s="51">
        <f>1/(1+10^(-H348))</f>
        <v/>
      </c>
      <c r="J348" s="52">
        <f>LN(ABS(E348)+1)*('2_Params'!$B$8/MAX('2_Params'!$B$10,(IF(L348=1,F348-G348,G348-F348))*'2_Params'!$B$9+'2_Params'!$B$8))</f>
        <v/>
      </c>
      <c r="K348" s="52">
        <f>'2_Params'!$B$5*J348*(L348-I348)</f>
        <v/>
      </c>
      <c r="L348" s="48">
        <f>'1_Raw_Games'!O348</f>
        <v/>
      </c>
      <c r="M348" s="66" t="n">
        <v>0.4164414470256583</v>
      </c>
      <c r="N348" s="54">
        <f>ABS(H348-M348)</f>
        <v/>
      </c>
    </row>
    <row r="349" ht="15" customHeight="1" s="35">
      <c r="A349" s="48">
        <f>'1_Raw_Games'!A349</f>
        <v/>
      </c>
      <c r="B349" s="49">
        <f>'1_Raw_Games'!B349</f>
        <v/>
      </c>
      <c r="C349" s="48">
        <f>'1_Raw_Games'!D349</f>
        <v/>
      </c>
      <c r="D349" s="48">
        <f>'1_Raw_Games'!C349</f>
        <v/>
      </c>
      <c r="E349" s="48">
        <f>'1_Raw_Games'!P349</f>
        <v/>
      </c>
      <c r="F349" s="50">
        <f>'2_Params'!$B$4+SUMPRODUCT(($C$3:C348=C349)*($K$3:K348))-SUMPRODUCT(($D$3:D348=C349)*($K$3:K348))</f>
        <v/>
      </c>
      <c r="G349" s="50">
        <f>'2_Params'!$B$4+SUMPRODUCT(($C$3:C348=D349)*($K$3:K348))-SUMPRODUCT(($D$3:D348=D349)*($K$3:K348))</f>
        <v/>
      </c>
      <c r="H349" s="51">
        <f>(F349-G349+'2_Params'!$B$6)/'2_Params'!$B$7</f>
        <v/>
      </c>
      <c r="I349" s="51">
        <f>1/(1+10^(-H349))</f>
        <v/>
      </c>
      <c r="J349" s="52">
        <f>LN(ABS(E349)+1)*('2_Params'!$B$8/MAX('2_Params'!$B$10,(IF(L349=1,F349-G349,G349-F349))*'2_Params'!$B$9+'2_Params'!$B$8))</f>
        <v/>
      </c>
      <c r="K349" s="52">
        <f>'2_Params'!$B$5*J349*(L349-I349)</f>
        <v/>
      </c>
      <c r="L349" s="48">
        <f>'1_Raw_Games'!O349</f>
        <v/>
      </c>
      <c r="M349" s="66" t="n">
        <v>-0.2193258203319345</v>
      </c>
      <c r="N349" s="54">
        <f>ABS(H349-M349)</f>
        <v/>
      </c>
    </row>
    <row r="350" ht="15" customHeight="1" s="35">
      <c r="A350" s="48">
        <f>'1_Raw_Games'!A350</f>
        <v/>
      </c>
      <c r="B350" s="49">
        <f>'1_Raw_Games'!B350</f>
        <v/>
      </c>
      <c r="C350" s="48">
        <f>'1_Raw_Games'!D350</f>
        <v/>
      </c>
      <c r="D350" s="48">
        <f>'1_Raw_Games'!C350</f>
        <v/>
      </c>
      <c r="E350" s="48">
        <f>'1_Raw_Games'!P350</f>
        <v/>
      </c>
      <c r="F350" s="50">
        <f>'2_Params'!$B$4+SUMPRODUCT(($C$3:C349=C350)*($K$3:K349))-SUMPRODUCT(($D$3:D349=C350)*($K$3:K349))</f>
        <v/>
      </c>
      <c r="G350" s="50">
        <f>'2_Params'!$B$4+SUMPRODUCT(($C$3:C349=D350)*($K$3:K349))-SUMPRODUCT(($D$3:D349=D350)*($K$3:K349))</f>
        <v/>
      </c>
      <c r="H350" s="51">
        <f>(F350-G350+'2_Params'!$B$6)/'2_Params'!$B$7</f>
        <v/>
      </c>
      <c r="I350" s="51">
        <f>1/(1+10^(-H350))</f>
        <v/>
      </c>
      <c r="J350" s="52">
        <f>LN(ABS(E350)+1)*('2_Params'!$B$8/MAX('2_Params'!$B$10,(IF(L350=1,F350-G350,G350-F350))*'2_Params'!$B$9+'2_Params'!$B$8))</f>
        <v/>
      </c>
      <c r="K350" s="52">
        <f>'2_Params'!$B$5*J350*(L350-I350)</f>
        <v/>
      </c>
      <c r="L350" s="48">
        <f>'1_Raw_Games'!O350</f>
        <v/>
      </c>
      <c r="M350" s="66" t="n">
        <v>0.1653366319185892</v>
      </c>
      <c r="N350" s="54">
        <f>ABS(H350-M350)</f>
        <v/>
      </c>
    </row>
    <row r="351" ht="15" customHeight="1" s="35">
      <c r="A351" s="48">
        <f>'1_Raw_Games'!A351</f>
        <v/>
      </c>
      <c r="B351" s="49">
        <f>'1_Raw_Games'!B351</f>
        <v/>
      </c>
      <c r="C351" s="48">
        <f>'1_Raw_Games'!D351</f>
        <v/>
      </c>
      <c r="D351" s="48">
        <f>'1_Raw_Games'!C351</f>
        <v/>
      </c>
      <c r="E351" s="48">
        <f>'1_Raw_Games'!P351</f>
        <v/>
      </c>
      <c r="F351" s="50">
        <f>'2_Params'!$B$4+SUMPRODUCT(($C$3:C350=C351)*($K$3:K350))-SUMPRODUCT(($D$3:D350=C351)*($K$3:K350))</f>
        <v/>
      </c>
      <c r="G351" s="50">
        <f>'2_Params'!$B$4+SUMPRODUCT(($C$3:C350=D351)*($K$3:K350))-SUMPRODUCT(($D$3:D350=D351)*($K$3:K350))</f>
        <v/>
      </c>
      <c r="H351" s="51">
        <f>(F351-G351+'2_Params'!$B$6)/'2_Params'!$B$7</f>
        <v/>
      </c>
      <c r="I351" s="51">
        <f>1/(1+10^(-H351))</f>
        <v/>
      </c>
      <c r="J351" s="52">
        <f>LN(ABS(E351)+1)*('2_Params'!$B$8/MAX('2_Params'!$B$10,(IF(L351=1,F351-G351,G351-F351))*'2_Params'!$B$9+'2_Params'!$B$8))</f>
        <v/>
      </c>
      <c r="K351" s="52">
        <f>'2_Params'!$B$5*J351*(L351-I351)</f>
        <v/>
      </c>
      <c r="L351" s="48">
        <f>'1_Raw_Games'!O351</f>
        <v/>
      </c>
      <c r="M351" s="66" t="n">
        <v>0.0859976593010611</v>
      </c>
      <c r="N351" s="54">
        <f>ABS(H351-M351)</f>
        <v/>
      </c>
    </row>
    <row r="352" ht="15" customHeight="1" s="35">
      <c r="A352" s="48">
        <f>'1_Raw_Games'!A352</f>
        <v/>
      </c>
      <c r="B352" s="49">
        <f>'1_Raw_Games'!B352</f>
        <v/>
      </c>
      <c r="C352" s="48">
        <f>'1_Raw_Games'!D352</f>
        <v/>
      </c>
      <c r="D352" s="48">
        <f>'1_Raw_Games'!C352</f>
        <v/>
      </c>
      <c r="E352" s="48">
        <f>'1_Raw_Games'!P352</f>
        <v/>
      </c>
      <c r="F352" s="50">
        <f>'2_Params'!$B$4+SUMPRODUCT(($C$3:C351=C352)*($K$3:K351))-SUMPRODUCT(($D$3:D351=C352)*($K$3:K351))</f>
        <v/>
      </c>
      <c r="G352" s="50">
        <f>'2_Params'!$B$4+SUMPRODUCT(($C$3:C351=D352)*($K$3:K351))-SUMPRODUCT(($D$3:D351=D352)*($K$3:K351))</f>
        <v/>
      </c>
      <c r="H352" s="51">
        <f>(F352-G352+'2_Params'!$B$6)/'2_Params'!$B$7</f>
        <v/>
      </c>
      <c r="I352" s="51">
        <f>1/(1+10^(-H352))</f>
        <v/>
      </c>
      <c r="J352" s="52">
        <f>LN(ABS(E352)+1)*('2_Params'!$B$8/MAX('2_Params'!$B$10,(IF(L352=1,F352-G352,G352-F352))*'2_Params'!$B$9+'2_Params'!$B$8))</f>
        <v/>
      </c>
      <c r="K352" s="52">
        <f>'2_Params'!$B$5*J352*(L352-I352)</f>
        <v/>
      </c>
      <c r="L352" s="48">
        <f>'1_Raw_Games'!O352</f>
        <v/>
      </c>
      <c r="M352" s="66" t="n">
        <v>-0.1841340156204279</v>
      </c>
      <c r="N352" s="54">
        <f>ABS(H352-M352)</f>
        <v/>
      </c>
    </row>
    <row r="353" ht="15" customHeight="1" s="35">
      <c r="A353" s="48">
        <f>'1_Raw_Games'!A353</f>
        <v/>
      </c>
      <c r="B353" s="49">
        <f>'1_Raw_Games'!B353</f>
        <v/>
      </c>
      <c r="C353" s="48">
        <f>'1_Raw_Games'!D353</f>
        <v/>
      </c>
      <c r="D353" s="48">
        <f>'1_Raw_Games'!C353</f>
        <v/>
      </c>
      <c r="E353" s="48">
        <f>'1_Raw_Games'!P353</f>
        <v/>
      </c>
      <c r="F353" s="50">
        <f>'2_Params'!$B$4+SUMPRODUCT(($C$3:C352=C353)*($K$3:K352))-SUMPRODUCT(($D$3:D352=C353)*($K$3:K352))</f>
        <v/>
      </c>
      <c r="G353" s="50">
        <f>'2_Params'!$B$4+SUMPRODUCT(($C$3:C352=D353)*($K$3:K352))-SUMPRODUCT(($D$3:D352=D353)*($K$3:K352))</f>
        <v/>
      </c>
      <c r="H353" s="51">
        <f>(F353-G353+'2_Params'!$B$6)/'2_Params'!$B$7</f>
        <v/>
      </c>
      <c r="I353" s="51">
        <f>1/(1+10^(-H353))</f>
        <v/>
      </c>
      <c r="J353" s="52">
        <f>LN(ABS(E353)+1)*('2_Params'!$B$8/MAX('2_Params'!$B$10,(IF(L353=1,F353-G353,G353-F353))*'2_Params'!$B$9+'2_Params'!$B$8))</f>
        <v/>
      </c>
      <c r="K353" s="52">
        <f>'2_Params'!$B$5*J353*(L353-I353)</f>
        <v/>
      </c>
      <c r="L353" s="48">
        <f>'1_Raw_Games'!O353</f>
        <v/>
      </c>
      <c r="M353" s="66" t="n">
        <v>0.1117664354222017</v>
      </c>
      <c r="N353" s="54">
        <f>ABS(H353-M353)</f>
        <v/>
      </c>
    </row>
    <row r="354" ht="15" customHeight="1" s="35">
      <c r="A354" s="48">
        <f>'1_Raw_Games'!A354</f>
        <v/>
      </c>
      <c r="B354" s="49">
        <f>'1_Raw_Games'!B354</f>
        <v/>
      </c>
      <c r="C354" s="48">
        <f>'1_Raw_Games'!D354</f>
        <v/>
      </c>
      <c r="D354" s="48">
        <f>'1_Raw_Games'!C354</f>
        <v/>
      </c>
      <c r="E354" s="48">
        <f>'1_Raw_Games'!P354</f>
        <v/>
      </c>
      <c r="F354" s="50">
        <f>'2_Params'!$B$4+SUMPRODUCT(($C$3:C353=C354)*($K$3:K353))-SUMPRODUCT(($D$3:D353=C354)*($K$3:K353))</f>
        <v/>
      </c>
      <c r="G354" s="50">
        <f>'2_Params'!$B$4+SUMPRODUCT(($C$3:C353=D354)*($K$3:K353))-SUMPRODUCT(($D$3:D353=D354)*($K$3:K353))</f>
        <v/>
      </c>
      <c r="H354" s="51">
        <f>(F354-G354+'2_Params'!$B$6)/'2_Params'!$B$7</f>
        <v/>
      </c>
      <c r="I354" s="51">
        <f>1/(1+10^(-H354))</f>
        <v/>
      </c>
      <c r="J354" s="52">
        <f>LN(ABS(E354)+1)*('2_Params'!$B$8/MAX('2_Params'!$B$10,(IF(L354=1,F354-G354,G354-F354))*'2_Params'!$B$9+'2_Params'!$B$8))</f>
        <v/>
      </c>
      <c r="K354" s="52">
        <f>'2_Params'!$B$5*J354*(L354-I354)</f>
        <v/>
      </c>
      <c r="L354" s="48">
        <f>'1_Raw_Games'!O354</f>
        <v/>
      </c>
      <c r="M354" s="66" t="n">
        <v>-0.0300683150119948</v>
      </c>
      <c r="N354" s="54">
        <f>ABS(H354-M354)</f>
        <v/>
      </c>
    </row>
    <row r="355" ht="15" customHeight="1" s="35">
      <c r="A355" s="48">
        <f>'1_Raw_Games'!A355</f>
        <v/>
      </c>
      <c r="B355" s="49">
        <f>'1_Raw_Games'!B355</f>
        <v/>
      </c>
      <c r="C355" s="48">
        <f>'1_Raw_Games'!D355</f>
        <v/>
      </c>
      <c r="D355" s="48">
        <f>'1_Raw_Games'!C355</f>
        <v/>
      </c>
      <c r="E355" s="48">
        <f>'1_Raw_Games'!P355</f>
        <v/>
      </c>
      <c r="F355" s="50">
        <f>'2_Params'!$B$4+SUMPRODUCT(($C$3:C354=C355)*($K$3:K354))-SUMPRODUCT(($D$3:D354=C355)*($K$3:K354))</f>
        <v/>
      </c>
      <c r="G355" s="50">
        <f>'2_Params'!$B$4+SUMPRODUCT(($C$3:C354=D355)*($K$3:K354))-SUMPRODUCT(($D$3:D354=D355)*($K$3:K354))</f>
        <v/>
      </c>
      <c r="H355" s="51">
        <f>(F355-G355+'2_Params'!$B$6)/'2_Params'!$B$7</f>
        <v/>
      </c>
      <c r="I355" s="51">
        <f>1/(1+10^(-H355))</f>
        <v/>
      </c>
      <c r="J355" s="52">
        <f>LN(ABS(E355)+1)*('2_Params'!$B$8/MAX('2_Params'!$B$10,(IF(L355=1,F355-G355,G355-F355))*'2_Params'!$B$9+'2_Params'!$B$8))</f>
        <v/>
      </c>
      <c r="K355" s="52">
        <f>'2_Params'!$B$5*J355*(L355-I355)</f>
        <v/>
      </c>
      <c r="L355" s="48">
        <f>'1_Raw_Games'!O355</f>
        <v/>
      </c>
      <c r="M355" s="66" t="n">
        <v>0.0556907098733802</v>
      </c>
      <c r="N355" s="54">
        <f>ABS(H355-M355)</f>
        <v/>
      </c>
    </row>
    <row r="356" ht="15" customHeight="1" s="35">
      <c r="A356" s="48">
        <f>'1_Raw_Games'!A356</f>
        <v/>
      </c>
      <c r="B356" s="49">
        <f>'1_Raw_Games'!B356</f>
        <v/>
      </c>
      <c r="C356" s="48">
        <f>'1_Raw_Games'!D356</f>
        <v/>
      </c>
      <c r="D356" s="48">
        <f>'1_Raw_Games'!C356</f>
        <v/>
      </c>
      <c r="E356" s="48">
        <f>'1_Raw_Games'!P356</f>
        <v/>
      </c>
      <c r="F356" s="50">
        <f>'2_Params'!$B$4+SUMPRODUCT(($C$3:C355=C356)*($K$3:K355))-SUMPRODUCT(($D$3:D355=C356)*($K$3:K355))</f>
        <v/>
      </c>
      <c r="G356" s="50">
        <f>'2_Params'!$B$4+SUMPRODUCT(($C$3:C355=D356)*($K$3:K355))-SUMPRODUCT(($D$3:D355=D356)*($K$3:K355))</f>
        <v/>
      </c>
      <c r="H356" s="51">
        <f>(F356-G356+'2_Params'!$B$6)/'2_Params'!$B$7</f>
        <v/>
      </c>
      <c r="I356" s="51">
        <f>1/(1+10^(-H356))</f>
        <v/>
      </c>
      <c r="J356" s="52">
        <f>LN(ABS(E356)+1)*('2_Params'!$B$8/MAX('2_Params'!$B$10,(IF(L356=1,F356-G356,G356-F356))*'2_Params'!$B$9+'2_Params'!$B$8))</f>
        <v/>
      </c>
      <c r="K356" s="52">
        <f>'2_Params'!$B$5*J356*(L356-I356)</f>
        <v/>
      </c>
      <c r="L356" s="48">
        <f>'1_Raw_Games'!O356</f>
        <v/>
      </c>
      <c r="M356" s="66" t="n">
        <v>-0.3556731858466515</v>
      </c>
      <c r="N356" s="54">
        <f>ABS(H356-M356)</f>
        <v/>
      </c>
    </row>
    <row r="357" ht="15" customHeight="1" s="35">
      <c r="A357" s="48">
        <f>'1_Raw_Games'!A357</f>
        <v/>
      </c>
      <c r="B357" s="49">
        <f>'1_Raw_Games'!B357</f>
        <v/>
      </c>
      <c r="C357" s="48">
        <f>'1_Raw_Games'!D357</f>
        <v/>
      </c>
      <c r="D357" s="48">
        <f>'1_Raw_Games'!C357</f>
        <v/>
      </c>
      <c r="E357" s="48">
        <f>'1_Raw_Games'!P357</f>
        <v/>
      </c>
      <c r="F357" s="50">
        <f>'2_Params'!$B$4+SUMPRODUCT(($C$3:C356=C357)*($K$3:K356))-SUMPRODUCT(($D$3:D356=C357)*($K$3:K356))</f>
        <v/>
      </c>
      <c r="G357" s="50">
        <f>'2_Params'!$B$4+SUMPRODUCT(($C$3:C356=D357)*($K$3:K356))-SUMPRODUCT(($D$3:D356=D357)*($K$3:K356))</f>
        <v/>
      </c>
      <c r="H357" s="51">
        <f>(F357-G357+'2_Params'!$B$6)/'2_Params'!$B$7</f>
        <v/>
      </c>
      <c r="I357" s="51">
        <f>1/(1+10^(-H357))</f>
        <v/>
      </c>
      <c r="J357" s="52">
        <f>LN(ABS(E357)+1)*('2_Params'!$B$8/MAX('2_Params'!$B$10,(IF(L357=1,F357-G357,G357-F357))*'2_Params'!$B$9+'2_Params'!$B$8))</f>
        <v/>
      </c>
      <c r="K357" s="52">
        <f>'2_Params'!$B$5*J357*(L357-I357)</f>
        <v/>
      </c>
      <c r="L357" s="48">
        <f>'1_Raw_Games'!O357</f>
        <v/>
      </c>
      <c r="M357" s="66" t="n">
        <v>0.1344048682130625</v>
      </c>
      <c r="N357" s="54">
        <f>ABS(H357-M357)</f>
        <v/>
      </c>
    </row>
    <row r="358" ht="15" customHeight="1" s="35">
      <c r="A358" s="48">
        <f>'1_Raw_Games'!A358</f>
        <v/>
      </c>
      <c r="B358" s="49">
        <f>'1_Raw_Games'!B358</f>
        <v/>
      </c>
      <c r="C358" s="48">
        <f>'1_Raw_Games'!D358</f>
        <v/>
      </c>
      <c r="D358" s="48">
        <f>'1_Raw_Games'!C358</f>
        <v/>
      </c>
      <c r="E358" s="48">
        <f>'1_Raw_Games'!P358</f>
        <v/>
      </c>
      <c r="F358" s="50">
        <f>'2_Params'!$B$4+SUMPRODUCT(($C$3:C357=C358)*($K$3:K357))-SUMPRODUCT(($D$3:D357=C358)*($K$3:K357))</f>
        <v/>
      </c>
      <c r="G358" s="50">
        <f>'2_Params'!$B$4+SUMPRODUCT(($C$3:C357=D358)*($K$3:K357))-SUMPRODUCT(($D$3:D357=D358)*($K$3:K357))</f>
        <v/>
      </c>
      <c r="H358" s="51">
        <f>(F358-G358+'2_Params'!$B$6)/'2_Params'!$B$7</f>
        <v/>
      </c>
      <c r="I358" s="51">
        <f>1/(1+10^(-H358))</f>
        <v/>
      </c>
      <c r="J358" s="52">
        <f>LN(ABS(E358)+1)*('2_Params'!$B$8/MAX('2_Params'!$B$10,(IF(L358=1,F358-G358,G358-F358))*'2_Params'!$B$9+'2_Params'!$B$8))</f>
        <v/>
      </c>
      <c r="K358" s="52">
        <f>'2_Params'!$B$5*J358*(L358-I358)</f>
        <v/>
      </c>
      <c r="L358" s="48">
        <f>'1_Raw_Games'!O358</f>
        <v/>
      </c>
      <c r="M358" s="66" t="n">
        <v>0.1836623150210027</v>
      </c>
      <c r="N358" s="54">
        <f>ABS(H358-M358)</f>
        <v/>
      </c>
    </row>
    <row r="359" ht="15" customHeight="1" s="35">
      <c r="A359" s="48">
        <f>'1_Raw_Games'!A359</f>
        <v/>
      </c>
      <c r="B359" s="49">
        <f>'1_Raw_Games'!B359</f>
        <v/>
      </c>
      <c r="C359" s="48">
        <f>'1_Raw_Games'!D359</f>
        <v/>
      </c>
      <c r="D359" s="48">
        <f>'1_Raw_Games'!C359</f>
        <v/>
      </c>
      <c r="E359" s="48">
        <f>'1_Raw_Games'!P359</f>
        <v/>
      </c>
      <c r="F359" s="50">
        <f>'2_Params'!$B$4+SUMPRODUCT(($C$3:C358=C359)*($K$3:K358))-SUMPRODUCT(($D$3:D358=C359)*($K$3:K358))</f>
        <v/>
      </c>
      <c r="G359" s="50">
        <f>'2_Params'!$B$4+SUMPRODUCT(($C$3:C358=D359)*($K$3:K358))-SUMPRODUCT(($D$3:D358=D359)*($K$3:K358))</f>
        <v/>
      </c>
      <c r="H359" s="51">
        <f>(F359-G359+'2_Params'!$B$6)/'2_Params'!$B$7</f>
        <v/>
      </c>
      <c r="I359" s="51">
        <f>1/(1+10^(-H359))</f>
        <v/>
      </c>
      <c r="J359" s="52">
        <f>LN(ABS(E359)+1)*('2_Params'!$B$8/MAX('2_Params'!$B$10,(IF(L359=1,F359-G359,G359-F359))*'2_Params'!$B$9+'2_Params'!$B$8))</f>
        <v/>
      </c>
      <c r="K359" s="52">
        <f>'2_Params'!$B$5*J359*(L359-I359)</f>
        <v/>
      </c>
      <c r="L359" s="48">
        <f>'1_Raw_Games'!O359</f>
        <v/>
      </c>
      <c r="M359" s="66" t="n">
        <v>-0.3074516350423135</v>
      </c>
      <c r="N359" s="54">
        <f>ABS(H359-M359)</f>
        <v/>
      </c>
    </row>
    <row r="360" ht="15" customHeight="1" s="35">
      <c r="A360" s="48">
        <f>'1_Raw_Games'!A360</f>
        <v/>
      </c>
      <c r="B360" s="49">
        <f>'1_Raw_Games'!B360</f>
        <v/>
      </c>
      <c r="C360" s="48">
        <f>'1_Raw_Games'!D360</f>
        <v/>
      </c>
      <c r="D360" s="48">
        <f>'1_Raw_Games'!C360</f>
        <v/>
      </c>
      <c r="E360" s="48">
        <f>'1_Raw_Games'!P360</f>
        <v/>
      </c>
      <c r="F360" s="50">
        <f>'2_Params'!$B$4+SUMPRODUCT(($C$3:C359=C360)*($K$3:K359))-SUMPRODUCT(($D$3:D359=C360)*($K$3:K359))</f>
        <v/>
      </c>
      <c r="G360" s="50">
        <f>'2_Params'!$B$4+SUMPRODUCT(($C$3:C359=D360)*($K$3:K359))-SUMPRODUCT(($D$3:D359=D360)*($K$3:K359))</f>
        <v/>
      </c>
      <c r="H360" s="51">
        <f>(F360-G360+'2_Params'!$B$6)/'2_Params'!$B$7</f>
        <v/>
      </c>
      <c r="I360" s="51">
        <f>1/(1+10^(-H360))</f>
        <v/>
      </c>
      <c r="J360" s="52">
        <f>LN(ABS(E360)+1)*('2_Params'!$B$8/MAX('2_Params'!$B$10,(IF(L360=1,F360-G360,G360-F360))*'2_Params'!$B$9+'2_Params'!$B$8))</f>
        <v/>
      </c>
      <c r="K360" s="52">
        <f>'2_Params'!$B$5*J360*(L360-I360)</f>
        <v/>
      </c>
      <c r="L360" s="48">
        <f>'1_Raw_Games'!O360</f>
        <v/>
      </c>
      <c r="M360" s="66" t="n">
        <v>0.190698948808004</v>
      </c>
      <c r="N360" s="54">
        <f>ABS(H360-M360)</f>
        <v/>
      </c>
    </row>
    <row r="361" ht="15" customHeight="1" s="35">
      <c r="A361" s="48">
        <f>'1_Raw_Games'!A361</f>
        <v/>
      </c>
      <c r="B361" s="49">
        <f>'1_Raw_Games'!B361</f>
        <v/>
      </c>
      <c r="C361" s="48">
        <f>'1_Raw_Games'!D361</f>
        <v/>
      </c>
      <c r="D361" s="48">
        <f>'1_Raw_Games'!C361</f>
        <v/>
      </c>
      <c r="E361" s="48">
        <f>'1_Raw_Games'!P361</f>
        <v/>
      </c>
      <c r="F361" s="50">
        <f>'2_Params'!$B$4+SUMPRODUCT(($C$3:C360=C361)*($K$3:K360))-SUMPRODUCT(($D$3:D360=C361)*($K$3:K360))</f>
        <v/>
      </c>
      <c r="G361" s="50">
        <f>'2_Params'!$B$4+SUMPRODUCT(($C$3:C360=D361)*($K$3:K360))-SUMPRODUCT(($D$3:D360=D361)*($K$3:K360))</f>
        <v/>
      </c>
      <c r="H361" s="51">
        <f>(F361-G361+'2_Params'!$B$6)/'2_Params'!$B$7</f>
        <v/>
      </c>
      <c r="I361" s="51">
        <f>1/(1+10^(-H361))</f>
        <v/>
      </c>
      <c r="J361" s="52">
        <f>LN(ABS(E361)+1)*('2_Params'!$B$8/MAX('2_Params'!$B$10,(IF(L361=1,F361-G361,G361-F361))*'2_Params'!$B$9+'2_Params'!$B$8))</f>
        <v/>
      </c>
      <c r="K361" s="52">
        <f>'2_Params'!$B$5*J361*(L361-I361)</f>
        <v/>
      </c>
      <c r="L361" s="48">
        <f>'1_Raw_Games'!O361</f>
        <v/>
      </c>
      <c r="M361" s="66" t="n">
        <v>0.0195157089224153</v>
      </c>
      <c r="N361" s="54">
        <f>ABS(H361-M361)</f>
        <v/>
      </c>
    </row>
    <row r="362" ht="15" customHeight="1" s="35">
      <c r="A362" s="48">
        <f>'1_Raw_Games'!A362</f>
        <v/>
      </c>
      <c r="B362" s="49">
        <f>'1_Raw_Games'!B362</f>
        <v/>
      </c>
      <c r="C362" s="48">
        <f>'1_Raw_Games'!D362</f>
        <v/>
      </c>
      <c r="D362" s="48">
        <f>'1_Raw_Games'!C362</f>
        <v/>
      </c>
      <c r="E362" s="48">
        <f>'1_Raw_Games'!P362</f>
        <v/>
      </c>
      <c r="F362" s="50">
        <f>'2_Params'!$B$4+SUMPRODUCT(($C$3:C361=C362)*($K$3:K361))-SUMPRODUCT(($D$3:D361=C362)*($K$3:K361))</f>
        <v/>
      </c>
      <c r="G362" s="50">
        <f>'2_Params'!$B$4+SUMPRODUCT(($C$3:C361=D362)*($K$3:K361))-SUMPRODUCT(($D$3:D361=D362)*($K$3:K361))</f>
        <v/>
      </c>
      <c r="H362" s="51">
        <f>(F362-G362+'2_Params'!$B$6)/'2_Params'!$B$7</f>
        <v/>
      </c>
      <c r="I362" s="51">
        <f>1/(1+10^(-H362))</f>
        <v/>
      </c>
      <c r="J362" s="52">
        <f>LN(ABS(E362)+1)*('2_Params'!$B$8/MAX('2_Params'!$B$10,(IF(L362=1,F362-G362,G362-F362))*'2_Params'!$B$9+'2_Params'!$B$8))</f>
        <v/>
      </c>
      <c r="K362" s="52">
        <f>'2_Params'!$B$5*J362*(L362-I362)</f>
        <v/>
      </c>
      <c r="L362" s="48">
        <f>'1_Raw_Games'!O362</f>
        <v/>
      </c>
      <c r="M362" s="66" t="n">
        <v>0.4341900536158573</v>
      </c>
      <c r="N362" s="54">
        <f>ABS(H362-M362)</f>
        <v/>
      </c>
    </row>
    <row r="363" ht="15" customHeight="1" s="35">
      <c r="A363" s="48">
        <f>'1_Raw_Games'!A363</f>
        <v/>
      </c>
      <c r="B363" s="49">
        <f>'1_Raw_Games'!B363</f>
        <v/>
      </c>
      <c r="C363" s="48">
        <f>'1_Raw_Games'!D363</f>
        <v/>
      </c>
      <c r="D363" s="48">
        <f>'1_Raw_Games'!C363</f>
        <v/>
      </c>
      <c r="E363" s="48">
        <f>'1_Raw_Games'!P363</f>
        <v/>
      </c>
      <c r="F363" s="50">
        <f>'2_Params'!$B$4+SUMPRODUCT(($C$3:C362=C363)*($K$3:K362))-SUMPRODUCT(($D$3:D362=C363)*($K$3:K362))</f>
        <v/>
      </c>
      <c r="G363" s="50">
        <f>'2_Params'!$B$4+SUMPRODUCT(($C$3:C362=D363)*($K$3:K362))-SUMPRODUCT(($D$3:D362=D363)*($K$3:K362))</f>
        <v/>
      </c>
      <c r="H363" s="51">
        <f>(F363-G363+'2_Params'!$B$6)/'2_Params'!$B$7</f>
        <v/>
      </c>
      <c r="I363" s="51">
        <f>1/(1+10^(-H363))</f>
        <v/>
      </c>
      <c r="J363" s="52">
        <f>LN(ABS(E363)+1)*('2_Params'!$B$8/MAX('2_Params'!$B$10,(IF(L363=1,F363-G363,G363-F363))*'2_Params'!$B$9+'2_Params'!$B$8))</f>
        <v/>
      </c>
      <c r="K363" s="52">
        <f>'2_Params'!$B$5*J363*(L363-I363)</f>
        <v/>
      </c>
      <c r="L363" s="48">
        <f>'1_Raw_Games'!O363</f>
        <v/>
      </c>
      <c r="M363" s="66" t="n">
        <v>0.1314295731416814</v>
      </c>
      <c r="N363" s="54">
        <f>ABS(H363-M363)</f>
        <v/>
      </c>
    </row>
    <row r="364" ht="15" customHeight="1" s="35">
      <c r="A364" s="48">
        <f>'1_Raw_Games'!A364</f>
        <v/>
      </c>
      <c r="B364" s="49">
        <f>'1_Raw_Games'!B364</f>
        <v/>
      </c>
      <c r="C364" s="48">
        <f>'1_Raw_Games'!D364</f>
        <v/>
      </c>
      <c r="D364" s="48">
        <f>'1_Raw_Games'!C364</f>
        <v/>
      </c>
      <c r="E364" s="48">
        <f>'1_Raw_Games'!P364</f>
        <v/>
      </c>
      <c r="F364" s="50">
        <f>'2_Params'!$B$4+SUMPRODUCT(($C$3:C363=C364)*($K$3:K363))-SUMPRODUCT(($D$3:D363=C364)*($K$3:K363))</f>
        <v/>
      </c>
      <c r="G364" s="50">
        <f>'2_Params'!$B$4+SUMPRODUCT(($C$3:C363=D364)*($K$3:K363))-SUMPRODUCT(($D$3:D363=D364)*($K$3:K363))</f>
        <v/>
      </c>
      <c r="H364" s="51">
        <f>(F364-G364+'2_Params'!$B$6)/'2_Params'!$B$7</f>
        <v/>
      </c>
      <c r="I364" s="51">
        <f>1/(1+10^(-H364))</f>
        <v/>
      </c>
      <c r="J364" s="52">
        <f>LN(ABS(E364)+1)*('2_Params'!$B$8/MAX('2_Params'!$B$10,(IF(L364=1,F364-G364,G364-F364))*'2_Params'!$B$9+'2_Params'!$B$8))</f>
        <v/>
      </c>
      <c r="K364" s="52">
        <f>'2_Params'!$B$5*J364*(L364-I364)</f>
        <v/>
      </c>
      <c r="L364" s="48">
        <f>'1_Raw_Games'!O364</f>
        <v/>
      </c>
      <c r="M364" s="66" t="n">
        <v>0.5031095500076185</v>
      </c>
      <c r="N364" s="54">
        <f>ABS(H364-M364)</f>
        <v/>
      </c>
    </row>
    <row r="365" ht="15" customHeight="1" s="35">
      <c r="A365" s="48">
        <f>'1_Raw_Games'!A365</f>
        <v/>
      </c>
      <c r="B365" s="49">
        <f>'1_Raw_Games'!B365</f>
        <v/>
      </c>
      <c r="C365" s="48">
        <f>'1_Raw_Games'!D365</f>
        <v/>
      </c>
      <c r="D365" s="48">
        <f>'1_Raw_Games'!C365</f>
        <v/>
      </c>
      <c r="E365" s="48">
        <f>'1_Raw_Games'!P365</f>
        <v/>
      </c>
      <c r="F365" s="50">
        <f>'2_Params'!$B$4+SUMPRODUCT(($C$3:C364=C365)*($K$3:K364))-SUMPRODUCT(($D$3:D364=C365)*($K$3:K364))</f>
        <v/>
      </c>
      <c r="G365" s="50">
        <f>'2_Params'!$B$4+SUMPRODUCT(($C$3:C364=D365)*($K$3:K364))-SUMPRODUCT(($D$3:D364=D365)*($K$3:K364))</f>
        <v/>
      </c>
      <c r="H365" s="51">
        <f>(F365-G365+'2_Params'!$B$6)/'2_Params'!$B$7</f>
        <v/>
      </c>
      <c r="I365" s="51">
        <f>1/(1+10^(-H365))</f>
        <v/>
      </c>
      <c r="J365" s="52">
        <f>LN(ABS(E365)+1)*('2_Params'!$B$8/MAX('2_Params'!$B$10,(IF(L365=1,F365-G365,G365-F365))*'2_Params'!$B$9+'2_Params'!$B$8))</f>
        <v/>
      </c>
      <c r="K365" s="52">
        <f>'2_Params'!$B$5*J365*(L365-I365)</f>
        <v/>
      </c>
      <c r="L365" s="48">
        <f>'1_Raw_Games'!O365</f>
        <v/>
      </c>
      <c r="M365" s="66" t="n">
        <v>-0.1292658084058325</v>
      </c>
      <c r="N365" s="54">
        <f>ABS(H365-M365)</f>
        <v/>
      </c>
    </row>
    <row r="366" ht="15" customHeight="1" s="35">
      <c r="A366" s="48">
        <f>'1_Raw_Games'!A366</f>
        <v/>
      </c>
      <c r="B366" s="49">
        <f>'1_Raw_Games'!B366</f>
        <v/>
      </c>
      <c r="C366" s="48">
        <f>'1_Raw_Games'!D366</f>
        <v/>
      </c>
      <c r="D366" s="48">
        <f>'1_Raw_Games'!C366</f>
        <v/>
      </c>
      <c r="E366" s="48">
        <f>'1_Raw_Games'!P366</f>
        <v/>
      </c>
      <c r="F366" s="50">
        <f>'2_Params'!$B$4+SUMPRODUCT(($C$3:C365=C366)*($K$3:K365))-SUMPRODUCT(($D$3:D365=C366)*($K$3:K365))</f>
        <v/>
      </c>
      <c r="G366" s="50">
        <f>'2_Params'!$B$4+SUMPRODUCT(($C$3:C365=D366)*($K$3:K365))-SUMPRODUCT(($D$3:D365=D366)*($K$3:K365))</f>
        <v/>
      </c>
      <c r="H366" s="51">
        <f>(F366-G366+'2_Params'!$B$6)/'2_Params'!$B$7</f>
        <v/>
      </c>
      <c r="I366" s="51">
        <f>1/(1+10^(-H366))</f>
        <v/>
      </c>
      <c r="J366" s="52">
        <f>LN(ABS(E366)+1)*('2_Params'!$B$8/MAX('2_Params'!$B$10,(IF(L366=1,F366-G366,G366-F366))*'2_Params'!$B$9+'2_Params'!$B$8))</f>
        <v/>
      </c>
      <c r="K366" s="52">
        <f>'2_Params'!$B$5*J366*(L366-I366)</f>
        <v/>
      </c>
      <c r="L366" s="48">
        <f>'1_Raw_Games'!O366</f>
        <v/>
      </c>
      <c r="M366" s="66" t="n">
        <v>-0.1152117309886801</v>
      </c>
      <c r="N366" s="54">
        <f>ABS(H366-M366)</f>
        <v/>
      </c>
    </row>
    <row r="367" ht="15" customHeight="1" s="35">
      <c r="A367" s="48">
        <f>'1_Raw_Games'!A367</f>
        <v/>
      </c>
      <c r="B367" s="49">
        <f>'1_Raw_Games'!B367</f>
        <v/>
      </c>
      <c r="C367" s="48">
        <f>'1_Raw_Games'!D367</f>
        <v/>
      </c>
      <c r="D367" s="48">
        <f>'1_Raw_Games'!C367</f>
        <v/>
      </c>
      <c r="E367" s="48">
        <f>'1_Raw_Games'!P367</f>
        <v/>
      </c>
      <c r="F367" s="50">
        <f>'2_Params'!$B$4+SUMPRODUCT(($C$3:C366=C367)*($K$3:K366))-SUMPRODUCT(($D$3:D366=C367)*($K$3:K366))</f>
        <v/>
      </c>
      <c r="G367" s="50">
        <f>'2_Params'!$B$4+SUMPRODUCT(($C$3:C366=D367)*($K$3:K366))-SUMPRODUCT(($D$3:D366=D367)*($K$3:K366))</f>
        <v/>
      </c>
      <c r="H367" s="51">
        <f>(F367-G367+'2_Params'!$B$6)/'2_Params'!$B$7</f>
        <v/>
      </c>
      <c r="I367" s="51">
        <f>1/(1+10^(-H367))</f>
        <v/>
      </c>
      <c r="J367" s="52">
        <f>LN(ABS(E367)+1)*('2_Params'!$B$8/MAX('2_Params'!$B$10,(IF(L367=1,F367-G367,G367-F367))*'2_Params'!$B$9+'2_Params'!$B$8))</f>
        <v/>
      </c>
      <c r="K367" s="52">
        <f>'2_Params'!$B$5*J367*(L367-I367)</f>
        <v/>
      </c>
      <c r="L367" s="48">
        <f>'1_Raw_Games'!O367</f>
        <v/>
      </c>
      <c r="M367" s="66" t="n">
        <v>-0.2901837183100667</v>
      </c>
      <c r="N367" s="54">
        <f>ABS(H367-M367)</f>
        <v/>
      </c>
    </row>
    <row r="368" ht="15" customHeight="1" s="35">
      <c r="A368" s="48">
        <f>'1_Raw_Games'!A368</f>
        <v/>
      </c>
      <c r="B368" s="49">
        <f>'1_Raw_Games'!B368</f>
        <v/>
      </c>
      <c r="C368" s="48">
        <f>'1_Raw_Games'!D368</f>
        <v/>
      </c>
      <c r="D368" s="48">
        <f>'1_Raw_Games'!C368</f>
        <v/>
      </c>
      <c r="E368" s="48">
        <f>'1_Raw_Games'!P368</f>
        <v/>
      </c>
      <c r="F368" s="50">
        <f>'2_Params'!$B$4+SUMPRODUCT(($C$3:C367=C368)*($K$3:K367))-SUMPRODUCT(($D$3:D367=C368)*($K$3:K367))</f>
        <v/>
      </c>
      <c r="G368" s="50">
        <f>'2_Params'!$B$4+SUMPRODUCT(($C$3:C367=D368)*($K$3:K367))-SUMPRODUCT(($D$3:D367=D368)*($K$3:K367))</f>
        <v/>
      </c>
      <c r="H368" s="51">
        <f>(F368-G368+'2_Params'!$B$6)/'2_Params'!$B$7</f>
        <v/>
      </c>
      <c r="I368" s="51">
        <f>1/(1+10^(-H368))</f>
        <v/>
      </c>
      <c r="J368" s="52">
        <f>LN(ABS(E368)+1)*('2_Params'!$B$8/MAX('2_Params'!$B$10,(IF(L368=1,F368-G368,G368-F368))*'2_Params'!$B$9+'2_Params'!$B$8))</f>
        <v/>
      </c>
      <c r="K368" s="52">
        <f>'2_Params'!$B$5*J368*(L368-I368)</f>
        <v/>
      </c>
      <c r="L368" s="48">
        <f>'1_Raw_Games'!O368</f>
        <v/>
      </c>
      <c r="M368" s="66" t="n">
        <v>0.1743756545796304</v>
      </c>
      <c r="N368" s="54">
        <f>ABS(H368-M368)</f>
        <v/>
      </c>
    </row>
    <row r="369" ht="15" customHeight="1" s="35">
      <c r="A369" s="48">
        <f>'1_Raw_Games'!A369</f>
        <v/>
      </c>
      <c r="B369" s="49">
        <f>'1_Raw_Games'!B369</f>
        <v/>
      </c>
      <c r="C369" s="48">
        <f>'1_Raw_Games'!D369</f>
        <v/>
      </c>
      <c r="D369" s="48">
        <f>'1_Raw_Games'!C369</f>
        <v/>
      </c>
      <c r="E369" s="48">
        <f>'1_Raw_Games'!P369</f>
        <v/>
      </c>
      <c r="F369" s="50">
        <f>'2_Params'!$B$4+SUMPRODUCT(($C$3:C368=C369)*($K$3:K368))-SUMPRODUCT(($D$3:D368=C369)*($K$3:K368))</f>
        <v/>
      </c>
      <c r="G369" s="50">
        <f>'2_Params'!$B$4+SUMPRODUCT(($C$3:C368=D369)*($K$3:K368))-SUMPRODUCT(($D$3:D368=D369)*($K$3:K368))</f>
        <v/>
      </c>
      <c r="H369" s="51">
        <f>(F369-G369+'2_Params'!$B$6)/'2_Params'!$B$7</f>
        <v/>
      </c>
      <c r="I369" s="51">
        <f>1/(1+10^(-H369))</f>
        <v/>
      </c>
      <c r="J369" s="52">
        <f>LN(ABS(E369)+1)*('2_Params'!$B$8/MAX('2_Params'!$B$10,(IF(L369=1,F369-G369,G369-F369))*'2_Params'!$B$9+'2_Params'!$B$8))</f>
        <v/>
      </c>
      <c r="K369" s="52">
        <f>'2_Params'!$B$5*J369*(L369-I369)</f>
        <v/>
      </c>
      <c r="L369" s="48">
        <f>'1_Raw_Games'!O369</f>
        <v/>
      </c>
      <c r="M369" s="66" t="n">
        <v>0.300473623119106</v>
      </c>
      <c r="N369" s="54">
        <f>ABS(H369-M369)</f>
        <v/>
      </c>
    </row>
    <row r="370" ht="15" customHeight="1" s="35">
      <c r="A370" s="48">
        <f>'1_Raw_Games'!A370</f>
        <v/>
      </c>
      <c r="B370" s="49">
        <f>'1_Raw_Games'!B370</f>
        <v/>
      </c>
      <c r="C370" s="48">
        <f>'1_Raw_Games'!D370</f>
        <v/>
      </c>
      <c r="D370" s="48">
        <f>'1_Raw_Games'!C370</f>
        <v/>
      </c>
      <c r="E370" s="48">
        <f>'1_Raw_Games'!P370</f>
        <v/>
      </c>
      <c r="F370" s="50">
        <f>'2_Params'!$B$4+SUMPRODUCT(($C$3:C369=C370)*($K$3:K369))-SUMPRODUCT(($D$3:D369=C370)*($K$3:K369))</f>
        <v/>
      </c>
      <c r="G370" s="50">
        <f>'2_Params'!$B$4+SUMPRODUCT(($C$3:C369=D370)*($K$3:K369))-SUMPRODUCT(($D$3:D369=D370)*($K$3:K369))</f>
        <v/>
      </c>
      <c r="H370" s="51">
        <f>(F370-G370+'2_Params'!$B$6)/'2_Params'!$B$7</f>
        <v/>
      </c>
      <c r="I370" s="51">
        <f>1/(1+10^(-H370))</f>
        <v/>
      </c>
      <c r="J370" s="52">
        <f>LN(ABS(E370)+1)*('2_Params'!$B$8/MAX('2_Params'!$B$10,(IF(L370=1,F370-G370,G370-F370))*'2_Params'!$B$9+'2_Params'!$B$8))</f>
        <v/>
      </c>
      <c r="K370" s="52">
        <f>'2_Params'!$B$5*J370*(L370-I370)</f>
        <v/>
      </c>
      <c r="L370" s="48">
        <f>'1_Raw_Games'!O370</f>
        <v/>
      </c>
      <c r="M370" s="66" t="n">
        <v>0.3413996860120409</v>
      </c>
      <c r="N370" s="54">
        <f>ABS(H370-M370)</f>
        <v/>
      </c>
    </row>
    <row r="371" ht="15" customHeight="1" s="35">
      <c r="A371" s="48">
        <f>'1_Raw_Games'!A371</f>
        <v/>
      </c>
      <c r="B371" s="49">
        <f>'1_Raw_Games'!B371</f>
        <v/>
      </c>
      <c r="C371" s="48">
        <f>'1_Raw_Games'!D371</f>
        <v/>
      </c>
      <c r="D371" s="48">
        <f>'1_Raw_Games'!C371</f>
        <v/>
      </c>
      <c r="E371" s="48">
        <f>'1_Raw_Games'!P371</f>
        <v/>
      </c>
      <c r="F371" s="50">
        <f>'2_Params'!$B$4+SUMPRODUCT(($C$3:C370=C371)*($K$3:K370))-SUMPRODUCT(($D$3:D370=C371)*($K$3:K370))</f>
        <v/>
      </c>
      <c r="G371" s="50">
        <f>'2_Params'!$B$4+SUMPRODUCT(($C$3:C370=D371)*($K$3:K370))-SUMPRODUCT(($D$3:D370=D371)*($K$3:K370))</f>
        <v/>
      </c>
      <c r="H371" s="51">
        <f>(F371-G371+'2_Params'!$B$6)/'2_Params'!$B$7</f>
        <v/>
      </c>
      <c r="I371" s="51">
        <f>1/(1+10^(-H371))</f>
        <v/>
      </c>
      <c r="J371" s="52">
        <f>LN(ABS(E371)+1)*('2_Params'!$B$8/MAX('2_Params'!$B$10,(IF(L371=1,F371-G371,G371-F371))*'2_Params'!$B$9+'2_Params'!$B$8))</f>
        <v/>
      </c>
      <c r="K371" s="52">
        <f>'2_Params'!$B$5*J371*(L371-I371)</f>
        <v/>
      </c>
      <c r="L371" s="48">
        <f>'1_Raw_Games'!O371</f>
        <v/>
      </c>
      <c r="M371" s="66" t="n">
        <v>-0.228974786381309</v>
      </c>
      <c r="N371" s="54">
        <f>ABS(H371-M371)</f>
        <v/>
      </c>
    </row>
    <row r="372" ht="15" customHeight="1" s="35">
      <c r="A372" s="48">
        <f>'1_Raw_Games'!A372</f>
        <v/>
      </c>
      <c r="B372" s="49">
        <f>'1_Raw_Games'!B372</f>
        <v/>
      </c>
      <c r="C372" s="48">
        <f>'1_Raw_Games'!D372</f>
        <v/>
      </c>
      <c r="D372" s="48">
        <f>'1_Raw_Games'!C372</f>
        <v/>
      </c>
      <c r="E372" s="48">
        <f>'1_Raw_Games'!P372</f>
        <v/>
      </c>
      <c r="F372" s="50">
        <f>'2_Params'!$B$4+SUMPRODUCT(($C$3:C371=C372)*($K$3:K371))-SUMPRODUCT(($D$3:D371=C372)*($K$3:K371))</f>
        <v/>
      </c>
      <c r="G372" s="50">
        <f>'2_Params'!$B$4+SUMPRODUCT(($C$3:C371=D372)*($K$3:K371))-SUMPRODUCT(($D$3:D371=D372)*($K$3:K371))</f>
        <v/>
      </c>
      <c r="H372" s="51">
        <f>(F372-G372+'2_Params'!$B$6)/'2_Params'!$B$7</f>
        <v/>
      </c>
      <c r="I372" s="51">
        <f>1/(1+10^(-H372))</f>
        <v/>
      </c>
      <c r="J372" s="52">
        <f>LN(ABS(E372)+1)*('2_Params'!$B$8/MAX('2_Params'!$B$10,(IF(L372=1,F372-G372,G372-F372))*'2_Params'!$B$9+'2_Params'!$B$8))</f>
        <v/>
      </c>
      <c r="K372" s="52">
        <f>'2_Params'!$B$5*J372*(L372-I372)</f>
        <v/>
      </c>
      <c r="L372" s="48">
        <f>'1_Raw_Games'!O372</f>
        <v/>
      </c>
      <c r="M372" s="66" t="n">
        <v>0.225316354247567</v>
      </c>
      <c r="N372" s="54">
        <f>ABS(H372-M372)</f>
        <v/>
      </c>
    </row>
    <row r="373" ht="15" customHeight="1" s="35">
      <c r="A373" s="48">
        <f>'1_Raw_Games'!A373</f>
        <v/>
      </c>
      <c r="B373" s="49">
        <f>'1_Raw_Games'!B373</f>
        <v/>
      </c>
      <c r="C373" s="48">
        <f>'1_Raw_Games'!D373</f>
        <v/>
      </c>
      <c r="D373" s="48">
        <f>'1_Raw_Games'!C373</f>
        <v/>
      </c>
      <c r="E373" s="48">
        <f>'1_Raw_Games'!P373</f>
        <v/>
      </c>
      <c r="F373" s="50">
        <f>'2_Params'!$B$4+SUMPRODUCT(($C$3:C372=C373)*($K$3:K372))-SUMPRODUCT(($D$3:D372=C373)*($K$3:K372))</f>
        <v/>
      </c>
      <c r="G373" s="50">
        <f>'2_Params'!$B$4+SUMPRODUCT(($C$3:C372=D373)*($K$3:K372))-SUMPRODUCT(($D$3:D372=D373)*($K$3:K372))</f>
        <v/>
      </c>
      <c r="H373" s="51">
        <f>(F373-G373+'2_Params'!$B$6)/'2_Params'!$B$7</f>
        <v/>
      </c>
      <c r="I373" s="51">
        <f>1/(1+10^(-H373))</f>
        <v/>
      </c>
      <c r="J373" s="52">
        <f>LN(ABS(E373)+1)*('2_Params'!$B$8/MAX('2_Params'!$B$10,(IF(L373=1,F373-G373,G373-F373))*'2_Params'!$B$9+'2_Params'!$B$8))</f>
        <v/>
      </c>
      <c r="K373" s="52">
        <f>'2_Params'!$B$5*J373*(L373-I373)</f>
        <v/>
      </c>
      <c r="L373" s="48">
        <f>'1_Raw_Games'!O373</f>
        <v/>
      </c>
      <c r="M373" s="66" t="n">
        <v>0.245419227291963</v>
      </c>
      <c r="N373" s="54">
        <f>ABS(H373-M373)</f>
        <v/>
      </c>
    </row>
    <row r="374" ht="15" customHeight="1" s="35">
      <c r="A374" s="48">
        <f>'1_Raw_Games'!A374</f>
        <v/>
      </c>
      <c r="B374" s="49">
        <f>'1_Raw_Games'!B374</f>
        <v/>
      </c>
      <c r="C374" s="48">
        <f>'1_Raw_Games'!D374</f>
        <v/>
      </c>
      <c r="D374" s="48">
        <f>'1_Raw_Games'!C374</f>
        <v/>
      </c>
      <c r="E374" s="48">
        <f>'1_Raw_Games'!P374</f>
        <v/>
      </c>
      <c r="F374" s="50">
        <f>'2_Params'!$B$4+SUMPRODUCT(($C$3:C373=C374)*($K$3:K373))-SUMPRODUCT(($D$3:D373=C374)*($K$3:K373))</f>
        <v/>
      </c>
      <c r="G374" s="50">
        <f>'2_Params'!$B$4+SUMPRODUCT(($C$3:C373=D374)*($K$3:K373))-SUMPRODUCT(($D$3:D373=D374)*($K$3:K373))</f>
        <v/>
      </c>
      <c r="H374" s="51">
        <f>(F374-G374+'2_Params'!$B$6)/'2_Params'!$B$7</f>
        <v/>
      </c>
      <c r="I374" s="51">
        <f>1/(1+10^(-H374))</f>
        <v/>
      </c>
      <c r="J374" s="52">
        <f>LN(ABS(E374)+1)*('2_Params'!$B$8/MAX('2_Params'!$B$10,(IF(L374=1,F374-G374,G374-F374))*'2_Params'!$B$9+'2_Params'!$B$8))</f>
        <v/>
      </c>
      <c r="K374" s="52">
        <f>'2_Params'!$B$5*J374*(L374-I374)</f>
        <v/>
      </c>
      <c r="L374" s="48">
        <f>'1_Raw_Games'!O374</f>
        <v/>
      </c>
      <c r="M374" s="66" t="n">
        <v>0.0659343801987762</v>
      </c>
      <c r="N374" s="54">
        <f>ABS(H374-M374)</f>
        <v/>
      </c>
    </row>
    <row r="375" ht="15" customHeight="1" s="35">
      <c r="A375" s="48">
        <f>'1_Raw_Games'!A375</f>
        <v/>
      </c>
      <c r="B375" s="49">
        <f>'1_Raw_Games'!B375</f>
        <v/>
      </c>
      <c r="C375" s="48">
        <f>'1_Raw_Games'!D375</f>
        <v/>
      </c>
      <c r="D375" s="48">
        <f>'1_Raw_Games'!C375</f>
        <v/>
      </c>
      <c r="E375" s="48">
        <f>'1_Raw_Games'!P375</f>
        <v/>
      </c>
      <c r="F375" s="50">
        <f>'2_Params'!$B$4+SUMPRODUCT(($C$3:C374=C375)*($K$3:K374))-SUMPRODUCT(($D$3:D374=C375)*($K$3:K374))</f>
        <v/>
      </c>
      <c r="G375" s="50">
        <f>'2_Params'!$B$4+SUMPRODUCT(($C$3:C374=D375)*($K$3:K374))-SUMPRODUCT(($D$3:D374=D375)*($K$3:K374))</f>
        <v/>
      </c>
      <c r="H375" s="51">
        <f>(F375-G375+'2_Params'!$B$6)/'2_Params'!$B$7</f>
        <v/>
      </c>
      <c r="I375" s="51">
        <f>1/(1+10^(-H375))</f>
        <v/>
      </c>
      <c r="J375" s="52">
        <f>LN(ABS(E375)+1)*('2_Params'!$B$8/MAX('2_Params'!$B$10,(IF(L375=1,F375-G375,G375-F375))*'2_Params'!$B$9+'2_Params'!$B$8))</f>
        <v/>
      </c>
      <c r="K375" s="52">
        <f>'2_Params'!$B$5*J375*(L375-I375)</f>
        <v/>
      </c>
      <c r="L375" s="48">
        <f>'1_Raw_Games'!O375</f>
        <v/>
      </c>
      <c r="M375" s="66" t="n">
        <v>0.0703613972699963</v>
      </c>
      <c r="N375" s="54">
        <f>ABS(H375-M375)</f>
        <v/>
      </c>
    </row>
    <row r="376" ht="15" customHeight="1" s="35">
      <c r="A376" s="48">
        <f>'1_Raw_Games'!A376</f>
        <v/>
      </c>
      <c r="B376" s="49">
        <f>'1_Raw_Games'!B376</f>
        <v/>
      </c>
      <c r="C376" s="48">
        <f>'1_Raw_Games'!D376</f>
        <v/>
      </c>
      <c r="D376" s="48">
        <f>'1_Raw_Games'!C376</f>
        <v/>
      </c>
      <c r="E376" s="48">
        <f>'1_Raw_Games'!P376</f>
        <v/>
      </c>
      <c r="F376" s="50">
        <f>'2_Params'!$B$4+SUMPRODUCT(($C$3:C375=C376)*($K$3:K375))-SUMPRODUCT(($D$3:D375=C376)*($K$3:K375))</f>
        <v/>
      </c>
      <c r="G376" s="50">
        <f>'2_Params'!$B$4+SUMPRODUCT(($C$3:C375=D376)*($K$3:K375))-SUMPRODUCT(($D$3:D375=D376)*($K$3:K375))</f>
        <v/>
      </c>
      <c r="H376" s="51">
        <f>(F376-G376+'2_Params'!$B$6)/'2_Params'!$B$7</f>
        <v/>
      </c>
      <c r="I376" s="51">
        <f>1/(1+10^(-H376))</f>
        <v/>
      </c>
      <c r="J376" s="52">
        <f>LN(ABS(E376)+1)*('2_Params'!$B$8/MAX('2_Params'!$B$10,(IF(L376=1,F376-G376,G376-F376))*'2_Params'!$B$9+'2_Params'!$B$8))</f>
        <v/>
      </c>
      <c r="K376" s="52">
        <f>'2_Params'!$B$5*J376*(L376-I376)</f>
        <v/>
      </c>
      <c r="L376" s="48">
        <f>'1_Raw_Games'!O376</f>
        <v/>
      </c>
      <c r="M376" s="66" t="n">
        <v>0.3876723017366663</v>
      </c>
      <c r="N376" s="54">
        <f>ABS(H376-M376)</f>
        <v/>
      </c>
    </row>
    <row r="377" ht="15" customHeight="1" s="35">
      <c r="A377" s="48">
        <f>'1_Raw_Games'!A377</f>
        <v/>
      </c>
      <c r="B377" s="49">
        <f>'1_Raw_Games'!B377</f>
        <v/>
      </c>
      <c r="C377" s="48">
        <f>'1_Raw_Games'!D377</f>
        <v/>
      </c>
      <c r="D377" s="48">
        <f>'1_Raw_Games'!C377</f>
        <v/>
      </c>
      <c r="E377" s="48">
        <f>'1_Raw_Games'!P377</f>
        <v/>
      </c>
      <c r="F377" s="50">
        <f>'2_Params'!$B$4+SUMPRODUCT(($C$3:C376=C377)*($K$3:K376))-SUMPRODUCT(($D$3:D376=C377)*($K$3:K376))</f>
        <v/>
      </c>
      <c r="G377" s="50">
        <f>'2_Params'!$B$4+SUMPRODUCT(($C$3:C376=D377)*($K$3:K376))-SUMPRODUCT(($D$3:D376=D377)*($K$3:K376))</f>
        <v/>
      </c>
      <c r="H377" s="51">
        <f>(F377-G377+'2_Params'!$B$6)/'2_Params'!$B$7</f>
        <v/>
      </c>
      <c r="I377" s="51">
        <f>1/(1+10^(-H377))</f>
        <v/>
      </c>
      <c r="J377" s="52">
        <f>LN(ABS(E377)+1)*('2_Params'!$B$8/MAX('2_Params'!$B$10,(IF(L377=1,F377-G377,G377-F377))*'2_Params'!$B$9+'2_Params'!$B$8))</f>
        <v/>
      </c>
      <c r="K377" s="52">
        <f>'2_Params'!$B$5*J377*(L377-I377)</f>
        <v/>
      </c>
      <c r="L377" s="48">
        <f>'1_Raw_Games'!O377</f>
        <v/>
      </c>
      <c r="M377" s="66" t="n">
        <v>0.2662832588546814</v>
      </c>
      <c r="N377" s="54">
        <f>ABS(H377-M377)</f>
        <v/>
      </c>
    </row>
    <row r="378" ht="15" customHeight="1" s="35">
      <c r="A378" s="48">
        <f>'1_Raw_Games'!A378</f>
        <v/>
      </c>
      <c r="B378" s="49">
        <f>'1_Raw_Games'!B378</f>
        <v/>
      </c>
      <c r="C378" s="48">
        <f>'1_Raw_Games'!D378</f>
        <v/>
      </c>
      <c r="D378" s="48">
        <f>'1_Raw_Games'!C378</f>
        <v/>
      </c>
      <c r="E378" s="48">
        <f>'1_Raw_Games'!P378</f>
        <v/>
      </c>
      <c r="F378" s="50">
        <f>'2_Params'!$B$4+SUMPRODUCT(($C$3:C377=C378)*($K$3:K377))-SUMPRODUCT(($D$3:D377=C378)*($K$3:K377))</f>
        <v/>
      </c>
      <c r="G378" s="50">
        <f>'2_Params'!$B$4+SUMPRODUCT(($C$3:C377=D378)*($K$3:K377))-SUMPRODUCT(($D$3:D377=D378)*($K$3:K377))</f>
        <v/>
      </c>
      <c r="H378" s="51">
        <f>(F378-G378+'2_Params'!$B$6)/'2_Params'!$B$7</f>
        <v/>
      </c>
      <c r="I378" s="51">
        <f>1/(1+10^(-H378))</f>
        <v/>
      </c>
      <c r="J378" s="52">
        <f>LN(ABS(E378)+1)*('2_Params'!$B$8/MAX('2_Params'!$B$10,(IF(L378=1,F378-G378,G378-F378))*'2_Params'!$B$9+'2_Params'!$B$8))</f>
        <v/>
      </c>
      <c r="K378" s="52">
        <f>'2_Params'!$B$5*J378*(L378-I378)</f>
        <v/>
      </c>
      <c r="L378" s="48">
        <f>'1_Raw_Games'!O378</f>
        <v/>
      </c>
      <c r="M378" s="66" t="n">
        <v>0.1236576084845165</v>
      </c>
      <c r="N378" s="54">
        <f>ABS(H378-M378)</f>
        <v/>
      </c>
    </row>
    <row r="379" ht="15" customHeight="1" s="35">
      <c r="A379" s="48">
        <f>'1_Raw_Games'!A379</f>
        <v/>
      </c>
      <c r="B379" s="49">
        <f>'1_Raw_Games'!B379</f>
        <v/>
      </c>
      <c r="C379" s="48">
        <f>'1_Raw_Games'!D379</f>
        <v/>
      </c>
      <c r="D379" s="48">
        <f>'1_Raw_Games'!C379</f>
        <v/>
      </c>
      <c r="E379" s="48">
        <f>'1_Raw_Games'!P379</f>
        <v/>
      </c>
      <c r="F379" s="50">
        <f>'2_Params'!$B$4+SUMPRODUCT(($C$3:C378=C379)*($K$3:K378))-SUMPRODUCT(($D$3:D378=C379)*($K$3:K378))</f>
        <v/>
      </c>
      <c r="G379" s="50">
        <f>'2_Params'!$B$4+SUMPRODUCT(($C$3:C378=D379)*($K$3:K378))-SUMPRODUCT(($D$3:D378=D379)*($K$3:K378))</f>
        <v/>
      </c>
      <c r="H379" s="51">
        <f>(F379-G379+'2_Params'!$B$6)/'2_Params'!$B$7</f>
        <v/>
      </c>
      <c r="I379" s="51">
        <f>1/(1+10^(-H379))</f>
        <v/>
      </c>
      <c r="J379" s="52">
        <f>LN(ABS(E379)+1)*('2_Params'!$B$8/MAX('2_Params'!$B$10,(IF(L379=1,F379-G379,G379-F379))*'2_Params'!$B$9+'2_Params'!$B$8))</f>
        <v/>
      </c>
      <c r="K379" s="52">
        <f>'2_Params'!$B$5*J379*(L379-I379)</f>
        <v/>
      </c>
      <c r="L379" s="48">
        <f>'1_Raw_Games'!O379</f>
        <v/>
      </c>
      <c r="M379" s="66" t="n">
        <v>0.3608850836997198</v>
      </c>
      <c r="N379" s="54">
        <f>ABS(H379-M379)</f>
        <v/>
      </c>
    </row>
    <row r="380" ht="15" customHeight="1" s="35">
      <c r="A380" s="48">
        <f>'1_Raw_Games'!A380</f>
        <v/>
      </c>
      <c r="B380" s="49">
        <f>'1_Raw_Games'!B380</f>
        <v/>
      </c>
      <c r="C380" s="48">
        <f>'1_Raw_Games'!D380</f>
        <v/>
      </c>
      <c r="D380" s="48">
        <f>'1_Raw_Games'!C380</f>
        <v/>
      </c>
      <c r="E380" s="48">
        <f>'1_Raw_Games'!P380</f>
        <v/>
      </c>
      <c r="F380" s="50">
        <f>'2_Params'!$B$4+SUMPRODUCT(($C$3:C379=C380)*($K$3:K379))-SUMPRODUCT(($D$3:D379=C380)*($K$3:K379))</f>
        <v/>
      </c>
      <c r="G380" s="50">
        <f>'2_Params'!$B$4+SUMPRODUCT(($C$3:C379=D380)*($K$3:K379))-SUMPRODUCT(($D$3:D379=D380)*($K$3:K379))</f>
        <v/>
      </c>
      <c r="H380" s="51">
        <f>(F380-G380+'2_Params'!$B$6)/'2_Params'!$B$7</f>
        <v/>
      </c>
      <c r="I380" s="51">
        <f>1/(1+10^(-H380))</f>
        <v/>
      </c>
      <c r="J380" s="52">
        <f>LN(ABS(E380)+1)*('2_Params'!$B$8/MAX('2_Params'!$B$10,(IF(L380=1,F380-G380,G380-F380))*'2_Params'!$B$9+'2_Params'!$B$8))</f>
        <v/>
      </c>
      <c r="K380" s="52">
        <f>'2_Params'!$B$5*J380*(L380-I380)</f>
        <v/>
      </c>
      <c r="L380" s="48">
        <f>'1_Raw_Games'!O380</f>
        <v/>
      </c>
      <c r="M380" s="66" t="n">
        <v>0.019825705080176</v>
      </c>
      <c r="N380" s="54">
        <f>ABS(H380-M380)</f>
        <v/>
      </c>
    </row>
    <row r="381" ht="15" customHeight="1" s="35">
      <c r="A381" s="48">
        <f>'1_Raw_Games'!A381</f>
        <v/>
      </c>
      <c r="B381" s="49">
        <f>'1_Raw_Games'!B381</f>
        <v/>
      </c>
      <c r="C381" s="48">
        <f>'1_Raw_Games'!D381</f>
        <v/>
      </c>
      <c r="D381" s="48">
        <f>'1_Raw_Games'!C381</f>
        <v/>
      </c>
      <c r="E381" s="48">
        <f>'1_Raw_Games'!P381</f>
        <v/>
      </c>
      <c r="F381" s="50">
        <f>'2_Params'!$B$4+SUMPRODUCT(($C$3:C380=C381)*($K$3:K380))-SUMPRODUCT(($D$3:D380=C381)*($K$3:K380))</f>
        <v/>
      </c>
      <c r="G381" s="50">
        <f>'2_Params'!$B$4+SUMPRODUCT(($C$3:C380=D381)*($K$3:K380))-SUMPRODUCT(($D$3:D380=D381)*($K$3:K380))</f>
        <v/>
      </c>
      <c r="H381" s="51">
        <f>(F381-G381+'2_Params'!$B$6)/'2_Params'!$B$7</f>
        <v/>
      </c>
      <c r="I381" s="51">
        <f>1/(1+10^(-H381))</f>
        <v/>
      </c>
      <c r="J381" s="52">
        <f>LN(ABS(E381)+1)*('2_Params'!$B$8/MAX('2_Params'!$B$10,(IF(L381=1,F381-G381,G381-F381))*'2_Params'!$B$9+'2_Params'!$B$8))</f>
        <v/>
      </c>
      <c r="K381" s="52">
        <f>'2_Params'!$B$5*J381*(L381-I381)</f>
        <v/>
      </c>
      <c r="L381" s="48">
        <f>'1_Raw_Games'!O381</f>
        <v/>
      </c>
      <c r="M381" s="66" t="n">
        <v>0.5160953648290325</v>
      </c>
      <c r="N381" s="54">
        <f>ABS(H381-M381)</f>
        <v/>
      </c>
    </row>
    <row r="382" ht="15" customHeight="1" s="35">
      <c r="A382" s="48">
        <f>'1_Raw_Games'!A382</f>
        <v/>
      </c>
      <c r="B382" s="49">
        <f>'1_Raw_Games'!B382</f>
        <v/>
      </c>
      <c r="C382" s="48">
        <f>'1_Raw_Games'!D382</f>
        <v/>
      </c>
      <c r="D382" s="48">
        <f>'1_Raw_Games'!C382</f>
        <v/>
      </c>
      <c r="E382" s="48">
        <f>'1_Raw_Games'!P382</f>
        <v/>
      </c>
      <c r="F382" s="50">
        <f>'2_Params'!$B$4+SUMPRODUCT(($C$3:C381=C382)*($K$3:K381))-SUMPRODUCT(($D$3:D381=C382)*($K$3:K381))</f>
        <v/>
      </c>
      <c r="G382" s="50">
        <f>'2_Params'!$B$4+SUMPRODUCT(($C$3:C381=D382)*($K$3:K381))-SUMPRODUCT(($D$3:D381=D382)*($K$3:K381))</f>
        <v/>
      </c>
      <c r="H382" s="51">
        <f>(F382-G382+'2_Params'!$B$6)/'2_Params'!$B$7</f>
        <v/>
      </c>
      <c r="I382" s="51">
        <f>1/(1+10^(-H382))</f>
        <v/>
      </c>
      <c r="J382" s="52">
        <f>LN(ABS(E382)+1)*('2_Params'!$B$8/MAX('2_Params'!$B$10,(IF(L382=1,F382-G382,G382-F382))*'2_Params'!$B$9+'2_Params'!$B$8))</f>
        <v/>
      </c>
      <c r="K382" s="52">
        <f>'2_Params'!$B$5*J382*(L382-I382)</f>
        <v/>
      </c>
      <c r="L382" s="48">
        <f>'1_Raw_Games'!O382</f>
        <v/>
      </c>
      <c r="M382" s="66" t="n">
        <v>0.008632149100288301</v>
      </c>
      <c r="N382" s="54">
        <f>ABS(H382-M382)</f>
        <v/>
      </c>
    </row>
    <row r="383" ht="15" customHeight="1" s="35">
      <c r="A383" s="48">
        <f>'1_Raw_Games'!A383</f>
        <v/>
      </c>
      <c r="B383" s="49">
        <f>'1_Raw_Games'!B383</f>
        <v/>
      </c>
      <c r="C383" s="48">
        <f>'1_Raw_Games'!D383</f>
        <v/>
      </c>
      <c r="D383" s="48">
        <f>'1_Raw_Games'!C383</f>
        <v/>
      </c>
      <c r="E383" s="48">
        <f>'1_Raw_Games'!P383</f>
        <v/>
      </c>
      <c r="F383" s="50">
        <f>'2_Params'!$B$4+SUMPRODUCT(($C$3:C382=C383)*($K$3:K382))-SUMPRODUCT(($D$3:D382=C383)*($K$3:K382))</f>
        <v/>
      </c>
      <c r="G383" s="50">
        <f>'2_Params'!$B$4+SUMPRODUCT(($C$3:C382=D383)*($K$3:K382))-SUMPRODUCT(($D$3:D382=D383)*($K$3:K382))</f>
        <v/>
      </c>
      <c r="H383" s="51">
        <f>(F383-G383+'2_Params'!$B$6)/'2_Params'!$B$7</f>
        <v/>
      </c>
      <c r="I383" s="51">
        <f>1/(1+10^(-H383))</f>
        <v/>
      </c>
      <c r="J383" s="52">
        <f>LN(ABS(E383)+1)*('2_Params'!$B$8/MAX('2_Params'!$B$10,(IF(L383=1,F383-G383,G383-F383))*'2_Params'!$B$9+'2_Params'!$B$8))</f>
        <v/>
      </c>
      <c r="K383" s="52">
        <f>'2_Params'!$B$5*J383*(L383-I383)</f>
        <v/>
      </c>
      <c r="L383" s="48">
        <f>'1_Raw_Games'!O383</f>
        <v/>
      </c>
      <c r="M383" s="66" t="n">
        <v>0.2557755790514789</v>
      </c>
      <c r="N383" s="54">
        <f>ABS(H383-M383)</f>
        <v/>
      </c>
    </row>
    <row r="384" ht="15" customHeight="1" s="35">
      <c r="A384" s="48">
        <f>'1_Raw_Games'!A384</f>
        <v/>
      </c>
      <c r="B384" s="49">
        <f>'1_Raw_Games'!B384</f>
        <v/>
      </c>
      <c r="C384" s="48">
        <f>'1_Raw_Games'!D384</f>
        <v/>
      </c>
      <c r="D384" s="48">
        <f>'1_Raw_Games'!C384</f>
        <v/>
      </c>
      <c r="E384" s="48">
        <f>'1_Raw_Games'!P384</f>
        <v/>
      </c>
      <c r="F384" s="50">
        <f>'2_Params'!$B$4+SUMPRODUCT(($C$3:C383=C384)*($K$3:K383))-SUMPRODUCT(($D$3:D383=C384)*($K$3:K383))</f>
        <v/>
      </c>
      <c r="G384" s="50">
        <f>'2_Params'!$B$4+SUMPRODUCT(($C$3:C383=D384)*($K$3:K383))-SUMPRODUCT(($D$3:D383=D384)*($K$3:K383))</f>
        <v/>
      </c>
      <c r="H384" s="51">
        <f>(F384-G384+'2_Params'!$B$6)/'2_Params'!$B$7</f>
        <v/>
      </c>
      <c r="I384" s="51">
        <f>1/(1+10^(-H384))</f>
        <v/>
      </c>
      <c r="J384" s="52">
        <f>LN(ABS(E384)+1)*('2_Params'!$B$8/MAX('2_Params'!$B$10,(IF(L384=1,F384-G384,G384-F384))*'2_Params'!$B$9+'2_Params'!$B$8))</f>
        <v/>
      </c>
      <c r="K384" s="52">
        <f>'2_Params'!$B$5*J384*(L384-I384)</f>
        <v/>
      </c>
      <c r="L384" s="48">
        <f>'1_Raw_Games'!O384</f>
        <v/>
      </c>
      <c r="M384" s="66" t="n">
        <v>0.1164618300149817</v>
      </c>
      <c r="N384" s="54">
        <f>ABS(H384-M384)</f>
        <v/>
      </c>
    </row>
    <row r="385" ht="15" customHeight="1" s="35">
      <c r="A385" s="48">
        <f>'1_Raw_Games'!A385</f>
        <v/>
      </c>
      <c r="B385" s="49">
        <f>'1_Raw_Games'!B385</f>
        <v/>
      </c>
      <c r="C385" s="48">
        <f>'1_Raw_Games'!D385</f>
        <v/>
      </c>
      <c r="D385" s="48">
        <f>'1_Raw_Games'!C385</f>
        <v/>
      </c>
      <c r="E385" s="48">
        <f>'1_Raw_Games'!P385</f>
        <v/>
      </c>
      <c r="F385" s="50">
        <f>'2_Params'!$B$4+SUMPRODUCT(($C$3:C384=C385)*($K$3:K384))-SUMPRODUCT(($D$3:D384=C385)*($K$3:K384))</f>
        <v/>
      </c>
      <c r="G385" s="50">
        <f>'2_Params'!$B$4+SUMPRODUCT(($C$3:C384=D385)*($K$3:K384))-SUMPRODUCT(($D$3:D384=D385)*($K$3:K384))</f>
        <v/>
      </c>
      <c r="H385" s="51">
        <f>(F385-G385+'2_Params'!$B$6)/'2_Params'!$B$7</f>
        <v/>
      </c>
      <c r="I385" s="51">
        <f>1/(1+10^(-H385))</f>
        <v/>
      </c>
      <c r="J385" s="52">
        <f>LN(ABS(E385)+1)*('2_Params'!$B$8/MAX('2_Params'!$B$10,(IF(L385=1,F385-G385,G385-F385))*'2_Params'!$B$9+'2_Params'!$B$8))</f>
        <v/>
      </c>
      <c r="K385" s="52">
        <f>'2_Params'!$B$5*J385*(L385-I385)</f>
        <v/>
      </c>
      <c r="L385" s="48">
        <f>'1_Raw_Games'!O385</f>
        <v/>
      </c>
      <c r="M385" s="66" t="n">
        <v>0.0286445471852937</v>
      </c>
      <c r="N385" s="54">
        <f>ABS(H385-M385)</f>
        <v/>
      </c>
    </row>
    <row r="386" ht="15" customHeight="1" s="35">
      <c r="A386" s="48">
        <f>'1_Raw_Games'!A386</f>
        <v/>
      </c>
      <c r="B386" s="49">
        <f>'1_Raw_Games'!B386</f>
        <v/>
      </c>
      <c r="C386" s="48">
        <f>'1_Raw_Games'!D386</f>
        <v/>
      </c>
      <c r="D386" s="48">
        <f>'1_Raw_Games'!C386</f>
        <v/>
      </c>
      <c r="E386" s="48">
        <f>'1_Raw_Games'!P386</f>
        <v/>
      </c>
      <c r="F386" s="50">
        <f>'2_Params'!$B$4+SUMPRODUCT(($C$3:C385=C386)*($K$3:K385))-SUMPRODUCT(($D$3:D385=C386)*($K$3:K385))</f>
        <v/>
      </c>
      <c r="G386" s="50">
        <f>'2_Params'!$B$4+SUMPRODUCT(($C$3:C385=D386)*($K$3:K385))-SUMPRODUCT(($D$3:D385=D386)*($K$3:K385))</f>
        <v/>
      </c>
      <c r="H386" s="51">
        <f>(F386-G386+'2_Params'!$B$6)/'2_Params'!$B$7</f>
        <v/>
      </c>
      <c r="I386" s="51">
        <f>1/(1+10^(-H386))</f>
        <v/>
      </c>
      <c r="J386" s="52">
        <f>LN(ABS(E386)+1)*('2_Params'!$B$8/MAX('2_Params'!$B$10,(IF(L386=1,F386-G386,G386-F386))*'2_Params'!$B$9+'2_Params'!$B$8))</f>
        <v/>
      </c>
      <c r="K386" s="52">
        <f>'2_Params'!$B$5*J386*(L386-I386)</f>
        <v/>
      </c>
      <c r="L386" s="48">
        <f>'1_Raw_Games'!O386</f>
        <v/>
      </c>
      <c r="M386" s="66" t="n">
        <v>0.0969816429156168</v>
      </c>
      <c r="N386" s="54">
        <f>ABS(H386-M386)</f>
        <v/>
      </c>
    </row>
    <row r="387" ht="15" customHeight="1" s="35">
      <c r="A387" s="48">
        <f>'1_Raw_Games'!A387</f>
        <v/>
      </c>
      <c r="B387" s="49">
        <f>'1_Raw_Games'!B387</f>
        <v/>
      </c>
      <c r="C387" s="48">
        <f>'1_Raw_Games'!D387</f>
        <v/>
      </c>
      <c r="D387" s="48">
        <f>'1_Raw_Games'!C387</f>
        <v/>
      </c>
      <c r="E387" s="48">
        <f>'1_Raw_Games'!P387</f>
        <v/>
      </c>
      <c r="F387" s="50">
        <f>'2_Params'!$B$4+SUMPRODUCT(($C$3:C386=C387)*($K$3:K386))-SUMPRODUCT(($D$3:D386=C387)*($K$3:K386))</f>
        <v/>
      </c>
      <c r="G387" s="50">
        <f>'2_Params'!$B$4+SUMPRODUCT(($C$3:C386=D387)*($K$3:K386))-SUMPRODUCT(($D$3:D386=D387)*($K$3:K386))</f>
        <v/>
      </c>
      <c r="H387" s="51">
        <f>(F387-G387+'2_Params'!$B$6)/'2_Params'!$B$7</f>
        <v/>
      </c>
      <c r="I387" s="51">
        <f>1/(1+10^(-H387))</f>
        <v/>
      </c>
      <c r="J387" s="52">
        <f>LN(ABS(E387)+1)*('2_Params'!$B$8/MAX('2_Params'!$B$10,(IF(L387=1,F387-G387,G387-F387))*'2_Params'!$B$9+'2_Params'!$B$8))</f>
        <v/>
      </c>
      <c r="K387" s="52">
        <f>'2_Params'!$B$5*J387*(L387-I387)</f>
        <v/>
      </c>
      <c r="L387" s="48">
        <f>'1_Raw_Games'!O387</f>
        <v/>
      </c>
      <c r="M387" s="66" t="n">
        <v>0.1547481014573981</v>
      </c>
      <c r="N387" s="54">
        <f>ABS(H387-M387)</f>
        <v/>
      </c>
    </row>
    <row r="388" ht="15" customHeight="1" s="35">
      <c r="A388" s="48">
        <f>'1_Raw_Games'!A388</f>
        <v/>
      </c>
      <c r="B388" s="49">
        <f>'1_Raw_Games'!B388</f>
        <v/>
      </c>
      <c r="C388" s="48">
        <f>'1_Raw_Games'!D388</f>
        <v/>
      </c>
      <c r="D388" s="48">
        <f>'1_Raw_Games'!C388</f>
        <v/>
      </c>
      <c r="E388" s="48">
        <f>'1_Raw_Games'!P388</f>
        <v/>
      </c>
      <c r="F388" s="50">
        <f>'2_Params'!$B$4+SUMPRODUCT(($C$3:C387=C388)*($K$3:K387))-SUMPRODUCT(($D$3:D387=C388)*($K$3:K387))</f>
        <v/>
      </c>
      <c r="G388" s="50">
        <f>'2_Params'!$B$4+SUMPRODUCT(($C$3:C387=D388)*($K$3:K387))-SUMPRODUCT(($D$3:D387=D388)*($K$3:K387))</f>
        <v/>
      </c>
      <c r="H388" s="51">
        <f>(F388-G388+'2_Params'!$B$6)/'2_Params'!$B$7</f>
        <v/>
      </c>
      <c r="I388" s="51">
        <f>1/(1+10^(-H388))</f>
        <v/>
      </c>
      <c r="J388" s="52">
        <f>LN(ABS(E388)+1)*('2_Params'!$B$8/MAX('2_Params'!$B$10,(IF(L388=1,F388-G388,G388-F388))*'2_Params'!$B$9+'2_Params'!$B$8))</f>
        <v/>
      </c>
      <c r="K388" s="52">
        <f>'2_Params'!$B$5*J388*(L388-I388)</f>
        <v/>
      </c>
      <c r="L388" s="48">
        <f>'1_Raw_Games'!O388</f>
        <v/>
      </c>
      <c r="M388" s="66" t="n">
        <v>0.0346093645533699</v>
      </c>
      <c r="N388" s="54">
        <f>ABS(H388-M388)</f>
        <v/>
      </c>
    </row>
    <row r="389" ht="15" customHeight="1" s="35">
      <c r="A389" s="48">
        <f>'1_Raw_Games'!A389</f>
        <v/>
      </c>
      <c r="B389" s="49">
        <f>'1_Raw_Games'!B389</f>
        <v/>
      </c>
      <c r="C389" s="48">
        <f>'1_Raw_Games'!D389</f>
        <v/>
      </c>
      <c r="D389" s="48">
        <f>'1_Raw_Games'!C389</f>
        <v/>
      </c>
      <c r="E389" s="48">
        <f>'1_Raw_Games'!P389</f>
        <v/>
      </c>
      <c r="F389" s="50">
        <f>'2_Params'!$B$4+SUMPRODUCT(($C$3:C388=C389)*($K$3:K388))-SUMPRODUCT(($D$3:D388=C389)*($K$3:K388))</f>
        <v/>
      </c>
      <c r="G389" s="50">
        <f>'2_Params'!$B$4+SUMPRODUCT(($C$3:C388=D389)*($K$3:K388))-SUMPRODUCT(($D$3:D388=D389)*($K$3:K388))</f>
        <v/>
      </c>
      <c r="H389" s="51">
        <f>(F389-G389+'2_Params'!$B$6)/'2_Params'!$B$7</f>
        <v/>
      </c>
      <c r="I389" s="51">
        <f>1/(1+10^(-H389))</f>
        <v/>
      </c>
      <c r="J389" s="52">
        <f>LN(ABS(E389)+1)*('2_Params'!$B$8/MAX('2_Params'!$B$10,(IF(L389=1,F389-G389,G389-F389))*'2_Params'!$B$9+'2_Params'!$B$8))</f>
        <v/>
      </c>
      <c r="K389" s="52">
        <f>'2_Params'!$B$5*J389*(L389-I389)</f>
        <v/>
      </c>
      <c r="L389" s="48">
        <f>'1_Raw_Games'!O389</f>
        <v/>
      </c>
      <c r="M389" s="66" t="n">
        <v>0.1548022442848702</v>
      </c>
      <c r="N389" s="54">
        <f>ABS(H389-M389)</f>
        <v/>
      </c>
    </row>
    <row r="390" ht="15" customHeight="1" s="35">
      <c r="A390" s="48">
        <f>'1_Raw_Games'!A390</f>
        <v/>
      </c>
      <c r="B390" s="49">
        <f>'1_Raw_Games'!B390</f>
        <v/>
      </c>
      <c r="C390" s="48">
        <f>'1_Raw_Games'!D390</f>
        <v/>
      </c>
      <c r="D390" s="48">
        <f>'1_Raw_Games'!C390</f>
        <v/>
      </c>
      <c r="E390" s="48">
        <f>'1_Raw_Games'!P390</f>
        <v/>
      </c>
      <c r="F390" s="50">
        <f>'2_Params'!$B$4+SUMPRODUCT(($C$3:C389=C390)*($K$3:K389))-SUMPRODUCT(($D$3:D389=C390)*($K$3:K389))</f>
        <v/>
      </c>
      <c r="G390" s="50">
        <f>'2_Params'!$B$4+SUMPRODUCT(($C$3:C389=D390)*($K$3:K389))-SUMPRODUCT(($D$3:D389=D390)*($K$3:K389))</f>
        <v/>
      </c>
      <c r="H390" s="51">
        <f>(F390-G390+'2_Params'!$B$6)/'2_Params'!$B$7</f>
        <v/>
      </c>
      <c r="I390" s="51">
        <f>1/(1+10^(-H390))</f>
        <v/>
      </c>
      <c r="J390" s="52">
        <f>LN(ABS(E390)+1)*('2_Params'!$B$8/MAX('2_Params'!$B$10,(IF(L390=1,F390-G390,G390-F390))*'2_Params'!$B$9+'2_Params'!$B$8))</f>
        <v/>
      </c>
      <c r="K390" s="52">
        <f>'2_Params'!$B$5*J390*(L390-I390)</f>
        <v/>
      </c>
      <c r="L390" s="48">
        <f>'1_Raw_Games'!O390</f>
        <v/>
      </c>
      <c r="M390" s="66" t="n">
        <v>-0.0910471289485093</v>
      </c>
      <c r="N390" s="54">
        <f>ABS(H390-M390)</f>
        <v/>
      </c>
    </row>
    <row r="391" ht="15" customHeight="1" s="35">
      <c r="A391" s="48">
        <f>'1_Raw_Games'!A391</f>
        <v/>
      </c>
      <c r="B391" s="49">
        <f>'1_Raw_Games'!B391</f>
        <v/>
      </c>
      <c r="C391" s="48">
        <f>'1_Raw_Games'!D391</f>
        <v/>
      </c>
      <c r="D391" s="48">
        <f>'1_Raw_Games'!C391</f>
        <v/>
      </c>
      <c r="E391" s="48">
        <f>'1_Raw_Games'!P391</f>
        <v/>
      </c>
      <c r="F391" s="50">
        <f>'2_Params'!$B$4+SUMPRODUCT(($C$3:C390=C391)*($K$3:K390))-SUMPRODUCT(($D$3:D390=C391)*($K$3:K390))</f>
        <v/>
      </c>
      <c r="G391" s="50">
        <f>'2_Params'!$B$4+SUMPRODUCT(($C$3:C390=D391)*($K$3:K390))-SUMPRODUCT(($D$3:D390=D391)*($K$3:K390))</f>
        <v/>
      </c>
      <c r="H391" s="51">
        <f>(F391-G391+'2_Params'!$B$6)/'2_Params'!$B$7</f>
        <v/>
      </c>
      <c r="I391" s="51">
        <f>1/(1+10^(-H391))</f>
        <v/>
      </c>
      <c r="J391" s="52">
        <f>LN(ABS(E391)+1)*('2_Params'!$B$8/MAX('2_Params'!$B$10,(IF(L391=1,F391-G391,G391-F391))*'2_Params'!$B$9+'2_Params'!$B$8))</f>
        <v/>
      </c>
      <c r="K391" s="52">
        <f>'2_Params'!$B$5*J391*(L391-I391)</f>
        <v/>
      </c>
      <c r="L391" s="48">
        <f>'1_Raw_Games'!O391</f>
        <v/>
      </c>
      <c r="M391" s="66" t="n">
        <v>0.31966004902105</v>
      </c>
      <c r="N391" s="54">
        <f>ABS(H391-M391)</f>
        <v/>
      </c>
    </row>
    <row r="392" ht="15" customHeight="1" s="35">
      <c r="A392" s="48">
        <f>'1_Raw_Games'!A392</f>
        <v/>
      </c>
      <c r="B392" s="49">
        <f>'1_Raw_Games'!B392</f>
        <v/>
      </c>
      <c r="C392" s="48">
        <f>'1_Raw_Games'!D392</f>
        <v/>
      </c>
      <c r="D392" s="48">
        <f>'1_Raw_Games'!C392</f>
        <v/>
      </c>
      <c r="E392" s="48">
        <f>'1_Raw_Games'!P392</f>
        <v/>
      </c>
      <c r="F392" s="50">
        <f>'2_Params'!$B$4+SUMPRODUCT(($C$3:C391=C392)*($K$3:K391))-SUMPRODUCT(($D$3:D391=C392)*($K$3:K391))</f>
        <v/>
      </c>
      <c r="G392" s="50">
        <f>'2_Params'!$B$4+SUMPRODUCT(($C$3:C391=D392)*($K$3:K391))-SUMPRODUCT(($D$3:D391=D392)*($K$3:K391))</f>
        <v/>
      </c>
      <c r="H392" s="51">
        <f>(F392-G392+'2_Params'!$B$6)/'2_Params'!$B$7</f>
        <v/>
      </c>
      <c r="I392" s="51">
        <f>1/(1+10^(-H392))</f>
        <v/>
      </c>
      <c r="J392" s="52">
        <f>LN(ABS(E392)+1)*('2_Params'!$B$8/MAX('2_Params'!$B$10,(IF(L392=1,F392-G392,G392-F392))*'2_Params'!$B$9+'2_Params'!$B$8))</f>
        <v/>
      </c>
      <c r="K392" s="52">
        <f>'2_Params'!$B$5*J392*(L392-I392)</f>
        <v/>
      </c>
      <c r="L392" s="48">
        <f>'1_Raw_Games'!O392</f>
        <v/>
      </c>
      <c r="M392" s="66" t="n">
        <v>0.7327186427071917</v>
      </c>
      <c r="N392" s="54">
        <f>ABS(H392-M392)</f>
        <v/>
      </c>
    </row>
    <row r="393" ht="15" customHeight="1" s="35">
      <c r="A393" s="48">
        <f>'1_Raw_Games'!A393</f>
        <v/>
      </c>
      <c r="B393" s="49">
        <f>'1_Raw_Games'!B393</f>
        <v/>
      </c>
      <c r="C393" s="48">
        <f>'1_Raw_Games'!D393</f>
        <v/>
      </c>
      <c r="D393" s="48">
        <f>'1_Raw_Games'!C393</f>
        <v/>
      </c>
      <c r="E393" s="48">
        <f>'1_Raw_Games'!P393</f>
        <v/>
      </c>
      <c r="F393" s="50">
        <f>'2_Params'!$B$4+SUMPRODUCT(($C$3:C392=C393)*($K$3:K392))-SUMPRODUCT(($D$3:D392=C393)*($K$3:K392))</f>
        <v/>
      </c>
      <c r="G393" s="50">
        <f>'2_Params'!$B$4+SUMPRODUCT(($C$3:C392=D393)*($K$3:K392))-SUMPRODUCT(($D$3:D392=D393)*($K$3:K392))</f>
        <v/>
      </c>
      <c r="H393" s="51">
        <f>(F393-G393+'2_Params'!$B$6)/'2_Params'!$B$7</f>
        <v/>
      </c>
      <c r="I393" s="51">
        <f>1/(1+10^(-H393))</f>
        <v/>
      </c>
      <c r="J393" s="52">
        <f>LN(ABS(E393)+1)*('2_Params'!$B$8/MAX('2_Params'!$B$10,(IF(L393=1,F393-G393,G393-F393))*'2_Params'!$B$9+'2_Params'!$B$8))</f>
        <v/>
      </c>
      <c r="K393" s="52">
        <f>'2_Params'!$B$5*J393*(L393-I393)</f>
        <v/>
      </c>
      <c r="L393" s="48">
        <f>'1_Raw_Games'!O393</f>
        <v/>
      </c>
      <c r="M393" s="66" t="n">
        <v>0.6096976612514965</v>
      </c>
      <c r="N393" s="54">
        <f>ABS(H393-M393)</f>
        <v/>
      </c>
    </row>
    <row r="394" ht="15" customHeight="1" s="35">
      <c r="A394" s="48">
        <f>'1_Raw_Games'!A394</f>
        <v/>
      </c>
      <c r="B394" s="49">
        <f>'1_Raw_Games'!B394</f>
        <v/>
      </c>
      <c r="C394" s="48">
        <f>'1_Raw_Games'!D394</f>
        <v/>
      </c>
      <c r="D394" s="48">
        <f>'1_Raw_Games'!C394</f>
        <v/>
      </c>
      <c r="E394" s="48">
        <f>'1_Raw_Games'!P394</f>
        <v/>
      </c>
      <c r="F394" s="50">
        <f>'2_Params'!$B$4+SUMPRODUCT(($C$3:C393=C394)*($K$3:K393))-SUMPRODUCT(($D$3:D393=C394)*($K$3:K393))</f>
        <v/>
      </c>
      <c r="G394" s="50">
        <f>'2_Params'!$B$4+SUMPRODUCT(($C$3:C393=D394)*($K$3:K393))-SUMPRODUCT(($D$3:D393=D394)*($K$3:K393))</f>
        <v/>
      </c>
      <c r="H394" s="51">
        <f>(F394-G394+'2_Params'!$B$6)/'2_Params'!$B$7</f>
        <v/>
      </c>
      <c r="I394" s="51">
        <f>1/(1+10^(-H394))</f>
        <v/>
      </c>
      <c r="J394" s="52">
        <f>LN(ABS(E394)+1)*('2_Params'!$B$8/MAX('2_Params'!$B$10,(IF(L394=1,F394-G394,G394-F394))*'2_Params'!$B$9+'2_Params'!$B$8))</f>
        <v/>
      </c>
      <c r="K394" s="52">
        <f>'2_Params'!$B$5*J394*(L394-I394)</f>
        <v/>
      </c>
      <c r="L394" s="48">
        <f>'1_Raw_Games'!O394</f>
        <v/>
      </c>
      <c r="M394" s="66" t="n">
        <v>-0.0256639389287119</v>
      </c>
      <c r="N394" s="54">
        <f>ABS(H394-M394)</f>
        <v/>
      </c>
    </row>
    <row r="395" ht="15" customHeight="1" s="35">
      <c r="A395" s="48">
        <f>'1_Raw_Games'!A395</f>
        <v/>
      </c>
      <c r="B395" s="49">
        <f>'1_Raw_Games'!B395</f>
        <v/>
      </c>
      <c r="C395" s="48">
        <f>'1_Raw_Games'!D395</f>
        <v/>
      </c>
      <c r="D395" s="48">
        <f>'1_Raw_Games'!C395</f>
        <v/>
      </c>
      <c r="E395" s="48">
        <f>'1_Raw_Games'!P395</f>
        <v/>
      </c>
      <c r="F395" s="50">
        <f>'2_Params'!$B$4+SUMPRODUCT(($C$3:C394=C395)*($K$3:K394))-SUMPRODUCT(($D$3:D394=C395)*($K$3:K394))</f>
        <v/>
      </c>
      <c r="G395" s="50">
        <f>'2_Params'!$B$4+SUMPRODUCT(($C$3:C394=D395)*($K$3:K394))-SUMPRODUCT(($D$3:D394=D395)*($K$3:K394))</f>
        <v/>
      </c>
      <c r="H395" s="51">
        <f>(F395-G395+'2_Params'!$B$6)/'2_Params'!$B$7</f>
        <v/>
      </c>
      <c r="I395" s="51">
        <f>1/(1+10^(-H395))</f>
        <v/>
      </c>
      <c r="J395" s="52">
        <f>LN(ABS(E395)+1)*('2_Params'!$B$8/MAX('2_Params'!$B$10,(IF(L395=1,F395-G395,G395-F395))*'2_Params'!$B$9+'2_Params'!$B$8))</f>
        <v/>
      </c>
      <c r="K395" s="52">
        <f>'2_Params'!$B$5*J395*(L395-I395)</f>
        <v/>
      </c>
      <c r="L395" s="48">
        <f>'1_Raw_Games'!O395</f>
        <v/>
      </c>
      <c r="M395" s="66" t="n">
        <v>-0.3168686046788559</v>
      </c>
      <c r="N395" s="54">
        <f>ABS(H395-M395)</f>
        <v/>
      </c>
    </row>
    <row r="396" ht="15" customHeight="1" s="35">
      <c r="A396" s="48">
        <f>'1_Raw_Games'!A396</f>
        <v/>
      </c>
      <c r="B396" s="49">
        <f>'1_Raw_Games'!B396</f>
        <v/>
      </c>
      <c r="C396" s="48">
        <f>'1_Raw_Games'!D396</f>
        <v/>
      </c>
      <c r="D396" s="48">
        <f>'1_Raw_Games'!C396</f>
        <v/>
      </c>
      <c r="E396" s="48">
        <f>'1_Raw_Games'!P396</f>
        <v/>
      </c>
      <c r="F396" s="50">
        <f>'2_Params'!$B$4+SUMPRODUCT(($C$3:C395=C396)*($K$3:K395))-SUMPRODUCT(($D$3:D395=C396)*($K$3:K395))</f>
        <v/>
      </c>
      <c r="G396" s="50">
        <f>'2_Params'!$B$4+SUMPRODUCT(($C$3:C395=D396)*($K$3:K395))-SUMPRODUCT(($D$3:D395=D396)*($K$3:K395))</f>
        <v/>
      </c>
      <c r="H396" s="51">
        <f>(F396-G396+'2_Params'!$B$6)/'2_Params'!$B$7</f>
        <v/>
      </c>
      <c r="I396" s="51">
        <f>1/(1+10^(-H396))</f>
        <v/>
      </c>
      <c r="J396" s="52">
        <f>LN(ABS(E396)+1)*('2_Params'!$B$8/MAX('2_Params'!$B$10,(IF(L396=1,F396-G396,G396-F396))*'2_Params'!$B$9+'2_Params'!$B$8))</f>
        <v/>
      </c>
      <c r="K396" s="52">
        <f>'2_Params'!$B$5*J396*(L396-I396)</f>
        <v/>
      </c>
      <c r="L396" s="48">
        <f>'1_Raw_Games'!O396</f>
        <v/>
      </c>
      <c r="M396" s="66" t="n">
        <v>-0.0475852266235529</v>
      </c>
      <c r="N396" s="54">
        <f>ABS(H396-M396)</f>
        <v/>
      </c>
    </row>
    <row r="397" ht="15" customHeight="1" s="35">
      <c r="A397" s="48">
        <f>'1_Raw_Games'!A397</f>
        <v/>
      </c>
      <c r="B397" s="49">
        <f>'1_Raw_Games'!B397</f>
        <v/>
      </c>
      <c r="C397" s="48">
        <f>'1_Raw_Games'!D397</f>
        <v/>
      </c>
      <c r="D397" s="48">
        <f>'1_Raw_Games'!C397</f>
        <v/>
      </c>
      <c r="E397" s="48">
        <f>'1_Raw_Games'!P397</f>
        <v/>
      </c>
      <c r="F397" s="50">
        <f>'2_Params'!$B$4+SUMPRODUCT(($C$3:C396=C397)*($K$3:K396))-SUMPRODUCT(($D$3:D396=C397)*($K$3:K396))</f>
        <v/>
      </c>
      <c r="G397" s="50">
        <f>'2_Params'!$B$4+SUMPRODUCT(($C$3:C396=D397)*($K$3:K396))-SUMPRODUCT(($D$3:D396=D397)*($K$3:K396))</f>
        <v/>
      </c>
      <c r="H397" s="51">
        <f>(F397-G397+'2_Params'!$B$6)/'2_Params'!$B$7</f>
        <v/>
      </c>
      <c r="I397" s="51">
        <f>1/(1+10^(-H397))</f>
        <v/>
      </c>
      <c r="J397" s="52">
        <f>LN(ABS(E397)+1)*('2_Params'!$B$8/MAX('2_Params'!$B$10,(IF(L397=1,F397-G397,G397-F397))*'2_Params'!$B$9+'2_Params'!$B$8))</f>
        <v/>
      </c>
      <c r="K397" s="52">
        <f>'2_Params'!$B$5*J397*(L397-I397)</f>
        <v/>
      </c>
      <c r="L397" s="48">
        <f>'1_Raw_Games'!O397</f>
        <v/>
      </c>
      <c r="M397" s="66" t="n">
        <v>-0.0373477714650545</v>
      </c>
      <c r="N397" s="54">
        <f>ABS(H397-M397)</f>
        <v/>
      </c>
    </row>
    <row r="398" ht="15" customHeight="1" s="35">
      <c r="A398" s="48">
        <f>'1_Raw_Games'!A398</f>
        <v/>
      </c>
      <c r="B398" s="49">
        <f>'1_Raw_Games'!B398</f>
        <v/>
      </c>
      <c r="C398" s="48">
        <f>'1_Raw_Games'!D398</f>
        <v/>
      </c>
      <c r="D398" s="48">
        <f>'1_Raw_Games'!C398</f>
        <v/>
      </c>
      <c r="E398" s="48">
        <f>'1_Raw_Games'!P398</f>
        <v/>
      </c>
      <c r="F398" s="50">
        <f>'2_Params'!$B$4+SUMPRODUCT(($C$3:C397=C398)*($K$3:K397))-SUMPRODUCT(($D$3:D397=C398)*($K$3:K397))</f>
        <v/>
      </c>
      <c r="G398" s="50">
        <f>'2_Params'!$B$4+SUMPRODUCT(($C$3:C397=D398)*($K$3:K397))-SUMPRODUCT(($D$3:D397=D398)*($K$3:K397))</f>
        <v/>
      </c>
      <c r="H398" s="51">
        <f>(F398-G398+'2_Params'!$B$6)/'2_Params'!$B$7</f>
        <v/>
      </c>
      <c r="I398" s="51">
        <f>1/(1+10^(-H398))</f>
        <v/>
      </c>
      <c r="J398" s="52">
        <f>LN(ABS(E398)+1)*('2_Params'!$B$8/MAX('2_Params'!$B$10,(IF(L398=1,F398-G398,G398-F398))*'2_Params'!$B$9+'2_Params'!$B$8))</f>
        <v/>
      </c>
      <c r="K398" s="52">
        <f>'2_Params'!$B$5*J398*(L398-I398)</f>
        <v/>
      </c>
      <c r="L398" s="48">
        <f>'1_Raw_Games'!O398</f>
        <v/>
      </c>
      <c r="M398" s="66" t="n">
        <v>-0.3188411829803362</v>
      </c>
      <c r="N398" s="54">
        <f>ABS(H398-M398)</f>
        <v/>
      </c>
    </row>
    <row r="399" ht="15" customHeight="1" s="35">
      <c r="A399" s="48">
        <f>'1_Raw_Games'!A399</f>
        <v/>
      </c>
      <c r="B399" s="49">
        <f>'1_Raw_Games'!B399</f>
        <v/>
      </c>
      <c r="C399" s="48">
        <f>'1_Raw_Games'!D399</f>
        <v/>
      </c>
      <c r="D399" s="48">
        <f>'1_Raw_Games'!C399</f>
        <v/>
      </c>
      <c r="E399" s="48">
        <f>'1_Raw_Games'!P399</f>
        <v/>
      </c>
      <c r="F399" s="50">
        <f>'2_Params'!$B$4+SUMPRODUCT(($C$3:C398=C399)*($K$3:K398))-SUMPRODUCT(($D$3:D398=C399)*($K$3:K398))</f>
        <v/>
      </c>
      <c r="G399" s="50">
        <f>'2_Params'!$B$4+SUMPRODUCT(($C$3:C398=D399)*($K$3:K398))-SUMPRODUCT(($D$3:D398=D399)*($K$3:K398))</f>
        <v/>
      </c>
      <c r="H399" s="51">
        <f>(F399-G399+'2_Params'!$B$6)/'2_Params'!$B$7</f>
        <v/>
      </c>
      <c r="I399" s="51">
        <f>1/(1+10^(-H399))</f>
        <v/>
      </c>
      <c r="J399" s="52">
        <f>LN(ABS(E399)+1)*('2_Params'!$B$8/MAX('2_Params'!$B$10,(IF(L399=1,F399-G399,G399-F399))*'2_Params'!$B$9+'2_Params'!$B$8))</f>
        <v/>
      </c>
      <c r="K399" s="52">
        <f>'2_Params'!$B$5*J399*(L399-I399)</f>
        <v/>
      </c>
      <c r="L399" s="48">
        <f>'1_Raw_Games'!O399</f>
        <v/>
      </c>
      <c r="M399" s="66" t="n">
        <v>-0.1930878927731635</v>
      </c>
      <c r="N399" s="54">
        <f>ABS(H399-M399)</f>
        <v/>
      </c>
    </row>
    <row r="400" ht="15" customHeight="1" s="35">
      <c r="A400" s="48">
        <f>'1_Raw_Games'!A400</f>
        <v/>
      </c>
      <c r="B400" s="49">
        <f>'1_Raw_Games'!B400</f>
        <v/>
      </c>
      <c r="C400" s="48">
        <f>'1_Raw_Games'!D400</f>
        <v/>
      </c>
      <c r="D400" s="48">
        <f>'1_Raw_Games'!C400</f>
        <v/>
      </c>
      <c r="E400" s="48">
        <f>'1_Raw_Games'!P400</f>
        <v/>
      </c>
      <c r="F400" s="50">
        <f>'2_Params'!$B$4+SUMPRODUCT(($C$3:C399=C400)*($K$3:K399))-SUMPRODUCT(($D$3:D399=C400)*($K$3:K399))</f>
        <v/>
      </c>
      <c r="G400" s="50">
        <f>'2_Params'!$B$4+SUMPRODUCT(($C$3:C399=D400)*($K$3:K399))-SUMPRODUCT(($D$3:D399=D400)*($K$3:K399))</f>
        <v/>
      </c>
      <c r="H400" s="51">
        <f>(F400-G400+'2_Params'!$B$6)/'2_Params'!$B$7</f>
        <v/>
      </c>
      <c r="I400" s="51">
        <f>1/(1+10^(-H400))</f>
        <v/>
      </c>
      <c r="J400" s="52">
        <f>LN(ABS(E400)+1)*('2_Params'!$B$8/MAX('2_Params'!$B$10,(IF(L400=1,F400-G400,G400-F400))*'2_Params'!$B$9+'2_Params'!$B$8))</f>
        <v/>
      </c>
      <c r="K400" s="52">
        <f>'2_Params'!$B$5*J400*(L400-I400)</f>
        <v/>
      </c>
      <c r="L400" s="48">
        <f>'1_Raw_Games'!O400</f>
        <v/>
      </c>
      <c r="M400" s="66" t="n">
        <v>0.2749247947606392</v>
      </c>
      <c r="N400" s="54">
        <f>ABS(H400-M400)</f>
        <v/>
      </c>
    </row>
    <row r="401" ht="15" customHeight="1" s="35">
      <c r="A401" s="48">
        <f>'1_Raw_Games'!A401</f>
        <v/>
      </c>
      <c r="B401" s="49">
        <f>'1_Raw_Games'!B401</f>
        <v/>
      </c>
      <c r="C401" s="48">
        <f>'1_Raw_Games'!D401</f>
        <v/>
      </c>
      <c r="D401" s="48">
        <f>'1_Raw_Games'!C401</f>
        <v/>
      </c>
      <c r="E401" s="48">
        <f>'1_Raw_Games'!P401</f>
        <v/>
      </c>
      <c r="F401" s="50">
        <f>'2_Params'!$B$4+SUMPRODUCT(($C$3:C400=C401)*($K$3:K400))-SUMPRODUCT(($D$3:D400=C401)*($K$3:K400))</f>
        <v/>
      </c>
      <c r="G401" s="50">
        <f>'2_Params'!$B$4+SUMPRODUCT(($C$3:C400=D401)*($K$3:K400))-SUMPRODUCT(($D$3:D400=D401)*($K$3:K400))</f>
        <v/>
      </c>
      <c r="H401" s="51">
        <f>(F401-G401+'2_Params'!$B$6)/'2_Params'!$B$7</f>
        <v/>
      </c>
      <c r="I401" s="51">
        <f>1/(1+10^(-H401))</f>
        <v/>
      </c>
      <c r="J401" s="52">
        <f>LN(ABS(E401)+1)*('2_Params'!$B$8/MAX('2_Params'!$B$10,(IF(L401=1,F401-G401,G401-F401))*'2_Params'!$B$9+'2_Params'!$B$8))</f>
        <v/>
      </c>
      <c r="K401" s="52">
        <f>'2_Params'!$B$5*J401*(L401-I401)</f>
        <v/>
      </c>
      <c r="L401" s="48">
        <f>'1_Raw_Games'!O401</f>
        <v/>
      </c>
      <c r="M401" s="66" t="n">
        <v>0.2019617730373033</v>
      </c>
      <c r="N401" s="54">
        <f>ABS(H401-M401)</f>
        <v/>
      </c>
    </row>
    <row r="402" ht="15" customHeight="1" s="35">
      <c r="A402" s="48">
        <f>'1_Raw_Games'!A402</f>
        <v/>
      </c>
      <c r="B402" s="49">
        <f>'1_Raw_Games'!B402</f>
        <v/>
      </c>
      <c r="C402" s="48">
        <f>'1_Raw_Games'!D402</f>
        <v/>
      </c>
      <c r="D402" s="48">
        <f>'1_Raw_Games'!C402</f>
        <v/>
      </c>
      <c r="E402" s="48">
        <f>'1_Raw_Games'!P402</f>
        <v/>
      </c>
      <c r="F402" s="50">
        <f>'2_Params'!$B$4+SUMPRODUCT(($C$3:C401=C402)*($K$3:K401))-SUMPRODUCT(($D$3:D401=C402)*($K$3:K401))</f>
        <v/>
      </c>
      <c r="G402" s="50">
        <f>'2_Params'!$B$4+SUMPRODUCT(($C$3:C401=D402)*($K$3:K401))-SUMPRODUCT(($D$3:D401=D402)*($K$3:K401))</f>
        <v/>
      </c>
      <c r="H402" s="51">
        <f>(F402-G402+'2_Params'!$B$6)/'2_Params'!$B$7</f>
        <v/>
      </c>
      <c r="I402" s="51">
        <f>1/(1+10^(-H402))</f>
        <v/>
      </c>
      <c r="J402" s="52">
        <f>LN(ABS(E402)+1)*('2_Params'!$B$8/MAX('2_Params'!$B$10,(IF(L402=1,F402-G402,G402-F402))*'2_Params'!$B$9+'2_Params'!$B$8))</f>
        <v/>
      </c>
      <c r="K402" s="52">
        <f>'2_Params'!$B$5*J402*(L402-I402)</f>
        <v/>
      </c>
      <c r="L402" s="48">
        <f>'1_Raw_Games'!O402</f>
        <v/>
      </c>
      <c r="M402" s="66" t="n">
        <v>-0.07240921325274929</v>
      </c>
      <c r="N402" s="54">
        <f>ABS(H402-M402)</f>
        <v/>
      </c>
    </row>
    <row r="403" ht="15" customHeight="1" s="35">
      <c r="A403" s="48">
        <f>'1_Raw_Games'!A403</f>
        <v/>
      </c>
      <c r="B403" s="49">
        <f>'1_Raw_Games'!B403</f>
        <v/>
      </c>
      <c r="C403" s="48">
        <f>'1_Raw_Games'!D403</f>
        <v/>
      </c>
      <c r="D403" s="48">
        <f>'1_Raw_Games'!C403</f>
        <v/>
      </c>
      <c r="E403" s="48">
        <f>'1_Raw_Games'!P403</f>
        <v/>
      </c>
      <c r="F403" s="50">
        <f>'2_Params'!$B$4+SUMPRODUCT(($C$3:C402=C403)*($K$3:K402))-SUMPRODUCT(($D$3:D402=C403)*($K$3:K402))</f>
        <v/>
      </c>
      <c r="G403" s="50">
        <f>'2_Params'!$B$4+SUMPRODUCT(($C$3:C402=D403)*($K$3:K402))-SUMPRODUCT(($D$3:D402=D403)*($K$3:K402))</f>
        <v/>
      </c>
      <c r="H403" s="51">
        <f>(F403-G403+'2_Params'!$B$6)/'2_Params'!$B$7</f>
        <v/>
      </c>
      <c r="I403" s="51">
        <f>1/(1+10^(-H403))</f>
        <v/>
      </c>
      <c r="J403" s="52">
        <f>LN(ABS(E403)+1)*('2_Params'!$B$8/MAX('2_Params'!$B$10,(IF(L403=1,F403-G403,G403-F403))*'2_Params'!$B$9+'2_Params'!$B$8))</f>
        <v/>
      </c>
      <c r="K403" s="52">
        <f>'2_Params'!$B$5*J403*(L403-I403)</f>
        <v/>
      </c>
      <c r="L403" s="48">
        <f>'1_Raw_Games'!O403</f>
        <v/>
      </c>
      <c r="M403" s="66" t="n">
        <v>0.3023820973395692</v>
      </c>
      <c r="N403" s="54">
        <f>ABS(H403-M403)</f>
        <v/>
      </c>
    </row>
    <row r="404" ht="15" customHeight="1" s="35">
      <c r="A404" s="48">
        <f>'1_Raw_Games'!A404</f>
        <v/>
      </c>
      <c r="B404" s="49">
        <f>'1_Raw_Games'!B404</f>
        <v/>
      </c>
      <c r="C404" s="48">
        <f>'1_Raw_Games'!D404</f>
        <v/>
      </c>
      <c r="D404" s="48">
        <f>'1_Raw_Games'!C404</f>
        <v/>
      </c>
      <c r="E404" s="48">
        <f>'1_Raw_Games'!P404</f>
        <v/>
      </c>
      <c r="F404" s="50">
        <f>'2_Params'!$B$4+SUMPRODUCT(($C$3:C403=C404)*($K$3:K403))-SUMPRODUCT(($D$3:D403=C404)*($K$3:K403))</f>
        <v/>
      </c>
      <c r="G404" s="50">
        <f>'2_Params'!$B$4+SUMPRODUCT(($C$3:C403=D404)*($K$3:K403))-SUMPRODUCT(($D$3:D403=D404)*($K$3:K403))</f>
        <v/>
      </c>
      <c r="H404" s="51">
        <f>(F404-G404+'2_Params'!$B$6)/'2_Params'!$B$7</f>
        <v/>
      </c>
      <c r="I404" s="51">
        <f>1/(1+10^(-H404))</f>
        <v/>
      </c>
      <c r="J404" s="52">
        <f>LN(ABS(E404)+1)*('2_Params'!$B$8/MAX('2_Params'!$B$10,(IF(L404=1,F404-G404,G404-F404))*'2_Params'!$B$9+'2_Params'!$B$8))</f>
        <v/>
      </c>
      <c r="K404" s="52">
        <f>'2_Params'!$B$5*J404*(L404-I404)</f>
        <v/>
      </c>
      <c r="L404" s="48">
        <f>'1_Raw_Games'!O404</f>
        <v/>
      </c>
      <c r="M404" s="66" t="n">
        <v>0.1972553304899247</v>
      </c>
      <c r="N404" s="54">
        <f>ABS(H404-M404)</f>
        <v/>
      </c>
    </row>
    <row r="405" ht="15" customHeight="1" s="35">
      <c r="A405" s="48">
        <f>'1_Raw_Games'!A405</f>
        <v/>
      </c>
      <c r="B405" s="49">
        <f>'1_Raw_Games'!B405</f>
        <v/>
      </c>
      <c r="C405" s="48">
        <f>'1_Raw_Games'!D405</f>
        <v/>
      </c>
      <c r="D405" s="48">
        <f>'1_Raw_Games'!C405</f>
        <v/>
      </c>
      <c r="E405" s="48">
        <f>'1_Raw_Games'!P405</f>
        <v/>
      </c>
      <c r="F405" s="50">
        <f>'2_Params'!$B$4+SUMPRODUCT(($C$3:C404=C405)*($K$3:K404))-SUMPRODUCT(($D$3:D404=C405)*($K$3:K404))</f>
        <v/>
      </c>
      <c r="G405" s="50">
        <f>'2_Params'!$B$4+SUMPRODUCT(($C$3:C404=D405)*($K$3:K404))-SUMPRODUCT(($D$3:D404=D405)*($K$3:K404))</f>
        <v/>
      </c>
      <c r="H405" s="51">
        <f>(F405-G405+'2_Params'!$B$6)/'2_Params'!$B$7</f>
        <v/>
      </c>
      <c r="I405" s="51">
        <f>1/(1+10^(-H405))</f>
        <v/>
      </c>
      <c r="J405" s="52">
        <f>LN(ABS(E405)+1)*('2_Params'!$B$8/MAX('2_Params'!$B$10,(IF(L405=1,F405-G405,G405-F405))*'2_Params'!$B$9+'2_Params'!$B$8))</f>
        <v/>
      </c>
      <c r="K405" s="52">
        <f>'2_Params'!$B$5*J405*(L405-I405)</f>
        <v/>
      </c>
      <c r="L405" s="48">
        <f>'1_Raw_Games'!O405</f>
        <v/>
      </c>
      <c r="M405" s="66" t="n">
        <v>0.3386122757058604</v>
      </c>
      <c r="N405" s="54">
        <f>ABS(H405-M405)</f>
        <v/>
      </c>
    </row>
    <row r="406" ht="15" customHeight="1" s="35">
      <c r="A406" s="48">
        <f>'1_Raw_Games'!A406</f>
        <v/>
      </c>
      <c r="B406" s="49">
        <f>'1_Raw_Games'!B406</f>
        <v/>
      </c>
      <c r="C406" s="48">
        <f>'1_Raw_Games'!D406</f>
        <v/>
      </c>
      <c r="D406" s="48">
        <f>'1_Raw_Games'!C406</f>
        <v/>
      </c>
      <c r="E406" s="48">
        <f>'1_Raw_Games'!P406</f>
        <v/>
      </c>
      <c r="F406" s="50">
        <f>'2_Params'!$B$4+SUMPRODUCT(($C$3:C405=C406)*($K$3:K405))-SUMPRODUCT(($D$3:D405=C406)*($K$3:K405))</f>
        <v/>
      </c>
      <c r="G406" s="50">
        <f>'2_Params'!$B$4+SUMPRODUCT(($C$3:C405=D406)*($K$3:K405))-SUMPRODUCT(($D$3:D405=D406)*($K$3:K405))</f>
        <v/>
      </c>
      <c r="H406" s="51">
        <f>(F406-G406+'2_Params'!$B$6)/'2_Params'!$B$7</f>
        <v/>
      </c>
      <c r="I406" s="51">
        <f>1/(1+10^(-H406))</f>
        <v/>
      </c>
      <c r="J406" s="52">
        <f>LN(ABS(E406)+1)*('2_Params'!$B$8/MAX('2_Params'!$B$10,(IF(L406=1,F406-G406,G406-F406))*'2_Params'!$B$9+'2_Params'!$B$8))</f>
        <v/>
      </c>
      <c r="K406" s="52">
        <f>'2_Params'!$B$5*J406*(L406-I406)</f>
        <v/>
      </c>
      <c r="L406" s="48">
        <f>'1_Raw_Games'!O406</f>
        <v/>
      </c>
      <c r="M406" s="66" t="n">
        <v>-0.0466178077577654</v>
      </c>
      <c r="N406" s="54">
        <f>ABS(H406-M406)</f>
        <v/>
      </c>
    </row>
    <row r="407" ht="15" customHeight="1" s="35">
      <c r="A407" s="48">
        <f>'1_Raw_Games'!A407</f>
        <v/>
      </c>
      <c r="B407" s="49">
        <f>'1_Raw_Games'!B407</f>
        <v/>
      </c>
      <c r="C407" s="48">
        <f>'1_Raw_Games'!D407</f>
        <v/>
      </c>
      <c r="D407" s="48">
        <f>'1_Raw_Games'!C407</f>
        <v/>
      </c>
      <c r="E407" s="48">
        <f>'1_Raw_Games'!P407</f>
        <v/>
      </c>
      <c r="F407" s="50">
        <f>'2_Params'!$B$4+SUMPRODUCT(($C$3:C406=C407)*($K$3:K406))-SUMPRODUCT(($D$3:D406=C407)*($K$3:K406))</f>
        <v/>
      </c>
      <c r="G407" s="50">
        <f>'2_Params'!$B$4+SUMPRODUCT(($C$3:C406=D407)*($K$3:K406))-SUMPRODUCT(($D$3:D406=D407)*($K$3:K406))</f>
        <v/>
      </c>
      <c r="H407" s="51">
        <f>(F407-G407+'2_Params'!$B$6)/'2_Params'!$B$7</f>
        <v/>
      </c>
      <c r="I407" s="51">
        <f>1/(1+10^(-H407))</f>
        <v/>
      </c>
      <c r="J407" s="52">
        <f>LN(ABS(E407)+1)*('2_Params'!$B$8/MAX('2_Params'!$B$10,(IF(L407=1,F407-G407,G407-F407))*'2_Params'!$B$9+'2_Params'!$B$8))</f>
        <v/>
      </c>
      <c r="K407" s="52">
        <f>'2_Params'!$B$5*J407*(L407-I407)</f>
        <v/>
      </c>
      <c r="L407" s="48">
        <f>'1_Raw_Games'!O407</f>
        <v/>
      </c>
      <c r="M407" s="66" t="n">
        <v>0.3048325452643752</v>
      </c>
      <c r="N407" s="54">
        <f>ABS(H407-M407)</f>
        <v/>
      </c>
    </row>
    <row r="408" ht="15" customHeight="1" s="35">
      <c r="A408" s="48">
        <f>'1_Raw_Games'!A408</f>
        <v/>
      </c>
      <c r="B408" s="49">
        <f>'1_Raw_Games'!B408</f>
        <v/>
      </c>
      <c r="C408" s="48">
        <f>'1_Raw_Games'!D408</f>
        <v/>
      </c>
      <c r="D408" s="48">
        <f>'1_Raw_Games'!C408</f>
        <v/>
      </c>
      <c r="E408" s="48">
        <f>'1_Raw_Games'!P408</f>
        <v/>
      </c>
      <c r="F408" s="50">
        <f>'2_Params'!$B$4+SUMPRODUCT(($C$3:C407=C408)*($K$3:K407))-SUMPRODUCT(($D$3:D407=C408)*($K$3:K407))</f>
        <v/>
      </c>
      <c r="G408" s="50">
        <f>'2_Params'!$B$4+SUMPRODUCT(($C$3:C407=D408)*($K$3:K407))-SUMPRODUCT(($D$3:D407=D408)*($K$3:K407))</f>
        <v/>
      </c>
      <c r="H408" s="51">
        <f>(F408-G408+'2_Params'!$B$6)/'2_Params'!$B$7</f>
        <v/>
      </c>
      <c r="I408" s="51">
        <f>1/(1+10^(-H408))</f>
        <v/>
      </c>
      <c r="J408" s="52">
        <f>LN(ABS(E408)+1)*('2_Params'!$B$8/MAX('2_Params'!$B$10,(IF(L408=1,F408-G408,G408-F408))*'2_Params'!$B$9+'2_Params'!$B$8))</f>
        <v/>
      </c>
      <c r="K408" s="52">
        <f>'2_Params'!$B$5*J408*(L408-I408)</f>
        <v/>
      </c>
      <c r="L408" s="48">
        <f>'1_Raw_Games'!O408</f>
        <v/>
      </c>
      <c r="M408" s="66" t="n">
        <v>-0.1499958009337939</v>
      </c>
      <c r="N408" s="54">
        <f>ABS(H408-M408)</f>
        <v/>
      </c>
    </row>
    <row r="409" ht="15" customHeight="1" s="35">
      <c r="A409" s="48">
        <f>'1_Raw_Games'!A409</f>
        <v/>
      </c>
      <c r="B409" s="49">
        <f>'1_Raw_Games'!B409</f>
        <v/>
      </c>
      <c r="C409" s="48">
        <f>'1_Raw_Games'!D409</f>
        <v/>
      </c>
      <c r="D409" s="48">
        <f>'1_Raw_Games'!C409</f>
        <v/>
      </c>
      <c r="E409" s="48">
        <f>'1_Raw_Games'!P409</f>
        <v/>
      </c>
      <c r="F409" s="50">
        <f>'2_Params'!$B$4+SUMPRODUCT(($C$3:C408=C409)*($K$3:K408))-SUMPRODUCT(($D$3:D408=C409)*($K$3:K408))</f>
        <v/>
      </c>
      <c r="G409" s="50">
        <f>'2_Params'!$B$4+SUMPRODUCT(($C$3:C408=D409)*($K$3:K408))-SUMPRODUCT(($D$3:D408=D409)*($K$3:K408))</f>
        <v/>
      </c>
      <c r="H409" s="51">
        <f>(F409-G409+'2_Params'!$B$6)/'2_Params'!$B$7</f>
        <v/>
      </c>
      <c r="I409" s="51">
        <f>1/(1+10^(-H409))</f>
        <v/>
      </c>
      <c r="J409" s="52">
        <f>LN(ABS(E409)+1)*('2_Params'!$B$8/MAX('2_Params'!$B$10,(IF(L409=1,F409-G409,G409-F409))*'2_Params'!$B$9+'2_Params'!$B$8))</f>
        <v/>
      </c>
      <c r="K409" s="52">
        <f>'2_Params'!$B$5*J409*(L409-I409)</f>
        <v/>
      </c>
      <c r="L409" s="48">
        <f>'1_Raw_Games'!O409</f>
        <v/>
      </c>
      <c r="M409" s="66" t="n">
        <v>0.2166118660566025</v>
      </c>
      <c r="N409" s="54">
        <f>ABS(H409-M409)</f>
        <v/>
      </c>
    </row>
    <row r="410" ht="15" customHeight="1" s="35">
      <c r="A410" s="48">
        <f>'1_Raw_Games'!A410</f>
        <v/>
      </c>
      <c r="B410" s="49">
        <f>'1_Raw_Games'!B410</f>
        <v/>
      </c>
      <c r="C410" s="48">
        <f>'1_Raw_Games'!D410</f>
        <v/>
      </c>
      <c r="D410" s="48">
        <f>'1_Raw_Games'!C410</f>
        <v/>
      </c>
      <c r="E410" s="48">
        <f>'1_Raw_Games'!P410</f>
        <v/>
      </c>
      <c r="F410" s="50">
        <f>'2_Params'!$B$4+SUMPRODUCT(($C$3:C409=C410)*($K$3:K409))-SUMPRODUCT(($D$3:D409=C410)*($K$3:K409))</f>
        <v/>
      </c>
      <c r="G410" s="50">
        <f>'2_Params'!$B$4+SUMPRODUCT(($C$3:C409=D410)*($K$3:K409))-SUMPRODUCT(($D$3:D409=D410)*($K$3:K409))</f>
        <v/>
      </c>
      <c r="H410" s="51">
        <f>(F410-G410+'2_Params'!$B$6)/'2_Params'!$B$7</f>
        <v/>
      </c>
      <c r="I410" s="51">
        <f>1/(1+10^(-H410))</f>
        <v/>
      </c>
      <c r="J410" s="52">
        <f>LN(ABS(E410)+1)*('2_Params'!$B$8/MAX('2_Params'!$B$10,(IF(L410=1,F410-G410,G410-F410))*'2_Params'!$B$9+'2_Params'!$B$8))</f>
        <v/>
      </c>
      <c r="K410" s="52">
        <f>'2_Params'!$B$5*J410*(L410-I410)</f>
        <v/>
      </c>
      <c r="L410" s="48">
        <f>'1_Raw_Games'!O410</f>
        <v/>
      </c>
      <c r="M410" s="66" t="n">
        <v>0.2649037228798807</v>
      </c>
      <c r="N410" s="54">
        <f>ABS(H410-M410)</f>
        <v/>
      </c>
    </row>
    <row r="411" ht="15" customHeight="1" s="35">
      <c r="A411" s="48">
        <f>'1_Raw_Games'!A411</f>
        <v/>
      </c>
      <c r="B411" s="49">
        <f>'1_Raw_Games'!B411</f>
        <v/>
      </c>
      <c r="C411" s="48">
        <f>'1_Raw_Games'!D411</f>
        <v/>
      </c>
      <c r="D411" s="48">
        <f>'1_Raw_Games'!C411</f>
        <v/>
      </c>
      <c r="E411" s="48">
        <f>'1_Raw_Games'!P411</f>
        <v/>
      </c>
      <c r="F411" s="50">
        <f>'2_Params'!$B$4+SUMPRODUCT(($C$3:C410=C411)*($K$3:K410))-SUMPRODUCT(($D$3:D410=C411)*($K$3:K410))</f>
        <v/>
      </c>
      <c r="G411" s="50">
        <f>'2_Params'!$B$4+SUMPRODUCT(($C$3:C410=D411)*($K$3:K410))-SUMPRODUCT(($D$3:D410=D411)*($K$3:K410))</f>
        <v/>
      </c>
      <c r="H411" s="51">
        <f>(F411-G411+'2_Params'!$B$6)/'2_Params'!$B$7</f>
        <v/>
      </c>
      <c r="I411" s="51">
        <f>1/(1+10^(-H411))</f>
        <v/>
      </c>
      <c r="J411" s="52">
        <f>LN(ABS(E411)+1)*('2_Params'!$B$8/MAX('2_Params'!$B$10,(IF(L411=1,F411-G411,G411-F411))*'2_Params'!$B$9+'2_Params'!$B$8))</f>
        <v/>
      </c>
      <c r="K411" s="52">
        <f>'2_Params'!$B$5*J411*(L411-I411)</f>
        <v/>
      </c>
      <c r="L411" s="48">
        <f>'1_Raw_Games'!O411</f>
        <v/>
      </c>
      <c r="M411" s="66" t="n">
        <v>0.090105461623329</v>
      </c>
      <c r="N411" s="54">
        <f>ABS(H411-M411)</f>
        <v/>
      </c>
    </row>
    <row r="412" ht="15" customHeight="1" s="35">
      <c r="A412" s="48">
        <f>'1_Raw_Games'!A412</f>
        <v/>
      </c>
      <c r="B412" s="49">
        <f>'1_Raw_Games'!B412</f>
        <v/>
      </c>
      <c r="C412" s="48">
        <f>'1_Raw_Games'!D412</f>
        <v/>
      </c>
      <c r="D412" s="48">
        <f>'1_Raw_Games'!C412</f>
        <v/>
      </c>
      <c r="E412" s="48">
        <f>'1_Raw_Games'!P412</f>
        <v/>
      </c>
      <c r="F412" s="50">
        <f>'2_Params'!$B$4+SUMPRODUCT(($C$3:C411=C412)*($K$3:K411))-SUMPRODUCT(($D$3:D411=C412)*($K$3:K411))</f>
        <v/>
      </c>
      <c r="G412" s="50">
        <f>'2_Params'!$B$4+SUMPRODUCT(($C$3:C411=D412)*($K$3:K411))-SUMPRODUCT(($D$3:D411=D412)*($K$3:K411))</f>
        <v/>
      </c>
      <c r="H412" s="51">
        <f>(F412-G412+'2_Params'!$B$6)/'2_Params'!$B$7</f>
        <v/>
      </c>
      <c r="I412" s="51">
        <f>1/(1+10^(-H412))</f>
        <v/>
      </c>
      <c r="J412" s="52">
        <f>LN(ABS(E412)+1)*('2_Params'!$B$8/MAX('2_Params'!$B$10,(IF(L412=1,F412-G412,G412-F412))*'2_Params'!$B$9+'2_Params'!$B$8))</f>
        <v/>
      </c>
      <c r="K412" s="52">
        <f>'2_Params'!$B$5*J412*(L412-I412)</f>
        <v/>
      </c>
      <c r="L412" s="48">
        <f>'1_Raw_Games'!O412</f>
        <v/>
      </c>
      <c r="M412" s="66" t="n">
        <v>0.1445286050650759</v>
      </c>
      <c r="N412" s="54">
        <f>ABS(H412-M412)</f>
        <v/>
      </c>
    </row>
    <row r="413" ht="15" customHeight="1" s="35">
      <c r="A413" s="48">
        <f>'1_Raw_Games'!A413</f>
        <v/>
      </c>
      <c r="B413" s="49">
        <f>'1_Raw_Games'!B413</f>
        <v/>
      </c>
      <c r="C413" s="48">
        <f>'1_Raw_Games'!D413</f>
        <v/>
      </c>
      <c r="D413" s="48">
        <f>'1_Raw_Games'!C413</f>
        <v/>
      </c>
      <c r="E413" s="48">
        <f>'1_Raw_Games'!P413</f>
        <v/>
      </c>
      <c r="F413" s="50">
        <f>'2_Params'!$B$4+SUMPRODUCT(($C$3:C412=C413)*($K$3:K412))-SUMPRODUCT(($D$3:D412=C413)*($K$3:K412))</f>
        <v/>
      </c>
      <c r="G413" s="50">
        <f>'2_Params'!$B$4+SUMPRODUCT(($C$3:C412=D413)*($K$3:K412))-SUMPRODUCT(($D$3:D412=D413)*($K$3:K412))</f>
        <v/>
      </c>
      <c r="H413" s="51">
        <f>(F413-G413+'2_Params'!$B$6)/'2_Params'!$B$7</f>
        <v/>
      </c>
      <c r="I413" s="51">
        <f>1/(1+10^(-H413))</f>
        <v/>
      </c>
      <c r="J413" s="52">
        <f>LN(ABS(E413)+1)*('2_Params'!$B$8/MAX('2_Params'!$B$10,(IF(L413=1,F413-G413,G413-F413))*'2_Params'!$B$9+'2_Params'!$B$8))</f>
        <v/>
      </c>
      <c r="K413" s="52">
        <f>'2_Params'!$B$5*J413*(L413-I413)</f>
        <v/>
      </c>
      <c r="L413" s="48">
        <f>'1_Raw_Games'!O413</f>
        <v/>
      </c>
      <c r="M413" s="66" t="n">
        <v>0.4786467448924162</v>
      </c>
      <c r="N413" s="54">
        <f>ABS(H413-M413)</f>
        <v/>
      </c>
    </row>
    <row r="414" ht="15" customHeight="1" s="35">
      <c r="A414" s="48">
        <f>'1_Raw_Games'!A414</f>
        <v/>
      </c>
      <c r="B414" s="49">
        <f>'1_Raw_Games'!B414</f>
        <v/>
      </c>
      <c r="C414" s="48">
        <f>'1_Raw_Games'!D414</f>
        <v/>
      </c>
      <c r="D414" s="48">
        <f>'1_Raw_Games'!C414</f>
        <v/>
      </c>
      <c r="E414" s="48">
        <f>'1_Raw_Games'!P414</f>
        <v/>
      </c>
      <c r="F414" s="50">
        <f>'2_Params'!$B$4+SUMPRODUCT(($C$3:C413=C414)*($K$3:K413))-SUMPRODUCT(($D$3:D413=C414)*($K$3:K413))</f>
        <v/>
      </c>
      <c r="G414" s="50">
        <f>'2_Params'!$B$4+SUMPRODUCT(($C$3:C413=D414)*($K$3:K413))-SUMPRODUCT(($D$3:D413=D414)*($K$3:K413))</f>
        <v/>
      </c>
      <c r="H414" s="51">
        <f>(F414-G414+'2_Params'!$B$6)/'2_Params'!$B$7</f>
        <v/>
      </c>
      <c r="I414" s="51">
        <f>1/(1+10^(-H414))</f>
        <v/>
      </c>
      <c r="J414" s="52">
        <f>LN(ABS(E414)+1)*('2_Params'!$B$8/MAX('2_Params'!$B$10,(IF(L414=1,F414-G414,G414-F414))*'2_Params'!$B$9+'2_Params'!$B$8))</f>
        <v/>
      </c>
      <c r="K414" s="52">
        <f>'2_Params'!$B$5*J414*(L414-I414)</f>
        <v/>
      </c>
      <c r="L414" s="48">
        <f>'1_Raw_Games'!O414</f>
        <v/>
      </c>
      <c r="M414" s="66" t="n">
        <v>0.4298830665689905</v>
      </c>
      <c r="N414" s="54">
        <f>ABS(H414-M414)</f>
        <v/>
      </c>
    </row>
    <row r="415" ht="15" customHeight="1" s="35">
      <c r="A415" s="48">
        <f>'1_Raw_Games'!A415</f>
        <v/>
      </c>
      <c r="B415" s="49">
        <f>'1_Raw_Games'!B415</f>
        <v/>
      </c>
      <c r="C415" s="48">
        <f>'1_Raw_Games'!D415</f>
        <v/>
      </c>
      <c r="D415" s="48">
        <f>'1_Raw_Games'!C415</f>
        <v/>
      </c>
      <c r="E415" s="48">
        <f>'1_Raw_Games'!P415</f>
        <v/>
      </c>
      <c r="F415" s="50">
        <f>'2_Params'!$B$4+SUMPRODUCT(($C$3:C414=C415)*($K$3:K414))-SUMPRODUCT(($D$3:D414=C415)*($K$3:K414))</f>
        <v/>
      </c>
      <c r="G415" s="50">
        <f>'2_Params'!$B$4+SUMPRODUCT(($C$3:C414=D415)*($K$3:K414))-SUMPRODUCT(($D$3:D414=D415)*($K$3:K414))</f>
        <v/>
      </c>
      <c r="H415" s="51">
        <f>(F415-G415+'2_Params'!$B$6)/'2_Params'!$B$7</f>
        <v/>
      </c>
      <c r="I415" s="51">
        <f>1/(1+10^(-H415))</f>
        <v/>
      </c>
      <c r="J415" s="52">
        <f>LN(ABS(E415)+1)*('2_Params'!$B$8/MAX('2_Params'!$B$10,(IF(L415=1,F415-G415,G415-F415))*'2_Params'!$B$9+'2_Params'!$B$8))</f>
        <v/>
      </c>
      <c r="K415" s="52">
        <f>'2_Params'!$B$5*J415*(L415-I415)</f>
        <v/>
      </c>
      <c r="L415" s="48">
        <f>'1_Raw_Games'!O415</f>
        <v/>
      </c>
      <c r="M415" s="66" t="n">
        <v>0.063126490043237</v>
      </c>
      <c r="N415" s="54">
        <f>ABS(H415-M415)</f>
        <v/>
      </c>
    </row>
    <row r="416" ht="15" customHeight="1" s="35">
      <c r="A416" s="48">
        <f>'1_Raw_Games'!A416</f>
        <v/>
      </c>
      <c r="B416" s="49">
        <f>'1_Raw_Games'!B416</f>
        <v/>
      </c>
      <c r="C416" s="48">
        <f>'1_Raw_Games'!D416</f>
        <v/>
      </c>
      <c r="D416" s="48">
        <f>'1_Raw_Games'!C416</f>
        <v/>
      </c>
      <c r="E416" s="48">
        <f>'1_Raw_Games'!P416</f>
        <v/>
      </c>
      <c r="F416" s="50">
        <f>'2_Params'!$B$4+SUMPRODUCT(($C$3:C415=C416)*($K$3:K415))-SUMPRODUCT(($D$3:D415=C416)*($K$3:K415))</f>
        <v/>
      </c>
      <c r="G416" s="50">
        <f>'2_Params'!$B$4+SUMPRODUCT(($C$3:C415=D416)*($K$3:K415))-SUMPRODUCT(($D$3:D415=D416)*($K$3:K415))</f>
        <v/>
      </c>
      <c r="H416" s="51">
        <f>(F416-G416+'2_Params'!$B$6)/'2_Params'!$B$7</f>
        <v/>
      </c>
      <c r="I416" s="51">
        <f>1/(1+10^(-H416))</f>
        <v/>
      </c>
      <c r="J416" s="52">
        <f>LN(ABS(E416)+1)*('2_Params'!$B$8/MAX('2_Params'!$B$10,(IF(L416=1,F416-G416,G416-F416))*'2_Params'!$B$9+'2_Params'!$B$8))</f>
        <v/>
      </c>
      <c r="K416" s="52">
        <f>'2_Params'!$B$5*J416*(L416-I416)</f>
        <v/>
      </c>
      <c r="L416" s="48">
        <f>'1_Raw_Games'!O416</f>
        <v/>
      </c>
      <c r="M416" s="66" t="n">
        <v>-0.0592835700877611</v>
      </c>
      <c r="N416" s="54">
        <f>ABS(H416-M416)</f>
        <v/>
      </c>
    </row>
    <row r="417" ht="15" customHeight="1" s="35">
      <c r="A417" s="48">
        <f>'1_Raw_Games'!A417</f>
        <v/>
      </c>
      <c r="B417" s="49">
        <f>'1_Raw_Games'!B417</f>
        <v/>
      </c>
      <c r="C417" s="48">
        <f>'1_Raw_Games'!D417</f>
        <v/>
      </c>
      <c r="D417" s="48">
        <f>'1_Raw_Games'!C417</f>
        <v/>
      </c>
      <c r="E417" s="48">
        <f>'1_Raw_Games'!P417</f>
        <v/>
      </c>
      <c r="F417" s="50">
        <f>'2_Params'!$B$4+SUMPRODUCT(($C$3:C416=C417)*($K$3:K416))-SUMPRODUCT(($D$3:D416=C417)*($K$3:K416))</f>
        <v/>
      </c>
      <c r="G417" s="50">
        <f>'2_Params'!$B$4+SUMPRODUCT(($C$3:C416=D417)*($K$3:K416))-SUMPRODUCT(($D$3:D416=D417)*($K$3:K416))</f>
        <v/>
      </c>
      <c r="H417" s="51">
        <f>(F417-G417+'2_Params'!$B$6)/'2_Params'!$B$7</f>
        <v/>
      </c>
      <c r="I417" s="51">
        <f>1/(1+10^(-H417))</f>
        <v/>
      </c>
      <c r="J417" s="52">
        <f>LN(ABS(E417)+1)*('2_Params'!$B$8/MAX('2_Params'!$B$10,(IF(L417=1,F417-G417,G417-F417))*'2_Params'!$B$9+'2_Params'!$B$8))</f>
        <v/>
      </c>
      <c r="K417" s="52">
        <f>'2_Params'!$B$5*J417*(L417-I417)</f>
        <v/>
      </c>
      <c r="L417" s="48">
        <f>'1_Raw_Games'!O417</f>
        <v/>
      </c>
      <c r="M417" s="66" t="n">
        <v>-0.035776801960506</v>
      </c>
      <c r="N417" s="54">
        <f>ABS(H417-M417)</f>
        <v/>
      </c>
    </row>
    <row r="418" ht="15" customHeight="1" s="35">
      <c r="A418" s="48">
        <f>'1_Raw_Games'!A418</f>
        <v/>
      </c>
      <c r="B418" s="49">
        <f>'1_Raw_Games'!B418</f>
        <v/>
      </c>
      <c r="C418" s="48">
        <f>'1_Raw_Games'!D418</f>
        <v/>
      </c>
      <c r="D418" s="48">
        <f>'1_Raw_Games'!C418</f>
        <v/>
      </c>
      <c r="E418" s="48">
        <f>'1_Raw_Games'!P418</f>
        <v/>
      </c>
      <c r="F418" s="50">
        <f>'2_Params'!$B$4+SUMPRODUCT(($C$3:C417=C418)*($K$3:K417))-SUMPRODUCT(($D$3:D417=C418)*($K$3:K417))</f>
        <v/>
      </c>
      <c r="G418" s="50">
        <f>'2_Params'!$B$4+SUMPRODUCT(($C$3:C417=D418)*($K$3:K417))-SUMPRODUCT(($D$3:D417=D418)*($K$3:K417))</f>
        <v/>
      </c>
      <c r="H418" s="51">
        <f>(F418-G418+'2_Params'!$B$6)/'2_Params'!$B$7</f>
        <v/>
      </c>
      <c r="I418" s="51">
        <f>1/(1+10^(-H418))</f>
        <v/>
      </c>
      <c r="J418" s="52">
        <f>LN(ABS(E418)+1)*('2_Params'!$B$8/MAX('2_Params'!$B$10,(IF(L418=1,F418-G418,G418-F418))*'2_Params'!$B$9+'2_Params'!$B$8))</f>
        <v/>
      </c>
      <c r="K418" s="52">
        <f>'2_Params'!$B$5*J418*(L418-I418)</f>
        <v/>
      </c>
      <c r="L418" s="48">
        <f>'1_Raw_Games'!O418</f>
        <v/>
      </c>
      <c r="M418" s="66" t="n">
        <v>-0.1979211758792388</v>
      </c>
      <c r="N418" s="54">
        <f>ABS(H418-M418)</f>
        <v/>
      </c>
    </row>
    <row r="419" ht="15" customHeight="1" s="35">
      <c r="A419" s="48">
        <f>'1_Raw_Games'!A419</f>
        <v/>
      </c>
      <c r="B419" s="49">
        <f>'1_Raw_Games'!B419</f>
        <v/>
      </c>
      <c r="C419" s="48">
        <f>'1_Raw_Games'!D419</f>
        <v/>
      </c>
      <c r="D419" s="48">
        <f>'1_Raw_Games'!C419</f>
        <v/>
      </c>
      <c r="E419" s="48">
        <f>'1_Raw_Games'!P419</f>
        <v/>
      </c>
      <c r="F419" s="50">
        <f>'2_Params'!$B$4+SUMPRODUCT(($C$3:C418=C419)*($K$3:K418))-SUMPRODUCT(($D$3:D418=C419)*($K$3:K418))</f>
        <v/>
      </c>
      <c r="G419" s="50">
        <f>'2_Params'!$B$4+SUMPRODUCT(($C$3:C418=D419)*($K$3:K418))-SUMPRODUCT(($D$3:D418=D419)*($K$3:K418))</f>
        <v/>
      </c>
      <c r="H419" s="51">
        <f>(F419-G419+'2_Params'!$B$6)/'2_Params'!$B$7</f>
        <v/>
      </c>
      <c r="I419" s="51">
        <f>1/(1+10^(-H419))</f>
        <v/>
      </c>
      <c r="J419" s="52">
        <f>LN(ABS(E419)+1)*('2_Params'!$B$8/MAX('2_Params'!$B$10,(IF(L419=1,F419-G419,G419-F419))*'2_Params'!$B$9+'2_Params'!$B$8))</f>
        <v/>
      </c>
      <c r="K419" s="52">
        <f>'2_Params'!$B$5*J419*(L419-I419)</f>
        <v/>
      </c>
      <c r="L419" s="48">
        <f>'1_Raw_Games'!O419</f>
        <v/>
      </c>
      <c r="M419" s="66" t="n">
        <v>0.2533205401917257</v>
      </c>
      <c r="N419" s="54">
        <f>ABS(H419-M419)</f>
        <v/>
      </c>
    </row>
    <row r="420" ht="15" customHeight="1" s="35">
      <c r="A420" s="48">
        <f>'1_Raw_Games'!A420</f>
        <v/>
      </c>
      <c r="B420" s="49">
        <f>'1_Raw_Games'!B420</f>
        <v/>
      </c>
      <c r="C420" s="48">
        <f>'1_Raw_Games'!D420</f>
        <v/>
      </c>
      <c r="D420" s="48">
        <f>'1_Raw_Games'!C420</f>
        <v/>
      </c>
      <c r="E420" s="48">
        <f>'1_Raw_Games'!P420</f>
        <v/>
      </c>
      <c r="F420" s="50">
        <f>'2_Params'!$B$4+SUMPRODUCT(($C$3:C419=C420)*($K$3:K419))-SUMPRODUCT(($D$3:D419=C420)*($K$3:K419))</f>
        <v/>
      </c>
      <c r="G420" s="50">
        <f>'2_Params'!$B$4+SUMPRODUCT(($C$3:C419=D420)*($K$3:K419))-SUMPRODUCT(($D$3:D419=D420)*($K$3:K419))</f>
        <v/>
      </c>
      <c r="H420" s="51">
        <f>(F420-G420+'2_Params'!$B$6)/'2_Params'!$B$7</f>
        <v/>
      </c>
      <c r="I420" s="51">
        <f>1/(1+10^(-H420))</f>
        <v/>
      </c>
      <c r="J420" s="52">
        <f>LN(ABS(E420)+1)*('2_Params'!$B$8/MAX('2_Params'!$B$10,(IF(L420=1,F420-G420,G420-F420))*'2_Params'!$B$9+'2_Params'!$B$8))</f>
        <v/>
      </c>
      <c r="K420" s="52">
        <f>'2_Params'!$B$5*J420*(L420-I420)</f>
        <v/>
      </c>
      <c r="L420" s="48">
        <f>'1_Raw_Games'!O420</f>
        <v/>
      </c>
      <c r="M420" s="66" t="n">
        <v>-0.09250821678392809</v>
      </c>
      <c r="N420" s="54">
        <f>ABS(H420-M420)</f>
        <v/>
      </c>
    </row>
    <row r="421" ht="15" customHeight="1" s="35">
      <c r="A421" s="48">
        <f>'1_Raw_Games'!A421</f>
        <v/>
      </c>
      <c r="B421" s="49">
        <f>'1_Raw_Games'!B421</f>
        <v/>
      </c>
      <c r="C421" s="48">
        <f>'1_Raw_Games'!D421</f>
        <v/>
      </c>
      <c r="D421" s="48">
        <f>'1_Raw_Games'!C421</f>
        <v/>
      </c>
      <c r="E421" s="48">
        <f>'1_Raw_Games'!P421</f>
        <v/>
      </c>
      <c r="F421" s="50">
        <f>'2_Params'!$B$4+SUMPRODUCT(($C$3:C420=C421)*($K$3:K420))-SUMPRODUCT(($D$3:D420=C421)*($K$3:K420))</f>
        <v/>
      </c>
      <c r="G421" s="50">
        <f>'2_Params'!$B$4+SUMPRODUCT(($C$3:C420=D421)*($K$3:K420))-SUMPRODUCT(($D$3:D420=D421)*($K$3:K420))</f>
        <v/>
      </c>
      <c r="H421" s="51">
        <f>(F421-G421+'2_Params'!$B$6)/'2_Params'!$B$7</f>
        <v/>
      </c>
      <c r="I421" s="51">
        <f>1/(1+10^(-H421))</f>
        <v/>
      </c>
      <c r="J421" s="52">
        <f>LN(ABS(E421)+1)*('2_Params'!$B$8/MAX('2_Params'!$B$10,(IF(L421=1,F421-G421,G421-F421))*'2_Params'!$B$9+'2_Params'!$B$8))</f>
        <v/>
      </c>
      <c r="K421" s="52">
        <f>'2_Params'!$B$5*J421*(L421-I421)</f>
        <v/>
      </c>
      <c r="L421" s="48">
        <f>'1_Raw_Games'!O421</f>
        <v/>
      </c>
      <c r="M421" s="66" t="n">
        <v>0.3144501271627933</v>
      </c>
      <c r="N421" s="54">
        <f>ABS(H421-M421)</f>
        <v/>
      </c>
    </row>
    <row r="422" ht="15" customHeight="1" s="35">
      <c r="A422" s="48">
        <f>'1_Raw_Games'!A422</f>
        <v/>
      </c>
      <c r="B422" s="49">
        <f>'1_Raw_Games'!B422</f>
        <v/>
      </c>
      <c r="C422" s="48">
        <f>'1_Raw_Games'!D422</f>
        <v/>
      </c>
      <c r="D422" s="48">
        <f>'1_Raw_Games'!C422</f>
        <v/>
      </c>
      <c r="E422" s="48">
        <f>'1_Raw_Games'!P422</f>
        <v/>
      </c>
      <c r="F422" s="50">
        <f>'2_Params'!$B$4+SUMPRODUCT(($C$3:C421=C422)*($K$3:K421))-SUMPRODUCT(($D$3:D421=C422)*($K$3:K421))</f>
        <v/>
      </c>
      <c r="G422" s="50">
        <f>'2_Params'!$B$4+SUMPRODUCT(($C$3:C421=D422)*($K$3:K421))-SUMPRODUCT(($D$3:D421=D422)*($K$3:K421))</f>
        <v/>
      </c>
      <c r="H422" s="51">
        <f>(F422-G422+'2_Params'!$B$6)/'2_Params'!$B$7</f>
        <v/>
      </c>
      <c r="I422" s="51">
        <f>1/(1+10^(-H422))</f>
        <v/>
      </c>
      <c r="J422" s="52">
        <f>LN(ABS(E422)+1)*('2_Params'!$B$8/MAX('2_Params'!$B$10,(IF(L422=1,F422-G422,G422-F422))*'2_Params'!$B$9+'2_Params'!$B$8))</f>
        <v/>
      </c>
      <c r="K422" s="52">
        <f>'2_Params'!$B$5*J422*(L422-I422)</f>
        <v/>
      </c>
      <c r="L422" s="48">
        <f>'1_Raw_Games'!O422</f>
        <v/>
      </c>
      <c r="M422" s="66" t="n">
        <v>-0.3540724021245626</v>
      </c>
      <c r="N422" s="54">
        <f>ABS(H422-M422)</f>
        <v/>
      </c>
    </row>
    <row r="423" ht="15" customHeight="1" s="35">
      <c r="A423" s="48">
        <f>'1_Raw_Games'!A423</f>
        <v/>
      </c>
      <c r="B423" s="49">
        <f>'1_Raw_Games'!B423</f>
        <v/>
      </c>
      <c r="C423" s="48">
        <f>'1_Raw_Games'!D423</f>
        <v/>
      </c>
      <c r="D423" s="48">
        <f>'1_Raw_Games'!C423</f>
        <v/>
      </c>
      <c r="E423" s="48">
        <f>'1_Raw_Games'!P423</f>
        <v/>
      </c>
      <c r="F423" s="50">
        <f>'2_Params'!$B$4+SUMPRODUCT(($C$3:C422=C423)*($K$3:K422))-SUMPRODUCT(($D$3:D422=C423)*($K$3:K422))</f>
        <v/>
      </c>
      <c r="G423" s="50">
        <f>'2_Params'!$B$4+SUMPRODUCT(($C$3:C422=D423)*($K$3:K422))-SUMPRODUCT(($D$3:D422=D423)*($K$3:K422))</f>
        <v/>
      </c>
      <c r="H423" s="51">
        <f>(F423-G423+'2_Params'!$B$6)/'2_Params'!$B$7</f>
        <v/>
      </c>
      <c r="I423" s="51">
        <f>1/(1+10^(-H423))</f>
        <v/>
      </c>
      <c r="J423" s="52">
        <f>LN(ABS(E423)+1)*('2_Params'!$B$8/MAX('2_Params'!$B$10,(IF(L423=1,F423-G423,G423-F423))*'2_Params'!$B$9+'2_Params'!$B$8))</f>
        <v/>
      </c>
      <c r="K423" s="52">
        <f>'2_Params'!$B$5*J423*(L423-I423)</f>
        <v/>
      </c>
      <c r="L423" s="48">
        <f>'1_Raw_Games'!O423</f>
        <v/>
      </c>
      <c r="M423" s="66" t="n">
        <v>0.4242175051621564</v>
      </c>
      <c r="N423" s="54">
        <f>ABS(H423-M423)</f>
        <v/>
      </c>
    </row>
    <row r="424" ht="15" customHeight="1" s="35">
      <c r="A424" s="48">
        <f>'1_Raw_Games'!A424</f>
        <v/>
      </c>
      <c r="B424" s="49">
        <f>'1_Raw_Games'!B424</f>
        <v/>
      </c>
      <c r="C424" s="48">
        <f>'1_Raw_Games'!D424</f>
        <v/>
      </c>
      <c r="D424" s="48">
        <f>'1_Raw_Games'!C424</f>
        <v/>
      </c>
      <c r="E424" s="48">
        <f>'1_Raw_Games'!P424</f>
        <v/>
      </c>
      <c r="F424" s="50">
        <f>'2_Params'!$B$4+SUMPRODUCT(($C$3:C423=C424)*($K$3:K423))-SUMPRODUCT(($D$3:D423=C424)*($K$3:K423))</f>
        <v/>
      </c>
      <c r="G424" s="50">
        <f>'2_Params'!$B$4+SUMPRODUCT(($C$3:C423=D424)*($K$3:K423))-SUMPRODUCT(($D$3:D423=D424)*($K$3:K423))</f>
        <v/>
      </c>
      <c r="H424" s="51">
        <f>(F424-G424+'2_Params'!$B$6)/'2_Params'!$B$7</f>
        <v/>
      </c>
      <c r="I424" s="51">
        <f>1/(1+10^(-H424))</f>
        <v/>
      </c>
      <c r="J424" s="52">
        <f>LN(ABS(E424)+1)*('2_Params'!$B$8/MAX('2_Params'!$B$10,(IF(L424=1,F424-G424,G424-F424))*'2_Params'!$B$9+'2_Params'!$B$8))</f>
        <v/>
      </c>
      <c r="K424" s="52">
        <f>'2_Params'!$B$5*J424*(L424-I424)</f>
        <v/>
      </c>
      <c r="L424" s="48">
        <f>'1_Raw_Games'!O424</f>
        <v/>
      </c>
      <c r="M424" s="66" t="n">
        <v>-0.3413359978129517</v>
      </c>
      <c r="N424" s="54">
        <f>ABS(H424-M424)</f>
        <v/>
      </c>
    </row>
    <row r="425" ht="15" customHeight="1" s="35">
      <c r="A425" s="48">
        <f>'1_Raw_Games'!A425</f>
        <v/>
      </c>
      <c r="B425" s="49">
        <f>'1_Raw_Games'!B425</f>
        <v/>
      </c>
      <c r="C425" s="48">
        <f>'1_Raw_Games'!D425</f>
        <v/>
      </c>
      <c r="D425" s="48">
        <f>'1_Raw_Games'!C425</f>
        <v/>
      </c>
      <c r="E425" s="48">
        <f>'1_Raw_Games'!P425</f>
        <v/>
      </c>
      <c r="F425" s="50">
        <f>'2_Params'!$B$4+SUMPRODUCT(($C$3:C424=C425)*($K$3:K424))-SUMPRODUCT(($D$3:D424=C425)*($K$3:K424))</f>
        <v/>
      </c>
      <c r="G425" s="50">
        <f>'2_Params'!$B$4+SUMPRODUCT(($C$3:C424=D425)*($K$3:K424))-SUMPRODUCT(($D$3:D424=D425)*($K$3:K424))</f>
        <v/>
      </c>
      <c r="H425" s="51">
        <f>(F425-G425+'2_Params'!$B$6)/'2_Params'!$B$7</f>
        <v/>
      </c>
      <c r="I425" s="51">
        <f>1/(1+10^(-H425))</f>
        <v/>
      </c>
      <c r="J425" s="52">
        <f>LN(ABS(E425)+1)*('2_Params'!$B$8/MAX('2_Params'!$B$10,(IF(L425=1,F425-G425,G425-F425))*'2_Params'!$B$9+'2_Params'!$B$8))</f>
        <v/>
      </c>
      <c r="K425" s="52">
        <f>'2_Params'!$B$5*J425*(L425-I425)</f>
        <v/>
      </c>
      <c r="L425" s="48">
        <f>'1_Raw_Games'!O425</f>
        <v/>
      </c>
      <c r="M425" s="66" t="n">
        <v>0.2321494179491048</v>
      </c>
      <c r="N425" s="54">
        <f>ABS(H425-M425)</f>
        <v/>
      </c>
    </row>
    <row r="426" ht="15" customHeight="1" s="35">
      <c r="A426" s="48">
        <f>'1_Raw_Games'!A426</f>
        <v/>
      </c>
      <c r="B426" s="49">
        <f>'1_Raw_Games'!B426</f>
        <v/>
      </c>
      <c r="C426" s="48">
        <f>'1_Raw_Games'!D426</f>
        <v/>
      </c>
      <c r="D426" s="48">
        <f>'1_Raw_Games'!C426</f>
        <v/>
      </c>
      <c r="E426" s="48">
        <f>'1_Raw_Games'!P426</f>
        <v/>
      </c>
      <c r="F426" s="50">
        <f>'2_Params'!$B$4+SUMPRODUCT(($C$3:C425=C426)*($K$3:K425))-SUMPRODUCT(($D$3:D425=C426)*($K$3:K425))</f>
        <v/>
      </c>
      <c r="G426" s="50">
        <f>'2_Params'!$B$4+SUMPRODUCT(($C$3:C425=D426)*($K$3:K425))-SUMPRODUCT(($D$3:D425=D426)*($K$3:K425))</f>
        <v/>
      </c>
      <c r="H426" s="51">
        <f>(F426-G426+'2_Params'!$B$6)/'2_Params'!$B$7</f>
        <v/>
      </c>
      <c r="I426" s="51">
        <f>1/(1+10^(-H426))</f>
        <v/>
      </c>
      <c r="J426" s="52">
        <f>LN(ABS(E426)+1)*('2_Params'!$B$8/MAX('2_Params'!$B$10,(IF(L426=1,F426-G426,G426-F426))*'2_Params'!$B$9+'2_Params'!$B$8))</f>
        <v/>
      </c>
      <c r="K426" s="52">
        <f>'2_Params'!$B$5*J426*(L426-I426)</f>
        <v/>
      </c>
      <c r="L426" s="48">
        <f>'1_Raw_Games'!O426</f>
        <v/>
      </c>
      <c r="M426" s="66" t="n">
        <v>0.5422621533127949</v>
      </c>
      <c r="N426" s="54">
        <f>ABS(H426-M426)</f>
        <v/>
      </c>
    </row>
    <row r="427" ht="15" customHeight="1" s="35">
      <c r="A427" s="48">
        <f>'1_Raw_Games'!A427</f>
        <v/>
      </c>
      <c r="B427" s="49">
        <f>'1_Raw_Games'!B427</f>
        <v/>
      </c>
      <c r="C427" s="48">
        <f>'1_Raw_Games'!D427</f>
        <v/>
      </c>
      <c r="D427" s="48">
        <f>'1_Raw_Games'!C427</f>
        <v/>
      </c>
      <c r="E427" s="48">
        <f>'1_Raw_Games'!P427</f>
        <v/>
      </c>
      <c r="F427" s="50">
        <f>'2_Params'!$B$4+SUMPRODUCT(($C$3:C426=C427)*($K$3:K426))-SUMPRODUCT(($D$3:D426=C427)*($K$3:K426))</f>
        <v/>
      </c>
      <c r="G427" s="50">
        <f>'2_Params'!$B$4+SUMPRODUCT(($C$3:C426=D427)*($K$3:K426))-SUMPRODUCT(($D$3:D426=D427)*($K$3:K426))</f>
        <v/>
      </c>
      <c r="H427" s="51">
        <f>(F427-G427+'2_Params'!$B$6)/'2_Params'!$B$7</f>
        <v/>
      </c>
      <c r="I427" s="51">
        <f>1/(1+10^(-H427))</f>
        <v/>
      </c>
      <c r="J427" s="52">
        <f>LN(ABS(E427)+1)*('2_Params'!$B$8/MAX('2_Params'!$B$10,(IF(L427=1,F427-G427,G427-F427))*'2_Params'!$B$9+'2_Params'!$B$8))</f>
        <v/>
      </c>
      <c r="K427" s="52">
        <f>'2_Params'!$B$5*J427*(L427-I427)</f>
        <v/>
      </c>
      <c r="L427" s="48">
        <f>'1_Raw_Games'!O427</f>
        <v/>
      </c>
      <c r="M427" s="66" t="n">
        <v>0.0169832133921863</v>
      </c>
      <c r="N427" s="54">
        <f>ABS(H427-M427)</f>
        <v/>
      </c>
    </row>
    <row r="428" ht="15" customHeight="1" s="35">
      <c r="A428" s="48">
        <f>'1_Raw_Games'!A428</f>
        <v/>
      </c>
      <c r="B428" s="49">
        <f>'1_Raw_Games'!B428</f>
        <v/>
      </c>
      <c r="C428" s="48">
        <f>'1_Raw_Games'!D428</f>
        <v/>
      </c>
      <c r="D428" s="48">
        <f>'1_Raw_Games'!C428</f>
        <v/>
      </c>
      <c r="E428" s="48">
        <f>'1_Raw_Games'!P428</f>
        <v/>
      </c>
      <c r="F428" s="50">
        <f>'2_Params'!$B$4+SUMPRODUCT(($C$3:C427=C428)*($K$3:K427))-SUMPRODUCT(($D$3:D427=C428)*($K$3:K427))</f>
        <v/>
      </c>
      <c r="G428" s="50">
        <f>'2_Params'!$B$4+SUMPRODUCT(($C$3:C427=D428)*($K$3:K427))-SUMPRODUCT(($D$3:D427=D428)*($K$3:K427))</f>
        <v/>
      </c>
      <c r="H428" s="51">
        <f>(F428-G428+'2_Params'!$B$6)/'2_Params'!$B$7</f>
        <v/>
      </c>
      <c r="I428" s="51">
        <f>1/(1+10^(-H428))</f>
        <v/>
      </c>
      <c r="J428" s="52">
        <f>LN(ABS(E428)+1)*('2_Params'!$B$8/MAX('2_Params'!$B$10,(IF(L428=1,F428-G428,G428-F428))*'2_Params'!$B$9+'2_Params'!$B$8))</f>
        <v/>
      </c>
      <c r="K428" s="52">
        <f>'2_Params'!$B$5*J428*(L428-I428)</f>
        <v/>
      </c>
      <c r="L428" s="48">
        <f>'1_Raw_Games'!O428</f>
        <v/>
      </c>
      <c r="M428" s="66" t="n">
        <v>0.4770327626985988</v>
      </c>
      <c r="N428" s="54">
        <f>ABS(H428-M428)</f>
        <v/>
      </c>
    </row>
    <row r="429" ht="15" customHeight="1" s="35">
      <c r="A429" s="48">
        <f>'1_Raw_Games'!A429</f>
        <v/>
      </c>
      <c r="B429" s="49">
        <f>'1_Raw_Games'!B429</f>
        <v/>
      </c>
      <c r="C429" s="48">
        <f>'1_Raw_Games'!D429</f>
        <v/>
      </c>
      <c r="D429" s="48">
        <f>'1_Raw_Games'!C429</f>
        <v/>
      </c>
      <c r="E429" s="48">
        <f>'1_Raw_Games'!P429</f>
        <v/>
      </c>
      <c r="F429" s="50">
        <f>'2_Params'!$B$4+SUMPRODUCT(($C$3:C428=C429)*($K$3:K428))-SUMPRODUCT(($D$3:D428=C429)*($K$3:K428))</f>
        <v/>
      </c>
      <c r="G429" s="50">
        <f>'2_Params'!$B$4+SUMPRODUCT(($C$3:C428=D429)*($K$3:K428))-SUMPRODUCT(($D$3:D428=D429)*($K$3:K428))</f>
        <v/>
      </c>
      <c r="H429" s="51">
        <f>(F429-G429+'2_Params'!$B$6)/'2_Params'!$B$7</f>
        <v/>
      </c>
      <c r="I429" s="51">
        <f>1/(1+10^(-H429))</f>
        <v/>
      </c>
      <c r="J429" s="52">
        <f>LN(ABS(E429)+1)*('2_Params'!$B$8/MAX('2_Params'!$B$10,(IF(L429=1,F429-G429,G429-F429))*'2_Params'!$B$9+'2_Params'!$B$8))</f>
        <v/>
      </c>
      <c r="K429" s="52">
        <f>'2_Params'!$B$5*J429*(L429-I429)</f>
        <v/>
      </c>
      <c r="L429" s="48">
        <f>'1_Raw_Games'!O429</f>
        <v/>
      </c>
      <c r="M429" s="66" t="n">
        <v>0.5670945348858225</v>
      </c>
      <c r="N429" s="54">
        <f>ABS(H429-M429)</f>
        <v/>
      </c>
    </row>
    <row r="430" ht="15" customHeight="1" s="35">
      <c r="A430" s="48">
        <f>'1_Raw_Games'!A430</f>
        <v/>
      </c>
      <c r="B430" s="49">
        <f>'1_Raw_Games'!B430</f>
        <v/>
      </c>
      <c r="C430" s="48">
        <f>'1_Raw_Games'!D430</f>
        <v/>
      </c>
      <c r="D430" s="48">
        <f>'1_Raw_Games'!C430</f>
        <v/>
      </c>
      <c r="E430" s="48">
        <f>'1_Raw_Games'!P430</f>
        <v/>
      </c>
      <c r="F430" s="50">
        <f>'2_Params'!$B$4+SUMPRODUCT(($C$3:C429=C430)*($K$3:K429))-SUMPRODUCT(($D$3:D429=C430)*($K$3:K429))</f>
        <v/>
      </c>
      <c r="G430" s="50">
        <f>'2_Params'!$B$4+SUMPRODUCT(($C$3:C429=D430)*($K$3:K429))-SUMPRODUCT(($D$3:D429=D430)*($K$3:K429))</f>
        <v/>
      </c>
      <c r="H430" s="51">
        <f>(F430-G430+'2_Params'!$B$6)/'2_Params'!$B$7</f>
        <v/>
      </c>
      <c r="I430" s="51">
        <f>1/(1+10^(-H430))</f>
        <v/>
      </c>
      <c r="J430" s="52">
        <f>LN(ABS(E430)+1)*('2_Params'!$B$8/MAX('2_Params'!$B$10,(IF(L430=1,F430-G430,G430-F430))*'2_Params'!$B$9+'2_Params'!$B$8))</f>
        <v/>
      </c>
      <c r="K430" s="52">
        <f>'2_Params'!$B$5*J430*(L430-I430)</f>
        <v/>
      </c>
      <c r="L430" s="48">
        <f>'1_Raw_Games'!O430</f>
        <v/>
      </c>
      <c r="M430" s="66" t="n">
        <v>0.0614783457101134</v>
      </c>
      <c r="N430" s="54">
        <f>ABS(H430-M430)</f>
        <v/>
      </c>
    </row>
    <row r="431" ht="15" customHeight="1" s="35">
      <c r="A431" s="48">
        <f>'1_Raw_Games'!A431</f>
        <v/>
      </c>
      <c r="B431" s="49">
        <f>'1_Raw_Games'!B431</f>
        <v/>
      </c>
      <c r="C431" s="48">
        <f>'1_Raw_Games'!D431</f>
        <v/>
      </c>
      <c r="D431" s="48">
        <f>'1_Raw_Games'!C431</f>
        <v/>
      </c>
      <c r="E431" s="48">
        <f>'1_Raw_Games'!P431</f>
        <v/>
      </c>
      <c r="F431" s="50">
        <f>'2_Params'!$B$4+SUMPRODUCT(($C$3:C430=C431)*($K$3:K430))-SUMPRODUCT(($D$3:D430=C431)*($K$3:K430))</f>
        <v/>
      </c>
      <c r="G431" s="50">
        <f>'2_Params'!$B$4+SUMPRODUCT(($C$3:C430=D431)*($K$3:K430))-SUMPRODUCT(($D$3:D430=D431)*($K$3:K430))</f>
        <v/>
      </c>
      <c r="H431" s="51">
        <f>(F431-G431+'2_Params'!$B$6)/'2_Params'!$B$7</f>
        <v/>
      </c>
      <c r="I431" s="51">
        <f>1/(1+10^(-H431))</f>
        <v/>
      </c>
      <c r="J431" s="52">
        <f>LN(ABS(E431)+1)*('2_Params'!$B$8/MAX('2_Params'!$B$10,(IF(L431=1,F431-G431,G431-F431))*'2_Params'!$B$9+'2_Params'!$B$8))</f>
        <v/>
      </c>
      <c r="K431" s="52">
        <f>'2_Params'!$B$5*J431*(L431-I431)</f>
        <v/>
      </c>
      <c r="L431" s="48">
        <f>'1_Raw_Games'!O431</f>
        <v/>
      </c>
      <c r="M431" s="66" t="n">
        <v>-0.1736915060967402</v>
      </c>
      <c r="N431" s="54">
        <f>ABS(H431-M431)</f>
        <v/>
      </c>
    </row>
    <row r="432" ht="15" customHeight="1" s="35">
      <c r="A432" s="48">
        <f>'1_Raw_Games'!A432</f>
        <v/>
      </c>
      <c r="B432" s="49">
        <f>'1_Raw_Games'!B432</f>
        <v/>
      </c>
      <c r="C432" s="48">
        <f>'1_Raw_Games'!D432</f>
        <v/>
      </c>
      <c r="D432" s="48">
        <f>'1_Raw_Games'!C432</f>
        <v/>
      </c>
      <c r="E432" s="48">
        <f>'1_Raw_Games'!P432</f>
        <v/>
      </c>
      <c r="F432" s="50">
        <f>'2_Params'!$B$4+SUMPRODUCT(($C$3:C431=C432)*($K$3:K431))-SUMPRODUCT(($D$3:D431=C432)*($K$3:K431))</f>
        <v/>
      </c>
      <c r="G432" s="50">
        <f>'2_Params'!$B$4+SUMPRODUCT(($C$3:C431=D432)*($K$3:K431))-SUMPRODUCT(($D$3:D431=D432)*($K$3:K431))</f>
        <v/>
      </c>
      <c r="H432" s="51">
        <f>(F432-G432+'2_Params'!$B$6)/'2_Params'!$B$7</f>
        <v/>
      </c>
      <c r="I432" s="51">
        <f>1/(1+10^(-H432))</f>
        <v/>
      </c>
      <c r="J432" s="52">
        <f>LN(ABS(E432)+1)*('2_Params'!$B$8/MAX('2_Params'!$B$10,(IF(L432=1,F432-G432,G432-F432))*'2_Params'!$B$9+'2_Params'!$B$8))</f>
        <v/>
      </c>
      <c r="K432" s="52">
        <f>'2_Params'!$B$5*J432*(L432-I432)</f>
        <v/>
      </c>
      <c r="L432" s="48">
        <f>'1_Raw_Games'!O432</f>
        <v/>
      </c>
      <c r="M432" s="66" t="n">
        <v>0.2787013782850442</v>
      </c>
      <c r="N432" s="54">
        <f>ABS(H432-M432)</f>
        <v/>
      </c>
    </row>
    <row r="433" ht="15" customHeight="1" s="35">
      <c r="A433" s="48">
        <f>'1_Raw_Games'!A433</f>
        <v/>
      </c>
      <c r="B433" s="49">
        <f>'1_Raw_Games'!B433</f>
        <v/>
      </c>
      <c r="C433" s="48">
        <f>'1_Raw_Games'!D433</f>
        <v/>
      </c>
      <c r="D433" s="48">
        <f>'1_Raw_Games'!C433</f>
        <v/>
      </c>
      <c r="E433" s="48">
        <f>'1_Raw_Games'!P433</f>
        <v/>
      </c>
      <c r="F433" s="50">
        <f>'2_Params'!$B$4+SUMPRODUCT(($C$3:C432=C433)*($K$3:K432))-SUMPRODUCT(($D$3:D432=C433)*($K$3:K432))</f>
        <v/>
      </c>
      <c r="G433" s="50">
        <f>'2_Params'!$B$4+SUMPRODUCT(($C$3:C432=D433)*($K$3:K432))-SUMPRODUCT(($D$3:D432=D433)*($K$3:K432))</f>
        <v/>
      </c>
      <c r="H433" s="51">
        <f>(F433-G433+'2_Params'!$B$6)/'2_Params'!$B$7</f>
        <v/>
      </c>
      <c r="I433" s="51">
        <f>1/(1+10^(-H433))</f>
        <v/>
      </c>
      <c r="J433" s="52">
        <f>LN(ABS(E433)+1)*('2_Params'!$B$8/MAX('2_Params'!$B$10,(IF(L433=1,F433-G433,G433-F433))*'2_Params'!$B$9+'2_Params'!$B$8))</f>
        <v/>
      </c>
      <c r="K433" s="52">
        <f>'2_Params'!$B$5*J433*(L433-I433)</f>
        <v/>
      </c>
      <c r="L433" s="48">
        <f>'1_Raw_Games'!O433</f>
        <v/>
      </c>
      <c r="M433" s="66" t="n">
        <v>0.366878432986158</v>
      </c>
      <c r="N433" s="54">
        <f>ABS(H433-M433)</f>
        <v/>
      </c>
    </row>
    <row r="434" ht="15" customHeight="1" s="35">
      <c r="A434" s="48">
        <f>'1_Raw_Games'!A434</f>
        <v/>
      </c>
      <c r="B434" s="49">
        <f>'1_Raw_Games'!B434</f>
        <v/>
      </c>
      <c r="C434" s="48">
        <f>'1_Raw_Games'!D434</f>
        <v/>
      </c>
      <c r="D434" s="48">
        <f>'1_Raw_Games'!C434</f>
        <v/>
      </c>
      <c r="E434" s="48">
        <f>'1_Raw_Games'!P434</f>
        <v/>
      </c>
      <c r="F434" s="50">
        <f>'2_Params'!$B$4+SUMPRODUCT(($C$3:C433=C434)*($K$3:K433))-SUMPRODUCT(($D$3:D433=C434)*($K$3:K433))</f>
        <v/>
      </c>
      <c r="G434" s="50">
        <f>'2_Params'!$B$4+SUMPRODUCT(($C$3:C433=D434)*($K$3:K433))-SUMPRODUCT(($D$3:D433=D434)*($K$3:K433))</f>
        <v/>
      </c>
      <c r="H434" s="51">
        <f>(F434-G434+'2_Params'!$B$6)/'2_Params'!$B$7</f>
        <v/>
      </c>
      <c r="I434" s="51">
        <f>1/(1+10^(-H434))</f>
        <v/>
      </c>
      <c r="J434" s="52">
        <f>LN(ABS(E434)+1)*('2_Params'!$B$8/MAX('2_Params'!$B$10,(IF(L434=1,F434-G434,G434-F434))*'2_Params'!$B$9+'2_Params'!$B$8))</f>
        <v/>
      </c>
      <c r="K434" s="52">
        <f>'2_Params'!$B$5*J434*(L434-I434)</f>
        <v/>
      </c>
      <c r="L434" s="48">
        <f>'1_Raw_Games'!O434</f>
        <v/>
      </c>
      <c r="M434" s="66" t="n">
        <v>0.2263098787895148</v>
      </c>
      <c r="N434" s="54">
        <f>ABS(H434-M434)</f>
        <v/>
      </c>
    </row>
    <row r="435" ht="15" customHeight="1" s="35">
      <c r="A435" s="48">
        <f>'1_Raw_Games'!A435</f>
        <v/>
      </c>
      <c r="B435" s="49">
        <f>'1_Raw_Games'!B435</f>
        <v/>
      </c>
      <c r="C435" s="48">
        <f>'1_Raw_Games'!D435</f>
        <v/>
      </c>
      <c r="D435" s="48">
        <f>'1_Raw_Games'!C435</f>
        <v/>
      </c>
      <c r="E435" s="48">
        <f>'1_Raw_Games'!P435</f>
        <v/>
      </c>
      <c r="F435" s="50">
        <f>'2_Params'!$B$4+SUMPRODUCT(($C$3:C434=C435)*($K$3:K434))-SUMPRODUCT(($D$3:D434=C435)*($K$3:K434))</f>
        <v/>
      </c>
      <c r="G435" s="50">
        <f>'2_Params'!$B$4+SUMPRODUCT(($C$3:C434=D435)*($K$3:K434))-SUMPRODUCT(($D$3:D434=D435)*($K$3:K434))</f>
        <v/>
      </c>
      <c r="H435" s="51">
        <f>(F435-G435+'2_Params'!$B$6)/'2_Params'!$B$7</f>
        <v/>
      </c>
      <c r="I435" s="51">
        <f>1/(1+10^(-H435))</f>
        <v/>
      </c>
      <c r="J435" s="52">
        <f>LN(ABS(E435)+1)*('2_Params'!$B$8/MAX('2_Params'!$B$10,(IF(L435=1,F435-G435,G435-F435))*'2_Params'!$B$9+'2_Params'!$B$8))</f>
        <v/>
      </c>
      <c r="K435" s="52">
        <f>'2_Params'!$B$5*J435*(L435-I435)</f>
        <v/>
      </c>
      <c r="L435" s="48">
        <f>'1_Raw_Games'!O435</f>
        <v/>
      </c>
      <c r="M435" s="66" t="n">
        <v>0.3101795858341108</v>
      </c>
      <c r="N435" s="54">
        <f>ABS(H435-M435)</f>
        <v/>
      </c>
    </row>
    <row r="436" ht="15" customHeight="1" s="35">
      <c r="A436" s="48">
        <f>'1_Raw_Games'!A436</f>
        <v/>
      </c>
      <c r="B436" s="49">
        <f>'1_Raw_Games'!B436</f>
        <v/>
      </c>
      <c r="C436" s="48">
        <f>'1_Raw_Games'!D436</f>
        <v/>
      </c>
      <c r="D436" s="48">
        <f>'1_Raw_Games'!C436</f>
        <v/>
      </c>
      <c r="E436" s="48">
        <f>'1_Raw_Games'!P436</f>
        <v/>
      </c>
      <c r="F436" s="50">
        <f>'2_Params'!$B$4+SUMPRODUCT(($C$3:C435=C436)*($K$3:K435))-SUMPRODUCT(($D$3:D435=C436)*($K$3:K435))</f>
        <v/>
      </c>
      <c r="G436" s="50">
        <f>'2_Params'!$B$4+SUMPRODUCT(($C$3:C435=D436)*($K$3:K435))-SUMPRODUCT(($D$3:D435=D436)*($K$3:K435))</f>
        <v/>
      </c>
      <c r="H436" s="51">
        <f>(F436-G436+'2_Params'!$B$6)/'2_Params'!$B$7</f>
        <v/>
      </c>
      <c r="I436" s="51">
        <f>1/(1+10^(-H436))</f>
        <v/>
      </c>
      <c r="J436" s="52">
        <f>LN(ABS(E436)+1)*('2_Params'!$B$8/MAX('2_Params'!$B$10,(IF(L436=1,F436-G436,G436-F436))*'2_Params'!$B$9+'2_Params'!$B$8))</f>
        <v/>
      </c>
      <c r="K436" s="52">
        <f>'2_Params'!$B$5*J436*(L436-I436)</f>
        <v/>
      </c>
      <c r="L436" s="48">
        <f>'1_Raw_Games'!O436</f>
        <v/>
      </c>
      <c r="M436" s="66" t="n">
        <v>0.0160812144874461</v>
      </c>
      <c r="N436" s="54">
        <f>ABS(H436-M436)</f>
        <v/>
      </c>
    </row>
    <row r="437" ht="15" customHeight="1" s="35">
      <c r="A437" s="48">
        <f>'1_Raw_Games'!A437</f>
        <v/>
      </c>
      <c r="B437" s="49">
        <f>'1_Raw_Games'!B437</f>
        <v/>
      </c>
      <c r="C437" s="48">
        <f>'1_Raw_Games'!D437</f>
        <v/>
      </c>
      <c r="D437" s="48">
        <f>'1_Raw_Games'!C437</f>
        <v/>
      </c>
      <c r="E437" s="48">
        <f>'1_Raw_Games'!P437</f>
        <v/>
      </c>
      <c r="F437" s="50">
        <f>'2_Params'!$B$4+SUMPRODUCT(($C$3:C436=C437)*($K$3:K436))-SUMPRODUCT(($D$3:D436=C437)*($K$3:K436))</f>
        <v/>
      </c>
      <c r="G437" s="50">
        <f>'2_Params'!$B$4+SUMPRODUCT(($C$3:C436=D437)*($K$3:K436))-SUMPRODUCT(($D$3:D436=D437)*($K$3:K436))</f>
        <v/>
      </c>
      <c r="H437" s="51">
        <f>(F437-G437+'2_Params'!$B$6)/'2_Params'!$B$7</f>
        <v/>
      </c>
      <c r="I437" s="51">
        <f>1/(1+10^(-H437))</f>
        <v/>
      </c>
      <c r="J437" s="52">
        <f>LN(ABS(E437)+1)*('2_Params'!$B$8/MAX('2_Params'!$B$10,(IF(L437=1,F437-G437,G437-F437))*'2_Params'!$B$9+'2_Params'!$B$8))</f>
        <v/>
      </c>
      <c r="K437" s="52">
        <f>'2_Params'!$B$5*J437*(L437-I437)</f>
        <v/>
      </c>
      <c r="L437" s="48">
        <f>'1_Raw_Games'!O437</f>
        <v/>
      </c>
      <c r="M437" s="66" t="n">
        <v>0.1338470434518456</v>
      </c>
      <c r="N437" s="54">
        <f>ABS(H437-M437)</f>
        <v/>
      </c>
    </row>
    <row r="438" ht="15" customHeight="1" s="35">
      <c r="A438" s="48">
        <f>'1_Raw_Games'!A438</f>
        <v/>
      </c>
      <c r="B438" s="49">
        <f>'1_Raw_Games'!B438</f>
        <v/>
      </c>
      <c r="C438" s="48">
        <f>'1_Raw_Games'!D438</f>
        <v/>
      </c>
      <c r="D438" s="48">
        <f>'1_Raw_Games'!C438</f>
        <v/>
      </c>
      <c r="E438" s="48">
        <f>'1_Raw_Games'!P438</f>
        <v/>
      </c>
      <c r="F438" s="50">
        <f>'2_Params'!$B$4+SUMPRODUCT(($C$3:C437=C438)*($K$3:K437))-SUMPRODUCT(($D$3:D437=C438)*($K$3:K437))</f>
        <v/>
      </c>
      <c r="G438" s="50">
        <f>'2_Params'!$B$4+SUMPRODUCT(($C$3:C437=D438)*($K$3:K437))-SUMPRODUCT(($D$3:D437=D438)*($K$3:K437))</f>
        <v/>
      </c>
      <c r="H438" s="51">
        <f>(F438-G438+'2_Params'!$B$6)/'2_Params'!$B$7</f>
        <v/>
      </c>
      <c r="I438" s="51">
        <f>1/(1+10^(-H438))</f>
        <v/>
      </c>
      <c r="J438" s="52">
        <f>LN(ABS(E438)+1)*('2_Params'!$B$8/MAX('2_Params'!$B$10,(IF(L438=1,F438-G438,G438-F438))*'2_Params'!$B$9+'2_Params'!$B$8))</f>
        <v/>
      </c>
      <c r="K438" s="52">
        <f>'2_Params'!$B$5*J438*(L438-I438)</f>
        <v/>
      </c>
      <c r="L438" s="48">
        <f>'1_Raw_Games'!O438</f>
        <v/>
      </c>
      <c r="M438" s="66" t="n">
        <v>-0.2047695105205696</v>
      </c>
      <c r="N438" s="54">
        <f>ABS(H438-M438)</f>
        <v/>
      </c>
    </row>
    <row r="439" ht="15" customHeight="1" s="35">
      <c r="A439" s="48">
        <f>'1_Raw_Games'!A439</f>
        <v/>
      </c>
      <c r="B439" s="49">
        <f>'1_Raw_Games'!B439</f>
        <v/>
      </c>
      <c r="C439" s="48">
        <f>'1_Raw_Games'!D439</f>
        <v/>
      </c>
      <c r="D439" s="48">
        <f>'1_Raw_Games'!C439</f>
        <v/>
      </c>
      <c r="E439" s="48">
        <f>'1_Raw_Games'!P439</f>
        <v/>
      </c>
      <c r="F439" s="50">
        <f>'2_Params'!$B$4+SUMPRODUCT(($C$3:C438=C439)*($K$3:K438))-SUMPRODUCT(($D$3:D438=C439)*($K$3:K438))</f>
        <v/>
      </c>
      <c r="G439" s="50">
        <f>'2_Params'!$B$4+SUMPRODUCT(($C$3:C438=D439)*($K$3:K438))-SUMPRODUCT(($D$3:D438=D439)*($K$3:K438))</f>
        <v/>
      </c>
      <c r="H439" s="51">
        <f>(F439-G439+'2_Params'!$B$6)/'2_Params'!$B$7</f>
        <v/>
      </c>
      <c r="I439" s="51">
        <f>1/(1+10^(-H439))</f>
        <v/>
      </c>
      <c r="J439" s="52">
        <f>LN(ABS(E439)+1)*('2_Params'!$B$8/MAX('2_Params'!$B$10,(IF(L439=1,F439-G439,G439-F439))*'2_Params'!$B$9+'2_Params'!$B$8))</f>
        <v/>
      </c>
      <c r="K439" s="52">
        <f>'2_Params'!$B$5*J439*(L439-I439)</f>
        <v/>
      </c>
      <c r="L439" s="48">
        <f>'1_Raw_Games'!O439</f>
        <v/>
      </c>
      <c r="M439" s="66" t="n">
        <v>0.083383626344256</v>
      </c>
      <c r="N439" s="54">
        <f>ABS(H439-M439)</f>
        <v/>
      </c>
    </row>
    <row r="440" ht="15" customHeight="1" s="35">
      <c r="A440" s="48">
        <f>'1_Raw_Games'!A440</f>
        <v/>
      </c>
      <c r="B440" s="49">
        <f>'1_Raw_Games'!B440</f>
        <v/>
      </c>
      <c r="C440" s="48">
        <f>'1_Raw_Games'!D440</f>
        <v/>
      </c>
      <c r="D440" s="48">
        <f>'1_Raw_Games'!C440</f>
        <v/>
      </c>
      <c r="E440" s="48">
        <f>'1_Raw_Games'!P440</f>
        <v/>
      </c>
      <c r="F440" s="50">
        <f>'2_Params'!$B$4+SUMPRODUCT(($C$3:C439=C440)*($K$3:K439))-SUMPRODUCT(($D$3:D439=C440)*($K$3:K439))</f>
        <v/>
      </c>
      <c r="G440" s="50">
        <f>'2_Params'!$B$4+SUMPRODUCT(($C$3:C439=D440)*($K$3:K439))-SUMPRODUCT(($D$3:D439=D440)*($K$3:K439))</f>
        <v/>
      </c>
      <c r="H440" s="51">
        <f>(F440-G440+'2_Params'!$B$6)/'2_Params'!$B$7</f>
        <v/>
      </c>
      <c r="I440" s="51">
        <f>1/(1+10^(-H440))</f>
        <v/>
      </c>
      <c r="J440" s="52">
        <f>LN(ABS(E440)+1)*('2_Params'!$B$8/MAX('2_Params'!$B$10,(IF(L440=1,F440-G440,G440-F440))*'2_Params'!$B$9+'2_Params'!$B$8))</f>
        <v/>
      </c>
      <c r="K440" s="52">
        <f>'2_Params'!$B$5*J440*(L440-I440)</f>
        <v/>
      </c>
      <c r="L440" s="48">
        <f>'1_Raw_Games'!O440</f>
        <v/>
      </c>
      <c r="M440" s="66" t="n">
        <v>-0.0268458657204968</v>
      </c>
      <c r="N440" s="54">
        <f>ABS(H440-M440)</f>
        <v/>
      </c>
    </row>
    <row r="441" ht="15" customHeight="1" s="35">
      <c r="A441" s="48">
        <f>'1_Raw_Games'!A441</f>
        <v/>
      </c>
      <c r="B441" s="49">
        <f>'1_Raw_Games'!B441</f>
        <v/>
      </c>
      <c r="C441" s="48">
        <f>'1_Raw_Games'!D441</f>
        <v/>
      </c>
      <c r="D441" s="48">
        <f>'1_Raw_Games'!C441</f>
        <v/>
      </c>
      <c r="E441" s="48">
        <f>'1_Raw_Games'!P441</f>
        <v/>
      </c>
      <c r="F441" s="50">
        <f>'2_Params'!$B$4+SUMPRODUCT(($C$3:C440=C441)*($K$3:K440))-SUMPRODUCT(($D$3:D440=C441)*($K$3:K440))</f>
        <v/>
      </c>
      <c r="G441" s="50">
        <f>'2_Params'!$B$4+SUMPRODUCT(($C$3:C440=D441)*($K$3:K440))-SUMPRODUCT(($D$3:D440=D441)*($K$3:K440))</f>
        <v/>
      </c>
      <c r="H441" s="51">
        <f>(F441-G441+'2_Params'!$B$6)/'2_Params'!$B$7</f>
        <v/>
      </c>
      <c r="I441" s="51">
        <f>1/(1+10^(-H441))</f>
        <v/>
      </c>
      <c r="J441" s="52">
        <f>LN(ABS(E441)+1)*('2_Params'!$B$8/MAX('2_Params'!$B$10,(IF(L441=1,F441-G441,G441-F441))*'2_Params'!$B$9+'2_Params'!$B$8))</f>
        <v/>
      </c>
      <c r="K441" s="52">
        <f>'2_Params'!$B$5*J441*(L441-I441)</f>
        <v/>
      </c>
      <c r="L441" s="48">
        <f>'1_Raw_Games'!O441</f>
        <v/>
      </c>
      <c r="M441" s="66" t="n">
        <v>0.1016336656669568</v>
      </c>
      <c r="N441" s="54">
        <f>ABS(H441-M441)</f>
        <v/>
      </c>
    </row>
    <row r="442" ht="15" customHeight="1" s="35">
      <c r="A442" s="48">
        <f>'1_Raw_Games'!A442</f>
        <v/>
      </c>
      <c r="B442" s="49">
        <f>'1_Raw_Games'!B442</f>
        <v/>
      </c>
      <c r="C442" s="48">
        <f>'1_Raw_Games'!D442</f>
        <v/>
      </c>
      <c r="D442" s="48">
        <f>'1_Raw_Games'!C442</f>
        <v/>
      </c>
      <c r="E442" s="48">
        <f>'1_Raw_Games'!P442</f>
        <v/>
      </c>
      <c r="F442" s="50">
        <f>'2_Params'!$B$4+SUMPRODUCT(($C$3:C441=C442)*($K$3:K441))-SUMPRODUCT(($D$3:D441=C442)*($K$3:K441))</f>
        <v/>
      </c>
      <c r="G442" s="50">
        <f>'2_Params'!$B$4+SUMPRODUCT(($C$3:C441=D442)*($K$3:K441))-SUMPRODUCT(($D$3:D441=D442)*($K$3:K441))</f>
        <v/>
      </c>
      <c r="H442" s="51">
        <f>(F442-G442+'2_Params'!$B$6)/'2_Params'!$B$7</f>
        <v/>
      </c>
      <c r="I442" s="51">
        <f>1/(1+10^(-H442))</f>
        <v/>
      </c>
      <c r="J442" s="52">
        <f>LN(ABS(E442)+1)*('2_Params'!$B$8/MAX('2_Params'!$B$10,(IF(L442=1,F442-G442,G442-F442))*'2_Params'!$B$9+'2_Params'!$B$8))</f>
        <v/>
      </c>
      <c r="K442" s="52">
        <f>'2_Params'!$B$5*J442*(L442-I442)</f>
        <v/>
      </c>
      <c r="L442" s="48">
        <f>'1_Raw_Games'!O442</f>
        <v/>
      </c>
      <c r="M442" s="66" t="n">
        <v>0.056052842842904</v>
      </c>
      <c r="N442" s="54">
        <f>ABS(H442-M442)</f>
        <v/>
      </c>
    </row>
    <row r="443" ht="15" customHeight="1" s="35">
      <c r="A443" s="48">
        <f>'1_Raw_Games'!A443</f>
        <v/>
      </c>
      <c r="B443" s="49">
        <f>'1_Raw_Games'!B443</f>
        <v/>
      </c>
      <c r="C443" s="48">
        <f>'1_Raw_Games'!D443</f>
        <v/>
      </c>
      <c r="D443" s="48">
        <f>'1_Raw_Games'!C443</f>
        <v/>
      </c>
      <c r="E443" s="48">
        <f>'1_Raw_Games'!P443</f>
        <v/>
      </c>
      <c r="F443" s="50">
        <f>'2_Params'!$B$4+SUMPRODUCT(($C$3:C442=C443)*($K$3:K442))-SUMPRODUCT(($D$3:D442=C443)*($K$3:K442))</f>
        <v/>
      </c>
      <c r="G443" s="50">
        <f>'2_Params'!$B$4+SUMPRODUCT(($C$3:C442=D443)*($K$3:K442))-SUMPRODUCT(($D$3:D442=D443)*($K$3:K442))</f>
        <v/>
      </c>
      <c r="H443" s="51">
        <f>(F443-G443+'2_Params'!$B$6)/'2_Params'!$B$7</f>
        <v/>
      </c>
      <c r="I443" s="51">
        <f>1/(1+10^(-H443))</f>
        <v/>
      </c>
      <c r="J443" s="52">
        <f>LN(ABS(E443)+1)*('2_Params'!$B$8/MAX('2_Params'!$B$10,(IF(L443=1,F443-G443,G443-F443))*'2_Params'!$B$9+'2_Params'!$B$8))</f>
        <v/>
      </c>
      <c r="K443" s="52">
        <f>'2_Params'!$B$5*J443*(L443-I443)</f>
        <v/>
      </c>
      <c r="L443" s="48">
        <f>'1_Raw_Games'!O443</f>
        <v/>
      </c>
      <c r="M443" s="66" t="n">
        <v>-0.008352583341156201</v>
      </c>
      <c r="N443" s="54">
        <f>ABS(H443-M443)</f>
        <v/>
      </c>
    </row>
    <row r="444" ht="15" customHeight="1" s="35">
      <c r="A444" s="48">
        <f>'1_Raw_Games'!A444</f>
        <v/>
      </c>
      <c r="B444" s="49">
        <f>'1_Raw_Games'!B444</f>
        <v/>
      </c>
      <c r="C444" s="48">
        <f>'1_Raw_Games'!D444</f>
        <v/>
      </c>
      <c r="D444" s="48">
        <f>'1_Raw_Games'!C444</f>
        <v/>
      </c>
      <c r="E444" s="48">
        <f>'1_Raw_Games'!P444</f>
        <v/>
      </c>
      <c r="F444" s="50">
        <f>'2_Params'!$B$4+SUMPRODUCT(($C$3:C443=C444)*($K$3:K443))-SUMPRODUCT(($D$3:D443=C444)*($K$3:K443))</f>
        <v/>
      </c>
      <c r="G444" s="50">
        <f>'2_Params'!$B$4+SUMPRODUCT(($C$3:C443=D444)*($K$3:K443))-SUMPRODUCT(($D$3:D443=D444)*($K$3:K443))</f>
        <v/>
      </c>
      <c r="H444" s="51">
        <f>(F444-G444+'2_Params'!$B$6)/'2_Params'!$B$7</f>
        <v/>
      </c>
      <c r="I444" s="51">
        <f>1/(1+10^(-H444))</f>
        <v/>
      </c>
      <c r="J444" s="52">
        <f>LN(ABS(E444)+1)*('2_Params'!$B$8/MAX('2_Params'!$B$10,(IF(L444=1,F444-G444,G444-F444))*'2_Params'!$B$9+'2_Params'!$B$8))</f>
        <v/>
      </c>
      <c r="K444" s="52">
        <f>'2_Params'!$B$5*J444*(L444-I444)</f>
        <v/>
      </c>
      <c r="L444" s="48">
        <f>'1_Raw_Games'!O444</f>
        <v/>
      </c>
      <c r="M444" s="66" t="n">
        <v>-0.3840658709099631</v>
      </c>
      <c r="N444" s="54">
        <f>ABS(H444-M444)</f>
        <v/>
      </c>
    </row>
    <row r="445" ht="15" customHeight="1" s="35">
      <c r="A445" s="48">
        <f>'1_Raw_Games'!A445</f>
        <v/>
      </c>
      <c r="B445" s="49">
        <f>'1_Raw_Games'!B445</f>
        <v/>
      </c>
      <c r="C445" s="48">
        <f>'1_Raw_Games'!D445</f>
        <v/>
      </c>
      <c r="D445" s="48">
        <f>'1_Raw_Games'!C445</f>
        <v/>
      </c>
      <c r="E445" s="48">
        <f>'1_Raw_Games'!P445</f>
        <v/>
      </c>
      <c r="F445" s="50">
        <f>'2_Params'!$B$4+SUMPRODUCT(($C$3:C444=C445)*($K$3:K444))-SUMPRODUCT(($D$3:D444=C445)*($K$3:K444))</f>
        <v/>
      </c>
      <c r="G445" s="50">
        <f>'2_Params'!$B$4+SUMPRODUCT(($C$3:C444=D445)*($K$3:K444))-SUMPRODUCT(($D$3:D444=D445)*($K$3:K444))</f>
        <v/>
      </c>
      <c r="H445" s="51">
        <f>(F445-G445+'2_Params'!$B$6)/'2_Params'!$B$7</f>
        <v/>
      </c>
      <c r="I445" s="51">
        <f>1/(1+10^(-H445))</f>
        <v/>
      </c>
      <c r="J445" s="52">
        <f>LN(ABS(E445)+1)*('2_Params'!$B$8/MAX('2_Params'!$B$10,(IF(L445=1,F445-G445,G445-F445))*'2_Params'!$B$9+'2_Params'!$B$8))</f>
        <v/>
      </c>
      <c r="K445" s="52">
        <f>'2_Params'!$B$5*J445*(L445-I445)</f>
        <v/>
      </c>
      <c r="L445" s="48">
        <f>'1_Raw_Games'!O445</f>
        <v/>
      </c>
      <c r="M445" s="66" t="n">
        <v>-0.2266469596528611</v>
      </c>
      <c r="N445" s="54">
        <f>ABS(H445-M445)</f>
        <v/>
      </c>
    </row>
    <row r="446" ht="15" customHeight="1" s="35">
      <c r="A446" s="48">
        <f>'1_Raw_Games'!A446</f>
        <v/>
      </c>
      <c r="B446" s="49">
        <f>'1_Raw_Games'!B446</f>
        <v/>
      </c>
      <c r="C446" s="48">
        <f>'1_Raw_Games'!D446</f>
        <v/>
      </c>
      <c r="D446" s="48">
        <f>'1_Raw_Games'!C446</f>
        <v/>
      </c>
      <c r="E446" s="48">
        <f>'1_Raw_Games'!P446</f>
        <v/>
      </c>
      <c r="F446" s="50">
        <f>'2_Params'!$B$4+SUMPRODUCT(($C$3:C445=C446)*($K$3:K445))-SUMPRODUCT(($D$3:D445=C446)*($K$3:K445))</f>
        <v/>
      </c>
      <c r="G446" s="50">
        <f>'2_Params'!$B$4+SUMPRODUCT(($C$3:C445=D446)*($K$3:K445))-SUMPRODUCT(($D$3:D445=D446)*($K$3:K445))</f>
        <v/>
      </c>
      <c r="H446" s="51">
        <f>(F446-G446+'2_Params'!$B$6)/'2_Params'!$B$7</f>
        <v/>
      </c>
      <c r="I446" s="51">
        <f>1/(1+10^(-H446))</f>
        <v/>
      </c>
      <c r="J446" s="52">
        <f>LN(ABS(E446)+1)*('2_Params'!$B$8/MAX('2_Params'!$B$10,(IF(L446=1,F446-G446,G446-F446))*'2_Params'!$B$9+'2_Params'!$B$8))</f>
        <v/>
      </c>
      <c r="K446" s="52">
        <f>'2_Params'!$B$5*J446*(L446-I446)</f>
        <v/>
      </c>
      <c r="L446" s="48">
        <f>'1_Raw_Games'!O446</f>
        <v/>
      </c>
      <c r="M446" s="66" t="n">
        <v>0.3196039426009861</v>
      </c>
      <c r="N446" s="54">
        <f>ABS(H446-M446)</f>
        <v/>
      </c>
    </row>
    <row r="447" ht="15" customHeight="1" s="35">
      <c r="A447" s="48">
        <f>'1_Raw_Games'!A447</f>
        <v/>
      </c>
      <c r="B447" s="49">
        <f>'1_Raw_Games'!B447</f>
        <v/>
      </c>
      <c r="C447" s="48">
        <f>'1_Raw_Games'!D447</f>
        <v/>
      </c>
      <c r="D447" s="48">
        <f>'1_Raw_Games'!C447</f>
        <v/>
      </c>
      <c r="E447" s="48">
        <f>'1_Raw_Games'!P447</f>
        <v/>
      </c>
      <c r="F447" s="50">
        <f>'2_Params'!$B$4+SUMPRODUCT(($C$3:C446=C447)*($K$3:K446))-SUMPRODUCT(($D$3:D446=C447)*($K$3:K446))</f>
        <v/>
      </c>
      <c r="G447" s="50">
        <f>'2_Params'!$B$4+SUMPRODUCT(($C$3:C446=D447)*($K$3:K446))-SUMPRODUCT(($D$3:D446=D447)*($K$3:K446))</f>
        <v/>
      </c>
      <c r="H447" s="51">
        <f>(F447-G447+'2_Params'!$B$6)/'2_Params'!$B$7</f>
        <v/>
      </c>
      <c r="I447" s="51">
        <f>1/(1+10^(-H447))</f>
        <v/>
      </c>
      <c r="J447" s="52">
        <f>LN(ABS(E447)+1)*('2_Params'!$B$8/MAX('2_Params'!$B$10,(IF(L447=1,F447-G447,G447-F447))*'2_Params'!$B$9+'2_Params'!$B$8))</f>
        <v/>
      </c>
      <c r="K447" s="52">
        <f>'2_Params'!$B$5*J447*(L447-I447)</f>
        <v/>
      </c>
      <c r="L447" s="48">
        <f>'1_Raw_Games'!O447</f>
        <v/>
      </c>
      <c r="M447" s="66" t="n">
        <v>0.2411846650465435</v>
      </c>
      <c r="N447" s="54">
        <f>ABS(H447-M447)</f>
        <v/>
      </c>
    </row>
    <row r="448" ht="15" customHeight="1" s="35">
      <c r="A448" s="48">
        <f>'1_Raw_Games'!A448</f>
        <v/>
      </c>
      <c r="B448" s="49">
        <f>'1_Raw_Games'!B448</f>
        <v/>
      </c>
      <c r="C448" s="48">
        <f>'1_Raw_Games'!D448</f>
        <v/>
      </c>
      <c r="D448" s="48">
        <f>'1_Raw_Games'!C448</f>
        <v/>
      </c>
      <c r="E448" s="48">
        <f>'1_Raw_Games'!P448</f>
        <v/>
      </c>
      <c r="F448" s="50">
        <f>'2_Params'!$B$4+SUMPRODUCT(($C$3:C447=C448)*($K$3:K447))-SUMPRODUCT(($D$3:D447=C448)*($K$3:K447))</f>
        <v/>
      </c>
      <c r="G448" s="50">
        <f>'2_Params'!$B$4+SUMPRODUCT(($C$3:C447=D448)*($K$3:K447))-SUMPRODUCT(($D$3:D447=D448)*($K$3:K447))</f>
        <v/>
      </c>
      <c r="H448" s="51">
        <f>(F448-G448+'2_Params'!$B$6)/'2_Params'!$B$7</f>
        <v/>
      </c>
      <c r="I448" s="51">
        <f>1/(1+10^(-H448))</f>
        <v/>
      </c>
      <c r="J448" s="52">
        <f>LN(ABS(E448)+1)*('2_Params'!$B$8/MAX('2_Params'!$B$10,(IF(L448=1,F448-G448,G448-F448))*'2_Params'!$B$9+'2_Params'!$B$8))</f>
        <v/>
      </c>
      <c r="K448" s="52">
        <f>'2_Params'!$B$5*J448*(L448-I448)</f>
        <v/>
      </c>
      <c r="L448" s="48">
        <f>'1_Raw_Games'!O448</f>
        <v/>
      </c>
      <c r="M448" s="66" t="n">
        <v>0.2782015918117798</v>
      </c>
      <c r="N448" s="54">
        <f>ABS(H448-M448)</f>
        <v/>
      </c>
    </row>
    <row r="449" ht="15" customHeight="1" s="35">
      <c r="A449" s="48">
        <f>'1_Raw_Games'!A449</f>
        <v/>
      </c>
      <c r="B449" s="49">
        <f>'1_Raw_Games'!B449</f>
        <v/>
      </c>
      <c r="C449" s="48">
        <f>'1_Raw_Games'!D449</f>
        <v/>
      </c>
      <c r="D449" s="48">
        <f>'1_Raw_Games'!C449</f>
        <v/>
      </c>
      <c r="E449" s="48">
        <f>'1_Raw_Games'!P449</f>
        <v/>
      </c>
      <c r="F449" s="50">
        <f>'2_Params'!$B$4+SUMPRODUCT(($C$3:C448=C449)*($K$3:K448))-SUMPRODUCT(($D$3:D448=C449)*($K$3:K448))</f>
        <v/>
      </c>
      <c r="G449" s="50">
        <f>'2_Params'!$B$4+SUMPRODUCT(($C$3:C448=D449)*($K$3:K448))-SUMPRODUCT(($D$3:D448=D449)*($K$3:K448))</f>
        <v/>
      </c>
      <c r="H449" s="51">
        <f>(F449-G449+'2_Params'!$B$6)/'2_Params'!$B$7</f>
        <v/>
      </c>
      <c r="I449" s="51">
        <f>1/(1+10^(-H449))</f>
        <v/>
      </c>
      <c r="J449" s="52">
        <f>LN(ABS(E449)+1)*('2_Params'!$B$8/MAX('2_Params'!$B$10,(IF(L449=1,F449-G449,G449-F449))*'2_Params'!$B$9+'2_Params'!$B$8))</f>
        <v/>
      </c>
      <c r="K449" s="52">
        <f>'2_Params'!$B$5*J449*(L449-I449)</f>
        <v/>
      </c>
      <c r="L449" s="48">
        <f>'1_Raw_Games'!O449</f>
        <v/>
      </c>
      <c r="M449" s="66" t="n">
        <v>0.0525393749669967</v>
      </c>
      <c r="N449" s="54">
        <f>ABS(H449-M449)</f>
        <v/>
      </c>
    </row>
    <row r="450" ht="15" customHeight="1" s="35">
      <c r="A450" s="48">
        <f>'1_Raw_Games'!A450</f>
        <v/>
      </c>
      <c r="B450" s="49">
        <f>'1_Raw_Games'!B450</f>
        <v/>
      </c>
      <c r="C450" s="48">
        <f>'1_Raw_Games'!D450</f>
        <v/>
      </c>
      <c r="D450" s="48">
        <f>'1_Raw_Games'!C450</f>
        <v/>
      </c>
      <c r="E450" s="48">
        <f>'1_Raw_Games'!P450</f>
        <v/>
      </c>
      <c r="F450" s="50">
        <f>'2_Params'!$B$4+SUMPRODUCT(($C$3:C449=C450)*($K$3:K449))-SUMPRODUCT(($D$3:D449=C450)*($K$3:K449))</f>
        <v/>
      </c>
      <c r="G450" s="50">
        <f>'2_Params'!$B$4+SUMPRODUCT(($C$3:C449=D450)*($K$3:K449))-SUMPRODUCT(($D$3:D449=D450)*($K$3:K449))</f>
        <v/>
      </c>
      <c r="H450" s="51">
        <f>(F450-G450+'2_Params'!$B$6)/'2_Params'!$B$7</f>
        <v/>
      </c>
      <c r="I450" s="51">
        <f>1/(1+10^(-H450))</f>
        <v/>
      </c>
      <c r="J450" s="52">
        <f>LN(ABS(E450)+1)*('2_Params'!$B$8/MAX('2_Params'!$B$10,(IF(L450=1,F450-G450,G450-F450))*'2_Params'!$B$9+'2_Params'!$B$8))</f>
        <v/>
      </c>
      <c r="K450" s="52">
        <f>'2_Params'!$B$5*J450*(L450-I450)</f>
        <v/>
      </c>
      <c r="L450" s="48">
        <f>'1_Raw_Games'!O450</f>
        <v/>
      </c>
      <c r="M450" s="66" t="n">
        <v>0.192971460269398</v>
      </c>
      <c r="N450" s="54">
        <f>ABS(H450-M450)</f>
        <v/>
      </c>
    </row>
    <row r="451" ht="15" customHeight="1" s="35">
      <c r="A451" s="48">
        <f>'1_Raw_Games'!A451</f>
        <v/>
      </c>
      <c r="B451" s="49">
        <f>'1_Raw_Games'!B451</f>
        <v/>
      </c>
      <c r="C451" s="48">
        <f>'1_Raw_Games'!D451</f>
        <v/>
      </c>
      <c r="D451" s="48">
        <f>'1_Raw_Games'!C451</f>
        <v/>
      </c>
      <c r="E451" s="48">
        <f>'1_Raw_Games'!P451</f>
        <v/>
      </c>
      <c r="F451" s="50">
        <f>'2_Params'!$B$4+SUMPRODUCT(($C$3:C450=C451)*($K$3:K450))-SUMPRODUCT(($D$3:D450=C451)*($K$3:K450))</f>
        <v/>
      </c>
      <c r="G451" s="50">
        <f>'2_Params'!$B$4+SUMPRODUCT(($C$3:C450=D451)*($K$3:K450))-SUMPRODUCT(($D$3:D450=D451)*($K$3:K450))</f>
        <v/>
      </c>
      <c r="H451" s="51">
        <f>(F451-G451+'2_Params'!$B$6)/'2_Params'!$B$7</f>
        <v/>
      </c>
      <c r="I451" s="51">
        <f>1/(1+10^(-H451))</f>
        <v/>
      </c>
      <c r="J451" s="52">
        <f>LN(ABS(E451)+1)*('2_Params'!$B$8/MAX('2_Params'!$B$10,(IF(L451=1,F451-G451,G451-F451))*'2_Params'!$B$9+'2_Params'!$B$8))</f>
        <v/>
      </c>
      <c r="K451" s="52">
        <f>'2_Params'!$B$5*J451*(L451-I451)</f>
        <v/>
      </c>
      <c r="L451" s="48">
        <f>'1_Raw_Games'!O451</f>
        <v/>
      </c>
      <c r="M451" s="66" t="n">
        <v>0.1186396124425135</v>
      </c>
      <c r="N451" s="54">
        <f>ABS(H451-M451)</f>
        <v/>
      </c>
    </row>
    <row r="452" ht="15" customHeight="1" s="35">
      <c r="A452" s="48">
        <f>'1_Raw_Games'!A452</f>
        <v/>
      </c>
      <c r="B452" s="49">
        <f>'1_Raw_Games'!B452</f>
        <v/>
      </c>
      <c r="C452" s="48">
        <f>'1_Raw_Games'!D452</f>
        <v/>
      </c>
      <c r="D452" s="48">
        <f>'1_Raw_Games'!C452</f>
        <v/>
      </c>
      <c r="E452" s="48">
        <f>'1_Raw_Games'!P452</f>
        <v/>
      </c>
      <c r="F452" s="50">
        <f>'2_Params'!$B$4+SUMPRODUCT(($C$3:C451=C452)*($K$3:K451))-SUMPRODUCT(($D$3:D451=C452)*($K$3:K451))</f>
        <v/>
      </c>
      <c r="G452" s="50">
        <f>'2_Params'!$B$4+SUMPRODUCT(($C$3:C451=D452)*($K$3:K451))-SUMPRODUCT(($D$3:D451=D452)*($K$3:K451))</f>
        <v/>
      </c>
      <c r="H452" s="51">
        <f>(F452-G452+'2_Params'!$B$6)/'2_Params'!$B$7</f>
        <v/>
      </c>
      <c r="I452" s="51">
        <f>1/(1+10^(-H452))</f>
        <v/>
      </c>
      <c r="J452" s="52">
        <f>LN(ABS(E452)+1)*('2_Params'!$B$8/MAX('2_Params'!$B$10,(IF(L452=1,F452-G452,G452-F452))*'2_Params'!$B$9+'2_Params'!$B$8))</f>
        <v/>
      </c>
      <c r="K452" s="52">
        <f>'2_Params'!$B$5*J452*(L452-I452)</f>
        <v/>
      </c>
      <c r="L452" s="48">
        <f>'1_Raw_Games'!O452</f>
        <v/>
      </c>
      <c r="M452" s="66" t="n">
        <v>0.3371738710384557</v>
      </c>
      <c r="N452" s="54">
        <f>ABS(H452-M452)</f>
        <v/>
      </c>
    </row>
    <row r="453" ht="15" customHeight="1" s="35">
      <c r="A453" s="48">
        <f>'1_Raw_Games'!A453</f>
        <v/>
      </c>
      <c r="B453" s="49">
        <f>'1_Raw_Games'!B453</f>
        <v/>
      </c>
      <c r="C453" s="48">
        <f>'1_Raw_Games'!D453</f>
        <v/>
      </c>
      <c r="D453" s="48">
        <f>'1_Raw_Games'!C453</f>
        <v/>
      </c>
      <c r="E453" s="48">
        <f>'1_Raw_Games'!P453</f>
        <v/>
      </c>
      <c r="F453" s="50">
        <f>'2_Params'!$B$4+SUMPRODUCT(($C$3:C452=C453)*($K$3:K452))-SUMPRODUCT(($D$3:D452=C453)*($K$3:K452))</f>
        <v/>
      </c>
      <c r="G453" s="50">
        <f>'2_Params'!$B$4+SUMPRODUCT(($C$3:C452=D453)*($K$3:K452))-SUMPRODUCT(($D$3:D452=D453)*($K$3:K452))</f>
        <v/>
      </c>
      <c r="H453" s="51">
        <f>(F453-G453+'2_Params'!$B$6)/'2_Params'!$B$7</f>
        <v/>
      </c>
      <c r="I453" s="51">
        <f>1/(1+10^(-H453))</f>
        <v/>
      </c>
      <c r="J453" s="52">
        <f>LN(ABS(E453)+1)*('2_Params'!$B$8/MAX('2_Params'!$B$10,(IF(L453=1,F453-G453,G453-F453))*'2_Params'!$B$9+'2_Params'!$B$8))</f>
        <v/>
      </c>
      <c r="K453" s="52">
        <f>'2_Params'!$B$5*J453*(L453-I453)</f>
        <v/>
      </c>
      <c r="L453" s="48">
        <f>'1_Raw_Games'!O453</f>
        <v/>
      </c>
      <c r="M453" s="66" t="n">
        <v>-0.2026861272989646</v>
      </c>
      <c r="N453" s="54">
        <f>ABS(H453-M453)</f>
        <v/>
      </c>
    </row>
    <row r="454" ht="15" customHeight="1" s="35">
      <c r="A454" s="48">
        <f>'1_Raw_Games'!A454</f>
        <v/>
      </c>
      <c r="B454" s="49">
        <f>'1_Raw_Games'!B454</f>
        <v/>
      </c>
      <c r="C454" s="48">
        <f>'1_Raw_Games'!D454</f>
        <v/>
      </c>
      <c r="D454" s="48">
        <f>'1_Raw_Games'!C454</f>
        <v/>
      </c>
      <c r="E454" s="48">
        <f>'1_Raw_Games'!P454</f>
        <v/>
      </c>
      <c r="F454" s="50">
        <f>'2_Params'!$B$4+SUMPRODUCT(($C$3:C453=C454)*($K$3:K453))-SUMPRODUCT(($D$3:D453=C454)*($K$3:K453))</f>
        <v/>
      </c>
      <c r="G454" s="50">
        <f>'2_Params'!$B$4+SUMPRODUCT(($C$3:C453=D454)*($K$3:K453))-SUMPRODUCT(($D$3:D453=D454)*($K$3:K453))</f>
        <v/>
      </c>
      <c r="H454" s="51">
        <f>(F454-G454+'2_Params'!$B$6)/'2_Params'!$B$7</f>
        <v/>
      </c>
      <c r="I454" s="51">
        <f>1/(1+10^(-H454))</f>
        <v/>
      </c>
      <c r="J454" s="52">
        <f>LN(ABS(E454)+1)*('2_Params'!$B$8/MAX('2_Params'!$B$10,(IF(L454=1,F454-G454,G454-F454))*'2_Params'!$B$9+'2_Params'!$B$8))</f>
        <v/>
      </c>
      <c r="K454" s="52">
        <f>'2_Params'!$B$5*J454*(L454-I454)</f>
        <v/>
      </c>
      <c r="L454" s="48">
        <f>'1_Raw_Games'!O454</f>
        <v/>
      </c>
      <c r="M454" s="66" t="n">
        <v>-0.3113751897118817</v>
      </c>
      <c r="N454" s="54">
        <f>ABS(H454-M454)</f>
        <v/>
      </c>
    </row>
    <row r="455" ht="15" customHeight="1" s="35">
      <c r="A455" s="48">
        <f>'1_Raw_Games'!A455</f>
        <v/>
      </c>
      <c r="B455" s="49">
        <f>'1_Raw_Games'!B455</f>
        <v/>
      </c>
      <c r="C455" s="48">
        <f>'1_Raw_Games'!D455</f>
        <v/>
      </c>
      <c r="D455" s="48">
        <f>'1_Raw_Games'!C455</f>
        <v/>
      </c>
      <c r="E455" s="48">
        <f>'1_Raw_Games'!P455</f>
        <v/>
      </c>
      <c r="F455" s="50">
        <f>'2_Params'!$B$4+SUMPRODUCT(($C$3:C454=C455)*($K$3:K454))-SUMPRODUCT(($D$3:D454=C455)*($K$3:K454))</f>
        <v/>
      </c>
      <c r="G455" s="50">
        <f>'2_Params'!$B$4+SUMPRODUCT(($C$3:C454=D455)*($K$3:K454))-SUMPRODUCT(($D$3:D454=D455)*($K$3:K454))</f>
        <v/>
      </c>
      <c r="H455" s="51">
        <f>(F455-G455+'2_Params'!$B$6)/'2_Params'!$B$7</f>
        <v/>
      </c>
      <c r="I455" s="51">
        <f>1/(1+10^(-H455))</f>
        <v/>
      </c>
      <c r="J455" s="52">
        <f>LN(ABS(E455)+1)*('2_Params'!$B$8/MAX('2_Params'!$B$10,(IF(L455=1,F455-G455,G455-F455))*'2_Params'!$B$9+'2_Params'!$B$8))</f>
        <v/>
      </c>
      <c r="K455" s="52">
        <f>'2_Params'!$B$5*J455*(L455-I455)</f>
        <v/>
      </c>
      <c r="L455" s="48">
        <f>'1_Raw_Games'!O455</f>
        <v/>
      </c>
      <c r="M455" s="66" t="n">
        <v>-0.0033695004014515</v>
      </c>
      <c r="N455" s="54">
        <f>ABS(H455-M455)</f>
        <v/>
      </c>
    </row>
    <row r="456" ht="15" customHeight="1" s="35">
      <c r="A456" s="48">
        <f>'1_Raw_Games'!A456</f>
        <v/>
      </c>
      <c r="B456" s="49">
        <f>'1_Raw_Games'!B456</f>
        <v/>
      </c>
      <c r="C456" s="48">
        <f>'1_Raw_Games'!D456</f>
        <v/>
      </c>
      <c r="D456" s="48">
        <f>'1_Raw_Games'!C456</f>
        <v/>
      </c>
      <c r="E456" s="48">
        <f>'1_Raw_Games'!P456</f>
        <v/>
      </c>
      <c r="F456" s="50">
        <f>'2_Params'!$B$4+SUMPRODUCT(($C$3:C455=C456)*($K$3:K455))-SUMPRODUCT(($D$3:D455=C456)*($K$3:K455))</f>
        <v/>
      </c>
      <c r="G456" s="50">
        <f>'2_Params'!$B$4+SUMPRODUCT(($C$3:C455=D456)*($K$3:K455))-SUMPRODUCT(($D$3:D455=D456)*($K$3:K455))</f>
        <v/>
      </c>
      <c r="H456" s="51">
        <f>(F456-G456+'2_Params'!$B$6)/'2_Params'!$B$7</f>
        <v/>
      </c>
      <c r="I456" s="51">
        <f>1/(1+10^(-H456))</f>
        <v/>
      </c>
      <c r="J456" s="52">
        <f>LN(ABS(E456)+1)*('2_Params'!$B$8/MAX('2_Params'!$B$10,(IF(L456=1,F456-G456,G456-F456))*'2_Params'!$B$9+'2_Params'!$B$8))</f>
        <v/>
      </c>
      <c r="K456" s="52">
        <f>'2_Params'!$B$5*J456*(L456-I456)</f>
        <v/>
      </c>
      <c r="L456" s="48">
        <f>'1_Raw_Games'!O456</f>
        <v/>
      </c>
      <c r="M456" s="66" t="n">
        <v>0.232501357425109</v>
      </c>
      <c r="N456" s="54">
        <f>ABS(H456-M456)</f>
        <v/>
      </c>
    </row>
    <row r="457" ht="15" customHeight="1" s="35">
      <c r="A457" s="48">
        <f>'1_Raw_Games'!A457</f>
        <v/>
      </c>
      <c r="B457" s="49">
        <f>'1_Raw_Games'!B457</f>
        <v/>
      </c>
      <c r="C457" s="48">
        <f>'1_Raw_Games'!D457</f>
        <v/>
      </c>
      <c r="D457" s="48">
        <f>'1_Raw_Games'!C457</f>
        <v/>
      </c>
      <c r="E457" s="48">
        <f>'1_Raw_Games'!P457</f>
        <v/>
      </c>
      <c r="F457" s="50">
        <f>'2_Params'!$B$4+SUMPRODUCT(($C$3:C456=C457)*($K$3:K456))-SUMPRODUCT(($D$3:D456=C457)*($K$3:K456))</f>
        <v/>
      </c>
      <c r="G457" s="50">
        <f>'2_Params'!$B$4+SUMPRODUCT(($C$3:C456=D457)*($K$3:K456))-SUMPRODUCT(($D$3:D456=D457)*($K$3:K456))</f>
        <v/>
      </c>
      <c r="H457" s="51">
        <f>(F457-G457+'2_Params'!$B$6)/'2_Params'!$B$7</f>
        <v/>
      </c>
      <c r="I457" s="51">
        <f>1/(1+10^(-H457))</f>
        <v/>
      </c>
      <c r="J457" s="52">
        <f>LN(ABS(E457)+1)*('2_Params'!$B$8/MAX('2_Params'!$B$10,(IF(L457=1,F457-G457,G457-F457))*'2_Params'!$B$9+'2_Params'!$B$8))</f>
        <v/>
      </c>
      <c r="K457" s="52">
        <f>'2_Params'!$B$5*J457*(L457-I457)</f>
        <v/>
      </c>
      <c r="L457" s="48">
        <f>'1_Raw_Games'!O457</f>
        <v/>
      </c>
      <c r="M457" s="66" t="n">
        <v>-0.1633623929831696</v>
      </c>
      <c r="N457" s="54">
        <f>ABS(H457-M457)</f>
        <v/>
      </c>
    </row>
    <row r="458" ht="15" customHeight="1" s="35">
      <c r="A458" s="48">
        <f>'1_Raw_Games'!A458</f>
        <v/>
      </c>
      <c r="B458" s="49">
        <f>'1_Raw_Games'!B458</f>
        <v/>
      </c>
      <c r="C458" s="48">
        <f>'1_Raw_Games'!D458</f>
        <v/>
      </c>
      <c r="D458" s="48">
        <f>'1_Raw_Games'!C458</f>
        <v/>
      </c>
      <c r="E458" s="48">
        <f>'1_Raw_Games'!P458</f>
        <v/>
      </c>
      <c r="F458" s="50">
        <f>'2_Params'!$B$4+SUMPRODUCT(($C$3:C457=C458)*($K$3:K457))-SUMPRODUCT(($D$3:D457=C458)*($K$3:K457))</f>
        <v/>
      </c>
      <c r="G458" s="50">
        <f>'2_Params'!$B$4+SUMPRODUCT(($C$3:C457=D458)*($K$3:K457))-SUMPRODUCT(($D$3:D457=D458)*($K$3:K457))</f>
        <v/>
      </c>
      <c r="H458" s="51">
        <f>(F458-G458+'2_Params'!$B$6)/'2_Params'!$B$7</f>
        <v/>
      </c>
      <c r="I458" s="51">
        <f>1/(1+10^(-H458))</f>
        <v/>
      </c>
      <c r="J458" s="52">
        <f>LN(ABS(E458)+1)*('2_Params'!$B$8/MAX('2_Params'!$B$10,(IF(L458=1,F458-G458,G458-F458))*'2_Params'!$B$9+'2_Params'!$B$8))</f>
        <v/>
      </c>
      <c r="K458" s="52">
        <f>'2_Params'!$B$5*J458*(L458-I458)</f>
        <v/>
      </c>
      <c r="L458" s="48">
        <f>'1_Raw_Games'!O458</f>
        <v/>
      </c>
      <c r="M458" s="66" t="n">
        <v>-0.2877362129953946</v>
      </c>
      <c r="N458" s="54">
        <f>ABS(H458-M458)</f>
        <v/>
      </c>
    </row>
    <row r="459" ht="15" customHeight="1" s="35">
      <c r="A459" s="48">
        <f>'1_Raw_Games'!A459</f>
        <v/>
      </c>
      <c r="B459" s="49">
        <f>'1_Raw_Games'!B459</f>
        <v/>
      </c>
      <c r="C459" s="48">
        <f>'1_Raw_Games'!D459</f>
        <v/>
      </c>
      <c r="D459" s="48">
        <f>'1_Raw_Games'!C459</f>
        <v/>
      </c>
      <c r="E459" s="48">
        <f>'1_Raw_Games'!P459</f>
        <v/>
      </c>
      <c r="F459" s="50">
        <f>'2_Params'!$B$4+SUMPRODUCT(($C$3:C458=C459)*($K$3:K458))-SUMPRODUCT(($D$3:D458=C459)*($K$3:K458))</f>
        <v/>
      </c>
      <c r="G459" s="50">
        <f>'2_Params'!$B$4+SUMPRODUCT(($C$3:C458=D459)*($K$3:K458))-SUMPRODUCT(($D$3:D458=D459)*($K$3:K458))</f>
        <v/>
      </c>
      <c r="H459" s="51">
        <f>(F459-G459+'2_Params'!$B$6)/'2_Params'!$B$7</f>
        <v/>
      </c>
      <c r="I459" s="51">
        <f>1/(1+10^(-H459))</f>
        <v/>
      </c>
      <c r="J459" s="52">
        <f>LN(ABS(E459)+1)*('2_Params'!$B$8/MAX('2_Params'!$B$10,(IF(L459=1,F459-G459,G459-F459))*'2_Params'!$B$9+'2_Params'!$B$8))</f>
        <v/>
      </c>
      <c r="K459" s="52">
        <f>'2_Params'!$B$5*J459*(L459-I459)</f>
        <v/>
      </c>
      <c r="L459" s="48">
        <f>'1_Raw_Games'!O459</f>
        <v/>
      </c>
      <c r="M459" s="66" t="n">
        <v>0.1685243707810212</v>
      </c>
      <c r="N459" s="54">
        <f>ABS(H459-M459)</f>
        <v/>
      </c>
    </row>
    <row r="460" ht="15" customHeight="1" s="35">
      <c r="A460" s="48">
        <f>'1_Raw_Games'!A460</f>
        <v/>
      </c>
      <c r="B460" s="49">
        <f>'1_Raw_Games'!B460</f>
        <v/>
      </c>
      <c r="C460" s="48">
        <f>'1_Raw_Games'!D460</f>
        <v/>
      </c>
      <c r="D460" s="48">
        <f>'1_Raw_Games'!C460</f>
        <v/>
      </c>
      <c r="E460" s="48">
        <f>'1_Raw_Games'!P460</f>
        <v/>
      </c>
      <c r="F460" s="50">
        <f>'2_Params'!$B$4+SUMPRODUCT(($C$3:C459=C460)*($K$3:K459))-SUMPRODUCT(($D$3:D459=C460)*($K$3:K459))</f>
        <v/>
      </c>
      <c r="G460" s="50">
        <f>'2_Params'!$B$4+SUMPRODUCT(($C$3:C459=D460)*($K$3:K459))-SUMPRODUCT(($D$3:D459=D460)*($K$3:K459))</f>
        <v/>
      </c>
      <c r="H460" s="51">
        <f>(F460-G460+'2_Params'!$B$6)/'2_Params'!$B$7</f>
        <v/>
      </c>
      <c r="I460" s="51">
        <f>1/(1+10^(-H460))</f>
        <v/>
      </c>
      <c r="J460" s="52">
        <f>LN(ABS(E460)+1)*('2_Params'!$B$8/MAX('2_Params'!$B$10,(IF(L460=1,F460-G460,G460-F460))*'2_Params'!$B$9+'2_Params'!$B$8))</f>
        <v/>
      </c>
      <c r="K460" s="52">
        <f>'2_Params'!$B$5*J460*(L460-I460)</f>
        <v/>
      </c>
      <c r="L460" s="48">
        <f>'1_Raw_Games'!O460</f>
        <v/>
      </c>
      <c r="M460" s="66" t="n">
        <v>-0.0232570346100141</v>
      </c>
      <c r="N460" s="54">
        <f>ABS(H460-M460)</f>
        <v/>
      </c>
    </row>
    <row r="461" ht="15" customHeight="1" s="35">
      <c r="A461" s="48">
        <f>'1_Raw_Games'!A461</f>
        <v/>
      </c>
      <c r="B461" s="49">
        <f>'1_Raw_Games'!B461</f>
        <v/>
      </c>
      <c r="C461" s="48">
        <f>'1_Raw_Games'!D461</f>
        <v/>
      </c>
      <c r="D461" s="48">
        <f>'1_Raw_Games'!C461</f>
        <v/>
      </c>
      <c r="E461" s="48">
        <f>'1_Raw_Games'!P461</f>
        <v/>
      </c>
      <c r="F461" s="50">
        <f>'2_Params'!$B$4+SUMPRODUCT(($C$3:C460=C461)*($K$3:K460))-SUMPRODUCT(($D$3:D460=C461)*($K$3:K460))</f>
        <v/>
      </c>
      <c r="G461" s="50">
        <f>'2_Params'!$B$4+SUMPRODUCT(($C$3:C460=D461)*($K$3:K460))-SUMPRODUCT(($D$3:D460=D461)*($K$3:K460))</f>
        <v/>
      </c>
      <c r="H461" s="51">
        <f>(F461-G461+'2_Params'!$B$6)/'2_Params'!$B$7</f>
        <v/>
      </c>
      <c r="I461" s="51">
        <f>1/(1+10^(-H461))</f>
        <v/>
      </c>
      <c r="J461" s="52">
        <f>LN(ABS(E461)+1)*('2_Params'!$B$8/MAX('2_Params'!$B$10,(IF(L461=1,F461-G461,G461-F461))*'2_Params'!$B$9+'2_Params'!$B$8))</f>
        <v/>
      </c>
      <c r="K461" s="52">
        <f>'2_Params'!$B$5*J461*(L461-I461)</f>
        <v/>
      </c>
      <c r="L461" s="48">
        <f>'1_Raw_Games'!O461</f>
        <v/>
      </c>
      <c r="M461" s="66" t="n">
        <v>-0.0611950845599079</v>
      </c>
      <c r="N461" s="54">
        <f>ABS(H461-M461)</f>
        <v/>
      </c>
    </row>
    <row r="462" ht="15" customHeight="1" s="35">
      <c r="A462" s="48">
        <f>'1_Raw_Games'!A462</f>
        <v/>
      </c>
      <c r="B462" s="49">
        <f>'1_Raw_Games'!B462</f>
        <v/>
      </c>
      <c r="C462" s="48">
        <f>'1_Raw_Games'!D462</f>
        <v/>
      </c>
      <c r="D462" s="48">
        <f>'1_Raw_Games'!C462</f>
        <v/>
      </c>
      <c r="E462" s="48">
        <f>'1_Raw_Games'!P462</f>
        <v/>
      </c>
      <c r="F462" s="50">
        <f>'2_Params'!$B$4+SUMPRODUCT(($C$3:C461=C462)*($K$3:K461))-SUMPRODUCT(($D$3:D461=C462)*($K$3:K461))</f>
        <v/>
      </c>
      <c r="G462" s="50">
        <f>'2_Params'!$B$4+SUMPRODUCT(($C$3:C461=D462)*($K$3:K461))-SUMPRODUCT(($D$3:D461=D462)*($K$3:K461))</f>
        <v/>
      </c>
      <c r="H462" s="51">
        <f>(F462-G462+'2_Params'!$B$6)/'2_Params'!$B$7</f>
        <v/>
      </c>
      <c r="I462" s="51">
        <f>1/(1+10^(-H462))</f>
        <v/>
      </c>
      <c r="J462" s="52">
        <f>LN(ABS(E462)+1)*('2_Params'!$B$8/MAX('2_Params'!$B$10,(IF(L462=1,F462-G462,G462-F462))*'2_Params'!$B$9+'2_Params'!$B$8))</f>
        <v/>
      </c>
      <c r="K462" s="52">
        <f>'2_Params'!$B$5*J462*(L462-I462)</f>
        <v/>
      </c>
      <c r="L462" s="48">
        <f>'1_Raw_Games'!O462</f>
        <v/>
      </c>
      <c r="M462" s="66" t="n">
        <v>-0.1934578238713209</v>
      </c>
      <c r="N462" s="54">
        <f>ABS(H462-M462)</f>
        <v/>
      </c>
    </row>
    <row r="463" ht="15" customHeight="1" s="35">
      <c r="A463" s="48">
        <f>'1_Raw_Games'!A463</f>
        <v/>
      </c>
      <c r="B463" s="49">
        <f>'1_Raw_Games'!B463</f>
        <v/>
      </c>
      <c r="C463" s="48">
        <f>'1_Raw_Games'!D463</f>
        <v/>
      </c>
      <c r="D463" s="48">
        <f>'1_Raw_Games'!C463</f>
        <v/>
      </c>
      <c r="E463" s="48">
        <f>'1_Raw_Games'!P463</f>
        <v/>
      </c>
      <c r="F463" s="50">
        <f>'2_Params'!$B$4+SUMPRODUCT(($C$3:C462=C463)*($K$3:K462))-SUMPRODUCT(($D$3:D462=C463)*($K$3:K462))</f>
        <v/>
      </c>
      <c r="G463" s="50">
        <f>'2_Params'!$B$4+SUMPRODUCT(($C$3:C462=D463)*($K$3:K462))-SUMPRODUCT(($D$3:D462=D463)*($K$3:K462))</f>
        <v/>
      </c>
      <c r="H463" s="51">
        <f>(F463-G463+'2_Params'!$B$6)/'2_Params'!$B$7</f>
        <v/>
      </c>
      <c r="I463" s="51">
        <f>1/(1+10^(-H463))</f>
        <v/>
      </c>
      <c r="J463" s="52">
        <f>LN(ABS(E463)+1)*('2_Params'!$B$8/MAX('2_Params'!$B$10,(IF(L463=1,F463-G463,G463-F463))*'2_Params'!$B$9+'2_Params'!$B$8))</f>
        <v/>
      </c>
      <c r="K463" s="52">
        <f>'2_Params'!$B$5*J463*(L463-I463)</f>
        <v/>
      </c>
      <c r="L463" s="48">
        <f>'1_Raw_Games'!O463</f>
        <v/>
      </c>
      <c r="M463" s="66" t="n">
        <v>-0.1309670127919338</v>
      </c>
      <c r="N463" s="54">
        <f>ABS(H463-M463)</f>
        <v/>
      </c>
    </row>
    <row r="464" ht="15" customHeight="1" s="35">
      <c r="A464" s="48">
        <f>'1_Raw_Games'!A464</f>
        <v/>
      </c>
      <c r="B464" s="49">
        <f>'1_Raw_Games'!B464</f>
        <v/>
      </c>
      <c r="C464" s="48">
        <f>'1_Raw_Games'!D464</f>
        <v/>
      </c>
      <c r="D464" s="48">
        <f>'1_Raw_Games'!C464</f>
        <v/>
      </c>
      <c r="E464" s="48">
        <f>'1_Raw_Games'!P464</f>
        <v/>
      </c>
      <c r="F464" s="50">
        <f>'2_Params'!$B$4+SUMPRODUCT(($C$3:C463=C464)*($K$3:K463))-SUMPRODUCT(($D$3:D463=C464)*($K$3:K463))</f>
        <v/>
      </c>
      <c r="G464" s="50">
        <f>'2_Params'!$B$4+SUMPRODUCT(($C$3:C463=D464)*($K$3:K463))-SUMPRODUCT(($D$3:D463=D464)*($K$3:K463))</f>
        <v/>
      </c>
      <c r="H464" s="51">
        <f>(F464-G464+'2_Params'!$B$6)/'2_Params'!$B$7</f>
        <v/>
      </c>
      <c r="I464" s="51">
        <f>1/(1+10^(-H464))</f>
        <v/>
      </c>
      <c r="J464" s="52">
        <f>LN(ABS(E464)+1)*('2_Params'!$B$8/MAX('2_Params'!$B$10,(IF(L464=1,F464-G464,G464-F464))*'2_Params'!$B$9+'2_Params'!$B$8))</f>
        <v/>
      </c>
      <c r="K464" s="52">
        <f>'2_Params'!$B$5*J464*(L464-I464)</f>
        <v/>
      </c>
      <c r="L464" s="48">
        <f>'1_Raw_Games'!O464</f>
        <v/>
      </c>
      <c r="M464" s="66" t="n">
        <v>0.4514324035300114</v>
      </c>
      <c r="N464" s="54">
        <f>ABS(H464-M464)</f>
        <v/>
      </c>
    </row>
    <row r="465" ht="15" customHeight="1" s="35">
      <c r="A465" s="48">
        <f>'1_Raw_Games'!A465</f>
        <v/>
      </c>
      <c r="B465" s="49">
        <f>'1_Raw_Games'!B465</f>
        <v/>
      </c>
      <c r="C465" s="48">
        <f>'1_Raw_Games'!D465</f>
        <v/>
      </c>
      <c r="D465" s="48">
        <f>'1_Raw_Games'!C465</f>
        <v/>
      </c>
      <c r="E465" s="48">
        <f>'1_Raw_Games'!P465</f>
        <v/>
      </c>
      <c r="F465" s="50">
        <f>'2_Params'!$B$4+SUMPRODUCT(($C$3:C464=C465)*($K$3:K464))-SUMPRODUCT(($D$3:D464=C465)*($K$3:K464))</f>
        <v/>
      </c>
      <c r="G465" s="50">
        <f>'2_Params'!$B$4+SUMPRODUCT(($C$3:C464=D465)*($K$3:K464))-SUMPRODUCT(($D$3:D464=D465)*($K$3:K464))</f>
        <v/>
      </c>
      <c r="H465" s="51">
        <f>(F465-G465+'2_Params'!$B$6)/'2_Params'!$B$7</f>
        <v/>
      </c>
      <c r="I465" s="51">
        <f>1/(1+10^(-H465))</f>
        <v/>
      </c>
      <c r="J465" s="52">
        <f>LN(ABS(E465)+1)*('2_Params'!$B$8/MAX('2_Params'!$B$10,(IF(L465=1,F465-G465,G465-F465))*'2_Params'!$B$9+'2_Params'!$B$8))</f>
        <v/>
      </c>
      <c r="K465" s="52">
        <f>'2_Params'!$B$5*J465*(L465-I465)</f>
        <v/>
      </c>
      <c r="L465" s="48">
        <f>'1_Raw_Games'!O465</f>
        <v/>
      </c>
      <c r="M465" s="66" t="n">
        <v>0.1964469810286289</v>
      </c>
      <c r="N465" s="54">
        <f>ABS(H465-M465)</f>
        <v/>
      </c>
    </row>
    <row r="466" ht="15" customHeight="1" s="35">
      <c r="A466" s="48">
        <f>'1_Raw_Games'!A466</f>
        <v/>
      </c>
      <c r="B466" s="49">
        <f>'1_Raw_Games'!B466</f>
        <v/>
      </c>
      <c r="C466" s="48">
        <f>'1_Raw_Games'!D466</f>
        <v/>
      </c>
      <c r="D466" s="48">
        <f>'1_Raw_Games'!C466</f>
        <v/>
      </c>
      <c r="E466" s="48">
        <f>'1_Raw_Games'!P466</f>
        <v/>
      </c>
      <c r="F466" s="50">
        <f>'2_Params'!$B$4+SUMPRODUCT(($C$3:C465=C466)*($K$3:K465))-SUMPRODUCT(($D$3:D465=C466)*($K$3:K465))</f>
        <v/>
      </c>
      <c r="G466" s="50">
        <f>'2_Params'!$B$4+SUMPRODUCT(($C$3:C465=D466)*($K$3:K465))-SUMPRODUCT(($D$3:D465=D466)*($K$3:K465))</f>
        <v/>
      </c>
      <c r="H466" s="51">
        <f>(F466-G466+'2_Params'!$B$6)/'2_Params'!$B$7</f>
        <v/>
      </c>
      <c r="I466" s="51">
        <f>1/(1+10^(-H466))</f>
        <v/>
      </c>
      <c r="J466" s="52">
        <f>LN(ABS(E466)+1)*('2_Params'!$B$8/MAX('2_Params'!$B$10,(IF(L466=1,F466-G466,G466-F466))*'2_Params'!$B$9+'2_Params'!$B$8))</f>
        <v/>
      </c>
      <c r="K466" s="52">
        <f>'2_Params'!$B$5*J466*(L466-I466)</f>
        <v/>
      </c>
      <c r="L466" s="48">
        <f>'1_Raw_Games'!O466</f>
        <v/>
      </c>
      <c r="M466" s="66" t="n">
        <v>0.3324302236239685</v>
      </c>
      <c r="N466" s="54">
        <f>ABS(H466-M466)</f>
        <v/>
      </c>
    </row>
    <row r="467" ht="15" customHeight="1" s="35">
      <c r="A467" s="48">
        <f>'1_Raw_Games'!A467</f>
        <v/>
      </c>
      <c r="B467" s="49">
        <f>'1_Raw_Games'!B467</f>
        <v/>
      </c>
      <c r="C467" s="48">
        <f>'1_Raw_Games'!D467</f>
        <v/>
      </c>
      <c r="D467" s="48">
        <f>'1_Raw_Games'!C467</f>
        <v/>
      </c>
      <c r="E467" s="48">
        <f>'1_Raw_Games'!P467</f>
        <v/>
      </c>
      <c r="F467" s="50">
        <f>'2_Params'!$B$4+SUMPRODUCT(($C$3:C466=C467)*($K$3:K466))-SUMPRODUCT(($D$3:D466=C467)*($K$3:K466))</f>
        <v/>
      </c>
      <c r="G467" s="50">
        <f>'2_Params'!$B$4+SUMPRODUCT(($C$3:C466=D467)*($K$3:K466))-SUMPRODUCT(($D$3:D466=D467)*($K$3:K466))</f>
        <v/>
      </c>
      <c r="H467" s="51">
        <f>(F467-G467+'2_Params'!$B$6)/'2_Params'!$B$7</f>
        <v/>
      </c>
      <c r="I467" s="51">
        <f>1/(1+10^(-H467))</f>
        <v/>
      </c>
      <c r="J467" s="52">
        <f>LN(ABS(E467)+1)*('2_Params'!$B$8/MAX('2_Params'!$B$10,(IF(L467=1,F467-G467,G467-F467))*'2_Params'!$B$9+'2_Params'!$B$8))</f>
        <v/>
      </c>
      <c r="K467" s="52">
        <f>'2_Params'!$B$5*J467*(L467-I467)</f>
        <v/>
      </c>
      <c r="L467" s="48">
        <f>'1_Raw_Games'!O467</f>
        <v/>
      </c>
      <c r="M467" s="66" t="n">
        <v>0.430876486383284</v>
      </c>
      <c r="N467" s="54">
        <f>ABS(H467-M467)</f>
        <v/>
      </c>
    </row>
    <row r="468" ht="15" customHeight="1" s="35">
      <c r="A468" s="48">
        <f>'1_Raw_Games'!A468</f>
        <v/>
      </c>
      <c r="B468" s="49">
        <f>'1_Raw_Games'!B468</f>
        <v/>
      </c>
      <c r="C468" s="48">
        <f>'1_Raw_Games'!D468</f>
        <v/>
      </c>
      <c r="D468" s="48">
        <f>'1_Raw_Games'!C468</f>
        <v/>
      </c>
      <c r="E468" s="48">
        <f>'1_Raw_Games'!P468</f>
        <v/>
      </c>
      <c r="F468" s="50">
        <f>'2_Params'!$B$4+SUMPRODUCT(($C$3:C467=C468)*($K$3:K467))-SUMPRODUCT(($D$3:D467=C468)*($K$3:K467))</f>
        <v/>
      </c>
      <c r="G468" s="50">
        <f>'2_Params'!$B$4+SUMPRODUCT(($C$3:C467=D468)*($K$3:K467))-SUMPRODUCT(($D$3:D467=D468)*($K$3:K467))</f>
        <v/>
      </c>
      <c r="H468" s="51">
        <f>(F468-G468+'2_Params'!$B$6)/'2_Params'!$B$7</f>
        <v/>
      </c>
      <c r="I468" s="51">
        <f>1/(1+10^(-H468))</f>
        <v/>
      </c>
      <c r="J468" s="52">
        <f>LN(ABS(E468)+1)*('2_Params'!$B$8/MAX('2_Params'!$B$10,(IF(L468=1,F468-G468,G468-F468))*'2_Params'!$B$9+'2_Params'!$B$8))</f>
        <v/>
      </c>
      <c r="K468" s="52">
        <f>'2_Params'!$B$5*J468*(L468-I468)</f>
        <v/>
      </c>
      <c r="L468" s="48">
        <f>'1_Raw_Games'!O468</f>
        <v/>
      </c>
      <c r="M468" s="66" t="n">
        <v>0.5771133434501639</v>
      </c>
      <c r="N468" s="54">
        <f>ABS(H468-M468)</f>
        <v/>
      </c>
    </row>
    <row r="469" ht="15" customHeight="1" s="35">
      <c r="A469" s="48">
        <f>'1_Raw_Games'!A469</f>
        <v/>
      </c>
      <c r="B469" s="49">
        <f>'1_Raw_Games'!B469</f>
        <v/>
      </c>
      <c r="C469" s="48">
        <f>'1_Raw_Games'!D469</f>
        <v/>
      </c>
      <c r="D469" s="48">
        <f>'1_Raw_Games'!C469</f>
        <v/>
      </c>
      <c r="E469" s="48">
        <f>'1_Raw_Games'!P469</f>
        <v/>
      </c>
      <c r="F469" s="50">
        <f>'2_Params'!$B$4+SUMPRODUCT(($C$3:C468=C469)*($K$3:K468))-SUMPRODUCT(($D$3:D468=C469)*($K$3:K468))</f>
        <v/>
      </c>
      <c r="G469" s="50">
        <f>'2_Params'!$B$4+SUMPRODUCT(($C$3:C468=D469)*($K$3:K468))-SUMPRODUCT(($D$3:D468=D469)*($K$3:K468))</f>
        <v/>
      </c>
      <c r="H469" s="51">
        <f>(F469-G469+'2_Params'!$B$6)/'2_Params'!$B$7</f>
        <v/>
      </c>
      <c r="I469" s="51">
        <f>1/(1+10^(-H469))</f>
        <v/>
      </c>
      <c r="J469" s="52">
        <f>LN(ABS(E469)+1)*('2_Params'!$B$8/MAX('2_Params'!$B$10,(IF(L469=1,F469-G469,G469-F469))*'2_Params'!$B$9+'2_Params'!$B$8))</f>
        <v/>
      </c>
      <c r="K469" s="52">
        <f>'2_Params'!$B$5*J469*(L469-I469)</f>
        <v/>
      </c>
      <c r="L469" s="48">
        <f>'1_Raw_Games'!O469</f>
        <v/>
      </c>
      <c r="M469" s="66" t="n">
        <v>0.0816944474359013</v>
      </c>
      <c r="N469" s="54">
        <f>ABS(H469-M469)</f>
        <v/>
      </c>
    </row>
    <row r="470" ht="15" customHeight="1" s="35">
      <c r="A470" s="48">
        <f>'1_Raw_Games'!A470</f>
        <v/>
      </c>
      <c r="B470" s="49">
        <f>'1_Raw_Games'!B470</f>
        <v/>
      </c>
      <c r="C470" s="48">
        <f>'1_Raw_Games'!D470</f>
        <v/>
      </c>
      <c r="D470" s="48">
        <f>'1_Raw_Games'!C470</f>
        <v/>
      </c>
      <c r="E470" s="48">
        <f>'1_Raw_Games'!P470</f>
        <v/>
      </c>
      <c r="F470" s="50">
        <f>'2_Params'!$B$4+SUMPRODUCT(($C$3:C469=C470)*($K$3:K469))-SUMPRODUCT(($D$3:D469=C470)*($K$3:K469))</f>
        <v/>
      </c>
      <c r="G470" s="50">
        <f>'2_Params'!$B$4+SUMPRODUCT(($C$3:C469=D470)*($K$3:K469))-SUMPRODUCT(($D$3:D469=D470)*($K$3:K469))</f>
        <v/>
      </c>
      <c r="H470" s="51">
        <f>(F470-G470+'2_Params'!$B$6)/'2_Params'!$B$7</f>
        <v/>
      </c>
      <c r="I470" s="51">
        <f>1/(1+10^(-H470))</f>
        <v/>
      </c>
      <c r="J470" s="52">
        <f>LN(ABS(E470)+1)*('2_Params'!$B$8/MAX('2_Params'!$B$10,(IF(L470=1,F470-G470,G470-F470))*'2_Params'!$B$9+'2_Params'!$B$8))</f>
        <v/>
      </c>
      <c r="K470" s="52">
        <f>'2_Params'!$B$5*J470*(L470-I470)</f>
        <v/>
      </c>
      <c r="L470" s="48">
        <f>'1_Raw_Games'!O470</f>
        <v/>
      </c>
      <c r="M470" s="66" t="n">
        <v>0.4578587083520665</v>
      </c>
      <c r="N470" s="54">
        <f>ABS(H470-M470)</f>
        <v/>
      </c>
    </row>
    <row r="471" ht="15" customHeight="1" s="35">
      <c r="A471" s="48">
        <f>'1_Raw_Games'!A471</f>
        <v/>
      </c>
      <c r="B471" s="49">
        <f>'1_Raw_Games'!B471</f>
        <v/>
      </c>
      <c r="C471" s="48">
        <f>'1_Raw_Games'!D471</f>
        <v/>
      </c>
      <c r="D471" s="48">
        <f>'1_Raw_Games'!C471</f>
        <v/>
      </c>
      <c r="E471" s="48">
        <f>'1_Raw_Games'!P471</f>
        <v/>
      </c>
      <c r="F471" s="50">
        <f>'2_Params'!$B$4+SUMPRODUCT(($C$3:C470=C471)*($K$3:K470))-SUMPRODUCT(($D$3:D470=C471)*($K$3:K470))</f>
        <v/>
      </c>
      <c r="G471" s="50">
        <f>'2_Params'!$B$4+SUMPRODUCT(($C$3:C470=D471)*($K$3:K470))-SUMPRODUCT(($D$3:D470=D471)*($K$3:K470))</f>
        <v/>
      </c>
      <c r="H471" s="51">
        <f>(F471-G471+'2_Params'!$B$6)/'2_Params'!$B$7</f>
        <v/>
      </c>
      <c r="I471" s="51">
        <f>1/(1+10^(-H471))</f>
        <v/>
      </c>
      <c r="J471" s="52">
        <f>LN(ABS(E471)+1)*('2_Params'!$B$8/MAX('2_Params'!$B$10,(IF(L471=1,F471-G471,G471-F471))*'2_Params'!$B$9+'2_Params'!$B$8))</f>
        <v/>
      </c>
      <c r="K471" s="52">
        <f>'2_Params'!$B$5*J471*(L471-I471)</f>
        <v/>
      </c>
      <c r="L471" s="48">
        <f>'1_Raw_Games'!O471</f>
        <v/>
      </c>
      <c r="M471" s="66" t="n">
        <v>-0.1179876506255834</v>
      </c>
      <c r="N471" s="54">
        <f>ABS(H471-M471)</f>
        <v/>
      </c>
    </row>
    <row r="472" ht="15" customHeight="1" s="35">
      <c r="A472" s="48">
        <f>'1_Raw_Games'!A472</f>
        <v/>
      </c>
      <c r="B472" s="49">
        <f>'1_Raw_Games'!B472</f>
        <v/>
      </c>
      <c r="C472" s="48">
        <f>'1_Raw_Games'!D472</f>
        <v/>
      </c>
      <c r="D472" s="48">
        <f>'1_Raw_Games'!C472</f>
        <v/>
      </c>
      <c r="E472" s="48">
        <f>'1_Raw_Games'!P472</f>
        <v/>
      </c>
      <c r="F472" s="50">
        <f>'2_Params'!$B$4+SUMPRODUCT(($C$3:C471=C472)*($K$3:K471))-SUMPRODUCT(($D$3:D471=C472)*($K$3:K471))</f>
        <v/>
      </c>
      <c r="G472" s="50">
        <f>'2_Params'!$B$4+SUMPRODUCT(($C$3:C471=D472)*($K$3:K471))-SUMPRODUCT(($D$3:D471=D472)*($K$3:K471))</f>
        <v/>
      </c>
      <c r="H472" s="51">
        <f>(F472-G472+'2_Params'!$B$6)/'2_Params'!$B$7</f>
        <v/>
      </c>
      <c r="I472" s="51">
        <f>1/(1+10^(-H472))</f>
        <v/>
      </c>
      <c r="J472" s="52">
        <f>LN(ABS(E472)+1)*('2_Params'!$B$8/MAX('2_Params'!$B$10,(IF(L472=1,F472-G472,G472-F472))*'2_Params'!$B$9+'2_Params'!$B$8))</f>
        <v/>
      </c>
      <c r="K472" s="52">
        <f>'2_Params'!$B$5*J472*(L472-I472)</f>
        <v/>
      </c>
      <c r="L472" s="48">
        <f>'1_Raw_Games'!O472</f>
        <v/>
      </c>
      <c r="M472" s="66" t="n">
        <v>-0.1595928024098412</v>
      </c>
      <c r="N472" s="54">
        <f>ABS(H472-M472)</f>
        <v/>
      </c>
    </row>
    <row r="473" ht="15" customHeight="1" s="35">
      <c r="A473" s="48">
        <f>'1_Raw_Games'!A473</f>
        <v/>
      </c>
      <c r="B473" s="49">
        <f>'1_Raw_Games'!B473</f>
        <v/>
      </c>
      <c r="C473" s="48">
        <f>'1_Raw_Games'!D473</f>
        <v/>
      </c>
      <c r="D473" s="48">
        <f>'1_Raw_Games'!C473</f>
        <v/>
      </c>
      <c r="E473" s="48">
        <f>'1_Raw_Games'!P473</f>
        <v/>
      </c>
      <c r="F473" s="50">
        <f>'2_Params'!$B$4+SUMPRODUCT(($C$3:C472=C473)*($K$3:K472))-SUMPRODUCT(($D$3:D472=C473)*($K$3:K472))</f>
        <v/>
      </c>
      <c r="G473" s="50">
        <f>'2_Params'!$B$4+SUMPRODUCT(($C$3:C472=D473)*($K$3:K472))-SUMPRODUCT(($D$3:D472=D473)*($K$3:K472))</f>
        <v/>
      </c>
      <c r="H473" s="51">
        <f>(F473-G473+'2_Params'!$B$6)/'2_Params'!$B$7</f>
        <v/>
      </c>
      <c r="I473" s="51">
        <f>1/(1+10^(-H473))</f>
        <v/>
      </c>
      <c r="J473" s="52">
        <f>LN(ABS(E473)+1)*('2_Params'!$B$8/MAX('2_Params'!$B$10,(IF(L473=1,F473-G473,G473-F473))*'2_Params'!$B$9+'2_Params'!$B$8))</f>
        <v/>
      </c>
      <c r="K473" s="52">
        <f>'2_Params'!$B$5*J473*(L473-I473)</f>
        <v/>
      </c>
      <c r="L473" s="48">
        <f>'1_Raw_Games'!O473</f>
        <v/>
      </c>
      <c r="M473" s="66" t="n">
        <v>-0.2155343996323176</v>
      </c>
      <c r="N473" s="54">
        <f>ABS(H473-M473)</f>
        <v/>
      </c>
    </row>
    <row r="474" ht="15" customHeight="1" s="35">
      <c r="A474" s="48">
        <f>'1_Raw_Games'!A474</f>
        <v/>
      </c>
      <c r="B474" s="49">
        <f>'1_Raw_Games'!B474</f>
        <v/>
      </c>
      <c r="C474" s="48">
        <f>'1_Raw_Games'!D474</f>
        <v/>
      </c>
      <c r="D474" s="48">
        <f>'1_Raw_Games'!C474</f>
        <v/>
      </c>
      <c r="E474" s="48">
        <f>'1_Raw_Games'!P474</f>
        <v/>
      </c>
      <c r="F474" s="50">
        <f>'2_Params'!$B$4+SUMPRODUCT(($C$3:C473=C474)*($K$3:K473))-SUMPRODUCT(($D$3:D473=C474)*($K$3:K473))</f>
        <v/>
      </c>
      <c r="G474" s="50">
        <f>'2_Params'!$B$4+SUMPRODUCT(($C$3:C473=D474)*($K$3:K473))-SUMPRODUCT(($D$3:D473=D474)*($K$3:K473))</f>
        <v/>
      </c>
      <c r="H474" s="51">
        <f>(F474-G474+'2_Params'!$B$6)/'2_Params'!$B$7</f>
        <v/>
      </c>
      <c r="I474" s="51">
        <f>1/(1+10^(-H474))</f>
        <v/>
      </c>
      <c r="J474" s="52">
        <f>LN(ABS(E474)+1)*('2_Params'!$B$8/MAX('2_Params'!$B$10,(IF(L474=1,F474-G474,G474-F474))*'2_Params'!$B$9+'2_Params'!$B$8))</f>
        <v/>
      </c>
      <c r="K474" s="52">
        <f>'2_Params'!$B$5*J474*(L474-I474)</f>
        <v/>
      </c>
      <c r="L474" s="48">
        <f>'1_Raw_Games'!O474</f>
        <v/>
      </c>
      <c r="M474" s="66" t="n">
        <v>0.4345673922519972</v>
      </c>
      <c r="N474" s="54">
        <f>ABS(H474-M474)</f>
        <v/>
      </c>
    </row>
    <row r="475" ht="15" customHeight="1" s="35">
      <c r="A475" s="48">
        <f>'1_Raw_Games'!A475</f>
        <v/>
      </c>
      <c r="B475" s="49">
        <f>'1_Raw_Games'!B475</f>
        <v/>
      </c>
      <c r="C475" s="48">
        <f>'1_Raw_Games'!D475</f>
        <v/>
      </c>
      <c r="D475" s="48">
        <f>'1_Raw_Games'!C475</f>
        <v/>
      </c>
      <c r="E475" s="48">
        <f>'1_Raw_Games'!P475</f>
        <v/>
      </c>
      <c r="F475" s="50">
        <f>'2_Params'!$B$4+SUMPRODUCT(($C$3:C474=C475)*($K$3:K474))-SUMPRODUCT(($D$3:D474=C475)*($K$3:K474))</f>
        <v/>
      </c>
      <c r="G475" s="50">
        <f>'2_Params'!$B$4+SUMPRODUCT(($C$3:C474=D475)*($K$3:K474))-SUMPRODUCT(($D$3:D474=D475)*($K$3:K474))</f>
        <v/>
      </c>
      <c r="H475" s="51">
        <f>(F475-G475+'2_Params'!$B$6)/'2_Params'!$B$7</f>
        <v/>
      </c>
      <c r="I475" s="51">
        <f>1/(1+10^(-H475))</f>
        <v/>
      </c>
      <c r="J475" s="52">
        <f>LN(ABS(E475)+1)*('2_Params'!$B$8/MAX('2_Params'!$B$10,(IF(L475=1,F475-G475,G475-F475))*'2_Params'!$B$9+'2_Params'!$B$8))</f>
        <v/>
      </c>
      <c r="K475" s="52">
        <f>'2_Params'!$B$5*J475*(L475-I475)</f>
        <v/>
      </c>
      <c r="L475" s="48">
        <f>'1_Raw_Games'!O475</f>
        <v/>
      </c>
      <c r="M475" s="66" t="n">
        <v>0.1690387573663065</v>
      </c>
      <c r="N475" s="54">
        <f>ABS(H475-M475)</f>
        <v/>
      </c>
    </row>
    <row r="476" ht="15" customHeight="1" s="35">
      <c r="A476" s="48">
        <f>'1_Raw_Games'!A476</f>
        <v/>
      </c>
      <c r="B476" s="49">
        <f>'1_Raw_Games'!B476</f>
        <v/>
      </c>
      <c r="C476" s="48">
        <f>'1_Raw_Games'!D476</f>
        <v/>
      </c>
      <c r="D476" s="48">
        <f>'1_Raw_Games'!C476</f>
        <v/>
      </c>
      <c r="E476" s="48">
        <f>'1_Raw_Games'!P476</f>
        <v/>
      </c>
      <c r="F476" s="50">
        <f>'2_Params'!$B$4+SUMPRODUCT(($C$3:C475=C476)*($K$3:K475))-SUMPRODUCT(($D$3:D475=C476)*($K$3:K475))</f>
        <v/>
      </c>
      <c r="G476" s="50">
        <f>'2_Params'!$B$4+SUMPRODUCT(($C$3:C475=D476)*($K$3:K475))-SUMPRODUCT(($D$3:D475=D476)*($K$3:K475))</f>
        <v/>
      </c>
      <c r="H476" s="51">
        <f>(F476-G476+'2_Params'!$B$6)/'2_Params'!$B$7</f>
        <v/>
      </c>
      <c r="I476" s="51">
        <f>1/(1+10^(-H476))</f>
        <v/>
      </c>
      <c r="J476" s="52">
        <f>LN(ABS(E476)+1)*('2_Params'!$B$8/MAX('2_Params'!$B$10,(IF(L476=1,F476-G476,G476-F476))*'2_Params'!$B$9+'2_Params'!$B$8))</f>
        <v/>
      </c>
      <c r="K476" s="52">
        <f>'2_Params'!$B$5*J476*(L476-I476)</f>
        <v/>
      </c>
      <c r="L476" s="48">
        <f>'1_Raw_Games'!O476</f>
        <v/>
      </c>
      <c r="M476" s="66" t="n">
        <v>-0.2291077530732877</v>
      </c>
      <c r="N476" s="54">
        <f>ABS(H476-M476)</f>
        <v/>
      </c>
    </row>
    <row r="477" ht="15" customHeight="1" s="35">
      <c r="A477" s="48">
        <f>'1_Raw_Games'!A477</f>
        <v/>
      </c>
      <c r="B477" s="49">
        <f>'1_Raw_Games'!B477</f>
        <v/>
      </c>
      <c r="C477" s="48">
        <f>'1_Raw_Games'!D477</f>
        <v/>
      </c>
      <c r="D477" s="48">
        <f>'1_Raw_Games'!C477</f>
        <v/>
      </c>
      <c r="E477" s="48">
        <f>'1_Raw_Games'!P477</f>
        <v/>
      </c>
      <c r="F477" s="50">
        <f>'2_Params'!$B$4+SUMPRODUCT(($C$3:C476=C477)*($K$3:K476))-SUMPRODUCT(($D$3:D476=C477)*($K$3:K476))</f>
        <v/>
      </c>
      <c r="G477" s="50">
        <f>'2_Params'!$B$4+SUMPRODUCT(($C$3:C476=D477)*($K$3:K476))-SUMPRODUCT(($D$3:D476=D477)*($K$3:K476))</f>
        <v/>
      </c>
      <c r="H477" s="51">
        <f>(F477-G477+'2_Params'!$B$6)/'2_Params'!$B$7</f>
        <v/>
      </c>
      <c r="I477" s="51">
        <f>1/(1+10^(-H477))</f>
        <v/>
      </c>
      <c r="J477" s="52">
        <f>LN(ABS(E477)+1)*('2_Params'!$B$8/MAX('2_Params'!$B$10,(IF(L477=1,F477-G477,G477-F477))*'2_Params'!$B$9+'2_Params'!$B$8))</f>
        <v/>
      </c>
      <c r="K477" s="52">
        <f>'2_Params'!$B$5*J477*(L477-I477)</f>
        <v/>
      </c>
      <c r="L477" s="48">
        <f>'1_Raw_Games'!O477</f>
        <v/>
      </c>
      <c r="M477" s="66" t="n">
        <v>0.0105308940638809</v>
      </c>
      <c r="N477" s="54">
        <f>ABS(H477-M477)</f>
        <v/>
      </c>
    </row>
    <row r="478" ht="15" customHeight="1" s="35">
      <c r="A478" s="48">
        <f>'1_Raw_Games'!A478</f>
        <v/>
      </c>
      <c r="B478" s="49">
        <f>'1_Raw_Games'!B478</f>
        <v/>
      </c>
      <c r="C478" s="48">
        <f>'1_Raw_Games'!D478</f>
        <v/>
      </c>
      <c r="D478" s="48">
        <f>'1_Raw_Games'!C478</f>
        <v/>
      </c>
      <c r="E478" s="48">
        <f>'1_Raw_Games'!P478</f>
        <v/>
      </c>
      <c r="F478" s="50">
        <f>'2_Params'!$B$4+SUMPRODUCT(($C$3:C477=C478)*($K$3:K477))-SUMPRODUCT(($D$3:D477=C478)*($K$3:K477))</f>
        <v/>
      </c>
      <c r="G478" s="50">
        <f>'2_Params'!$B$4+SUMPRODUCT(($C$3:C477=D478)*($K$3:K477))-SUMPRODUCT(($D$3:D477=D478)*($K$3:K477))</f>
        <v/>
      </c>
      <c r="H478" s="51">
        <f>(F478-G478+'2_Params'!$B$6)/'2_Params'!$B$7</f>
        <v/>
      </c>
      <c r="I478" s="51">
        <f>1/(1+10^(-H478))</f>
        <v/>
      </c>
      <c r="J478" s="52">
        <f>LN(ABS(E478)+1)*('2_Params'!$B$8/MAX('2_Params'!$B$10,(IF(L478=1,F478-G478,G478-F478))*'2_Params'!$B$9+'2_Params'!$B$8))</f>
        <v/>
      </c>
      <c r="K478" s="52">
        <f>'2_Params'!$B$5*J478*(L478-I478)</f>
        <v/>
      </c>
      <c r="L478" s="48">
        <f>'1_Raw_Games'!O478</f>
        <v/>
      </c>
      <c r="M478" s="66" t="n">
        <v>-0.0798977444064661</v>
      </c>
      <c r="N478" s="54">
        <f>ABS(H478-M478)</f>
        <v/>
      </c>
    </row>
    <row r="479" ht="15" customHeight="1" s="35">
      <c r="A479" s="48">
        <f>'1_Raw_Games'!A479</f>
        <v/>
      </c>
      <c r="B479" s="49">
        <f>'1_Raw_Games'!B479</f>
        <v/>
      </c>
      <c r="C479" s="48">
        <f>'1_Raw_Games'!D479</f>
        <v/>
      </c>
      <c r="D479" s="48">
        <f>'1_Raw_Games'!C479</f>
        <v/>
      </c>
      <c r="E479" s="48">
        <f>'1_Raw_Games'!P479</f>
        <v/>
      </c>
      <c r="F479" s="50">
        <f>'2_Params'!$B$4+SUMPRODUCT(($C$3:C478=C479)*($K$3:K478))-SUMPRODUCT(($D$3:D478=C479)*($K$3:K478))</f>
        <v/>
      </c>
      <c r="G479" s="50">
        <f>'2_Params'!$B$4+SUMPRODUCT(($C$3:C478=D479)*($K$3:K478))-SUMPRODUCT(($D$3:D478=D479)*($K$3:K478))</f>
        <v/>
      </c>
      <c r="H479" s="51">
        <f>(F479-G479+'2_Params'!$B$6)/'2_Params'!$B$7</f>
        <v/>
      </c>
      <c r="I479" s="51">
        <f>1/(1+10^(-H479))</f>
        <v/>
      </c>
      <c r="J479" s="52">
        <f>LN(ABS(E479)+1)*('2_Params'!$B$8/MAX('2_Params'!$B$10,(IF(L479=1,F479-G479,G479-F479))*'2_Params'!$B$9+'2_Params'!$B$8))</f>
        <v/>
      </c>
      <c r="K479" s="52">
        <f>'2_Params'!$B$5*J479*(L479-I479)</f>
        <v/>
      </c>
      <c r="L479" s="48">
        <f>'1_Raw_Games'!O479</f>
        <v/>
      </c>
      <c r="M479" s="66" t="n">
        <v>0.115372395111724</v>
      </c>
      <c r="N479" s="54">
        <f>ABS(H479-M479)</f>
        <v/>
      </c>
    </row>
    <row r="480" ht="15" customHeight="1" s="35">
      <c r="A480" s="48">
        <f>'1_Raw_Games'!A480</f>
        <v/>
      </c>
      <c r="B480" s="49">
        <f>'1_Raw_Games'!B480</f>
        <v/>
      </c>
      <c r="C480" s="48">
        <f>'1_Raw_Games'!D480</f>
        <v/>
      </c>
      <c r="D480" s="48">
        <f>'1_Raw_Games'!C480</f>
        <v/>
      </c>
      <c r="E480" s="48">
        <f>'1_Raw_Games'!P480</f>
        <v/>
      </c>
      <c r="F480" s="50">
        <f>'2_Params'!$B$4+SUMPRODUCT(($C$3:C479=C480)*($K$3:K479))-SUMPRODUCT(($D$3:D479=C480)*($K$3:K479))</f>
        <v/>
      </c>
      <c r="G480" s="50">
        <f>'2_Params'!$B$4+SUMPRODUCT(($C$3:C479=D480)*($K$3:K479))-SUMPRODUCT(($D$3:D479=D480)*($K$3:K479))</f>
        <v/>
      </c>
      <c r="H480" s="51">
        <f>(F480-G480+'2_Params'!$B$6)/'2_Params'!$B$7</f>
        <v/>
      </c>
      <c r="I480" s="51">
        <f>1/(1+10^(-H480))</f>
        <v/>
      </c>
      <c r="J480" s="52">
        <f>LN(ABS(E480)+1)*('2_Params'!$B$8/MAX('2_Params'!$B$10,(IF(L480=1,F480-G480,G480-F480))*'2_Params'!$B$9+'2_Params'!$B$8))</f>
        <v/>
      </c>
      <c r="K480" s="52">
        <f>'2_Params'!$B$5*J480*(L480-I480)</f>
        <v/>
      </c>
      <c r="L480" s="48">
        <f>'1_Raw_Games'!O480</f>
        <v/>
      </c>
      <c r="M480" s="66" t="n">
        <v>-0.09316045035833891</v>
      </c>
      <c r="N480" s="54">
        <f>ABS(H480-M480)</f>
        <v/>
      </c>
    </row>
    <row r="481" ht="15" customHeight="1" s="35">
      <c r="A481" s="48">
        <f>'1_Raw_Games'!A481</f>
        <v/>
      </c>
      <c r="B481" s="49">
        <f>'1_Raw_Games'!B481</f>
        <v/>
      </c>
      <c r="C481" s="48">
        <f>'1_Raw_Games'!D481</f>
        <v/>
      </c>
      <c r="D481" s="48">
        <f>'1_Raw_Games'!C481</f>
        <v/>
      </c>
      <c r="E481" s="48">
        <f>'1_Raw_Games'!P481</f>
        <v/>
      </c>
      <c r="F481" s="50">
        <f>'2_Params'!$B$4+SUMPRODUCT(($C$3:C480=C481)*($K$3:K480))-SUMPRODUCT(($D$3:D480=C481)*($K$3:K480))</f>
        <v/>
      </c>
      <c r="G481" s="50">
        <f>'2_Params'!$B$4+SUMPRODUCT(($C$3:C480=D481)*($K$3:K480))-SUMPRODUCT(($D$3:D480=D481)*($K$3:K480))</f>
        <v/>
      </c>
      <c r="H481" s="51">
        <f>(F481-G481+'2_Params'!$B$6)/'2_Params'!$B$7</f>
        <v/>
      </c>
      <c r="I481" s="51">
        <f>1/(1+10^(-H481))</f>
        <v/>
      </c>
      <c r="J481" s="52">
        <f>LN(ABS(E481)+1)*('2_Params'!$B$8/MAX('2_Params'!$B$10,(IF(L481=1,F481-G481,G481-F481))*'2_Params'!$B$9+'2_Params'!$B$8))</f>
        <v/>
      </c>
      <c r="K481" s="52">
        <f>'2_Params'!$B$5*J481*(L481-I481)</f>
        <v/>
      </c>
      <c r="L481" s="48">
        <f>'1_Raw_Games'!O481</f>
        <v/>
      </c>
      <c r="M481" s="66" t="n">
        <v>0.6739967323781508</v>
      </c>
      <c r="N481" s="54">
        <f>ABS(H481-M481)</f>
        <v/>
      </c>
    </row>
    <row r="482" ht="15" customHeight="1" s="35">
      <c r="A482" s="48">
        <f>'1_Raw_Games'!A482</f>
        <v/>
      </c>
      <c r="B482" s="49">
        <f>'1_Raw_Games'!B482</f>
        <v/>
      </c>
      <c r="C482" s="48">
        <f>'1_Raw_Games'!D482</f>
        <v/>
      </c>
      <c r="D482" s="48">
        <f>'1_Raw_Games'!C482</f>
        <v/>
      </c>
      <c r="E482" s="48">
        <f>'1_Raw_Games'!P482</f>
        <v/>
      </c>
      <c r="F482" s="50">
        <f>'2_Params'!$B$4+SUMPRODUCT(($C$3:C481=C482)*($K$3:K481))-SUMPRODUCT(($D$3:D481=C482)*($K$3:K481))</f>
        <v/>
      </c>
      <c r="G482" s="50">
        <f>'2_Params'!$B$4+SUMPRODUCT(($C$3:C481=D482)*($K$3:K481))-SUMPRODUCT(($D$3:D481=D482)*($K$3:K481))</f>
        <v/>
      </c>
      <c r="H482" s="51">
        <f>(F482-G482+'2_Params'!$B$6)/'2_Params'!$B$7</f>
        <v/>
      </c>
      <c r="I482" s="51">
        <f>1/(1+10^(-H482))</f>
        <v/>
      </c>
      <c r="J482" s="52">
        <f>LN(ABS(E482)+1)*('2_Params'!$B$8/MAX('2_Params'!$B$10,(IF(L482=1,F482-G482,G482-F482))*'2_Params'!$B$9+'2_Params'!$B$8))</f>
        <v/>
      </c>
      <c r="K482" s="52">
        <f>'2_Params'!$B$5*J482*(L482-I482)</f>
        <v/>
      </c>
      <c r="L482" s="48">
        <f>'1_Raw_Games'!O482</f>
        <v/>
      </c>
      <c r="M482" s="66" t="n">
        <v>-0.3032039635706883</v>
      </c>
      <c r="N482" s="54">
        <f>ABS(H482-M482)</f>
        <v/>
      </c>
    </row>
    <row r="483" ht="15" customHeight="1" s="35">
      <c r="A483" s="48">
        <f>'1_Raw_Games'!A483</f>
        <v/>
      </c>
      <c r="B483" s="49">
        <f>'1_Raw_Games'!B483</f>
        <v/>
      </c>
      <c r="C483" s="48">
        <f>'1_Raw_Games'!D483</f>
        <v/>
      </c>
      <c r="D483" s="48">
        <f>'1_Raw_Games'!C483</f>
        <v/>
      </c>
      <c r="E483" s="48">
        <f>'1_Raw_Games'!P483</f>
        <v/>
      </c>
      <c r="F483" s="50">
        <f>'2_Params'!$B$4+SUMPRODUCT(($C$3:C482=C483)*($K$3:K482))-SUMPRODUCT(($D$3:D482=C483)*($K$3:K482))</f>
        <v/>
      </c>
      <c r="G483" s="50">
        <f>'2_Params'!$B$4+SUMPRODUCT(($C$3:C482=D483)*($K$3:K482))-SUMPRODUCT(($D$3:D482=D483)*($K$3:K482))</f>
        <v/>
      </c>
      <c r="H483" s="51">
        <f>(F483-G483+'2_Params'!$B$6)/'2_Params'!$B$7</f>
        <v/>
      </c>
      <c r="I483" s="51">
        <f>1/(1+10^(-H483))</f>
        <v/>
      </c>
      <c r="J483" s="52">
        <f>LN(ABS(E483)+1)*('2_Params'!$B$8/MAX('2_Params'!$B$10,(IF(L483=1,F483-G483,G483-F483))*'2_Params'!$B$9+'2_Params'!$B$8))</f>
        <v/>
      </c>
      <c r="K483" s="52">
        <f>'2_Params'!$B$5*J483*(L483-I483)</f>
        <v/>
      </c>
      <c r="L483" s="48">
        <f>'1_Raw_Games'!O483</f>
        <v/>
      </c>
      <c r="M483" s="66" t="n">
        <v>0.5778600150273684</v>
      </c>
      <c r="N483" s="54">
        <f>ABS(H483-M483)</f>
        <v/>
      </c>
    </row>
    <row r="484" ht="15" customHeight="1" s="35">
      <c r="A484" s="48">
        <f>'1_Raw_Games'!A484</f>
        <v/>
      </c>
      <c r="B484" s="49">
        <f>'1_Raw_Games'!B484</f>
        <v/>
      </c>
      <c r="C484" s="48">
        <f>'1_Raw_Games'!D484</f>
        <v/>
      </c>
      <c r="D484" s="48">
        <f>'1_Raw_Games'!C484</f>
        <v/>
      </c>
      <c r="E484" s="48">
        <f>'1_Raw_Games'!P484</f>
        <v/>
      </c>
      <c r="F484" s="50">
        <f>'2_Params'!$B$4+SUMPRODUCT(($C$3:C483=C484)*($K$3:K483))-SUMPRODUCT(($D$3:D483=C484)*($K$3:K483))</f>
        <v/>
      </c>
      <c r="G484" s="50">
        <f>'2_Params'!$B$4+SUMPRODUCT(($C$3:C483=D484)*($K$3:K483))-SUMPRODUCT(($D$3:D483=D484)*($K$3:K483))</f>
        <v/>
      </c>
      <c r="H484" s="51">
        <f>(F484-G484+'2_Params'!$B$6)/'2_Params'!$B$7</f>
        <v/>
      </c>
      <c r="I484" s="51">
        <f>1/(1+10^(-H484))</f>
        <v/>
      </c>
      <c r="J484" s="52">
        <f>LN(ABS(E484)+1)*('2_Params'!$B$8/MAX('2_Params'!$B$10,(IF(L484=1,F484-G484,G484-F484))*'2_Params'!$B$9+'2_Params'!$B$8))</f>
        <v/>
      </c>
      <c r="K484" s="52">
        <f>'2_Params'!$B$5*J484*(L484-I484)</f>
        <v/>
      </c>
      <c r="L484" s="48">
        <f>'1_Raw_Games'!O484</f>
        <v/>
      </c>
      <c r="M484" s="66" t="n">
        <v>0.4166987336608957</v>
      </c>
      <c r="N484" s="54">
        <f>ABS(H484-M484)</f>
        <v/>
      </c>
    </row>
    <row r="485" ht="15" customHeight="1" s="35">
      <c r="A485" s="48">
        <f>'1_Raw_Games'!A485</f>
        <v/>
      </c>
      <c r="B485" s="49">
        <f>'1_Raw_Games'!B485</f>
        <v/>
      </c>
      <c r="C485" s="48">
        <f>'1_Raw_Games'!D485</f>
        <v/>
      </c>
      <c r="D485" s="48">
        <f>'1_Raw_Games'!C485</f>
        <v/>
      </c>
      <c r="E485" s="48">
        <f>'1_Raw_Games'!P485</f>
        <v/>
      </c>
      <c r="F485" s="50">
        <f>'2_Params'!$B$4+SUMPRODUCT(($C$3:C484=C485)*($K$3:K484))-SUMPRODUCT(($D$3:D484=C485)*($K$3:K484))</f>
        <v/>
      </c>
      <c r="G485" s="50">
        <f>'2_Params'!$B$4+SUMPRODUCT(($C$3:C484=D485)*($K$3:K484))-SUMPRODUCT(($D$3:D484=D485)*($K$3:K484))</f>
        <v/>
      </c>
      <c r="H485" s="51">
        <f>(F485-G485+'2_Params'!$B$6)/'2_Params'!$B$7</f>
        <v/>
      </c>
      <c r="I485" s="51">
        <f>1/(1+10^(-H485))</f>
        <v/>
      </c>
      <c r="J485" s="52">
        <f>LN(ABS(E485)+1)*('2_Params'!$B$8/MAX('2_Params'!$B$10,(IF(L485=1,F485-G485,G485-F485))*'2_Params'!$B$9+'2_Params'!$B$8))</f>
        <v/>
      </c>
      <c r="K485" s="52">
        <f>'2_Params'!$B$5*J485*(L485-I485)</f>
        <v/>
      </c>
      <c r="L485" s="48">
        <f>'1_Raw_Games'!O485</f>
        <v/>
      </c>
      <c r="M485" s="66" t="n">
        <v>0.1630418801481948</v>
      </c>
      <c r="N485" s="54">
        <f>ABS(H485-M485)</f>
        <v/>
      </c>
    </row>
    <row r="486" ht="15" customHeight="1" s="35">
      <c r="A486" s="48">
        <f>'1_Raw_Games'!A486</f>
        <v/>
      </c>
      <c r="B486" s="49">
        <f>'1_Raw_Games'!B486</f>
        <v/>
      </c>
      <c r="C486" s="48">
        <f>'1_Raw_Games'!D486</f>
        <v/>
      </c>
      <c r="D486" s="48">
        <f>'1_Raw_Games'!C486</f>
        <v/>
      </c>
      <c r="E486" s="48">
        <f>'1_Raw_Games'!P486</f>
        <v/>
      </c>
      <c r="F486" s="50">
        <f>'2_Params'!$B$4+SUMPRODUCT(($C$3:C485=C486)*($K$3:K485))-SUMPRODUCT(($D$3:D485=C486)*($K$3:K485))</f>
        <v/>
      </c>
      <c r="G486" s="50">
        <f>'2_Params'!$B$4+SUMPRODUCT(($C$3:C485=D486)*($K$3:K485))-SUMPRODUCT(($D$3:D485=D486)*($K$3:K485))</f>
        <v/>
      </c>
      <c r="H486" s="51">
        <f>(F486-G486+'2_Params'!$B$6)/'2_Params'!$B$7</f>
        <v/>
      </c>
      <c r="I486" s="51">
        <f>1/(1+10^(-H486))</f>
        <v/>
      </c>
      <c r="J486" s="52">
        <f>LN(ABS(E486)+1)*('2_Params'!$B$8/MAX('2_Params'!$B$10,(IF(L486=1,F486-G486,G486-F486))*'2_Params'!$B$9+'2_Params'!$B$8))</f>
        <v/>
      </c>
      <c r="K486" s="52">
        <f>'2_Params'!$B$5*J486*(L486-I486)</f>
        <v/>
      </c>
      <c r="L486" s="48">
        <f>'1_Raw_Games'!O486</f>
        <v/>
      </c>
      <c r="M486" s="66" t="n">
        <v>0.1118884589341996</v>
      </c>
      <c r="N486" s="54">
        <f>ABS(H486-M486)</f>
        <v/>
      </c>
    </row>
    <row r="487" ht="15" customHeight="1" s="35">
      <c r="A487" s="48">
        <f>'1_Raw_Games'!A487</f>
        <v/>
      </c>
      <c r="B487" s="49">
        <f>'1_Raw_Games'!B487</f>
        <v/>
      </c>
      <c r="C487" s="48">
        <f>'1_Raw_Games'!D487</f>
        <v/>
      </c>
      <c r="D487" s="48">
        <f>'1_Raw_Games'!C487</f>
        <v/>
      </c>
      <c r="E487" s="48">
        <f>'1_Raw_Games'!P487</f>
        <v/>
      </c>
      <c r="F487" s="50">
        <f>'2_Params'!$B$4+SUMPRODUCT(($C$3:C486=C487)*($K$3:K486))-SUMPRODUCT(($D$3:D486=C487)*($K$3:K486))</f>
        <v/>
      </c>
      <c r="G487" s="50">
        <f>'2_Params'!$B$4+SUMPRODUCT(($C$3:C486=D487)*($K$3:K486))-SUMPRODUCT(($D$3:D486=D487)*($K$3:K486))</f>
        <v/>
      </c>
      <c r="H487" s="51">
        <f>(F487-G487+'2_Params'!$B$6)/'2_Params'!$B$7</f>
        <v/>
      </c>
      <c r="I487" s="51">
        <f>1/(1+10^(-H487))</f>
        <v/>
      </c>
      <c r="J487" s="52">
        <f>LN(ABS(E487)+1)*('2_Params'!$B$8/MAX('2_Params'!$B$10,(IF(L487=1,F487-G487,G487-F487))*'2_Params'!$B$9+'2_Params'!$B$8))</f>
        <v/>
      </c>
      <c r="K487" s="52">
        <f>'2_Params'!$B$5*J487*(L487-I487)</f>
        <v/>
      </c>
      <c r="L487" s="48">
        <f>'1_Raw_Games'!O487</f>
        <v/>
      </c>
      <c r="M487" s="66" t="n">
        <v>-0.1043855556606371</v>
      </c>
      <c r="N487" s="54">
        <f>ABS(H487-M487)</f>
        <v/>
      </c>
    </row>
    <row r="488" ht="15" customHeight="1" s="35">
      <c r="A488" s="48">
        <f>'1_Raw_Games'!A488</f>
        <v/>
      </c>
      <c r="B488" s="49">
        <f>'1_Raw_Games'!B488</f>
        <v/>
      </c>
      <c r="C488" s="48">
        <f>'1_Raw_Games'!D488</f>
        <v/>
      </c>
      <c r="D488" s="48">
        <f>'1_Raw_Games'!C488</f>
        <v/>
      </c>
      <c r="E488" s="48">
        <f>'1_Raw_Games'!P488</f>
        <v/>
      </c>
      <c r="F488" s="50">
        <f>'2_Params'!$B$4+SUMPRODUCT(($C$3:C487=C488)*($K$3:K487))-SUMPRODUCT(($D$3:D487=C488)*($K$3:K487))</f>
        <v/>
      </c>
      <c r="G488" s="50">
        <f>'2_Params'!$B$4+SUMPRODUCT(($C$3:C487=D488)*($K$3:K487))-SUMPRODUCT(($D$3:D487=D488)*($K$3:K487))</f>
        <v/>
      </c>
      <c r="H488" s="51">
        <f>(F488-G488+'2_Params'!$B$6)/'2_Params'!$B$7</f>
        <v/>
      </c>
      <c r="I488" s="51">
        <f>1/(1+10^(-H488))</f>
        <v/>
      </c>
      <c r="J488" s="52">
        <f>LN(ABS(E488)+1)*('2_Params'!$B$8/MAX('2_Params'!$B$10,(IF(L488=1,F488-G488,G488-F488))*'2_Params'!$B$9+'2_Params'!$B$8))</f>
        <v/>
      </c>
      <c r="K488" s="52">
        <f>'2_Params'!$B$5*J488*(L488-I488)</f>
        <v/>
      </c>
      <c r="L488" s="48">
        <f>'1_Raw_Games'!O488</f>
        <v/>
      </c>
      <c r="M488" s="66" t="n">
        <v>-0.0277638536817426</v>
      </c>
      <c r="N488" s="54">
        <f>ABS(H488-M488)</f>
        <v/>
      </c>
    </row>
    <row r="489" ht="15" customHeight="1" s="35">
      <c r="A489" s="48">
        <f>'1_Raw_Games'!A489</f>
        <v/>
      </c>
      <c r="B489" s="49">
        <f>'1_Raw_Games'!B489</f>
        <v/>
      </c>
      <c r="C489" s="48">
        <f>'1_Raw_Games'!D489</f>
        <v/>
      </c>
      <c r="D489" s="48">
        <f>'1_Raw_Games'!C489</f>
        <v/>
      </c>
      <c r="E489" s="48">
        <f>'1_Raw_Games'!P489</f>
        <v/>
      </c>
      <c r="F489" s="50">
        <f>'2_Params'!$B$4+SUMPRODUCT(($C$3:C488=C489)*($K$3:K488))-SUMPRODUCT(($D$3:D488=C489)*($K$3:K488))</f>
        <v/>
      </c>
      <c r="G489" s="50">
        <f>'2_Params'!$B$4+SUMPRODUCT(($C$3:C488=D489)*($K$3:K488))-SUMPRODUCT(($D$3:D488=D489)*($K$3:K488))</f>
        <v/>
      </c>
      <c r="H489" s="51">
        <f>(F489-G489+'2_Params'!$B$6)/'2_Params'!$B$7</f>
        <v/>
      </c>
      <c r="I489" s="51">
        <f>1/(1+10^(-H489))</f>
        <v/>
      </c>
      <c r="J489" s="52">
        <f>LN(ABS(E489)+1)*('2_Params'!$B$8/MAX('2_Params'!$B$10,(IF(L489=1,F489-G489,G489-F489))*'2_Params'!$B$9+'2_Params'!$B$8))</f>
        <v/>
      </c>
      <c r="K489" s="52">
        <f>'2_Params'!$B$5*J489*(L489-I489)</f>
        <v/>
      </c>
      <c r="L489" s="48">
        <f>'1_Raw_Games'!O489</f>
        <v/>
      </c>
      <c r="M489" s="66" t="n">
        <v>0.3433168997364783</v>
      </c>
      <c r="N489" s="54">
        <f>ABS(H489-M489)</f>
        <v/>
      </c>
    </row>
    <row r="490" ht="15" customHeight="1" s="35">
      <c r="A490" s="48">
        <f>'1_Raw_Games'!A490</f>
        <v/>
      </c>
      <c r="B490" s="49">
        <f>'1_Raw_Games'!B490</f>
        <v/>
      </c>
      <c r="C490" s="48">
        <f>'1_Raw_Games'!D490</f>
        <v/>
      </c>
      <c r="D490" s="48">
        <f>'1_Raw_Games'!C490</f>
        <v/>
      </c>
      <c r="E490" s="48">
        <f>'1_Raw_Games'!P490</f>
        <v/>
      </c>
      <c r="F490" s="50">
        <f>'2_Params'!$B$4+SUMPRODUCT(($C$3:C489=C490)*($K$3:K489))-SUMPRODUCT(($D$3:D489=C490)*($K$3:K489))</f>
        <v/>
      </c>
      <c r="G490" s="50">
        <f>'2_Params'!$B$4+SUMPRODUCT(($C$3:C489=D490)*($K$3:K489))-SUMPRODUCT(($D$3:D489=D490)*($K$3:K489))</f>
        <v/>
      </c>
      <c r="H490" s="51">
        <f>(F490-G490+'2_Params'!$B$6)/'2_Params'!$B$7</f>
        <v/>
      </c>
      <c r="I490" s="51">
        <f>1/(1+10^(-H490))</f>
        <v/>
      </c>
      <c r="J490" s="52">
        <f>LN(ABS(E490)+1)*('2_Params'!$B$8/MAX('2_Params'!$B$10,(IF(L490=1,F490-G490,G490-F490))*'2_Params'!$B$9+'2_Params'!$B$8))</f>
        <v/>
      </c>
      <c r="K490" s="52">
        <f>'2_Params'!$B$5*J490*(L490-I490)</f>
        <v/>
      </c>
      <c r="L490" s="48">
        <f>'1_Raw_Games'!O490</f>
        <v/>
      </c>
      <c r="M490" s="66" t="n">
        <v>-0.0341204852103811</v>
      </c>
      <c r="N490" s="54">
        <f>ABS(H490-M490)</f>
        <v/>
      </c>
    </row>
    <row r="491" ht="15" customHeight="1" s="35">
      <c r="A491" s="48">
        <f>'1_Raw_Games'!A491</f>
        <v/>
      </c>
      <c r="B491" s="49">
        <f>'1_Raw_Games'!B491</f>
        <v/>
      </c>
      <c r="C491" s="48">
        <f>'1_Raw_Games'!D491</f>
        <v/>
      </c>
      <c r="D491" s="48">
        <f>'1_Raw_Games'!C491</f>
        <v/>
      </c>
      <c r="E491" s="48">
        <f>'1_Raw_Games'!P491</f>
        <v/>
      </c>
      <c r="F491" s="50">
        <f>'2_Params'!$B$4+SUMPRODUCT(($C$3:C490=C491)*($K$3:K490))-SUMPRODUCT(($D$3:D490=C491)*($K$3:K490))</f>
        <v/>
      </c>
      <c r="G491" s="50">
        <f>'2_Params'!$B$4+SUMPRODUCT(($C$3:C490=D491)*($K$3:K490))-SUMPRODUCT(($D$3:D490=D491)*($K$3:K490))</f>
        <v/>
      </c>
      <c r="H491" s="51">
        <f>(F491-G491+'2_Params'!$B$6)/'2_Params'!$B$7</f>
        <v/>
      </c>
      <c r="I491" s="51">
        <f>1/(1+10^(-H491))</f>
        <v/>
      </c>
      <c r="J491" s="52">
        <f>LN(ABS(E491)+1)*('2_Params'!$B$8/MAX('2_Params'!$B$10,(IF(L491=1,F491-G491,G491-F491))*'2_Params'!$B$9+'2_Params'!$B$8))</f>
        <v/>
      </c>
      <c r="K491" s="52">
        <f>'2_Params'!$B$5*J491*(L491-I491)</f>
        <v/>
      </c>
      <c r="L491" s="48">
        <f>'1_Raw_Games'!O491</f>
        <v/>
      </c>
      <c r="M491" s="66" t="n">
        <v>-0.1086884037780606</v>
      </c>
      <c r="N491" s="54">
        <f>ABS(H491-M491)</f>
        <v/>
      </c>
    </row>
    <row r="492" ht="15" customHeight="1" s="35">
      <c r="A492" s="48">
        <f>'1_Raw_Games'!A492</f>
        <v/>
      </c>
      <c r="B492" s="49">
        <f>'1_Raw_Games'!B492</f>
        <v/>
      </c>
      <c r="C492" s="48">
        <f>'1_Raw_Games'!D492</f>
        <v/>
      </c>
      <c r="D492" s="48">
        <f>'1_Raw_Games'!C492</f>
        <v/>
      </c>
      <c r="E492" s="48">
        <f>'1_Raw_Games'!P492</f>
        <v/>
      </c>
      <c r="F492" s="50">
        <f>'2_Params'!$B$4+SUMPRODUCT(($C$3:C491=C492)*($K$3:K491))-SUMPRODUCT(($D$3:D491=C492)*($K$3:K491))</f>
        <v/>
      </c>
      <c r="G492" s="50">
        <f>'2_Params'!$B$4+SUMPRODUCT(($C$3:C491=D492)*($K$3:K491))-SUMPRODUCT(($D$3:D491=D492)*($K$3:K491))</f>
        <v/>
      </c>
      <c r="H492" s="51">
        <f>(F492-G492+'2_Params'!$B$6)/'2_Params'!$B$7</f>
        <v/>
      </c>
      <c r="I492" s="51">
        <f>1/(1+10^(-H492))</f>
        <v/>
      </c>
      <c r="J492" s="52">
        <f>LN(ABS(E492)+1)*('2_Params'!$B$8/MAX('2_Params'!$B$10,(IF(L492=1,F492-G492,G492-F492))*'2_Params'!$B$9+'2_Params'!$B$8))</f>
        <v/>
      </c>
      <c r="K492" s="52">
        <f>'2_Params'!$B$5*J492*(L492-I492)</f>
        <v/>
      </c>
      <c r="L492" s="48">
        <f>'1_Raw_Games'!O492</f>
        <v/>
      </c>
      <c r="M492" s="66" t="n">
        <v>-0.2406599215506236</v>
      </c>
      <c r="N492" s="54">
        <f>ABS(H492-M492)</f>
        <v/>
      </c>
    </row>
    <row r="493" ht="15" customHeight="1" s="35">
      <c r="A493" s="48">
        <f>'1_Raw_Games'!A493</f>
        <v/>
      </c>
      <c r="B493" s="49">
        <f>'1_Raw_Games'!B493</f>
        <v/>
      </c>
      <c r="C493" s="48">
        <f>'1_Raw_Games'!D493</f>
        <v/>
      </c>
      <c r="D493" s="48">
        <f>'1_Raw_Games'!C493</f>
        <v/>
      </c>
      <c r="E493" s="48">
        <f>'1_Raw_Games'!P493</f>
        <v/>
      </c>
      <c r="F493" s="50">
        <f>'2_Params'!$B$4+SUMPRODUCT(($C$3:C492=C493)*($K$3:K492))-SUMPRODUCT(($D$3:D492=C493)*($K$3:K492))</f>
        <v/>
      </c>
      <c r="G493" s="50">
        <f>'2_Params'!$B$4+SUMPRODUCT(($C$3:C492=D493)*($K$3:K492))-SUMPRODUCT(($D$3:D492=D493)*($K$3:K492))</f>
        <v/>
      </c>
      <c r="H493" s="51">
        <f>(F493-G493+'2_Params'!$B$6)/'2_Params'!$B$7</f>
        <v/>
      </c>
      <c r="I493" s="51">
        <f>1/(1+10^(-H493))</f>
        <v/>
      </c>
      <c r="J493" s="52">
        <f>LN(ABS(E493)+1)*('2_Params'!$B$8/MAX('2_Params'!$B$10,(IF(L493=1,F493-G493,G493-F493))*'2_Params'!$B$9+'2_Params'!$B$8))</f>
        <v/>
      </c>
      <c r="K493" s="52">
        <f>'2_Params'!$B$5*J493*(L493-I493)</f>
        <v/>
      </c>
      <c r="L493" s="48">
        <f>'1_Raw_Games'!O493</f>
        <v/>
      </c>
      <c r="M493" s="66" t="n">
        <v>0.0122393005968132</v>
      </c>
      <c r="N493" s="54">
        <f>ABS(H493-M493)</f>
        <v/>
      </c>
    </row>
    <row r="494" ht="15" customHeight="1" s="35">
      <c r="A494" s="48">
        <f>'1_Raw_Games'!A494</f>
        <v/>
      </c>
      <c r="B494" s="49">
        <f>'1_Raw_Games'!B494</f>
        <v/>
      </c>
      <c r="C494" s="48">
        <f>'1_Raw_Games'!D494</f>
        <v/>
      </c>
      <c r="D494" s="48">
        <f>'1_Raw_Games'!C494</f>
        <v/>
      </c>
      <c r="E494" s="48">
        <f>'1_Raw_Games'!P494</f>
        <v/>
      </c>
      <c r="F494" s="50">
        <f>'2_Params'!$B$4+SUMPRODUCT(($C$3:C493=C494)*($K$3:K493))-SUMPRODUCT(($D$3:D493=C494)*($K$3:K493))</f>
        <v/>
      </c>
      <c r="G494" s="50">
        <f>'2_Params'!$B$4+SUMPRODUCT(($C$3:C493=D494)*($K$3:K493))-SUMPRODUCT(($D$3:D493=D494)*($K$3:K493))</f>
        <v/>
      </c>
      <c r="H494" s="51">
        <f>(F494-G494+'2_Params'!$B$6)/'2_Params'!$B$7</f>
        <v/>
      </c>
      <c r="I494" s="51">
        <f>1/(1+10^(-H494))</f>
        <v/>
      </c>
      <c r="J494" s="52">
        <f>LN(ABS(E494)+1)*('2_Params'!$B$8/MAX('2_Params'!$B$10,(IF(L494=1,F494-G494,G494-F494))*'2_Params'!$B$9+'2_Params'!$B$8))</f>
        <v/>
      </c>
      <c r="K494" s="52">
        <f>'2_Params'!$B$5*J494*(L494-I494)</f>
        <v/>
      </c>
      <c r="L494" s="48">
        <f>'1_Raw_Games'!O494</f>
        <v/>
      </c>
      <c r="M494" s="66" t="n">
        <v>0.2479084931861462</v>
      </c>
      <c r="N494" s="54">
        <f>ABS(H494-M494)</f>
        <v/>
      </c>
    </row>
    <row r="495" ht="15" customHeight="1" s="35">
      <c r="A495" s="48">
        <f>'1_Raw_Games'!A495</f>
        <v/>
      </c>
      <c r="B495" s="49">
        <f>'1_Raw_Games'!B495</f>
        <v/>
      </c>
      <c r="C495" s="48">
        <f>'1_Raw_Games'!D495</f>
        <v/>
      </c>
      <c r="D495" s="48">
        <f>'1_Raw_Games'!C495</f>
        <v/>
      </c>
      <c r="E495" s="48">
        <f>'1_Raw_Games'!P495</f>
        <v/>
      </c>
      <c r="F495" s="50">
        <f>'2_Params'!$B$4+SUMPRODUCT(($C$3:C494=C495)*($K$3:K494))-SUMPRODUCT(($D$3:D494=C495)*($K$3:K494))</f>
        <v/>
      </c>
      <c r="G495" s="50">
        <f>'2_Params'!$B$4+SUMPRODUCT(($C$3:C494=D495)*($K$3:K494))-SUMPRODUCT(($D$3:D494=D495)*($K$3:K494))</f>
        <v/>
      </c>
      <c r="H495" s="51">
        <f>(F495-G495+'2_Params'!$B$6)/'2_Params'!$B$7</f>
        <v/>
      </c>
      <c r="I495" s="51">
        <f>1/(1+10^(-H495))</f>
        <v/>
      </c>
      <c r="J495" s="52">
        <f>LN(ABS(E495)+1)*('2_Params'!$B$8/MAX('2_Params'!$B$10,(IF(L495=1,F495-G495,G495-F495))*'2_Params'!$B$9+'2_Params'!$B$8))</f>
        <v/>
      </c>
      <c r="K495" s="52">
        <f>'2_Params'!$B$5*J495*(L495-I495)</f>
        <v/>
      </c>
      <c r="L495" s="48">
        <f>'1_Raw_Games'!O495</f>
        <v/>
      </c>
      <c r="M495" s="66" t="n">
        <v>0.1475606354022727</v>
      </c>
      <c r="N495" s="54">
        <f>ABS(H495-M495)</f>
        <v/>
      </c>
    </row>
    <row r="496" ht="15" customHeight="1" s="35">
      <c r="A496" s="48">
        <f>'1_Raw_Games'!A496</f>
        <v/>
      </c>
      <c r="B496" s="49">
        <f>'1_Raw_Games'!B496</f>
        <v/>
      </c>
      <c r="C496" s="48">
        <f>'1_Raw_Games'!D496</f>
        <v/>
      </c>
      <c r="D496" s="48">
        <f>'1_Raw_Games'!C496</f>
        <v/>
      </c>
      <c r="E496" s="48">
        <f>'1_Raw_Games'!P496</f>
        <v/>
      </c>
      <c r="F496" s="50">
        <f>'2_Params'!$B$4+SUMPRODUCT(($C$3:C495=C496)*($K$3:K495))-SUMPRODUCT(($D$3:D495=C496)*($K$3:K495))</f>
        <v/>
      </c>
      <c r="G496" s="50">
        <f>'2_Params'!$B$4+SUMPRODUCT(($C$3:C495=D496)*($K$3:K495))-SUMPRODUCT(($D$3:D495=D496)*($K$3:K495))</f>
        <v/>
      </c>
      <c r="H496" s="51">
        <f>(F496-G496+'2_Params'!$B$6)/'2_Params'!$B$7</f>
        <v/>
      </c>
      <c r="I496" s="51">
        <f>1/(1+10^(-H496))</f>
        <v/>
      </c>
      <c r="J496" s="52">
        <f>LN(ABS(E496)+1)*('2_Params'!$B$8/MAX('2_Params'!$B$10,(IF(L496=1,F496-G496,G496-F496))*'2_Params'!$B$9+'2_Params'!$B$8))</f>
        <v/>
      </c>
      <c r="K496" s="52">
        <f>'2_Params'!$B$5*J496*(L496-I496)</f>
        <v/>
      </c>
      <c r="L496" s="48">
        <f>'1_Raw_Games'!O496</f>
        <v/>
      </c>
      <c r="M496" s="66" t="n">
        <v>-0.0289269240924818</v>
      </c>
      <c r="N496" s="54">
        <f>ABS(H496-M496)</f>
        <v/>
      </c>
    </row>
    <row r="497" ht="15" customHeight="1" s="35">
      <c r="A497" s="48">
        <f>'1_Raw_Games'!A497</f>
        <v/>
      </c>
      <c r="B497" s="49">
        <f>'1_Raw_Games'!B497</f>
        <v/>
      </c>
      <c r="C497" s="48">
        <f>'1_Raw_Games'!D497</f>
        <v/>
      </c>
      <c r="D497" s="48">
        <f>'1_Raw_Games'!C497</f>
        <v/>
      </c>
      <c r="E497" s="48">
        <f>'1_Raw_Games'!P497</f>
        <v/>
      </c>
      <c r="F497" s="50">
        <f>'2_Params'!$B$4+SUMPRODUCT(($C$3:C496=C497)*($K$3:K496))-SUMPRODUCT(($D$3:D496=C497)*($K$3:K496))</f>
        <v/>
      </c>
      <c r="G497" s="50">
        <f>'2_Params'!$B$4+SUMPRODUCT(($C$3:C496=D497)*($K$3:K496))-SUMPRODUCT(($D$3:D496=D497)*($K$3:K496))</f>
        <v/>
      </c>
      <c r="H497" s="51">
        <f>(F497-G497+'2_Params'!$B$6)/'2_Params'!$B$7</f>
        <v/>
      </c>
      <c r="I497" s="51">
        <f>1/(1+10^(-H497))</f>
        <v/>
      </c>
      <c r="J497" s="52">
        <f>LN(ABS(E497)+1)*('2_Params'!$B$8/MAX('2_Params'!$B$10,(IF(L497=1,F497-G497,G497-F497))*'2_Params'!$B$9+'2_Params'!$B$8))</f>
        <v/>
      </c>
      <c r="K497" s="52">
        <f>'2_Params'!$B$5*J497*(L497-I497)</f>
        <v/>
      </c>
      <c r="L497" s="48">
        <f>'1_Raw_Games'!O497</f>
        <v/>
      </c>
      <c r="M497" s="66" t="n">
        <v>0.3092434199739176</v>
      </c>
      <c r="N497" s="54">
        <f>ABS(H497-M497)</f>
        <v/>
      </c>
    </row>
    <row r="498" ht="15" customHeight="1" s="35">
      <c r="A498" s="48">
        <f>'1_Raw_Games'!A498</f>
        <v/>
      </c>
      <c r="B498" s="49">
        <f>'1_Raw_Games'!B498</f>
        <v/>
      </c>
      <c r="C498" s="48">
        <f>'1_Raw_Games'!D498</f>
        <v/>
      </c>
      <c r="D498" s="48">
        <f>'1_Raw_Games'!C498</f>
        <v/>
      </c>
      <c r="E498" s="48">
        <f>'1_Raw_Games'!P498</f>
        <v/>
      </c>
      <c r="F498" s="50">
        <f>'2_Params'!$B$4+SUMPRODUCT(($C$3:C497=C498)*($K$3:K497))-SUMPRODUCT(($D$3:D497=C498)*($K$3:K497))</f>
        <v/>
      </c>
      <c r="G498" s="50">
        <f>'2_Params'!$B$4+SUMPRODUCT(($C$3:C497=D498)*($K$3:K497))-SUMPRODUCT(($D$3:D497=D498)*($K$3:K497))</f>
        <v/>
      </c>
      <c r="H498" s="51">
        <f>(F498-G498+'2_Params'!$B$6)/'2_Params'!$B$7</f>
        <v/>
      </c>
      <c r="I498" s="51">
        <f>1/(1+10^(-H498))</f>
        <v/>
      </c>
      <c r="J498" s="52">
        <f>LN(ABS(E498)+1)*('2_Params'!$B$8/MAX('2_Params'!$B$10,(IF(L498=1,F498-G498,G498-F498))*'2_Params'!$B$9+'2_Params'!$B$8))</f>
        <v/>
      </c>
      <c r="K498" s="52">
        <f>'2_Params'!$B$5*J498*(L498-I498)</f>
        <v/>
      </c>
      <c r="L498" s="48">
        <f>'1_Raw_Games'!O498</f>
        <v/>
      </c>
      <c r="M498" s="66" t="n">
        <v>0.5939749751133337</v>
      </c>
      <c r="N498" s="54">
        <f>ABS(H498-M498)</f>
        <v/>
      </c>
    </row>
    <row r="499" ht="15" customHeight="1" s="35">
      <c r="A499" s="48">
        <f>'1_Raw_Games'!A499</f>
        <v/>
      </c>
      <c r="B499" s="49">
        <f>'1_Raw_Games'!B499</f>
        <v/>
      </c>
      <c r="C499" s="48">
        <f>'1_Raw_Games'!D499</f>
        <v/>
      </c>
      <c r="D499" s="48">
        <f>'1_Raw_Games'!C499</f>
        <v/>
      </c>
      <c r="E499" s="48">
        <f>'1_Raw_Games'!P499</f>
        <v/>
      </c>
      <c r="F499" s="50">
        <f>'2_Params'!$B$4+SUMPRODUCT(($C$3:C498=C499)*($K$3:K498))-SUMPRODUCT(($D$3:D498=C499)*($K$3:K498))</f>
        <v/>
      </c>
      <c r="G499" s="50">
        <f>'2_Params'!$B$4+SUMPRODUCT(($C$3:C498=D499)*($K$3:K498))-SUMPRODUCT(($D$3:D498=D499)*($K$3:K498))</f>
        <v/>
      </c>
      <c r="H499" s="51">
        <f>(F499-G499+'2_Params'!$B$6)/'2_Params'!$B$7</f>
        <v/>
      </c>
      <c r="I499" s="51">
        <f>1/(1+10^(-H499))</f>
        <v/>
      </c>
      <c r="J499" s="52">
        <f>LN(ABS(E499)+1)*('2_Params'!$B$8/MAX('2_Params'!$B$10,(IF(L499=1,F499-G499,G499-F499))*'2_Params'!$B$9+'2_Params'!$B$8))</f>
        <v/>
      </c>
      <c r="K499" s="52">
        <f>'2_Params'!$B$5*J499*(L499-I499)</f>
        <v/>
      </c>
      <c r="L499" s="48">
        <f>'1_Raw_Games'!O499</f>
        <v/>
      </c>
      <c r="M499" s="66" t="n">
        <v>-0.1918468606565744</v>
      </c>
      <c r="N499" s="54">
        <f>ABS(H499-M499)</f>
        <v/>
      </c>
    </row>
    <row r="500" ht="15" customHeight="1" s="35">
      <c r="A500" s="48">
        <f>'1_Raw_Games'!A500</f>
        <v/>
      </c>
      <c r="B500" s="49">
        <f>'1_Raw_Games'!B500</f>
        <v/>
      </c>
      <c r="C500" s="48">
        <f>'1_Raw_Games'!D500</f>
        <v/>
      </c>
      <c r="D500" s="48">
        <f>'1_Raw_Games'!C500</f>
        <v/>
      </c>
      <c r="E500" s="48">
        <f>'1_Raw_Games'!P500</f>
        <v/>
      </c>
      <c r="F500" s="50">
        <f>'2_Params'!$B$4+SUMPRODUCT(($C$3:C499=C500)*($K$3:K499))-SUMPRODUCT(($D$3:D499=C500)*($K$3:K499))</f>
        <v/>
      </c>
      <c r="G500" s="50">
        <f>'2_Params'!$B$4+SUMPRODUCT(($C$3:C499=D500)*($K$3:K499))-SUMPRODUCT(($D$3:D499=D500)*($K$3:K499))</f>
        <v/>
      </c>
      <c r="H500" s="51">
        <f>(F500-G500+'2_Params'!$B$6)/'2_Params'!$B$7</f>
        <v/>
      </c>
      <c r="I500" s="51">
        <f>1/(1+10^(-H500))</f>
        <v/>
      </c>
      <c r="J500" s="52">
        <f>LN(ABS(E500)+1)*('2_Params'!$B$8/MAX('2_Params'!$B$10,(IF(L500=1,F500-G500,G500-F500))*'2_Params'!$B$9+'2_Params'!$B$8))</f>
        <v/>
      </c>
      <c r="K500" s="52">
        <f>'2_Params'!$B$5*J500*(L500-I500)</f>
        <v/>
      </c>
      <c r="L500" s="48">
        <f>'1_Raw_Games'!O500</f>
        <v/>
      </c>
      <c r="M500" s="66" t="n">
        <v>0.3396963798689222</v>
      </c>
      <c r="N500" s="54">
        <f>ABS(H500-M500)</f>
        <v/>
      </c>
    </row>
    <row r="501" ht="15" customHeight="1" s="35">
      <c r="A501" s="48">
        <f>'1_Raw_Games'!A501</f>
        <v/>
      </c>
      <c r="B501" s="49">
        <f>'1_Raw_Games'!B501</f>
        <v/>
      </c>
      <c r="C501" s="48">
        <f>'1_Raw_Games'!D501</f>
        <v/>
      </c>
      <c r="D501" s="48">
        <f>'1_Raw_Games'!C501</f>
        <v/>
      </c>
      <c r="E501" s="48">
        <f>'1_Raw_Games'!P501</f>
        <v/>
      </c>
      <c r="F501" s="50">
        <f>'2_Params'!$B$4+SUMPRODUCT(($C$3:C500=C501)*($K$3:K500))-SUMPRODUCT(($D$3:D500=C501)*($K$3:K500))</f>
        <v/>
      </c>
      <c r="G501" s="50">
        <f>'2_Params'!$B$4+SUMPRODUCT(($C$3:C500=D501)*($K$3:K500))-SUMPRODUCT(($D$3:D500=D501)*($K$3:K500))</f>
        <v/>
      </c>
      <c r="H501" s="51">
        <f>(F501-G501+'2_Params'!$B$6)/'2_Params'!$B$7</f>
        <v/>
      </c>
      <c r="I501" s="51">
        <f>1/(1+10^(-H501))</f>
        <v/>
      </c>
      <c r="J501" s="52">
        <f>LN(ABS(E501)+1)*('2_Params'!$B$8/MAX('2_Params'!$B$10,(IF(L501=1,F501-G501,G501-F501))*'2_Params'!$B$9+'2_Params'!$B$8))</f>
        <v/>
      </c>
      <c r="K501" s="52">
        <f>'2_Params'!$B$5*J501*(L501-I501)</f>
        <v/>
      </c>
      <c r="L501" s="48">
        <f>'1_Raw_Games'!O501</f>
        <v/>
      </c>
      <c r="M501" s="66" t="n">
        <v>-0.0209713472169073</v>
      </c>
      <c r="N501" s="54">
        <f>ABS(H501-M501)</f>
        <v/>
      </c>
    </row>
    <row r="502" ht="15" customHeight="1" s="35">
      <c r="A502" s="48">
        <f>'1_Raw_Games'!A502</f>
        <v/>
      </c>
      <c r="B502" s="49">
        <f>'1_Raw_Games'!B502</f>
        <v/>
      </c>
      <c r="C502" s="48">
        <f>'1_Raw_Games'!D502</f>
        <v/>
      </c>
      <c r="D502" s="48">
        <f>'1_Raw_Games'!C502</f>
        <v/>
      </c>
      <c r="E502" s="48">
        <f>'1_Raw_Games'!P502</f>
        <v/>
      </c>
      <c r="F502" s="50">
        <f>'2_Params'!$B$4+SUMPRODUCT(($C$3:C501=C502)*($K$3:K501))-SUMPRODUCT(($D$3:D501=C502)*($K$3:K501))</f>
        <v/>
      </c>
      <c r="G502" s="50">
        <f>'2_Params'!$B$4+SUMPRODUCT(($C$3:C501=D502)*($K$3:K501))-SUMPRODUCT(($D$3:D501=D502)*($K$3:K501))</f>
        <v/>
      </c>
      <c r="H502" s="51">
        <f>(F502-G502+'2_Params'!$B$6)/'2_Params'!$B$7</f>
        <v/>
      </c>
      <c r="I502" s="51">
        <f>1/(1+10^(-H502))</f>
        <v/>
      </c>
      <c r="J502" s="52">
        <f>LN(ABS(E502)+1)*('2_Params'!$B$8/MAX('2_Params'!$B$10,(IF(L502=1,F502-G502,G502-F502))*'2_Params'!$B$9+'2_Params'!$B$8))</f>
        <v/>
      </c>
      <c r="K502" s="52">
        <f>'2_Params'!$B$5*J502*(L502-I502)</f>
        <v/>
      </c>
      <c r="L502" s="48">
        <f>'1_Raw_Games'!O502</f>
        <v/>
      </c>
      <c r="M502" s="66" t="n">
        <v>-0.3171552949530104</v>
      </c>
      <c r="N502" s="54">
        <f>ABS(H502-M502)</f>
        <v/>
      </c>
    </row>
    <row r="503" ht="15" customHeight="1" s="35">
      <c r="A503" s="48">
        <f>'1_Raw_Games'!A503</f>
        <v/>
      </c>
      <c r="B503" s="49">
        <f>'1_Raw_Games'!B503</f>
        <v/>
      </c>
      <c r="C503" s="48">
        <f>'1_Raw_Games'!D503</f>
        <v/>
      </c>
      <c r="D503" s="48">
        <f>'1_Raw_Games'!C503</f>
        <v/>
      </c>
      <c r="E503" s="48">
        <f>'1_Raw_Games'!P503</f>
        <v/>
      </c>
      <c r="F503" s="50">
        <f>'2_Params'!$B$4+SUMPRODUCT(($C$3:C502=C503)*($K$3:K502))-SUMPRODUCT(($D$3:D502=C503)*($K$3:K502))</f>
        <v/>
      </c>
      <c r="G503" s="50">
        <f>'2_Params'!$B$4+SUMPRODUCT(($C$3:C502=D503)*($K$3:K502))-SUMPRODUCT(($D$3:D502=D503)*($K$3:K502))</f>
        <v/>
      </c>
      <c r="H503" s="51">
        <f>(F503-G503+'2_Params'!$B$6)/'2_Params'!$B$7</f>
        <v/>
      </c>
      <c r="I503" s="51">
        <f>1/(1+10^(-H503))</f>
        <v/>
      </c>
      <c r="J503" s="52">
        <f>LN(ABS(E503)+1)*('2_Params'!$B$8/MAX('2_Params'!$B$10,(IF(L503=1,F503-G503,G503-F503))*'2_Params'!$B$9+'2_Params'!$B$8))</f>
        <v/>
      </c>
      <c r="K503" s="52">
        <f>'2_Params'!$B$5*J503*(L503-I503)</f>
        <v/>
      </c>
      <c r="L503" s="48">
        <f>'1_Raw_Games'!O503</f>
        <v/>
      </c>
      <c r="M503" s="66" t="n">
        <v>0.2106238953136392</v>
      </c>
      <c r="N503" s="54">
        <f>ABS(H503-M503)</f>
        <v/>
      </c>
    </row>
    <row r="504" ht="15" customHeight="1" s="35">
      <c r="A504" s="48">
        <f>'1_Raw_Games'!A504</f>
        <v/>
      </c>
      <c r="B504" s="49">
        <f>'1_Raw_Games'!B504</f>
        <v/>
      </c>
      <c r="C504" s="48">
        <f>'1_Raw_Games'!D504</f>
        <v/>
      </c>
      <c r="D504" s="48">
        <f>'1_Raw_Games'!C504</f>
        <v/>
      </c>
      <c r="E504" s="48">
        <f>'1_Raw_Games'!P504</f>
        <v/>
      </c>
      <c r="F504" s="50">
        <f>'2_Params'!$B$4+SUMPRODUCT(($C$3:C503=C504)*($K$3:K503))-SUMPRODUCT(($D$3:D503=C504)*($K$3:K503))</f>
        <v/>
      </c>
      <c r="G504" s="50">
        <f>'2_Params'!$B$4+SUMPRODUCT(($C$3:C503=D504)*($K$3:K503))-SUMPRODUCT(($D$3:D503=D504)*($K$3:K503))</f>
        <v/>
      </c>
      <c r="H504" s="51">
        <f>(F504-G504+'2_Params'!$B$6)/'2_Params'!$B$7</f>
        <v/>
      </c>
      <c r="I504" s="51">
        <f>1/(1+10^(-H504))</f>
        <v/>
      </c>
      <c r="J504" s="52">
        <f>LN(ABS(E504)+1)*('2_Params'!$B$8/MAX('2_Params'!$B$10,(IF(L504=1,F504-G504,G504-F504))*'2_Params'!$B$9+'2_Params'!$B$8))</f>
        <v/>
      </c>
      <c r="K504" s="52">
        <f>'2_Params'!$B$5*J504*(L504-I504)</f>
        <v/>
      </c>
      <c r="L504" s="48">
        <f>'1_Raw_Games'!O504</f>
        <v/>
      </c>
      <c r="M504" s="66" t="n">
        <v>-0.4351956249779806</v>
      </c>
      <c r="N504" s="54">
        <f>ABS(H504-M504)</f>
        <v/>
      </c>
    </row>
    <row r="505" ht="15" customHeight="1" s="35">
      <c r="A505" s="48">
        <f>'1_Raw_Games'!A505</f>
        <v/>
      </c>
      <c r="B505" s="49">
        <f>'1_Raw_Games'!B505</f>
        <v/>
      </c>
      <c r="C505" s="48">
        <f>'1_Raw_Games'!D505</f>
        <v/>
      </c>
      <c r="D505" s="48">
        <f>'1_Raw_Games'!C505</f>
        <v/>
      </c>
      <c r="E505" s="48">
        <f>'1_Raw_Games'!P505</f>
        <v/>
      </c>
      <c r="F505" s="50">
        <f>'2_Params'!$B$4+SUMPRODUCT(($C$3:C504=C505)*($K$3:K504))-SUMPRODUCT(($D$3:D504=C505)*($K$3:K504))</f>
        <v/>
      </c>
      <c r="G505" s="50">
        <f>'2_Params'!$B$4+SUMPRODUCT(($C$3:C504=D505)*($K$3:K504))-SUMPRODUCT(($D$3:D504=D505)*($K$3:K504))</f>
        <v/>
      </c>
      <c r="H505" s="51">
        <f>(F505-G505+'2_Params'!$B$6)/'2_Params'!$B$7</f>
        <v/>
      </c>
      <c r="I505" s="51">
        <f>1/(1+10^(-H505))</f>
        <v/>
      </c>
      <c r="J505" s="52">
        <f>LN(ABS(E505)+1)*('2_Params'!$B$8/MAX('2_Params'!$B$10,(IF(L505=1,F505-G505,G505-F505))*'2_Params'!$B$9+'2_Params'!$B$8))</f>
        <v/>
      </c>
      <c r="K505" s="52">
        <f>'2_Params'!$B$5*J505*(L505-I505)</f>
        <v/>
      </c>
      <c r="L505" s="48">
        <f>'1_Raw_Games'!O505</f>
        <v/>
      </c>
      <c r="M505" s="66" t="n">
        <v>0.023712837605633</v>
      </c>
      <c r="N505" s="54">
        <f>ABS(H505-M505)</f>
        <v/>
      </c>
    </row>
    <row r="506" ht="15" customHeight="1" s="35">
      <c r="A506" s="48">
        <f>'1_Raw_Games'!A506</f>
        <v/>
      </c>
      <c r="B506" s="49">
        <f>'1_Raw_Games'!B506</f>
        <v/>
      </c>
      <c r="C506" s="48">
        <f>'1_Raw_Games'!D506</f>
        <v/>
      </c>
      <c r="D506" s="48">
        <f>'1_Raw_Games'!C506</f>
        <v/>
      </c>
      <c r="E506" s="48">
        <f>'1_Raw_Games'!P506</f>
        <v/>
      </c>
      <c r="F506" s="50">
        <f>'2_Params'!$B$4+SUMPRODUCT(($C$3:C505=C506)*($K$3:K505))-SUMPRODUCT(($D$3:D505=C506)*($K$3:K505))</f>
        <v/>
      </c>
      <c r="G506" s="50">
        <f>'2_Params'!$B$4+SUMPRODUCT(($C$3:C505=D506)*($K$3:K505))-SUMPRODUCT(($D$3:D505=D506)*($K$3:K505))</f>
        <v/>
      </c>
      <c r="H506" s="51">
        <f>(F506-G506+'2_Params'!$B$6)/'2_Params'!$B$7</f>
        <v/>
      </c>
      <c r="I506" s="51">
        <f>1/(1+10^(-H506))</f>
        <v/>
      </c>
      <c r="J506" s="52">
        <f>LN(ABS(E506)+1)*('2_Params'!$B$8/MAX('2_Params'!$B$10,(IF(L506=1,F506-G506,G506-F506))*'2_Params'!$B$9+'2_Params'!$B$8))</f>
        <v/>
      </c>
      <c r="K506" s="52">
        <f>'2_Params'!$B$5*J506*(L506-I506)</f>
        <v/>
      </c>
      <c r="L506" s="48">
        <f>'1_Raw_Games'!O506</f>
        <v/>
      </c>
      <c r="M506" s="66" t="n">
        <v>-0.0305064133518197</v>
      </c>
      <c r="N506" s="54">
        <f>ABS(H506-M506)</f>
        <v/>
      </c>
    </row>
    <row r="507" ht="15" customHeight="1" s="35">
      <c r="A507" s="48">
        <f>'1_Raw_Games'!A507</f>
        <v/>
      </c>
      <c r="B507" s="49">
        <f>'1_Raw_Games'!B507</f>
        <v/>
      </c>
      <c r="C507" s="48">
        <f>'1_Raw_Games'!D507</f>
        <v/>
      </c>
      <c r="D507" s="48">
        <f>'1_Raw_Games'!C507</f>
        <v/>
      </c>
      <c r="E507" s="48">
        <f>'1_Raw_Games'!P507</f>
        <v/>
      </c>
      <c r="F507" s="50">
        <f>'2_Params'!$B$4+SUMPRODUCT(($C$3:C506=C507)*($K$3:K506))-SUMPRODUCT(($D$3:D506=C507)*($K$3:K506))</f>
        <v/>
      </c>
      <c r="G507" s="50">
        <f>'2_Params'!$B$4+SUMPRODUCT(($C$3:C506=D507)*($K$3:K506))-SUMPRODUCT(($D$3:D506=D507)*($K$3:K506))</f>
        <v/>
      </c>
      <c r="H507" s="51">
        <f>(F507-G507+'2_Params'!$B$6)/'2_Params'!$B$7</f>
        <v/>
      </c>
      <c r="I507" s="51">
        <f>1/(1+10^(-H507))</f>
        <v/>
      </c>
      <c r="J507" s="52">
        <f>LN(ABS(E507)+1)*('2_Params'!$B$8/MAX('2_Params'!$B$10,(IF(L507=1,F507-G507,G507-F507))*'2_Params'!$B$9+'2_Params'!$B$8))</f>
        <v/>
      </c>
      <c r="K507" s="52">
        <f>'2_Params'!$B$5*J507*(L507-I507)</f>
        <v/>
      </c>
      <c r="L507" s="48">
        <f>'1_Raw_Games'!O507</f>
        <v/>
      </c>
      <c r="M507" s="66" t="n">
        <v>0.4023190256570399</v>
      </c>
      <c r="N507" s="54">
        <f>ABS(H507-M507)</f>
        <v/>
      </c>
    </row>
    <row r="508" ht="15" customHeight="1" s="35">
      <c r="A508" s="48">
        <f>'1_Raw_Games'!A508</f>
        <v/>
      </c>
      <c r="B508" s="49">
        <f>'1_Raw_Games'!B508</f>
        <v/>
      </c>
      <c r="C508" s="48">
        <f>'1_Raw_Games'!D508</f>
        <v/>
      </c>
      <c r="D508" s="48">
        <f>'1_Raw_Games'!C508</f>
        <v/>
      </c>
      <c r="E508" s="48">
        <f>'1_Raw_Games'!P508</f>
        <v/>
      </c>
      <c r="F508" s="50">
        <f>'2_Params'!$B$4+SUMPRODUCT(($C$3:C507=C508)*($K$3:K507))-SUMPRODUCT(($D$3:D507=C508)*($K$3:K507))</f>
        <v/>
      </c>
      <c r="G508" s="50">
        <f>'2_Params'!$B$4+SUMPRODUCT(($C$3:C507=D508)*($K$3:K507))-SUMPRODUCT(($D$3:D507=D508)*($K$3:K507))</f>
        <v/>
      </c>
      <c r="H508" s="51">
        <f>(F508-G508+'2_Params'!$B$6)/'2_Params'!$B$7</f>
        <v/>
      </c>
      <c r="I508" s="51">
        <f>1/(1+10^(-H508))</f>
        <v/>
      </c>
      <c r="J508" s="52">
        <f>LN(ABS(E508)+1)*('2_Params'!$B$8/MAX('2_Params'!$B$10,(IF(L508=1,F508-G508,G508-F508))*'2_Params'!$B$9+'2_Params'!$B$8))</f>
        <v/>
      </c>
      <c r="K508" s="52">
        <f>'2_Params'!$B$5*J508*(L508-I508)</f>
        <v/>
      </c>
      <c r="L508" s="48">
        <f>'1_Raw_Games'!O508</f>
        <v/>
      </c>
      <c r="M508" s="66" t="n">
        <v>-0.0328014241506292</v>
      </c>
      <c r="N508" s="54">
        <f>ABS(H508-M508)</f>
        <v/>
      </c>
    </row>
    <row r="509" ht="15" customHeight="1" s="35">
      <c r="A509" s="48">
        <f>'1_Raw_Games'!A509</f>
        <v/>
      </c>
      <c r="B509" s="49">
        <f>'1_Raw_Games'!B509</f>
        <v/>
      </c>
      <c r="C509" s="48">
        <f>'1_Raw_Games'!D509</f>
        <v/>
      </c>
      <c r="D509" s="48">
        <f>'1_Raw_Games'!C509</f>
        <v/>
      </c>
      <c r="E509" s="48">
        <f>'1_Raw_Games'!P509</f>
        <v/>
      </c>
      <c r="F509" s="50">
        <f>'2_Params'!$B$4+SUMPRODUCT(($C$3:C508=C509)*($K$3:K508))-SUMPRODUCT(($D$3:D508=C509)*($K$3:K508))</f>
        <v/>
      </c>
      <c r="G509" s="50">
        <f>'2_Params'!$B$4+SUMPRODUCT(($C$3:C508=D509)*($K$3:K508))-SUMPRODUCT(($D$3:D508=D509)*($K$3:K508))</f>
        <v/>
      </c>
      <c r="H509" s="51">
        <f>(F509-G509+'2_Params'!$B$6)/'2_Params'!$B$7</f>
        <v/>
      </c>
      <c r="I509" s="51">
        <f>1/(1+10^(-H509))</f>
        <v/>
      </c>
      <c r="J509" s="52">
        <f>LN(ABS(E509)+1)*('2_Params'!$B$8/MAX('2_Params'!$B$10,(IF(L509=1,F509-G509,G509-F509))*'2_Params'!$B$9+'2_Params'!$B$8))</f>
        <v/>
      </c>
      <c r="K509" s="52">
        <f>'2_Params'!$B$5*J509*(L509-I509)</f>
        <v/>
      </c>
      <c r="L509" s="48">
        <f>'1_Raw_Games'!O509</f>
        <v/>
      </c>
      <c r="M509" s="66" t="n">
        <v>0.1690348061139792</v>
      </c>
      <c r="N509" s="54">
        <f>ABS(H509-M509)</f>
        <v/>
      </c>
    </row>
    <row r="510" ht="15" customHeight="1" s="35">
      <c r="A510" s="48">
        <f>'1_Raw_Games'!A510</f>
        <v/>
      </c>
      <c r="B510" s="49">
        <f>'1_Raw_Games'!B510</f>
        <v/>
      </c>
      <c r="C510" s="48">
        <f>'1_Raw_Games'!D510</f>
        <v/>
      </c>
      <c r="D510" s="48">
        <f>'1_Raw_Games'!C510</f>
        <v/>
      </c>
      <c r="E510" s="48">
        <f>'1_Raw_Games'!P510</f>
        <v/>
      </c>
      <c r="F510" s="50">
        <f>'2_Params'!$B$4+SUMPRODUCT(($C$3:C509=C510)*($K$3:K509))-SUMPRODUCT(($D$3:D509=C510)*($K$3:K509))</f>
        <v/>
      </c>
      <c r="G510" s="50">
        <f>'2_Params'!$B$4+SUMPRODUCT(($C$3:C509=D510)*($K$3:K509))-SUMPRODUCT(($D$3:D509=D510)*($K$3:K509))</f>
        <v/>
      </c>
      <c r="H510" s="51">
        <f>(F510-G510+'2_Params'!$B$6)/'2_Params'!$B$7</f>
        <v/>
      </c>
      <c r="I510" s="51">
        <f>1/(1+10^(-H510))</f>
        <v/>
      </c>
      <c r="J510" s="52">
        <f>LN(ABS(E510)+1)*('2_Params'!$B$8/MAX('2_Params'!$B$10,(IF(L510=1,F510-G510,G510-F510))*'2_Params'!$B$9+'2_Params'!$B$8))</f>
        <v/>
      </c>
      <c r="K510" s="52">
        <f>'2_Params'!$B$5*J510*(L510-I510)</f>
        <v/>
      </c>
      <c r="L510" s="48">
        <f>'1_Raw_Games'!O510</f>
        <v/>
      </c>
      <c r="M510" s="66" t="n">
        <v>-0.0237481831291125</v>
      </c>
      <c r="N510" s="54">
        <f>ABS(H510-M510)</f>
        <v/>
      </c>
    </row>
    <row r="511" ht="15" customHeight="1" s="35">
      <c r="A511" s="48">
        <f>'1_Raw_Games'!A511</f>
        <v/>
      </c>
      <c r="B511" s="49">
        <f>'1_Raw_Games'!B511</f>
        <v/>
      </c>
      <c r="C511" s="48">
        <f>'1_Raw_Games'!D511</f>
        <v/>
      </c>
      <c r="D511" s="48">
        <f>'1_Raw_Games'!C511</f>
        <v/>
      </c>
      <c r="E511" s="48">
        <f>'1_Raw_Games'!P511</f>
        <v/>
      </c>
      <c r="F511" s="50">
        <f>'2_Params'!$B$4+SUMPRODUCT(($C$3:C510=C511)*($K$3:K510))-SUMPRODUCT(($D$3:D510=C511)*($K$3:K510))</f>
        <v/>
      </c>
      <c r="G511" s="50">
        <f>'2_Params'!$B$4+SUMPRODUCT(($C$3:C510=D511)*($K$3:K510))-SUMPRODUCT(($D$3:D510=D511)*($K$3:K510))</f>
        <v/>
      </c>
      <c r="H511" s="51">
        <f>(F511-G511+'2_Params'!$B$6)/'2_Params'!$B$7</f>
        <v/>
      </c>
      <c r="I511" s="51">
        <f>1/(1+10^(-H511))</f>
        <v/>
      </c>
      <c r="J511" s="52">
        <f>LN(ABS(E511)+1)*('2_Params'!$B$8/MAX('2_Params'!$B$10,(IF(L511=1,F511-G511,G511-F511))*'2_Params'!$B$9+'2_Params'!$B$8))</f>
        <v/>
      </c>
      <c r="K511" s="52">
        <f>'2_Params'!$B$5*J511*(L511-I511)</f>
        <v/>
      </c>
      <c r="L511" s="48">
        <f>'1_Raw_Games'!O511</f>
        <v/>
      </c>
      <c r="M511" s="66" t="n">
        <v>0.5570257927565604</v>
      </c>
      <c r="N511" s="54">
        <f>ABS(H511-M511)</f>
        <v/>
      </c>
    </row>
    <row r="512" ht="15" customHeight="1" s="35">
      <c r="A512" s="48">
        <f>'1_Raw_Games'!A512</f>
        <v/>
      </c>
      <c r="B512" s="49">
        <f>'1_Raw_Games'!B512</f>
        <v/>
      </c>
      <c r="C512" s="48">
        <f>'1_Raw_Games'!D512</f>
        <v/>
      </c>
      <c r="D512" s="48">
        <f>'1_Raw_Games'!C512</f>
        <v/>
      </c>
      <c r="E512" s="48">
        <f>'1_Raw_Games'!P512</f>
        <v/>
      </c>
      <c r="F512" s="50">
        <f>'2_Params'!$B$4+SUMPRODUCT(($C$3:C511=C512)*($K$3:K511))-SUMPRODUCT(($D$3:D511=C512)*($K$3:K511))</f>
        <v/>
      </c>
      <c r="G512" s="50">
        <f>'2_Params'!$B$4+SUMPRODUCT(($C$3:C511=D512)*($K$3:K511))-SUMPRODUCT(($D$3:D511=D512)*($K$3:K511))</f>
        <v/>
      </c>
      <c r="H512" s="51">
        <f>(F512-G512+'2_Params'!$B$6)/'2_Params'!$B$7</f>
        <v/>
      </c>
      <c r="I512" s="51">
        <f>1/(1+10^(-H512))</f>
        <v/>
      </c>
      <c r="J512" s="52">
        <f>LN(ABS(E512)+1)*('2_Params'!$B$8/MAX('2_Params'!$B$10,(IF(L512=1,F512-G512,G512-F512))*'2_Params'!$B$9+'2_Params'!$B$8))</f>
        <v/>
      </c>
      <c r="K512" s="52">
        <f>'2_Params'!$B$5*J512*(L512-I512)</f>
        <v/>
      </c>
      <c r="L512" s="48">
        <f>'1_Raw_Games'!O512</f>
        <v/>
      </c>
      <c r="M512" s="66" t="n">
        <v>-0.1573550193014597</v>
      </c>
      <c r="N512" s="54">
        <f>ABS(H512-M512)</f>
        <v/>
      </c>
    </row>
    <row r="513" ht="15" customHeight="1" s="35">
      <c r="A513" s="48">
        <f>'1_Raw_Games'!A513</f>
        <v/>
      </c>
      <c r="B513" s="49">
        <f>'1_Raw_Games'!B513</f>
        <v/>
      </c>
      <c r="C513" s="48">
        <f>'1_Raw_Games'!D513</f>
        <v/>
      </c>
      <c r="D513" s="48">
        <f>'1_Raw_Games'!C513</f>
        <v/>
      </c>
      <c r="E513" s="48">
        <f>'1_Raw_Games'!P513</f>
        <v/>
      </c>
      <c r="F513" s="50">
        <f>'2_Params'!$B$4+SUMPRODUCT(($C$3:C512=C513)*($K$3:K512))-SUMPRODUCT(($D$3:D512=C513)*($K$3:K512))</f>
        <v/>
      </c>
      <c r="G513" s="50">
        <f>'2_Params'!$B$4+SUMPRODUCT(($C$3:C512=D513)*($K$3:K512))-SUMPRODUCT(($D$3:D512=D513)*($K$3:K512))</f>
        <v/>
      </c>
      <c r="H513" s="51">
        <f>(F513-G513+'2_Params'!$B$6)/'2_Params'!$B$7</f>
        <v/>
      </c>
      <c r="I513" s="51">
        <f>1/(1+10^(-H513))</f>
        <v/>
      </c>
      <c r="J513" s="52">
        <f>LN(ABS(E513)+1)*('2_Params'!$B$8/MAX('2_Params'!$B$10,(IF(L513=1,F513-G513,G513-F513))*'2_Params'!$B$9+'2_Params'!$B$8))</f>
        <v/>
      </c>
      <c r="K513" s="52">
        <f>'2_Params'!$B$5*J513*(L513-I513)</f>
        <v/>
      </c>
      <c r="L513" s="48">
        <f>'1_Raw_Games'!O513</f>
        <v/>
      </c>
      <c r="M513" s="66" t="n">
        <v>0.2070312504520842</v>
      </c>
      <c r="N513" s="54">
        <f>ABS(H513-M513)</f>
        <v/>
      </c>
    </row>
    <row r="514" ht="15" customHeight="1" s="35">
      <c r="A514" s="48">
        <f>'1_Raw_Games'!A514</f>
        <v/>
      </c>
      <c r="B514" s="49">
        <f>'1_Raw_Games'!B514</f>
        <v/>
      </c>
      <c r="C514" s="48">
        <f>'1_Raw_Games'!D514</f>
        <v/>
      </c>
      <c r="D514" s="48">
        <f>'1_Raw_Games'!C514</f>
        <v/>
      </c>
      <c r="E514" s="48">
        <f>'1_Raw_Games'!P514</f>
        <v/>
      </c>
      <c r="F514" s="50">
        <f>'2_Params'!$B$4+SUMPRODUCT(($C$3:C513=C514)*($K$3:K513))-SUMPRODUCT(($D$3:D513=C514)*($K$3:K513))</f>
        <v/>
      </c>
      <c r="G514" s="50">
        <f>'2_Params'!$B$4+SUMPRODUCT(($C$3:C513=D514)*($K$3:K513))-SUMPRODUCT(($D$3:D513=D514)*($K$3:K513))</f>
        <v/>
      </c>
      <c r="H514" s="51">
        <f>(F514-G514+'2_Params'!$B$6)/'2_Params'!$B$7</f>
        <v/>
      </c>
      <c r="I514" s="51">
        <f>1/(1+10^(-H514))</f>
        <v/>
      </c>
      <c r="J514" s="52">
        <f>LN(ABS(E514)+1)*('2_Params'!$B$8/MAX('2_Params'!$B$10,(IF(L514=1,F514-G514,G514-F514))*'2_Params'!$B$9+'2_Params'!$B$8))</f>
        <v/>
      </c>
      <c r="K514" s="52">
        <f>'2_Params'!$B$5*J514*(L514-I514)</f>
        <v/>
      </c>
      <c r="L514" s="48">
        <f>'1_Raw_Games'!O514</f>
        <v/>
      </c>
      <c r="M514" s="66" t="n">
        <v>0.0996565693398503</v>
      </c>
      <c r="N514" s="54">
        <f>ABS(H514-M514)</f>
        <v/>
      </c>
    </row>
    <row r="515" ht="15" customHeight="1" s="35">
      <c r="A515" s="48">
        <f>'1_Raw_Games'!A515</f>
        <v/>
      </c>
      <c r="B515" s="49">
        <f>'1_Raw_Games'!B515</f>
        <v/>
      </c>
      <c r="C515" s="48">
        <f>'1_Raw_Games'!D515</f>
        <v/>
      </c>
      <c r="D515" s="48">
        <f>'1_Raw_Games'!C515</f>
        <v/>
      </c>
      <c r="E515" s="48">
        <f>'1_Raw_Games'!P515</f>
        <v/>
      </c>
      <c r="F515" s="50">
        <f>'2_Params'!$B$4+SUMPRODUCT(($C$3:C514=C515)*($K$3:K514))-SUMPRODUCT(($D$3:D514=C515)*($K$3:K514))</f>
        <v/>
      </c>
      <c r="G515" s="50">
        <f>'2_Params'!$B$4+SUMPRODUCT(($C$3:C514=D515)*($K$3:K514))-SUMPRODUCT(($D$3:D514=D515)*($K$3:K514))</f>
        <v/>
      </c>
      <c r="H515" s="51">
        <f>(F515-G515+'2_Params'!$B$6)/'2_Params'!$B$7</f>
        <v/>
      </c>
      <c r="I515" s="51">
        <f>1/(1+10^(-H515))</f>
        <v/>
      </c>
      <c r="J515" s="52">
        <f>LN(ABS(E515)+1)*('2_Params'!$B$8/MAX('2_Params'!$B$10,(IF(L515=1,F515-G515,G515-F515))*'2_Params'!$B$9+'2_Params'!$B$8))</f>
        <v/>
      </c>
      <c r="K515" s="52">
        <f>'2_Params'!$B$5*J515*(L515-I515)</f>
        <v/>
      </c>
      <c r="L515" s="48">
        <f>'1_Raw_Games'!O515</f>
        <v/>
      </c>
      <c r="M515" s="66" t="n">
        <v>0.2632147135873168</v>
      </c>
      <c r="N515" s="54">
        <f>ABS(H515-M515)</f>
        <v/>
      </c>
    </row>
    <row r="516" ht="15" customHeight="1" s="35">
      <c r="A516" s="48">
        <f>'1_Raw_Games'!A516</f>
        <v/>
      </c>
      <c r="B516" s="49">
        <f>'1_Raw_Games'!B516</f>
        <v/>
      </c>
      <c r="C516" s="48">
        <f>'1_Raw_Games'!D516</f>
        <v/>
      </c>
      <c r="D516" s="48">
        <f>'1_Raw_Games'!C516</f>
        <v/>
      </c>
      <c r="E516" s="48">
        <f>'1_Raw_Games'!P516</f>
        <v/>
      </c>
      <c r="F516" s="50">
        <f>'2_Params'!$B$4+SUMPRODUCT(($C$3:C515=C516)*($K$3:K515))-SUMPRODUCT(($D$3:D515=C516)*($K$3:K515))</f>
        <v/>
      </c>
      <c r="G516" s="50">
        <f>'2_Params'!$B$4+SUMPRODUCT(($C$3:C515=D516)*($K$3:K515))-SUMPRODUCT(($D$3:D515=D516)*($K$3:K515))</f>
        <v/>
      </c>
      <c r="H516" s="51">
        <f>(F516-G516+'2_Params'!$B$6)/'2_Params'!$B$7</f>
        <v/>
      </c>
      <c r="I516" s="51">
        <f>1/(1+10^(-H516))</f>
        <v/>
      </c>
      <c r="J516" s="52">
        <f>LN(ABS(E516)+1)*('2_Params'!$B$8/MAX('2_Params'!$B$10,(IF(L516=1,F516-G516,G516-F516))*'2_Params'!$B$9+'2_Params'!$B$8))</f>
        <v/>
      </c>
      <c r="K516" s="52">
        <f>'2_Params'!$B$5*J516*(L516-I516)</f>
        <v/>
      </c>
      <c r="L516" s="48">
        <f>'1_Raw_Games'!O516</f>
        <v/>
      </c>
      <c r="M516" s="66" t="n">
        <v>0.1827885630056261</v>
      </c>
      <c r="N516" s="54">
        <f>ABS(H516-M516)</f>
        <v/>
      </c>
    </row>
    <row r="517" ht="15" customHeight="1" s="35">
      <c r="A517" s="48">
        <f>'1_Raw_Games'!A517</f>
        <v/>
      </c>
      <c r="B517" s="49">
        <f>'1_Raw_Games'!B517</f>
        <v/>
      </c>
      <c r="C517" s="48">
        <f>'1_Raw_Games'!D517</f>
        <v/>
      </c>
      <c r="D517" s="48">
        <f>'1_Raw_Games'!C517</f>
        <v/>
      </c>
      <c r="E517" s="48">
        <f>'1_Raw_Games'!P517</f>
        <v/>
      </c>
      <c r="F517" s="50">
        <f>'2_Params'!$B$4+SUMPRODUCT(($C$3:C516=C517)*($K$3:K516))-SUMPRODUCT(($D$3:D516=C517)*($K$3:K516))</f>
        <v/>
      </c>
      <c r="G517" s="50">
        <f>'2_Params'!$B$4+SUMPRODUCT(($C$3:C516=D517)*($K$3:K516))-SUMPRODUCT(($D$3:D516=D517)*($K$3:K516))</f>
        <v/>
      </c>
      <c r="H517" s="51">
        <f>(F517-G517+'2_Params'!$B$6)/'2_Params'!$B$7</f>
        <v/>
      </c>
      <c r="I517" s="51">
        <f>1/(1+10^(-H517))</f>
        <v/>
      </c>
      <c r="J517" s="52">
        <f>LN(ABS(E517)+1)*('2_Params'!$B$8/MAX('2_Params'!$B$10,(IF(L517=1,F517-G517,G517-F517))*'2_Params'!$B$9+'2_Params'!$B$8))</f>
        <v/>
      </c>
      <c r="K517" s="52">
        <f>'2_Params'!$B$5*J517*(L517-I517)</f>
        <v/>
      </c>
      <c r="L517" s="48">
        <f>'1_Raw_Games'!O517</f>
        <v/>
      </c>
      <c r="M517" s="66" t="n">
        <v>0.1727802467801819</v>
      </c>
      <c r="N517" s="54">
        <f>ABS(H517-M517)</f>
        <v/>
      </c>
    </row>
    <row r="518" ht="15" customHeight="1" s="35">
      <c r="A518" s="48">
        <f>'1_Raw_Games'!A518</f>
        <v/>
      </c>
      <c r="B518" s="49">
        <f>'1_Raw_Games'!B518</f>
        <v/>
      </c>
      <c r="C518" s="48">
        <f>'1_Raw_Games'!D518</f>
        <v/>
      </c>
      <c r="D518" s="48">
        <f>'1_Raw_Games'!C518</f>
        <v/>
      </c>
      <c r="E518" s="48">
        <f>'1_Raw_Games'!P518</f>
        <v/>
      </c>
      <c r="F518" s="50">
        <f>'2_Params'!$B$4+SUMPRODUCT(($C$3:C517=C518)*($K$3:K517))-SUMPRODUCT(($D$3:D517=C518)*($K$3:K517))</f>
        <v/>
      </c>
      <c r="G518" s="50">
        <f>'2_Params'!$B$4+SUMPRODUCT(($C$3:C517=D518)*($K$3:K517))-SUMPRODUCT(($D$3:D517=D518)*($K$3:K517))</f>
        <v/>
      </c>
      <c r="H518" s="51">
        <f>(F518-G518+'2_Params'!$B$6)/'2_Params'!$B$7</f>
        <v/>
      </c>
      <c r="I518" s="51">
        <f>1/(1+10^(-H518))</f>
        <v/>
      </c>
      <c r="J518" s="52">
        <f>LN(ABS(E518)+1)*('2_Params'!$B$8/MAX('2_Params'!$B$10,(IF(L518=1,F518-G518,G518-F518))*'2_Params'!$B$9+'2_Params'!$B$8))</f>
        <v/>
      </c>
      <c r="K518" s="52">
        <f>'2_Params'!$B$5*J518*(L518-I518)</f>
        <v/>
      </c>
      <c r="L518" s="48">
        <f>'1_Raw_Games'!O518</f>
        <v/>
      </c>
      <c r="M518" s="66" t="n">
        <v>0.4625911741580267</v>
      </c>
      <c r="N518" s="54">
        <f>ABS(H518-M518)</f>
        <v/>
      </c>
    </row>
    <row r="519" ht="15" customHeight="1" s="35">
      <c r="A519" s="48">
        <f>'1_Raw_Games'!A519</f>
        <v/>
      </c>
      <c r="B519" s="49">
        <f>'1_Raw_Games'!B519</f>
        <v/>
      </c>
      <c r="C519" s="48">
        <f>'1_Raw_Games'!D519</f>
        <v/>
      </c>
      <c r="D519" s="48">
        <f>'1_Raw_Games'!C519</f>
        <v/>
      </c>
      <c r="E519" s="48">
        <f>'1_Raw_Games'!P519</f>
        <v/>
      </c>
      <c r="F519" s="50">
        <f>'2_Params'!$B$4+SUMPRODUCT(($C$3:C518=C519)*($K$3:K518))-SUMPRODUCT(($D$3:D518=C519)*($K$3:K518))</f>
        <v/>
      </c>
      <c r="G519" s="50">
        <f>'2_Params'!$B$4+SUMPRODUCT(($C$3:C518=D519)*($K$3:K518))-SUMPRODUCT(($D$3:D518=D519)*($K$3:K518))</f>
        <v/>
      </c>
      <c r="H519" s="51">
        <f>(F519-G519+'2_Params'!$B$6)/'2_Params'!$B$7</f>
        <v/>
      </c>
      <c r="I519" s="51">
        <f>1/(1+10^(-H519))</f>
        <v/>
      </c>
      <c r="J519" s="52">
        <f>LN(ABS(E519)+1)*('2_Params'!$B$8/MAX('2_Params'!$B$10,(IF(L519=1,F519-G519,G519-F519))*'2_Params'!$B$9+'2_Params'!$B$8))</f>
        <v/>
      </c>
      <c r="K519" s="52">
        <f>'2_Params'!$B$5*J519*(L519-I519)</f>
        <v/>
      </c>
      <c r="L519" s="48">
        <f>'1_Raw_Games'!O519</f>
        <v/>
      </c>
      <c r="M519" s="66" t="n">
        <v>-0.2648896320292278</v>
      </c>
      <c r="N519" s="54">
        <f>ABS(H519-M519)</f>
        <v/>
      </c>
    </row>
    <row r="520" ht="15" customHeight="1" s="35">
      <c r="A520" s="48">
        <f>'1_Raw_Games'!A520</f>
        <v/>
      </c>
      <c r="B520" s="49">
        <f>'1_Raw_Games'!B520</f>
        <v/>
      </c>
      <c r="C520" s="48">
        <f>'1_Raw_Games'!D520</f>
        <v/>
      </c>
      <c r="D520" s="48">
        <f>'1_Raw_Games'!C520</f>
        <v/>
      </c>
      <c r="E520" s="48">
        <f>'1_Raw_Games'!P520</f>
        <v/>
      </c>
      <c r="F520" s="50">
        <f>'2_Params'!$B$4+SUMPRODUCT(($C$3:C519=C520)*($K$3:K519))-SUMPRODUCT(($D$3:D519=C520)*($K$3:K519))</f>
        <v/>
      </c>
      <c r="G520" s="50">
        <f>'2_Params'!$B$4+SUMPRODUCT(($C$3:C519=D520)*($K$3:K519))-SUMPRODUCT(($D$3:D519=D520)*($K$3:K519))</f>
        <v/>
      </c>
      <c r="H520" s="51">
        <f>(F520-G520+'2_Params'!$B$6)/'2_Params'!$B$7</f>
        <v/>
      </c>
      <c r="I520" s="51">
        <f>1/(1+10^(-H520))</f>
        <v/>
      </c>
      <c r="J520" s="52">
        <f>LN(ABS(E520)+1)*('2_Params'!$B$8/MAX('2_Params'!$B$10,(IF(L520=1,F520-G520,G520-F520))*'2_Params'!$B$9+'2_Params'!$B$8))</f>
        <v/>
      </c>
      <c r="K520" s="52">
        <f>'2_Params'!$B$5*J520*(L520-I520)</f>
        <v/>
      </c>
      <c r="L520" s="48">
        <f>'1_Raw_Games'!O520</f>
        <v/>
      </c>
      <c r="M520" s="66" t="n">
        <v>0.3247518625865274</v>
      </c>
      <c r="N520" s="54">
        <f>ABS(H520-M520)</f>
        <v/>
      </c>
    </row>
    <row r="521" ht="15" customHeight="1" s="35">
      <c r="A521" s="48">
        <f>'1_Raw_Games'!A521</f>
        <v/>
      </c>
      <c r="B521" s="49">
        <f>'1_Raw_Games'!B521</f>
        <v/>
      </c>
      <c r="C521" s="48">
        <f>'1_Raw_Games'!D521</f>
        <v/>
      </c>
      <c r="D521" s="48">
        <f>'1_Raw_Games'!C521</f>
        <v/>
      </c>
      <c r="E521" s="48">
        <f>'1_Raw_Games'!P521</f>
        <v/>
      </c>
      <c r="F521" s="50">
        <f>'2_Params'!$B$4+SUMPRODUCT(($C$3:C520=C521)*($K$3:K520))-SUMPRODUCT(($D$3:D520=C521)*($K$3:K520))</f>
        <v/>
      </c>
      <c r="G521" s="50">
        <f>'2_Params'!$B$4+SUMPRODUCT(($C$3:C520=D521)*($K$3:K520))-SUMPRODUCT(($D$3:D520=D521)*($K$3:K520))</f>
        <v/>
      </c>
      <c r="H521" s="51">
        <f>(F521-G521+'2_Params'!$B$6)/'2_Params'!$B$7</f>
        <v/>
      </c>
      <c r="I521" s="51">
        <f>1/(1+10^(-H521))</f>
        <v/>
      </c>
      <c r="J521" s="52">
        <f>LN(ABS(E521)+1)*('2_Params'!$B$8/MAX('2_Params'!$B$10,(IF(L521=1,F521-G521,G521-F521))*'2_Params'!$B$9+'2_Params'!$B$8))</f>
        <v/>
      </c>
      <c r="K521" s="52">
        <f>'2_Params'!$B$5*J521*(L521-I521)</f>
        <v/>
      </c>
      <c r="L521" s="48">
        <f>'1_Raw_Games'!O521</f>
        <v/>
      </c>
      <c r="M521" s="66" t="n">
        <v>-0.06404446162166259</v>
      </c>
      <c r="N521" s="54">
        <f>ABS(H521-M521)</f>
        <v/>
      </c>
    </row>
    <row r="522" ht="15" customHeight="1" s="35">
      <c r="A522" s="48">
        <f>'1_Raw_Games'!A522</f>
        <v/>
      </c>
      <c r="B522" s="49">
        <f>'1_Raw_Games'!B522</f>
        <v/>
      </c>
      <c r="C522" s="48">
        <f>'1_Raw_Games'!D522</f>
        <v/>
      </c>
      <c r="D522" s="48">
        <f>'1_Raw_Games'!C522</f>
        <v/>
      </c>
      <c r="E522" s="48">
        <f>'1_Raw_Games'!P522</f>
        <v/>
      </c>
      <c r="F522" s="50">
        <f>'2_Params'!$B$4+SUMPRODUCT(($C$3:C521=C522)*($K$3:K521))-SUMPRODUCT(($D$3:D521=C522)*($K$3:K521))</f>
        <v/>
      </c>
      <c r="G522" s="50">
        <f>'2_Params'!$B$4+SUMPRODUCT(($C$3:C521=D522)*($K$3:K521))-SUMPRODUCT(($D$3:D521=D522)*($K$3:K521))</f>
        <v/>
      </c>
      <c r="H522" s="51">
        <f>(F522-G522+'2_Params'!$B$6)/'2_Params'!$B$7</f>
        <v/>
      </c>
      <c r="I522" s="51">
        <f>1/(1+10^(-H522))</f>
        <v/>
      </c>
      <c r="J522" s="52">
        <f>LN(ABS(E522)+1)*('2_Params'!$B$8/MAX('2_Params'!$B$10,(IF(L522=1,F522-G522,G522-F522))*'2_Params'!$B$9+'2_Params'!$B$8))</f>
        <v/>
      </c>
      <c r="K522" s="52">
        <f>'2_Params'!$B$5*J522*(L522-I522)</f>
        <v/>
      </c>
      <c r="L522" s="48">
        <f>'1_Raw_Games'!O522</f>
        <v/>
      </c>
      <c r="M522" s="66" t="n">
        <v>-0.0277862916271078</v>
      </c>
      <c r="N522" s="54">
        <f>ABS(H522-M522)</f>
        <v/>
      </c>
    </row>
    <row r="523" ht="15" customHeight="1" s="35">
      <c r="A523" s="48">
        <f>'1_Raw_Games'!A523</f>
        <v/>
      </c>
      <c r="B523" s="49">
        <f>'1_Raw_Games'!B523</f>
        <v/>
      </c>
      <c r="C523" s="48">
        <f>'1_Raw_Games'!D523</f>
        <v/>
      </c>
      <c r="D523" s="48">
        <f>'1_Raw_Games'!C523</f>
        <v/>
      </c>
      <c r="E523" s="48">
        <f>'1_Raw_Games'!P523</f>
        <v/>
      </c>
      <c r="F523" s="50">
        <f>'2_Params'!$B$4+SUMPRODUCT(($C$3:C522=C523)*($K$3:K522))-SUMPRODUCT(($D$3:D522=C523)*($K$3:K522))</f>
        <v/>
      </c>
      <c r="G523" s="50">
        <f>'2_Params'!$B$4+SUMPRODUCT(($C$3:C522=D523)*($K$3:K522))-SUMPRODUCT(($D$3:D522=D523)*($K$3:K522))</f>
        <v/>
      </c>
      <c r="H523" s="51">
        <f>(F523-G523+'2_Params'!$B$6)/'2_Params'!$B$7</f>
        <v/>
      </c>
      <c r="I523" s="51">
        <f>1/(1+10^(-H523))</f>
        <v/>
      </c>
      <c r="J523" s="52">
        <f>LN(ABS(E523)+1)*('2_Params'!$B$8/MAX('2_Params'!$B$10,(IF(L523=1,F523-G523,G523-F523))*'2_Params'!$B$9+'2_Params'!$B$8))</f>
        <v/>
      </c>
      <c r="K523" s="52">
        <f>'2_Params'!$B$5*J523*(L523-I523)</f>
        <v/>
      </c>
      <c r="L523" s="48">
        <f>'1_Raw_Games'!O523</f>
        <v/>
      </c>
      <c r="M523" s="66" t="n">
        <v>0.519783864468194</v>
      </c>
      <c r="N523" s="54">
        <f>ABS(H523-M523)</f>
        <v/>
      </c>
    </row>
    <row r="524" ht="15" customHeight="1" s="35">
      <c r="A524" s="48">
        <f>'1_Raw_Games'!A524</f>
        <v/>
      </c>
      <c r="B524" s="49">
        <f>'1_Raw_Games'!B524</f>
        <v/>
      </c>
      <c r="C524" s="48">
        <f>'1_Raw_Games'!D524</f>
        <v/>
      </c>
      <c r="D524" s="48">
        <f>'1_Raw_Games'!C524</f>
        <v/>
      </c>
      <c r="E524" s="48">
        <f>'1_Raw_Games'!P524</f>
        <v/>
      </c>
      <c r="F524" s="50">
        <f>'2_Params'!$B$4+SUMPRODUCT(($C$3:C523=C524)*($K$3:K523))-SUMPRODUCT(($D$3:D523=C524)*($K$3:K523))</f>
        <v/>
      </c>
      <c r="G524" s="50">
        <f>'2_Params'!$B$4+SUMPRODUCT(($C$3:C523=D524)*($K$3:K523))-SUMPRODUCT(($D$3:D523=D524)*($K$3:K523))</f>
        <v/>
      </c>
      <c r="H524" s="51">
        <f>(F524-G524+'2_Params'!$B$6)/'2_Params'!$B$7</f>
        <v/>
      </c>
      <c r="I524" s="51">
        <f>1/(1+10^(-H524))</f>
        <v/>
      </c>
      <c r="J524" s="52">
        <f>LN(ABS(E524)+1)*('2_Params'!$B$8/MAX('2_Params'!$B$10,(IF(L524=1,F524-G524,G524-F524))*'2_Params'!$B$9+'2_Params'!$B$8))</f>
        <v/>
      </c>
      <c r="K524" s="52">
        <f>'2_Params'!$B$5*J524*(L524-I524)</f>
        <v/>
      </c>
      <c r="L524" s="48">
        <f>'1_Raw_Games'!O524</f>
        <v/>
      </c>
      <c r="M524" s="66" t="n">
        <v>-0.221608485928877</v>
      </c>
      <c r="N524" s="54">
        <f>ABS(H524-M524)</f>
        <v/>
      </c>
    </row>
    <row r="525" ht="15" customHeight="1" s="35">
      <c r="A525" s="48">
        <f>'1_Raw_Games'!A525</f>
        <v/>
      </c>
      <c r="B525" s="49">
        <f>'1_Raw_Games'!B525</f>
        <v/>
      </c>
      <c r="C525" s="48">
        <f>'1_Raw_Games'!D525</f>
        <v/>
      </c>
      <c r="D525" s="48">
        <f>'1_Raw_Games'!C525</f>
        <v/>
      </c>
      <c r="E525" s="48">
        <f>'1_Raw_Games'!P525</f>
        <v/>
      </c>
      <c r="F525" s="50">
        <f>'2_Params'!$B$4+SUMPRODUCT(($C$3:C524=C525)*($K$3:K524))-SUMPRODUCT(($D$3:D524=C525)*($K$3:K524))</f>
        <v/>
      </c>
      <c r="G525" s="50">
        <f>'2_Params'!$B$4+SUMPRODUCT(($C$3:C524=D525)*($K$3:K524))-SUMPRODUCT(($D$3:D524=D525)*($K$3:K524))</f>
        <v/>
      </c>
      <c r="H525" s="51">
        <f>(F525-G525+'2_Params'!$B$6)/'2_Params'!$B$7</f>
        <v/>
      </c>
      <c r="I525" s="51">
        <f>1/(1+10^(-H525))</f>
        <v/>
      </c>
      <c r="J525" s="52">
        <f>LN(ABS(E525)+1)*('2_Params'!$B$8/MAX('2_Params'!$B$10,(IF(L525=1,F525-G525,G525-F525))*'2_Params'!$B$9+'2_Params'!$B$8))</f>
        <v/>
      </c>
      <c r="K525" s="52">
        <f>'2_Params'!$B$5*J525*(L525-I525)</f>
        <v/>
      </c>
      <c r="L525" s="48">
        <f>'1_Raw_Games'!O525</f>
        <v/>
      </c>
      <c r="M525" s="66" t="n">
        <v>0.4801030010581428</v>
      </c>
      <c r="N525" s="54">
        <f>ABS(H525-M525)</f>
        <v/>
      </c>
    </row>
    <row r="526" ht="15" customHeight="1" s="35">
      <c r="A526" s="48">
        <f>'1_Raw_Games'!A526</f>
        <v/>
      </c>
      <c r="B526" s="49">
        <f>'1_Raw_Games'!B526</f>
        <v/>
      </c>
      <c r="C526" s="48">
        <f>'1_Raw_Games'!D526</f>
        <v/>
      </c>
      <c r="D526" s="48">
        <f>'1_Raw_Games'!C526</f>
        <v/>
      </c>
      <c r="E526" s="48">
        <f>'1_Raw_Games'!P526</f>
        <v/>
      </c>
      <c r="F526" s="50">
        <f>'2_Params'!$B$4+SUMPRODUCT(($C$3:C525=C526)*($K$3:K525))-SUMPRODUCT(($D$3:D525=C526)*($K$3:K525))</f>
        <v/>
      </c>
      <c r="G526" s="50">
        <f>'2_Params'!$B$4+SUMPRODUCT(($C$3:C525=D526)*($K$3:K525))-SUMPRODUCT(($D$3:D525=D526)*($K$3:K525))</f>
        <v/>
      </c>
      <c r="H526" s="51">
        <f>(F526-G526+'2_Params'!$B$6)/'2_Params'!$B$7</f>
        <v/>
      </c>
      <c r="I526" s="51">
        <f>1/(1+10^(-H526))</f>
        <v/>
      </c>
      <c r="J526" s="52">
        <f>LN(ABS(E526)+1)*('2_Params'!$B$8/MAX('2_Params'!$B$10,(IF(L526=1,F526-G526,G526-F526))*'2_Params'!$B$9+'2_Params'!$B$8))</f>
        <v/>
      </c>
      <c r="K526" s="52">
        <f>'2_Params'!$B$5*J526*(L526-I526)</f>
        <v/>
      </c>
      <c r="L526" s="48">
        <f>'1_Raw_Games'!O526</f>
        <v/>
      </c>
      <c r="M526" s="66" t="n">
        <v>-0.2243509698117742</v>
      </c>
      <c r="N526" s="54">
        <f>ABS(H526-M526)</f>
        <v/>
      </c>
    </row>
    <row r="527" ht="15" customHeight="1" s="35">
      <c r="A527" s="48">
        <f>'1_Raw_Games'!A527</f>
        <v/>
      </c>
      <c r="B527" s="49">
        <f>'1_Raw_Games'!B527</f>
        <v/>
      </c>
      <c r="C527" s="48">
        <f>'1_Raw_Games'!D527</f>
        <v/>
      </c>
      <c r="D527" s="48">
        <f>'1_Raw_Games'!C527</f>
        <v/>
      </c>
      <c r="E527" s="48">
        <f>'1_Raw_Games'!P527</f>
        <v/>
      </c>
      <c r="F527" s="50">
        <f>'2_Params'!$B$4+SUMPRODUCT(($C$3:C526=C527)*($K$3:K526))-SUMPRODUCT(($D$3:D526=C527)*($K$3:K526))</f>
        <v/>
      </c>
      <c r="G527" s="50">
        <f>'2_Params'!$B$4+SUMPRODUCT(($C$3:C526=D527)*($K$3:K526))-SUMPRODUCT(($D$3:D526=D527)*($K$3:K526))</f>
        <v/>
      </c>
      <c r="H527" s="51">
        <f>(F527-G527+'2_Params'!$B$6)/'2_Params'!$B$7</f>
        <v/>
      </c>
      <c r="I527" s="51">
        <f>1/(1+10^(-H527))</f>
        <v/>
      </c>
      <c r="J527" s="52">
        <f>LN(ABS(E527)+1)*('2_Params'!$B$8/MAX('2_Params'!$B$10,(IF(L527=1,F527-G527,G527-F527))*'2_Params'!$B$9+'2_Params'!$B$8))</f>
        <v/>
      </c>
      <c r="K527" s="52">
        <f>'2_Params'!$B$5*J527*(L527-I527)</f>
        <v/>
      </c>
      <c r="L527" s="48">
        <f>'1_Raw_Games'!O527</f>
        <v/>
      </c>
      <c r="M527" s="66" t="n">
        <v>-0.1353326640307761</v>
      </c>
      <c r="N527" s="54">
        <f>ABS(H527-M527)</f>
        <v/>
      </c>
    </row>
    <row r="528" ht="15" customHeight="1" s="35">
      <c r="A528" s="48">
        <f>'1_Raw_Games'!A528</f>
        <v/>
      </c>
      <c r="B528" s="49">
        <f>'1_Raw_Games'!B528</f>
        <v/>
      </c>
      <c r="C528" s="48">
        <f>'1_Raw_Games'!D528</f>
        <v/>
      </c>
      <c r="D528" s="48">
        <f>'1_Raw_Games'!C528</f>
        <v/>
      </c>
      <c r="E528" s="48">
        <f>'1_Raw_Games'!P528</f>
        <v/>
      </c>
      <c r="F528" s="50">
        <f>'2_Params'!$B$4+SUMPRODUCT(($C$3:C527=C528)*($K$3:K527))-SUMPRODUCT(($D$3:D527=C528)*($K$3:K527))</f>
        <v/>
      </c>
      <c r="G528" s="50">
        <f>'2_Params'!$B$4+SUMPRODUCT(($C$3:C527=D528)*($K$3:K527))-SUMPRODUCT(($D$3:D527=D528)*($K$3:K527))</f>
        <v/>
      </c>
      <c r="H528" s="51">
        <f>(F528-G528+'2_Params'!$B$6)/'2_Params'!$B$7</f>
        <v/>
      </c>
      <c r="I528" s="51">
        <f>1/(1+10^(-H528))</f>
        <v/>
      </c>
      <c r="J528" s="52">
        <f>LN(ABS(E528)+1)*('2_Params'!$B$8/MAX('2_Params'!$B$10,(IF(L528=1,F528-G528,G528-F528))*'2_Params'!$B$9+'2_Params'!$B$8))</f>
        <v/>
      </c>
      <c r="K528" s="52">
        <f>'2_Params'!$B$5*J528*(L528-I528)</f>
        <v/>
      </c>
      <c r="L528" s="48">
        <f>'1_Raw_Games'!O528</f>
        <v/>
      </c>
      <c r="M528" s="66" t="n">
        <v>-0.0874518076114407</v>
      </c>
      <c r="N528" s="54">
        <f>ABS(H528-M528)</f>
        <v/>
      </c>
    </row>
    <row r="529" ht="15" customHeight="1" s="35">
      <c r="A529" s="48">
        <f>'1_Raw_Games'!A529</f>
        <v/>
      </c>
      <c r="B529" s="49">
        <f>'1_Raw_Games'!B529</f>
        <v/>
      </c>
      <c r="C529" s="48">
        <f>'1_Raw_Games'!D529</f>
        <v/>
      </c>
      <c r="D529" s="48">
        <f>'1_Raw_Games'!C529</f>
        <v/>
      </c>
      <c r="E529" s="48">
        <f>'1_Raw_Games'!P529</f>
        <v/>
      </c>
      <c r="F529" s="50">
        <f>'2_Params'!$B$4+SUMPRODUCT(($C$3:C528=C529)*($K$3:K528))-SUMPRODUCT(($D$3:D528=C529)*($K$3:K528))</f>
        <v/>
      </c>
      <c r="G529" s="50">
        <f>'2_Params'!$B$4+SUMPRODUCT(($C$3:C528=D529)*($K$3:K528))-SUMPRODUCT(($D$3:D528=D529)*($K$3:K528))</f>
        <v/>
      </c>
      <c r="H529" s="51">
        <f>(F529-G529+'2_Params'!$B$6)/'2_Params'!$B$7</f>
        <v/>
      </c>
      <c r="I529" s="51">
        <f>1/(1+10^(-H529))</f>
        <v/>
      </c>
      <c r="J529" s="52">
        <f>LN(ABS(E529)+1)*('2_Params'!$B$8/MAX('2_Params'!$B$10,(IF(L529=1,F529-G529,G529-F529))*'2_Params'!$B$9+'2_Params'!$B$8))</f>
        <v/>
      </c>
      <c r="K529" s="52">
        <f>'2_Params'!$B$5*J529*(L529-I529)</f>
        <v/>
      </c>
      <c r="L529" s="48">
        <f>'1_Raw_Games'!O529</f>
        <v/>
      </c>
      <c r="M529" s="66" t="n">
        <v>0.2365266865809695</v>
      </c>
      <c r="N529" s="54">
        <f>ABS(H529-M529)</f>
        <v/>
      </c>
    </row>
    <row r="530" ht="15" customHeight="1" s="35">
      <c r="A530" s="48">
        <f>'1_Raw_Games'!A530</f>
        <v/>
      </c>
      <c r="B530" s="49">
        <f>'1_Raw_Games'!B530</f>
        <v/>
      </c>
      <c r="C530" s="48">
        <f>'1_Raw_Games'!D530</f>
        <v/>
      </c>
      <c r="D530" s="48">
        <f>'1_Raw_Games'!C530</f>
        <v/>
      </c>
      <c r="E530" s="48">
        <f>'1_Raw_Games'!P530</f>
        <v/>
      </c>
      <c r="F530" s="50">
        <f>'2_Params'!$B$4+SUMPRODUCT(($C$3:C529=C530)*($K$3:K529))-SUMPRODUCT(($D$3:D529=C530)*($K$3:K529))</f>
        <v/>
      </c>
      <c r="G530" s="50">
        <f>'2_Params'!$B$4+SUMPRODUCT(($C$3:C529=D530)*($K$3:K529))-SUMPRODUCT(($D$3:D529=D530)*($K$3:K529))</f>
        <v/>
      </c>
      <c r="H530" s="51">
        <f>(F530-G530+'2_Params'!$B$6)/'2_Params'!$B$7</f>
        <v/>
      </c>
      <c r="I530" s="51">
        <f>1/(1+10^(-H530))</f>
        <v/>
      </c>
      <c r="J530" s="52">
        <f>LN(ABS(E530)+1)*('2_Params'!$B$8/MAX('2_Params'!$B$10,(IF(L530=1,F530-G530,G530-F530))*'2_Params'!$B$9+'2_Params'!$B$8))</f>
        <v/>
      </c>
      <c r="K530" s="52">
        <f>'2_Params'!$B$5*J530*(L530-I530)</f>
        <v/>
      </c>
      <c r="L530" s="48">
        <f>'1_Raw_Games'!O530</f>
        <v/>
      </c>
      <c r="M530" s="66" t="n">
        <v>0.2414203250833441</v>
      </c>
      <c r="N530" s="54">
        <f>ABS(H530-M530)</f>
        <v/>
      </c>
    </row>
    <row r="531" ht="15" customHeight="1" s="35">
      <c r="A531" s="48">
        <f>'1_Raw_Games'!A531</f>
        <v/>
      </c>
      <c r="B531" s="49">
        <f>'1_Raw_Games'!B531</f>
        <v/>
      </c>
      <c r="C531" s="48">
        <f>'1_Raw_Games'!D531</f>
        <v/>
      </c>
      <c r="D531" s="48">
        <f>'1_Raw_Games'!C531</f>
        <v/>
      </c>
      <c r="E531" s="48">
        <f>'1_Raw_Games'!P531</f>
        <v/>
      </c>
      <c r="F531" s="50">
        <f>'2_Params'!$B$4+SUMPRODUCT(($C$3:C530=C531)*($K$3:K530))-SUMPRODUCT(($D$3:D530=C531)*($K$3:K530))</f>
        <v/>
      </c>
      <c r="G531" s="50">
        <f>'2_Params'!$B$4+SUMPRODUCT(($C$3:C530=D531)*($K$3:K530))-SUMPRODUCT(($D$3:D530=D531)*($K$3:K530))</f>
        <v/>
      </c>
      <c r="H531" s="51">
        <f>(F531-G531+'2_Params'!$B$6)/'2_Params'!$B$7</f>
        <v/>
      </c>
      <c r="I531" s="51">
        <f>1/(1+10^(-H531))</f>
        <v/>
      </c>
      <c r="J531" s="52">
        <f>LN(ABS(E531)+1)*('2_Params'!$B$8/MAX('2_Params'!$B$10,(IF(L531=1,F531-G531,G531-F531))*'2_Params'!$B$9+'2_Params'!$B$8))</f>
        <v/>
      </c>
      <c r="K531" s="52">
        <f>'2_Params'!$B$5*J531*(L531-I531)</f>
        <v/>
      </c>
      <c r="L531" s="48">
        <f>'1_Raw_Games'!O531</f>
        <v/>
      </c>
      <c r="M531" s="66" t="n">
        <v>0.4758229532000234</v>
      </c>
      <c r="N531" s="54">
        <f>ABS(H531-M531)</f>
        <v/>
      </c>
    </row>
    <row r="532" ht="15" customHeight="1" s="35">
      <c r="A532" s="48">
        <f>'1_Raw_Games'!A532</f>
        <v/>
      </c>
      <c r="B532" s="49">
        <f>'1_Raw_Games'!B532</f>
        <v/>
      </c>
      <c r="C532" s="48">
        <f>'1_Raw_Games'!D532</f>
        <v/>
      </c>
      <c r="D532" s="48">
        <f>'1_Raw_Games'!C532</f>
        <v/>
      </c>
      <c r="E532" s="48">
        <f>'1_Raw_Games'!P532</f>
        <v/>
      </c>
      <c r="F532" s="50">
        <f>'2_Params'!$B$4+SUMPRODUCT(($C$3:C531=C532)*($K$3:K531))-SUMPRODUCT(($D$3:D531=C532)*($K$3:K531))</f>
        <v/>
      </c>
      <c r="G532" s="50">
        <f>'2_Params'!$B$4+SUMPRODUCT(($C$3:C531=D532)*($K$3:K531))-SUMPRODUCT(($D$3:D531=D532)*($K$3:K531))</f>
        <v/>
      </c>
      <c r="H532" s="51">
        <f>(F532-G532+'2_Params'!$B$6)/'2_Params'!$B$7</f>
        <v/>
      </c>
      <c r="I532" s="51">
        <f>1/(1+10^(-H532))</f>
        <v/>
      </c>
      <c r="J532" s="52">
        <f>LN(ABS(E532)+1)*('2_Params'!$B$8/MAX('2_Params'!$B$10,(IF(L532=1,F532-G532,G532-F532))*'2_Params'!$B$9+'2_Params'!$B$8))</f>
        <v/>
      </c>
      <c r="K532" s="52">
        <f>'2_Params'!$B$5*J532*(L532-I532)</f>
        <v/>
      </c>
      <c r="L532" s="48">
        <f>'1_Raw_Games'!O532</f>
        <v/>
      </c>
      <c r="M532" s="66" t="n">
        <v>0.225392794893649</v>
      </c>
      <c r="N532" s="54">
        <f>ABS(H532-M532)</f>
        <v/>
      </c>
    </row>
    <row r="533" ht="15" customHeight="1" s="35">
      <c r="A533" s="48">
        <f>'1_Raw_Games'!A533</f>
        <v/>
      </c>
      <c r="B533" s="49">
        <f>'1_Raw_Games'!B533</f>
        <v/>
      </c>
      <c r="C533" s="48">
        <f>'1_Raw_Games'!D533</f>
        <v/>
      </c>
      <c r="D533" s="48">
        <f>'1_Raw_Games'!C533</f>
        <v/>
      </c>
      <c r="E533" s="48">
        <f>'1_Raw_Games'!P533</f>
        <v/>
      </c>
      <c r="F533" s="50">
        <f>'2_Params'!$B$4+SUMPRODUCT(($C$3:C532=C533)*($K$3:K532))-SUMPRODUCT(($D$3:D532=C533)*($K$3:K532))</f>
        <v/>
      </c>
      <c r="G533" s="50">
        <f>'2_Params'!$B$4+SUMPRODUCT(($C$3:C532=D533)*($K$3:K532))-SUMPRODUCT(($D$3:D532=D533)*($K$3:K532))</f>
        <v/>
      </c>
      <c r="H533" s="51">
        <f>(F533-G533+'2_Params'!$B$6)/'2_Params'!$B$7</f>
        <v/>
      </c>
      <c r="I533" s="51">
        <f>1/(1+10^(-H533))</f>
        <v/>
      </c>
      <c r="J533" s="52">
        <f>LN(ABS(E533)+1)*('2_Params'!$B$8/MAX('2_Params'!$B$10,(IF(L533=1,F533-G533,G533-F533))*'2_Params'!$B$9+'2_Params'!$B$8))</f>
        <v/>
      </c>
      <c r="K533" s="52">
        <f>'2_Params'!$B$5*J533*(L533-I533)</f>
        <v/>
      </c>
      <c r="L533" s="48">
        <f>'1_Raw_Games'!O533</f>
        <v/>
      </c>
      <c r="M533" s="66" t="n">
        <v>0.2051629193760425</v>
      </c>
      <c r="N533" s="54">
        <f>ABS(H533-M533)</f>
        <v/>
      </c>
    </row>
    <row r="534" ht="15" customHeight="1" s="35">
      <c r="A534" s="48">
        <f>'1_Raw_Games'!A534</f>
        <v/>
      </c>
      <c r="B534" s="49">
        <f>'1_Raw_Games'!B534</f>
        <v/>
      </c>
      <c r="C534" s="48">
        <f>'1_Raw_Games'!D534</f>
        <v/>
      </c>
      <c r="D534" s="48">
        <f>'1_Raw_Games'!C534</f>
        <v/>
      </c>
      <c r="E534" s="48">
        <f>'1_Raw_Games'!P534</f>
        <v/>
      </c>
      <c r="F534" s="50">
        <f>'2_Params'!$B$4+SUMPRODUCT(($C$3:C533=C534)*($K$3:K533))-SUMPRODUCT(($D$3:D533=C534)*($K$3:K533))</f>
        <v/>
      </c>
      <c r="G534" s="50">
        <f>'2_Params'!$B$4+SUMPRODUCT(($C$3:C533=D534)*($K$3:K533))-SUMPRODUCT(($D$3:D533=D534)*($K$3:K533))</f>
        <v/>
      </c>
      <c r="H534" s="51">
        <f>(F534-G534+'2_Params'!$B$6)/'2_Params'!$B$7</f>
        <v/>
      </c>
      <c r="I534" s="51">
        <f>1/(1+10^(-H534))</f>
        <v/>
      </c>
      <c r="J534" s="52">
        <f>LN(ABS(E534)+1)*('2_Params'!$B$8/MAX('2_Params'!$B$10,(IF(L534=1,F534-G534,G534-F534))*'2_Params'!$B$9+'2_Params'!$B$8))</f>
        <v/>
      </c>
      <c r="K534" s="52">
        <f>'2_Params'!$B$5*J534*(L534-I534)</f>
        <v/>
      </c>
      <c r="L534" s="48">
        <f>'1_Raw_Games'!O534</f>
        <v/>
      </c>
      <c r="M534" s="66" t="n">
        <v>0.6265086474220641</v>
      </c>
      <c r="N534" s="54">
        <f>ABS(H534-M534)</f>
        <v/>
      </c>
    </row>
    <row r="535" ht="15" customHeight="1" s="35">
      <c r="A535" s="48">
        <f>'1_Raw_Games'!A535</f>
        <v/>
      </c>
      <c r="B535" s="49">
        <f>'1_Raw_Games'!B535</f>
        <v/>
      </c>
      <c r="C535" s="48">
        <f>'1_Raw_Games'!D535</f>
        <v/>
      </c>
      <c r="D535" s="48">
        <f>'1_Raw_Games'!C535</f>
        <v/>
      </c>
      <c r="E535" s="48">
        <f>'1_Raw_Games'!P535</f>
        <v/>
      </c>
      <c r="F535" s="50">
        <f>'2_Params'!$B$4+SUMPRODUCT(($C$3:C534=C535)*($K$3:K534))-SUMPRODUCT(($D$3:D534=C535)*($K$3:K534))</f>
        <v/>
      </c>
      <c r="G535" s="50">
        <f>'2_Params'!$B$4+SUMPRODUCT(($C$3:C534=D535)*($K$3:K534))-SUMPRODUCT(($D$3:D534=D535)*($K$3:K534))</f>
        <v/>
      </c>
      <c r="H535" s="51">
        <f>(F535-G535+'2_Params'!$B$6)/'2_Params'!$B$7</f>
        <v/>
      </c>
      <c r="I535" s="51">
        <f>1/(1+10^(-H535))</f>
        <v/>
      </c>
      <c r="J535" s="52">
        <f>LN(ABS(E535)+1)*('2_Params'!$B$8/MAX('2_Params'!$B$10,(IF(L535=1,F535-G535,G535-F535))*'2_Params'!$B$9+'2_Params'!$B$8))</f>
        <v/>
      </c>
      <c r="K535" s="52">
        <f>'2_Params'!$B$5*J535*(L535-I535)</f>
        <v/>
      </c>
      <c r="L535" s="48">
        <f>'1_Raw_Games'!O535</f>
        <v/>
      </c>
      <c r="M535" s="66" t="n">
        <v>0.0490509319497982</v>
      </c>
      <c r="N535" s="54">
        <f>ABS(H535-M535)</f>
        <v/>
      </c>
    </row>
    <row r="536" ht="15" customHeight="1" s="35">
      <c r="A536" s="48">
        <f>'1_Raw_Games'!A536</f>
        <v/>
      </c>
      <c r="B536" s="49">
        <f>'1_Raw_Games'!B536</f>
        <v/>
      </c>
      <c r="C536" s="48">
        <f>'1_Raw_Games'!D536</f>
        <v/>
      </c>
      <c r="D536" s="48">
        <f>'1_Raw_Games'!C536</f>
        <v/>
      </c>
      <c r="E536" s="48">
        <f>'1_Raw_Games'!P536</f>
        <v/>
      </c>
      <c r="F536" s="50">
        <f>'2_Params'!$B$4+SUMPRODUCT(($C$3:C535=C536)*($K$3:K535))-SUMPRODUCT(($D$3:D535=C536)*($K$3:K535))</f>
        <v/>
      </c>
      <c r="G536" s="50">
        <f>'2_Params'!$B$4+SUMPRODUCT(($C$3:C535=D536)*($K$3:K535))-SUMPRODUCT(($D$3:D535=D536)*($K$3:K535))</f>
        <v/>
      </c>
      <c r="H536" s="51">
        <f>(F536-G536+'2_Params'!$B$6)/'2_Params'!$B$7</f>
        <v/>
      </c>
      <c r="I536" s="51">
        <f>1/(1+10^(-H536))</f>
        <v/>
      </c>
      <c r="J536" s="52">
        <f>LN(ABS(E536)+1)*('2_Params'!$B$8/MAX('2_Params'!$B$10,(IF(L536=1,F536-G536,G536-F536))*'2_Params'!$B$9+'2_Params'!$B$8))</f>
        <v/>
      </c>
      <c r="K536" s="52">
        <f>'2_Params'!$B$5*J536*(L536-I536)</f>
        <v/>
      </c>
      <c r="L536" s="48">
        <f>'1_Raw_Games'!O536</f>
        <v/>
      </c>
      <c r="M536" s="66" t="n">
        <v>0.0216834877872378</v>
      </c>
      <c r="N536" s="54">
        <f>ABS(H536-M536)</f>
        <v/>
      </c>
    </row>
    <row r="537" ht="15" customHeight="1" s="35">
      <c r="A537" s="48">
        <f>'1_Raw_Games'!A537</f>
        <v/>
      </c>
      <c r="B537" s="49">
        <f>'1_Raw_Games'!B537</f>
        <v/>
      </c>
      <c r="C537" s="48">
        <f>'1_Raw_Games'!D537</f>
        <v/>
      </c>
      <c r="D537" s="48">
        <f>'1_Raw_Games'!C537</f>
        <v/>
      </c>
      <c r="E537" s="48">
        <f>'1_Raw_Games'!P537</f>
        <v/>
      </c>
      <c r="F537" s="50">
        <f>'2_Params'!$B$4+SUMPRODUCT(($C$3:C536=C537)*($K$3:K536))-SUMPRODUCT(($D$3:D536=C537)*($K$3:K536))</f>
        <v/>
      </c>
      <c r="G537" s="50">
        <f>'2_Params'!$B$4+SUMPRODUCT(($C$3:C536=D537)*($K$3:K536))-SUMPRODUCT(($D$3:D536=D537)*($K$3:K536))</f>
        <v/>
      </c>
      <c r="H537" s="51">
        <f>(F537-G537+'2_Params'!$B$6)/'2_Params'!$B$7</f>
        <v/>
      </c>
      <c r="I537" s="51">
        <f>1/(1+10^(-H537))</f>
        <v/>
      </c>
      <c r="J537" s="52">
        <f>LN(ABS(E537)+1)*('2_Params'!$B$8/MAX('2_Params'!$B$10,(IF(L537=1,F537-G537,G537-F537))*'2_Params'!$B$9+'2_Params'!$B$8))</f>
        <v/>
      </c>
      <c r="K537" s="52">
        <f>'2_Params'!$B$5*J537*(L537-I537)</f>
        <v/>
      </c>
      <c r="L537" s="48">
        <f>'1_Raw_Games'!O537</f>
        <v/>
      </c>
      <c r="M537" s="66" t="n">
        <v>0.2291401569006348</v>
      </c>
      <c r="N537" s="54">
        <f>ABS(H537-M537)</f>
        <v/>
      </c>
    </row>
    <row r="538" ht="15" customHeight="1" s="35">
      <c r="A538" s="48">
        <f>'1_Raw_Games'!A538</f>
        <v/>
      </c>
      <c r="B538" s="49">
        <f>'1_Raw_Games'!B538</f>
        <v/>
      </c>
      <c r="C538" s="48">
        <f>'1_Raw_Games'!D538</f>
        <v/>
      </c>
      <c r="D538" s="48">
        <f>'1_Raw_Games'!C538</f>
        <v/>
      </c>
      <c r="E538" s="48">
        <f>'1_Raw_Games'!P538</f>
        <v/>
      </c>
      <c r="F538" s="50">
        <f>'2_Params'!$B$4+SUMPRODUCT(($C$3:C537=C538)*($K$3:K537))-SUMPRODUCT(($D$3:D537=C538)*($K$3:K537))</f>
        <v/>
      </c>
      <c r="G538" s="50">
        <f>'2_Params'!$B$4+SUMPRODUCT(($C$3:C537=D538)*($K$3:K537))-SUMPRODUCT(($D$3:D537=D538)*($K$3:K537))</f>
        <v/>
      </c>
      <c r="H538" s="51">
        <f>(F538-G538+'2_Params'!$B$6)/'2_Params'!$B$7</f>
        <v/>
      </c>
      <c r="I538" s="51">
        <f>1/(1+10^(-H538))</f>
        <v/>
      </c>
      <c r="J538" s="52">
        <f>LN(ABS(E538)+1)*('2_Params'!$B$8/MAX('2_Params'!$B$10,(IF(L538=1,F538-G538,G538-F538))*'2_Params'!$B$9+'2_Params'!$B$8))</f>
        <v/>
      </c>
      <c r="K538" s="52">
        <f>'2_Params'!$B$5*J538*(L538-I538)</f>
        <v/>
      </c>
      <c r="L538" s="48">
        <f>'1_Raw_Games'!O538</f>
        <v/>
      </c>
      <c r="M538" s="66" t="n">
        <v>-0.2711351124165588</v>
      </c>
      <c r="N538" s="54">
        <f>ABS(H538-M538)</f>
        <v/>
      </c>
    </row>
    <row r="539" ht="15" customHeight="1" s="35">
      <c r="A539" s="48">
        <f>'1_Raw_Games'!A539</f>
        <v/>
      </c>
      <c r="B539" s="49">
        <f>'1_Raw_Games'!B539</f>
        <v/>
      </c>
      <c r="C539" s="48">
        <f>'1_Raw_Games'!D539</f>
        <v/>
      </c>
      <c r="D539" s="48">
        <f>'1_Raw_Games'!C539</f>
        <v/>
      </c>
      <c r="E539" s="48">
        <f>'1_Raw_Games'!P539</f>
        <v/>
      </c>
      <c r="F539" s="50">
        <f>'2_Params'!$B$4+SUMPRODUCT(($C$3:C538=C539)*($K$3:K538))-SUMPRODUCT(($D$3:D538=C539)*($K$3:K538))</f>
        <v/>
      </c>
      <c r="G539" s="50">
        <f>'2_Params'!$B$4+SUMPRODUCT(($C$3:C538=D539)*($K$3:K538))-SUMPRODUCT(($D$3:D538=D539)*($K$3:K538))</f>
        <v/>
      </c>
      <c r="H539" s="51">
        <f>(F539-G539+'2_Params'!$B$6)/'2_Params'!$B$7</f>
        <v/>
      </c>
      <c r="I539" s="51">
        <f>1/(1+10^(-H539))</f>
        <v/>
      </c>
      <c r="J539" s="52">
        <f>LN(ABS(E539)+1)*('2_Params'!$B$8/MAX('2_Params'!$B$10,(IF(L539=1,F539-G539,G539-F539))*'2_Params'!$B$9+'2_Params'!$B$8))</f>
        <v/>
      </c>
      <c r="K539" s="52">
        <f>'2_Params'!$B$5*J539*(L539-I539)</f>
        <v/>
      </c>
      <c r="L539" s="48">
        <f>'1_Raw_Games'!O539</f>
        <v/>
      </c>
      <c r="M539" s="66" t="n">
        <v>-0.1455704954965972</v>
      </c>
      <c r="N539" s="54">
        <f>ABS(H539-M539)</f>
        <v/>
      </c>
    </row>
    <row r="540" ht="15" customHeight="1" s="35">
      <c r="A540" s="48">
        <f>'1_Raw_Games'!A540</f>
        <v/>
      </c>
      <c r="B540" s="49">
        <f>'1_Raw_Games'!B540</f>
        <v/>
      </c>
      <c r="C540" s="48">
        <f>'1_Raw_Games'!D540</f>
        <v/>
      </c>
      <c r="D540" s="48">
        <f>'1_Raw_Games'!C540</f>
        <v/>
      </c>
      <c r="E540" s="48">
        <f>'1_Raw_Games'!P540</f>
        <v/>
      </c>
      <c r="F540" s="50">
        <f>'2_Params'!$B$4+SUMPRODUCT(($C$3:C539=C540)*($K$3:K539))-SUMPRODUCT(($D$3:D539=C540)*($K$3:K539))</f>
        <v/>
      </c>
      <c r="G540" s="50">
        <f>'2_Params'!$B$4+SUMPRODUCT(($C$3:C539=D540)*($K$3:K539))-SUMPRODUCT(($D$3:D539=D540)*($K$3:K539))</f>
        <v/>
      </c>
      <c r="H540" s="51">
        <f>(F540-G540+'2_Params'!$B$6)/'2_Params'!$B$7</f>
        <v/>
      </c>
      <c r="I540" s="51">
        <f>1/(1+10^(-H540))</f>
        <v/>
      </c>
      <c r="J540" s="52">
        <f>LN(ABS(E540)+1)*('2_Params'!$B$8/MAX('2_Params'!$B$10,(IF(L540=1,F540-G540,G540-F540))*'2_Params'!$B$9+'2_Params'!$B$8))</f>
        <v/>
      </c>
      <c r="K540" s="52">
        <f>'2_Params'!$B$5*J540*(L540-I540)</f>
        <v/>
      </c>
      <c r="L540" s="48">
        <f>'1_Raw_Games'!O540</f>
        <v/>
      </c>
      <c r="M540" s="66" t="n">
        <v>-0.1433104484175874</v>
      </c>
      <c r="N540" s="54">
        <f>ABS(H540-M540)</f>
        <v/>
      </c>
    </row>
    <row r="541" ht="15" customHeight="1" s="35">
      <c r="A541" s="48">
        <f>'1_Raw_Games'!A541</f>
        <v/>
      </c>
      <c r="B541" s="49">
        <f>'1_Raw_Games'!B541</f>
        <v/>
      </c>
      <c r="C541" s="48">
        <f>'1_Raw_Games'!D541</f>
        <v/>
      </c>
      <c r="D541" s="48">
        <f>'1_Raw_Games'!C541</f>
        <v/>
      </c>
      <c r="E541" s="48">
        <f>'1_Raw_Games'!P541</f>
        <v/>
      </c>
      <c r="F541" s="50">
        <f>'2_Params'!$B$4+SUMPRODUCT(($C$3:C540=C541)*($K$3:K540))-SUMPRODUCT(($D$3:D540=C541)*($K$3:K540))</f>
        <v/>
      </c>
      <c r="G541" s="50">
        <f>'2_Params'!$B$4+SUMPRODUCT(($C$3:C540=D541)*($K$3:K540))-SUMPRODUCT(($D$3:D540=D541)*($K$3:K540))</f>
        <v/>
      </c>
      <c r="H541" s="51">
        <f>(F541-G541+'2_Params'!$B$6)/'2_Params'!$B$7</f>
        <v/>
      </c>
      <c r="I541" s="51">
        <f>1/(1+10^(-H541))</f>
        <v/>
      </c>
      <c r="J541" s="52">
        <f>LN(ABS(E541)+1)*('2_Params'!$B$8/MAX('2_Params'!$B$10,(IF(L541=1,F541-G541,G541-F541))*'2_Params'!$B$9+'2_Params'!$B$8))</f>
        <v/>
      </c>
      <c r="K541" s="52">
        <f>'2_Params'!$B$5*J541*(L541-I541)</f>
        <v/>
      </c>
      <c r="L541" s="48">
        <f>'1_Raw_Games'!O541</f>
        <v/>
      </c>
      <c r="M541" s="66" t="n">
        <v>0.2336115925922854</v>
      </c>
      <c r="N541" s="54">
        <f>ABS(H541-M541)</f>
        <v/>
      </c>
    </row>
    <row r="542" ht="15" customHeight="1" s="35">
      <c r="A542" s="48">
        <f>'1_Raw_Games'!A542</f>
        <v/>
      </c>
      <c r="B542" s="49">
        <f>'1_Raw_Games'!B542</f>
        <v/>
      </c>
      <c r="C542" s="48">
        <f>'1_Raw_Games'!D542</f>
        <v/>
      </c>
      <c r="D542" s="48">
        <f>'1_Raw_Games'!C542</f>
        <v/>
      </c>
      <c r="E542" s="48">
        <f>'1_Raw_Games'!P542</f>
        <v/>
      </c>
      <c r="F542" s="50">
        <f>'2_Params'!$B$4+SUMPRODUCT(($C$3:C541=C542)*($K$3:K541))-SUMPRODUCT(($D$3:D541=C542)*($K$3:K541))</f>
        <v/>
      </c>
      <c r="G542" s="50">
        <f>'2_Params'!$B$4+SUMPRODUCT(($C$3:C541=D542)*($K$3:K541))-SUMPRODUCT(($D$3:D541=D542)*($K$3:K541))</f>
        <v/>
      </c>
      <c r="H542" s="51">
        <f>(F542-G542+'2_Params'!$B$6)/'2_Params'!$B$7</f>
        <v/>
      </c>
      <c r="I542" s="51">
        <f>1/(1+10^(-H542))</f>
        <v/>
      </c>
      <c r="J542" s="52">
        <f>LN(ABS(E542)+1)*('2_Params'!$B$8/MAX('2_Params'!$B$10,(IF(L542=1,F542-G542,G542-F542))*'2_Params'!$B$9+'2_Params'!$B$8))</f>
        <v/>
      </c>
      <c r="K542" s="52">
        <f>'2_Params'!$B$5*J542*(L542-I542)</f>
        <v/>
      </c>
      <c r="L542" s="48">
        <f>'1_Raw_Games'!O542</f>
        <v/>
      </c>
      <c r="M542" s="66" t="n">
        <v>-0.226726990671753</v>
      </c>
      <c r="N542" s="54">
        <f>ABS(H542-M542)</f>
        <v/>
      </c>
    </row>
    <row r="543" ht="15" customHeight="1" s="35">
      <c r="A543" s="48">
        <f>'1_Raw_Games'!A543</f>
        <v/>
      </c>
      <c r="B543" s="49">
        <f>'1_Raw_Games'!B543</f>
        <v/>
      </c>
      <c r="C543" s="48">
        <f>'1_Raw_Games'!D543</f>
        <v/>
      </c>
      <c r="D543" s="48">
        <f>'1_Raw_Games'!C543</f>
        <v/>
      </c>
      <c r="E543" s="48">
        <f>'1_Raw_Games'!P543</f>
        <v/>
      </c>
      <c r="F543" s="50">
        <f>'2_Params'!$B$4+SUMPRODUCT(($C$3:C542=C543)*($K$3:K542))-SUMPRODUCT(($D$3:D542=C543)*($K$3:K542))</f>
        <v/>
      </c>
      <c r="G543" s="50">
        <f>'2_Params'!$B$4+SUMPRODUCT(($C$3:C542=D543)*($K$3:K542))-SUMPRODUCT(($D$3:D542=D543)*($K$3:K542))</f>
        <v/>
      </c>
      <c r="H543" s="51">
        <f>(F543-G543+'2_Params'!$B$6)/'2_Params'!$B$7</f>
        <v/>
      </c>
      <c r="I543" s="51">
        <f>1/(1+10^(-H543))</f>
        <v/>
      </c>
      <c r="J543" s="52">
        <f>LN(ABS(E543)+1)*('2_Params'!$B$8/MAX('2_Params'!$B$10,(IF(L543=1,F543-G543,G543-F543))*'2_Params'!$B$9+'2_Params'!$B$8))</f>
        <v/>
      </c>
      <c r="K543" s="52">
        <f>'2_Params'!$B$5*J543*(L543-I543)</f>
        <v/>
      </c>
      <c r="L543" s="48">
        <f>'1_Raw_Games'!O543</f>
        <v/>
      </c>
      <c r="M543" s="66" t="n">
        <v>-0.0627267340603293</v>
      </c>
      <c r="N543" s="54">
        <f>ABS(H543-M543)</f>
        <v/>
      </c>
    </row>
    <row r="544" ht="15" customHeight="1" s="35">
      <c r="A544" s="48">
        <f>'1_Raw_Games'!A544</f>
        <v/>
      </c>
      <c r="B544" s="49">
        <f>'1_Raw_Games'!B544</f>
        <v/>
      </c>
      <c r="C544" s="48">
        <f>'1_Raw_Games'!D544</f>
        <v/>
      </c>
      <c r="D544" s="48">
        <f>'1_Raw_Games'!C544</f>
        <v/>
      </c>
      <c r="E544" s="48">
        <f>'1_Raw_Games'!P544</f>
        <v/>
      </c>
      <c r="F544" s="50">
        <f>'2_Params'!$B$4+SUMPRODUCT(($C$3:C543=C544)*($K$3:K543))-SUMPRODUCT(($D$3:D543=C544)*($K$3:K543))</f>
        <v/>
      </c>
      <c r="G544" s="50">
        <f>'2_Params'!$B$4+SUMPRODUCT(($C$3:C543=D544)*($K$3:K543))-SUMPRODUCT(($D$3:D543=D544)*($K$3:K543))</f>
        <v/>
      </c>
      <c r="H544" s="51">
        <f>(F544-G544+'2_Params'!$B$6)/'2_Params'!$B$7</f>
        <v/>
      </c>
      <c r="I544" s="51">
        <f>1/(1+10^(-H544))</f>
        <v/>
      </c>
      <c r="J544" s="52">
        <f>LN(ABS(E544)+1)*('2_Params'!$B$8/MAX('2_Params'!$B$10,(IF(L544=1,F544-G544,G544-F544))*'2_Params'!$B$9+'2_Params'!$B$8))</f>
        <v/>
      </c>
      <c r="K544" s="52">
        <f>'2_Params'!$B$5*J544*(L544-I544)</f>
        <v/>
      </c>
      <c r="L544" s="48">
        <f>'1_Raw_Games'!O544</f>
        <v/>
      </c>
      <c r="M544" s="66" t="n">
        <v>0.0265072216125798</v>
      </c>
      <c r="N544" s="54">
        <f>ABS(H544-M544)</f>
        <v/>
      </c>
    </row>
    <row r="545" ht="15" customHeight="1" s="35">
      <c r="A545" s="48">
        <f>'1_Raw_Games'!A545</f>
        <v/>
      </c>
      <c r="B545" s="49">
        <f>'1_Raw_Games'!B545</f>
        <v/>
      </c>
      <c r="C545" s="48">
        <f>'1_Raw_Games'!D545</f>
        <v/>
      </c>
      <c r="D545" s="48">
        <f>'1_Raw_Games'!C545</f>
        <v/>
      </c>
      <c r="E545" s="48">
        <f>'1_Raw_Games'!P545</f>
        <v/>
      </c>
      <c r="F545" s="50">
        <f>'2_Params'!$B$4+SUMPRODUCT(($C$3:C544=C545)*($K$3:K544))-SUMPRODUCT(($D$3:D544=C545)*($K$3:K544))</f>
        <v/>
      </c>
      <c r="G545" s="50">
        <f>'2_Params'!$B$4+SUMPRODUCT(($C$3:C544=D545)*($K$3:K544))-SUMPRODUCT(($D$3:D544=D545)*($K$3:K544))</f>
        <v/>
      </c>
      <c r="H545" s="51">
        <f>(F545-G545+'2_Params'!$B$6)/'2_Params'!$B$7</f>
        <v/>
      </c>
      <c r="I545" s="51">
        <f>1/(1+10^(-H545))</f>
        <v/>
      </c>
      <c r="J545" s="52">
        <f>LN(ABS(E545)+1)*('2_Params'!$B$8/MAX('2_Params'!$B$10,(IF(L545=1,F545-G545,G545-F545))*'2_Params'!$B$9+'2_Params'!$B$8))</f>
        <v/>
      </c>
      <c r="K545" s="52">
        <f>'2_Params'!$B$5*J545*(L545-I545)</f>
        <v/>
      </c>
      <c r="L545" s="48">
        <f>'1_Raw_Games'!O545</f>
        <v/>
      </c>
      <c r="M545" s="66" t="n">
        <v>0.5421282563013188</v>
      </c>
      <c r="N545" s="54">
        <f>ABS(H545-M545)</f>
        <v/>
      </c>
    </row>
    <row r="546" ht="15" customHeight="1" s="35">
      <c r="A546" s="48">
        <f>'1_Raw_Games'!A546</f>
        <v/>
      </c>
      <c r="B546" s="49">
        <f>'1_Raw_Games'!B546</f>
        <v/>
      </c>
      <c r="C546" s="48">
        <f>'1_Raw_Games'!D546</f>
        <v/>
      </c>
      <c r="D546" s="48">
        <f>'1_Raw_Games'!C546</f>
        <v/>
      </c>
      <c r="E546" s="48">
        <f>'1_Raw_Games'!P546</f>
        <v/>
      </c>
      <c r="F546" s="50">
        <f>'2_Params'!$B$4+SUMPRODUCT(($C$3:C545=C546)*($K$3:K545))-SUMPRODUCT(($D$3:D545=C546)*($K$3:K545))</f>
        <v/>
      </c>
      <c r="G546" s="50">
        <f>'2_Params'!$B$4+SUMPRODUCT(($C$3:C545=D546)*($K$3:K545))-SUMPRODUCT(($D$3:D545=D546)*($K$3:K545))</f>
        <v/>
      </c>
      <c r="H546" s="51">
        <f>(F546-G546+'2_Params'!$B$6)/'2_Params'!$B$7</f>
        <v/>
      </c>
      <c r="I546" s="51">
        <f>1/(1+10^(-H546))</f>
        <v/>
      </c>
      <c r="J546" s="52">
        <f>LN(ABS(E546)+1)*('2_Params'!$B$8/MAX('2_Params'!$B$10,(IF(L546=1,F546-G546,G546-F546))*'2_Params'!$B$9+'2_Params'!$B$8))</f>
        <v/>
      </c>
      <c r="K546" s="52">
        <f>'2_Params'!$B$5*J546*(L546-I546)</f>
        <v/>
      </c>
      <c r="L546" s="48">
        <f>'1_Raw_Games'!O546</f>
        <v/>
      </c>
      <c r="M546" s="66" t="n">
        <v>0.4226821550710571</v>
      </c>
      <c r="N546" s="54">
        <f>ABS(H546-M546)</f>
        <v/>
      </c>
    </row>
    <row r="547" ht="15" customHeight="1" s="35">
      <c r="A547" s="48">
        <f>'1_Raw_Games'!A547</f>
        <v/>
      </c>
      <c r="B547" s="49">
        <f>'1_Raw_Games'!B547</f>
        <v/>
      </c>
      <c r="C547" s="48">
        <f>'1_Raw_Games'!D547</f>
        <v/>
      </c>
      <c r="D547" s="48">
        <f>'1_Raw_Games'!C547</f>
        <v/>
      </c>
      <c r="E547" s="48">
        <f>'1_Raw_Games'!P547</f>
        <v/>
      </c>
      <c r="F547" s="50">
        <f>'2_Params'!$B$4+SUMPRODUCT(($C$3:C546=C547)*($K$3:K546))-SUMPRODUCT(($D$3:D546=C547)*($K$3:K546))</f>
        <v/>
      </c>
      <c r="G547" s="50">
        <f>'2_Params'!$B$4+SUMPRODUCT(($C$3:C546=D547)*($K$3:K546))-SUMPRODUCT(($D$3:D546=D547)*($K$3:K546))</f>
        <v/>
      </c>
      <c r="H547" s="51">
        <f>(F547-G547+'2_Params'!$B$6)/'2_Params'!$B$7</f>
        <v/>
      </c>
      <c r="I547" s="51">
        <f>1/(1+10^(-H547))</f>
        <v/>
      </c>
      <c r="J547" s="52">
        <f>LN(ABS(E547)+1)*('2_Params'!$B$8/MAX('2_Params'!$B$10,(IF(L547=1,F547-G547,G547-F547))*'2_Params'!$B$9+'2_Params'!$B$8))</f>
        <v/>
      </c>
      <c r="K547" s="52">
        <f>'2_Params'!$B$5*J547*(L547-I547)</f>
        <v/>
      </c>
      <c r="L547" s="48">
        <f>'1_Raw_Games'!O547</f>
        <v/>
      </c>
      <c r="M547" s="66" t="n">
        <v>0.3898391610641283</v>
      </c>
      <c r="N547" s="54">
        <f>ABS(H547-M547)</f>
        <v/>
      </c>
    </row>
    <row r="548" ht="15" customHeight="1" s="35">
      <c r="A548" s="48">
        <f>'1_Raw_Games'!A548</f>
        <v/>
      </c>
      <c r="B548" s="49">
        <f>'1_Raw_Games'!B548</f>
        <v/>
      </c>
      <c r="C548" s="48">
        <f>'1_Raw_Games'!D548</f>
        <v/>
      </c>
      <c r="D548" s="48">
        <f>'1_Raw_Games'!C548</f>
        <v/>
      </c>
      <c r="E548" s="48">
        <f>'1_Raw_Games'!P548</f>
        <v/>
      </c>
      <c r="F548" s="50">
        <f>'2_Params'!$B$4+SUMPRODUCT(($C$3:C547=C548)*($K$3:K547))-SUMPRODUCT(($D$3:D547=C548)*($K$3:K547))</f>
        <v/>
      </c>
      <c r="G548" s="50">
        <f>'2_Params'!$B$4+SUMPRODUCT(($C$3:C547=D548)*($K$3:K547))-SUMPRODUCT(($D$3:D547=D548)*($K$3:K547))</f>
        <v/>
      </c>
      <c r="H548" s="51">
        <f>(F548-G548+'2_Params'!$B$6)/'2_Params'!$B$7</f>
        <v/>
      </c>
      <c r="I548" s="51">
        <f>1/(1+10^(-H548))</f>
        <v/>
      </c>
      <c r="J548" s="52">
        <f>LN(ABS(E548)+1)*('2_Params'!$B$8/MAX('2_Params'!$B$10,(IF(L548=1,F548-G548,G548-F548))*'2_Params'!$B$9+'2_Params'!$B$8))</f>
        <v/>
      </c>
      <c r="K548" s="52">
        <f>'2_Params'!$B$5*J548*(L548-I548)</f>
        <v/>
      </c>
      <c r="L548" s="48">
        <f>'1_Raw_Games'!O548</f>
        <v/>
      </c>
      <c r="M548" s="66" t="n">
        <v>0.1911371229805092</v>
      </c>
      <c r="N548" s="54">
        <f>ABS(H548-M548)</f>
        <v/>
      </c>
    </row>
    <row r="549" ht="15" customHeight="1" s="35">
      <c r="A549" s="48">
        <f>'1_Raw_Games'!A549</f>
        <v/>
      </c>
      <c r="B549" s="49">
        <f>'1_Raw_Games'!B549</f>
        <v/>
      </c>
      <c r="C549" s="48">
        <f>'1_Raw_Games'!D549</f>
        <v/>
      </c>
      <c r="D549" s="48">
        <f>'1_Raw_Games'!C549</f>
        <v/>
      </c>
      <c r="E549" s="48">
        <f>'1_Raw_Games'!P549</f>
        <v/>
      </c>
      <c r="F549" s="50">
        <f>'2_Params'!$B$4+SUMPRODUCT(($C$3:C548=C549)*($K$3:K548))-SUMPRODUCT(($D$3:D548=C549)*($K$3:K548))</f>
        <v/>
      </c>
      <c r="G549" s="50">
        <f>'2_Params'!$B$4+SUMPRODUCT(($C$3:C548=D549)*($K$3:K548))-SUMPRODUCT(($D$3:D548=D549)*($K$3:K548))</f>
        <v/>
      </c>
      <c r="H549" s="51">
        <f>(F549-G549+'2_Params'!$B$6)/'2_Params'!$B$7</f>
        <v/>
      </c>
      <c r="I549" s="51">
        <f>1/(1+10^(-H549))</f>
        <v/>
      </c>
      <c r="J549" s="52">
        <f>LN(ABS(E549)+1)*('2_Params'!$B$8/MAX('2_Params'!$B$10,(IF(L549=1,F549-G549,G549-F549))*'2_Params'!$B$9+'2_Params'!$B$8))</f>
        <v/>
      </c>
      <c r="K549" s="52">
        <f>'2_Params'!$B$5*J549*(L549-I549)</f>
        <v/>
      </c>
      <c r="L549" s="48">
        <f>'1_Raw_Games'!O549</f>
        <v/>
      </c>
      <c r="M549" s="66" t="n">
        <v>-0.009344466725402701</v>
      </c>
      <c r="N549" s="54">
        <f>ABS(H549-M549)</f>
        <v/>
      </c>
    </row>
    <row r="550" ht="15" customHeight="1" s="35">
      <c r="A550" s="48">
        <f>'1_Raw_Games'!A550</f>
        <v/>
      </c>
      <c r="B550" s="49">
        <f>'1_Raw_Games'!B550</f>
        <v/>
      </c>
      <c r="C550" s="48">
        <f>'1_Raw_Games'!D550</f>
        <v/>
      </c>
      <c r="D550" s="48">
        <f>'1_Raw_Games'!C550</f>
        <v/>
      </c>
      <c r="E550" s="48">
        <f>'1_Raw_Games'!P550</f>
        <v/>
      </c>
      <c r="F550" s="50">
        <f>'2_Params'!$B$4+SUMPRODUCT(($C$3:C549=C550)*($K$3:K549))-SUMPRODUCT(($D$3:D549=C550)*($K$3:K549))</f>
        <v/>
      </c>
      <c r="G550" s="50">
        <f>'2_Params'!$B$4+SUMPRODUCT(($C$3:C549=D550)*($K$3:K549))-SUMPRODUCT(($D$3:D549=D550)*($K$3:K549))</f>
        <v/>
      </c>
      <c r="H550" s="51">
        <f>(F550-G550+'2_Params'!$B$6)/'2_Params'!$B$7</f>
        <v/>
      </c>
      <c r="I550" s="51">
        <f>1/(1+10^(-H550))</f>
        <v/>
      </c>
      <c r="J550" s="52">
        <f>LN(ABS(E550)+1)*('2_Params'!$B$8/MAX('2_Params'!$B$10,(IF(L550=1,F550-G550,G550-F550))*'2_Params'!$B$9+'2_Params'!$B$8))</f>
        <v/>
      </c>
      <c r="K550" s="52">
        <f>'2_Params'!$B$5*J550*(L550-I550)</f>
        <v/>
      </c>
      <c r="L550" s="48">
        <f>'1_Raw_Games'!O550</f>
        <v/>
      </c>
      <c r="M550" s="66" t="n">
        <v>0.2945500115280884</v>
      </c>
      <c r="N550" s="54">
        <f>ABS(H550-M550)</f>
        <v/>
      </c>
    </row>
    <row r="551" ht="15" customHeight="1" s="35">
      <c r="A551" s="48">
        <f>'1_Raw_Games'!A551</f>
        <v/>
      </c>
      <c r="B551" s="49">
        <f>'1_Raw_Games'!B551</f>
        <v/>
      </c>
      <c r="C551" s="48">
        <f>'1_Raw_Games'!D551</f>
        <v/>
      </c>
      <c r="D551" s="48">
        <f>'1_Raw_Games'!C551</f>
        <v/>
      </c>
      <c r="E551" s="48">
        <f>'1_Raw_Games'!P551</f>
        <v/>
      </c>
      <c r="F551" s="50">
        <f>'2_Params'!$B$4+SUMPRODUCT(($C$3:C550=C551)*($K$3:K550))-SUMPRODUCT(($D$3:D550=C551)*($K$3:K550))</f>
        <v/>
      </c>
      <c r="G551" s="50">
        <f>'2_Params'!$B$4+SUMPRODUCT(($C$3:C550=D551)*($K$3:K550))-SUMPRODUCT(($D$3:D550=D551)*($K$3:K550))</f>
        <v/>
      </c>
      <c r="H551" s="51">
        <f>(F551-G551+'2_Params'!$B$6)/'2_Params'!$B$7</f>
        <v/>
      </c>
      <c r="I551" s="51">
        <f>1/(1+10^(-H551))</f>
        <v/>
      </c>
      <c r="J551" s="52">
        <f>LN(ABS(E551)+1)*('2_Params'!$B$8/MAX('2_Params'!$B$10,(IF(L551=1,F551-G551,G551-F551))*'2_Params'!$B$9+'2_Params'!$B$8))</f>
        <v/>
      </c>
      <c r="K551" s="52">
        <f>'2_Params'!$B$5*J551*(L551-I551)</f>
        <v/>
      </c>
      <c r="L551" s="48">
        <f>'1_Raw_Games'!O551</f>
        <v/>
      </c>
      <c r="M551" s="66" t="n">
        <v>0.2706130427004024</v>
      </c>
      <c r="N551" s="54">
        <f>ABS(H551-M551)</f>
        <v/>
      </c>
    </row>
    <row r="552" ht="15" customHeight="1" s="35">
      <c r="A552" s="48">
        <f>'1_Raw_Games'!A552</f>
        <v/>
      </c>
      <c r="B552" s="49">
        <f>'1_Raw_Games'!B552</f>
        <v/>
      </c>
      <c r="C552" s="48">
        <f>'1_Raw_Games'!D552</f>
        <v/>
      </c>
      <c r="D552" s="48">
        <f>'1_Raw_Games'!C552</f>
        <v/>
      </c>
      <c r="E552" s="48">
        <f>'1_Raw_Games'!P552</f>
        <v/>
      </c>
      <c r="F552" s="50">
        <f>'2_Params'!$B$4+SUMPRODUCT(($C$3:C551=C552)*($K$3:K551))-SUMPRODUCT(($D$3:D551=C552)*($K$3:K551))</f>
        <v/>
      </c>
      <c r="G552" s="50">
        <f>'2_Params'!$B$4+SUMPRODUCT(($C$3:C551=D552)*($K$3:K551))-SUMPRODUCT(($D$3:D551=D552)*($K$3:K551))</f>
        <v/>
      </c>
      <c r="H552" s="51">
        <f>(F552-G552+'2_Params'!$B$6)/'2_Params'!$B$7</f>
        <v/>
      </c>
      <c r="I552" s="51">
        <f>1/(1+10^(-H552))</f>
        <v/>
      </c>
      <c r="J552" s="52">
        <f>LN(ABS(E552)+1)*('2_Params'!$B$8/MAX('2_Params'!$B$10,(IF(L552=1,F552-G552,G552-F552))*'2_Params'!$B$9+'2_Params'!$B$8))</f>
        <v/>
      </c>
      <c r="K552" s="52">
        <f>'2_Params'!$B$5*J552*(L552-I552)</f>
        <v/>
      </c>
      <c r="L552" s="48">
        <f>'1_Raw_Games'!O552</f>
        <v/>
      </c>
      <c r="M552" s="66" t="n">
        <v>-0.0534690318797879</v>
      </c>
      <c r="N552" s="54">
        <f>ABS(H552-M552)</f>
        <v/>
      </c>
    </row>
    <row r="553" ht="15" customHeight="1" s="35">
      <c r="A553" s="48">
        <f>'1_Raw_Games'!A553</f>
        <v/>
      </c>
      <c r="B553" s="49">
        <f>'1_Raw_Games'!B553</f>
        <v/>
      </c>
      <c r="C553" s="48">
        <f>'1_Raw_Games'!D553</f>
        <v/>
      </c>
      <c r="D553" s="48">
        <f>'1_Raw_Games'!C553</f>
        <v/>
      </c>
      <c r="E553" s="48">
        <f>'1_Raw_Games'!P553</f>
        <v/>
      </c>
      <c r="F553" s="50">
        <f>'2_Params'!$B$4+SUMPRODUCT(($C$3:C552=C553)*($K$3:K552))-SUMPRODUCT(($D$3:D552=C553)*($K$3:K552))</f>
        <v/>
      </c>
      <c r="G553" s="50">
        <f>'2_Params'!$B$4+SUMPRODUCT(($C$3:C552=D553)*($K$3:K552))-SUMPRODUCT(($D$3:D552=D553)*($K$3:K552))</f>
        <v/>
      </c>
      <c r="H553" s="51">
        <f>(F553-G553+'2_Params'!$B$6)/'2_Params'!$B$7</f>
        <v/>
      </c>
      <c r="I553" s="51">
        <f>1/(1+10^(-H553))</f>
        <v/>
      </c>
      <c r="J553" s="52">
        <f>LN(ABS(E553)+1)*('2_Params'!$B$8/MAX('2_Params'!$B$10,(IF(L553=1,F553-G553,G553-F553))*'2_Params'!$B$9+'2_Params'!$B$8))</f>
        <v/>
      </c>
      <c r="K553" s="52">
        <f>'2_Params'!$B$5*J553*(L553-I553)</f>
        <v/>
      </c>
      <c r="L553" s="48">
        <f>'1_Raw_Games'!O553</f>
        <v/>
      </c>
      <c r="M553" s="66" t="n">
        <v>0.6357347214096012</v>
      </c>
      <c r="N553" s="54">
        <f>ABS(H553-M553)</f>
        <v/>
      </c>
    </row>
    <row r="554" ht="15" customHeight="1" s="35">
      <c r="A554" s="48">
        <f>'1_Raw_Games'!A554</f>
        <v/>
      </c>
      <c r="B554" s="49">
        <f>'1_Raw_Games'!B554</f>
        <v/>
      </c>
      <c r="C554" s="48">
        <f>'1_Raw_Games'!D554</f>
        <v/>
      </c>
      <c r="D554" s="48">
        <f>'1_Raw_Games'!C554</f>
        <v/>
      </c>
      <c r="E554" s="48">
        <f>'1_Raw_Games'!P554</f>
        <v/>
      </c>
      <c r="F554" s="50">
        <f>'2_Params'!$B$4+SUMPRODUCT(($C$3:C553=C554)*($K$3:K553))-SUMPRODUCT(($D$3:D553=C554)*($K$3:K553))</f>
        <v/>
      </c>
      <c r="G554" s="50">
        <f>'2_Params'!$B$4+SUMPRODUCT(($C$3:C553=D554)*($K$3:K553))-SUMPRODUCT(($D$3:D553=D554)*($K$3:K553))</f>
        <v/>
      </c>
      <c r="H554" s="51">
        <f>(F554-G554+'2_Params'!$B$6)/'2_Params'!$B$7</f>
        <v/>
      </c>
      <c r="I554" s="51">
        <f>1/(1+10^(-H554))</f>
        <v/>
      </c>
      <c r="J554" s="52">
        <f>LN(ABS(E554)+1)*('2_Params'!$B$8/MAX('2_Params'!$B$10,(IF(L554=1,F554-G554,G554-F554))*'2_Params'!$B$9+'2_Params'!$B$8))</f>
        <v/>
      </c>
      <c r="K554" s="52">
        <f>'2_Params'!$B$5*J554*(L554-I554)</f>
        <v/>
      </c>
      <c r="L554" s="48">
        <f>'1_Raw_Games'!O554</f>
        <v/>
      </c>
      <c r="M554" s="66" t="n">
        <v>0.2656472462553182</v>
      </c>
      <c r="N554" s="54">
        <f>ABS(H554-M554)</f>
        <v/>
      </c>
    </row>
    <row r="555" ht="15" customHeight="1" s="35">
      <c r="A555" s="48">
        <f>'1_Raw_Games'!A555</f>
        <v/>
      </c>
      <c r="B555" s="49">
        <f>'1_Raw_Games'!B555</f>
        <v/>
      </c>
      <c r="C555" s="48">
        <f>'1_Raw_Games'!D555</f>
        <v/>
      </c>
      <c r="D555" s="48">
        <f>'1_Raw_Games'!C555</f>
        <v/>
      </c>
      <c r="E555" s="48">
        <f>'1_Raw_Games'!P555</f>
        <v/>
      </c>
      <c r="F555" s="50">
        <f>'2_Params'!$B$4+SUMPRODUCT(($C$3:C554=C555)*($K$3:K554))-SUMPRODUCT(($D$3:D554=C555)*($K$3:K554))</f>
        <v/>
      </c>
      <c r="G555" s="50">
        <f>'2_Params'!$B$4+SUMPRODUCT(($C$3:C554=D555)*($K$3:K554))-SUMPRODUCT(($D$3:D554=D555)*($K$3:K554))</f>
        <v/>
      </c>
      <c r="H555" s="51">
        <f>(F555-G555+'2_Params'!$B$6)/'2_Params'!$B$7</f>
        <v/>
      </c>
      <c r="I555" s="51">
        <f>1/(1+10^(-H555))</f>
        <v/>
      </c>
      <c r="J555" s="52">
        <f>LN(ABS(E555)+1)*('2_Params'!$B$8/MAX('2_Params'!$B$10,(IF(L555=1,F555-G555,G555-F555))*'2_Params'!$B$9+'2_Params'!$B$8))</f>
        <v/>
      </c>
      <c r="K555" s="52">
        <f>'2_Params'!$B$5*J555*(L555-I555)</f>
        <v/>
      </c>
      <c r="L555" s="48">
        <f>'1_Raw_Games'!O555</f>
        <v/>
      </c>
      <c r="M555" s="66" t="n">
        <v>-0.1191599747275995</v>
      </c>
      <c r="N555" s="54">
        <f>ABS(H555-M555)</f>
        <v/>
      </c>
    </row>
    <row r="556" ht="15" customHeight="1" s="35">
      <c r="A556" s="48">
        <f>'1_Raw_Games'!A556</f>
        <v/>
      </c>
      <c r="B556" s="49">
        <f>'1_Raw_Games'!B556</f>
        <v/>
      </c>
      <c r="C556" s="48">
        <f>'1_Raw_Games'!D556</f>
        <v/>
      </c>
      <c r="D556" s="48">
        <f>'1_Raw_Games'!C556</f>
        <v/>
      </c>
      <c r="E556" s="48">
        <f>'1_Raw_Games'!P556</f>
        <v/>
      </c>
      <c r="F556" s="50">
        <f>'2_Params'!$B$4+SUMPRODUCT(($C$3:C555=C556)*($K$3:K555))-SUMPRODUCT(($D$3:D555=C556)*($K$3:K555))</f>
        <v/>
      </c>
      <c r="G556" s="50">
        <f>'2_Params'!$B$4+SUMPRODUCT(($C$3:C555=D556)*($K$3:K555))-SUMPRODUCT(($D$3:D555=D556)*($K$3:K555))</f>
        <v/>
      </c>
      <c r="H556" s="51">
        <f>(F556-G556+'2_Params'!$B$6)/'2_Params'!$B$7</f>
        <v/>
      </c>
      <c r="I556" s="51">
        <f>1/(1+10^(-H556))</f>
        <v/>
      </c>
      <c r="J556" s="52">
        <f>LN(ABS(E556)+1)*('2_Params'!$B$8/MAX('2_Params'!$B$10,(IF(L556=1,F556-G556,G556-F556))*'2_Params'!$B$9+'2_Params'!$B$8))</f>
        <v/>
      </c>
      <c r="K556" s="52">
        <f>'2_Params'!$B$5*J556*(L556-I556)</f>
        <v/>
      </c>
      <c r="L556" s="48">
        <f>'1_Raw_Games'!O556</f>
        <v/>
      </c>
      <c r="M556" s="66" t="n">
        <v>0.4533861667179263</v>
      </c>
      <c r="N556" s="54">
        <f>ABS(H556-M556)</f>
        <v/>
      </c>
    </row>
    <row r="557" ht="15" customHeight="1" s="35">
      <c r="A557" s="48">
        <f>'1_Raw_Games'!A557</f>
        <v/>
      </c>
      <c r="B557" s="49">
        <f>'1_Raw_Games'!B557</f>
        <v/>
      </c>
      <c r="C557" s="48">
        <f>'1_Raw_Games'!D557</f>
        <v/>
      </c>
      <c r="D557" s="48">
        <f>'1_Raw_Games'!C557</f>
        <v/>
      </c>
      <c r="E557" s="48">
        <f>'1_Raw_Games'!P557</f>
        <v/>
      </c>
      <c r="F557" s="50">
        <f>'2_Params'!$B$4+SUMPRODUCT(($C$3:C556=C557)*($K$3:K556))-SUMPRODUCT(($D$3:D556=C557)*($K$3:K556))</f>
        <v/>
      </c>
      <c r="G557" s="50">
        <f>'2_Params'!$B$4+SUMPRODUCT(($C$3:C556=D557)*($K$3:K556))-SUMPRODUCT(($D$3:D556=D557)*($K$3:K556))</f>
        <v/>
      </c>
      <c r="H557" s="51">
        <f>(F557-G557+'2_Params'!$B$6)/'2_Params'!$B$7</f>
        <v/>
      </c>
      <c r="I557" s="51">
        <f>1/(1+10^(-H557))</f>
        <v/>
      </c>
      <c r="J557" s="52">
        <f>LN(ABS(E557)+1)*('2_Params'!$B$8/MAX('2_Params'!$B$10,(IF(L557=1,F557-G557,G557-F557))*'2_Params'!$B$9+'2_Params'!$B$8))</f>
        <v/>
      </c>
      <c r="K557" s="52">
        <f>'2_Params'!$B$5*J557*(L557-I557)</f>
        <v/>
      </c>
      <c r="L557" s="48">
        <f>'1_Raw_Games'!O557</f>
        <v/>
      </c>
      <c r="M557" s="66" t="n">
        <v>0.264215063826195</v>
      </c>
      <c r="N557" s="54">
        <f>ABS(H557-M557)</f>
        <v/>
      </c>
    </row>
    <row r="558" ht="15" customHeight="1" s="35">
      <c r="A558" s="48">
        <f>'1_Raw_Games'!A558</f>
        <v/>
      </c>
      <c r="B558" s="49">
        <f>'1_Raw_Games'!B558</f>
        <v/>
      </c>
      <c r="C558" s="48">
        <f>'1_Raw_Games'!D558</f>
        <v/>
      </c>
      <c r="D558" s="48">
        <f>'1_Raw_Games'!C558</f>
        <v/>
      </c>
      <c r="E558" s="48">
        <f>'1_Raw_Games'!P558</f>
        <v/>
      </c>
      <c r="F558" s="50">
        <f>'2_Params'!$B$4+SUMPRODUCT(($C$3:C557=C558)*($K$3:K557))-SUMPRODUCT(($D$3:D557=C558)*($K$3:K557))</f>
        <v/>
      </c>
      <c r="G558" s="50">
        <f>'2_Params'!$B$4+SUMPRODUCT(($C$3:C557=D558)*($K$3:K557))-SUMPRODUCT(($D$3:D557=D558)*($K$3:K557))</f>
        <v/>
      </c>
      <c r="H558" s="51">
        <f>(F558-G558+'2_Params'!$B$6)/'2_Params'!$B$7</f>
        <v/>
      </c>
      <c r="I558" s="51">
        <f>1/(1+10^(-H558))</f>
        <v/>
      </c>
      <c r="J558" s="52">
        <f>LN(ABS(E558)+1)*('2_Params'!$B$8/MAX('2_Params'!$B$10,(IF(L558=1,F558-G558,G558-F558))*'2_Params'!$B$9+'2_Params'!$B$8))</f>
        <v/>
      </c>
      <c r="K558" s="52">
        <f>'2_Params'!$B$5*J558*(L558-I558)</f>
        <v/>
      </c>
      <c r="L558" s="48">
        <f>'1_Raw_Games'!O558</f>
        <v/>
      </c>
      <c r="M558" s="66" t="n">
        <v>0.0943474126290999</v>
      </c>
      <c r="N558" s="54">
        <f>ABS(H558-M558)</f>
        <v/>
      </c>
    </row>
    <row r="559" ht="15" customHeight="1" s="35">
      <c r="A559" s="48">
        <f>'1_Raw_Games'!A559</f>
        <v/>
      </c>
      <c r="B559" s="49">
        <f>'1_Raw_Games'!B559</f>
        <v/>
      </c>
      <c r="C559" s="48">
        <f>'1_Raw_Games'!D559</f>
        <v/>
      </c>
      <c r="D559" s="48">
        <f>'1_Raw_Games'!C559</f>
        <v/>
      </c>
      <c r="E559" s="48">
        <f>'1_Raw_Games'!P559</f>
        <v/>
      </c>
      <c r="F559" s="50">
        <f>'2_Params'!$B$4+SUMPRODUCT(($C$3:C558=C559)*($K$3:K558))-SUMPRODUCT(($D$3:D558=C559)*($K$3:K558))</f>
        <v/>
      </c>
      <c r="G559" s="50">
        <f>'2_Params'!$B$4+SUMPRODUCT(($C$3:C558=D559)*($K$3:K558))-SUMPRODUCT(($D$3:D558=D559)*($K$3:K558))</f>
        <v/>
      </c>
      <c r="H559" s="51">
        <f>(F559-G559+'2_Params'!$B$6)/'2_Params'!$B$7</f>
        <v/>
      </c>
      <c r="I559" s="51">
        <f>1/(1+10^(-H559))</f>
        <v/>
      </c>
      <c r="J559" s="52">
        <f>LN(ABS(E559)+1)*('2_Params'!$B$8/MAX('2_Params'!$B$10,(IF(L559=1,F559-G559,G559-F559))*'2_Params'!$B$9+'2_Params'!$B$8))</f>
        <v/>
      </c>
      <c r="K559" s="52">
        <f>'2_Params'!$B$5*J559*(L559-I559)</f>
        <v/>
      </c>
      <c r="L559" s="48">
        <f>'1_Raw_Games'!O559</f>
        <v/>
      </c>
      <c r="M559" s="66" t="n">
        <v>0.2719468365518713</v>
      </c>
      <c r="N559" s="54">
        <f>ABS(H559-M559)</f>
        <v/>
      </c>
    </row>
    <row r="560" ht="15" customHeight="1" s="35">
      <c r="A560" s="48">
        <f>'1_Raw_Games'!A560</f>
        <v/>
      </c>
      <c r="B560" s="49">
        <f>'1_Raw_Games'!B560</f>
        <v/>
      </c>
      <c r="C560" s="48">
        <f>'1_Raw_Games'!D560</f>
        <v/>
      </c>
      <c r="D560" s="48">
        <f>'1_Raw_Games'!C560</f>
        <v/>
      </c>
      <c r="E560" s="48">
        <f>'1_Raw_Games'!P560</f>
        <v/>
      </c>
      <c r="F560" s="50">
        <f>'2_Params'!$B$4+SUMPRODUCT(($C$3:C559=C560)*($K$3:K559))-SUMPRODUCT(($D$3:D559=C560)*($K$3:K559))</f>
        <v/>
      </c>
      <c r="G560" s="50">
        <f>'2_Params'!$B$4+SUMPRODUCT(($C$3:C559=D560)*($K$3:K559))-SUMPRODUCT(($D$3:D559=D560)*($K$3:K559))</f>
        <v/>
      </c>
      <c r="H560" s="51">
        <f>(F560-G560+'2_Params'!$B$6)/'2_Params'!$B$7</f>
        <v/>
      </c>
      <c r="I560" s="51">
        <f>1/(1+10^(-H560))</f>
        <v/>
      </c>
      <c r="J560" s="52">
        <f>LN(ABS(E560)+1)*('2_Params'!$B$8/MAX('2_Params'!$B$10,(IF(L560=1,F560-G560,G560-F560))*'2_Params'!$B$9+'2_Params'!$B$8))</f>
        <v/>
      </c>
      <c r="K560" s="52">
        <f>'2_Params'!$B$5*J560*(L560-I560)</f>
        <v/>
      </c>
      <c r="L560" s="48">
        <f>'1_Raw_Games'!O560</f>
        <v/>
      </c>
      <c r="M560" s="66" t="n">
        <v>0.07589424304895941</v>
      </c>
      <c r="N560" s="54">
        <f>ABS(H560-M560)</f>
        <v/>
      </c>
    </row>
    <row r="561" ht="15" customHeight="1" s="35">
      <c r="A561" s="48">
        <f>'1_Raw_Games'!A561</f>
        <v/>
      </c>
      <c r="B561" s="49">
        <f>'1_Raw_Games'!B561</f>
        <v/>
      </c>
      <c r="C561" s="48">
        <f>'1_Raw_Games'!D561</f>
        <v/>
      </c>
      <c r="D561" s="48">
        <f>'1_Raw_Games'!C561</f>
        <v/>
      </c>
      <c r="E561" s="48">
        <f>'1_Raw_Games'!P561</f>
        <v/>
      </c>
      <c r="F561" s="50">
        <f>'2_Params'!$B$4+SUMPRODUCT(($C$3:C560=C561)*($K$3:K560))-SUMPRODUCT(($D$3:D560=C561)*($K$3:K560))</f>
        <v/>
      </c>
      <c r="G561" s="50">
        <f>'2_Params'!$B$4+SUMPRODUCT(($C$3:C560=D561)*($K$3:K560))-SUMPRODUCT(($D$3:D560=D561)*($K$3:K560))</f>
        <v/>
      </c>
      <c r="H561" s="51">
        <f>(F561-G561+'2_Params'!$B$6)/'2_Params'!$B$7</f>
        <v/>
      </c>
      <c r="I561" s="51">
        <f>1/(1+10^(-H561))</f>
        <v/>
      </c>
      <c r="J561" s="52">
        <f>LN(ABS(E561)+1)*('2_Params'!$B$8/MAX('2_Params'!$B$10,(IF(L561=1,F561-G561,G561-F561))*'2_Params'!$B$9+'2_Params'!$B$8))</f>
        <v/>
      </c>
      <c r="K561" s="52">
        <f>'2_Params'!$B$5*J561*(L561-I561)</f>
        <v/>
      </c>
      <c r="L561" s="48">
        <f>'1_Raw_Games'!O561</f>
        <v/>
      </c>
      <c r="M561" s="66" t="n">
        <v>0.2369391262295289</v>
      </c>
      <c r="N561" s="54">
        <f>ABS(H561-M561)</f>
        <v/>
      </c>
    </row>
    <row r="562" ht="15" customHeight="1" s="35">
      <c r="A562" s="48">
        <f>'1_Raw_Games'!A562</f>
        <v/>
      </c>
      <c r="B562" s="49">
        <f>'1_Raw_Games'!B562</f>
        <v/>
      </c>
      <c r="C562" s="48">
        <f>'1_Raw_Games'!D562</f>
        <v/>
      </c>
      <c r="D562" s="48">
        <f>'1_Raw_Games'!C562</f>
        <v/>
      </c>
      <c r="E562" s="48">
        <f>'1_Raw_Games'!P562</f>
        <v/>
      </c>
      <c r="F562" s="50">
        <f>'2_Params'!$B$4+SUMPRODUCT(($C$3:C561=C562)*($K$3:K561))-SUMPRODUCT(($D$3:D561=C562)*($K$3:K561))</f>
        <v/>
      </c>
      <c r="G562" s="50">
        <f>'2_Params'!$B$4+SUMPRODUCT(($C$3:C561=D562)*($K$3:K561))-SUMPRODUCT(($D$3:D561=D562)*($K$3:K561))</f>
        <v/>
      </c>
      <c r="H562" s="51">
        <f>(F562-G562+'2_Params'!$B$6)/'2_Params'!$B$7</f>
        <v/>
      </c>
      <c r="I562" s="51">
        <f>1/(1+10^(-H562))</f>
        <v/>
      </c>
      <c r="J562" s="52">
        <f>LN(ABS(E562)+1)*('2_Params'!$B$8/MAX('2_Params'!$B$10,(IF(L562=1,F562-G562,G562-F562))*'2_Params'!$B$9+'2_Params'!$B$8))</f>
        <v/>
      </c>
      <c r="K562" s="52">
        <f>'2_Params'!$B$5*J562*(L562-I562)</f>
        <v/>
      </c>
      <c r="L562" s="48">
        <f>'1_Raw_Games'!O562</f>
        <v/>
      </c>
      <c r="M562" s="66" t="n">
        <v>0.0569093994903158</v>
      </c>
      <c r="N562" s="54">
        <f>ABS(H562-M562)</f>
        <v/>
      </c>
    </row>
    <row r="563" ht="15" customHeight="1" s="35">
      <c r="A563" s="48">
        <f>'1_Raw_Games'!A563</f>
        <v/>
      </c>
      <c r="B563" s="49">
        <f>'1_Raw_Games'!B563</f>
        <v/>
      </c>
      <c r="C563" s="48">
        <f>'1_Raw_Games'!D563</f>
        <v/>
      </c>
      <c r="D563" s="48">
        <f>'1_Raw_Games'!C563</f>
        <v/>
      </c>
      <c r="E563" s="48">
        <f>'1_Raw_Games'!P563</f>
        <v/>
      </c>
      <c r="F563" s="50">
        <f>'2_Params'!$B$4+SUMPRODUCT(($C$3:C562=C563)*($K$3:K562))-SUMPRODUCT(($D$3:D562=C563)*($K$3:K562))</f>
        <v/>
      </c>
      <c r="G563" s="50">
        <f>'2_Params'!$B$4+SUMPRODUCT(($C$3:C562=D563)*($K$3:K562))-SUMPRODUCT(($D$3:D562=D563)*($K$3:K562))</f>
        <v/>
      </c>
      <c r="H563" s="51">
        <f>(F563-G563+'2_Params'!$B$6)/'2_Params'!$B$7</f>
        <v/>
      </c>
      <c r="I563" s="51">
        <f>1/(1+10^(-H563))</f>
        <v/>
      </c>
      <c r="J563" s="52">
        <f>LN(ABS(E563)+1)*('2_Params'!$B$8/MAX('2_Params'!$B$10,(IF(L563=1,F563-G563,G563-F563))*'2_Params'!$B$9+'2_Params'!$B$8))</f>
        <v/>
      </c>
      <c r="K563" s="52">
        <f>'2_Params'!$B$5*J563*(L563-I563)</f>
        <v/>
      </c>
      <c r="L563" s="48">
        <f>'1_Raw_Games'!O563</f>
        <v/>
      </c>
      <c r="M563" s="66" t="n">
        <v>-0.2797905792081911</v>
      </c>
      <c r="N563" s="54">
        <f>ABS(H563-M563)</f>
        <v/>
      </c>
    </row>
    <row r="564" ht="15" customHeight="1" s="35">
      <c r="A564" s="48">
        <f>'1_Raw_Games'!A564</f>
        <v/>
      </c>
      <c r="B564" s="49">
        <f>'1_Raw_Games'!B564</f>
        <v/>
      </c>
      <c r="C564" s="48">
        <f>'1_Raw_Games'!D564</f>
        <v/>
      </c>
      <c r="D564" s="48">
        <f>'1_Raw_Games'!C564</f>
        <v/>
      </c>
      <c r="E564" s="48">
        <f>'1_Raw_Games'!P564</f>
        <v/>
      </c>
      <c r="F564" s="50">
        <f>'2_Params'!$B$4+SUMPRODUCT(($C$3:C563=C564)*($K$3:K563))-SUMPRODUCT(($D$3:D563=C564)*($K$3:K563))</f>
        <v/>
      </c>
      <c r="G564" s="50">
        <f>'2_Params'!$B$4+SUMPRODUCT(($C$3:C563=D564)*($K$3:K563))-SUMPRODUCT(($D$3:D563=D564)*($K$3:K563))</f>
        <v/>
      </c>
      <c r="H564" s="51">
        <f>(F564-G564+'2_Params'!$B$6)/'2_Params'!$B$7</f>
        <v/>
      </c>
      <c r="I564" s="51">
        <f>1/(1+10^(-H564))</f>
        <v/>
      </c>
      <c r="J564" s="52">
        <f>LN(ABS(E564)+1)*('2_Params'!$B$8/MAX('2_Params'!$B$10,(IF(L564=1,F564-G564,G564-F564))*'2_Params'!$B$9+'2_Params'!$B$8))</f>
        <v/>
      </c>
      <c r="K564" s="52">
        <f>'2_Params'!$B$5*J564*(L564-I564)</f>
        <v/>
      </c>
      <c r="L564" s="48">
        <f>'1_Raw_Games'!O564</f>
        <v/>
      </c>
      <c r="M564" s="66" t="n">
        <v>0.3753848056426517</v>
      </c>
      <c r="N564" s="54">
        <f>ABS(H564-M564)</f>
        <v/>
      </c>
    </row>
    <row r="565" ht="15" customHeight="1" s="35">
      <c r="A565" s="48">
        <f>'1_Raw_Games'!A565</f>
        <v/>
      </c>
      <c r="B565" s="49">
        <f>'1_Raw_Games'!B565</f>
        <v/>
      </c>
      <c r="C565" s="48">
        <f>'1_Raw_Games'!D565</f>
        <v/>
      </c>
      <c r="D565" s="48">
        <f>'1_Raw_Games'!C565</f>
        <v/>
      </c>
      <c r="E565" s="48">
        <f>'1_Raw_Games'!P565</f>
        <v/>
      </c>
      <c r="F565" s="50">
        <f>'2_Params'!$B$4+SUMPRODUCT(($C$3:C564=C565)*($K$3:K564))-SUMPRODUCT(($D$3:D564=C565)*($K$3:K564))</f>
        <v/>
      </c>
      <c r="G565" s="50">
        <f>'2_Params'!$B$4+SUMPRODUCT(($C$3:C564=D565)*($K$3:K564))-SUMPRODUCT(($D$3:D564=D565)*($K$3:K564))</f>
        <v/>
      </c>
      <c r="H565" s="51">
        <f>(F565-G565+'2_Params'!$B$6)/'2_Params'!$B$7</f>
        <v/>
      </c>
      <c r="I565" s="51">
        <f>1/(1+10^(-H565))</f>
        <v/>
      </c>
      <c r="J565" s="52">
        <f>LN(ABS(E565)+1)*('2_Params'!$B$8/MAX('2_Params'!$B$10,(IF(L565=1,F565-G565,G565-F565))*'2_Params'!$B$9+'2_Params'!$B$8))</f>
        <v/>
      </c>
      <c r="K565" s="52">
        <f>'2_Params'!$B$5*J565*(L565-I565)</f>
        <v/>
      </c>
      <c r="L565" s="48">
        <f>'1_Raw_Games'!O565</f>
        <v/>
      </c>
      <c r="M565" s="66" t="n">
        <v>0.1671945609168165</v>
      </c>
      <c r="N565" s="54">
        <f>ABS(H565-M565)</f>
        <v/>
      </c>
    </row>
    <row r="566" ht="15" customHeight="1" s="35">
      <c r="A566" s="48">
        <f>'1_Raw_Games'!A566</f>
        <v/>
      </c>
      <c r="B566" s="49">
        <f>'1_Raw_Games'!B566</f>
        <v/>
      </c>
      <c r="C566" s="48">
        <f>'1_Raw_Games'!D566</f>
        <v/>
      </c>
      <c r="D566" s="48">
        <f>'1_Raw_Games'!C566</f>
        <v/>
      </c>
      <c r="E566" s="48">
        <f>'1_Raw_Games'!P566</f>
        <v/>
      </c>
      <c r="F566" s="50">
        <f>'2_Params'!$B$4+SUMPRODUCT(($C$3:C565=C566)*($K$3:K565))-SUMPRODUCT(($D$3:D565=C566)*($K$3:K565))</f>
        <v/>
      </c>
      <c r="G566" s="50">
        <f>'2_Params'!$B$4+SUMPRODUCT(($C$3:C565=D566)*($K$3:K565))-SUMPRODUCT(($D$3:D565=D566)*($K$3:K565))</f>
        <v/>
      </c>
      <c r="H566" s="51">
        <f>(F566-G566+'2_Params'!$B$6)/'2_Params'!$B$7</f>
        <v/>
      </c>
      <c r="I566" s="51">
        <f>1/(1+10^(-H566))</f>
        <v/>
      </c>
      <c r="J566" s="52">
        <f>LN(ABS(E566)+1)*('2_Params'!$B$8/MAX('2_Params'!$B$10,(IF(L566=1,F566-G566,G566-F566))*'2_Params'!$B$9+'2_Params'!$B$8))</f>
        <v/>
      </c>
      <c r="K566" s="52">
        <f>'2_Params'!$B$5*J566*(L566-I566)</f>
        <v/>
      </c>
      <c r="L566" s="48">
        <f>'1_Raw_Games'!O566</f>
        <v/>
      </c>
      <c r="M566" s="66" t="n">
        <v>0.5600604577530259</v>
      </c>
      <c r="N566" s="54">
        <f>ABS(H566-M566)</f>
        <v/>
      </c>
    </row>
    <row r="567" ht="15" customHeight="1" s="35">
      <c r="A567" s="48">
        <f>'1_Raw_Games'!A567</f>
        <v/>
      </c>
      <c r="B567" s="49">
        <f>'1_Raw_Games'!B567</f>
        <v/>
      </c>
      <c r="C567" s="48">
        <f>'1_Raw_Games'!D567</f>
        <v/>
      </c>
      <c r="D567" s="48">
        <f>'1_Raw_Games'!C567</f>
        <v/>
      </c>
      <c r="E567" s="48">
        <f>'1_Raw_Games'!P567</f>
        <v/>
      </c>
      <c r="F567" s="50">
        <f>'2_Params'!$B$4+SUMPRODUCT(($C$3:C566=C567)*($K$3:K566))-SUMPRODUCT(($D$3:D566=C567)*($K$3:K566))</f>
        <v/>
      </c>
      <c r="G567" s="50">
        <f>'2_Params'!$B$4+SUMPRODUCT(($C$3:C566=D567)*($K$3:K566))-SUMPRODUCT(($D$3:D566=D567)*($K$3:K566))</f>
        <v/>
      </c>
      <c r="H567" s="51">
        <f>(F567-G567+'2_Params'!$B$6)/'2_Params'!$B$7</f>
        <v/>
      </c>
      <c r="I567" s="51">
        <f>1/(1+10^(-H567))</f>
        <v/>
      </c>
      <c r="J567" s="52">
        <f>LN(ABS(E567)+1)*('2_Params'!$B$8/MAX('2_Params'!$B$10,(IF(L567=1,F567-G567,G567-F567))*'2_Params'!$B$9+'2_Params'!$B$8))</f>
        <v/>
      </c>
      <c r="K567" s="52">
        <f>'2_Params'!$B$5*J567*(L567-I567)</f>
        <v/>
      </c>
      <c r="L567" s="48">
        <f>'1_Raw_Games'!O567</f>
        <v/>
      </c>
      <c r="M567" s="66" t="n">
        <v>-0.1036686943681104</v>
      </c>
      <c r="N567" s="54">
        <f>ABS(H567-M567)</f>
        <v/>
      </c>
    </row>
    <row r="568" ht="15" customHeight="1" s="35">
      <c r="A568" s="48">
        <f>'1_Raw_Games'!A568</f>
        <v/>
      </c>
      <c r="B568" s="49">
        <f>'1_Raw_Games'!B568</f>
        <v/>
      </c>
      <c r="C568" s="48">
        <f>'1_Raw_Games'!D568</f>
        <v/>
      </c>
      <c r="D568" s="48">
        <f>'1_Raw_Games'!C568</f>
        <v/>
      </c>
      <c r="E568" s="48">
        <f>'1_Raw_Games'!P568</f>
        <v/>
      </c>
      <c r="F568" s="50">
        <f>'2_Params'!$B$4+SUMPRODUCT(($C$3:C567=C568)*($K$3:K567))-SUMPRODUCT(($D$3:D567=C568)*($K$3:K567))</f>
        <v/>
      </c>
      <c r="G568" s="50">
        <f>'2_Params'!$B$4+SUMPRODUCT(($C$3:C567=D568)*($K$3:K567))-SUMPRODUCT(($D$3:D567=D568)*($K$3:K567))</f>
        <v/>
      </c>
      <c r="H568" s="51">
        <f>(F568-G568+'2_Params'!$B$6)/'2_Params'!$B$7</f>
        <v/>
      </c>
      <c r="I568" s="51">
        <f>1/(1+10^(-H568))</f>
        <v/>
      </c>
      <c r="J568" s="52">
        <f>LN(ABS(E568)+1)*('2_Params'!$B$8/MAX('2_Params'!$B$10,(IF(L568=1,F568-G568,G568-F568))*'2_Params'!$B$9+'2_Params'!$B$8))</f>
        <v/>
      </c>
      <c r="K568" s="52">
        <f>'2_Params'!$B$5*J568*(L568-I568)</f>
        <v/>
      </c>
      <c r="L568" s="48">
        <f>'1_Raw_Games'!O568</f>
        <v/>
      </c>
      <c r="M568" s="66" t="n">
        <v>0.2758746342006157</v>
      </c>
      <c r="N568" s="54">
        <f>ABS(H568-M568)</f>
        <v/>
      </c>
    </row>
    <row r="569" ht="15" customHeight="1" s="35">
      <c r="A569" s="48">
        <f>'1_Raw_Games'!A569</f>
        <v/>
      </c>
      <c r="B569" s="49">
        <f>'1_Raw_Games'!B569</f>
        <v/>
      </c>
      <c r="C569" s="48">
        <f>'1_Raw_Games'!D569</f>
        <v/>
      </c>
      <c r="D569" s="48">
        <f>'1_Raw_Games'!C569</f>
        <v/>
      </c>
      <c r="E569" s="48">
        <f>'1_Raw_Games'!P569</f>
        <v/>
      </c>
      <c r="F569" s="50">
        <f>'2_Params'!$B$4+SUMPRODUCT(($C$3:C568=C569)*($K$3:K568))-SUMPRODUCT(($D$3:D568=C569)*($K$3:K568))</f>
        <v/>
      </c>
      <c r="G569" s="50">
        <f>'2_Params'!$B$4+SUMPRODUCT(($C$3:C568=D569)*($K$3:K568))-SUMPRODUCT(($D$3:D568=D569)*($K$3:K568))</f>
        <v/>
      </c>
      <c r="H569" s="51">
        <f>(F569-G569+'2_Params'!$B$6)/'2_Params'!$B$7</f>
        <v/>
      </c>
      <c r="I569" s="51">
        <f>1/(1+10^(-H569))</f>
        <v/>
      </c>
      <c r="J569" s="52">
        <f>LN(ABS(E569)+1)*('2_Params'!$B$8/MAX('2_Params'!$B$10,(IF(L569=1,F569-G569,G569-F569))*'2_Params'!$B$9+'2_Params'!$B$8))</f>
        <v/>
      </c>
      <c r="K569" s="52">
        <f>'2_Params'!$B$5*J569*(L569-I569)</f>
        <v/>
      </c>
      <c r="L569" s="48">
        <f>'1_Raw_Games'!O569</f>
        <v/>
      </c>
      <c r="M569" s="66" t="n">
        <v>-0.0189609428531679</v>
      </c>
      <c r="N569" s="54">
        <f>ABS(H569-M569)</f>
        <v/>
      </c>
    </row>
    <row r="570" ht="15" customHeight="1" s="35">
      <c r="A570" s="48">
        <f>'1_Raw_Games'!A570</f>
        <v/>
      </c>
      <c r="B570" s="49">
        <f>'1_Raw_Games'!B570</f>
        <v/>
      </c>
      <c r="C570" s="48">
        <f>'1_Raw_Games'!D570</f>
        <v/>
      </c>
      <c r="D570" s="48">
        <f>'1_Raw_Games'!C570</f>
        <v/>
      </c>
      <c r="E570" s="48">
        <f>'1_Raw_Games'!P570</f>
        <v/>
      </c>
      <c r="F570" s="50">
        <f>'2_Params'!$B$4+SUMPRODUCT(($C$3:C569=C570)*($K$3:K569))-SUMPRODUCT(($D$3:D569=C570)*($K$3:K569))</f>
        <v/>
      </c>
      <c r="G570" s="50">
        <f>'2_Params'!$B$4+SUMPRODUCT(($C$3:C569=D570)*($K$3:K569))-SUMPRODUCT(($D$3:D569=D570)*($K$3:K569))</f>
        <v/>
      </c>
      <c r="H570" s="51">
        <f>(F570-G570+'2_Params'!$B$6)/'2_Params'!$B$7</f>
        <v/>
      </c>
      <c r="I570" s="51">
        <f>1/(1+10^(-H570))</f>
        <v/>
      </c>
      <c r="J570" s="52">
        <f>LN(ABS(E570)+1)*('2_Params'!$B$8/MAX('2_Params'!$B$10,(IF(L570=1,F570-G570,G570-F570))*'2_Params'!$B$9+'2_Params'!$B$8))</f>
        <v/>
      </c>
      <c r="K570" s="52">
        <f>'2_Params'!$B$5*J570*(L570-I570)</f>
        <v/>
      </c>
      <c r="L570" s="48">
        <f>'1_Raw_Games'!O570</f>
        <v/>
      </c>
      <c r="M570" s="66" t="n">
        <v>-0.2594163818003767</v>
      </c>
      <c r="N570" s="54">
        <f>ABS(H570-M570)</f>
        <v/>
      </c>
    </row>
    <row r="571" ht="15" customHeight="1" s="35">
      <c r="A571" s="48">
        <f>'1_Raw_Games'!A571</f>
        <v/>
      </c>
      <c r="B571" s="49">
        <f>'1_Raw_Games'!B571</f>
        <v/>
      </c>
      <c r="C571" s="48">
        <f>'1_Raw_Games'!D571</f>
        <v/>
      </c>
      <c r="D571" s="48">
        <f>'1_Raw_Games'!C571</f>
        <v/>
      </c>
      <c r="E571" s="48">
        <f>'1_Raw_Games'!P571</f>
        <v/>
      </c>
      <c r="F571" s="50">
        <f>'2_Params'!$B$4+SUMPRODUCT(($C$3:C570=C571)*($K$3:K570))-SUMPRODUCT(($D$3:D570=C571)*($K$3:K570))</f>
        <v/>
      </c>
      <c r="G571" s="50">
        <f>'2_Params'!$B$4+SUMPRODUCT(($C$3:C570=D571)*($K$3:K570))-SUMPRODUCT(($D$3:D570=D571)*($K$3:K570))</f>
        <v/>
      </c>
      <c r="H571" s="51">
        <f>(F571-G571+'2_Params'!$B$6)/'2_Params'!$B$7</f>
        <v/>
      </c>
      <c r="I571" s="51">
        <f>1/(1+10^(-H571))</f>
        <v/>
      </c>
      <c r="J571" s="52">
        <f>LN(ABS(E571)+1)*('2_Params'!$B$8/MAX('2_Params'!$B$10,(IF(L571=1,F571-G571,G571-F571))*'2_Params'!$B$9+'2_Params'!$B$8))</f>
        <v/>
      </c>
      <c r="K571" s="52">
        <f>'2_Params'!$B$5*J571*(L571-I571)</f>
        <v/>
      </c>
      <c r="L571" s="48">
        <f>'1_Raw_Games'!O571</f>
        <v/>
      </c>
      <c r="M571" s="66" t="n">
        <v>0.4436130047244893</v>
      </c>
      <c r="N571" s="54">
        <f>ABS(H571-M571)</f>
        <v/>
      </c>
    </row>
    <row r="572" ht="15" customHeight="1" s="35">
      <c r="A572" s="48">
        <f>'1_Raw_Games'!A572</f>
        <v/>
      </c>
      <c r="B572" s="49">
        <f>'1_Raw_Games'!B572</f>
        <v/>
      </c>
      <c r="C572" s="48">
        <f>'1_Raw_Games'!D572</f>
        <v/>
      </c>
      <c r="D572" s="48">
        <f>'1_Raw_Games'!C572</f>
        <v/>
      </c>
      <c r="E572" s="48">
        <f>'1_Raw_Games'!P572</f>
        <v/>
      </c>
      <c r="F572" s="50">
        <f>'2_Params'!$B$4+SUMPRODUCT(($C$3:C571=C572)*($K$3:K571))-SUMPRODUCT(($D$3:D571=C572)*($K$3:K571))</f>
        <v/>
      </c>
      <c r="G572" s="50">
        <f>'2_Params'!$B$4+SUMPRODUCT(($C$3:C571=D572)*($K$3:K571))-SUMPRODUCT(($D$3:D571=D572)*($K$3:K571))</f>
        <v/>
      </c>
      <c r="H572" s="51">
        <f>(F572-G572+'2_Params'!$B$6)/'2_Params'!$B$7</f>
        <v/>
      </c>
      <c r="I572" s="51">
        <f>1/(1+10^(-H572))</f>
        <v/>
      </c>
      <c r="J572" s="52">
        <f>LN(ABS(E572)+1)*('2_Params'!$B$8/MAX('2_Params'!$B$10,(IF(L572=1,F572-G572,G572-F572))*'2_Params'!$B$9+'2_Params'!$B$8))</f>
        <v/>
      </c>
      <c r="K572" s="52">
        <f>'2_Params'!$B$5*J572*(L572-I572)</f>
        <v/>
      </c>
      <c r="L572" s="48">
        <f>'1_Raw_Games'!O572</f>
        <v/>
      </c>
      <c r="M572" s="66" t="n">
        <v>0.1290781789949915</v>
      </c>
      <c r="N572" s="54">
        <f>ABS(H572-M572)</f>
        <v/>
      </c>
    </row>
    <row r="573" ht="15" customHeight="1" s="35">
      <c r="A573" s="48">
        <f>'1_Raw_Games'!A573</f>
        <v/>
      </c>
      <c r="B573" s="49">
        <f>'1_Raw_Games'!B573</f>
        <v/>
      </c>
      <c r="C573" s="48">
        <f>'1_Raw_Games'!D573</f>
        <v/>
      </c>
      <c r="D573" s="48">
        <f>'1_Raw_Games'!C573</f>
        <v/>
      </c>
      <c r="E573" s="48">
        <f>'1_Raw_Games'!P573</f>
        <v/>
      </c>
      <c r="F573" s="50">
        <f>'2_Params'!$B$4+SUMPRODUCT(($C$3:C572=C573)*($K$3:K572))-SUMPRODUCT(($D$3:D572=C573)*($K$3:K572))</f>
        <v/>
      </c>
      <c r="G573" s="50">
        <f>'2_Params'!$B$4+SUMPRODUCT(($C$3:C572=D573)*($K$3:K572))-SUMPRODUCT(($D$3:D572=D573)*($K$3:K572))</f>
        <v/>
      </c>
      <c r="H573" s="51">
        <f>(F573-G573+'2_Params'!$B$6)/'2_Params'!$B$7</f>
        <v/>
      </c>
      <c r="I573" s="51">
        <f>1/(1+10^(-H573))</f>
        <v/>
      </c>
      <c r="J573" s="52">
        <f>LN(ABS(E573)+1)*('2_Params'!$B$8/MAX('2_Params'!$B$10,(IF(L573=1,F573-G573,G573-F573))*'2_Params'!$B$9+'2_Params'!$B$8))</f>
        <v/>
      </c>
      <c r="K573" s="52">
        <f>'2_Params'!$B$5*J573*(L573-I573)</f>
        <v/>
      </c>
      <c r="L573" s="48">
        <f>'1_Raw_Games'!O573</f>
        <v/>
      </c>
      <c r="M573" s="66" t="n">
        <v>0.1264150903730058</v>
      </c>
      <c r="N573" s="54">
        <f>ABS(H573-M573)</f>
        <v/>
      </c>
    </row>
    <row r="574" ht="15" customHeight="1" s="35">
      <c r="A574" s="48">
        <f>'1_Raw_Games'!A574</f>
        <v/>
      </c>
      <c r="B574" s="49">
        <f>'1_Raw_Games'!B574</f>
        <v/>
      </c>
      <c r="C574" s="48">
        <f>'1_Raw_Games'!D574</f>
        <v/>
      </c>
      <c r="D574" s="48">
        <f>'1_Raw_Games'!C574</f>
        <v/>
      </c>
      <c r="E574" s="48">
        <f>'1_Raw_Games'!P574</f>
        <v/>
      </c>
      <c r="F574" s="50">
        <f>'2_Params'!$B$4+SUMPRODUCT(($C$3:C573=C574)*($K$3:K573))-SUMPRODUCT(($D$3:D573=C574)*($K$3:K573))</f>
        <v/>
      </c>
      <c r="G574" s="50">
        <f>'2_Params'!$B$4+SUMPRODUCT(($C$3:C573=D574)*($K$3:K573))-SUMPRODUCT(($D$3:D573=D574)*($K$3:K573))</f>
        <v/>
      </c>
      <c r="H574" s="51">
        <f>(F574-G574+'2_Params'!$B$6)/'2_Params'!$B$7</f>
        <v/>
      </c>
      <c r="I574" s="51">
        <f>1/(1+10^(-H574))</f>
        <v/>
      </c>
      <c r="J574" s="52">
        <f>LN(ABS(E574)+1)*('2_Params'!$B$8/MAX('2_Params'!$B$10,(IF(L574=1,F574-G574,G574-F574))*'2_Params'!$B$9+'2_Params'!$B$8))</f>
        <v/>
      </c>
      <c r="K574" s="52">
        <f>'2_Params'!$B$5*J574*(L574-I574)</f>
        <v/>
      </c>
      <c r="L574" s="48">
        <f>'1_Raw_Games'!O574</f>
        <v/>
      </c>
      <c r="M574" s="66" t="n">
        <v>0.0441245145067779</v>
      </c>
      <c r="N574" s="54">
        <f>ABS(H574-M574)</f>
        <v/>
      </c>
    </row>
    <row r="575" ht="15" customHeight="1" s="35">
      <c r="A575" s="48">
        <f>'1_Raw_Games'!A575</f>
        <v/>
      </c>
      <c r="B575" s="49">
        <f>'1_Raw_Games'!B575</f>
        <v/>
      </c>
      <c r="C575" s="48">
        <f>'1_Raw_Games'!D575</f>
        <v/>
      </c>
      <c r="D575" s="48">
        <f>'1_Raw_Games'!C575</f>
        <v/>
      </c>
      <c r="E575" s="48">
        <f>'1_Raw_Games'!P575</f>
        <v/>
      </c>
      <c r="F575" s="50">
        <f>'2_Params'!$B$4+SUMPRODUCT(($C$3:C574=C575)*($K$3:K574))-SUMPRODUCT(($D$3:D574=C575)*($K$3:K574))</f>
        <v/>
      </c>
      <c r="G575" s="50">
        <f>'2_Params'!$B$4+SUMPRODUCT(($C$3:C574=D575)*($K$3:K574))-SUMPRODUCT(($D$3:D574=D575)*($K$3:K574))</f>
        <v/>
      </c>
      <c r="H575" s="51">
        <f>(F575-G575+'2_Params'!$B$6)/'2_Params'!$B$7</f>
        <v/>
      </c>
      <c r="I575" s="51">
        <f>1/(1+10^(-H575))</f>
        <v/>
      </c>
      <c r="J575" s="52">
        <f>LN(ABS(E575)+1)*('2_Params'!$B$8/MAX('2_Params'!$B$10,(IF(L575=1,F575-G575,G575-F575))*'2_Params'!$B$9+'2_Params'!$B$8))</f>
        <v/>
      </c>
      <c r="K575" s="52">
        <f>'2_Params'!$B$5*J575*(L575-I575)</f>
        <v/>
      </c>
      <c r="L575" s="48">
        <f>'1_Raw_Games'!O575</f>
        <v/>
      </c>
      <c r="M575" s="66" t="n">
        <v>0.4275145275050477</v>
      </c>
      <c r="N575" s="54">
        <f>ABS(H575-M575)</f>
        <v/>
      </c>
    </row>
    <row r="576" ht="15" customHeight="1" s="35">
      <c r="A576" s="48">
        <f>'1_Raw_Games'!A576</f>
        <v/>
      </c>
      <c r="B576" s="49">
        <f>'1_Raw_Games'!B576</f>
        <v/>
      </c>
      <c r="C576" s="48">
        <f>'1_Raw_Games'!D576</f>
        <v/>
      </c>
      <c r="D576" s="48">
        <f>'1_Raw_Games'!C576</f>
        <v/>
      </c>
      <c r="E576" s="48">
        <f>'1_Raw_Games'!P576</f>
        <v/>
      </c>
      <c r="F576" s="50">
        <f>'2_Params'!$B$4+SUMPRODUCT(($C$3:C575=C576)*($K$3:K575))-SUMPRODUCT(($D$3:D575=C576)*($K$3:K575))</f>
        <v/>
      </c>
      <c r="G576" s="50">
        <f>'2_Params'!$B$4+SUMPRODUCT(($C$3:C575=D576)*($K$3:K575))-SUMPRODUCT(($D$3:D575=D576)*($K$3:K575))</f>
        <v/>
      </c>
      <c r="H576" s="51">
        <f>(F576-G576+'2_Params'!$B$6)/'2_Params'!$B$7</f>
        <v/>
      </c>
      <c r="I576" s="51">
        <f>1/(1+10^(-H576))</f>
        <v/>
      </c>
      <c r="J576" s="52">
        <f>LN(ABS(E576)+1)*('2_Params'!$B$8/MAX('2_Params'!$B$10,(IF(L576=1,F576-G576,G576-F576))*'2_Params'!$B$9+'2_Params'!$B$8))</f>
        <v/>
      </c>
      <c r="K576" s="52">
        <f>'2_Params'!$B$5*J576*(L576-I576)</f>
        <v/>
      </c>
      <c r="L576" s="48">
        <f>'1_Raw_Games'!O576</f>
        <v/>
      </c>
      <c r="M576" s="66" t="n">
        <v>0.2181326322771275</v>
      </c>
      <c r="N576" s="54">
        <f>ABS(H576-M576)</f>
        <v/>
      </c>
    </row>
    <row r="577" ht="15" customHeight="1" s="35">
      <c r="A577" s="48">
        <f>'1_Raw_Games'!A577</f>
        <v/>
      </c>
      <c r="B577" s="49">
        <f>'1_Raw_Games'!B577</f>
        <v/>
      </c>
      <c r="C577" s="48">
        <f>'1_Raw_Games'!D577</f>
        <v/>
      </c>
      <c r="D577" s="48">
        <f>'1_Raw_Games'!C577</f>
        <v/>
      </c>
      <c r="E577" s="48">
        <f>'1_Raw_Games'!P577</f>
        <v/>
      </c>
      <c r="F577" s="50">
        <f>'2_Params'!$B$4+SUMPRODUCT(($C$3:C576=C577)*($K$3:K576))-SUMPRODUCT(($D$3:D576=C577)*($K$3:K576))</f>
        <v/>
      </c>
      <c r="G577" s="50">
        <f>'2_Params'!$B$4+SUMPRODUCT(($C$3:C576=D577)*($K$3:K576))-SUMPRODUCT(($D$3:D576=D577)*($K$3:K576))</f>
        <v/>
      </c>
      <c r="H577" s="51">
        <f>(F577-G577+'2_Params'!$B$6)/'2_Params'!$B$7</f>
        <v/>
      </c>
      <c r="I577" s="51">
        <f>1/(1+10^(-H577))</f>
        <v/>
      </c>
      <c r="J577" s="52">
        <f>LN(ABS(E577)+1)*('2_Params'!$B$8/MAX('2_Params'!$B$10,(IF(L577=1,F577-G577,G577-F577))*'2_Params'!$B$9+'2_Params'!$B$8))</f>
        <v/>
      </c>
      <c r="K577" s="52">
        <f>'2_Params'!$B$5*J577*(L577-I577)</f>
        <v/>
      </c>
      <c r="L577" s="48">
        <f>'1_Raw_Games'!O577</f>
        <v/>
      </c>
      <c r="M577" s="66" t="n">
        <v>0.0851420830100471</v>
      </c>
      <c r="N577" s="54">
        <f>ABS(H577-M577)</f>
        <v/>
      </c>
    </row>
    <row r="578" ht="15" customHeight="1" s="35">
      <c r="A578" s="48">
        <f>'1_Raw_Games'!A578</f>
        <v/>
      </c>
      <c r="B578" s="49">
        <f>'1_Raw_Games'!B578</f>
        <v/>
      </c>
      <c r="C578" s="48">
        <f>'1_Raw_Games'!D578</f>
        <v/>
      </c>
      <c r="D578" s="48">
        <f>'1_Raw_Games'!C578</f>
        <v/>
      </c>
      <c r="E578" s="48">
        <f>'1_Raw_Games'!P578</f>
        <v/>
      </c>
      <c r="F578" s="50">
        <f>'2_Params'!$B$4+SUMPRODUCT(($C$3:C577=C578)*($K$3:K577))-SUMPRODUCT(($D$3:D577=C578)*($K$3:K577))</f>
        <v/>
      </c>
      <c r="G578" s="50">
        <f>'2_Params'!$B$4+SUMPRODUCT(($C$3:C577=D578)*($K$3:K577))-SUMPRODUCT(($D$3:D577=D578)*($K$3:K577))</f>
        <v/>
      </c>
      <c r="H578" s="51">
        <f>(F578-G578+'2_Params'!$B$6)/'2_Params'!$B$7</f>
        <v/>
      </c>
      <c r="I578" s="51">
        <f>1/(1+10^(-H578))</f>
        <v/>
      </c>
      <c r="J578" s="52">
        <f>LN(ABS(E578)+1)*('2_Params'!$B$8/MAX('2_Params'!$B$10,(IF(L578=1,F578-G578,G578-F578))*'2_Params'!$B$9+'2_Params'!$B$8))</f>
        <v/>
      </c>
      <c r="K578" s="52">
        <f>'2_Params'!$B$5*J578*(L578-I578)</f>
        <v/>
      </c>
      <c r="L578" s="48">
        <f>'1_Raw_Games'!O578</f>
        <v/>
      </c>
      <c r="M578" s="66" t="n">
        <v>0.0150684134838456</v>
      </c>
      <c r="N578" s="54">
        <f>ABS(H578-M578)</f>
        <v/>
      </c>
    </row>
    <row r="579" ht="15" customHeight="1" s="35">
      <c r="A579" s="48">
        <f>'1_Raw_Games'!A579</f>
        <v/>
      </c>
      <c r="B579" s="49">
        <f>'1_Raw_Games'!B579</f>
        <v/>
      </c>
      <c r="C579" s="48">
        <f>'1_Raw_Games'!D579</f>
        <v/>
      </c>
      <c r="D579" s="48">
        <f>'1_Raw_Games'!C579</f>
        <v/>
      </c>
      <c r="E579" s="48">
        <f>'1_Raw_Games'!P579</f>
        <v/>
      </c>
      <c r="F579" s="50">
        <f>'2_Params'!$B$4+SUMPRODUCT(($C$3:C578=C579)*($K$3:K578))-SUMPRODUCT(($D$3:D578=C579)*($K$3:K578))</f>
        <v/>
      </c>
      <c r="G579" s="50">
        <f>'2_Params'!$B$4+SUMPRODUCT(($C$3:C578=D579)*($K$3:K578))-SUMPRODUCT(($D$3:D578=D579)*($K$3:K578))</f>
        <v/>
      </c>
      <c r="H579" s="51">
        <f>(F579-G579+'2_Params'!$B$6)/'2_Params'!$B$7</f>
        <v/>
      </c>
      <c r="I579" s="51">
        <f>1/(1+10^(-H579))</f>
        <v/>
      </c>
      <c r="J579" s="52">
        <f>LN(ABS(E579)+1)*('2_Params'!$B$8/MAX('2_Params'!$B$10,(IF(L579=1,F579-G579,G579-F579))*'2_Params'!$B$9+'2_Params'!$B$8))</f>
        <v/>
      </c>
      <c r="K579" s="52">
        <f>'2_Params'!$B$5*J579*(L579-I579)</f>
        <v/>
      </c>
      <c r="L579" s="48">
        <f>'1_Raw_Games'!O579</f>
        <v/>
      </c>
      <c r="M579" s="66" t="n">
        <v>0.06589610407756021</v>
      </c>
      <c r="N579" s="54">
        <f>ABS(H579-M579)</f>
        <v/>
      </c>
    </row>
    <row r="580" ht="15" customHeight="1" s="35">
      <c r="A580" s="48">
        <f>'1_Raw_Games'!A580</f>
        <v/>
      </c>
      <c r="B580" s="49">
        <f>'1_Raw_Games'!B580</f>
        <v/>
      </c>
      <c r="C580" s="48">
        <f>'1_Raw_Games'!D580</f>
        <v/>
      </c>
      <c r="D580" s="48">
        <f>'1_Raw_Games'!C580</f>
        <v/>
      </c>
      <c r="E580" s="48">
        <f>'1_Raw_Games'!P580</f>
        <v/>
      </c>
      <c r="F580" s="50">
        <f>'2_Params'!$B$4+SUMPRODUCT(($C$3:C579=C580)*($K$3:K579))-SUMPRODUCT(($D$3:D579=C580)*($K$3:K579))</f>
        <v/>
      </c>
      <c r="G580" s="50">
        <f>'2_Params'!$B$4+SUMPRODUCT(($C$3:C579=D580)*($K$3:K579))-SUMPRODUCT(($D$3:D579=D580)*($K$3:K579))</f>
        <v/>
      </c>
      <c r="H580" s="51">
        <f>(F580-G580+'2_Params'!$B$6)/'2_Params'!$B$7</f>
        <v/>
      </c>
      <c r="I580" s="51">
        <f>1/(1+10^(-H580))</f>
        <v/>
      </c>
      <c r="J580" s="52">
        <f>LN(ABS(E580)+1)*('2_Params'!$B$8/MAX('2_Params'!$B$10,(IF(L580=1,F580-G580,G580-F580))*'2_Params'!$B$9+'2_Params'!$B$8))</f>
        <v/>
      </c>
      <c r="K580" s="52">
        <f>'2_Params'!$B$5*J580*(L580-I580)</f>
        <v/>
      </c>
      <c r="L580" s="48">
        <f>'1_Raw_Games'!O580</f>
        <v/>
      </c>
      <c r="M580" s="66" t="n">
        <v>0.4762595527544113</v>
      </c>
      <c r="N580" s="54">
        <f>ABS(H580-M580)</f>
        <v/>
      </c>
    </row>
    <row r="581" ht="15" customHeight="1" s="35">
      <c r="A581" s="48">
        <f>'1_Raw_Games'!A581</f>
        <v/>
      </c>
      <c r="B581" s="49">
        <f>'1_Raw_Games'!B581</f>
        <v/>
      </c>
      <c r="C581" s="48">
        <f>'1_Raw_Games'!D581</f>
        <v/>
      </c>
      <c r="D581" s="48">
        <f>'1_Raw_Games'!C581</f>
        <v/>
      </c>
      <c r="E581" s="48">
        <f>'1_Raw_Games'!P581</f>
        <v/>
      </c>
      <c r="F581" s="50">
        <f>'2_Params'!$B$4+SUMPRODUCT(($C$3:C580=C581)*($K$3:K580))-SUMPRODUCT(($D$3:D580=C581)*($K$3:K580))</f>
        <v/>
      </c>
      <c r="G581" s="50">
        <f>'2_Params'!$B$4+SUMPRODUCT(($C$3:C580=D581)*($K$3:K580))-SUMPRODUCT(($D$3:D580=D581)*($K$3:K580))</f>
        <v/>
      </c>
      <c r="H581" s="51">
        <f>(F581-G581+'2_Params'!$B$6)/'2_Params'!$B$7</f>
        <v/>
      </c>
      <c r="I581" s="51">
        <f>1/(1+10^(-H581))</f>
        <v/>
      </c>
      <c r="J581" s="52">
        <f>LN(ABS(E581)+1)*('2_Params'!$B$8/MAX('2_Params'!$B$10,(IF(L581=1,F581-G581,G581-F581))*'2_Params'!$B$9+'2_Params'!$B$8))</f>
        <v/>
      </c>
      <c r="K581" s="52">
        <f>'2_Params'!$B$5*J581*(L581-I581)</f>
        <v/>
      </c>
      <c r="L581" s="48">
        <f>'1_Raw_Games'!O581</f>
        <v/>
      </c>
      <c r="M581" s="66" t="n">
        <v>0.3421489976052044</v>
      </c>
      <c r="N581" s="54">
        <f>ABS(H581-M581)</f>
        <v/>
      </c>
    </row>
    <row r="582" ht="15" customHeight="1" s="35">
      <c r="A582" s="48">
        <f>'1_Raw_Games'!A582</f>
        <v/>
      </c>
      <c r="B582" s="49">
        <f>'1_Raw_Games'!B582</f>
        <v/>
      </c>
      <c r="C582" s="48">
        <f>'1_Raw_Games'!D582</f>
        <v/>
      </c>
      <c r="D582" s="48">
        <f>'1_Raw_Games'!C582</f>
        <v/>
      </c>
      <c r="E582" s="48">
        <f>'1_Raw_Games'!P582</f>
        <v/>
      </c>
      <c r="F582" s="50">
        <f>'2_Params'!$B$4+SUMPRODUCT(($C$3:C581=C582)*($K$3:K581))-SUMPRODUCT(($D$3:D581=C582)*($K$3:K581))</f>
        <v/>
      </c>
      <c r="G582" s="50">
        <f>'2_Params'!$B$4+SUMPRODUCT(($C$3:C581=D582)*($K$3:K581))-SUMPRODUCT(($D$3:D581=D582)*($K$3:K581))</f>
        <v/>
      </c>
      <c r="H582" s="51">
        <f>(F582-G582+'2_Params'!$B$6)/'2_Params'!$B$7</f>
        <v/>
      </c>
      <c r="I582" s="51">
        <f>1/(1+10^(-H582))</f>
        <v/>
      </c>
      <c r="J582" s="52">
        <f>LN(ABS(E582)+1)*('2_Params'!$B$8/MAX('2_Params'!$B$10,(IF(L582=1,F582-G582,G582-F582))*'2_Params'!$B$9+'2_Params'!$B$8))</f>
        <v/>
      </c>
      <c r="K582" s="52">
        <f>'2_Params'!$B$5*J582*(L582-I582)</f>
        <v/>
      </c>
      <c r="L582" s="48">
        <f>'1_Raw_Games'!O582</f>
        <v/>
      </c>
      <c r="M582" s="66" t="n">
        <v>0.5816469386529519</v>
      </c>
      <c r="N582" s="54">
        <f>ABS(H582-M582)</f>
        <v/>
      </c>
    </row>
    <row r="583" ht="15" customHeight="1" s="35">
      <c r="A583" s="48">
        <f>'1_Raw_Games'!A583</f>
        <v/>
      </c>
      <c r="B583" s="49">
        <f>'1_Raw_Games'!B583</f>
        <v/>
      </c>
      <c r="C583" s="48">
        <f>'1_Raw_Games'!D583</f>
        <v/>
      </c>
      <c r="D583" s="48">
        <f>'1_Raw_Games'!C583</f>
        <v/>
      </c>
      <c r="E583" s="48">
        <f>'1_Raw_Games'!P583</f>
        <v/>
      </c>
      <c r="F583" s="50">
        <f>'2_Params'!$B$4+SUMPRODUCT(($C$3:C582=C583)*($K$3:K582))-SUMPRODUCT(($D$3:D582=C583)*($K$3:K582))</f>
        <v/>
      </c>
      <c r="G583" s="50">
        <f>'2_Params'!$B$4+SUMPRODUCT(($C$3:C582=D583)*($K$3:K582))-SUMPRODUCT(($D$3:D582=D583)*($K$3:K582))</f>
        <v/>
      </c>
      <c r="H583" s="51">
        <f>(F583-G583+'2_Params'!$B$6)/'2_Params'!$B$7</f>
        <v/>
      </c>
      <c r="I583" s="51">
        <f>1/(1+10^(-H583))</f>
        <v/>
      </c>
      <c r="J583" s="52">
        <f>LN(ABS(E583)+1)*('2_Params'!$B$8/MAX('2_Params'!$B$10,(IF(L583=1,F583-G583,G583-F583))*'2_Params'!$B$9+'2_Params'!$B$8))</f>
        <v/>
      </c>
      <c r="K583" s="52">
        <f>'2_Params'!$B$5*J583*(L583-I583)</f>
        <v/>
      </c>
      <c r="L583" s="48">
        <f>'1_Raw_Games'!O583</f>
        <v/>
      </c>
      <c r="M583" s="66" t="n">
        <v>0.231174229947872</v>
      </c>
      <c r="N583" s="54">
        <f>ABS(H583-M583)</f>
        <v/>
      </c>
    </row>
    <row r="584" ht="15" customHeight="1" s="35">
      <c r="A584" s="48">
        <f>'1_Raw_Games'!A584</f>
        <v/>
      </c>
      <c r="B584" s="49">
        <f>'1_Raw_Games'!B584</f>
        <v/>
      </c>
      <c r="C584" s="48">
        <f>'1_Raw_Games'!D584</f>
        <v/>
      </c>
      <c r="D584" s="48">
        <f>'1_Raw_Games'!C584</f>
        <v/>
      </c>
      <c r="E584" s="48">
        <f>'1_Raw_Games'!P584</f>
        <v/>
      </c>
      <c r="F584" s="50">
        <f>'2_Params'!$B$4+SUMPRODUCT(($C$3:C583=C584)*($K$3:K583))-SUMPRODUCT(($D$3:D583=C584)*($K$3:K583))</f>
        <v/>
      </c>
      <c r="G584" s="50">
        <f>'2_Params'!$B$4+SUMPRODUCT(($C$3:C583=D584)*($K$3:K583))-SUMPRODUCT(($D$3:D583=D584)*($K$3:K583))</f>
        <v/>
      </c>
      <c r="H584" s="51">
        <f>(F584-G584+'2_Params'!$B$6)/'2_Params'!$B$7</f>
        <v/>
      </c>
      <c r="I584" s="51">
        <f>1/(1+10^(-H584))</f>
        <v/>
      </c>
      <c r="J584" s="52">
        <f>LN(ABS(E584)+1)*('2_Params'!$B$8/MAX('2_Params'!$B$10,(IF(L584=1,F584-G584,G584-F584))*'2_Params'!$B$9+'2_Params'!$B$8))</f>
        <v/>
      </c>
      <c r="K584" s="52">
        <f>'2_Params'!$B$5*J584*(L584-I584)</f>
        <v/>
      </c>
      <c r="L584" s="48">
        <f>'1_Raw_Games'!O584</f>
        <v/>
      </c>
      <c r="M584" s="66" t="n">
        <v>-0.4174620057938836</v>
      </c>
      <c r="N584" s="54">
        <f>ABS(H584-M584)</f>
        <v/>
      </c>
    </row>
    <row r="585" ht="15" customHeight="1" s="35">
      <c r="A585" s="48">
        <f>'1_Raw_Games'!A585</f>
        <v/>
      </c>
      <c r="B585" s="49">
        <f>'1_Raw_Games'!B585</f>
        <v/>
      </c>
      <c r="C585" s="48">
        <f>'1_Raw_Games'!D585</f>
        <v/>
      </c>
      <c r="D585" s="48">
        <f>'1_Raw_Games'!C585</f>
        <v/>
      </c>
      <c r="E585" s="48">
        <f>'1_Raw_Games'!P585</f>
        <v/>
      </c>
      <c r="F585" s="50">
        <f>'2_Params'!$B$4+SUMPRODUCT(($C$3:C584=C585)*($K$3:K584))-SUMPRODUCT(($D$3:D584=C585)*($K$3:K584))</f>
        <v/>
      </c>
      <c r="G585" s="50">
        <f>'2_Params'!$B$4+SUMPRODUCT(($C$3:C584=D585)*($K$3:K584))-SUMPRODUCT(($D$3:D584=D585)*($K$3:K584))</f>
        <v/>
      </c>
      <c r="H585" s="51">
        <f>(F585-G585+'2_Params'!$B$6)/'2_Params'!$B$7</f>
        <v/>
      </c>
      <c r="I585" s="51">
        <f>1/(1+10^(-H585))</f>
        <v/>
      </c>
      <c r="J585" s="52">
        <f>LN(ABS(E585)+1)*('2_Params'!$B$8/MAX('2_Params'!$B$10,(IF(L585=1,F585-G585,G585-F585))*'2_Params'!$B$9+'2_Params'!$B$8))</f>
        <v/>
      </c>
      <c r="K585" s="52">
        <f>'2_Params'!$B$5*J585*(L585-I585)</f>
        <v/>
      </c>
      <c r="L585" s="48">
        <f>'1_Raw_Games'!O585</f>
        <v/>
      </c>
      <c r="M585" s="66" t="n">
        <v>0.4087925825247817</v>
      </c>
      <c r="N585" s="54">
        <f>ABS(H585-M585)</f>
        <v/>
      </c>
    </row>
    <row r="586" ht="15" customHeight="1" s="35">
      <c r="A586" s="48">
        <f>'1_Raw_Games'!A586</f>
        <v/>
      </c>
      <c r="B586" s="49">
        <f>'1_Raw_Games'!B586</f>
        <v/>
      </c>
      <c r="C586" s="48">
        <f>'1_Raw_Games'!D586</f>
        <v/>
      </c>
      <c r="D586" s="48">
        <f>'1_Raw_Games'!C586</f>
        <v/>
      </c>
      <c r="E586" s="48">
        <f>'1_Raw_Games'!P586</f>
        <v/>
      </c>
      <c r="F586" s="50">
        <f>'2_Params'!$B$4+SUMPRODUCT(($C$3:C585=C586)*($K$3:K585))-SUMPRODUCT(($D$3:D585=C586)*($K$3:K585))</f>
        <v/>
      </c>
      <c r="G586" s="50">
        <f>'2_Params'!$B$4+SUMPRODUCT(($C$3:C585=D586)*($K$3:K585))-SUMPRODUCT(($D$3:D585=D586)*($K$3:K585))</f>
        <v/>
      </c>
      <c r="H586" s="51">
        <f>(F586-G586+'2_Params'!$B$6)/'2_Params'!$B$7</f>
        <v/>
      </c>
      <c r="I586" s="51">
        <f>1/(1+10^(-H586))</f>
        <v/>
      </c>
      <c r="J586" s="52">
        <f>LN(ABS(E586)+1)*('2_Params'!$B$8/MAX('2_Params'!$B$10,(IF(L586=1,F586-G586,G586-F586))*'2_Params'!$B$9+'2_Params'!$B$8))</f>
        <v/>
      </c>
      <c r="K586" s="52">
        <f>'2_Params'!$B$5*J586*(L586-I586)</f>
        <v/>
      </c>
      <c r="L586" s="48">
        <f>'1_Raw_Games'!O586</f>
        <v/>
      </c>
      <c r="M586" s="66" t="n">
        <v>-0.3735948467842797</v>
      </c>
      <c r="N586" s="54">
        <f>ABS(H586-M586)</f>
        <v/>
      </c>
    </row>
    <row r="587" ht="15" customHeight="1" s="35">
      <c r="A587" s="48">
        <f>'1_Raw_Games'!A587</f>
        <v/>
      </c>
      <c r="B587" s="49">
        <f>'1_Raw_Games'!B587</f>
        <v/>
      </c>
      <c r="C587" s="48">
        <f>'1_Raw_Games'!D587</f>
        <v/>
      </c>
      <c r="D587" s="48">
        <f>'1_Raw_Games'!C587</f>
        <v/>
      </c>
      <c r="E587" s="48">
        <f>'1_Raw_Games'!P587</f>
        <v/>
      </c>
      <c r="F587" s="50">
        <f>'2_Params'!$B$4+SUMPRODUCT(($C$3:C586=C587)*($K$3:K586))-SUMPRODUCT(($D$3:D586=C587)*($K$3:K586))</f>
        <v/>
      </c>
      <c r="G587" s="50">
        <f>'2_Params'!$B$4+SUMPRODUCT(($C$3:C586=D587)*($K$3:K586))-SUMPRODUCT(($D$3:D586=D587)*($K$3:K586))</f>
        <v/>
      </c>
      <c r="H587" s="51">
        <f>(F587-G587+'2_Params'!$B$6)/'2_Params'!$B$7</f>
        <v/>
      </c>
      <c r="I587" s="51">
        <f>1/(1+10^(-H587))</f>
        <v/>
      </c>
      <c r="J587" s="52">
        <f>LN(ABS(E587)+1)*('2_Params'!$B$8/MAX('2_Params'!$B$10,(IF(L587=1,F587-G587,G587-F587))*'2_Params'!$B$9+'2_Params'!$B$8))</f>
        <v/>
      </c>
      <c r="K587" s="52">
        <f>'2_Params'!$B$5*J587*(L587-I587)</f>
        <v/>
      </c>
      <c r="L587" s="48">
        <f>'1_Raw_Games'!O587</f>
        <v/>
      </c>
      <c r="M587" s="66" t="n">
        <v>0.0969814005186015</v>
      </c>
      <c r="N587" s="54">
        <f>ABS(H587-M587)</f>
        <v/>
      </c>
    </row>
    <row r="588" ht="15" customHeight="1" s="35">
      <c r="A588" s="48">
        <f>'1_Raw_Games'!A588</f>
        <v/>
      </c>
      <c r="B588" s="49">
        <f>'1_Raw_Games'!B588</f>
        <v/>
      </c>
      <c r="C588" s="48">
        <f>'1_Raw_Games'!D588</f>
        <v/>
      </c>
      <c r="D588" s="48">
        <f>'1_Raw_Games'!C588</f>
        <v/>
      </c>
      <c r="E588" s="48">
        <f>'1_Raw_Games'!P588</f>
        <v/>
      </c>
      <c r="F588" s="50">
        <f>'2_Params'!$B$4+SUMPRODUCT(($C$3:C587=C588)*($K$3:K587))-SUMPRODUCT(($D$3:D587=C588)*($K$3:K587))</f>
        <v/>
      </c>
      <c r="G588" s="50">
        <f>'2_Params'!$B$4+SUMPRODUCT(($C$3:C587=D588)*($K$3:K587))-SUMPRODUCT(($D$3:D587=D588)*($K$3:K587))</f>
        <v/>
      </c>
      <c r="H588" s="51">
        <f>(F588-G588+'2_Params'!$B$6)/'2_Params'!$B$7</f>
        <v/>
      </c>
      <c r="I588" s="51">
        <f>1/(1+10^(-H588))</f>
        <v/>
      </c>
      <c r="J588" s="52">
        <f>LN(ABS(E588)+1)*('2_Params'!$B$8/MAX('2_Params'!$B$10,(IF(L588=1,F588-G588,G588-F588))*'2_Params'!$B$9+'2_Params'!$B$8))</f>
        <v/>
      </c>
      <c r="K588" s="52">
        <f>'2_Params'!$B$5*J588*(L588-I588)</f>
        <v/>
      </c>
      <c r="L588" s="48">
        <f>'1_Raw_Games'!O588</f>
        <v/>
      </c>
      <c r="M588" s="66" t="n">
        <v>0.1536651509639023</v>
      </c>
      <c r="N588" s="54">
        <f>ABS(H588-M588)</f>
        <v/>
      </c>
    </row>
    <row r="589" ht="15" customHeight="1" s="35">
      <c r="A589" s="48">
        <f>'1_Raw_Games'!A589</f>
        <v/>
      </c>
      <c r="B589" s="49">
        <f>'1_Raw_Games'!B589</f>
        <v/>
      </c>
      <c r="C589" s="48">
        <f>'1_Raw_Games'!D589</f>
        <v/>
      </c>
      <c r="D589" s="48">
        <f>'1_Raw_Games'!C589</f>
        <v/>
      </c>
      <c r="E589" s="48">
        <f>'1_Raw_Games'!P589</f>
        <v/>
      </c>
      <c r="F589" s="50">
        <f>'2_Params'!$B$4+SUMPRODUCT(($C$3:C588=C589)*($K$3:K588))-SUMPRODUCT(($D$3:D588=C589)*($K$3:K588))</f>
        <v/>
      </c>
      <c r="G589" s="50">
        <f>'2_Params'!$B$4+SUMPRODUCT(($C$3:C588=D589)*($K$3:K588))-SUMPRODUCT(($D$3:D588=D589)*($K$3:K588))</f>
        <v/>
      </c>
      <c r="H589" s="51">
        <f>(F589-G589+'2_Params'!$B$6)/'2_Params'!$B$7</f>
        <v/>
      </c>
      <c r="I589" s="51">
        <f>1/(1+10^(-H589))</f>
        <v/>
      </c>
      <c r="J589" s="52">
        <f>LN(ABS(E589)+1)*('2_Params'!$B$8/MAX('2_Params'!$B$10,(IF(L589=1,F589-G589,G589-F589))*'2_Params'!$B$9+'2_Params'!$B$8))</f>
        <v/>
      </c>
      <c r="K589" s="52">
        <f>'2_Params'!$B$5*J589*(L589-I589)</f>
        <v/>
      </c>
      <c r="L589" s="48">
        <f>'1_Raw_Games'!O589</f>
        <v/>
      </c>
      <c r="M589" s="66" t="n">
        <v>-0.22180979705487</v>
      </c>
      <c r="N589" s="54">
        <f>ABS(H589-M589)</f>
        <v/>
      </c>
    </row>
    <row r="590" ht="15" customHeight="1" s="35">
      <c r="A590" s="48">
        <f>'1_Raw_Games'!A590</f>
        <v/>
      </c>
      <c r="B590" s="49">
        <f>'1_Raw_Games'!B590</f>
        <v/>
      </c>
      <c r="C590" s="48">
        <f>'1_Raw_Games'!D590</f>
        <v/>
      </c>
      <c r="D590" s="48">
        <f>'1_Raw_Games'!C590</f>
        <v/>
      </c>
      <c r="E590" s="48">
        <f>'1_Raw_Games'!P590</f>
        <v/>
      </c>
      <c r="F590" s="50">
        <f>'2_Params'!$B$4+SUMPRODUCT(($C$3:C589=C590)*($K$3:K589))-SUMPRODUCT(($D$3:D589=C590)*($K$3:K589))</f>
        <v/>
      </c>
      <c r="G590" s="50">
        <f>'2_Params'!$B$4+SUMPRODUCT(($C$3:C589=D590)*($K$3:K589))-SUMPRODUCT(($D$3:D589=D590)*($K$3:K589))</f>
        <v/>
      </c>
      <c r="H590" s="51">
        <f>(F590-G590+'2_Params'!$B$6)/'2_Params'!$B$7</f>
        <v/>
      </c>
      <c r="I590" s="51">
        <f>1/(1+10^(-H590))</f>
        <v/>
      </c>
      <c r="J590" s="52">
        <f>LN(ABS(E590)+1)*('2_Params'!$B$8/MAX('2_Params'!$B$10,(IF(L590=1,F590-G590,G590-F590))*'2_Params'!$B$9+'2_Params'!$B$8))</f>
        <v/>
      </c>
      <c r="K590" s="52">
        <f>'2_Params'!$B$5*J590*(L590-I590)</f>
        <v/>
      </c>
      <c r="L590" s="48">
        <f>'1_Raw_Games'!O590</f>
        <v/>
      </c>
      <c r="M590" s="66" t="n">
        <v>0.167204729238287</v>
      </c>
      <c r="N590" s="54">
        <f>ABS(H590-M590)</f>
        <v/>
      </c>
    </row>
    <row r="591" ht="15" customHeight="1" s="35">
      <c r="A591" s="48">
        <f>'1_Raw_Games'!A591</f>
        <v/>
      </c>
      <c r="B591" s="49">
        <f>'1_Raw_Games'!B591</f>
        <v/>
      </c>
      <c r="C591" s="48">
        <f>'1_Raw_Games'!D591</f>
        <v/>
      </c>
      <c r="D591" s="48">
        <f>'1_Raw_Games'!C591</f>
        <v/>
      </c>
      <c r="E591" s="48">
        <f>'1_Raw_Games'!P591</f>
        <v/>
      </c>
      <c r="F591" s="50">
        <f>'2_Params'!$B$4+SUMPRODUCT(($C$3:C590=C591)*($K$3:K590))-SUMPRODUCT(($D$3:D590=C591)*($K$3:K590))</f>
        <v/>
      </c>
      <c r="G591" s="50">
        <f>'2_Params'!$B$4+SUMPRODUCT(($C$3:C590=D591)*($K$3:K590))-SUMPRODUCT(($D$3:D590=D591)*($K$3:K590))</f>
        <v/>
      </c>
      <c r="H591" s="51">
        <f>(F591-G591+'2_Params'!$B$6)/'2_Params'!$B$7</f>
        <v/>
      </c>
      <c r="I591" s="51">
        <f>1/(1+10^(-H591))</f>
        <v/>
      </c>
      <c r="J591" s="52">
        <f>LN(ABS(E591)+1)*('2_Params'!$B$8/MAX('2_Params'!$B$10,(IF(L591=1,F591-G591,G591-F591))*'2_Params'!$B$9+'2_Params'!$B$8))</f>
        <v/>
      </c>
      <c r="K591" s="52">
        <f>'2_Params'!$B$5*J591*(L591-I591)</f>
        <v/>
      </c>
      <c r="L591" s="48">
        <f>'1_Raw_Games'!O591</f>
        <v/>
      </c>
      <c r="M591" s="66" t="n">
        <v>-0.0573907264560602</v>
      </c>
      <c r="N591" s="54">
        <f>ABS(H591-M591)</f>
        <v/>
      </c>
    </row>
    <row r="592" ht="15" customHeight="1" s="35">
      <c r="A592" s="48">
        <f>'1_Raw_Games'!A592</f>
        <v/>
      </c>
      <c r="B592" s="49">
        <f>'1_Raw_Games'!B592</f>
        <v/>
      </c>
      <c r="C592" s="48">
        <f>'1_Raw_Games'!D592</f>
        <v/>
      </c>
      <c r="D592" s="48">
        <f>'1_Raw_Games'!C592</f>
        <v/>
      </c>
      <c r="E592" s="48">
        <f>'1_Raw_Games'!P592</f>
        <v/>
      </c>
      <c r="F592" s="50">
        <f>'2_Params'!$B$4+SUMPRODUCT(($C$3:C591=C592)*($K$3:K591))-SUMPRODUCT(($D$3:D591=C592)*($K$3:K591))</f>
        <v/>
      </c>
      <c r="G592" s="50">
        <f>'2_Params'!$B$4+SUMPRODUCT(($C$3:C591=D592)*($K$3:K591))-SUMPRODUCT(($D$3:D591=D592)*($K$3:K591))</f>
        <v/>
      </c>
      <c r="H592" s="51">
        <f>(F592-G592+'2_Params'!$B$6)/'2_Params'!$B$7</f>
        <v/>
      </c>
      <c r="I592" s="51">
        <f>1/(1+10^(-H592))</f>
        <v/>
      </c>
      <c r="J592" s="52">
        <f>LN(ABS(E592)+1)*('2_Params'!$B$8/MAX('2_Params'!$B$10,(IF(L592=1,F592-G592,G592-F592))*'2_Params'!$B$9+'2_Params'!$B$8))</f>
        <v/>
      </c>
      <c r="K592" s="52">
        <f>'2_Params'!$B$5*J592*(L592-I592)</f>
        <v/>
      </c>
      <c r="L592" s="48">
        <f>'1_Raw_Games'!O592</f>
        <v/>
      </c>
      <c r="M592" s="66" t="n">
        <v>0.4172948584098401</v>
      </c>
      <c r="N592" s="54">
        <f>ABS(H592-M592)</f>
        <v/>
      </c>
    </row>
    <row r="593" ht="15" customHeight="1" s="35">
      <c r="A593" s="48">
        <f>'1_Raw_Games'!A593</f>
        <v/>
      </c>
      <c r="B593" s="49">
        <f>'1_Raw_Games'!B593</f>
        <v/>
      </c>
      <c r="C593" s="48">
        <f>'1_Raw_Games'!D593</f>
        <v/>
      </c>
      <c r="D593" s="48">
        <f>'1_Raw_Games'!C593</f>
        <v/>
      </c>
      <c r="E593" s="48">
        <f>'1_Raw_Games'!P593</f>
        <v/>
      </c>
      <c r="F593" s="50">
        <f>'2_Params'!$B$4+SUMPRODUCT(($C$3:C592=C593)*($K$3:K592))-SUMPRODUCT(($D$3:D592=C593)*($K$3:K592))</f>
        <v/>
      </c>
      <c r="G593" s="50">
        <f>'2_Params'!$B$4+SUMPRODUCT(($C$3:C592=D593)*($K$3:K592))-SUMPRODUCT(($D$3:D592=D593)*($K$3:K592))</f>
        <v/>
      </c>
      <c r="H593" s="51">
        <f>(F593-G593+'2_Params'!$B$6)/'2_Params'!$B$7</f>
        <v/>
      </c>
      <c r="I593" s="51">
        <f>1/(1+10^(-H593))</f>
        <v/>
      </c>
      <c r="J593" s="52">
        <f>LN(ABS(E593)+1)*('2_Params'!$B$8/MAX('2_Params'!$B$10,(IF(L593=1,F593-G593,G593-F593))*'2_Params'!$B$9+'2_Params'!$B$8))</f>
        <v/>
      </c>
      <c r="K593" s="52">
        <f>'2_Params'!$B$5*J593*(L593-I593)</f>
        <v/>
      </c>
      <c r="L593" s="48">
        <f>'1_Raw_Games'!O593</f>
        <v/>
      </c>
      <c r="M593" s="66" t="n">
        <v>-0.1127877056554325</v>
      </c>
      <c r="N593" s="54">
        <f>ABS(H593-M593)</f>
        <v/>
      </c>
    </row>
    <row r="594" ht="15" customHeight="1" s="35">
      <c r="A594" s="48">
        <f>'1_Raw_Games'!A594</f>
        <v/>
      </c>
      <c r="B594" s="49">
        <f>'1_Raw_Games'!B594</f>
        <v/>
      </c>
      <c r="C594" s="48">
        <f>'1_Raw_Games'!D594</f>
        <v/>
      </c>
      <c r="D594" s="48">
        <f>'1_Raw_Games'!C594</f>
        <v/>
      </c>
      <c r="E594" s="48">
        <f>'1_Raw_Games'!P594</f>
        <v/>
      </c>
      <c r="F594" s="50">
        <f>'2_Params'!$B$4+SUMPRODUCT(($C$3:C593=C594)*($K$3:K593))-SUMPRODUCT(($D$3:D593=C594)*($K$3:K593))</f>
        <v/>
      </c>
      <c r="G594" s="50">
        <f>'2_Params'!$B$4+SUMPRODUCT(($C$3:C593=D594)*($K$3:K593))-SUMPRODUCT(($D$3:D593=D594)*($K$3:K593))</f>
        <v/>
      </c>
      <c r="H594" s="51">
        <f>(F594-G594+'2_Params'!$B$6)/'2_Params'!$B$7</f>
        <v/>
      </c>
      <c r="I594" s="51">
        <f>1/(1+10^(-H594))</f>
        <v/>
      </c>
      <c r="J594" s="52">
        <f>LN(ABS(E594)+1)*('2_Params'!$B$8/MAX('2_Params'!$B$10,(IF(L594=1,F594-G594,G594-F594))*'2_Params'!$B$9+'2_Params'!$B$8))</f>
        <v/>
      </c>
      <c r="K594" s="52">
        <f>'2_Params'!$B$5*J594*(L594-I594)</f>
        <v/>
      </c>
      <c r="L594" s="48">
        <f>'1_Raw_Games'!O594</f>
        <v/>
      </c>
      <c r="M594" s="66" t="n">
        <v>-0.3222547634874257</v>
      </c>
      <c r="N594" s="54">
        <f>ABS(H594-M594)</f>
        <v/>
      </c>
    </row>
    <row r="595" ht="15" customHeight="1" s="35">
      <c r="A595" s="48">
        <f>'1_Raw_Games'!A595</f>
        <v/>
      </c>
      <c r="B595" s="49">
        <f>'1_Raw_Games'!B595</f>
        <v/>
      </c>
      <c r="C595" s="48">
        <f>'1_Raw_Games'!D595</f>
        <v/>
      </c>
      <c r="D595" s="48">
        <f>'1_Raw_Games'!C595</f>
        <v/>
      </c>
      <c r="E595" s="48">
        <f>'1_Raw_Games'!P595</f>
        <v/>
      </c>
      <c r="F595" s="50">
        <f>'2_Params'!$B$4+SUMPRODUCT(($C$3:C594=C595)*($K$3:K594))-SUMPRODUCT(($D$3:D594=C595)*($K$3:K594))</f>
        <v/>
      </c>
      <c r="G595" s="50">
        <f>'2_Params'!$B$4+SUMPRODUCT(($C$3:C594=D595)*($K$3:K594))-SUMPRODUCT(($D$3:D594=D595)*($K$3:K594))</f>
        <v/>
      </c>
      <c r="H595" s="51">
        <f>(F595-G595+'2_Params'!$B$6)/'2_Params'!$B$7</f>
        <v/>
      </c>
      <c r="I595" s="51">
        <f>1/(1+10^(-H595))</f>
        <v/>
      </c>
      <c r="J595" s="52">
        <f>LN(ABS(E595)+1)*('2_Params'!$B$8/MAX('2_Params'!$B$10,(IF(L595=1,F595-G595,G595-F595))*'2_Params'!$B$9+'2_Params'!$B$8))</f>
        <v/>
      </c>
      <c r="K595" s="52">
        <f>'2_Params'!$B$5*J595*(L595-I595)</f>
        <v/>
      </c>
      <c r="L595" s="48">
        <f>'1_Raw_Games'!O595</f>
        <v/>
      </c>
      <c r="M595" s="66" t="n">
        <v>0.248676496550654</v>
      </c>
      <c r="N595" s="54">
        <f>ABS(H595-M595)</f>
        <v/>
      </c>
    </row>
    <row r="596" ht="15" customHeight="1" s="35">
      <c r="A596" s="48">
        <f>'1_Raw_Games'!A596</f>
        <v/>
      </c>
      <c r="B596" s="49">
        <f>'1_Raw_Games'!B596</f>
        <v/>
      </c>
      <c r="C596" s="48">
        <f>'1_Raw_Games'!D596</f>
        <v/>
      </c>
      <c r="D596" s="48">
        <f>'1_Raw_Games'!C596</f>
        <v/>
      </c>
      <c r="E596" s="48">
        <f>'1_Raw_Games'!P596</f>
        <v/>
      </c>
      <c r="F596" s="50">
        <f>'2_Params'!$B$4+SUMPRODUCT(($C$3:C595=C596)*($K$3:K595))-SUMPRODUCT(($D$3:D595=C596)*($K$3:K595))</f>
        <v/>
      </c>
      <c r="G596" s="50">
        <f>'2_Params'!$B$4+SUMPRODUCT(($C$3:C595=D596)*($K$3:K595))-SUMPRODUCT(($D$3:D595=D596)*($K$3:K595))</f>
        <v/>
      </c>
      <c r="H596" s="51">
        <f>(F596-G596+'2_Params'!$B$6)/'2_Params'!$B$7</f>
        <v/>
      </c>
      <c r="I596" s="51">
        <f>1/(1+10^(-H596))</f>
        <v/>
      </c>
      <c r="J596" s="52">
        <f>LN(ABS(E596)+1)*('2_Params'!$B$8/MAX('2_Params'!$B$10,(IF(L596=1,F596-G596,G596-F596))*'2_Params'!$B$9+'2_Params'!$B$8))</f>
        <v/>
      </c>
      <c r="K596" s="52">
        <f>'2_Params'!$B$5*J596*(L596-I596)</f>
        <v/>
      </c>
      <c r="L596" s="48">
        <f>'1_Raw_Games'!O596</f>
        <v/>
      </c>
      <c r="M596" s="66" t="n">
        <v>0.1171277831852967</v>
      </c>
      <c r="N596" s="54">
        <f>ABS(H596-M596)</f>
        <v/>
      </c>
    </row>
    <row r="597" ht="15" customHeight="1" s="35">
      <c r="A597" s="48">
        <f>'1_Raw_Games'!A597</f>
        <v/>
      </c>
      <c r="B597" s="49">
        <f>'1_Raw_Games'!B597</f>
        <v/>
      </c>
      <c r="C597" s="48">
        <f>'1_Raw_Games'!D597</f>
        <v/>
      </c>
      <c r="D597" s="48">
        <f>'1_Raw_Games'!C597</f>
        <v/>
      </c>
      <c r="E597" s="48">
        <f>'1_Raw_Games'!P597</f>
        <v/>
      </c>
      <c r="F597" s="50">
        <f>'2_Params'!$B$4+SUMPRODUCT(($C$3:C596=C597)*($K$3:K596))-SUMPRODUCT(($D$3:D596=C597)*($K$3:K596))</f>
        <v/>
      </c>
      <c r="G597" s="50">
        <f>'2_Params'!$B$4+SUMPRODUCT(($C$3:C596=D597)*($K$3:K596))-SUMPRODUCT(($D$3:D596=D597)*($K$3:K596))</f>
        <v/>
      </c>
      <c r="H597" s="51">
        <f>(F597-G597+'2_Params'!$B$6)/'2_Params'!$B$7</f>
        <v/>
      </c>
      <c r="I597" s="51">
        <f>1/(1+10^(-H597))</f>
        <v/>
      </c>
      <c r="J597" s="52">
        <f>LN(ABS(E597)+1)*('2_Params'!$B$8/MAX('2_Params'!$B$10,(IF(L597=1,F597-G597,G597-F597))*'2_Params'!$B$9+'2_Params'!$B$8))</f>
        <v/>
      </c>
      <c r="K597" s="52">
        <f>'2_Params'!$B$5*J597*(L597-I597)</f>
        <v/>
      </c>
      <c r="L597" s="48">
        <f>'1_Raw_Games'!O597</f>
        <v/>
      </c>
      <c r="M597" s="66" t="n">
        <v>0.2200772776704747</v>
      </c>
      <c r="N597" s="54">
        <f>ABS(H597-M597)</f>
        <v/>
      </c>
    </row>
    <row r="598" ht="15" customHeight="1" s="35">
      <c r="A598" s="48">
        <f>'1_Raw_Games'!A598</f>
        <v/>
      </c>
      <c r="B598" s="49">
        <f>'1_Raw_Games'!B598</f>
        <v/>
      </c>
      <c r="C598" s="48">
        <f>'1_Raw_Games'!D598</f>
        <v/>
      </c>
      <c r="D598" s="48">
        <f>'1_Raw_Games'!C598</f>
        <v/>
      </c>
      <c r="E598" s="48">
        <f>'1_Raw_Games'!P598</f>
        <v/>
      </c>
      <c r="F598" s="50">
        <f>'2_Params'!$B$4+SUMPRODUCT(($C$3:C597=C598)*($K$3:K597))-SUMPRODUCT(($D$3:D597=C598)*($K$3:K597))</f>
        <v/>
      </c>
      <c r="G598" s="50">
        <f>'2_Params'!$B$4+SUMPRODUCT(($C$3:C597=D598)*($K$3:K597))-SUMPRODUCT(($D$3:D597=D598)*($K$3:K597))</f>
        <v/>
      </c>
      <c r="H598" s="51">
        <f>(F598-G598+'2_Params'!$B$6)/'2_Params'!$B$7</f>
        <v/>
      </c>
      <c r="I598" s="51">
        <f>1/(1+10^(-H598))</f>
        <v/>
      </c>
      <c r="J598" s="52">
        <f>LN(ABS(E598)+1)*('2_Params'!$B$8/MAX('2_Params'!$B$10,(IF(L598=1,F598-G598,G598-F598))*'2_Params'!$B$9+'2_Params'!$B$8))</f>
        <v/>
      </c>
      <c r="K598" s="52">
        <f>'2_Params'!$B$5*J598*(L598-I598)</f>
        <v/>
      </c>
      <c r="L598" s="48">
        <f>'1_Raw_Games'!O598</f>
        <v/>
      </c>
      <c r="M598" s="66" t="n">
        <v>-0.193044927166843</v>
      </c>
      <c r="N598" s="54">
        <f>ABS(H598-M598)</f>
        <v/>
      </c>
    </row>
    <row r="599" ht="15" customHeight="1" s="35">
      <c r="A599" s="48">
        <f>'1_Raw_Games'!A599</f>
        <v/>
      </c>
      <c r="B599" s="49">
        <f>'1_Raw_Games'!B599</f>
        <v/>
      </c>
      <c r="C599" s="48">
        <f>'1_Raw_Games'!D599</f>
        <v/>
      </c>
      <c r="D599" s="48">
        <f>'1_Raw_Games'!C599</f>
        <v/>
      </c>
      <c r="E599" s="48">
        <f>'1_Raw_Games'!P599</f>
        <v/>
      </c>
      <c r="F599" s="50">
        <f>'2_Params'!$B$4+SUMPRODUCT(($C$3:C598=C599)*($K$3:K598))-SUMPRODUCT(($D$3:D598=C599)*($K$3:K598))</f>
        <v/>
      </c>
      <c r="G599" s="50">
        <f>'2_Params'!$B$4+SUMPRODUCT(($C$3:C598=D599)*($K$3:K598))-SUMPRODUCT(($D$3:D598=D599)*($K$3:K598))</f>
        <v/>
      </c>
      <c r="H599" s="51">
        <f>(F599-G599+'2_Params'!$B$6)/'2_Params'!$B$7</f>
        <v/>
      </c>
      <c r="I599" s="51">
        <f>1/(1+10^(-H599))</f>
        <v/>
      </c>
      <c r="J599" s="52">
        <f>LN(ABS(E599)+1)*('2_Params'!$B$8/MAX('2_Params'!$B$10,(IF(L599=1,F599-G599,G599-F599))*'2_Params'!$B$9+'2_Params'!$B$8))</f>
        <v/>
      </c>
      <c r="K599" s="52">
        <f>'2_Params'!$B$5*J599*(L599-I599)</f>
        <v/>
      </c>
      <c r="L599" s="48">
        <f>'1_Raw_Games'!O599</f>
        <v/>
      </c>
      <c r="M599" s="66" t="n">
        <v>0.2338332936011079</v>
      </c>
      <c r="N599" s="54">
        <f>ABS(H599-M599)</f>
        <v/>
      </c>
    </row>
    <row r="600" ht="15" customHeight="1" s="35">
      <c r="A600" s="48">
        <f>'1_Raw_Games'!A600</f>
        <v/>
      </c>
      <c r="B600" s="49">
        <f>'1_Raw_Games'!B600</f>
        <v/>
      </c>
      <c r="C600" s="48">
        <f>'1_Raw_Games'!D600</f>
        <v/>
      </c>
      <c r="D600" s="48">
        <f>'1_Raw_Games'!C600</f>
        <v/>
      </c>
      <c r="E600" s="48">
        <f>'1_Raw_Games'!P600</f>
        <v/>
      </c>
      <c r="F600" s="50">
        <f>'2_Params'!$B$4+SUMPRODUCT(($C$3:C599=C600)*($K$3:K599))-SUMPRODUCT(($D$3:D599=C600)*($K$3:K599))</f>
        <v/>
      </c>
      <c r="G600" s="50">
        <f>'2_Params'!$B$4+SUMPRODUCT(($C$3:C599=D600)*($K$3:K599))-SUMPRODUCT(($D$3:D599=D600)*($K$3:K599))</f>
        <v/>
      </c>
      <c r="H600" s="51">
        <f>(F600-G600+'2_Params'!$B$6)/'2_Params'!$B$7</f>
        <v/>
      </c>
      <c r="I600" s="51">
        <f>1/(1+10^(-H600))</f>
        <v/>
      </c>
      <c r="J600" s="52">
        <f>LN(ABS(E600)+1)*('2_Params'!$B$8/MAX('2_Params'!$B$10,(IF(L600=1,F600-G600,G600-F600))*'2_Params'!$B$9+'2_Params'!$B$8))</f>
        <v/>
      </c>
      <c r="K600" s="52">
        <f>'2_Params'!$B$5*J600*(L600-I600)</f>
        <v/>
      </c>
      <c r="L600" s="48">
        <f>'1_Raw_Games'!O600</f>
        <v/>
      </c>
      <c r="M600" s="66" t="n">
        <v>0.1688432403409518</v>
      </c>
      <c r="N600" s="54">
        <f>ABS(H600-M600)</f>
        <v/>
      </c>
    </row>
    <row r="601" ht="15" customHeight="1" s="35">
      <c r="A601" s="48">
        <f>'1_Raw_Games'!A601</f>
        <v/>
      </c>
      <c r="B601" s="49">
        <f>'1_Raw_Games'!B601</f>
        <v/>
      </c>
      <c r="C601" s="48">
        <f>'1_Raw_Games'!D601</f>
        <v/>
      </c>
      <c r="D601" s="48">
        <f>'1_Raw_Games'!C601</f>
        <v/>
      </c>
      <c r="E601" s="48">
        <f>'1_Raw_Games'!P601</f>
        <v/>
      </c>
      <c r="F601" s="50">
        <f>'2_Params'!$B$4+SUMPRODUCT(($C$3:C600=C601)*($K$3:K600))-SUMPRODUCT(($D$3:D600=C601)*($K$3:K600))</f>
        <v/>
      </c>
      <c r="G601" s="50">
        <f>'2_Params'!$B$4+SUMPRODUCT(($C$3:C600=D601)*($K$3:K600))-SUMPRODUCT(($D$3:D600=D601)*($K$3:K600))</f>
        <v/>
      </c>
      <c r="H601" s="51">
        <f>(F601-G601+'2_Params'!$B$6)/'2_Params'!$B$7</f>
        <v/>
      </c>
      <c r="I601" s="51">
        <f>1/(1+10^(-H601))</f>
        <v/>
      </c>
      <c r="J601" s="52">
        <f>LN(ABS(E601)+1)*('2_Params'!$B$8/MAX('2_Params'!$B$10,(IF(L601=1,F601-G601,G601-F601))*'2_Params'!$B$9+'2_Params'!$B$8))</f>
        <v/>
      </c>
      <c r="K601" s="52">
        <f>'2_Params'!$B$5*J601*(L601-I601)</f>
        <v/>
      </c>
      <c r="L601" s="48">
        <f>'1_Raw_Games'!O601</f>
        <v/>
      </c>
      <c r="M601" s="66" t="n">
        <v>0.0158367420103513</v>
      </c>
      <c r="N601" s="54">
        <f>ABS(H601-M601)</f>
        <v/>
      </c>
    </row>
    <row r="602" ht="15" customHeight="1" s="35">
      <c r="A602" s="48">
        <f>'1_Raw_Games'!A602</f>
        <v/>
      </c>
      <c r="B602" s="49">
        <f>'1_Raw_Games'!B602</f>
        <v/>
      </c>
      <c r="C602" s="48">
        <f>'1_Raw_Games'!D602</f>
        <v/>
      </c>
      <c r="D602" s="48">
        <f>'1_Raw_Games'!C602</f>
        <v/>
      </c>
      <c r="E602" s="48">
        <f>'1_Raw_Games'!P602</f>
        <v/>
      </c>
      <c r="F602" s="50">
        <f>'2_Params'!$B$4+SUMPRODUCT(($C$3:C601=C602)*($K$3:K601))-SUMPRODUCT(($D$3:D601=C602)*($K$3:K601))</f>
        <v/>
      </c>
      <c r="G602" s="50">
        <f>'2_Params'!$B$4+SUMPRODUCT(($C$3:C601=D602)*($K$3:K601))-SUMPRODUCT(($D$3:D601=D602)*($K$3:K601))</f>
        <v/>
      </c>
      <c r="H602" s="51">
        <f>(F602-G602+'2_Params'!$B$6)/'2_Params'!$B$7</f>
        <v/>
      </c>
      <c r="I602" s="51">
        <f>1/(1+10^(-H602))</f>
        <v/>
      </c>
      <c r="J602" s="52">
        <f>LN(ABS(E602)+1)*('2_Params'!$B$8/MAX('2_Params'!$B$10,(IF(L602=1,F602-G602,G602-F602))*'2_Params'!$B$9+'2_Params'!$B$8))</f>
        <v/>
      </c>
      <c r="K602" s="52">
        <f>'2_Params'!$B$5*J602*(L602-I602)</f>
        <v/>
      </c>
      <c r="L602" s="48">
        <f>'1_Raw_Games'!O602</f>
        <v/>
      </c>
      <c r="M602" s="66" t="n">
        <v>-0.172263504803663</v>
      </c>
      <c r="N602" s="54">
        <f>ABS(H602-M602)</f>
        <v/>
      </c>
    </row>
    <row r="603" ht="15" customHeight="1" s="35">
      <c r="A603" s="48">
        <f>'1_Raw_Games'!A603</f>
        <v/>
      </c>
      <c r="B603" s="49">
        <f>'1_Raw_Games'!B603</f>
        <v/>
      </c>
      <c r="C603" s="48">
        <f>'1_Raw_Games'!D603</f>
        <v/>
      </c>
      <c r="D603" s="48">
        <f>'1_Raw_Games'!C603</f>
        <v/>
      </c>
      <c r="E603" s="48">
        <f>'1_Raw_Games'!P603</f>
        <v/>
      </c>
      <c r="F603" s="50">
        <f>'2_Params'!$B$4+SUMPRODUCT(($C$3:C602=C603)*($K$3:K602))-SUMPRODUCT(($D$3:D602=C603)*($K$3:K602))</f>
        <v/>
      </c>
      <c r="G603" s="50">
        <f>'2_Params'!$B$4+SUMPRODUCT(($C$3:C602=D603)*($K$3:K602))-SUMPRODUCT(($D$3:D602=D603)*($K$3:K602))</f>
        <v/>
      </c>
      <c r="H603" s="51">
        <f>(F603-G603+'2_Params'!$B$6)/'2_Params'!$B$7</f>
        <v/>
      </c>
      <c r="I603" s="51">
        <f>1/(1+10^(-H603))</f>
        <v/>
      </c>
      <c r="J603" s="52">
        <f>LN(ABS(E603)+1)*('2_Params'!$B$8/MAX('2_Params'!$B$10,(IF(L603=1,F603-G603,G603-F603))*'2_Params'!$B$9+'2_Params'!$B$8))</f>
        <v/>
      </c>
      <c r="K603" s="52">
        <f>'2_Params'!$B$5*J603*(L603-I603)</f>
        <v/>
      </c>
      <c r="L603" s="48">
        <f>'1_Raw_Games'!O603</f>
        <v/>
      </c>
      <c r="M603" s="66" t="n">
        <v>-0.290930905810041</v>
      </c>
      <c r="N603" s="54">
        <f>ABS(H603-M603)</f>
        <v/>
      </c>
    </row>
    <row r="604" ht="15" customHeight="1" s="35">
      <c r="A604" s="48">
        <f>'1_Raw_Games'!A604</f>
        <v/>
      </c>
      <c r="B604" s="49">
        <f>'1_Raw_Games'!B604</f>
        <v/>
      </c>
      <c r="C604" s="48">
        <f>'1_Raw_Games'!D604</f>
        <v/>
      </c>
      <c r="D604" s="48">
        <f>'1_Raw_Games'!C604</f>
        <v/>
      </c>
      <c r="E604" s="48">
        <f>'1_Raw_Games'!P604</f>
        <v/>
      </c>
      <c r="F604" s="50">
        <f>'2_Params'!$B$4+SUMPRODUCT(($C$3:C603=C604)*($K$3:K603))-SUMPRODUCT(($D$3:D603=C604)*($K$3:K603))</f>
        <v/>
      </c>
      <c r="G604" s="50">
        <f>'2_Params'!$B$4+SUMPRODUCT(($C$3:C603=D604)*($K$3:K603))-SUMPRODUCT(($D$3:D603=D604)*($K$3:K603))</f>
        <v/>
      </c>
      <c r="H604" s="51">
        <f>(F604-G604+'2_Params'!$B$6)/'2_Params'!$B$7</f>
        <v/>
      </c>
      <c r="I604" s="51">
        <f>1/(1+10^(-H604))</f>
        <v/>
      </c>
      <c r="J604" s="52">
        <f>LN(ABS(E604)+1)*('2_Params'!$B$8/MAX('2_Params'!$B$10,(IF(L604=1,F604-G604,G604-F604))*'2_Params'!$B$9+'2_Params'!$B$8))</f>
        <v/>
      </c>
      <c r="K604" s="52">
        <f>'2_Params'!$B$5*J604*(L604-I604)</f>
        <v/>
      </c>
      <c r="L604" s="48">
        <f>'1_Raw_Games'!O604</f>
        <v/>
      </c>
      <c r="M604" s="66" t="n">
        <v>0.4335703693657461</v>
      </c>
      <c r="N604" s="54">
        <f>ABS(H604-M604)</f>
        <v/>
      </c>
    </row>
    <row r="605" ht="15" customHeight="1" s="35">
      <c r="A605" s="48">
        <f>'1_Raw_Games'!A605</f>
        <v/>
      </c>
      <c r="B605" s="49">
        <f>'1_Raw_Games'!B605</f>
        <v/>
      </c>
      <c r="C605" s="48">
        <f>'1_Raw_Games'!D605</f>
        <v/>
      </c>
      <c r="D605" s="48">
        <f>'1_Raw_Games'!C605</f>
        <v/>
      </c>
      <c r="E605" s="48">
        <f>'1_Raw_Games'!P605</f>
        <v/>
      </c>
      <c r="F605" s="50">
        <f>'2_Params'!$B$4+SUMPRODUCT(($C$3:C604=C605)*($K$3:K604))-SUMPRODUCT(($D$3:D604=C605)*($K$3:K604))</f>
        <v/>
      </c>
      <c r="G605" s="50">
        <f>'2_Params'!$B$4+SUMPRODUCT(($C$3:C604=D605)*($K$3:K604))-SUMPRODUCT(($D$3:D604=D605)*($K$3:K604))</f>
        <v/>
      </c>
      <c r="H605" s="51">
        <f>(F605-G605+'2_Params'!$B$6)/'2_Params'!$B$7</f>
        <v/>
      </c>
      <c r="I605" s="51">
        <f>1/(1+10^(-H605))</f>
        <v/>
      </c>
      <c r="J605" s="52">
        <f>LN(ABS(E605)+1)*('2_Params'!$B$8/MAX('2_Params'!$B$10,(IF(L605=1,F605-G605,G605-F605))*'2_Params'!$B$9+'2_Params'!$B$8))</f>
        <v/>
      </c>
      <c r="K605" s="52">
        <f>'2_Params'!$B$5*J605*(L605-I605)</f>
        <v/>
      </c>
      <c r="L605" s="48">
        <f>'1_Raw_Games'!O605</f>
        <v/>
      </c>
      <c r="M605" s="66" t="n">
        <v>0.2174070102325737</v>
      </c>
      <c r="N605" s="54">
        <f>ABS(H605-M605)</f>
        <v/>
      </c>
    </row>
    <row r="606" ht="15" customHeight="1" s="35">
      <c r="A606" s="48">
        <f>'1_Raw_Games'!A606</f>
        <v/>
      </c>
      <c r="B606" s="49">
        <f>'1_Raw_Games'!B606</f>
        <v/>
      </c>
      <c r="C606" s="48">
        <f>'1_Raw_Games'!D606</f>
        <v/>
      </c>
      <c r="D606" s="48">
        <f>'1_Raw_Games'!C606</f>
        <v/>
      </c>
      <c r="E606" s="48">
        <f>'1_Raw_Games'!P606</f>
        <v/>
      </c>
      <c r="F606" s="50">
        <f>'2_Params'!$B$4+SUMPRODUCT(($C$3:C605=C606)*($K$3:K605))-SUMPRODUCT(($D$3:D605=C606)*($K$3:K605))</f>
        <v/>
      </c>
      <c r="G606" s="50">
        <f>'2_Params'!$B$4+SUMPRODUCT(($C$3:C605=D606)*($K$3:K605))-SUMPRODUCT(($D$3:D605=D606)*($K$3:K605))</f>
        <v/>
      </c>
      <c r="H606" s="51">
        <f>(F606-G606+'2_Params'!$B$6)/'2_Params'!$B$7</f>
        <v/>
      </c>
      <c r="I606" s="51">
        <f>1/(1+10^(-H606))</f>
        <v/>
      </c>
      <c r="J606" s="52">
        <f>LN(ABS(E606)+1)*('2_Params'!$B$8/MAX('2_Params'!$B$10,(IF(L606=1,F606-G606,G606-F606))*'2_Params'!$B$9+'2_Params'!$B$8))</f>
        <v/>
      </c>
      <c r="K606" s="52">
        <f>'2_Params'!$B$5*J606*(L606-I606)</f>
        <v/>
      </c>
      <c r="L606" s="48">
        <f>'1_Raw_Games'!O606</f>
        <v/>
      </c>
      <c r="M606" s="66" t="n">
        <v>0.2207081342290229</v>
      </c>
      <c r="N606" s="54">
        <f>ABS(H606-M606)</f>
        <v/>
      </c>
    </row>
    <row r="607" ht="15" customHeight="1" s="35">
      <c r="A607" s="48">
        <f>'1_Raw_Games'!A607</f>
        <v/>
      </c>
      <c r="B607" s="49">
        <f>'1_Raw_Games'!B607</f>
        <v/>
      </c>
      <c r="C607" s="48">
        <f>'1_Raw_Games'!D607</f>
        <v/>
      </c>
      <c r="D607" s="48">
        <f>'1_Raw_Games'!C607</f>
        <v/>
      </c>
      <c r="E607" s="48">
        <f>'1_Raw_Games'!P607</f>
        <v/>
      </c>
      <c r="F607" s="50">
        <f>'2_Params'!$B$4+SUMPRODUCT(($C$3:C606=C607)*($K$3:K606))-SUMPRODUCT(($D$3:D606=C607)*($K$3:K606))</f>
        <v/>
      </c>
      <c r="G607" s="50">
        <f>'2_Params'!$B$4+SUMPRODUCT(($C$3:C606=D607)*($K$3:K606))-SUMPRODUCT(($D$3:D606=D607)*($K$3:K606))</f>
        <v/>
      </c>
      <c r="H607" s="51">
        <f>(F607-G607+'2_Params'!$B$6)/'2_Params'!$B$7</f>
        <v/>
      </c>
      <c r="I607" s="51">
        <f>1/(1+10^(-H607))</f>
        <v/>
      </c>
      <c r="J607" s="52">
        <f>LN(ABS(E607)+1)*('2_Params'!$B$8/MAX('2_Params'!$B$10,(IF(L607=1,F607-G607,G607-F607))*'2_Params'!$B$9+'2_Params'!$B$8))</f>
        <v/>
      </c>
      <c r="K607" s="52">
        <f>'2_Params'!$B$5*J607*(L607-I607)</f>
        <v/>
      </c>
      <c r="L607" s="48">
        <f>'1_Raw_Games'!O607</f>
        <v/>
      </c>
      <c r="M607" s="66" t="n">
        <v>-0.035820057711652</v>
      </c>
      <c r="N607" s="54">
        <f>ABS(H607-M607)</f>
        <v/>
      </c>
    </row>
    <row r="608" ht="15" customHeight="1" s="35">
      <c r="A608" s="48">
        <f>'1_Raw_Games'!A608</f>
        <v/>
      </c>
      <c r="B608" s="49">
        <f>'1_Raw_Games'!B608</f>
        <v/>
      </c>
      <c r="C608" s="48">
        <f>'1_Raw_Games'!D608</f>
        <v/>
      </c>
      <c r="D608" s="48">
        <f>'1_Raw_Games'!C608</f>
        <v/>
      </c>
      <c r="E608" s="48">
        <f>'1_Raw_Games'!P608</f>
        <v/>
      </c>
      <c r="F608" s="50">
        <f>'2_Params'!$B$4+SUMPRODUCT(($C$3:C607=C608)*($K$3:K607))-SUMPRODUCT(($D$3:D607=C608)*($K$3:K607))</f>
        <v/>
      </c>
      <c r="G608" s="50">
        <f>'2_Params'!$B$4+SUMPRODUCT(($C$3:C607=D608)*($K$3:K607))-SUMPRODUCT(($D$3:D607=D608)*($K$3:K607))</f>
        <v/>
      </c>
      <c r="H608" s="51">
        <f>(F608-G608+'2_Params'!$B$6)/'2_Params'!$B$7</f>
        <v/>
      </c>
      <c r="I608" s="51">
        <f>1/(1+10^(-H608))</f>
        <v/>
      </c>
      <c r="J608" s="52">
        <f>LN(ABS(E608)+1)*('2_Params'!$B$8/MAX('2_Params'!$B$10,(IF(L608=1,F608-G608,G608-F608))*'2_Params'!$B$9+'2_Params'!$B$8))</f>
        <v/>
      </c>
      <c r="K608" s="52">
        <f>'2_Params'!$B$5*J608*(L608-I608)</f>
        <v/>
      </c>
      <c r="L608" s="48">
        <f>'1_Raw_Games'!O608</f>
        <v/>
      </c>
      <c r="M608" s="66" t="n">
        <v>-0.0712467415770117</v>
      </c>
      <c r="N608" s="54">
        <f>ABS(H608-M608)</f>
        <v/>
      </c>
    </row>
    <row r="609" ht="15" customHeight="1" s="35">
      <c r="A609" s="48">
        <f>'1_Raw_Games'!A609</f>
        <v/>
      </c>
      <c r="B609" s="49">
        <f>'1_Raw_Games'!B609</f>
        <v/>
      </c>
      <c r="C609" s="48">
        <f>'1_Raw_Games'!D609</f>
        <v/>
      </c>
      <c r="D609" s="48">
        <f>'1_Raw_Games'!C609</f>
        <v/>
      </c>
      <c r="E609" s="48">
        <f>'1_Raw_Games'!P609</f>
        <v/>
      </c>
      <c r="F609" s="50">
        <f>'2_Params'!$B$4+SUMPRODUCT(($C$3:C608=C609)*($K$3:K608))-SUMPRODUCT(($D$3:D608=C609)*($K$3:K608))</f>
        <v/>
      </c>
      <c r="G609" s="50">
        <f>'2_Params'!$B$4+SUMPRODUCT(($C$3:C608=D609)*($K$3:K608))-SUMPRODUCT(($D$3:D608=D609)*($K$3:K608))</f>
        <v/>
      </c>
      <c r="H609" s="51">
        <f>(F609-G609+'2_Params'!$B$6)/'2_Params'!$B$7</f>
        <v/>
      </c>
      <c r="I609" s="51">
        <f>1/(1+10^(-H609))</f>
        <v/>
      </c>
      <c r="J609" s="52">
        <f>LN(ABS(E609)+1)*('2_Params'!$B$8/MAX('2_Params'!$B$10,(IF(L609=1,F609-G609,G609-F609))*'2_Params'!$B$9+'2_Params'!$B$8))</f>
        <v/>
      </c>
      <c r="K609" s="52">
        <f>'2_Params'!$B$5*J609*(L609-I609)</f>
        <v/>
      </c>
      <c r="L609" s="48">
        <f>'1_Raw_Games'!O609</f>
        <v/>
      </c>
      <c r="M609" s="66" t="n">
        <v>0.4542709940325875</v>
      </c>
      <c r="N609" s="54">
        <f>ABS(H609-M609)</f>
        <v/>
      </c>
    </row>
    <row r="610" ht="15" customHeight="1" s="35">
      <c r="A610" s="48">
        <f>'1_Raw_Games'!A610</f>
        <v/>
      </c>
      <c r="B610" s="49">
        <f>'1_Raw_Games'!B610</f>
        <v/>
      </c>
      <c r="C610" s="48">
        <f>'1_Raw_Games'!D610</f>
        <v/>
      </c>
      <c r="D610" s="48">
        <f>'1_Raw_Games'!C610</f>
        <v/>
      </c>
      <c r="E610" s="48">
        <f>'1_Raw_Games'!P610</f>
        <v/>
      </c>
      <c r="F610" s="50">
        <f>'2_Params'!$B$4+SUMPRODUCT(($C$3:C609=C610)*($K$3:K609))-SUMPRODUCT(($D$3:D609=C610)*($K$3:K609))</f>
        <v/>
      </c>
      <c r="G610" s="50">
        <f>'2_Params'!$B$4+SUMPRODUCT(($C$3:C609=D610)*($K$3:K609))-SUMPRODUCT(($D$3:D609=D610)*($K$3:K609))</f>
        <v/>
      </c>
      <c r="H610" s="51">
        <f>(F610-G610+'2_Params'!$B$6)/'2_Params'!$B$7</f>
        <v/>
      </c>
      <c r="I610" s="51">
        <f>1/(1+10^(-H610))</f>
        <v/>
      </c>
      <c r="J610" s="52">
        <f>LN(ABS(E610)+1)*('2_Params'!$B$8/MAX('2_Params'!$B$10,(IF(L610=1,F610-G610,G610-F610))*'2_Params'!$B$9+'2_Params'!$B$8))</f>
        <v/>
      </c>
      <c r="K610" s="52">
        <f>'2_Params'!$B$5*J610*(L610-I610)</f>
        <v/>
      </c>
      <c r="L610" s="48">
        <f>'1_Raw_Games'!O610</f>
        <v/>
      </c>
      <c r="M610" s="66" t="n">
        <v>0.150992884157726</v>
      </c>
      <c r="N610" s="54">
        <f>ABS(H610-M610)</f>
        <v/>
      </c>
    </row>
    <row r="611" ht="15" customHeight="1" s="35">
      <c r="A611" s="48">
        <f>'1_Raw_Games'!A611</f>
        <v/>
      </c>
      <c r="B611" s="49">
        <f>'1_Raw_Games'!B611</f>
        <v/>
      </c>
      <c r="C611" s="48">
        <f>'1_Raw_Games'!D611</f>
        <v/>
      </c>
      <c r="D611" s="48">
        <f>'1_Raw_Games'!C611</f>
        <v/>
      </c>
      <c r="E611" s="48">
        <f>'1_Raw_Games'!P611</f>
        <v/>
      </c>
      <c r="F611" s="50">
        <f>'2_Params'!$B$4+SUMPRODUCT(($C$3:C610=C611)*($K$3:K610))-SUMPRODUCT(($D$3:D610=C611)*($K$3:K610))</f>
        <v/>
      </c>
      <c r="G611" s="50">
        <f>'2_Params'!$B$4+SUMPRODUCT(($C$3:C610=D611)*($K$3:K610))-SUMPRODUCT(($D$3:D610=D611)*($K$3:K610))</f>
        <v/>
      </c>
      <c r="H611" s="51">
        <f>(F611-G611+'2_Params'!$B$6)/'2_Params'!$B$7</f>
        <v/>
      </c>
      <c r="I611" s="51">
        <f>1/(1+10^(-H611))</f>
        <v/>
      </c>
      <c r="J611" s="52">
        <f>LN(ABS(E611)+1)*('2_Params'!$B$8/MAX('2_Params'!$B$10,(IF(L611=1,F611-G611,G611-F611))*'2_Params'!$B$9+'2_Params'!$B$8))</f>
        <v/>
      </c>
      <c r="K611" s="52">
        <f>'2_Params'!$B$5*J611*(L611-I611)</f>
        <v/>
      </c>
      <c r="L611" s="48">
        <f>'1_Raw_Games'!O611</f>
        <v/>
      </c>
      <c r="M611" s="66" t="n">
        <v>0.1098786755309998</v>
      </c>
      <c r="N611" s="54">
        <f>ABS(H611-M611)</f>
        <v/>
      </c>
    </row>
    <row r="612" ht="15" customHeight="1" s="35">
      <c r="A612" s="48">
        <f>'1_Raw_Games'!A612</f>
        <v/>
      </c>
      <c r="B612" s="49">
        <f>'1_Raw_Games'!B612</f>
        <v/>
      </c>
      <c r="C612" s="48">
        <f>'1_Raw_Games'!D612</f>
        <v/>
      </c>
      <c r="D612" s="48">
        <f>'1_Raw_Games'!C612</f>
        <v/>
      </c>
      <c r="E612" s="48">
        <f>'1_Raw_Games'!P612</f>
        <v/>
      </c>
      <c r="F612" s="50">
        <f>'2_Params'!$B$4+SUMPRODUCT(($C$3:C611=C612)*($K$3:K611))-SUMPRODUCT(($D$3:D611=C612)*($K$3:K611))</f>
        <v/>
      </c>
      <c r="G612" s="50">
        <f>'2_Params'!$B$4+SUMPRODUCT(($C$3:C611=D612)*($K$3:K611))-SUMPRODUCT(($D$3:D611=D612)*($K$3:K611))</f>
        <v/>
      </c>
      <c r="H612" s="51">
        <f>(F612-G612+'2_Params'!$B$6)/'2_Params'!$B$7</f>
        <v/>
      </c>
      <c r="I612" s="51">
        <f>1/(1+10^(-H612))</f>
        <v/>
      </c>
      <c r="J612" s="52">
        <f>LN(ABS(E612)+1)*('2_Params'!$B$8/MAX('2_Params'!$B$10,(IF(L612=1,F612-G612,G612-F612))*'2_Params'!$B$9+'2_Params'!$B$8))</f>
        <v/>
      </c>
      <c r="K612" s="52">
        <f>'2_Params'!$B$5*J612*(L612-I612)</f>
        <v/>
      </c>
      <c r="L612" s="48">
        <f>'1_Raw_Games'!O612</f>
        <v/>
      </c>
      <c r="M612" s="66" t="n">
        <v>0.08994017251648689</v>
      </c>
      <c r="N612" s="54">
        <f>ABS(H612-M612)</f>
        <v/>
      </c>
    </row>
    <row r="613" ht="15" customHeight="1" s="35">
      <c r="A613" s="48">
        <f>'1_Raw_Games'!A613</f>
        <v/>
      </c>
      <c r="B613" s="49">
        <f>'1_Raw_Games'!B613</f>
        <v/>
      </c>
      <c r="C613" s="48">
        <f>'1_Raw_Games'!D613</f>
        <v/>
      </c>
      <c r="D613" s="48">
        <f>'1_Raw_Games'!C613</f>
        <v/>
      </c>
      <c r="E613" s="48">
        <f>'1_Raw_Games'!P613</f>
        <v/>
      </c>
      <c r="F613" s="50">
        <f>'2_Params'!$B$4+SUMPRODUCT(($C$3:C612=C613)*($K$3:K612))-SUMPRODUCT(($D$3:D612=C613)*($K$3:K612))</f>
        <v/>
      </c>
      <c r="G613" s="50">
        <f>'2_Params'!$B$4+SUMPRODUCT(($C$3:C612=D613)*($K$3:K612))-SUMPRODUCT(($D$3:D612=D613)*($K$3:K612))</f>
        <v/>
      </c>
      <c r="H613" s="51">
        <f>(F613-G613+'2_Params'!$B$6)/'2_Params'!$B$7</f>
        <v/>
      </c>
      <c r="I613" s="51">
        <f>1/(1+10^(-H613))</f>
        <v/>
      </c>
      <c r="J613" s="52">
        <f>LN(ABS(E613)+1)*('2_Params'!$B$8/MAX('2_Params'!$B$10,(IF(L613=1,F613-G613,G613-F613))*'2_Params'!$B$9+'2_Params'!$B$8))</f>
        <v/>
      </c>
      <c r="K613" s="52">
        <f>'2_Params'!$B$5*J613*(L613-I613)</f>
        <v/>
      </c>
      <c r="L613" s="48">
        <f>'1_Raw_Games'!O613</f>
        <v/>
      </c>
      <c r="M613" s="66" t="n">
        <v>0.2170960864054876</v>
      </c>
      <c r="N613" s="54">
        <f>ABS(H613-M613)</f>
        <v/>
      </c>
    </row>
    <row r="614" ht="15" customHeight="1" s="35">
      <c r="A614" s="48">
        <f>'1_Raw_Games'!A614</f>
        <v/>
      </c>
      <c r="B614" s="49">
        <f>'1_Raw_Games'!B614</f>
        <v/>
      </c>
      <c r="C614" s="48">
        <f>'1_Raw_Games'!D614</f>
        <v/>
      </c>
      <c r="D614" s="48">
        <f>'1_Raw_Games'!C614</f>
        <v/>
      </c>
      <c r="E614" s="48">
        <f>'1_Raw_Games'!P614</f>
        <v/>
      </c>
      <c r="F614" s="50">
        <f>'2_Params'!$B$4+SUMPRODUCT(($C$3:C613=C614)*($K$3:K613))-SUMPRODUCT(($D$3:D613=C614)*($K$3:K613))</f>
        <v/>
      </c>
      <c r="G614" s="50">
        <f>'2_Params'!$B$4+SUMPRODUCT(($C$3:C613=D614)*($K$3:K613))-SUMPRODUCT(($D$3:D613=D614)*($K$3:K613))</f>
        <v/>
      </c>
      <c r="H614" s="51">
        <f>(F614-G614+'2_Params'!$B$6)/'2_Params'!$B$7</f>
        <v/>
      </c>
      <c r="I614" s="51">
        <f>1/(1+10^(-H614))</f>
        <v/>
      </c>
      <c r="J614" s="52">
        <f>LN(ABS(E614)+1)*('2_Params'!$B$8/MAX('2_Params'!$B$10,(IF(L614=1,F614-G614,G614-F614))*'2_Params'!$B$9+'2_Params'!$B$8))</f>
        <v/>
      </c>
      <c r="K614" s="52">
        <f>'2_Params'!$B$5*J614*(L614-I614)</f>
        <v/>
      </c>
      <c r="L614" s="48">
        <f>'1_Raw_Games'!O614</f>
        <v/>
      </c>
      <c r="M614" s="66" t="n">
        <v>0.0564362930275785</v>
      </c>
      <c r="N614" s="54">
        <f>ABS(H614-M614)</f>
        <v/>
      </c>
    </row>
    <row r="615" ht="15" customHeight="1" s="35">
      <c r="A615" s="48">
        <f>'1_Raw_Games'!A615</f>
        <v/>
      </c>
      <c r="B615" s="49">
        <f>'1_Raw_Games'!B615</f>
        <v/>
      </c>
      <c r="C615" s="48">
        <f>'1_Raw_Games'!D615</f>
        <v/>
      </c>
      <c r="D615" s="48">
        <f>'1_Raw_Games'!C615</f>
        <v/>
      </c>
      <c r="E615" s="48">
        <f>'1_Raw_Games'!P615</f>
        <v/>
      </c>
      <c r="F615" s="50">
        <f>'2_Params'!$B$4+SUMPRODUCT(($C$3:C614=C615)*($K$3:K614))-SUMPRODUCT(($D$3:D614=C615)*($K$3:K614))</f>
        <v/>
      </c>
      <c r="G615" s="50">
        <f>'2_Params'!$B$4+SUMPRODUCT(($C$3:C614=D615)*($K$3:K614))-SUMPRODUCT(($D$3:D614=D615)*($K$3:K614))</f>
        <v/>
      </c>
      <c r="H615" s="51">
        <f>(F615-G615+'2_Params'!$B$6)/'2_Params'!$B$7</f>
        <v/>
      </c>
      <c r="I615" s="51">
        <f>1/(1+10^(-H615))</f>
        <v/>
      </c>
      <c r="J615" s="52">
        <f>LN(ABS(E615)+1)*('2_Params'!$B$8/MAX('2_Params'!$B$10,(IF(L615=1,F615-G615,G615-F615))*'2_Params'!$B$9+'2_Params'!$B$8))</f>
        <v/>
      </c>
      <c r="K615" s="52">
        <f>'2_Params'!$B$5*J615*(L615-I615)</f>
        <v/>
      </c>
      <c r="L615" s="48">
        <f>'1_Raw_Games'!O615</f>
        <v/>
      </c>
      <c r="M615" s="66" t="n">
        <v>0.1272696486247179</v>
      </c>
      <c r="N615" s="54">
        <f>ABS(H615-M615)</f>
        <v/>
      </c>
    </row>
    <row r="616" ht="15" customHeight="1" s="35">
      <c r="A616" s="48">
        <f>'1_Raw_Games'!A616</f>
        <v/>
      </c>
      <c r="B616" s="49">
        <f>'1_Raw_Games'!B616</f>
        <v/>
      </c>
      <c r="C616" s="48">
        <f>'1_Raw_Games'!D616</f>
        <v/>
      </c>
      <c r="D616" s="48">
        <f>'1_Raw_Games'!C616</f>
        <v/>
      </c>
      <c r="E616" s="48">
        <f>'1_Raw_Games'!P616</f>
        <v/>
      </c>
      <c r="F616" s="50">
        <f>'2_Params'!$B$4+SUMPRODUCT(($C$3:C615=C616)*($K$3:K615))-SUMPRODUCT(($D$3:D615=C616)*($K$3:K615))</f>
        <v/>
      </c>
      <c r="G616" s="50">
        <f>'2_Params'!$B$4+SUMPRODUCT(($C$3:C615=D616)*($K$3:K615))-SUMPRODUCT(($D$3:D615=D616)*($K$3:K615))</f>
        <v/>
      </c>
      <c r="H616" s="51">
        <f>(F616-G616+'2_Params'!$B$6)/'2_Params'!$B$7</f>
        <v/>
      </c>
      <c r="I616" s="51">
        <f>1/(1+10^(-H616))</f>
        <v/>
      </c>
      <c r="J616" s="52">
        <f>LN(ABS(E616)+1)*('2_Params'!$B$8/MAX('2_Params'!$B$10,(IF(L616=1,F616-G616,G616-F616))*'2_Params'!$B$9+'2_Params'!$B$8))</f>
        <v/>
      </c>
      <c r="K616" s="52">
        <f>'2_Params'!$B$5*J616*(L616-I616)</f>
        <v/>
      </c>
      <c r="L616" s="48">
        <f>'1_Raw_Games'!O616</f>
        <v/>
      </c>
      <c r="M616" s="66" t="n">
        <v>0.154399250973197</v>
      </c>
      <c r="N616" s="54">
        <f>ABS(H616-M616)</f>
        <v/>
      </c>
    </row>
    <row r="617" ht="15" customHeight="1" s="35">
      <c r="A617" s="48">
        <f>'1_Raw_Games'!A617</f>
        <v/>
      </c>
      <c r="B617" s="49">
        <f>'1_Raw_Games'!B617</f>
        <v/>
      </c>
      <c r="C617" s="48">
        <f>'1_Raw_Games'!D617</f>
        <v/>
      </c>
      <c r="D617" s="48">
        <f>'1_Raw_Games'!C617</f>
        <v/>
      </c>
      <c r="E617" s="48">
        <f>'1_Raw_Games'!P617</f>
        <v/>
      </c>
      <c r="F617" s="50">
        <f>'2_Params'!$B$4+SUMPRODUCT(($C$3:C616=C617)*($K$3:K616))-SUMPRODUCT(($D$3:D616=C617)*($K$3:K616))</f>
        <v/>
      </c>
      <c r="G617" s="50">
        <f>'2_Params'!$B$4+SUMPRODUCT(($C$3:C616=D617)*($K$3:K616))-SUMPRODUCT(($D$3:D616=D617)*($K$3:K616))</f>
        <v/>
      </c>
      <c r="H617" s="51">
        <f>(F617-G617+'2_Params'!$B$6)/'2_Params'!$B$7</f>
        <v/>
      </c>
      <c r="I617" s="51">
        <f>1/(1+10^(-H617))</f>
        <v/>
      </c>
      <c r="J617" s="52">
        <f>LN(ABS(E617)+1)*('2_Params'!$B$8/MAX('2_Params'!$B$10,(IF(L617=1,F617-G617,G617-F617))*'2_Params'!$B$9+'2_Params'!$B$8))</f>
        <v/>
      </c>
      <c r="K617" s="52">
        <f>'2_Params'!$B$5*J617*(L617-I617)</f>
        <v/>
      </c>
      <c r="L617" s="48">
        <f>'1_Raw_Games'!O617</f>
        <v/>
      </c>
      <c r="M617" s="66" t="n">
        <v>0.1628528749306605</v>
      </c>
      <c r="N617" s="54">
        <f>ABS(H617-M617)</f>
        <v/>
      </c>
    </row>
    <row r="618" ht="15" customHeight="1" s="35">
      <c r="A618" s="48">
        <f>'1_Raw_Games'!A618</f>
        <v/>
      </c>
      <c r="B618" s="49">
        <f>'1_Raw_Games'!B618</f>
        <v/>
      </c>
      <c r="C618" s="48">
        <f>'1_Raw_Games'!D618</f>
        <v/>
      </c>
      <c r="D618" s="48">
        <f>'1_Raw_Games'!C618</f>
        <v/>
      </c>
      <c r="E618" s="48">
        <f>'1_Raw_Games'!P618</f>
        <v/>
      </c>
      <c r="F618" s="50">
        <f>'2_Params'!$B$4+SUMPRODUCT(($C$3:C617=C618)*($K$3:K617))-SUMPRODUCT(($D$3:D617=C618)*($K$3:K617))</f>
        <v/>
      </c>
      <c r="G618" s="50">
        <f>'2_Params'!$B$4+SUMPRODUCT(($C$3:C617=D618)*($K$3:K617))-SUMPRODUCT(($D$3:D617=D618)*($K$3:K617))</f>
        <v/>
      </c>
      <c r="H618" s="51">
        <f>(F618-G618+'2_Params'!$B$6)/'2_Params'!$B$7</f>
        <v/>
      </c>
      <c r="I618" s="51">
        <f>1/(1+10^(-H618))</f>
        <v/>
      </c>
      <c r="J618" s="52">
        <f>LN(ABS(E618)+1)*('2_Params'!$B$8/MAX('2_Params'!$B$10,(IF(L618=1,F618-G618,G618-F618))*'2_Params'!$B$9+'2_Params'!$B$8))</f>
        <v/>
      </c>
      <c r="K618" s="52">
        <f>'2_Params'!$B$5*J618*(L618-I618)</f>
        <v/>
      </c>
      <c r="L618" s="48">
        <f>'1_Raw_Games'!O618</f>
        <v/>
      </c>
      <c r="M618" s="66" t="n">
        <v>0.0670643877727798</v>
      </c>
      <c r="N618" s="54">
        <f>ABS(H618-M618)</f>
        <v/>
      </c>
    </row>
    <row r="619" ht="15" customHeight="1" s="35">
      <c r="A619" s="48">
        <f>'1_Raw_Games'!A619</f>
        <v/>
      </c>
      <c r="B619" s="49">
        <f>'1_Raw_Games'!B619</f>
        <v/>
      </c>
      <c r="C619" s="48">
        <f>'1_Raw_Games'!D619</f>
        <v/>
      </c>
      <c r="D619" s="48">
        <f>'1_Raw_Games'!C619</f>
        <v/>
      </c>
      <c r="E619" s="48">
        <f>'1_Raw_Games'!P619</f>
        <v/>
      </c>
      <c r="F619" s="50">
        <f>'2_Params'!$B$4+SUMPRODUCT(($C$3:C618=C619)*($K$3:K618))-SUMPRODUCT(($D$3:D618=C619)*($K$3:K618))</f>
        <v/>
      </c>
      <c r="G619" s="50">
        <f>'2_Params'!$B$4+SUMPRODUCT(($C$3:C618=D619)*($K$3:K618))-SUMPRODUCT(($D$3:D618=D619)*($K$3:K618))</f>
        <v/>
      </c>
      <c r="H619" s="51">
        <f>(F619-G619+'2_Params'!$B$6)/'2_Params'!$B$7</f>
        <v/>
      </c>
      <c r="I619" s="51">
        <f>1/(1+10^(-H619))</f>
        <v/>
      </c>
      <c r="J619" s="52">
        <f>LN(ABS(E619)+1)*('2_Params'!$B$8/MAX('2_Params'!$B$10,(IF(L619=1,F619-G619,G619-F619))*'2_Params'!$B$9+'2_Params'!$B$8))</f>
        <v/>
      </c>
      <c r="K619" s="52">
        <f>'2_Params'!$B$5*J619*(L619-I619)</f>
        <v/>
      </c>
      <c r="L619" s="48">
        <f>'1_Raw_Games'!O619</f>
        <v/>
      </c>
      <c r="M619" s="66" t="n">
        <v>0.1751313045021368</v>
      </c>
      <c r="N619" s="54">
        <f>ABS(H619-M619)</f>
        <v/>
      </c>
    </row>
    <row r="620" ht="15" customHeight="1" s="35">
      <c r="A620" s="48">
        <f>'1_Raw_Games'!A620</f>
        <v/>
      </c>
      <c r="B620" s="49">
        <f>'1_Raw_Games'!B620</f>
        <v/>
      </c>
      <c r="C620" s="48">
        <f>'1_Raw_Games'!D620</f>
        <v/>
      </c>
      <c r="D620" s="48">
        <f>'1_Raw_Games'!C620</f>
        <v/>
      </c>
      <c r="E620" s="48">
        <f>'1_Raw_Games'!P620</f>
        <v/>
      </c>
      <c r="F620" s="50">
        <f>'2_Params'!$B$4+SUMPRODUCT(($C$3:C619=C620)*($K$3:K619))-SUMPRODUCT(($D$3:D619=C620)*($K$3:K619))</f>
        <v/>
      </c>
      <c r="G620" s="50">
        <f>'2_Params'!$B$4+SUMPRODUCT(($C$3:C619=D620)*($K$3:K619))-SUMPRODUCT(($D$3:D619=D620)*($K$3:K619))</f>
        <v/>
      </c>
      <c r="H620" s="51">
        <f>(F620-G620+'2_Params'!$B$6)/'2_Params'!$B$7</f>
        <v/>
      </c>
      <c r="I620" s="51">
        <f>1/(1+10^(-H620))</f>
        <v/>
      </c>
      <c r="J620" s="52">
        <f>LN(ABS(E620)+1)*('2_Params'!$B$8/MAX('2_Params'!$B$10,(IF(L620=1,F620-G620,G620-F620))*'2_Params'!$B$9+'2_Params'!$B$8))</f>
        <v/>
      </c>
      <c r="K620" s="52">
        <f>'2_Params'!$B$5*J620*(L620-I620)</f>
        <v/>
      </c>
      <c r="L620" s="48">
        <f>'1_Raw_Games'!O620</f>
        <v/>
      </c>
      <c r="M620" s="66" t="n">
        <v>0.1995460389977614</v>
      </c>
      <c r="N620" s="54">
        <f>ABS(H620-M620)</f>
        <v/>
      </c>
    </row>
    <row r="621" ht="15" customHeight="1" s="35">
      <c r="A621" s="48">
        <f>'1_Raw_Games'!A621</f>
        <v/>
      </c>
      <c r="B621" s="49">
        <f>'1_Raw_Games'!B621</f>
        <v/>
      </c>
      <c r="C621" s="48">
        <f>'1_Raw_Games'!D621</f>
        <v/>
      </c>
      <c r="D621" s="48">
        <f>'1_Raw_Games'!C621</f>
        <v/>
      </c>
      <c r="E621" s="48">
        <f>'1_Raw_Games'!P621</f>
        <v/>
      </c>
      <c r="F621" s="50">
        <f>'2_Params'!$B$4+SUMPRODUCT(($C$3:C620=C621)*($K$3:K620))-SUMPRODUCT(($D$3:D620=C621)*($K$3:K620))</f>
        <v/>
      </c>
      <c r="G621" s="50">
        <f>'2_Params'!$B$4+SUMPRODUCT(($C$3:C620=D621)*($K$3:K620))-SUMPRODUCT(($D$3:D620=D621)*($K$3:K620))</f>
        <v/>
      </c>
      <c r="H621" s="51">
        <f>(F621-G621+'2_Params'!$B$6)/'2_Params'!$B$7</f>
        <v/>
      </c>
      <c r="I621" s="51">
        <f>1/(1+10^(-H621))</f>
        <v/>
      </c>
      <c r="J621" s="52">
        <f>LN(ABS(E621)+1)*('2_Params'!$B$8/MAX('2_Params'!$B$10,(IF(L621=1,F621-G621,G621-F621))*'2_Params'!$B$9+'2_Params'!$B$8))</f>
        <v/>
      </c>
      <c r="K621" s="52">
        <f>'2_Params'!$B$5*J621*(L621-I621)</f>
        <v/>
      </c>
      <c r="L621" s="48">
        <f>'1_Raw_Games'!O621</f>
        <v/>
      </c>
      <c r="M621" s="66" t="n">
        <v>-0.0864095175041399</v>
      </c>
      <c r="N621" s="54">
        <f>ABS(H621-M621)</f>
        <v/>
      </c>
    </row>
    <row r="622" ht="15" customHeight="1" s="35">
      <c r="A622" s="48">
        <f>'1_Raw_Games'!A622</f>
        <v/>
      </c>
      <c r="B622" s="49">
        <f>'1_Raw_Games'!B622</f>
        <v/>
      </c>
      <c r="C622" s="48">
        <f>'1_Raw_Games'!D622</f>
        <v/>
      </c>
      <c r="D622" s="48">
        <f>'1_Raw_Games'!C622</f>
        <v/>
      </c>
      <c r="E622" s="48">
        <f>'1_Raw_Games'!P622</f>
        <v/>
      </c>
      <c r="F622" s="50">
        <f>'2_Params'!$B$4+SUMPRODUCT(($C$3:C621=C622)*($K$3:K621))-SUMPRODUCT(($D$3:D621=C622)*($K$3:K621))</f>
        <v/>
      </c>
      <c r="G622" s="50">
        <f>'2_Params'!$B$4+SUMPRODUCT(($C$3:C621=D622)*($K$3:K621))-SUMPRODUCT(($D$3:D621=D622)*($K$3:K621))</f>
        <v/>
      </c>
      <c r="H622" s="51">
        <f>(F622-G622+'2_Params'!$B$6)/'2_Params'!$B$7</f>
        <v/>
      </c>
      <c r="I622" s="51">
        <f>1/(1+10^(-H622))</f>
        <v/>
      </c>
      <c r="J622" s="52">
        <f>LN(ABS(E622)+1)*('2_Params'!$B$8/MAX('2_Params'!$B$10,(IF(L622=1,F622-G622,G622-F622))*'2_Params'!$B$9+'2_Params'!$B$8))</f>
        <v/>
      </c>
      <c r="K622" s="52">
        <f>'2_Params'!$B$5*J622*(L622-I622)</f>
        <v/>
      </c>
      <c r="L622" s="48">
        <f>'1_Raw_Games'!O622</f>
        <v/>
      </c>
      <c r="M622" s="66" t="n">
        <v>0.6918306938163937</v>
      </c>
      <c r="N622" s="54">
        <f>ABS(H622-M622)</f>
        <v/>
      </c>
    </row>
    <row r="623" ht="15" customHeight="1" s="35">
      <c r="A623" s="48">
        <f>'1_Raw_Games'!A623</f>
        <v/>
      </c>
      <c r="B623" s="49">
        <f>'1_Raw_Games'!B623</f>
        <v/>
      </c>
      <c r="C623" s="48">
        <f>'1_Raw_Games'!D623</f>
        <v/>
      </c>
      <c r="D623" s="48">
        <f>'1_Raw_Games'!C623</f>
        <v/>
      </c>
      <c r="E623" s="48">
        <f>'1_Raw_Games'!P623</f>
        <v/>
      </c>
      <c r="F623" s="50">
        <f>'2_Params'!$B$4+SUMPRODUCT(($C$3:C622=C623)*($K$3:K622))-SUMPRODUCT(($D$3:D622=C623)*($K$3:K622))</f>
        <v/>
      </c>
      <c r="G623" s="50">
        <f>'2_Params'!$B$4+SUMPRODUCT(($C$3:C622=D623)*($K$3:K622))-SUMPRODUCT(($D$3:D622=D623)*($K$3:K622))</f>
        <v/>
      </c>
      <c r="H623" s="51">
        <f>(F623-G623+'2_Params'!$B$6)/'2_Params'!$B$7</f>
        <v/>
      </c>
      <c r="I623" s="51">
        <f>1/(1+10^(-H623))</f>
        <v/>
      </c>
      <c r="J623" s="52">
        <f>LN(ABS(E623)+1)*('2_Params'!$B$8/MAX('2_Params'!$B$10,(IF(L623=1,F623-G623,G623-F623))*'2_Params'!$B$9+'2_Params'!$B$8))</f>
        <v/>
      </c>
      <c r="K623" s="52">
        <f>'2_Params'!$B$5*J623*(L623-I623)</f>
        <v/>
      </c>
      <c r="L623" s="48">
        <f>'1_Raw_Games'!O623</f>
        <v/>
      </c>
      <c r="M623" s="66" t="n">
        <v>0.06605466154235271</v>
      </c>
      <c r="N623" s="54">
        <f>ABS(H623-M623)</f>
        <v/>
      </c>
    </row>
    <row r="624" ht="15" customHeight="1" s="35">
      <c r="A624" s="48">
        <f>'1_Raw_Games'!A624</f>
        <v/>
      </c>
      <c r="B624" s="49">
        <f>'1_Raw_Games'!B624</f>
        <v/>
      </c>
      <c r="C624" s="48">
        <f>'1_Raw_Games'!D624</f>
        <v/>
      </c>
      <c r="D624" s="48">
        <f>'1_Raw_Games'!C624</f>
        <v/>
      </c>
      <c r="E624" s="48">
        <f>'1_Raw_Games'!P624</f>
        <v/>
      </c>
      <c r="F624" s="50">
        <f>'2_Params'!$B$4+SUMPRODUCT(($C$3:C623=C624)*($K$3:K623))-SUMPRODUCT(($D$3:D623=C624)*($K$3:K623))</f>
        <v/>
      </c>
      <c r="G624" s="50">
        <f>'2_Params'!$B$4+SUMPRODUCT(($C$3:C623=D624)*($K$3:K623))-SUMPRODUCT(($D$3:D623=D624)*($K$3:K623))</f>
        <v/>
      </c>
      <c r="H624" s="51">
        <f>(F624-G624+'2_Params'!$B$6)/'2_Params'!$B$7</f>
        <v/>
      </c>
      <c r="I624" s="51">
        <f>1/(1+10^(-H624))</f>
        <v/>
      </c>
      <c r="J624" s="52">
        <f>LN(ABS(E624)+1)*('2_Params'!$B$8/MAX('2_Params'!$B$10,(IF(L624=1,F624-G624,G624-F624))*'2_Params'!$B$9+'2_Params'!$B$8))</f>
        <v/>
      </c>
      <c r="K624" s="52">
        <f>'2_Params'!$B$5*J624*(L624-I624)</f>
        <v/>
      </c>
      <c r="L624" s="48">
        <f>'1_Raw_Games'!O624</f>
        <v/>
      </c>
      <c r="M624" s="66" t="n">
        <v>-0.2651324908126423</v>
      </c>
      <c r="N624" s="54">
        <f>ABS(H624-M624)</f>
        <v/>
      </c>
    </row>
    <row r="625" ht="15" customHeight="1" s="35">
      <c r="A625" s="48">
        <f>'1_Raw_Games'!A625</f>
        <v/>
      </c>
      <c r="B625" s="49">
        <f>'1_Raw_Games'!B625</f>
        <v/>
      </c>
      <c r="C625" s="48">
        <f>'1_Raw_Games'!D625</f>
        <v/>
      </c>
      <c r="D625" s="48">
        <f>'1_Raw_Games'!C625</f>
        <v/>
      </c>
      <c r="E625" s="48">
        <f>'1_Raw_Games'!P625</f>
        <v/>
      </c>
      <c r="F625" s="50">
        <f>'2_Params'!$B$4+SUMPRODUCT(($C$3:C624=C625)*($K$3:K624))-SUMPRODUCT(($D$3:D624=C625)*($K$3:K624))</f>
        <v/>
      </c>
      <c r="G625" s="50">
        <f>'2_Params'!$B$4+SUMPRODUCT(($C$3:C624=D625)*($K$3:K624))-SUMPRODUCT(($D$3:D624=D625)*($K$3:K624))</f>
        <v/>
      </c>
      <c r="H625" s="51">
        <f>(F625-G625+'2_Params'!$B$6)/'2_Params'!$B$7</f>
        <v/>
      </c>
      <c r="I625" s="51">
        <f>1/(1+10^(-H625))</f>
        <v/>
      </c>
      <c r="J625" s="52">
        <f>LN(ABS(E625)+1)*('2_Params'!$B$8/MAX('2_Params'!$B$10,(IF(L625=1,F625-G625,G625-F625))*'2_Params'!$B$9+'2_Params'!$B$8))</f>
        <v/>
      </c>
      <c r="K625" s="52">
        <f>'2_Params'!$B$5*J625*(L625-I625)</f>
        <v/>
      </c>
      <c r="L625" s="48">
        <f>'1_Raw_Games'!O625</f>
        <v/>
      </c>
      <c r="M625" s="66" t="n">
        <v>0.178184705921102</v>
      </c>
      <c r="N625" s="54">
        <f>ABS(H625-M625)</f>
        <v/>
      </c>
    </row>
    <row r="626" ht="15" customHeight="1" s="35">
      <c r="A626" s="48">
        <f>'1_Raw_Games'!A626</f>
        <v/>
      </c>
      <c r="B626" s="49">
        <f>'1_Raw_Games'!B626</f>
        <v/>
      </c>
      <c r="C626" s="48">
        <f>'1_Raw_Games'!D626</f>
        <v/>
      </c>
      <c r="D626" s="48">
        <f>'1_Raw_Games'!C626</f>
        <v/>
      </c>
      <c r="E626" s="48">
        <f>'1_Raw_Games'!P626</f>
        <v/>
      </c>
      <c r="F626" s="50">
        <f>'2_Params'!$B$4+SUMPRODUCT(($C$3:C625=C626)*($K$3:K625))-SUMPRODUCT(($D$3:D625=C626)*($K$3:K625))</f>
        <v/>
      </c>
      <c r="G626" s="50">
        <f>'2_Params'!$B$4+SUMPRODUCT(($C$3:C625=D626)*($K$3:K625))-SUMPRODUCT(($D$3:D625=D626)*($K$3:K625))</f>
        <v/>
      </c>
      <c r="H626" s="51">
        <f>(F626-G626+'2_Params'!$B$6)/'2_Params'!$B$7</f>
        <v/>
      </c>
      <c r="I626" s="51">
        <f>1/(1+10^(-H626))</f>
        <v/>
      </c>
      <c r="J626" s="52">
        <f>LN(ABS(E626)+1)*('2_Params'!$B$8/MAX('2_Params'!$B$10,(IF(L626=1,F626-G626,G626-F626))*'2_Params'!$B$9+'2_Params'!$B$8))</f>
        <v/>
      </c>
      <c r="K626" s="52">
        <f>'2_Params'!$B$5*J626*(L626-I626)</f>
        <v/>
      </c>
      <c r="L626" s="48">
        <f>'1_Raw_Games'!O626</f>
        <v/>
      </c>
      <c r="M626" s="66" t="n">
        <v>0.2498085945243565</v>
      </c>
      <c r="N626" s="54">
        <f>ABS(H626-M626)</f>
        <v/>
      </c>
    </row>
    <row r="627" ht="15" customHeight="1" s="35">
      <c r="A627" s="48">
        <f>'1_Raw_Games'!A627</f>
        <v/>
      </c>
      <c r="B627" s="49">
        <f>'1_Raw_Games'!B627</f>
        <v/>
      </c>
      <c r="C627" s="48">
        <f>'1_Raw_Games'!D627</f>
        <v/>
      </c>
      <c r="D627" s="48">
        <f>'1_Raw_Games'!C627</f>
        <v/>
      </c>
      <c r="E627" s="48">
        <f>'1_Raw_Games'!P627</f>
        <v/>
      </c>
      <c r="F627" s="50">
        <f>'2_Params'!$B$4+SUMPRODUCT(($C$3:C626=C627)*($K$3:K626))-SUMPRODUCT(($D$3:D626=C627)*($K$3:K626))</f>
        <v/>
      </c>
      <c r="G627" s="50">
        <f>'2_Params'!$B$4+SUMPRODUCT(($C$3:C626=D627)*($K$3:K626))-SUMPRODUCT(($D$3:D626=D627)*($K$3:K626))</f>
        <v/>
      </c>
      <c r="H627" s="51">
        <f>(F627-G627+'2_Params'!$B$6)/'2_Params'!$B$7</f>
        <v/>
      </c>
      <c r="I627" s="51">
        <f>1/(1+10^(-H627))</f>
        <v/>
      </c>
      <c r="J627" s="52">
        <f>LN(ABS(E627)+1)*('2_Params'!$B$8/MAX('2_Params'!$B$10,(IF(L627=1,F627-G627,G627-F627))*'2_Params'!$B$9+'2_Params'!$B$8))</f>
        <v/>
      </c>
      <c r="K627" s="52">
        <f>'2_Params'!$B$5*J627*(L627-I627)</f>
        <v/>
      </c>
      <c r="L627" s="48">
        <f>'1_Raw_Games'!O627</f>
        <v/>
      </c>
      <c r="M627" s="66" t="n">
        <v>0.6316810355606662</v>
      </c>
      <c r="N627" s="54">
        <f>ABS(H627-M627)</f>
        <v/>
      </c>
    </row>
    <row r="628" ht="15" customHeight="1" s="35">
      <c r="A628" s="48">
        <f>'1_Raw_Games'!A628</f>
        <v/>
      </c>
      <c r="B628" s="49">
        <f>'1_Raw_Games'!B628</f>
        <v/>
      </c>
      <c r="C628" s="48">
        <f>'1_Raw_Games'!D628</f>
        <v/>
      </c>
      <c r="D628" s="48">
        <f>'1_Raw_Games'!C628</f>
        <v/>
      </c>
      <c r="E628" s="48">
        <f>'1_Raw_Games'!P628</f>
        <v/>
      </c>
      <c r="F628" s="50">
        <f>'2_Params'!$B$4+SUMPRODUCT(($C$3:C627=C628)*($K$3:K627))-SUMPRODUCT(($D$3:D627=C628)*($K$3:K627))</f>
        <v/>
      </c>
      <c r="G628" s="50">
        <f>'2_Params'!$B$4+SUMPRODUCT(($C$3:C627=D628)*($K$3:K627))-SUMPRODUCT(($D$3:D627=D628)*($K$3:K627))</f>
        <v/>
      </c>
      <c r="H628" s="51">
        <f>(F628-G628+'2_Params'!$B$6)/'2_Params'!$B$7</f>
        <v/>
      </c>
      <c r="I628" s="51">
        <f>1/(1+10^(-H628))</f>
        <v/>
      </c>
      <c r="J628" s="52">
        <f>LN(ABS(E628)+1)*('2_Params'!$B$8/MAX('2_Params'!$B$10,(IF(L628=1,F628-G628,G628-F628))*'2_Params'!$B$9+'2_Params'!$B$8))</f>
        <v/>
      </c>
      <c r="K628" s="52">
        <f>'2_Params'!$B$5*J628*(L628-I628)</f>
        <v/>
      </c>
      <c r="L628" s="48">
        <f>'1_Raw_Games'!O628</f>
        <v/>
      </c>
      <c r="M628" s="66" t="n">
        <v>0.1161111648036018</v>
      </c>
      <c r="N628" s="54">
        <f>ABS(H628-M628)</f>
        <v/>
      </c>
    </row>
    <row r="629" ht="15" customHeight="1" s="35">
      <c r="A629" s="48">
        <f>'1_Raw_Games'!A629</f>
        <v/>
      </c>
      <c r="B629" s="49">
        <f>'1_Raw_Games'!B629</f>
        <v/>
      </c>
      <c r="C629" s="48">
        <f>'1_Raw_Games'!D629</f>
        <v/>
      </c>
      <c r="D629" s="48">
        <f>'1_Raw_Games'!C629</f>
        <v/>
      </c>
      <c r="E629" s="48">
        <f>'1_Raw_Games'!P629</f>
        <v/>
      </c>
      <c r="F629" s="50">
        <f>'2_Params'!$B$4+SUMPRODUCT(($C$3:C628=C629)*($K$3:K628))-SUMPRODUCT(($D$3:D628=C629)*($K$3:K628))</f>
        <v/>
      </c>
      <c r="G629" s="50">
        <f>'2_Params'!$B$4+SUMPRODUCT(($C$3:C628=D629)*($K$3:K628))-SUMPRODUCT(($D$3:D628=D629)*($K$3:K628))</f>
        <v/>
      </c>
      <c r="H629" s="51">
        <f>(F629-G629+'2_Params'!$B$6)/'2_Params'!$B$7</f>
        <v/>
      </c>
      <c r="I629" s="51">
        <f>1/(1+10^(-H629))</f>
        <v/>
      </c>
      <c r="J629" s="52">
        <f>LN(ABS(E629)+1)*('2_Params'!$B$8/MAX('2_Params'!$B$10,(IF(L629=1,F629-G629,G629-F629))*'2_Params'!$B$9+'2_Params'!$B$8))</f>
        <v/>
      </c>
      <c r="K629" s="52">
        <f>'2_Params'!$B$5*J629*(L629-I629)</f>
        <v/>
      </c>
      <c r="L629" s="48">
        <f>'1_Raw_Games'!O629</f>
        <v/>
      </c>
      <c r="M629" s="66" t="n">
        <v>0.0285851265896616</v>
      </c>
      <c r="N629" s="54">
        <f>ABS(H629-M629)</f>
        <v/>
      </c>
    </row>
    <row r="630" ht="15" customHeight="1" s="35">
      <c r="A630" s="48">
        <f>'1_Raw_Games'!A630</f>
        <v/>
      </c>
      <c r="B630" s="49">
        <f>'1_Raw_Games'!B630</f>
        <v/>
      </c>
      <c r="C630" s="48">
        <f>'1_Raw_Games'!D630</f>
        <v/>
      </c>
      <c r="D630" s="48">
        <f>'1_Raw_Games'!C630</f>
        <v/>
      </c>
      <c r="E630" s="48">
        <f>'1_Raw_Games'!P630</f>
        <v/>
      </c>
      <c r="F630" s="50">
        <f>'2_Params'!$B$4+SUMPRODUCT(($C$3:C629=C630)*($K$3:K629))-SUMPRODUCT(($D$3:D629=C630)*($K$3:K629))</f>
        <v/>
      </c>
      <c r="G630" s="50">
        <f>'2_Params'!$B$4+SUMPRODUCT(($C$3:C629=D630)*($K$3:K629))-SUMPRODUCT(($D$3:D629=D630)*($K$3:K629))</f>
        <v/>
      </c>
      <c r="H630" s="51">
        <f>(F630-G630+'2_Params'!$B$6)/'2_Params'!$B$7</f>
        <v/>
      </c>
      <c r="I630" s="51">
        <f>1/(1+10^(-H630))</f>
        <v/>
      </c>
      <c r="J630" s="52">
        <f>LN(ABS(E630)+1)*('2_Params'!$B$8/MAX('2_Params'!$B$10,(IF(L630=1,F630-G630,G630-F630))*'2_Params'!$B$9+'2_Params'!$B$8))</f>
        <v/>
      </c>
      <c r="K630" s="52">
        <f>'2_Params'!$B$5*J630*(L630-I630)</f>
        <v/>
      </c>
      <c r="L630" s="48">
        <f>'1_Raw_Games'!O630</f>
        <v/>
      </c>
      <c r="M630" s="66" t="n">
        <v>0.1938935940057035</v>
      </c>
      <c r="N630" s="54">
        <f>ABS(H630-M630)</f>
        <v/>
      </c>
    </row>
    <row r="631" ht="15" customHeight="1" s="35">
      <c r="A631" s="48">
        <f>'1_Raw_Games'!A631</f>
        <v/>
      </c>
      <c r="B631" s="49">
        <f>'1_Raw_Games'!B631</f>
        <v/>
      </c>
      <c r="C631" s="48">
        <f>'1_Raw_Games'!D631</f>
        <v/>
      </c>
      <c r="D631" s="48">
        <f>'1_Raw_Games'!C631</f>
        <v/>
      </c>
      <c r="E631" s="48">
        <f>'1_Raw_Games'!P631</f>
        <v/>
      </c>
      <c r="F631" s="50">
        <f>'2_Params'!$B$4+SUMPRODUCT(($C$3:C630=C631)*($K$3:K630))-SUMPRODUCT(($D$3:D630=C631)*($K$3:K630))</f>
        <v/>
      </c>
      <c r="G631" s="50">
        <f>'2_Params'!$B$4+SUMPRODUCT(($C$3:C630=D631)*($K$3:K630))-SUMPRODUCT(($D$3:D630=D631)*($K$3:K630))</f>
        <v/>
      </c>
      <c r="H631" s="51">
        <f>(F631-G631+'2_Params'!$B$6)/'2_Params'!$B$7</f>
        <v/>
      </c>
      <c r="I631" s="51">
        <f>1/(1+10^(-H631))</f>
        <v/>
      </c>
      <c r="J631" s="52">
        <f>LN(ABS(E631)+1)*('2_Params'!$B$8/MAX('2_Params'!$B$10,(IF(L631=1,F631-G631,G631-F631))*'2_Params'!$B$9+'2_Params'!$B$8))</f>
        <v/>
      </c>
      <c r="K631" s="52">
        <f>'2_Params'!$B$5*J631*(L631-I631)</f>
        <v/>
      </c>
      <c r="L631" s="48">
        <f>'1_Raw_Games'!O631</f>
        <v/>
      </c>
      <c r="M631" s="66" t="n">
        <v>0.6129558581700456</v>
      </c>
      <c r="N631" s="54">
        <f>ABS(H631-M631)</f>
        <v/>
      </c>
    </row>
    <row r="632" ht="15" customHeight="1" s="35">
      <c r="A632" s="48">
        <f>'1_Raw_Games'!A632</f>
        <v/>
      </c>
      <c r="B632" s="49">
        <f>'1_Raw_Games'!B632</f>
        <v/>
      </c>
      <c r="C632" s="48">
        <f>'1_Raw_Games'!D632</f>
        <v/>
      </c>
      <c r="D632" s="48">
        <f>'1_Raw_Games'!C632</f>
        <v/>
      </c>
      <c r="E632" s="48">
        <f>'1_Raw_Games'!P632</f>
        <v/>
      </c>
      <c r="F632" s="50">
        <f>'2_Params'!$B$4+SUMPRODUCT(($C$3:C631=C632)*($K$3:K631))-SUMPRODUCT(($D$3:D631=C632)*($K$3:K631))</f>
        <v/>
      </c>
      <c r="G632" s="50">
        <f>'2_Params'!$B$4+SUMPRODUCT(($C$3:C631=D632)*($K$3:K631))-SUMPRODUCT(($D$3:D631=D632)*($K$3:K631))</f>
        <v/>
      </c>
      <c r="H632" s="51">
        <f>(F632-G632+'2_Params'!$B$6)/'2_Params'!$B$7</f>
        <v/>
      </c>
      <c r="I632" s="51">
        <f>1/(1+10^(-H632))</f>
        <v/>
      </c>
      <c r="J632" s="52">
        <f>LN(ABS(E632)+1)*('2_Params'!$B$8/MAX('2_Params'!$B$10,(IF(L632=1,F632-G632,G632-F632))*'2_Params'!$B$9+'2_Params'!$B$8))</f>
        <v/>
      </c>
      <c r="K632" s="52">
        <f>'2_Params'!$B$5*J632*(L632-I632)</f>
        <v/>
      </c>
      <c r="L632" s="48">
        <f>'1_Raw_Games'!O632</f>
        <v/>
      </c>
      <c r="M632" s="66" t="n">
        <v>0.3574525414607762</v>
      </c>
      <c r="N632" s="54">
        <f>ABS(H632-M632)</f>
        <v/>
      </c>
    </row>
    <row r="633" ht="15" customHeight="1" s="35">
      <c r="A633" s="48">
        <f>'1_Raw_Games'!A633</f>
        <v/>
      </c>
      <c r="B633" s="49">
        <f>'1_Raw_Games'!B633</f>
        <v/>
      </c>
      <c r="C633" s="48">
        <f>'1_Raw_Games'!D633</f>
        <v/>
      </c>
      <c r="D633" s="48">
        <f>'1_Raw_Games'!C633</f>
        <v/>
      </c>
      <c r="E633" s="48">
        <f>'1_Raw_Games'!P633</f>
        <v/>
      </c>
      <c r="F633" s="50">
        <f>'2_Params'!$B$4+SUMPRODUCT(($C$3:C632=C633)*($K$3:K632))-SUMPRODUCT(($D$3:D632=C633)*($K$3:K632))</f>
        <v/>
      </c>
      <c r="G633" s="50">
        <f>'2_Params'!$B$4+SUMPRODUCT(($C$3:C632=D633)*($K$3:K632))-SUMPRODUCT(($D$3:D632=D633)*($K$3:K632))</f>
        <v/>
      </c>
      <c r="H633" s="51">
        <f>(F633-G633+'2_Params'!$B$6)/'2_Params'!$B$7</f>
        <v/>
      </c>
      <c r="I633" s="51">
        <f>1/(1+10^(-H633))</f>
        <v/>
      </c>
      <c r="J633" s="52">
        <f>LN(ABS(E633)+1)*('2_Params'!$B$8/MAX('2_Params'!$B$10,(IF(L633=1,F633-G633,G633-F633))*'2_Params'!$B$9+'2_Params'!$B$8))</f>
        <v/>
      </c>
      <c r="K633" s="52">
        <f>'2_Params'!$B$5*J633*(L633-I633)</f>
        <v/>
      </c>
      <c r="L633" s="48">
        <f>'1_Raw_Games'!O633</f>
        <v/>
      </c>
      <c r="M633" s="66" t="n">
        <v>-0.0978001536243459</v>
      </c>
      <c r="N633" s="54">
        <f>ABS(H633-M633)</f>
        <v/>
      </c>
    </row>
    <row r="634" ht="15" customHeight="1" s="35">
      <c r="A634" s="48">
        <f>'1_Raw_Games'!A634</f>
        <v/>
      </c>
      <c r="B634" s="49">
        <f>'1_Raw_Games'!B634</f>
        <v/>
      </c>
      <c r="C634" s="48">
        <f>'1_Raw_Games'!D634</f>
        <v/>
      </c>
      <c r="D634" s="48">
        <f>'1_Raw_Games'!C634</f>
        <v/>
      </c>
      <c r="E634" s="48">
        <f>'1_Raw_Games'!P634</f>
        <v/>
      </c>
      <c r="F634" s="50">
        <f>'2_Params'!$B$4+SUMPRODUCT(($C$3:C633=C634)*($K$3:K633))-SUMPRODUCT(($D$3:D633=C634)*($K$3:K633))</f>
        <v/>
      </c>
      <c r="G634" s="50">
        <f>'2_Params'!$B$4+SUMPRODUCT(($C$3:C633=D634)*($K$3:K633))-SUMPRODUCT(($D$3:D633=D634)*($K$3:K633))</f>
        <v/>
      </c>
      <c r="H634" s="51">
        <f>(F634-G634+'2_Params'!$B$6)/'2_Params'!$B$7</f>
        <v/>
      </c>
      <c r="I634" s="51">
        <f>1/(1+10^(-H634))</f>
        <v/>
      </c>
      <c r="J634" s="52">
        <f>LN(ABS(E634)+1)*('2_Params'!$B$8/MAX('2_Params'!$B$10,(IF(L634=1,F634-G634,G634-F634))*'2_Params'!$B$9+'2_Params'!$B$8))</f>
        <v/>
      </c>
      <c r="K634" s="52">
        <f>'2_Params'!$B$5*J634*(L634-I634)</f>
        <v/>
      </c>
      <c r="L634" s="48">
        <f>'1_Raw_Games'!O634</f>
        <v/>
      </c>
      <c r="M634" s="66" t="n">
        <v>0.0758578758284153</v>
      </c>
      <c r="N634" s="54">
        <f>ABS(H634-M634)</f>
        <v/>
      </c>
    </row>
    <row r="635" ht="15" customHeight="1" s="35">
      <c r="A635" s="48">
        <f>'1_Raw_Games'!A635</f>
        <v/>
      </c>
      <c r="B635" s="49">
        <f>'1_Raw_Games'!B635</f>
        <v/>
      </c>
      <c r="C635" s="48">
        <f>'1_Raw_Games'!D635</f>
        <v/>
      </c>
      <c r="D635" s="48">
        <f>'1_Raw_Games'!C635</f>
        <v/>
      </c>
      <c r="E635" s="48">
        <f>'1_Raw_Games'!P635</f>
        <v/>
      </c>
      <c r="F635" s="50">
        <f>'2_Params'!$B$4+SUMPRODUCT(($C$3:C634=C635)*($K$3:K634))-SUMPRODUCT(($D$3:D634=C635)*($K$3:K634))</f>
        <v/>
      </c>
      <c r="G635" s="50">
        <f>'2_Params'!$B$4+SUMPRODUCT(($C$3:C634=D635)*($K$3:K634))-SUMPRODUCT(($D$3:D634=D635)*($K$3:K634))</f>
        <v/>
      </c>
      <c r="H635" s="51">
        <f>(F635-G635+'2_Params'!$B$6)/'2_Params'!$B$7</f>
        <v/>
      </c>
      <c r="I635" s="51">
        <f>1/(1+10^(-H635))</f>
        <v/>
      </c>
      <c r="J635" s="52">
        <f>LN(ABS(E635)+1)*('2_Params'!$B$8/MAX('2_Params'!$B$10,(IF(L635=1,F635-G635,G635-F635))*'2_Params'!$B$9+'2_Params'!$B$8))</f>
        <v/>
      </c>
      <c r="K635" s="52">
        <f>'2_Params'!$B$5*J635*(L635-I635)</f>
        <v/>
      </c>
      <c r="L635" s="48">
        <f>'1_Raw_Games'!O635</f>
        <v/>
      </c>
      <c r="M635" s="66" t="n">
        <v>0.1965014495208578</v>
      </c>
      <c r="N635" s="54">
        <f>ABS(H635-M635)</f>
        <v/>
      </c>
    </row>
    <row r="636" ht="15" customHeight="1" s="35">
      <c r="A636" s="48">
        <f>'1_Raw_Games'!A636</f>
        <v/>
      </c>
      <c r="B636" s="49">
        <f>'1_Raw_Games'!B636</f>
        <v/>
      </c>
      <c r="C636" s="48">
        <f>'1_Raw_Games'!D636</f>
        <v/>
      </c>
      <c r="D636" s="48">
        <f>'1_Raw_Games'!C636</f>
        <v/>
      </c>
      <c r="E636" s="48">
        <f>'1_Raw_Games'!P636</f>
        <v/>
      </c>
      <c r="F636" s="50">
        <f>'2_Params'!$B$4+SUMPRODUCT(($C$3:C635=C636)*($K$3:K635))-SUMPRODUCT(($D$3:D635=C636)*($K$3:K635))</f>
        <v/>
      </c>
      <c r="G636" s="50">
        <f>'2_Params'!$B$4+SUMPRODUCT(($C$3:C635=D636)*($K$3:K635))-SUMPRODUCT(($D$3:D635=D636)*($K$3:K635))</f>
        <v/>
      </c>
      <c r="H636" s="51">
        <f>(F636-G636+'2_Params'!$B$6)/'2_Params'!$B$7</f>
        <v/>
      </c>
      <c r="I636" s="51">
        <f>1/(1+10^(-H636))</f>
        <v/>
      </c>
      <c r="J636" s="52">
        <f>LN(ABS(E636)+1)*('2_Params'!$B$8/MAX('2_Params'!$B$10,(IF(L636=1,F636-G636,G636-F636))*'2_Params'!$B$9+'2_Params'!$B$8))</f>
        <v/>
      </c>
      <c r="K636" s="52">
        <f>'2_Params'!$B$5*J636*(L636-I636)</f>
        <v/>
      </c>
      <c r="L636" s="48">
        <f>'1_Raw_Games'!O636</f>
        <v/>
      </c>
      <c r="M636" s="66" t="n">
        <v>-0.1597960733148323</v>
      </c>
      <c r="N636" s="54">
        <f>ABS(H636-M636)</f>
        <v/>
      </c>
    </row>
    <row r="637" ht="15" customHeight="1" s="35">
      <c r="A637" s="48">
        <f>'1_Raw_Games'!A637</f>
        <v/>
      </c>
      <c r="B637" s="49">
        <f>'1_Raw_Games'!B637</f>
        <v/>
      </c>
      <c r="C637" s="48">
        <f>'1_Raw_Games'!D637</f>
        <v/>
      </c>
      <c r="D637" s="48">
        <f>'1_Raw_Games'!C637</f>
        <v/>
      </c>
      <c r="E637" s="48">
        <f>'1_Raw_Games'!P637</f>
        <v/>
      </c>
      <c r="F637" s="50">
        <f>'2_Params'!$B$4+SUMPRODUCT(($C$3:C636=C637)*($K$3:K636))-SUMPRODUCT(($D$3:D636=C637)*($K$3:K636))</f>
        <v/>
      </c>
      <c r="G637" s="50">
        <f>'2_Params'!$B$4+SUMPRODUCT(($C$3:C636=D637)*($K$3:K636))-SUMPRODUCT(($D$3:D636=D637)*($K$3:K636))</f>
        <v/>
      </c>
      <c r="H637" s="51">
        <f>(F637-G637+'2_Params'!$B$6)/'2_Params'!$B$7</f>
        <v/>
      </c>
      <c r="I637" s="51">
        <f>1/(1+10^(-H637))</f>
        <v/>
      </c>
      <c r="J637" s="52">
        <f>LN(ABS(E637)+1)*('2_Params'!$B$8/MAX('2_Params'!$B$10,(IF(L637=1,F637-G637,G637-F637))*'2_Params'!$B$9+'2_Params'!$B$8))</f>
        <v/>
      </c>
      <c r="K637" s="52">
        <f>'2_Params'!$B$5*J637*(L637-I637)</f>
        <v/>
      </c>
      <c r="L637" s="48">
        <f>'1_Raw_Games'!O637</f>
        <v/>
      </c>
      <c r="M637" s="66" t="n">
        <v>0.3170006298436385</v>
      </c>
      <c r="N637" s="54">
        <f>ABS(H637-M637)</f>
        <v/>
      </c>
    </row>
    <row r="638" ht="15" customHeight="1" s="35">
      <c r="A638" s="48">
        <f>'1_Raw_Games'!A638</f>
        <v/>
      </c>
      <c r="B638" s="49">
        <f>'1_Raw_Games'!B638</f>
        <v/>
      </c>
      <c r="C638" s="48">
        <f>'1_Raw_Games'!D638</f>
        <v/>
      </c>
      <c r="D638" s="48">
        <f>'1_Raw_Games'!C638</f>
        <v/>
      </c>
      <c r="E638" s="48">
        <f>'1_Raw_Games'!P638</f>
        <v/>
      </c>
      <c r="F638" s="50">
        <f>'2_Params'!$B$4+SUMPRODUCT(($C$3:C637=C638)*($K$3:K637))-SUMPRODUCT(($D$3:D637=C638)*($K$3:K637))</f>
        <v/>
      </c>
      <c r="G638" s="50">
        <f>'2_Params'!$B$4+SUMPRODUCT(($C$3:C637=D638)*($K$3:K637))-SUMPRODUCT(($D$3:D637=D638)*($K$3:K637))</f>
        <v/>
      </c>
      <c r="H638" s="51">
        <f>(F638-G638+'2_Params'!$B$6)/'2_Params'!$B$7</f>
        <v/>
      </c>
      <c r="I638" s="51">
        <f>1/(1+10^(-H638))</f>
        <v/>
      </c>
      <c r="J638" s="52">
        <f>LN(ABS(E638)+1)*('2_Params'!$B$8/MAX('2_Params'!$B$10,(IF(L638=1,F638-G638,G638-F638))*'2_Params'!$B$9+'2_Params'!$B$8))</f>
        <v/>
      </c>
      <c r="K638" s="52">
        <f>'2_Params'!$B$5*J638*(L638-I638)</f>
        <v/>
      </c>
      <c r="L638" s="48">
        <f>'1_Raw_Games'!O638</f>
        <v/>
      </c>
      <c r="M638" s="66" t="n">
        <v>0.1801064038976562</v>
      </c>
      <c r="N638" s="54">
        <f>ABS(H638-M638)</f>
        <v/>
      </c>
    </row>
    <row r="639" ht="15" customHeight="1" s="35">
      <c r="A639" s="48">
        <f>'1_Raw_Games'!A639</f>
        <v/>
      </c>
      <c r="B639" s="49">
        <f>'1_Raw_Games'!B639</f>
        <v/>
      </c>
      <c r="C639" s="48">
        <f>'1_Raw_Games'!D639</f>
        <v/>
      </c>
      <c r="D639" s="48">
        <f>'1_Raw_Games'!C639</f>
        <v/>
      </c>
      <c r="E639" s="48">
        <f>'1_Raw_Games'!P639</f>
        <v/>
      </c>
      <c r="F639" s="50">
        <f>'2_Params'!$B$4+SUMPRODUCT(($C$3:C638=C639)*($K$3:K638))-SUMPRODUCT(($D$3:D638=C639)*($K$3:K638))</f>
        <v/>
      </c>
      <c r="G639" s="50">
        <f>'2_Params'!$B$4+SUMPRODUCT(($C$3:C638=D639)*($K$3:K638))-SUMPRODUCT(($D$3:D638=D639)*($K$3:K638))</f>
        <v/>
      </c>
      <c r="H639" s="51">
        <f>(F639-G639+'2_Params'!$B$6)/'2_Params'!$B$7</f>
        <v/>
      </c>
      <c r="I639" s="51">
        <f>1/(1+10^(-H639))</f>
        <v/>
      </c>
      <c r="J639" s="52">
        <f>LN(ABS(E639)+1)*('2_Params'!$B$8/MAX('2_Params'!$B$10,(IF(L639=1,F639-G639,G639-F639))*'2_Params'!$B$9+'2_Params'!$B$8))</f>
        <v/>
      </c>
      <c r="K639" s="52">
        <f>'2_Params'!$B$5*J639*(L639-I639)</f>
        <v/>
      </c>
      <c r="L639" s="48">
        <f>'1_Raw_Games'!O639</f>
        <v/>
      </c>
      <c r="M639" s="66" t="n">
        <v>-0.2285081353472611</v>
      </c>
      <c r="N639" s="54">
        <f>ABS(H639-M639)</f>
        <v/>
      </c>
    </row>
    <row r="640" ht="15" customHeight="1" s="35">
      <c r="A640" s="48">
        <f>'1_Raw_Games'!A640</f>
        <v/>
      </c>
      <c r="B640" s="49">
        <f>'1_Raw_Games'!B640</f>
        <v/>
      </c>
      <c r="C640" s="48">
        <f>'1_Raw_Games'!D640</f>
        <v/>
      </c>
      <c r="D640" s="48">
        <f>'1_Raw_Games'!C640</f>
        <v/>
      </c>
      <c r="E640" s="48">
        <f>'1_Raw_Games'!P640</f>
        <v/>
      </c>
      <c r="F640" s="50">
        <f>'2_Params'!$B$4+SUMPRODUCT(($C$3:C639=C640)*($K$3:K639))-SUMPRODUCT(($D$3:D639=C640)*($K$3:K639))</f>
        <v/>
      </c>
      <c r="G640" s="50">
        <f>'2_Params'!$B$4+SUMPRODUCT(($C$3:C639=D640)*($K$3:K639))-SUMPRODUCT(($D$3:D639=D640)*($K$3:K639))</f>
        <v/>
      </c>
      <c r="H640" s="51">
        <f>(F640-G640+'2_Params'!$B$6)/'2_Params'!$B$7</f>
        <v/>
      </c>
      <c r="I640" s="51">
        <f>1/(1+10^(-H640))</f>
        <v/>
      </c>
      <c r="J640" s="52">
        <f>LN(ABS(E640)+1)*('2_Params'!$B$8/MAX('2_Params'!$B$10,(IF(L640=1,F640-G640,G640-F640))*'2_Params'!$B$9+'2_Params'!$B$8))</f>
        <v/>
      </c>
      <c r="K640" s="52">
        <f>'2_Params'!$B$5*J640*(L640-I640)</f>
        <v/>
      </c>
      <c r="L640" s="48">
        <f>'1_Raw_Games'!O640</f>
        <v/>
      </c>
      <c r="M640" s="66" t="n">
        <v>0.5232480528802779</v>
      </c>
      <c r="N640" s="54">
        <f>ABS(H640-M640)</f>
        <v/>
      </c>
    </row>
    <row r="641" ht="15" customHeight="1" s="35">
      <c r="A641" s="48">
        <f>'1_Raw_Games'!A641</f>
        <v/>
      </c>
      <c r="B641" s="49">
        <f>'1_Raw_Games'!B641</f>
        <v/>
      </c>
      <c r="C641" s="48">
        <f>'1_Raw_Games'!D641</f>
        <v/>
      </c>
      <c r="D641" s="48">
        <f>'1_Raw_Games'!C641</f>
        <v/>
      </c>
      <c r="E641" s="48">
        <f>'1_Raw_Games'!P641</f>
        <v/>
      </c>
      <c r="F641" s="50">
        <f>'2_Params'!$B$4+SUMPRODUCT(($C$3:C640=C641)*($K$3:K640))-SUMPRODUCT(($D$3:D640=C641)*($K$3:K640))</f>
        <v/>
      </c>
      <c r="G641" s="50">
        <f>'2_Params'!$B$4+SUMPRODUCT(($C$3:C640=D641)*($K$3:K640))-SUMPRODUCT(($D$3:D640=D641)*($K$3:K640))</f>
        <v/>
      </c>
      <c r="H641" s="51">
        <f>(F641-G641+'2_Params'!$B$6)/'2_Params'!$B$7</f>
        <v/>
      </c>
      <c r="I641" s="51">
        <f>1/(1+10^(-H641))</f>
        <v/>
      </c>
      <c r="J641" s="52">
        <f>LN(ABS(E641)+1)*('2_Params'!$B$8/MAX('2_Params'!$B$10,(IF(L641=1,F641-G641,G641-F641))*'2_Params'!$B$9+'2_Params'!$B$8))</f>
        <v/>
      </c>
      <c r="K641" s="52">
        <f>'2_Params'!$B$5*J641*(L641-I641)</f>
        <v/>
      </c>
      <c r="L641" s="48">
        <f>'1_Raw_Games'!O641</f>
        <v/>
      </c>
      <c r="M641" s="66" t="n">
        <v>-0.2573024223175145</v>
      </c>
      <c r="N641" s="54">
        <f>ABS(H641-M641)</f>
        <v/>
      </c>
    </row>
    <row r="642" ht="15" customHeight="1" s="35">
      <c r="A642" s="48">
        <f>'1_Raw_Games'!A642</f>
        <v/>
      </c>
      <c r="B642" s="49">
        <f>'1_Raw_Games'!B642</f>
        <v/>
      </c>
      <c r="C642" s="48">
        <f>'1_Raw_Games'!D642</f>
        <v/>
      </c>
      <c r="D642" s="48">
        <f>'1_Raw_Games'!C642</f>
        <v/>
      </c>
      <c r="E642" s="48">
        <f>'1_Raw_Games'!P642</f>
        <v/>
      </c>
      <c r="F642" s="50">
        <f>'2_Params'!$B$4+SUMPRODUCT(($C$3:C641=C642)*($K$3:K641))-SUMPRODUCT(($D$3:D641=C642)*($K$3:K641))</f>
        <v/>
      </c>
      <c r="G642" s="50">
        <f>'2_Params'!$B$4+SUMPRODUCT(($C$3:C641=D642)*($K$3:K641))-SUMPRODUCT(($D$3:D641=D642)*($K$3:K641))</f>
        <v/>
      </c>
      <c r="H642" s="51">
        <f>(F642-G642+'2_Params'!$B$6)/'2_Params'!$B$7</f>
        <v/>
      </c>
      <c r="I642" s="51">
        <f>1/(1+10^(-H642))</f>
        <v/>
      </c>
      <c r="J642" s="52">
        <f>LN(ABS(E642)+1)*('2_Params'!$B$8/MAX('2_Params'!$B$10,(IF(L642=1,F642-G642,G642-F642))*'2_Params'!$B$9+'2_Params'!$B$8))</f>
        <v/>
      </c>
      <c r="K642" s="52">
        <f>'2_Params'!$B$5*J642*(L642-I642)</f>
        <v/>
      </c>
      <c r="L642" s="48">
        <f>'1_Raw_Games'!O642</f>
        <v/>
      </c>
      <c r="M642" s="66" t="n">
        <v>0.6019960627560311</v>
      </c>
      <c r="N642" s="54">
        <f>ABS(H642-M642)</f>
        <v/>
      </c>
    </row>
    <row r="643" ht="15" customHeight="1" s="35">
      <c r="A643" s="48">
        <f>'1_Raw_Games'!A643</f>
        <v/>
      </c>
      <c r="B643" s="49">
        <f>'1_Raw_Games'!B643</f>
        <v/>
      </c>
      <c r="C643" s="48">
        <f>'1_Raw_Games'!D643</f>
        <v/>
      </c>
      <c r="D643" s="48">
        <f>'1_Raw_Games'!C643</f>
        <v/>
      </c>
      <c r="E643" s="48">
        <f>'1_Raw_Games'!P643</f>
        <v/>
      </c>
      <c r="F643" s="50">
        <f>'2_Params'!$B$4+SUMPRODUCT(($C$3:C642=C643)*($K$3:K642))-SUMPRODUCT(($D$3:D642=C643)*($K$3:K642))</f>
        <v/>
      </c>
      <c r="G643" s="50">
        <f>'2_Params'!$B$4+SUMPRODUCT(($C$3:C642=D643)*($K$3:K642))-SUMPRODUCT(($D$3:D642=D643)*($K$3:K642))</f>
        <v/>
      </c>
      <c r="H643" s="51">
        <f>(F643-G643+'2_Params'!$B$6)/'2_Params'!$B$7</f>
        <v/>
      </c>
      <c r="I643" s="51">
        <f>1/(1+10^(-H643))</f>
        <v/>
      </c>
      <c r="J643" s="52">
        <f>LN(ABS(E643)+1)*('2_Params'!$B$8/MAX('2_Params'!$B$10,(IF(L643=1,F643-G643,G643-F643))*'2_Params'!$B$9+'2_Params'!$B$8))</f>
        <v/>
      </c>
      <c r="K643" s="52">
        <f>'2_Params'!$B$5*J643*(L643-I643)</f>
        <v/>
      </c>
      <c r="L643" s="48">
        <f>'1_Raw_Games'!O643</f>
        <v/>
      </c>
      <c r="M643" s="66" t="n">
        <v>0.2482095915558454</v>
      </c>
      <c r="N643" s="54">
        <f>ABS(H643-M643)</f>
        <v/>
      </c>
    </row>
    <row r="644" ht="15" customHeight="1" s="35">
      <c r="A644" s="48">
        <f>'1_Raw_Games'!A644</f>
        <v/>
      </c>
      <c r="B644" s="49">
        <f>'1_Raw_Games'!B644</f>
        <v/>
      </c>
      <c r="C644" s="48">
        <f>'1_Raw_Games'!D644</f>
        <v/>
      </c>
      <c r="D644" s="48">
        <f>'1_Raw_Games'!C644</f>
        <v/>
      </c>
      <c r="E644" s="48">
        <f>'1_Raw_Games'!P644</f>
        <v/>
      </c>
      <c r="F644" s="50">
        <f>'2_Params'!$B$4+SUMPRODUCT(($C$3:C643=C644)*($K$3:K643))-SUMPRODUCT(($D$3:D643=C644)*($K$3:K643))</f>
        <v/>
      </c>
      <c r="G644" s="50">
        <f>'2_Params'!$B$4+SUMPRODUCT(($C$3:C643=D644)*($K$3:K643))-SUMPRODUCT(($D$3:D643=D644)*($K$3:K643))</f>
        <v/>
      </c>
      <c r="H644" s="51">
        <f>(F644-G644+'2_Params'!$B$6)/'2_Params'!$B$7</f>
        <v/>
      </c>
      <c r="I644" s="51">
        <f>1/(1+10^(-H644))</f>
        <v/>
      </c>
      <c r="J644" s="52">
        <f>LN(ABS(E644)+1)*('2_Params'!$B$8/MAX('2_Params'!$B$10,(IF(L644=1,F644-G644,G644-F644))*'2_Params'!$B$9+'2_Params'!$B$8))</f>
        <v/>
      </c>
      <c r="K644" s="52">
        <f>'2_Params'!$B$5*J644*(L644-I644)</f>
        <v/>
      </c>
      <c r="L644" s="48">
        <f>'1_Raw_Games'!O644</f>
        <v/>
      </c>
      <c r="M644" s="66" t="n">
        <v>0.034725777472201</v>
      </c>
      <c r="N644" s="54">
        <f>ABS(H644-M644)</f>
        <v/>
      </c>
    </row>
    <row r="645" ht="15" customHeight="1" s="35">
      <c r="A645" s="48">
        <f>'1_Raw_Games'!A645</f>
        <v/>
      </c>
      <c r="B645" s="49">
        <f>'1_Raw_Games'!B645</f>
        <v/>
      </c>
      <c r="C645" s="48">
        <f>'1_Raw_Games'!D645</f>
        <v/>
      </c>
      <c r="D645" s="48">
        <f>'1_Raw_Games'!C645</f>
        <v/>
      </c>
      <c r="E645" s="48">
        <f>'1_Raw_Games'!P645</f>
        <v/>
      </c>
      <c r="F645" s="50">
        <f>'2_Params'!$B$4+SUMPRODUCT(($C$3:C644=C645)*($K$3:K644))-SUMPRODUCT(($D$3:D644=C645)*($K$3:K644))</f>
        <v/>
      </c>
      <c r="G645" s="50">
        <f>'2_Params'!$B$4+SUMPRODUCT(($C$3:C644=D645)*($K$3:K644))-SUMPRODUCT(($D$3:D644=D645)*($K$3:K644))</f>
        <v/>
      </c>
      <c r="H645" s="51">
        <f>(F645-G645+'2_Params'!$B$6)/'2_Params'!$B$7</f>
        <v/>
      </c>
      <c r="I645" s="51">
        <f>1/(1+10^(-H645))</f>
        <v/>
      </c>
      <c r="J645" s="52">
        <f>LN(ABS(E645)+1)*('2_Params'!$B$8/MAX('2_Params'!$B$10,(IF(L645=1,F645-G645,G645-F645))*'2_Params'!$B$9+'2_Params'!$B$8))</f>
        <v/>
      </c>
      <c r="K645" s="52">
        <f>'2_Params'!$B$5*J645*(L645-I645)</f>
        <v/>
      </c>
      <c r="L645" s="48">
        <f>'1_Raw_Games'!O645</f>
        <v/>
      </c>
      <c r="M645" s="66" t="n">
        <v>-0.0363591213731461</v>
      </c>
      <c r="N645" s="54">
        <f>ABS(H645-M645)</f>
        <v/>
      </c>
    </row>
    <row r="646" ht="15" customHeight="1" s="35">
      <c r="A646" s="48">
        <f>'1_Raw_Games'!A646</f>
        <v/>
      </c>
      <c r="B646" s="49">
        <f>'1_Raw_Games'!B646</f>
        <v/>
      </c>
      <c r="C646" s="48">
        <f>'1_Raw_Games'!D646</f>
        <v/>
      </c>
      <c r="D646" s="48">
        <f>'1_Raw_Games'!C646</f>
        <v/>
      </c>
      <c r="E646" s="48">
        <f>'1_Raw_Games'!P646</f>
        <v/>
      </c>
      <c r="F646" s="50">
        <f>'2_Params'!$B$4+SUMPRODUCT(($C$3:C645=C646)*($K$3:K645))-SUMPRODUCT(($D$3:D645=C646)*($K$3:K645))</f>
        <v/>
      </c>
      <c r="G646" s="50">
        <f>'2_Params'!$B$4+SUMPRODUCT(($C$3:C645=D646)*($K$3:K645))-SUMPRODUCT(($D$3:D645=D646)*($K$3:K645))</f>
        <v/>
      </c>
      <c r="H646" s="51">
        <f>(F646-G646+'2_Params'!$B$6)/'2_Params'!$B$7</f>
        <v/>
      </c>
      <c r="I646" s="51">
        <f>1/(1+10^(-H646))</f>
        <v/>
      </c>
      <c r="J646" s="52">
        <f>LN(ABS(E646)+1)*('2_Params'!$B$8/MAX('2_Params'!$B$10,(IF(L646=1,F646-G646,G646-F646))*'2_Params'!$B$9+'2_Params'!$B$8))</f>
        <v/>
      </c>
      <c r="K646" s="52">
        <f>'2_Params'!$B$5*J646*(L646-I646)</f>
        <v/>
      </c>
      <c r="L646" s="48">
        <f>'1_Raw_Games'!O646</f>
        <v/>
      </c>
      <c r="M646" s="66" t="n">
        <v>0.0461600897550124</v>
      </c>
      <c r="N646" s="54">
        <f>ABS(H646-M646)</f>
        <v/>
      </c>
    </row>
    <row r="647" ht="15" customHeight="1" s="35">
      <c r="A647" s="48">
        <f>'1_Raw_Games'!A647</f>
        <v/>
      </c>
      <c r="B647" s="49">
        <f>'1_Raw_Games'!B647</f>
        <v/>
      </c>
      <c r="C647" s="48">
        <f>'1_Raw_Games'!D647</f>
        <v/>
      </c>
      <c r="D647" s="48">
        <f>'1_Raw_Games'!C647</f>
        <v/>
      </c>
      <c r="E647" s="48">
        <f>'1_Raw_Games'!P647</f>
        <v/>
      </c>
      <c r="F647" s="50">
        <f>'2_Params'!$B$4+SUMPRODUCT(($C$3:C646=C647)*($K$3:K646))-SUMPRODUCT(($D$3:D646=C647)*($K$3:K646))</f>
        <v/>
      </c>
      <c r="G647" s="50">
        <f>'2_Params'!$B$4+SUMPRODUCT(($C$3:C646=D647)*($K$3:K646))-SUMPRODUCT(($D$3:D646=D647)*($K$3:K646))</f>
        <v/>
      </c>
      <c r="H647" s="51">
        <f>(F647-G647+'2_Params'!$B$6)/'2_Params'!$B$7</f>
        <v/>
      </c>
      <c r="I647" s="51">
        <f>1/(1+10^(-H647))</f>
        <v/>
      </c>
      <c r="J647" s="52">
        <f>LN(ABS(E647)+1)*('2_Params'!$B$8/MAX('2_Params'!$B$10,(IF(L647=1,F647-G647,G647-F647))*'2_Params'!$B$9+'2_Params'!$B$8))</f>
        <v/>
      </c>
      <c r="K647" s="52">
        <f>'2_Params'!$B$5*J647*(L647-I647)</f>
        <v/>
      </c>
      <c r="L647" s="48">
        <f>'1_Raw_Games'!O647</f>
        <v/>
      </c>
      <c r="M647" s="66" t="n">
        <v>-0.2748561383098706</v>
      </c>
      <c r="N647" s="54">
        <f>ABS(H647-M647)</f>
        <v/>
      </c>
    </row>
    <row r="648" ht="15" customHeight="1" s="35">
      <c r="A648" s="48">
        <f>'1_Raw_Games'!A648</f>
        <v/>
      </c>
      <c r="B648" s="49">
        <f>'1_Raw_Games'!B648</f>
        <v/>
      </c>
      <c r="C648" s="48">
        <f>'1_Raw_Games'!D648</f>
        <v/>
      </c>
      <c r="D648" s="48">
        <f>'1_Raw_Games'!C648</f>
        <v/>
      </c>
      <c r="E648" s="48">
        <f>'1_Raw_Games'!P648</f>
        <v/>
      </c>
      <c r="F648" s="50">
        <f>'2_Params'!$B$4+SUMPRODUCT(($C$3:C647=C648)*($K$3:K647))-SUMPRODUCT(($D$3:D647=C648)*($K$3:K647))</f>
        <v/>
      </c>
      <c r="G648" s="50">
        <f>'2_Params'!$B$4+SUMPRODUCT(($C$3:C647=D648)*($K$3:K647))-SUMPRODUCT(($D$3:D647=D648)*($K$3:K647))</f>
        <v/>
      </c>
      <c r="H648" s="51">
        <f>(F648-G648+'2_Params'!$B$6)/'2_Params'!$B$7</f>
        <v/>
      </c>
      <c r="I648" s="51">
        <f>1/(1+10^(-H648))</f>
        <v/>
      </c>
      <c r="J648" s="52">
        <f>LN(ABS(E648)+1)*('2_Params'!$B$8/MAX('2_Params'!$B$10,(IF(L648=1,F648-G648,G648-F648))*'2_Params'!$B$9+'2_Params'!$B$8))</f>
        <v/>
      </c>
      <c r="K648" s="52">
        <f>'2_Params'!$B$5*J648*(L648-I648)</f>
        <v/>
      </c>
      <c r="L648" s="48">
        <f>'1_Raw_Games'!O648</f>
        <v/>
      </c>
      <c r="M648" s="66" t="n">
        <v>0.2824234078528587</v>
      </c>
      <c r="N648" s="54">
        <f>ABS(H648-M648)</f>
        <v/>
      </c>
    </row>
    <row r="649" ht="15" customHeight="1" s="35">
      <c r="A649" s="48">
        <f>'1_Raw_Games'!A649</f>
        <v/>
      </c>
      <c r="B649" s="49">
        <f>'1_Raw_Games'!B649</f>
        <v/>
      </c>
      <c r="C649" s="48">
        <f>'1_Raw_Games'!D649</f>
        <v/>
      </c>
      <c r="D649" s="48">
        <f>'1_Raw_Games'!C649</f>
        <v/>
      </c>
      <c r="E649" s="48">
        <f>'1_Raw_Games'!P649</f>
        <v/>
      </c>
      <c r="F649" s="50">
        <f>'2_Params'!$B$4+SUMPRODUCT(($C$3:C648=C649)*($K$3:K648))-SUMPRODUCT(($D$3:D648=C649)*($K$3:K648))</f>
        <v/>
      </c>
      <c r="G649" s="50">
        <f>'2_Params'!$B$4+SUMPRODUCT(($C$3:C648=D649)*($K$3:K648))-SUMPRODUCT(($D$3:D648=D649)*($K$3:K648))</f>
        <v/>
      </c>
      <c r="H649" s="51">
        <f>(F649-G649+'2_Params'!$B$6)/'2_Params'!$B$7</f>
        <v/>
      </c>
      <c r="I649" s="51">
        <f>1/(1+10^(-H649))</f>
        <v/>
      </c>
      <c r="J649" s="52">
        <f>LN(ABS(E649)+1)*('2_Params'!$B$8/MAX('2_Params'!$B$10,(IF(L649=1,F649-G649,G649-F649))*'2_Params'!$B$9+'2_Params'!$B$8))</f>
        <v/>
      </c>
      <c r="K649" s="52">
        <f>'2_Params'!$B$5*J649*(L649-I649)</f>
        <v/>
      </c>
      <c r="L649" s="48">
        <f>'1_Raw_Games'!O649</f>
        <v/>
      </c>
      <c r="M649" s="66" t="n">
        <v>0.2676666406792929</v>
      </c>
      <c r="N649" s="54">
        <f>ABS(H649-M649)</f>
        <v/>
      </c>
    </row>
    <row r="650" ht="15" customHeight="1" s="35">
      <c r="A650" s="48">
        <f>'1_Raw_Games'!A650</f>
        <v/>
      </c>
      <c r="B650" s="49">
        <f>'1_Raw_Games'!B650</f>
        <v/>
      </c>
      <c r="C650" s="48">
        <f>'1_Raw_Games'!D650</f>
        <v/>
      </c>
      <c r="D650" s="48">
        <f>'1_Raw_Games'!C650</f>
        <v/>
      </c>
      <c r="E650" s="48">
        <f>'1_Raw_Games'!P650</f>
        <v/>
      </c>
      <c r="F650" s="50">
        <f>'2_Params'!$B$4+SUMPRODUCT(($C$3:C649=C650)*($K$3:K649))-SUMPRODUCT(($D$3:D649=C650)*($K$3:K649))</f>
        <v/>
      </c>
      <c r="G650" s="50">
        <f>'2_Params'!$B$4+SUMPRODUCT(($C$3:C649=D650)*($K$3:K649))-SUMPRODUCT(($D$3:D649=D650)*($K$3:K649))</f>
        <v/>
      </c>
      <c r="H650" s="51">
        <f>(F650-G650+'2_Params'!$B$6)/'2_Params'!$B$7</f>
        <v/>
      </c>
      <c r="I650" s="51">
        <f>1/(1+10^(-H650))</f>
        <v/>
      </c>
      <c r="J650" s="52">
        <f>LN(ABS(E650)+1)*('2_Params'!$B$8/MAX('2_Params'!$B$10,(IF(L650=1,F650-G650,G650-F650))*'2_Params'!$B$9+'2_Params'!$B$8))</f>
        <v/>
      </c>
      <c r="K650" s="52">
        <f>'2_Params'!$B$5*J650*(L650-I650)</f>
        <v/>
      </c>
      <c r="L650" s="48">
        <f>'1_Raw_Games'!O650</f>
        <v/>
      </c>
      <c r="M650" s="66" t="n">
        <v>-0.1034660635047964</v>
      </c>
      <c r="N650" s="54">
        <f>ABS(H650-M650)</f>
        <v/>
      </c>
    </row>
    <row r="651" ht="15" customHeight="1" s="35">
      <c r="A651" s="48">
        <f>'1_Raw_Games'!A651</f>
        <v/>
      </c>
      <c r="B651" s="49">
        <f>'1_Raw_Games'!B651</f>
        <v/>
      </c>
      <c r="C651" s="48">
        <f>'1_Raw_Games'!D651</f>
        <v/>
      </c>
      <c r="D651" s="48">
        <f>'1_Raw_Games'!C651</f>
        <v/>
      </c>
      <c r="E651" s="48">
        <f>'1_Raw_Games'!P651</f>
        <v/>
      </c>
      <c r="F651" s="50">
        <f>'2_Params'!$B$4+SUMPRODUCT(($C$3:C650=C651)*($K$3:K650))-SUMPRODUCT(($D$3:D650=C651)*($K$3:K650))</f>
        <v/>
      </c>
      <c r="G651" s="50">
        <f>'2_Params'!$B$4+SUMPRODUCT(($C$3:C650=D651)*($K$3:K650))-SUMPRODUCT(($D$3:D650=D651)*($K$3:K650))</f>
        <v/>
      </c>
      <c r="H651" s="51">
        <f>(F651-G651+'2_Params'!$B$6)/'2_Params'!$B$7</f>
        <v/>
      </c>
      <c r="I651" s="51">
        <f>1/(1+10^(-H651))</f>
        <v/>
      </c>
      <c r="J651" s="52">
        <f>LN(ABS(E651)+1)*('2_Params'!$B$8/MAX('2_Params'!$B$10,(IF(L651=1,F651-G651,G651-F651))*'2_Params'!$B$9+'2_Params'!$B$8))</f>
        <v/>
      </c>
      <c r="K651" s="52">
        <f>'2_Params'!$B$5*J651*(L651-I651)</f>
        <v/>
      </c>
      <c r="L651" s="48">
        <f>'1_Raw_Games'!O651</f>
        <v/>
      </c>
      <c r="M651" s="66" t="n">
        <v>0.0876625314078808</v>
      </c>
      <c r="N651" s="54">
        <f>ABS(H651-M651)</f>
        <v/>
      </c>
    </row>
    <row r="652" ht="15" customHeight="1" s="35">
      <c r="A652" s="48">
        <f>'1_Raw_Games'!A652</f>
        <v/>
      </c>
      <c r="B652" s="49">
        <f>'1_Raw_Games'!B652</f>
        <v/>
      </c>
      <c r="C652" s="48">
        <f>'1_Raw_Games'!D652</f>
        <v/>
      </c>
      <c r="D652" s="48">
        <f>'1_Raw_Games'!C652</f>
        <v/>
      </c>
      <c r="E652" s="48">
        <f>'1_Raw_Games'!P652</f>
        <v/>
      </c>
      <c r="F652" s="50">
        <f>'2_Params'!$B$4+SUMPRODUCT(($C$3:C651=C652)*($K$3:K651))-SUMPRODUCT(($D$3:D651=C652)*($K$3:K651))</f>
        <v/>
      </c>
      <c r="G652" s="50">
        <f>'2_Params'!$B$4+SUMPRODUCT(($C$3:C651=D652)*($K$3:K651))-SUMPRODUCT(($D$3:D651=D652)*($K$3:K651))</f>
        <v/>
      </c>
      <c r="H652" s="51">
        <f>(F652-G652+'2_Params'!$B$6)/'2_Params'!$B$7</f>
        <v/>
      </c>
      <c r="I652" s="51">
        <f>1/(1+10^(-H652))</f>
        <v/>
      </c>
      <c r="J652" s="52">
        <f>LN(ABS(E652)+1)*('2_Params'!$B$8/MAX('2_Params'!$B$10,(IF(L652=1,F652-G652,G652-F652))*'2_Params'!$B$9+'2_Params'!$B$8))</f>
        <v/>
      </c>
      <c r="K652" s="52">
        <f>'2_Params'!$B$5*J652*(L652-I652)</f>
        <v/>
      </c>
      <c r="L652" s="48">
        <f>'1_Raw_Games'!O652</f>
        <v/>
      </c>
      <c r="M652" s="66" t="n">
        <v>0.675179927993002</v>
      </c>
      <c r="N652" s="54">
        <f>ABS(H652-M652)</f>
        <v/>
      </c>
    </row>
    <row r="653" ht="15" customHeight="1" s="35">
      <c r="A653" s="48">
        <f>'1_Raw_Games'!A653</f>
        <v/>
      </c>
      <c r="B653" s="49">
        <f>'1_Raw_Games'!B653</f>
        <v/>
      </c>
      <c r="C653" s="48">
        <f>'1_Raw_Games'!D653</f>
        <v/>
      </c>
      <c r="D653" s="48">
        <f>'1_Raw_Games'!C653</f>
        <v/>
      </c>
      <c r="E653" s="48">
        <f>'1_Raw_Games'!P653</f>
        <v/>
      </c>
      <c r="F653" s="50">
        <f>'2_Params'!$B$4+SUMPRODUCT(($C$3:C652=C653)*($K$3:K652))-SUMPRODUCT(($D$3:D652=C653)*($K$3:K652))</f>
        <v/>
      </c>
      <c r="G653" s="50">
        <f>'2_Params'!$B$4+SUMPRODUCT(($C$3:C652=D653)*($K$3:K652))-SUMPRODUCT(($D$3:D652=D653)*($K$3:K652))</f>
        <v/>
      </c>
      <c r="H653" s="51">
        <f>(F653-G653+'2_Params'!$B$6)/'2_Params'!$B$7</f>
        <v/>
      </c>
      <c r="I653" s="51">
        <f>1/(1+10^(-H653))</f>
        <v/>
      </c>
      <c r="J653" s="52">
        <f>LN(ABS(E653)+1)*('2_Params'!$B$8/MAX('2_Params'!$B$10,(IF(L653=1,F653-G653,G653-F653))*'2_Params'!$B$9+'2_Params'!$B$8))</f>
        <v/>
      </c>
      <c r="K653" s="52">
        <f>'2_Params'!$B$5*J653*(L653-I653)</f>
        <v/>
      </c>
      <c r="L653" s="48">
        <f>'1_Raw_Games'!O653</f>
        <v/>
      </c>
      <c r="M653" s="66" t="n">
        <v>0.3959857643672376</v>
      </c>
      <c r="N653" s="54">
        <f>ABS(H653-M653)</f>
        <v/>
      </c>
    </row>
    <row r="654" ht="15" customHeight="1" s="35">
      <c r="A654" s="48">
        <f>'1_Raw_Games'!A654</f>
        <v/>
      </c>
      <c r="B654" s="49">
        <f>'1_Raw_Games'!B654</f>
        <v/>
      </c>
      <c r="C654" s="48">
        <f>'1_Raw_Games'!D654</f>
        <v/>
      </c>
      <c r="D654" s="48">
        <f>'1_Raw_Games'!C654</f>
        <v/>
      </c>
      <c r="E654" s="48">
        <f>'1_Raw_Games'!P654</f>
        <v/>
      </c>
      <c r="F654" s="50">
        <f>'2_Params'!$B$4+SUMPRODUCT(($C$3:C653=C654)*($K$3:K653))-SUMPRODUCT(($D$3:D653=C654)*($K$3:K653))</f>
        <v/>
      </c>
      <c r="G654" s="50">
        <f>'2_Params'!$B$4+SUMPRODUCT(($C$3:C653=D654)*($K$3:K653))-SUMPRODUCT(($D$3:D653=D654)*($K$3:K653))</f>
        <v/>
      </c>
      <c r="H654" s="51">
        <f>(F654-G654+'2_Params'!$B$6)/'2_Params'!$B$7</f>
        <v/>
      </c>
      <c r="I654" s="51">
        <f>1/(1+10^(-H654))</f>
        <v/>
      </c>
      <c r="J654" s="52">
        <f>LN(ABS(E654)+1)*('2_Params'!$B$8/MAX('2_Params'!$B$10,(IF(L654=1,F654-G654,G654-F654))*'2_Params'!$B$9+'2_Params'!$B$8))</f>
        <v/>
      </c>
      <c r="K654" s="52">
        <f>'2_Params'!$B$5*J654*(L654-I654)</f>
        <v/>
      </c>
      <c r="L654" s="48">
        <f>'1_Raw_Games'!O654</f>
        <v/>
      </c>
      <c r="M654" s="66" t="n">
        <v>0.1409956405095329</v>
      </c>
      <c r="N654" s="54">
        <f>ABS(H654-M654)</f>
        <v/>
      </c>
    </row>
    <row r="655" ht="15" customHeight="1" s="35">
      <c r="A655" s="48">
        <f>'1_Raw_Games'!A655</f>
        <v/>
      </c>
      <c r="B655" s="49">
        <f>'1_Raw_Games'!B655</f>
        <v/>
      </c>
      <c r="C655" s="48">
        <f>'1_Raw_Games'!D655</f>
        <v/>
      </c>
      <c r="D655" s="48">
        <f>'1_Raw_Games'!C655</f>
        <v/>
      </c>
      <c r="E655" s="48">
        <f>'1_Raw_Games'!P655</f>
        <v/>
      </c>
      <c r="F655" s="50">
        <f>'2_Params'!$B$4+SUMPRODUCT(($C$3:C654=C655)*($K$3:K654))-SUMPRODUCT(($D$3:D654=C655)*($K$3:K654))</f>
        <v/>
      </c>
      <c r="G655" s="50">
        <f>'2_Params'!$B$4+SUMPRODUCT(($C$3:C654=D655)*($K$3:K654))-SUMPRODUCT(($D$3:D654=D655)*($K$3:K654))</f>
        <v/>
      </c>
      <c r="H655" s="51">
        <f>(F655-G655+'2_Params'!$B$6)/'2_Params'!$B$7</f>
        <v/>
      </c>
      <c r="I655" s="51">
        <f>1/(1+10^(-H655))</f>
        <v/>
      </c>
      <c r="J655" s="52">
        <f>LN(ABS(E655)+1)*('2_Params'!$B$8/MAX('2_Params'!$B$10,(IF(L655=1,F655-G655,G655-F655))*'2_Params'!$B$9+'2_Params'!$B$8))</f>
        <v/>
      </c>
      <c r="K655" s="52">
        <f>'2_Params'!$B$5*J655*(L655-I655)</f>
        <v/>
      </c>
      <c r="L655" s="48">
        <f>'1_Raw_Games'!O655</f>
        <v/>
      </c>
      <c r="M655" s="66" t="n">
        <v>-0.4656804321932554</v>
      </c>
      <c r="N655" s="54">
        <f>ABS(H655-M655)</f>
        <v/>
      </c>
    </row>
    <row r="656" ht="15" customHeight="1" s="35">
      <c r="A656" s="48">
        <f>'1_Raw_Games'!A656</f>
        <v/>
      </c>
      <c r="B656" s="49">
        <f>'1_Raw_Games'!B656</f>
        <v/>
      </c>
      <c r="C656" s="48">
        <f>'1_Raw_Games'!D656</f>
        <v/>
      </c>
      <c r="D656" s="48">
        <f>'1_Raw_Games'!C656</f>
        <v/>
      </c>
      <c r="E656" s="48">
        <f>'1_Raw_Games'!P656</f>
        <v/>
      </c>
      <c r="F656" s="50">
        <f>'2_Params'!$B$4+SUMPRODUCT(($C$3:C655=C656)*($K$3:K655))-SUMPRODUCT(($D$3:D655=C656)*($K$3:K655))</f>
        <v/>
      </c>
      <c r="G656" s="50">
        <f>'2_Params'!$B$4+SUMPRODUCT(($C$3:C655=D656)*($K$3:K655))-SUMPRODUCT(($D$3:D655=D656)*($K$3:K655))</f>
        <v/>
      </c>
      <c r="H656" s="51">
        <f>(F656-G656+'2_Params'!$B$6)/'2_Params'!$B$7</f>
        <v/>
      </c>
      <c r="I656" s="51">
        <f>1/(1+10^(-H656))</f>
        <v/>
      </c>
      <c r="J656" s="52">
        <f>LN(ABS(E656)+1)*('2_Params'!$B$8/MAX('2_Params'!$B$10,(IF(L656=1,F656-G656,G656-F656))*'2_Params'!$B$9+'2_Params'!$B$8))</f>
        <v/>
      </c>
      <c r="K656" s="52">
        <f>'2_Params'!$B$5*J656*(L656-I656)</f>
        <v/>
      </c>
      <c r="L656" s="48">
        <f>'1_Raw_Games'!O656</f>
        <v/>
      </c>
      <c r="M656" s="66" t="n">
        <v>-0.3685528403379362</v>
      </c>
      <c r="N656" s="54">
        <f>ABS(H656-M656)</f>
        <v/>
      </c>
    </row>
    <row r="657" ht="15" customHeight="1" s="35">
      <c r="A657" s="48">
        <f>'1_Raw_Games'!A657</f>
        <v/>
      </c>
      <c r="B657" s="49">
        <f>'1_Raw_Games'!B657</f>
        <v/>
      </c>
      <c r="C657" s="48">
        <f>'1_Raw_Games'!D657</f>
        <v/>
      </c>
      <c r="D657" s="48">
        <f>'1_Raw_Games'!C657</f>
        <v/>
      </c>
      <c r="E657" s="48">
        <f>'1_Raw_Games'!P657</f>
        <v/>
      </c>
      <c r="F657" s="50">
        <f>'2_Params'!$B$4+SUMPRODUCT(($C$3:C656=C657)*($K$3:K656))-SUMPRODUCT(($D$3:D656=C657)*($K$3:K656))</f>
        <v/>
      </c>
      <c r="G657" s="50">
        <f>'2_Params'!$B$4+SUMPRODUCT(($C$3:C656=D657)*($K$3:K656))-SUMPRODUCT(($D$3:D656=D657)*($K$3:K656))</f>
        <v/>
      </c>
      <c r="H657" s="51">
        <f>(F657-G657+'2_Params'!$B$6)/'2_Params'!$B$7</f>
        <v/>
      </c>
      <c r="I657" s="51">
        <f>1/(1+10^(-H657))</f>
        <v/>
      </c>
      <c r="J657" s="52">
        <f>LN(ABS(E657)+1)*('2_Params'!$B$8/MAX('2_Params'!$B$10,(IF(L657=1,F657-G657,G657-F657))*'2_Params'!$B$9+'2_Params'!$B$8))</f>
        <v/>
      </c>
      <c r="K657" s="52">
        <f>'2_Params'!$B$5*J657*(L657-I657)</f>
        <v/>
      </c>
      <c r="L657" s="48">
        <f>'1_Raw_Games'!O657</f>
        <v/>
      </c>
      <c r="M657" s="66" t="n">
        <v>-0.1837824144881545</v>
      </c>
      <c r="N657" s="54">
        <f>ABS(H657-M657)</f>
        <v/>
      </c>
    </row>
    <row r="658" ht="15" customHeight="1" s="35">
      <c r="A658" s="48">
        <f>'1_Raw_Games'!A658</f>
        <v/>
      </c>
      <c r="B658" s="49">
        <f>'1_Raw_Games'!B658</f>
        <v/>
      </c>
      <c r="C658" s="48">
        <f>'1_Raw_Games'!D658</f>
        <v/>
      </c>
      <c r="D658" s="48">
        <f>'1_Raw_Games'!C658</f>
        <v/>
      </c>
      <c r="E658" s="48">
        <f>'1_Raw_Games'!P658</f>
        <v/>
      </c>
      <c r="F658" s="50">
        <f>'2_Params'!$B$4+SUMPRODUCT(($C$3:C657=C658)*($K$3:K657))-SUMPRODUCT(($D$3:D657=C658)*($K$3:K657))</f>
        <v/>
      </c>
      <c r="G658" s="50">
        <f>'2_Params'!$B$4+SUMPRODUCT(($C$3:C657=D658)*($K$3:K657))-SUMPRODUCT(($D$3:D657=D658)*($K$3:K657))</f>
        <v/>
      </c>
      <c r="H658" s="51">
        <f>(F658-G658+'2_Params'!$B$6)/'2_Params'!$B$7</f>
        <v/>
      </c>
      <c r="I658" s="51">
        <f>1/(1+10^(-H658))</f>
        <v/>
      </c>
      <c r="J658" s="52">
        <f>LN(ABS(E658)+1)*('2_Params'!$B$8/MAX('2_Params'!$B$10,(IF(L658=1,F658-G658,G658-F658))*'2_Params'!$B$9+'2_Params'!$B$8))</f>
        <v/>
      </c>
      <c r="K658" s="52">
        <f>'2_Params'!$B$5*J658*(L658-I658)</f>
        <v/>
      </c>
      <c r="L658" s="48">
        <f>'1_Raw_Games'!O658</f>
        <v/>
      </c>
      <c r="M658" s="66" t="n">
        <v>0.1432131942091155</v>
      </c>
      <c r="N658" s="54">
        <f>ABS(H658-M658)</f>
        <v/>
      </c>
    </row>
    <row r="659" ht="15" customHeight="1" s="35">
      <c r="A659" s="48">
        <f>'1_Raw_Games'!A659</f>
        <v/>
      </c>
      <c r="B659" s="49">
        <f>'1_Raw_Games'!B659</f>
        <v/>
      </c>
      <c r="C659" s="48">
        <f>'1_Raw_Games'!D659</f>
        <v/>
      </c>
      <c r="D659" s="48">
        <f>'1_Raw_Games'!C659</f>
        <v/>
      </c>
      <c r="E659" s="48">
        <f>'1_Raw_Games'!P659</f>
        <v/>
      </c>
      <c r="F659" s="50">
        <f>'2_Params'!$B$4+SUMPRODUCT(($C$3:C658=C659)*($K$3:K658))-SUMPRODUCT(($D$3:D658=C659)*($K$3:K658))</f>
        <v/>
      </c>
      <c r="G659" s="50">
        <f>'2_Params'!$B$4+SUMPRODUCT(($C$3:C658=D659)*($K$3:K658))-SUMPRODUCT(($D$3:D658=D659)*($K$3:K658))</f>
        <v/>
      </c>
      <c r="H659" s="51">
        <f>(F659-G659+'2_Params'!$B$6)/'2_Params'!$B$7</f>
        <v/>
      </c>
      <c r="I659" s="51">
        <f>1/(1+10^(-H659))</f>
        <v/>
      </c>
      <c r="J659" s="52">
        <f>LN(ABS(E659)+1)*('2_Params'!$B$8/MAX('2_Params'!$B$10,(IF(L659=1,F659-G659,G659-F659))*'2_Params'!$B$9+'2_Params'!$B$8))</f>
        <v/>
      </c>
      <c r="K659" s="52">
        <f>'2_Params'!$B$5*J659*(L659-I659)</f>
        <v/>
      </c>
      <c r="L659" s="48">
        <f>'1_Raw_Games'!O659</f>
        <v/>
      </c>
      <c r="M659" s="66" t="n">
        <v>0.0286572606467535</v>
      </c>
      <c r="N659" s="54">
        <f>ABS(H659-M659)</f>
        <v/>
      </c>
    </row>
    <row r="660" ht="15" customHeight="1" s="35">
      <c r="A660" s="48">
        <f>'1_Raw_Games'!A660</f>
        <v/>
      </c>
      <c r="B660" s="49">
        <f>'1_Raw_Games'!B660</f>
        <v/>
      </c>
      <c r="C660" s="48">
        <f>'1_Raw_Games'!D660</f>
        <v/>
      </c>
      <c r="D660" s="48">
        <f>'1_Raw_Games'!C660</f>
        <v/>
      </c>
      <c r="E660" s="48">
        <f>'1_Raw_Games'!P660</f>
        <v/>
      </c>
      <c r="F660" s="50">
        <f>'2_Params'!$B$4+SUMPRODUCT(($C$3:C659=C660)*($K$3:K659))-SUMPRODUCT(($D$3:D659=C660)*($K$3:K659))</f>
        <v/>
      </c>
      <c r="G660" s="50">
        <f>'2_Params'!$B$4+SUMPRODUCT(($C$3:C659=D660)*($K$3:K659))-SUMPRODUCT(($D$3:D659=D660)*($K$3:K659))</f>
        <v/>
      </c>
      <c r="H660" s="51">
        <f>(F660-G660+'2_Params'!$B$6)/'2_Params'!$B$7</f>
        <v/>
      </c>
      <c r="I660" s="51">
        <f>1/(1+10^(-H660))</f>
        <v/>
      </c>
      <c r="J660" s="52">
        <f>LN(ABS(E660)+1)*('2_Params'!$B$8/MAX('2_Params'!$B$10,(IF(L660=1,F660-G660,G660-F660))*'2_Params'!$B$9+'2_Params'!$B$8))</f>
        <v/>
      </c>
      <c r="K660" s="52">
        <f>'2_Params'!$B$5*J660*(L660-I660)</f>
        <v/>
      </c>
      <c r="L660" s="48">
        <f>'1_Raw_Games'!O660</f>
        <v/>
      </c>
      <c r="M660" s="66" t="n">
        <v>-0.3089301159411366</v>
      </c>
      <c r="N660" s="54">
        <f>ABS(H660-M660)</f>
        <v/>
      </c>
    </row>
    <row r="661" ht="15" customHeight="1" s="35">
      <c r="A661" s="48">
        <f>'1_Raw_Games'!A661</f>
        <v/>
      </c>
      <c r="B661" s="49">
        <f>'1_Raw_Games'!B661</f>
        <v/>
      </c>
      <c r="C661" s="48">
        <f>'1_Raw_Games'!D661</f>
        <v/>
      </c>
      <c r="D661" s="48">
        <f>'1_Raw_Games'!C661</f>
        <v/>
      </c>
      <c r="E661" s="48">
        <f>'1_Raw_Games'!P661</f>
        <v/>
      </c>
      <c r="F661" s="50">
        <f>'2_Params'!$B$4+SUMPRODUCT(($C$3:C660=C661)*($K$3:K660))-SUMPRODUCT(($D$3:D660=C661)*($K$3:K660))</f>
        <v/>
      </c>
      <c r="G661" s="50">
        <f>'2_Params'!$B$4+SUMPRODUCT(($C$3:C660=D661)*($K$3:K660))-SUMPRODUCT(($D$3:D660=D661)*($K$3:K660))</f>
        <v/>
      </c>
      <c r="H661" s="51">
        <f>(F661-G661+'2_Params'!$B$6)/'2_Params'!$B$7</f>
        <v/>
      </c>
      <c r="I661" s="51">
        <f>1/(1+10^(-H661))</f>
        <v/>
      </c>
      <c r="J661" s="52">
        <f>LN(ABS(E661)+1)*('2_Params'!$B$8/MAX('2_Params'!$B$10,(IF(L661=1,F661-G661,G661-F661))*'2_Params'!$B$9+'2_Params'!$B$8))</f>
        <v/>
      </c>
      <c r="K661" s="52">
        <f>'2_Params'!$B$5*J661*(L661-I661)</f>
        <v/>
      </c>
      <c r="L661" s="48">
        <f>'1_Raw_Games'!O661</f>
        <v/>
      </c>
      <c r="M661" s="66" t="n">
        <v>-0.0452567703403588</v>
      </c>
      <c r="N661" s="54">
        <f>ABS(H661-M661)</f>
        <v/>
      </c>
    </row>
    <row r="662" ht="15" customHeight="1" s="35">
      <c r="A662" s="48">
        <f>'1_Raw_Games'!A662</f>
        <v/>
      </c>
      <c r="B662" s="49">
        <f>'1_Raw_Games'!B662</f>
        <v/>
      </c>
      <c r="C662" s="48">
        <f>'1_Raw_Games'!D662</f>
        <v/>
      </c>
      <c r="D662" s="48">
        <f>'1_Raw_Games'!C662</f>
        <v/>
      </c>
      <c r="E662" s="48">
        <f>'1_Raw_Games'!P662</f>
        <v/>
      </c>
      <c r="F662" s="50">
        <f>'2_Params'!$B$4+SUMPRODUCT(($C$3:C661=C662)*($K$3:K661))-SUMPRODUCT(($D$3:D661=C662)*($K$3:K661))</f>
        <v/>
      </c>
      <c r="G662" s="50">
        <f>'2_Params'!$B$4+SUMPRODUCT(($C$3:C661=D662)*($K$3:K661))-SUMPRODUCT(($D$3:D661=D662)*($K$3:K661))</f>
        <v/>
      </c>
      <c r="H662" s="51">
        <f>(F662-G662+'2_Params'!$B$6)/'2_Params'!$B$7</f>
        <v/>
      </c>
      <c r="I662" s="51">
        <f>1/(1+10^(-H662))</f>
        <v/>
      </c>
      <c r="J662" s="52">
        <f>LN(ABS(E662)+1)*('2_Params'!$B$8/MAX('2_Params'!$B$10,(IF(L662=1,F662-G662,G662-F662))*'2_Params'!$B$9+'2_Params'!$B$8))</f>
        <v/>
      </c>
      <c r="K662" s="52">
        <f>'2_Params'!$B$5*J662*(L662-I662)</f>
        <v/>
      </c>
      <c r="L662" s="48">
        <f>'1_Raw_Games'!O662</f>
        <v/>
      </c>
      <c r="M662" s="66" t="n">
        <v>0.3793698735714639</v>
      </c>
      <c r="N662" s="54">
        <f>ABS(H662-M662)</f>
        <v/>
      </c>
    </row>
    <row r="663" ht="15" customHeight="1" s="35">
      <c r="A663" s="48">
        <f>'1_Raw_Games'!A663</f>
        <v/>
      </c>
      <c r="B663" s="49">
        <f>'1_Raw_Games'!B663</f>
        <v/>
      </c>
      <c r="C663" s="48">
        <f>'1_Raw_Games'!D663</f>
        <v/>
      </c>
      <c r="D663" s="48">
        <f>'1_Raw_Games'!C663</f>
        <v/>
      </c>
      <c r="E663" s="48">
        <f>'1_Raw_Games'!P663</f>
        <v/>
      </c>
      <c r="F663" s="50">
        <f>'2_Params'!$B$4+SUMPRODUCT(($C$3:C662=C663)*($K$3:K662))-SUMPRODUCT(($D$3:D662=C663)*($K$3:K662))</f>
        <v/>
      </c>
      <c r="G663" s="50">
        <f>'2_Params'!$B$4+SUMPRODUCT(($C$3:C662=D663)*($K$3:K662))-SUMPRODUCT(($D$3:D662=D663)*($K$3:K662))</f>
        <v/>
      </c>
      <c r="H663" s="51">
        <f>(F663-G663+'2_Params'!$B$6)/'2_Params'!$B$7</f>
        <v/>
      </c>
      <c r="I663" s="51">
        <f>1/(1+10^(-H663))</f>
        <v/>
      </c>
      <c r="J663" s="52">
        <f>LN(ABS(E663)+1)*('2_Params'!$B$8/MAX('2_Params'!$B$10,(IF(L663=1,F663-G663,G663-F663))*'2_Params'!$B$9+'2_Params'!$B$8))</f>
        <v/>
      </c>
      <c r="K663" s="52">
        <f>'2_Params'!$B$5*J663*(L663-I663)</f>
        <v/>
      </c>
      <c r="L663" s="48">
        <f>'1_Raw_Games'!O663</f>
        <v/>
      </c>
      <c r="M663" s="66" t="n">
        <v>-0.3053541371139488</v>
      </c>
      <c r="N663" s="54">
        <f>ABS(H663-M663)</f>
        <v/>
      </c>
    </row>
    <row r="664" ht="15" customHeight="1" s="35">
      <c r="A664" s="48">
        <f>'1_Raw_Games'!A664</f>
        <v/>
      </c>
      <c r="B664" s="49">
        <f>'1_Raw_Games'!B664</f>
        <v/>
      </c>
      <c r="C664" s="48">
        <f>'1_Raw_Games'!D664</f>
        <v/>
      </c>
      <c r="D664" s="48">
        <f>'1_Raw_Games'!C664</f>
        <v/>
      </c>
      <c r="E664" s="48">
        <f>'1_Raw_Games'!P664</f>
        <v/>
      </c>
      <c r="F664" s="50">
        <f>'2_Params'!$B$4+SUMPRODUCT(($C$3:C663=C664)*($K$3:K663))-SUMPRODUCT(($D$3:D663=C664)*($K$3:K663))</f>
        <v/>
      </c>
      <c r="G664" s="50">
        <f>'2_Params'!$B$4+SUMPRODUCT(($C$3:C663=D664)*($K$3:K663))-SUMPRODUCT(($D$3:D663=D664)*($K$3:K663))</f>
        <v/>
      </c>
      <c r="H664" s="51">
        <f>(F664-G664+'2_Params'!$B$6)/'2_Params'!$B$7</f>
        <v/>
      </c>
      <c r="I664" s="51">
        <f>1/(1+10^(-H664))</f>
        <v/>
      </c>
      <c r="J664" s="52">
        <f>LN(ABS(E664)+1)*('2_Params'!$B$8/MAX('2_Params'!$B$10,(IF(L664=1,F664-G664,G664-F664))*'2_Params'!$B$9+'2_Params'!$B$8))</f>
        <v/>
      </c>
      <c r="K664" s="52">
        <f>'2_Params'!$B$5*J664*(L664-I664)</f>
        <v/>
      </c>
      <c r="L664" s="48">
        <f>'1_Raw_Games'!O664</f>
        <v/>
      </c>
      <c r="M664" s="66" t="n">
        <v>0.1334505199548669</v>
      </c>
      <c r="N664" s="54">
        <f>ABS(H664-M664)</f>
        <v/>
      </c>
    </row>
    <row r="665" ht="15" customHeight="1" s="35">
      <c r="A665" s="48">
        <f>'1_Raw_Games'!A665</f>
        <v/>
      </c>
      <c r="B665" s="49">
        <f>'1_Raw_Games'!B665</f>
        <v/>
      </c>
      <c r="C665" s="48">
        <f>'1_Raw_Games'!D665</f>
        <v/>
      </c>
      <c r="D665" s="48">
        <f>'1_Raw_Games'!C665</f>
        <v/>
      </c>
      <c r="E665" s="48">
        <f>'1_Raw_Games'!P665</f>
        <v/>
      </c>
      <c r="F665" s="50">
        <f>'2_Params'!$B$4+SUMPRODUCT(($C$3:C664=C665)*($K$3:K664))-SUMPRODUCT(($D$3:D664=C665)*($K$3:K664))</f>
        <v/>
      </c>
      <c r="G665" s="50">
        <f>'2_Params'!$B$4+SUMPRODUCT(($C$3:C664=D665)*($K$3:K664))-SUMPRODUCT(($D$3:D664=D665)*($K$3:K664))</f>
        <v/>
      </c>
      <c r="H665" s="51">
        <f>(F665-G665+'2_Params'!$B$6)/'2_Params'!$B$7</f>
        <v/>
      </c>
      <c r="I665" s="51">
        <f>1/(1+10^(-H665))</f>
        <v/>
      </c>
      <c r="J665" s="52">
        <f>LN(ABS(E665)+1)*('2_Params'!$B$8/MAX('2_Params'!$B$10,(IF(L665=1,F665-G665,G665-F665))*'2_Params'!$B$9+'2_Params'!$B$8))</f>
        <v/>
      </c>
      <c r="K665" s="52">
        <f>'2_Params'!$B$5*J665*(L665-I665)</f>
        <v/>
      </c>
      <c r="L665" s="48">
        <f>'1_Raw_Games'!O665</f>
        <v/>
      </c>
      <c r="M665" s="66" t="n">
        <v>0.144139213521712</v>
      </c>
      <c r="N665" s="54">
        <f>ABS(H665-M665)</f>
        <v/>
      </c>
    </row>
    <row r="666" ht="15" customHeight="1" s="35">
      <c r="A666" s="48">
        <f>'1_Raw_Games'!A666</f>
        <v/>
      </c>
      <c r="B666" s="49">
        <f>'1_Raw_Games'!B666</f>
        <v/>
      </c>
      <c r="C666" s="48">
        <f>'1_Raw_Games'!D666</f>
        <v/>
      </c>
      <c r="D666" s="48">
        <f>'1_Raw_Games'!C666</f>
        <v/>
      </c>
      <c r="E666" s="48">
        <f>'1_Raw_Games'!P666</f>
        <v/>
      </c>
      <c r="F666" s="50">
        <f>'2_Params'!$B$4+SUMPRODUCT(($C$3:C665=C666)*($K$3:K665))-SUMPRODUCT(($D$3:D665=C666)*($K$3:K665))</f>
        <v/>
      </c>
      <c r="G666" s="50">
        <f>'2_Params'!$B$4+SUMPRODUCT(($C$3:C665=D666)*($K$3:K665))-SUMPRODUCT(($D$3:D665=D666)*($K$3:K665))</f>
        <v/>
      </c>
      <c r="H666" s="51">
        <f>(F666-G666+'2_Params'!$B$6)/'2_Params'!$B$7</f>
        <v/>
      </c>
      <c r="I666" s="51">
        <f>1/(1+10^(-H666))</f>
        <v/>
      </c>
      <c r="J666" s="52">
        <f>LN(ABS(E666)+1)*('2_Params'!$B$8/MAX('2_Params'!$B$10,(IF(L666=1,F666-G666,G666-F666))*'2_Params'!$B$9+'2_Params'!$B$8))</f>
        <v/>
      </c>
      <c r="K666" s="52">
        <f>'2_Params'!$B$5*J666*(L666-I666)</f>
        <v/>
      </c>
      <c r="L666" s="48">
        <f>'1_Raw_Games'!O666</f>
        <v/>
      </c>
      <c r="M666" s="66" t="n">
        <v>0.2609349832430354</v>
      </c>
      <c r="N666" s="54">
        <f>ABS(H666-M666)</f>
        <v/>
      </c>
    </row>
    <row r="667" ht="15" customHeight="1" s="35">
      <c r="A667" s="48">
        <f>'1_Raw_Games'!A667</f>
        <v/>
      </c>
      <c r="B667" s="49">
        <f>'1_Raw_Games'!B667</f>
        <v/>
      </c>
      <c r="C667" s="48">
        <f>'1_Raw_Games'!D667</f>
        <v/>
      </c>
      <c r="D667" s="48">
        <f>'1_Raw_Games'!C667</f>
        <v/>
      </c>
      <c r="E667" s="48">
        <f>'1_Raw_Games'!P667</f>
        <v/>
      </c>
      <c r="F667" s="50">
        <f>'2_Params'!$B$4+SUMPRODUCT(($C$3:C666=C667)*($K$3:K666))-SUMPRODUCT(($D$3:D666=C667)*($K$3:K666))</f>
        <v/>
      </c>
      <c r="G667" s="50">
        <f>'2_Params'!$B$4+SUMPRODUCT(($C$3:C666=D667)*($K$3:K666))-SUMPRODUCT(($D$3:D666=D667)*($K$3:K666))</f>
        <v/>
      </c>
      <c r="H667" s="51">
        <f>(F667-G667+'2_Params'!$B$6)/'2_Params'!$B$7</f>
        <v/>
      </c>
      <c r="I667" s="51">
        <f>1/(1+10^(-H667))</f>
        <v/>
      </c>
      <c r="J667" s="52">
        <f>LN(ABS(E667)+1)*('2_Params'!$B$8/MAX('2_Params'!$B$10,(IF(L667=1,F667-G667,G667-F667))*'2_Params'!$B$9+'2_Params'!$B$8))</f>
        <v/>
      </c>
      <c r="K667" s="52">
        <f>'2_Params'!$B$5*J667*(L667-I667)</f>
        <v/>
      </c>
      <c r="L667" s="48">
        <f>'1_Raw_Games'!O667</f>
        <v/>
      </c>
      <c r="M667" s="66" t="n">
        <v>-0.123608158225648</v>
      </c>
      <c r="N667" s="54">
        <f>ABS(H667-M667)</f>
        <v/>
      </c>
    </row>
    <row r="668" ht="15" customHeight="1" s="35">
      <c r="A668" s="48">
        <f>'1_Raw_Games'!A668</f>
        <v/>
      </c>
      <c r="B668" s="49">
        <f>'1_Raw_Games'!B668</f>
        <v/>
      </c>
      <c r="C668" s="48">
        <f>'1_Raw_Games'!D668</f>
        <v/>
      </c>
      <c r="D668" s="48">
        <f>'1_Raw_Games'!C668</f>
        <v/>
      </c>
      <c r="E668" s="48">
        <f>'1_Raw_Games'!P668</f>
        <v/>
      </c>
      <c r="F668" s="50">
        <f>'2_Params'!$B$4+SUMPRODUCT(($C$3:C667=C668)*($K$3:K667))-SUMPRODUCT(($D$3:D667=C668)*($K$3:K667))</f>
        <v/>
      </c>
      <c r="G668" s="50">
        <f>'2_Params'!$B$4+SUMPRODUCT(($C$3:C667=D668)*($K$3:K667))-SUMPRODUCT(($D$3:D667=D668)*($K$3:K667))</f>
        <v/>
      </c>
      <c r="H668" s="51">
        <f>(F668-G668+'2_Params'!$B$6)/'2_Params'!$B$7</f>
        <v/>
      </c>
      <c r="I668" s="51">
        <f>1/(1+10^(-H668))</f>
        <v/>
      </c>
      <c r="J668" s="52">
        <f>LN(ABS(E668)+1)*('2_Params'!$B$8/MAX('2_Params'!$B$10,(IF(L668=1,F668-G668,G668-F668))*'2_Params'!$B$9+'2_Params'!$B$8))</f>
        <v/>
      </c>
      <c r="K668" s="52">
        <f>'2_Params'!$B$5*J668*(L668-I668)</f>
        <v/>
      </c>
      <c r="L668" s="48">
        <f>'1_Raw_Games'!O668</f>
        <v/>
      </c>
      <c r="M668" s="66" t="n">
        <v>-0.3453682309056563</v>
      </c>
      <c r="N668" s="54">
        <f>ABS(H668-M668)</f>
        <v/>
      </c>
    </row>
    <row r="669" ht="15" customHeight="1" s="35">
      <c r="A669" s="48">
        <f>'1_Raw_Games'!A669</f>
        <v/>
      </c>
      <c r="B669" s="49">
        <f>'1_Raw_Games'!B669</f>
        <v/>
      </c>
      <c r="C669" s="48">
        <f>'1_Raw_Games'!D669</f>
        <v/>
      </c>
      <c r="D669" s="48">
        <f>'1_Raw_Games'!C669</f>
        <v/>
      </c>
      <c r="E669" s="48">
        <f>'1_Raw_Games'!P669</f>
        <v/>
      </c>
      <c r="F669" s="50">
        <f>'2_Params'!$B$4+SUMPRODUCT(($C$3:C668=C669)*($K$3:K668))-SUMPRODUCT(($D$3:D668=C669)*($K$3:K668))</f>
        <v/>
      </c>
      <c r="G669" s="50">
        <f>'2_Params'!$B$4+SUMPRODUCT(($C$3:C668=D669)*($K$3:K668))-SUMPRODUCT(($D$3:D668=D669)*($K$3:K668))</f>
        <v/>
      </c>
      <c r="H669" s="51">
        <f>(F669-G669+'2_Params'!$B$6)/'2_Params'!$B$7</f>
        <v/>
      </c>
      <c r="I669" s="51">
        <f>1/(1+10^(-H669))</f>
        <v/>
      </c>
      <c r="J669" s="52">
        <f>LN(ABS(E669)+1)*('2_Params'!$B$8/MAX('2_Params'!$B$10,(IF(L669=1,F669-G669,G669-F669))*'2_Params'!$B$9+'2_Params'!$B$8))</f>
        <v/>
      </c>
      <c r="K669" s="52">
        <f>'2_Params'!$B$5*J669*(L669-I669)</f>
        <v/>
      </c>
      <c r="L669" s="48">
        <f>'1_Raw_Games'!O669</f>
        <v/>
      </c>
      <c r="M669" s="66" t="n">
        <v>0.5112919874341457</v>
      </c>
      <c r="N669" s="54">
        <f>ABS(H669-M669)</f>
        <v/>
      </c>
    </row>
    <row r="670" ht="15" customHeight="1" s="35">
      <c r="A670" s="48">
        <f>'1_Raw_Games'!A670</f>
        <v/>
      </c>
      <c r="B670" s="49">
        <f>'1_Raw_Games'!B670</f>
        <v/>
      </c>
      <c r="C670" s="48">
        <f>'1_Raw_Games'!D670</f>
        <v/>
      </c>
      <c r="D670" s="48">
        <f>'1_Raw_Games'!C670</f>
        <v/>
      </c>
      <c r="E670" s="48">
        <f>'1_Raw_Games'!P670</f>
        <v/>
      </c>
      <c r="F670" s="50">
        <f>'2_Params'!$B$4+SUMPRODUCT(($C$3:C669=C670)*($K$3:K669))-SUMPRODUCT(($D$3:D669=C670)*($K$3:K669))</f>
        <v/>
      </c>
      <c r="G670" s="50">
        <f>'2_Params'!$B$4+SUMPRODUCT(($C$3:C669=D670)*($K$3:K669))-SUMPRODUCT(($D$3:D669=D670)*($K$3:K669))</f>
        <v/>
      </c>
      <c r="H670" s="51">
        <f>(F670-G670+'2_Params'!$B$6)/'2_Params'!$B$7</f>
        <v/>
      </c>
      <c r="I670" s="51">
        <f>1/(1+10^(-H670))</f>
        <v/>
      </c>
      <c r="J670" s="52">
        <f>LN(ABS(E670)+1)*('2_Params'!$B$8/MAX('2_Params'!$B$10,(IF(L670=1,F670-G670,G670-F670))*'2_Params'!$B$9+'2_Params'!$B$8))</f>
        <v/>
      </c>
      <c r="K670" s="52">
        <f>'2_Params'!$B$5*J670*(L670-I670)</f>
        <v/>
      </c>
      <c r="L670" s="48">
        <f>'1_Raw_Games'!O670</f>
        <v/>
      </c>
      <c r="M670" s="66" t="n">
        <v>0.4038129660824728</v>
      </c>
      <c r="N670" s="54">
        <f>ABS(H670-M670)</f>
        <v/>
      </c>
    </row>
    <row r="671" ht="15" customHeight="1" s="35">
      <c r="A671" s="48">
        <f>'1_Raw_Games'!A671</f>
        <v/>
      </c>
      <c r="B671" s="49">
        <f>'1_Raw_Games'!B671</f>
        <v/>
      </c>
      <c r="C671" s="48">
        <f>'1_Raw_Games'!D671</f>
        <v/>
      </c>
      <c r="D671" s="48">
        <f>'1_Raw_Games'!C671</f>
        <v/>
      </c>
      <c r="E671" s="48">
        <f>'1_Raw_Games'!P671</f>
        <v/>
      </c>
      <c r="F671" s="50">
        <f>'2_Params'!$B$4+SUMPRODUCT(($C$3:C670=C671)*($K$3:K670))-SUMPRODUCT(($D$3:D670=C671)*($K$3:K670))</f>
        <v/>
      </c>
      <c r="G671" s="50">
        <f>'2_Params'!$B$4+SUMPRODUCT(($C$3:C670=D671)*($K$3:K670))-SUMPRODUCT(($D$3:D670=D671)*($K$3:K670))</f>
        <v/>
      </c>
      <c r="H671" s="51">
        <f>(F671-G671+'2_Params'!$B$6)/'2_Params'!$B$7</f>
        <v/>
      </c>
      <c r="I671" s="51">
        <f>1/(1+10^(-H671))</f>
        <v/>
      </c>
      <c r="J671" s="52">
        <f>LN(ABS(E671)+1)*('2_Params'!$B$8/MAX('2_Params'!$B$10,(IF(L671=1,F671-G671,G671-F671))*'2_Params'!$B$9+'2_Params'!$B$8))</f>
        <v/>
      </c>
      <c r="K671" s="52">
        <f>'2_Params'!$B$5*J671*(L671-I671)</f>
        <v/>
      </c>
      <c r="L671" s="48">
        <f>'1_Raw_Games'!O671</f>
        <v/>
      </c>
      <c r="M671" s="66" t="n">
        <v>-0.105784374261272</v>
      </c>
      <c r="N671" s="54">
        <f>ABS(H671-M671)</f>
        <v/>
      </c>
    </row>
    <row r="672" ht="15" customHeight="1" s="35">
      <c r="A672" s="48">
        <f>'1_Raw_Games'!A672</f>
        <v/>
      </c>
      <c r="B672" s="49">
        <f>'1_Raw_Games'!B672</f>
        <v/>
      </c>
      <c r="C672" s="48">
        <f>'1_Raw_Games'!D672</f>
        <v/>
      </c>
      <c r="D672" s="48">
        <f>'1_Raw_Games'!C672</f>
        <v/>
      </c>
      <c r="E672" s="48">
        <f>'1_Raw_Games'!P672</f>
        <v/>
      </c>
      <c r="F672" s="50">
        <f>'2_Params'!$B$4+SUMPRODUCT(($C$3:C671=C672)*($K$3:K671))-SUMPRODUCT(($D$3:D671=C672)*($K$3:K671))</f>
        <v/>
      </c>
      <c r="G672" s="50">
        <f>'2_Params'!$B$4+SUMPRODUCT(($C$3:C671=D672)*($K$3:K671))-SUMPRODUCT(($D$3:D671=D672)*($K$3:K671))</f>
        <v/>
      </c>
      <c r="H672" s="51">
        <f>(F672-G672+'2_Params'!$B$6)/'2_Params'!$B$7</f>
        <v/>
      </c>
      <c r="I672" s="51">
        <f>1/(1+10^(-H672))</f>
        <v/>
      </c>
      <c r="J672" s="52">
        <f>LN(ABS(E672)+1)*('2_Params'!$B$8/MAX('2_Params'!$B$10,(IF(L672=1,F672-G672,G672-F672))*'2_Params'!$B$9+'2_Params'!$B$8))</f>
        <v/>
      </c>
      <c r="K672" s="52">
        <f>'2_Params'!$B$5*J672*(L672-I672)</f>
        <v/>
      </c>
      <c r="L672" s="48">
        <f>'1_Raw_Games'!O672</f>
        <v/>
      </c>
      <c r="M672" s="66" t="n">
        <v>0.8866148430447265</v>
      </c>
      <c r="N672" s="54">
        <f>ABS(H672-M672)</f>
        <v/>
      </c>
    </row>
    <row r="673" ht="15" customHeight="1" s="35">
      <c r="A673" s="48">
        <f>'1_Raw_Games'!A673</f>
        <v/>
      </c>
      <c r="B673" s="49">
        <f>'1_Raw_Games'!B673</f>
        <v/>
      </c>
      <c r="C673" s="48">
        <f>'1_Raw_Games'!D673</f>
        <v/>
      </c>
      <c r="D673" s="48">
        <f>'1_Raw_Games'!C673</f>
        <v/>
      </c>
      <c r="E673" s="48">
        <f>'1_Raw_Games'!P673</f>
        <v/>
      </c>
      <c r="F673" s="50">
        <f>'2_Params'!$B$4+SUMPRODUCT(($C$3:C672=C673)*($K$3:K672))-SUMPRODUCT(($D$3:D672=C673)*($K$3:K672))</f>
        <v/>
      </c>
      <c r="G673" s="50">
        <f>'2_Params'!$B$4+SUMPRODUCT(($C$3:C672=D673)*($K$3:K672))-SUMPRODUCT(($D$3:D672=D673)*($K$3:K672))</f>
        <v/>
      </c>
      <c r="H673" s="51">
        <f>(F673-G673+'2_Params'!$B$6)/'2_Params'!$B$7</f>
        <v/>
      </c>
      <c r="I673" s="51">
        <f>1/(1+10^(-H673))</f>
        <v/>
      </c>
      <c r="J673" s="52">
        <f>LN(ABS(E673)+1)*('2_Params'!$B$8/MAX('2_Params'!$B$10,(IF(L673=1,F673-G673,G673-F673))*'2_Params'!$B$9+'2_Params'!$B$8))</f>
        <v/>
      </c>
      <c r="K673" s="52">
        <f>'2_Params'!$B$5*J673*(L673-I673)</f>
        <v/>
      </c>
      <c r="L673" s="48">
        <f>'1_Raw_Games'!O673</f>
        <v/>
      </c>
      <c r="M673" s="66" t="n">
        <v>0.1097197902077232</v>
      </c>
      <c r="N673" s="54">
        <f>ABS(H673-M673)</f>
        <v/>
      </c>
    </row>
    <row r="674" ht="15" customHeight="1" s="35">
      <c r="A674" s="48">
        <f>'1_Raw_Games'!A674</f>
        <v/>
      </c>
      <c r="B674" s="49">
        <f>'1_Raw_Games'!B674</f>
        <v/>
      </c>
      <c r="C674" s="48">
        <f>'1_Raw_Games'!D674</f>
        <v/>
      </c>
      <c r="D674" s="48">
        <f>'1_Raw_Games'!C674</f>
        <v/>
      </c>
      <c r="E674" s="48">
        <f>'1_Raw_Games'!P674</f>
        <v/>
      </c>
      <c r="F674" s="50">
        <f>'2_Params'!$B$4+SUMPRODUCT(($C$3:C673=C674)*($K$3:K673))-SUMPRODUCT(($D$3:D673=C674)*($K$3:K673))</f>
        <v/>
      </c>
      <c r="G674" s="50">
        <f>'2_Params'!$B$4+SUMPRODUCT(($C$3:C673=D674)*($K$3:K673))-SUMPRODUCT(($D$3:D673=D674)*($K$3:K673))</f>
        <v/>
      </c>
      <c r="H674" s="51">
        <f>(F674-G674+'2_Params'!$B$6)/'2_Params'!$B$7</f>
        <v/>
      </c>
      <c r="I674" s="51">
        <f>1/(1+10^(-H674))</f>
        <v/>
      </c>
      <c r="J674" s="52">
        <f>LN(ABS(E674)+1)*('2_Params'!$B$8/MAX('2_Params'!$B$10,(IF(L674=1,F674-G674,G674-F674))*'2_Params'!$B$9+'2_Params'!$B$8))</f>
        <v/>
      </c>
      <c r="K674" s="52">
        <f>'2_Params'!$B$5*J674*(L674-I674)</f>
        <v/>
      </c>
      <c r="L674" s="48">
        <f>'1_Raw_Games'!O674</f>
        <v/>
      </c>
      <c r="M674" s="66" t="n">
        <v>0.1785322231444229</v>
      </c>
      <c r="N674" s="54">
        <f>ABS(H674-M674)</f>
        <v/>
      </c>
    </row>
    <row r="675" ht="15" customHeight="1" s="35">
      <c r="A675" s="48">
        <f>'1_Raw_Games'!A675</f>
        <v/>
      </c>
      <c r="B675" s="49">
        <f>'1_Raw_Games'!B675</f>
        <v/>
      </c>
      <c r="C675" s="48">
        <f>'1_Raw_Games'!D675</f>
        <v/>
      </c>
      <c r="D675" s="48">
        <f>'1_Raw_Games'!C675</f>
        <v/>
      </c>
      <c r="E675" s="48">
        <f>'1_Raw_Games'!P675</f>
        <v/>
      </c>
      <c r="F675" s="50">
        <f>'2_Params'!$B$4+SUMPRODUCT(($C$3:C674=C675)*($K$3:K674))-SUMPRODUCT(($D$3:D674=C675)*($K$3:K674))</f>
        <v/>
      </c>
      <c r="G675" s="50">
        <f>'2_Params'!$B$4+SUMPRODUCT(($C$3:C674=D675)*($K$3:K674))-SUMPRODUCT(($D$3:D674=D675)*($K$3:K674))</f>
        <v/>
      </c>
      <c r="H675" s="51">
        <f>(F675-G675+'2_Params'!$B$6)/'2_Params'!$B$7</f>
        <v/>
      </c>
      <c r="I675" s="51">
        <f>1/(1+10^(-H675))</f>
        <v/>
      </c>
      <c r="J675" s="52">
        <f>LN(ABS(E675)+1)*('2_Params'!$B$8/MAX('2_Params'!$B$10,(IF(L675=1,F675-G675,G675-F675))*'2_Params'!$B$9+'2_Params'!$B$8))</f>
        <v/>
      </c>
      <c r="K675" s="52">
        <f>'2_Params'!$B$5*J675*(L675-I675)</f>
        <v/>
      </c>
      <c r="L675" s="48">
        <f>'1_Raw_Games'!O675</f>
        <v/>
      </c>
      <c r="M675" s="66" t="n">
        <v>0.5068577815263063</v>
      </c>
      <c r="N675" s="54">
        <f>ABS(H675-M675)</f>
        <v/>
      </c>
    </row>
    <row r="676" ht="15" customHeight="1" s="35">
      <c r="A676" s="48">
        <f>'1_Raw_Games'!A676</f>
        <v/>
      </c>
      <c r="B676" s="49">
        <f>'1_Raw_Games'!B676</f>
        <v/>
      </c>
      <c r="C676" s="48">
        <f>'1_Raw_Games'!D676</f>
        <v/>
      </c>
      <c r="D676" s="48">
        <f>'1_Raw_Games'!C676</f>
        <v/>
      </c>
      <c r="E676" s="48">
        <f>'1_Raw_Games'!P676</f>
        <v/>
      </c>
      <c r="F676" s="50">
        <f>'2_Params'!$B$4+SUMPRODUCT(($C$3:C675=C676)*($K$3:K675))-SUMPRODUCT(($D$3:D675=C676)*($K$3:K675))</f>
        <v/>
      </c>
      <c r="G676" s="50">
        <f>'2_Params'!$B$4+SUMPRODUCT(($C$3:C675=D676)*($K$3:K675))-SUMPRODUCT(($D$3:D675=D676)*($K$3:K675))</f>
        <v/>
      </c>
      <c r="H676" s="51">
        <f>(F676-G676+'2_Params'!$B$6)/'2_Params'!$B$7</f>
        <v/>
      </c>
      <c r="I676" s="51">
        <f>1/(1+10^(-H676))</f>
        <v/>
      </c>
      <c r="J676" s="52">
        <f>LN(ABS(E676)+1)*('2_Params'!$B$8/MAX('2_Params'!$B$10,(IF(L676=1,F676-G676,G676-F676))*'2_Params'!$B$9+'2_Params'!$B$8))</f>
        <v/>
      </c>
      <c r="K676" s="52">
        <f>'2_Params'!$B$5*J676*(L676-I676)</f>
        <v/>
      </c>
      <c r="L676" s="48">
        <f>'1_Raw_Games'!O676</f>
        <v/>
      </c>
      <c r="M676" s="66" t="n">
        <v>0.0070585285935692</v>
      </c>
      <c r="N676" s="54">
        <f>ABS(H676-M676)</f>
        <v/>
      </c>
    </row>
    <row r="677" ht="15" customHeight="1" s="35">
      <c r="A677" s="48">
        <f>'1_Raw_Games'!A677</f>
        <v/>
      </c>
      <c r="B677" s="49">
        <f>'1_Raw_Games'!B677</f>
        <v/>
      </c>
      <c r="C677" s="48">
        <f>'1_Raw_Games'!D677</f>
        <v/>
      </c>
      <c r="D677" s="48">
        <f>'1_Raw_Games'!C677</f>
        <v/>
      </c>
      <c r="E677" s="48">
        <f>'1_Raw_Games'!P677</f>
        <v/>
      </c>
      <c r="F677" s="50">
        <f>'2_Params'!$B$4+SUMPRODUCT(($C$3:C676=C677)*($K$3:K676))-SUMPRODUCT(($D$3:D676=C677)*($K$3:K676))</f>
        <v/>
      </c>
      <c r="G677" s="50">
        <f>'2_Params'!$B$4+SUMPRODUCT(($C$3:C676=D677)*($K$3:K676))-SUMPRODUCT(($D$3:D676=D677)*($K$3:K676))</f>
        <v/>
      </c>
      <c r="H677" s="51">
        <f>(F677-G677+'2_Params'!$B$6)/'2_Params'!$B$7</f>
        <v/>
      </c>
      <c r="I677" s="51">
        <f>1/(1+10^(-H677))</f>
        <v/>
      </c>
      <c r="J677" s="52">
        <f>LN(ABS(E677)+1)*('2_Params'!$B$8/MAX('2_Params'!$B$10,(IF(L677=1,F677-G677,G677-F677))*'2_Params'!$B$9+'2_Params'!$B$8))</f>
        <v/>
      </c>
      <c r="K677" s="52">
        <f>'2_Params'!$B$5*J677*(L677-I677)</f>
        <v/>
      </c>
      <c r="L677" s="48">
        <f>'1_Raw_Games'!O677</f>
        <v/>
      </c>
      <c r="M677" s="66" t="n">
        <v>-0.1585213508014908</v>
      </c>
      <c r="N677" s="54">
        <f>ABS(H677-M677)</f>
        <v/>
      </c>
    </row>
    <row r="678" ht="15" customHeight="1" s="35">
      <c r="A678" s="48">
        <f>'1_Raw_Games'!A678</f>
        <v/>
      </c>
      <c r="B678" s="49">
        <f>'1_Raw_Games'!B678</f>
        <v/>
      </c>
      <c r="C678" s="48">
        <f>'1_Raw_Games'!D678</f>
        <v/>
      </c>
      <c r="D678" s="48">
        <f>'1_Raw_Games'!C678</f>
        <v/>
      </c>
      <c r="E678" s="48">
        <f>'1_Raw_Games'!P678</f>
        <v/>
      </c>
      <c r="F678" s="50">
        <f>'2_Params'!$B$4+SUMPRODUCT(($C$3:C677=C678)*($K$3:K677))-SUMPRODUCT(($D$3:D677=C678)*($K$3:K677))</f>
        <v/>
      </c>
      <c r="G678" s="50">
        <f>'2_Params'!$B$4+SUMPRODUCT(($C$3:C677=D678)*($K$3:K677))-SUMPRODUCT(($D$3:D677=D678)*($K$3:K677))</f>
        <v/>
      </c>
      <c r="H678" s="51">
        <f>(F678-G678+'2_Params'!$B$6)/'2_Params'!$B$7</f>
        <v/>
      </c>
      <c r="I678" s="51">
        <f>1/(1+10^(-H678))</f>
        <v/>
      </c>
      <c r="J678" s="52">
        <f>LN(ABS(E678)+1)*('2_Params'!$B$8/MAX('2_Params'!$B$10,(IF(L678=1,F678-G678,G678-F678))*'2_Params'!$B$9+'2_Params'!$B$8))</f>
        <v/>
      </c>
      <c r="K678" s="52">
        <f>'2_Params'!$B$5*J678*(L678-I678)</f>
        <v/>
      </c>
      <c r="L678" s="48">
        <f>'1_Raw_Games'!O678</f>
        <v/>
      </c>
      <c r="M678" s="66" t="n">
        <v>0.071882431249104</v>
      </c>
      <c r="N678" s="54">
        <f>ABS(H678-M678)</f>
        <v/>
      </c>
    </row>
    <row r="679" ht="15" customHeight="1" s="35">
      <c r="A679" s="48">
        <f>'1_Raw_Games'!A679</f>
        <v/>
      </c>
      <c r="B679" s="49">
        <f>'1_Raw_Games'!B679</f>
        <v/>
      </c>
      <c r="C679" s="48">
        <f>'1_Raw_Games'!D679</f>
        <v/>
      </c>
      <c r="D679" s="48">
        <f>'1_Raw_Games'!C679</f>
        <v/>
      </c>
      <c r="E679" s="48">
        <f>'1_Raw_Games'!P679</f>
        <v/>
      </c>
      <c r="F679" s="50">
        <f>'2_Params'!$B$4+SUMPRODUCT(($C$3:C678=C679)*($K$3:K678))-SUMPRODUCT(($D$3:D678=C679)*($K$3:K678))</f>
        <v/>
      </c>
      <c r="G679" s="50">
        <f>'2_Params'!$B$4+SUMPRODUCT(($C$3:C678=D679)*($K$3:K678))-SUMPRODUCT(($D$3:D678=D679)*($K$3:K678))</f>
        <v/>
      </c>
      <c r="H679" s="51">
        <f>(F679-G679+'2_Params'!$B$6)/'2_Params'!$B$7</f>
        <v/>
      </c>
      <c r="I679" s="51">
        <f>1/(1+10^(-H679))</f>
        <v/>
      </c>
      <c r="J679" s="52">
        <f>LN(ABS(E679)+1)*('2_Params'!$B$8/MAX('2_Params'!$B$10,(IF(L679=1,F679-G679,G679-F679))*'2_Params'!$B$9+'2_Params'!$B$8))</f>
        <v/>
      </c>
      <c r="K679" s="52">
        <f>'2_Params'!$B$5*J679*(L679-I679)</f>
        <v/>
      </c>
      <c r="L679" s="48">
        <f>'1_Raw_Games'!O679</f>
        <v/>
      </c>
      <c r="M679" s="66" t="n">
        <v>-0.07151515950631609</v>
      </c>
      <c r="N679" s="54">
        <f>ABS(H679-M679)</f>
        <v/>
      </c>
    </row>
    <row r="680" ht="15" customHeight="1" s="35">
      <c r="A680" s="48">
        <f>'1_Raw_Games'!A680</f>
        <v/>
      </c>
      <c r="B680" s="49">
        <f>'1_Raw_Games'!B680</f>
        <v/>
      </c>
      <c r="C680" s="48">
        <f>'1_Raw_Games'!D680</f>
        <v/>
      </c>
      <c r="D680" s="48">
        <f>'1_Raw_Games'!C680</f>
        <v/>
      </c>
      <c r="E680" s="48">
        <f>'1_Raw_Games'!P680</f>
        <v/>
      </c>
      <c r="F680" s="50">
        <f>'2_Params'!$B$4+SUMPRODUCT(($C$3:C679=C680)*($K$3:K679))-SUMPRODUCT(($D$3:D679=C680)*($K$3:K679))</f>
        <v/>
      </c>
      <c r="G680" s="50">
        <f>'2_Params'!$B$4+SUMPRODUCT(($C$3:C679=D680)*($K$3:K679))-SUMPRODUCT(($D$3:D679=D680)*($K$3:K679))</f>
        <v/>
      </c>
      <c r="H680" s="51">
        <f>(F680-G680+'2_Params'!$B$6)/'2_Params'!$B$7</f>
        <v/>
      </c>
      <c r="I680" s="51">
        <f>1/(1+10^(-H680))</f>
        <v/>
      </c>
      <c r="J680" s="52">
        <f>LN(ABS(E680)+1)*('2_Params'!$B$8/MAX('2_Params'!$B$10,(IF(L680=1,F680-G680,G680-F680))*'2_Params'!$B$9+'2_Params'!$B$8))</f>
        <v/>
      </c>
      <c r="K680" s="52">
        <f>'2_Params'!$B$5*J680*(L680-I680)</f>
        <v/>
      </c>
      <c r="L680" s="48">
        <f>'1_Raw_Games'!O680</f>
        <v/>
      </c>
      <c r="M680" s="66" t="n">
        <v>0.1897602047366058</v>
      </c>
      <c r="N680" s="54">
        <f>ABS(H680-M680)</f>
        <v/>
      </c>
    </row>
    <row r="681" ht="15" customHeight="1" s="35">
      <c r="A681" s="48">
        <f>'1_Raw_Games'!A681</f>
        <v/>
      </c>
      <c r="B681" s="49">
        <f>'1_Raw_Games'!B681</f>
        <v/>
      </c>
      <c r="C681" s="48">
        <f>'1_Raw_Games'!D681</f>
        <v/>
      </c>
      <c r="D681" s="48">
        <f>'1_Raw_Games'!C681</f>
        <v/>
      </c>
      <c r="E681" s="48">
        <f>'1_Raw_Games'!P681</f>
        <v/>
      </c>
      <c r="F681" s="50">
        <f>'2_Params'!$B$4+SUMPRODUCT(($C$3:C680=C681)*($K$3:K680))-SUMPRODUCT(($D$3:D680=C681)*($K$3:K680))</f>
        <v/>
      </c>
      <c r="G681" s="50">
        <f>'2_Params'!$B$4+SUMPRODUCT(($C$3:C680=D681)*($K$3:K680))-SUMPRODUCT(($D$3:D680=D681)*($K$3:K680))</f>
        <v/>
      </c>
      <c r="H681" s="51">
        <f>(F681-G681+'2_Params'!$B$6)/'2_Params'!$B$7</f>
        <v/>
      </c>
      <c r="I681" s="51">
        <f>1/(1+10^(-H681))</f>
        <v/>
      </c>
      <c r="J681" s="52">
        <f>LN(ABS(E681)+1)*('2_Params'!$B$8/MAX('2_Params'!$B$10,(IF(L681=1,F681-G681,G681-F681))*'2_Params'!$B$9+'2_Params'!$B$8))</f>
        <v/>
      </c>
      <c r="K681" s="52">
        <f>'2_Params'!$B$5*J681*(L681-I681)</f>
        <v/>
      </c>
      <c r="L681" s="48">
        <f>'1_Raw_Games'!O681</f>
        <v/>
      </c>
      <c r="M681" s="66" t="n">
        <v>0.6946829245795976</v>
      </c>
      <c r="N681" s="54">
        <f>ABS(H681-M681)</f>
        <v/>
      </c>
    </row>
    <row r="682" ht="15" customHeight="1" s="35">
      <c r="A682" s="48">
        <f>'1_Raw_Games'!A682</f>
        <v/>
      </c>
      <c r="B682" s="49">
        <f>'1_Raw_Games'!B682</f>
        <v/>
      </c>
      <c r="C682" s="48">
        <f>'1_Raw_Games'!D682</f>
        <v/>
      </c>
      <c r="D682" s="48">
        <f>'1_Raw_Games'!C682</f>
        <v/>
      </c>
      <c r="E682" s="48">
        <f>'1_Raw_Games'!P682</f>
        <v/>
      </c>
      <c r="F682" s="50">
        <f>'2_Params'!$B$4+SUMPRODUCT(($C$3:C681=C682)*($K$3:K681))-SUMPRODUCT(($D$3:D681=C682)*($K$3:K681))</f>
        <v/>
      </c>
      <c r="G682" s="50">
        <f>'2_Params'!$B$4+SUMPRODUCT(($C$3:C681=D682)*($K$3:K681))-SUMPRODUCT(($D$3:D681=D682)*($K$3:K681))</f>
        <v/>
      </c>
      <c r="H682" s="51">
        <f>(F682-G682+'2_Params'!$B$6)/'2_Params'!$B$7</f>
        <v/>
      </c>
      <c r="I682" s="51">
        <f>1/(1+10^(-H682))</f>
        <v/>
      </c>
      <c r="J682" s="52">
        <f>LN(ABS(E682)+1)*('2_Params'!$B$8/MAX('2_Params'!$B$10,(IF(L682=1,F682-G682,G682-F682))*'2_Params'!$B$9+'2_Params'!$B$8))</f>
        <v/>
      </c>
      <c r="K682" s="52">
        <f>'2_Params'!$B$5*J682*(L682-I682)</f>
        <v/>
      </c>
      <c r="L682" s="48">
        <f>'1_Raw_Games'!O682</f>
        <v/>
      </c>
      <c r="M682" s="66" t="n">
        <v>0.4420230384242967</v>
      </c>
      <c r="N682" s="54">
        <f>ABS(H682-M682)</f>
        <v/>
      </c>
    </row>
    <row r="683" ht="15" customHeight="1" s="35">
      <c r="A683" s="48">
        <f>'1_Raw_Games'!A683</f>
        <v/>
      </c>
      <c r="B683" s="49">
        <f>'1_Raw_Games'!B683</f>
        <v/>
      </c>
      <c r="C683" s="48">
        <f>'1_Raw_Games'!D683</f>
        <v/>
      </c>
      <c r="D683" s="48">
        <f>'1_Raw_Games'!C683</f>
        <v/>
      </c>
      <c r="E683" s="48">
        <f>'1_Raw_Games'!P683</f>
        <v/>
      </c>
      <c r="F683" s="50">
        <f>'2_Params'!$B$4+SUMPRODUCT(($C$3:C682=C683)*($K$3:K682))-SUMPRODUCT(($D$3:D682=C683)*($K$3:K682))</f>
        <v/>
      </c>
      <c r="G683" s="50">
        <f>'2_Params'!$B$4+SUMPRODUCT(($C$3:C682=D683)*($K$3:K682))-SUMPRODUCT(($D$3:D682=D683)*($K$3:K682))</f>
        <v/>
      </c>
      <c r="H683" s="51">
        <f>(F683-G683+'2_Params'!$B$6)/'2_Params'!$B$7</f>
        <v/>
      </c>
      <c r="I683" s="51">
        <f>1/(1+10^(-H683))</f>
        <v/>
      </c>
      <c r="J683" s="52">
        <f>LN(ABS(E683)+1)*('2_Params'!$B$8/MAX('2_Params'!$B$10,(IF(L683=1,F683-G683,G683-F683))*'2_Params'!$B$9+'2_Params'!$B$8))</f>
        <v/>
      </c>
      <c r="K683" s="52">
        <f>'2_Params'!$B$5*J683*(L683-I683)</f>
        <v/>
      </c>
      <c r="L683" s="48">
        <f>'1_Raw_Games'!O683</f>
        <v/>
      </c>
      <c r="M683" s="66" t="n">
        <v>0.7022810455550785</v>
      </c>
      <c r="N683" s="54">
        <f>ABS(H683-M683)</f>
        <v/>
      </c>
    </row>
    <row r="684" ht="15" customHeight="1" s="35">
      <c r="A684" s="48">
        <f>'1_Raw_Games'!A684</f>
        <v/>
      </c>
      <c r="B684" s="49">
        <f>'1_Raw_Games'!B684</f>
        <v/>
      </c>
      <c r="C684" s="48">
        <f>'1_Raw_Games'!D684</f>
        <v/>
      </c>
      <c r="D684" s="48">
        <f>'1_Raw_Games'!C684</f>
        <v/>
      </c>
      <c r="E684" s="48">
        <f>'1_Raw_Games'!P684</f>
        <v/>
      </c>
      <c r="F684" s="50">
        <f>'2_Params'!$B$4+SUMPRODUCT(($C$3:C683=C684)*($K$3:K683))-SUMPRODUCT(($D$3:D683=C684)*($K$3:K683))</f>
        <v/>
      </c>
      <c r="G684" s="50">
        <f>'2_Params'!$B$4+SUMPRODUCT(($C$3:C683=D684)*($K$3:K683))-SUMPRODUCT(($D$3:D683=D684)*($K$3:K683))</f>
        <v/>
      </c>
      <c r="H684" s="51">
        <f>(F684-G684+'2_Params'!$B$6)/'2_Params'!$B$7</f>
        <v/>
      </c>
      <c r="I684" s="51">
        <f>1/(1+10^(-H684))</f>
        <v/>
      </c>
      <c r="J684" s="52">
        <f>LN(ABS(E684)+1)*('2_Params'!$B$8/MAX('2_Params'!$B$10,(IF(L684=1,F684-G684,G684-F684))*'2_Params'!$B$9+'2_Params'!$B$8))</f>
        <v/>
      </c>
      <c r="K684" s="52">
        <f>'2_Params'!$B$5*J684*(L684-I684)</f>
        <v/>
      </c>
      <c r="L684" s="48">
        <f>'1_Raw_Games'!O684</f>
        <v/>
      </c>
      <c r="M684" s="66" t="n">
        <v>0.3080453788368049</v>
      </c>
      <c r="N684" s="54">
        <f>ABS(H684-M684)</f>
        <v/>
      </c>
    </row>
    <row r="685" ht="15" customHeight="1" s="35">
      <c r="A685" s="48">
        <f>'1_Raw_Games'!A685</f>
        <v/>
      </c>
      <c r="B685" s="49">
        <f>'1_Raw_Games'!B685</f>
        <v/>
      </c>
      <c r="C685" s="48">
        <f>'1_Raw_Games'!D685</f>
        <v/>
      </c>
      <c r="D685" s="48">
        <f>'1_Raw_Games'!C685</f>
        <v/>
      </c>
      <c r="E685" s="48">
        <f>'1_Raw_Games'!P685</f>
        <v/>
      </c>
      <c r="F685" s="50">
        <f>'2_Params'!$B$4+SUMPRODUCT(($C$3:C684=C685)*($K$3:K684))-SUMPRODUCT(($D$3:D684=C685)*($K$3:K684))</f>
        <v/>
      </c>
      <c r="G685" s="50">
        <f>'2_Params'!$B$4+SUMPRODUCT(($C$3:C684=D685)*($K$3:K684))-SUMPRODUCT(($D$3:D684=D685)*($K$3:K684))</f>
        <v/>
      </c>
      <c r="H685" s="51">
        <f>(F685-G685+'2_Params'!$B$6)/'2_Params'!$B$7</f>
        <v/>
      </c>
      <c r="I685" s="51">
        <f>1/(1+10^(-H685))</f>
        <v/>
      </c>
      <c r="J685" s="52">
        <f>LN(ABS(E685)+1)*('2_Params'!$B$8/MAX('2_Params'!$B$10,(IF(L685=1,F685-G685,G685-F685))*'2_Params'!$B$9+'2_Params'!$B$8))</f>
        <v/>
      </c>
      <c r="K685" s="52">
        <f>'2_Params'!$B$5*J685*(L685-I685)</f>
        <v/>
      </c>
      <c r="L685" s="48">
        <f>'1_Raw_Games'!O685</f>
        <v/>
      </c>
      <c r="M685" s="66" t="n">
        <v>0.4402188210970865</v>
      </c>
      <c r="N685" s="54">
        <f>ABS(H685-M685)</f>
        <v/>
      </c>
    </row>
    <row r="686" ht="15" customHeight="1" s="35">
      <c r="A686" s="48">
        <f>'1_Raw_Games'!A686</f>
        <v/>
      </c>
      <c r="B686" s="49">
        <f>'1_Raw_Games'!B686</f>
        <v/>
      </c>
      <c r="C686" s="48">
        <f>'1_Raw_Games'!D686</f>
        <v/>
      </c>
      <c r="D686" s="48">
        <f>'1_Raw_Games'!C686</f>
        <v/>
      </c>
      <c r="E686" s="48">
        <f>'1_Raw_Games'!P686</f>
        <v/>
      </c>
      <c r="F686" s="50">
        <f>'2_Params'!$B$4+SUMPRODUCT(($C$3:C685=C686)*($K$3:K685))-SUMPRODUCT(($D$3:D685=C686)*($K$3:K685))</f>
        <v/>
      </c>
      <c r="G686" s="50">
        <f>'2_Params'!$B$4+SUMPRODUCT(($C$3:C685=D686)*($K$3:K685))-SUMPRODUCT(($D$3:D685=D686)*($K$3:K685))</f>
        <v/>
      </c>
      <c r="H686" s="51">
        <f>(F686-G686+'2_Params'!$B$6)/'2_Params'!$B$7</f>
        <v/>
      </c>
      <c r="I686" s="51">
        <f>1/(1+10^(-H686))</f>
        <v/>
      </c>
      <c r="J686" s="52">
        <f>LN(ABS(E686)+1)*('2_Params'!$B$8/MAX('2_Params'!$B$10,(IF(L686=1,F686-G686,G686-F686))*'2_Params'!$B$9+'2_Params'!$B$8))</f>
        <v/>
      </c>
      <c r="K686" s="52">
        <f>'2_Params'!$B$5*J686*(L686-I686)</f>
        <v/>
      </c>
      <c r="L686" s="48">
        <f>'1_Raw_Games'!O686</f>
        <v/>
      </c>
      <c r="M686" s="66" t="n">
        <v>0.0985216285324514</v>
      </c>
      <c r="N686" s="54">
        <f>ABS(H686-M686)</f>
        <v/>
      </c>
    </row>
    <row r="687" ht="15" customHeight="1" s="35">
      <c r="A687" s="48">
        <f>'1_Raw_Games'!A687</f>
        <v/>
      </c>
      <c r="B687" s="49">
        <f>'1_Raw_Games'!B687</f>
        <v/>
      </c>
      <c r="C687" s="48">
        <f>'1_Raw_Games'!D687</f>
        <v/>
      </c>
      <c r="D687" s="48">
        <f>'1_Raw_Games'!C687</f>
        <v/>
      </c>
      <c r="E687" s="48">
        <f>'1_Raw_Games'!P687</f>
        <v/>
      </c>
      <c r="F687" s="50">
        <f>'2_Params'!$B$4+SUMPRODUCT(($C$3:C686=C687)*($K$3:K686))-SUMPRODUCT(($D$3:D686=C687)*($K$3:K686))</f>
        <v/>
      </c>
      <c r="G687" s="50">
        <f>'2_Params'!$B$4+SUMPRODUCT(($C$3:C686=D687)*($K$3:K686))-SUMPRODUCT(($D$3:D686=D687)*($K$3:K686))</f>
        <v/>
      </c>
      <c r="H687" s="51">
        <f>(F687-G687+'2_Params'!$B$6)/'2_Params'!$B$7</f>
        <v/>
      </c>
      <c r="I687" s="51">
        <f>1/(1+10^(-H687))</f>
        <v/>
      </c>
      <c r="J687" s="52">
        <f>LN(ABS(E687)+1)*('2_Params'!$B$8/MAX('2_Params'!$B$10,(IF(L687=1,F687-G687,G687-F687))*'2_Params'!$B$9+'2_Params'!$B$8))</f>
        <v/>
      </c>
      <c r="K687" s="52">
        <f>'2_Params'!$B$5*J687*(L687-I687)</f>
        <v/>
      </c>
      <c r="L687" s="48">
        <f>'1_Raw_Games'!O687</f>
        <v/>
      </c>
      <c r="M687" s="66" t="n">
        <v>0.3179441360412147</v>
      </c>
      <c r="N687" s="54">
        <f>ABS(H687-M687)</f>
        <v/>
      </c>
    </row>
    <row r="688" ht="15" customHeight="1" s="35">
      <c r="A688" s="48">
        <f>'1_Raw_Games'!A688</f>
        <v/>
      </c>
      <c r="B688" s="49">
        <f>'1_Raw_Games'!B688</f>
        <v/>
      </c>
      <c r="C688" s="48">
        <f>'1_Raw_Games'!D688</f>
        <v/>
      </c>
      <c r="D688" s="48">
        <f>'1_Raw_Games'!C688</f>
        <v/>
      </c>
      <c r="E688" s="48">
        <f>'1_Raw_Games'!P688</f>
        <v/>
      </c>
      <c r="F688" s="50">
        <f>'2_Params'!$B$4+SUMPRODUCT(($C$3:C687=C688)*($K$3:K687))-SUMPRODUCT(($D$3:D687=C688)*($K$3:K687))</f>
        <v/>
      </c>
      <c r="G688" s="50">
        <f>'2_Params'!$B$4+SUMPRODUCT(($C$3:C687=D688)*($K$3:K687))-SUMPRODUCT(($D$3:D687=D688)*($K$3:K687))</f>
        <v/>
      </c>
      <c r="H688" s="51">
        <f>(F688-G688+'2_Params'!$B$6)/'2_Params'!$B$7</f>
        <v/>
      </c>
      <c r="I688" s="51">
        <f>1/(1+10^(-H688))</f>
        <v/>
      </c>
      <c r="J688" s="52">
        <f>LN(ABS(E688)+1)*('2_Params'!$B$8/MAX('2_Params'!$B$10,(IF(L688=1,F688-G688,G688-F688))*'2_Params'!$B$9+'2_Params'!$B$8))</f>
        <v/>
      </c>
      <c r="K688" s="52">
        <f>'2_Params'!$B$5*J688*(L688-I688)</f>
        <v/>
      </c>
      <c r="L688" s="48">
        <f>'1_Raw_Games'!O688</f>
        <v/>
      </c>
      <c r="M688" s="66" t="n">
        <v>0.4071315018189221</v>
      </c>
      <c r="N688" s="54">
        <f>ABS(H688-M688)</f>
        <v/>
      </c>
    </row>
    <row r="689" ht="15" customHeight="1" s="35">
      <c r="A689" s="48">
        <f>'1_Raw_Games'!A689</f>
        <v/>
      </c>
      <c r="B689" s="49">
        <f>'1_Raw_Games'!B689</f>
        <v/>
      </c>
      <c r="C689" s="48">
        <f>'1_Raw_Games'!D689</f>
        <v/>
      </c>
      <c r="D689" s="48">
        <f>'1_Raw_Games'!C689</f>
        <v/>
      </c>
      <c r="E689" s="48">
        <f>'1_Raw_Games'!P689</f>
        <v/>
      </c>
      <c r="F689" s="50">
        <f>'2_Params'!$B$4+SUMPRODUCT(($C$3:C688=C689)*($K$3:K688))-SUMPRODUCT(($D$3:D688=C689)*($K$3:K688))</f>
        <v/>
      </c>
      <c r="G689" s="50">
        <f>'2_Params'!$B$4+SUMPRODUCT(($C$3:C688=D689)*($K$3:K688))-SUMPRODUCT(($D$3:D688=D689)*($K$3:K688))</f>
        <v/>
      </c>
      <c r="H689" s="51">
        <f>(F689-G689+'2_Params'!$B$6)/'2_Params'!$B$7</f>
        <v/>
      </c>
      <c r="I689" s="51">
        <f>1/(1+10^(-H689))</f>
        <v/>
      </c>
      <c r="J689" s="52">
        <f>LN(ABS(E689)+1)*('2_Params'!$B$8/MAX('2_Params'!$B$10,(IF(L689=1,F689-G689,G689-F689))*'2_Params'!$B$9+'2_Params'!$B$8))</f>
        <v/>
      </c>
      <c r="K689" s="52">
        <f>'2_Params'!$B$5*J689*(L689-I689)</f>
        <v/>
      </c>
      <c r="L689" s="48">
        <f>'1_Raw_Games'!O689</f>
        <v/>
      </c>
      <c r="M689" s="66" t="n">
        <v>0.3477986140970051</v>
      </c>
      <c r="N689" s="54">
        <f>ABS(H689-M689)</f>
        <v/>
      </c>
    </row>
    <row r="690" ht="15" customHeight="1" s="35">
      <c r="A690" s="48">
        <f>'1_Raw_Games'!A690</f>
        <v/>
      </c>
      <c r="B690" s="49">
        <f>'1_Raw_Games'!B690</f>
        <v/>
      </c>
      <c r="C690" s="48">
        <f>'1_Raw_Games'!D690</f>
        <v/>
      </c>
      <c r="D690" s="48">
        <f>'1_Raw_Games'!C690</f>
        <v/>
      </c>
      <c r="E690" s="48">
        <f>'1_Raw_Games'!P690</f>
        <v/>
      </c>
      <c r="F690" s="50">
        <f>'2_Params'!$B$4+SUMPRODUCT(($C$3:C689=C690)*($K$3:K689))-SUMPRODUCT(($D$3:D689=C690)*($K$3:K689))</f>
        <v/>
      </c>
      <c r="G690" s="50">
        <f>'2_Params'!$B$4+SUMPRODUCT(($C$3:C689=D690)*($K$3:K689))-SUMPRODUCT(($D$3:D689=D690)*($K$3:K689))</f>
        <v/>
      </c>
      <c r="H690" s="51">
        <f>(F690-G690+'2_Params'!$B$6)/'2_Params'!$B$7</f>
        <v/>
      </c>
      <c r="I690" s="51">
        <f>1/(1+10^(-H690))</f>
        <v/>
      </c>
      <c r="J690" s="52">
        <f>LN(ABS(E690)+1)*('2_Params'!$B$8/MAX('2_Params'!$B$10,(IF(L690=1,F690-G690,G690-F690))*'2_Params'!$B$9+'2_Params'!$B$8))</f>
        <v/>
      </c>
      <c r="K690" s="52">
        <f>'2_Params'!$B$5*J690*(L690-I690)</f>
        <v/>
      </c>
      <c r="L690" s="48">
        <f>'1_Raw_Games'!O690</f>
        <v/>
      </c>
      <c r="M690" s="66" t="n">
        <v>0.0664783779348925</v>
      </c>
      <c r="N690" s="54">
        <f>ABS(H690-M690)</f>
        <v/>
      </c>
    </row>
    <row r="691" ht="15" customHeight="1" s="35">
      <c r="A691" s="48">
        <f>'1_Raw_Games'!A691</f>
        <v/>
      </c>
      <c r="B691" s="49">
        <f>'1_Raw_Games'!B691</f>
        <v/>
      </c>
      <c r="C691" s="48">
        <f>'1_Raw_Games'!D691</f>
        <v/>
      </c>
      <c r="D691" s="48">
        <f>'1_Raw_Games'!C691</f>
        <v/>
      </c>
      <c r="E691" s="48">
        <f>'1_Raw_Games'!P691</f>
        <v/>
      </c>
      <c r="F691" s="50">
        <f>'2_Params'!$B$4+SUMPRODUCT(($C$3:C690=C691)*($K$3:K690))-SUMPRODUCT(($D$3:D690=C691)*($K$3:K690))</f>
        <v/>
      </c>
      <c r="G691" s="50">
        <f>'2_Params'!$B$4+SUMPRODUCT(($C$3:C690=D691)*($K$3:K690))-SUMPRODUCT(($D$3:D690=D691)*($K$3:K690))</f>
        <v/>
      </c>
      <c r="H691" s="51">
        <f>(F691-G691+'2_Params'!$B$6)/'2_Params'!$B$7</f>
        <v/>
      </c>
      <c r="I691" s="51">
        <f>1/(1+10^(-H691))</f>
        <v/>
      </c>
      <c r="J691" s="52">
        <f>LN(ABS(E691)+1)*('2_Params'!$B$8/MAX('2_Params'!$B$10,(IF(L691=1,F691-G691,G691-F691))*'2_Params'!$B$9+'2_Params'!$B$8))</f>
        <v/>
      </c>
      <c r="K691" s="52">
        <f>'2_Params'!$B$5*J691*(L691-I691)</f>
        <v/>
      </c>
      <c r="L691" s="48">
        <f>'1_Raw_Games'!O691</f>
        <v/>
      </c>
      <c r="M691" s="66" t="n">
        <v>0.4231170511527028</v>
      </c>
      <c r="N691" s="54">
        <f>ABS(H691-M691)</f>
        <v/>
      </c>
    </row>
    <row r="692" ht="15" customHeight="1" s="35">
      <c r="A692" s="48">
        <f>'1_Raw_Games'!A692</f>
        <v/>
      </c>
      <c r="B692" s="49">
        <f>'1_Raw_Games'!B692</f>
        <v/>
      </c>
      <c r="C692" s="48">
        <f>'1_Raw_Games'!D692</f>
        <v/>
      </c>
      <c r="D692" s="48">
        <f>'1_Raw_Games'!C692</f>
        <v/>
      </c>
      <c r="E692" s="48">
        <f>'1_Raw_Games'!P692</f>
        <v/>
      </c>
      <c r="F692" s="50">
        <f>'2_Params'!$B$4+SUMPRODUCT(($C$3:C691=C692)*($K$3:K691))-SUMPRODUCT(($D$3:D691=C692)*($K$3:K691))</f>
        <v/>
      </c>
      <c r="G692" s="50">
        <f>'2_Params'!$B$4+SUMPRODUCT(($C$3:C691=D692)*($K$3:K691))-SUMPRODUCT(($D$3:D691=D692)*($K$3:K691))</f>
        <v/>
      </c>
      <c r="H692" s="51">
        <f>(F692-G692+'2_Params'!$B$6)/'2_Params'!$B$7</f>
        <v/>
      </c>
      <c r="I692" s="51">
        <f>1/(1+10^(-H692))</f>
        <v/>
      </c>
      <c r="J692" s="52">
        <f>LN(ABS(E692)+1)*('2_Params'!$B$8/MAX('2_Params'!$B$10,(IF(L692=1,F692-G692,G692-F692))*'2_Params'!$B$9+'2_Params'!$B$8))</f>
        <v/>
      </c>
      <c r="K692" s="52">
        <f>'2_Params'!$B$5*J692*(L692-I692)</f>
        <v/>
      </c>
      <c r="L692" s="48">
        <f>'1_Raw_Games'!O692</f>
        <v/>
      </c>
      <c r="M692" s="66" t="n">
        <v>0.1139529758011815</v>
      </c>
      <c r="N692" s="54">
        <f>ABS(H692-M692)</f>
        <v/>
      </c>
    </row>
    <row r="693" ht="15" customHeight="1" s="35">
      <c r="A693" s="48">
        <f>'1_Raw_Games'!A693</f>
        <v/>
      </c>
      <c r="B693" s="49">
        <f>'1_Raw_Games'!B693</f>
        <v/>
      </c>
      <c r="C693" s="48">
        <f>'1_Raw_Games'!D693</f>
        <v/>
      </c>
      <c r="D693" s="48">
        <f>'1_Raw_Games'!C693</f>
        <v/>
      </c>
      <c r="E693" s="48">
        <f>'1_Raw_Games'!P693</f>
        <v/>
      </c>
      <c r="F693" s="50">
        <f>'2_Params'!$B$4+SUMPRODUCT(($C$3:C692=C693)*($K$3:K692))-SUMPRODUCT(($D$3:D692=C693)*($K$3:K692))</f>
        <v/>
      </c>
      <c r="G693" s="50">
        <f>'2_Params'!$B$4+SUMPRODUCT(($C$3:C692=D693)*($K$3:K692))-SUMPRODUCT(($D$3:D692=D693)*($K$3:K692))</f>
        <v/>
      </c>
      <c r="H693" s="51">
        <f>(F693-G693+'2_Params'!$B$6)/'2_Params'!$B$7</f>
        <v/>
      </c>
      <c r="I693" s="51">
        <f>1/(1+10^(-H693))</f>
        <v/>
      </c>
      <c r="J693" s="52">
        <f>LN(ABS(E693)+1)*('2_Params'!$B$8/MAX('2_Params'!$B$10,(IF(L693=1,F693-G693,G693-F693))*'2_Params'!$B$9+'2_Params'!$B$8))</f>
        <v/>
      </c>
      <c r="K693" s="52">
        <f>'2_Params'!$B$5*J693*(L693-I693)</f>
        <v/>
      </c>
      <c r="L693" s="48">
        <f>'1_Raw_Games'!O693</f>
        <v/>
      </c>
      <c r="M693" s="66" t="n">
        <v>-0.2120398499934333</v>
      </c>
      <c r="N693" s="54">
        <f>ABS(H693-M693)</f>
        <v/>
      </c>
    </row>
    <row r="694" ht="15" customHeight="1" s="35">
      <c r="A694" s="48">
        <f>'1_Raw_Games'!A694</f>
        <v/>
      </c>
      <c r="B694" s="49">
        <f>'1_Raw_Games'!B694</f>
        <v/>
      </c>
      <c r="C694" s="48">
        <f>'1_Raw_Games'!D694</f>
        <v/>
      </c>
      <c r="D694" s="48">
        <f>'1_Raw_Games'!C694</f>
        <v/>
      </c>
      <c r="E694" s="48">
        <f>'1_Raw_Games'!P694</f>
        <v/>
      </c>
      <c r="F694" s="50">
        <f>'2_Params'!$B$4+SUMPRODUCT(($C$3:C693=C694)*($K$3:K693))-SUMPRODUCT(($D$3:D693=C694)*($K$3:K693))</f>
        <v/>
      </c>
      <c r="G694" s="50">
        <f>'2_Params'!$B$4+SUMPRODUCT(($C$3:C693=D694)*($K$3:K693))-SUMPRODUCT(($D$3:D693=D694)*($K$3:K693))</f>
        <v/>
      </c>
      <c r="H694" s="51">
        <f>(F694-G694+'2_Params'!$B$6)/'2_Params'!$B$7</f>
        <v/>
      </c>
      <c r="I694" s="51">
        <f>1/(1+10^(-H694))</f>
        <v/>
      </c>
      <c r="J694" s="52">
        <f>LN(ABS(E694)+1)*('2_Params'!$B$8/MAX('2_Params'!$B$10,(IF(L694=1,F694-G694,G694-F694))*'2_Params'!$B$9+'2_Params'!$B$8))</f>
        <v/>
      </c>
      <c r="K694" s="52">
        <f>'2_Params'!$B$5*J694*(L694-I694)</f>
        <v/>
      </c>
      <c r="L694" s="48">
        <f>'1_Raw_Games'!O694</f>
        <v/>
      </c>
      <c r="M694" s="66" t="n">
        <v>0.5079677083279358</v>
      </c>
      <c r="N694" s="54">
        <f>ABS(H694-M694)</f>
        <v/>
      </c>
    </row>
    <row r="695" ht="15" customHeight="1" s="35">
      <c r="A695" s="48">
        <f>'1_Raw_Games'!A695</f>
        <v/>
      </c>
      <c r="B695" s="49">
        <f>'1_Raw_Games'!B695</f>
        <v/>
      </c>
      <c r="C695" s="48">
        <f>'1_Raw_Games'!D695</f>
        <v/>
      </c>
      <c r="D695" s="48">
        <f>'1_Raw_Games'!C695</f>
        <v/>
      </c>
      <c r="E695" s="48">
        <f>'1_Raw_Games'!P695</f>
        <v/>
      </c>
      <c r="F695" s="50">
        <f>'2_Params'!$B$4+SUMPRODUCT(($C$3:C694=C695)*($K$3:K694))-SUMPRODUCT(($D$3:D694=C695)*($K$3:K694))</f>
        <v/>
      </c>
      <c r="G695" s="50">
        <f>'2_Params'!$B$4+SUMPRODUCT(($C$3:C694=D695)*($K$3:K694))-SUMPRODUCT(($D$3:D694=D695)*($K$3:K694))</f>
        <v/>
      </c>
      <c r="H695" s="51">
        <f>(F695-G695+'2_Params'!$B$6)/'2_Params'!$B$7</f>
        <v/>
      </c>
      <c r="I695" s="51">
        <f>1/(1+10^(-H695))</f>
        <v/>
      </c>
      <c r="J695" s="52">
        <f>LN(ABS(E695)+1)*('2_Params'!$B$8/MAX('2_Params'!$B$10,(IF(L695=1,F695-G695,G695-F695))*'2_Params'!$B$9+'2_Params'!$B$8))</f>
        <v/>
      </c>
      <c r="K695" s="52">
        <f>'2_Params'!$B$5*J695*(L695-I695)</f>
        <v/>
      </c>
      <c r="L695" s="48">
        <f>'1_Raw_Games'!O695</f>
        <v/>
      </c>
      <c r="M695" s="66" t="n">
        <v>0.3002161022678001</v>
      </c>
      <c r="N695" s="54">
        <f>ABS(H695-M695)</f>
        <v/>
      </c>
    </row>
    <row r="696" ht="15" customHeight="1" s="35">
      <c r="A696" s="48">
        <f>'1_Raw_Games'!A696</f>
        <v/>
      </c>
      <c r="B696" s="49">
        <f>'1_Raw_Games'!B696</f>
        <v/>
      </c>
      <c r="C696" s="48">
        <f>'1_Raw_Games'!D696</f>
        <v/>
      </c>
      <c r="D696" s="48">
        <f>'1_Raw_Games'!C696</f>
        <v/>
      </c>
      <c r="E696" s="48">
        <f>'1_Raw_Games'!P696</f>
        <v/>
      </c>
      <c r="F696" s="50">
        <f>'2_Params'!$B$4+SUMPRODUCT(($C$3:C695=C696)*($K$3:K695))-SUMPRODUCT(($D$3:D695=C696)*($K$3:K695))</f>
        <v/>
      </c>
      <c r="G696" s="50">
        <f>'2_Params'!$B$4+SUMPRODUCT(($C$3:C695=D696)*($K$3:K695))-SUMPRODUCT(($D$3:D695=D696)*($K$3:K695))</f>
        <v/>
      </c>
      <c r="H696" s="51">
        <f>(F696-G696+'2_Params'!$B$6)/'2_Params'!$B$7</f>
        <v/>
      </c>
      <c r="I696" s="51">
        <f>1/(1+10^(-H696))</f>
        <v/>
      </c>
      <c r="J696" s="52">
        <f>LN(ABS(E696)+1)*('2_Params'!$B$8/MAX('2_Params'!$B$10,(IF(L696=1,F696-G696,G696-F696))*'2_Params'!$B$9+'2_Params'!$B$8))</f>
        <v/>
      </c>
      <c r="K696" s="52">
        <f>'2_Params'!$B$5*J696*(L696-I696)</f>
        <v/>
      </c>
      <c r="L696" s="48">
        <f>'1_Raw_Games'!O696</f>
        <v/>
      </c>
      <c r="M696" s="66" t="n">
        <v>0.7901651148912942</v>
      </c>
      <c r="N696" s="54">
        <f>ABS(H696-M696)</f>
        <v/>
      </c>
    </row>
    <row r="697" ht="15" customHeight="1" s="35">
      <c r="A697" s="48">
        <f>'1_Raw_Games'!A697</f>
        <v/>
      </c>
      <c r="B697" s="49">
        <f>'1_Raw_Games'!B697</f>
        <v/>
      </c>
      <c r="C697" s="48">
        <f>'1_Raw_Games'!D697</f>
        <v/>
      </c>
      <c r="D697" s="48">
        <f>'1_Raw_Games'!C697</f>
        <v/>
      </c>
      <c r="E697" s="48">
        <f>'1_Raw_Games'!P697</f>
        <v/>
      </c>
      <c r="F697" s="50">
        <f>'2_Params'!$B$4+SUMPRODUCT(($C$3:C696=C697)*($K$3:K696))-SUMPRODUCT(($D$3:D696=C697)*($K$3:K696))</f>
        <v/>
      </c>
      <c r="G697" s="50">
        <f>'2_Params'!$B$4+SUMPRODUCT(($C$3:C696=D697)*($K$3:K696))-SUMPRODUCT(($D$3:D696=D697)*($K$3:K696))</f>
        <v/>
      </c>
      <c r="H697" s="51">
        <f>(F697-G697+'2_Params'!$B$6)/'2_Params'!$B$7</f>
        <v/>
      </c>
      <c r="I697" s="51">
        <f>1/(1+10^(-H697))</f>
        <v/>
      </c>
      <c r="J697" s="52">
        <f>LN(ABS(E697)+1)*('2_Params'!$B$8/MAX('2_Params'!$B$10,(IF(L697=1,F697-G697,G697-F697))*'2_Params'!$B$9+'2_Params'!$B$8))</f>
        <v/>
      </c>
      <c r="K697" s="52">
        <f>'2_Params'!$B$5*J697*(L697-I697)</f>
        <v/>
      </c>
      <c r="L697" s="48">
        <f>'1_Raw_Games'!O697</f>
        <v/>
      </c>
      <c r="M697" s="66" t="n">
        <v>0.0095731390958331</v>
      </c>
      <c r="N697" s="54">
        <f>ABS(H697-M697)</f>
        <v/>
      </c>
    </row>
    <row r="698" ht="15" customHeight="1" s="35">
      <c r="A698" s="48">
        <f>'1_Raw_Games'!A698</f>
        <v/>
      </c>
      <c r="B698" s="49">
        <f>'1_Raw_Games'!B698</f>
        <v/>
      </c>
      <c r="C698" s="48">
        <f>'1_Raw_Games'!D698</f>
        <v/>
      </c>
      <c r="D698" s="48">
        <f>'1_Raw_Games'!C698</f>
        <v/>
      </c>
      <c r="E698" s="48">
        <f>'1_Raw_Games'!P698</f>
        <v/>
      </c>
      <c r="F698" s="50">
        <f>'2_Params'!$B$4+SUMPRODUCT(($C$3:C697=C698)*($K$3:K697))-SUMPRODUCT(($D$3:D697=C698)*($K$3:K697))</f>
        <v/>
      </c>
      <c r="G698" s="50">
        <f>'2_Params'!$B$4+SUMPRODUCT(($C$3:C697=D698)*($K$3:K697))-SUMPRODUCT(($D$3:D697=D698)*($K$3:K697))</f>
        <v/>
      </c>
      <c r="H698" s="51">
        <f>(F698-G698+'2_Params'!$B$6)/'2_Params'!$B$7</f>
        <v/>
      </c>
      <c r="I698" s="51">
        <f>1/(1+10^(-H698))</f>
        <v/>
      </c>
      <c r="J698" s="52">
        <f>LN(ABS(E698)+1)*('2_Params'!$B$8/MAX('2_Params'!$B$10,(IF(L698=1,F698-G698,G698-F698))*'2_Params'!$B$9+'2_Params'!$B$8))</f>
        <v/>
      </c>
      <c r="K698" s="52">
        <f>'2_Params'!$B$5*J698*(L698-I698)</f>
        <v/>
      </c>
      <c r="L698" s="48">
        <f>'1_Raw_Games'!O698</f>
        <v/>
      </c>
      <c r="M698" s="66" t="n">
        <v>0.5728026982209872</v>
      </c>
      <c r="N698" s="54">
        <f>ABS(H698-M698)</f>
        <v/>
      </c>
    </row>
    <row r="699" ht="15" customHeight="1" s="35">
      <c r="A699" s="48">
        <f>'1_Raw_Games'!A699</f>
        <v/>
      </c>
      <c r="B699" s="49">
        <f>'1_Raw_Games'!B699</f>
        <v/>
      </c>
      <c r="C699" s="48">
        <f>'1_Raw_Games'!D699</f>
        <v/>
      </c>
      <c r="D699" s="48">
        <f>'1_Raw_Games'!C699</f>
        <v/>
      </c>
      <c r="E699" s="48">
        <f>'1_Raw_Games'!P699</f>
        <v/>
      </c>
      <c r="F699" s="50">
        <f>'2_Params'!$B$4+SUMPRODUCT(($C$3:C698=C699)*($K$3:K698))-SUMPRODUCT(($D$3:D698=C699)*($K$3:K698))</f>
        <v/>
      </c>
      <c r="G699" s="50">
        <f>'2_Params'!$B$4+SUMPRODUCT(($C$3:C698=D699)*($K$3:K698))-SUMPRODUCT(($D$3:D698=D699)*($K$3:K698))</f>
        <v/>
      </c>
      <c r="H699" s="51">
        <f>(F699-G699+'2_Params'!$B$6)/'2_Params'!$B$7</f>
        <v/>
      </c>
      <c r="I699" s="51">
        <f>1/(1+10^(-H699))</f>
        <v/>
      </c>
      <c r="J699" s="52">
        <f>LN(ABS(E699)+1)*('2_Params'!$B$8/MAX('2_Params'!$B$10,(IF(L699=1,F699-G699,G699-F699))*'2_Params'!$B$9+'2_Params'!$B$8))</f>
        <v/>
      </c>
      <c r="K699" s="52">
        <f>'2_Params'!$B$5*J699*(L699-I699)</f>
        <v/>
      </c>
      <c r="L699" s="48">
        <f>'1_Raw_Games'!O699</f>
        <v/>
      </c>
      <c r="M699" s="66" t="n">
        <v>-0.1715010322685657</v>
      </c>
      <c r="N699" s="54">
        <f>ABS(H699-M699)</f>
        <v/>
      </c>
    </row>
    <row r="700" ht="15" customHeight="1" s="35">
      <c r="A700" s="48">
        <f>'1_Raw_Games'!A700</f>
        <v/>
      </c>
      <c r="B700" s="49">
        <f>'1_Raw_Games'!B700</f>
        <v/>
      </c>
      <c r="C700" s="48">
        <f>'1_Raw_Games'!D700</f>
        <v/>
      </c>
      <c r="D700" s="48">
        <f>'1_Raw_Games'!C700</f>
        <v/>
      </c>
      <c r="E700" s="48">
        <f>'1_Raw_Games'!P700</f>
        <v/>
      </c>
      <c r="F700" s="50">
        <f>'2_Params'!$B$4+SUMPRODUCT(($C$3:C699=C700)*($K$3:K699))-SUMPRODUCT(($D$3:D699=C700)*($K$3:K699))</f>
        <v/>
      </c>
      <c r="G700" s="50">
        <f>'2_Params'!$B$4+SUMPRODUCT(($C$3:C699=D700)*($K$3:K699))-SUMPRODUCT(($D$3:D699=D700)*($K$3:K699))</f>
        <v/>
      </c>
      <c r="H700" s="51">
        <f>(F700-G700+'2_Params'!$B$6)/'2_Params'!$B$7</f>
        <v/>
      </c>
      <c r="I700" s="51">
        <f>1/(1+10^(-H700))</f>
        <v/>
      </c>
      <c r="J700" s="52">
        <f>LN(ABS(E700)+1)*('2_Params'!$B$8/MAX('2_Params'!$B$10,(IF(L700=1,F700-G700,G700-F700))*'2_Params'!$B$9+'2_Params'!$B$8))</f>
        <v/>
      </c>
      <c r="K700" s="52">
        <f>'2_Params'!$B$5*J700*(L700-I700)</f>
        <v/>
      </c>
      <c r="L700" s="48">
        <f>'1_Raw_Games'!O700</f>
        <v/>
      </c>
      <c r="M700" s="66" t="n">
        <v>0.214345854980578</v>
      </c>
      <c r="N700" s="54">
        <f>ABS(H700-M700)</f>
        <v/>
      </c>
    </row>
    <row r="701" ht="15" customHeight="1" s="35">
      <c r="A701" s="48">
        <f>'1_Raw_Games'!A701</f>
        <v/>
      </c>
      <c r="B701" s="49">
        <f>'1_Raw_Games'!B701</f>
        <v/>
      </c>
      <c r="C701" s="48">
        <f>'1_Raw_Games'!D701</f>
        <v/>
      </c>
      <c r="D701" s="48">
        <f>'1_Raw_Games'!C701</f>
        <v/>
      </c>
      <c r="E701" s="48">
        <f>'1_Raw_Games'!P701</f>
        <v/>
      </c>
      <c r="F701" s="50">
        <f>'2_Params'!$B$4+SUMPRODUCT(($C$3:C700=C701)*($K$3:K700))-SUMPRODUCT(($D$3:D700=C701)*($K$3:K700))</f>
        <v/>
      </c>
      <c r="G701" s="50">
        <f>'2_Params'!$B$4+SUMPRODUCT(($C$3:C700=D701)*($K$3:K700))-SUMPRODUCT(($D$3:D700=D701)*($K$3:K700))</f>
        <v/>
      </c>
      <c r="H701" s="51">
        <f>(F701-G701+'2_Params'!$B$6)/'2_Params'!$B$7</f>
        <v/>
      </c>
      <c r="I701" s="51">
        <f>1/(1+10^(-H701))</f>
        <v/>
      </c>
      <c r="J701" s="52">
        <f>LN(ABS(E701)+1)*('2_Params'!$B$8/MAX('2_Params'!$B$10,(IF(L701=1,F701-G701,G701-F701))*'2_Params'!$B$9+'2_Params'!$B$8))</f>
        <v/>
      </c>
      <c r="K701" s="52">
        <f>'2_Params'!$B$5*J701*(L701-I701)</f>
        <v/>
      </c>
      <c r="L701" s="48">
        <f>'1_Raw_Games'!O701</f>
        <v/>
      </c>
      <c r="M701" s="66" t="n">
        <v>-0.1083832782259457</v>
      </c>
      <c r="N701" s="54">
        <f>ABS(H701-M701)</f>
        <v/>
      </c>
    </row>
    <row r="702" ht="15" customHeight="1" s="35">
      <c r="A702" s="48">
        <f>'1_Raw_Games'!A702</f>
        <v/>
      </c>
      <c r="B702" s="49">
        <f>'1_Raw_Games'!B702</f>
        <v/>
      </c>
      <c r="C702" s="48">
        <f>'1_Raw_Games'!D702</f>
        <v/>
      </c>
      <c r="D702" s="48">
        <f>'1_Raw_Games'!C702</f>
        <v/>
      </c>
      <c r="E702" s="48">
        <f>'1_Raw_Games'!P702</f>
        <v/>
      </c>
      <c r="F702" s="50">
        <f>'2_Params'!$B$4+SUMPRODUCT(($C$3:C701=C702)*($K$3:K701))-SUMPRODUCT(($D$3:D701=C702)*($K$3:K701))</f>
        <v/>
      </c>
      <c r="G702" s="50">
        <f>'2_Params'!$B$4+SUMPRODUCT(($C$3:C701=D702)*($K$3:K701))-SUMPRODUCT(($D$3:D701=D702)*($K$3:K701))</f>
        <v/>
      </c>
      <c r="H702" s="51">
        <f>(F702-G702+'2_Params'!$B$6)/'2_Params'!$B$7</f>
        <v/>
      </c>
      <c r="I702" s="51">
        <f>1/(1+10^(-H702))</f>
        <v/>
      </c>
      <c r="J702" s="52">
        <f>LN(ABS(E702)+1)*('2_Params'!$B$8/MAX('2_Params'!$B$10,(IF(L702=1,F702-G702,G702-F702))*'2_Params'!$B$9+'2_Params'!$B$8))</f>
        <v/>
      </c>
      <c r="K702" s="52">
        <f>'2_Params'!$B$5*J702*(L702-I702)</f>
        <v/>
      </c>
      <c r="L702" s="48">
        <f>'1_Raw_Games'!O702</f>
        <v/>
      </c>
      <c r="M702" s="66" t="n">
        <v>0.3858917760786897</v>
      </c>
      <c r="N702" s="54">
        <f>ABS(H702-M702)</f>
        <v/>
      </c>
    </row>
    <row r="703" ht="15" customHeight="1" s="35">
      <c r="A703" s="48">
        <f>'1_Raw_Games'!A703</f>
        <v/>
      </c>
      <c r="B703" s="49">
        <f>'1_Raw_Games'!B703</f>
        <v/>
      </c>
      <c r="C703" s="48">
        <f>'1_Raw_Games'!D703</f>
        <v/>
      </c>
      <c r="D703" s="48">
        <f>'1_Raw_Games'!C703</f>
        <v/>
      </c>
      <c r="E703" s="48">
        <f>'1_Raw_Games'!P703</f>
        <v/>
      </c>
      <c r="F703" s="50">
        <f>'2_Params'!$B$4+SUMPRODUCT(($C$3:C702=C703)*($K$3:K702))-SUMPRODUCT(($D$3:D702=C703)*($K$3:K702))</f>
        <v/>
      </c>
      <c r="G703" s="50">
        <f>'2_Params'!$B$4+SUMPRODUCT(($C$3:C702=D703)*($K$3:K702))-SUMPRODUCT(($D$3:D702=D703)*($K$3:K702))</f>
        <v/>
      </c>
      <c r="H703" s="51">
        <f>(F703-G703+'2_Params'!$B$6)/'2_Params'!$B$7</f>
        <v/>
      </c>
      <c r="I703" s="51">
        <f>1/(1+10^(-H703))</f>
        <v/>
      </c>
      <c r="J703" s="52">
        <f>LN(ABS(E703)+1)*('2_Params'!$B$8/MAX('2_Params'!$B$10,(IF(L703=1,F703-G703,G703-F703))*'2_Params'!$B$9+'2_Params'!$B$8))</f>
        <v/>
      </c>
      <c r="K703" s="52">
        <f>'2_Params'!$B$5*J703*(L703-I703)</f>
        <v/>
      </c>
      <c r="L703" s="48">
        <f>'1_Raw_Games'!O703</f>
        <v/>
      </c>
      <c r="M703" s="66" t="n">
        <v>0.265676572512562</v>
      </c>
      <c r="N703" s="54">
        <f>ABS(H703-M703)</f>
        <v/>
      </c>
    </row>
    <row r="704" ht="15" customHeight="1" s="35">
      <c r="A704" s="48">
        <f>'1_Raw_Games'!A704</f>
        <v/>
      </c>
      <c r="B704" s="49">
        <f>'1_Raw_Games'!B704</f>
        <v/>
      </c>
      <c r="C704" s="48">
        <f>'1_Raw_Games'!D704</f>
        <v/>
      </c>
      <c r="D704" s="48">
        <f>'1_Raw_Games'!C704</f>
        <v/>
      </c>
      <c r="E704" s="48">
        <f>'1_Raw_Games'!P704</f>
        <v/>
      </c>
      <c r="F704" s="50">
        <f>'2_Params'!$B$4+SUMPRODUCT(($C$3:C703=C704)*($K$3:K703))-SUMPRODUCT(($D$3:D703=C704)*($K$3:K703))</f>
        <v/>
      </c>
      <c r="G704" s="50">
        <f>'2_Params'!$B$4+SUMPRODUCT(($C$3:C703=D704)*($K$3:K703))-SUMPRODUCT(($D$3:D703=D704)*($K$3:K703))</f>
        <v/>
      </c>
      <c r="H704" s="51">
        <f>(F704-G704+'2_Params'!$B$6)/'2_Params'!$B$7</f>
        <v/>
      </c>
      <c r="I704" s="51">
        <f>1/(1+10^(-H704))</f>
        <v/>
      </c>
      <c r="J704" s="52">
        <f>LN(ABS(E704)+1)*('2_Params'!$B$8/MAX('2_Params'!$B$10,(IF(L704=1,F704-G704,G704-F704))*'2_Params'!$B$9+'2_Params'!$B$8))</f>
        <v/>
      </c>
      <c r="K704" s="52">
        <f>'2_Params'!$B$5*J704*(L704-I704)</f>
        <v/>
      </c>
      <c r="L704" s="48">
        <f>'1_Raw_Games'!O704</f>
        <v/>
      </c>
      <c r="M704" s="66" t="n">
        <v>0.1729788024386908</v>
      </c>
      <c r="N704" s="54">
        <f>ABS(H704-M704)</f>
        <v/>
      </c>
    </row>
    <row r="705" ht="15" customHeight="1" s="35">
      <c r="A705" s="48">
        <f>'1_Raw_Games'!A705</f>
        <v/>
      </c>
      <c r="B705" s="49">
        <f>'1_Raw_Games'!B705</f>
        <v/>
      </c>
      <c r="C705" s="48">
        <f>'1_Raw_Games'!D705</f>
        <v/>
      </c>
      <c r="D705" s="48">
        <f>'1_Raw_Games'!C705</f>
        <v/>
      </c>
      <c r="E705" s="48">
        <f>'1_Raw_Games'!P705</f>
        <v/>
      </c>
      <c r="F705" s="50">
        <f>'2_Params'!$B$4+SUMPRODUCT(($C$3:C704=C705)*($K$3:K704))-SUMPRODUCT(($D$3:D704=C705)*($K$3:K704))</f>
        <v/>
      </c>
      <c r="G705" s="50">
        <f>'2_Params'!$B$4+SUMPRODUCT(($C$3:C704=D705)*($K$3:K704))-SUMPRODUCT(($D$3:D704=D705)*($K$3:K704))</f>
        <v/>
      </c>
      <c r="H705" s="51">
        <f>(F705-G705+'2_Params'!$B$6)/'2_Params'!$B$7</f>
        <v/>
      </c>
      <c r="I705" s="51">
        <f>1/(1+10^(-H705))</f>
        <v/>
      </c>
      <c r="J705" s="52">
        <f>LN(ABS(E705)+1)*('2_Params'!$B$8/MAX('2_Params'!$B$10,(IF(L705=1,F705-G705,G705-F705))*'2_Params'!$B$9+'2_Params'!$B$8))</f>
        <v/>
      </c>
      <c r="K705" s="52">
        <f>'2_Params'!$B$5*J705*(L705-I705)</f>
        <v/>
      </c>
      <c r="L705" s="48">
        <f>'1_Raw_Games'!O705</f>
        <v/>
      </c>
      <c r="M705" s="66" t="n">
        <v>-0.0364965926384326</v>
      </c>
      <c r="N705" s="54">
        <f>ABS(H705-M705)</f>
        <v/>
      </c>
    </row>
    <row r="706" ht="15" customHeight="1" s="35">
      <c r="A706" s="48">
        <f>'1_Raw_Games'!A706</f>
        <v/>
      </c>
      <c r="B706" s="49">
        <f>'1_Raw_Games'!B706</f>
        <v/>
      </c>
      <c r="C706" s="48">
        <f>'1_Raw_Games'!D706</f>
        <v/>
      </c>
      <c r="D706" s="48">
        <f>'1_Raw_Games'!C706</f>
        <v/>
      </c>
      <c r="E706" s="48">
        <f>'1_Raw_Games'!P706</f>
        <v/>
      </c>
      <c r="F706" s="50">
        <f>'2_Params'!$B$4+SUMPRODUCT(($C$3:C705=C706)*($K$3:K705))-SUMPRODUCT(($D$3:D705=C706)*($K$3:K705))</f>
        <v/>
      </c>
      <c r="G706" s="50">
        <f>'2_Params'!$B$4+SUMPRODUCT(($C$3:C705=D706)*($K$3:K705))-SUMPRODUCT(($D$3:D705=D706)*($K$3:K705))</f>
        <v/>
      </c>
      <c r="H706" s="51">
        <f>(F706-G706+'2_Params'!$B$6)/'2_Params'!$B$7</f>
        <v/>
      </c>
      <c r="I706" s="51">
        <f>1/(1+10^(-H706))</f>
        <v/>
      </c>
      <c r="J706" s="52">
        <f>LN(ABS(E706)+1)*('2_Params'!$B$8/MAX('2_Params'!$B$10,(IF(L706=1,F706-G706,G706-F706))*'2_Params'!$B$9+'2_Params'!$B$8))</f>
        <v/>
      </c>
      <c r="K706" s="52">
        <f>'2_Params'!$B$5*J706*(L706-I706)</f>
        <v/>
      </c>
      <c r="L706" s="48">
        <f>'1_Raw_Games'!O706</f>
        <v/>
      </c>
      <c r="M706" s="66" t="n">
        <v>-0.0609718701275346</v>
      </c>
      <c r="N706" s="54">
        <f>ABS(H706-M706)</f>
        <v/>
      </c>
    </row>
    <row r="707" ht="15" customHeight="1" s="35">
      <c r="A707" s="48">
        <f>'1_Raw_Games'!A707</f>
        <v/>
      </c>
      <c r="B707" s="49">
        <f>'1_Raw_Games'!B707</f>
        <v/>
      </c>
      <c r="C707" s="48">
        <f>'1_Raw_Games'!D707</f>
        <v/>
      </c>
      <c r="D707" s="48">
        <f>'1_Raw_Games'!C707</f>
        <v/>
      </c>
      <c r="E707" s="48">
        <f>'1_Raw_Games'!P707</f>
        <v/>
      </c>
      <c r="F707" s="50">
        <f>'2_Params'!$B$4+SUMPRODUCT(($C$3:C706=C707)*($K$3:K706))-SUMPRODUCT(($D$3:D706=C707)*($K$3:K706))</f>
        <v/>
      </c>
      <c r="G707" s="50">
        <f>'2_Params'!$B$4+SUMPRODUCT(($C$3:C706=D707)*($K$3:K706))-SUMPRODUCT(($D$3:D706=D707)*($K$3:K706))</f>
        <v/>
      </c>
      <c r="H707" s="51">
        <f>(F707-G707+'2_Params'!$B$6)/'2_Params'!$B$7</f>
        <v/>
      </c>
      <c r="I707" s="51">
        <f>1/(1+10^(-H707))</f>
        <v/>
      </c>
      <c r="J707" s="52">
        <f>LN(ABS(E707)+1)*('2_Params'!$B$8/MAX('2_Params'!$B$10,(IF(L707=1,F707-G707,G707-F707))*'2_Params'!$B$9+'2_Params'!$B$8))</f>
        <v/>
      </c>
      <c r="K707" s="52">
        <f>'2_Params'!$B$5*J707*(L707-I707)</f>
        <v/>
      </c>
      <c r="L707" s="48">
        <f>'1_Raw_Games'!O707</f>
        <v/>
      </c>
      <c r="M707" s="66" t="n">
        <v>-0.2252593865437177</v>
      </c>
      <c r="N707" s="54">
        <f>ABS(H707-M707)</f>
        <v/>
      </c>
    </row>
    <row r="708" ht="15" customHeight="1" s="35">
      <c r="A708" s="48">
        <f>'1_Raw_Games'!A708</f>
        <v/>
      </c>
      <c r="B708" s="49">
        <f>'1_Raw_Games'!B708</f>
        <v/>
      </c>
      <c r="C708" s="48">
        <f>'1_Raw_Games'!D708</f>
        <v/>
      </c>
      <c r="D708" s="48">
        <f>'1_Raw_Games'!C708</f>
        <v/>
      </c>
      <c r="E708" s="48">
        <f>'1_Raw_Games'!P708</f>
        <v/>
      </c>
      <c r="F708" s="50">
        <f>'2_Params'!$B$4+SUMPRODUCT(($C$3:C707=C708)*($K$3:K707))-SUMPRODUCT(($D$3:D707=C708)*($K$3:K707))</f>
        <v/>
      </c>
      <c r="G708" s="50">
        <f>'2_Params'!$B$4+SUMPRODUCT(($C$3:C707=D708)*($K$3:K707))-SUMPRODUCT(($D$3:D707=D708)*($K$3:K707))</f>
        <v/>
      </c>
      <c r="H708" s="51">
        <f>(F708-G708+'2_Params'!$B$6)/'2_Params'!$B$7</f>
        <v/>
      </c>
      <c r="I708" s="51">
        <f>1/(1+10^(-H708))</f>
        <v/>
      </c>
      <c r="J708" s="52">
        <f>LN(ABS(E708)+1)*('2_Params'!$B$8/MAX('2_Params'!$B$10,(IF(L708=1,F708-G708,G708-F708))*'2_Params'!$B$9+'2_Params'!$B$8))</f>
        <v/>
      </c>
      <c r="K708" s="52">
        <f>'2_Params'!$B$5*J708*(L708-I708)</f>
        <v/>
      </c>
      <c r="L708" s="48">
        <f>'1_Raw_Games'!O708</f>
        <v/>
      </c>
      <c r="M708" s="66" t="n">
        <v>0.1210559561228473</v>
      </c>
      <c r="N708" s="54">
        <f>ABS(H708-M708)</f>
        <v/>
      </c>
    </row>
    <row r="709" ht="15" customHeight="1" s="35">
      <c r="A709" s="48">
        <f>'1_Raw_Games'!A709</f>
        <v/>
      </c>
      <c r="B709" s="49">
        <f>'1_Raw_Games'!B709</f>
        <v/>
      </c>
      <c r="C709" s="48">
        <f>'1_Raw_Games'!D709</f>
        <v/>
      </c>
      <c r="D709" s="48">
        <f>'1_Raw_Games'!C709</f>
        <v/>
      </c>
      <c r="E709" s="48">
        <f>'1_Raw_Games'!P709</f>
        <v/>
      </c>
      <c r="F709" s="50">
        <f>'2_Params'!$B$4+SUMPRODUCT(($C$3:C708=C709)*($K$3:K708))-SUMPRODUCT(($D$3:D708=C709)*($K$3:K708))</f>
        <v/>
      </c>
      <c r="G709" s="50">
        <f>'2_Params'!$B$4+SUMPRODUCT(($C$3:C708=D709)*($K$3:K708))-SUMPRODUCT(($D$3:D708=D709)*($K$3:K708))</f>
        <v/>
      </c>
      <c r="H709" s="51">
        <f>(F709-G709+'2_Params'!$B$6)/'2_Params'!$B$7</f>
        <v/>
      </c>
      <c r="I709" s="51">
        <f>1/(1+10^(-H709))</f>
        <v/>
      </c>
      <c r="J709" s="52">
        <f>LN(ABS(E709)+1)*('2_Params'!$B$8/MAX('2_Params'!$B$10,(IF(L709=1,F709-G709,G709-F709))*'2_Params'!$B$9+'2_Params'!$B$8))</f>
        <v/>
      </c>
      <c r="K709" s="52">
        <f>'2_Params'!$B$5*J709*(L709-I709)</f>
        <v/>
      </c>
      <c r="L709" s="48">
        <f>'1_Raw_Games'!O709</f>
        <v/>
      </c>
      <c r="M709" s="66" t="n">
        <v>0.0391594504208342</v>
      </c>
      <c r="N709" s="54">
        <f>ABS(H709-M709)</f>
        <v/>
      </c>
    </row>
    <row r="710" ht="15" customHeight="1" s="35">
      <c r="A710" s="48">
        <f>'1_Raw_Games'!A710</f>
        <v/>
      </c>
      <c r="B710" s="49">
        <f>'1_Raw_Games'!B710</f>
        <v/>
      </c>
      <c r="C710" s="48">
        <f>'1_Raw_Games'!D710</f>
        <v/>
      </c>
      <c r="D710" s="48">
        <f>'1_Raw_Games'!C710</f>
        <v/>
      </c>
      <c r="E710" s="48">
        <f>'1_Raw_Games'!P710</f>
        <v/>
      </c>
      <c r="F710" s="50">
        <f>'2_Params'!$B$4+SUMPRODUCT(($C$3:C709=C710)*($K$3:K709))-SUMPRODUCT(($D$3:D709=C710)*($K$3:K709))</f>
        <v/>
      </c>
      <c r="G710" s="50">
        <f>'2_Params'!$B$4+SUMPRODUCT(($C$3:C709=D710)*($K$3:K709))-SUMPRODUCT(($D$3:D709=D710)*($K$3:K709))</f>
        <v/>
      </c>
      <c r="H710" s="51">
        <f>(F710-G710+'2_Params'!$B$6)/'2_Params'!$B$7</f>
        <v/>
      </c>
      <c r="I710" s="51">
        <f>1/(1+10^(-H710))</f>
        <v/>
      </c>
      <c r="J710" s="52">
        <f>LN(ABS(E710)+1)*('2_Params'!$B$8/MAX('2_Params'!$B$10,(IF(L710=1,F710-G710,G710-F710))*'2_Params'!$B$9+'2_Params'!$B$8))</f>
        <v/>
      </c>
      <c r="K710" s="52">
        <f>'2_Params'!$B$5*J710*(L710-I710)</f>
        <v/>
      </c>
      <c r="L710" s="48">
        <f>'1_Raw_Games'!O710</f>
        <v/>
      </c>
      <c r="M710" s="66" t="n">
        <v>0.5163958564804375</v>
      </c>
      <c r="N710" s="54">
        <f>ABS(H710-M710)</f>
        <v/>
      </c>
    </row>
    <row r="711" ht="15" customHeight="1" s="35">
      <c r="A711" s="48">
        <f>'1_Raw_Games'!A711</f>
        <v/>
      </c>
      <c r="B711" s="49">
        <f>'1_Raw_Games'!B711</f>
        <v/>
      </c>
      <c r="C711" s="48">
        <f>'1_Raw_Games'!D711</f>
        <v/>
      </c>
      <c r="D711" s="48">
        <f>'1_Raw_Games'!C711</f>
        <v/>
      </c>
      <c r="E711" s="48">
        <f>'1_Raw_Games'!P711</f>
        <v/>
      </c>
      <c r="F711" s="50">
        <f>'2_Params'!$B$4+SUMPRODUCT(($C$3:C710=C711)*($K$3:K710))-SUMPRODUCT(($D$3:D710=C711)*($K$3:K710))</f>
        <v/>
      </c>
      <c r="G711" s="50">
        <f>'2_Params'!$B$4+SUMPRODUCT(($C$3:C710=D711)*($K$3:K710))-SUMPRODUCT(($D$3:D710=D711)*($K$3:K710))</f>
        <v/>
      </c>
      <c r="H711" s="51">
        <f>(F711-G711+'2_Params'!$B$6)/'2_Params'!$B$7</f>
        <v/>
      </c>
      <c r="I711" s="51">
        <f>1/(1+10^(-H711))</f>
        <v/>
      </c>
      <c r="J711" s="52">
        <f>LN(ABS(E711)+1)*('2_Params'!$B$8/MAX('2_Params'!$B$10,(IF(L711=1,F711-G711,G711-F711))*'2_Params'!$B$9+'2_Params'!$B$8))</f>
        <v/>
      </c>
      <c r="K711" s="52">
        <f>'2_Params'!$B$5*J711*(L711-I711)</f>
        <v/>
      </c>
      <c r="L711" s="48">
        <f>'1_Raw_Games'!O711</f>
        <v/>
      </c>
      <c r="M711" s="66" t="n">
        <v>-0.0535415803812293</v>
      </c>
      <c r="N711" s="54">
        <f>ABS(H711-M711)</f>
        <v/>
      </c>
    </row>
    <row r="712" ht="15" customHeight="1" s="35">
      <c r="A712" s="48">
        <f>'1_Raw_Games'!A712</f>
        <v/>
      </c>
      <c r="B712" s="49">
        <f>'1_Raw_Games'!B712</f>
        <v/>
      </c>
      <c r="C712" s="48">
        <f>'1_Raw_Games'!D712</f>
        <v/>
      </c>
      <c r="D712" s="48">
        <f>'1_Raw_Games'!C712</f>
        <v/>
      </c>
      <c r="E712" s="48">
        <f>'1_Raw_Games'!P712</f>
        <v/>
      </c>
      <c r="F712" s="50">
        <f>'2_Params'!$B$4+SUMPRODUCT(($C$3:C711=C712)*($K$3:K711))-SUMPRODUCT(($D$3:D711=C712)*($K$3:K711))</f>
        <v/>
      </c>
      <c r="G712" s="50">
        <f>'2_Params'!$B$4+SUMPRODUCT(($C$3:C711=D712)*($K$3:K711))-SUMPRODUCT(($D$3:D711=D712)*($K$3:K711))</f>
        <v/>
      </c>
      <c r="H712" s="51">
        <f>(F712-G712+'2_Params'!$B$6)/'2_Params'!$B$7</f>
        <v/>
      </c>
      <c r="I712" s="51">
        <f>1/(1+10^(-H712))</f>
        <v/>
      </c>
      <c r="J712" s="52">
        <f>LN(ABS(E712)+1)*('2_Params'!$B$8/MAX('2_Params'!$B$10,(IF(L712=1,F712-G712,G712-F712))*'2_Params'!$B$9+'2_Params'!$B$8))</f>
        <v/>
      </c>
      <c r="K712" s="52">
        <f>'2_Params'!$B$5*J712*(L712-I712)</f>
        <v/>
      </c>
      <c r="L712" s="48">
        <f>'1_Raw_Games'!O712</f>
        <v/>
      </c>
      <c r="M712" s="66" t="n">
        <v>-0.0119565681888752</v>
      </c>
      <c r="N712" s="54">
        <f>ABS(H712-M712)</f>
        <v/>
      </c>
    </row>
    <row r="713" ht="15" customHeight="1" s="35">
      <c r="A713" s="48">
        <f>'1_Raw_Games'!A713</f>
        <v/>
      </c>
      <c r="B713" s="49">
        <f>'1_Raw_Games'!B713</f>
        <v/>
      </c>
      <c r="C713" s="48">
        <f>'1_Raw_Games'!D713</f>
        <v/>
      </c>
      <c r="D713" s="48">
        <f>'1_Raw_Games'!C713</f>
        <v/>
      </c>
      <c r="E713" s="48">
        <f>'1_Raw_Games'!P713</f>
        <v/>
      </c>
      <c r="F713" s="50">
        <f>'2_Params'!$B$4+SUMPRODUCT(($C$3:C712=C713)*($K$3:K712))-SUMPRODUCT(($D$3:D712=C713)*($K$3:K712))</f>
        <v/>
      </c>
      <c r="G713" s="50">
        <f>'2_Params'!$B$4+SUMPRODUCT(($C$3:C712=D713)*($K$3:K712))-SUMPRODUCT(($D$3:D712=D713)*($K$3:K712))</f>
        <v/>
      </c>
      <c r="H713" s="51">
        <f>(F713-G713+'2_Params'!$B$6)/'2_Params'!$B$7</f>
        <v/>
      </c>
      <c r="I713" s="51">
        <f>1/(1+10^(-H713))</f>
        <v/>
      </c>
      <c r="J713" s="52">
        <f>LN(ABS(E713)+1)*('2_Params'!$B$8/MAX('2_Params'!$B$10,(IF(L713=1,F713-G713,G713-F713))*'2_Params'!$B$9+'2_Params'!$B$8))</f>
        <v/>
      </c>
      <c r="K713" s="52">
        <f>'2_Params'!$B$5*J713*(L713-I713)</f>
        <v/>
      </c>
      <c r="L713" s="48">
        <f>'1_Raw_Games'!O713</f>
        <v/>
      </c>
      <c r="M713" s="66" t="n">
        <v>-0.0471799043002829</v>
      </c>
      <c r="N713" s="54">
        <f>ABS(H713-M713)</f>
        <v/>
      </c>
    </row>
    <row r="714" ht="15" customHeight="1" s="35">
      <c r="A714" s="48">
        <f>'1_Raw_Games'!A714</f>
        <v/>
      </c>
      <c r="B714" s="49">
        <f>'1_Raw_Games'!B714</f>
        <v/>
      </c>
      <c r="C714" s="48">
        <f>'1_Raw_Games'!D714</f>
        <v/>
      </c>
      <c r="D714" s="48">
        <f>'1_Raw_Games'!C714</f>
        <v/>
      </c>
      <c r="E714" s="48">
        <f>'1_Raw_Games'!P714</f>
        <v/>
      </c>
      <c r="F714" s="50">
        <f>'2_Params'!$B$4+SUMPRODUCT(($C$3:C713=C714)*($K$3:K713))-SUMPRODUCT(($D$3:D713=C714)*($K$3:K713))</f>
        <v/>
      </c>
      <c r="G714" s="50">
        <f>'2_Params'!$B$4+SUMPRODUCT(($C$3:C713=D714)*($K$3:K713))-SUMPRODUCT(($D$3:D713=D714)*($K$3:K713))</f>
        <v/>
      </c>
      <c r="H714" s="51">
        <f>(F714-G714+'2_Params'!$B$6)/'2_Params'!$B$7</f>
        <v/>
      </c>
      <c r="I714" s="51">
        <f>1/(1+10^(-H714))</f>
        <v/>
      </c>
      <c r="J714" s="52">
        <f>LN(ABS(E714)+1)*('2_Params'!$B$8/MAX('2_Params'!$B$10,(IF(L714=1,F714-G714,G714-F714))*'2_Params'!$B$9+'2_Params'!$B$8))</f>
        <v/>
      </c>
      <c r="K714" s="52">
        <f>'2_Params'!$B$5*J714*(L714-I714)</f>
        <v/>
      </c>
      <c r="L714" s="48">
        <f>'1_Raw_Games'!O714</f>
        <v/>
      </c>
      <c r="M714" s="66" t="n">
        <v>0.5514134761723295</v>
      </c>
      <c r="N714" s="54">
        <f>ABS(H714-M714)</f>
        <v/>
      </c>
    </row>
    <row r="715" ht="15" customHeight="1" s="35">
      <c r="A715" s="48">
        <f>'1_Raw_Games'!A715</f>
        <v/>
      </c>
      <c r="B715" s="49">
        <f>'1_Raw_Games'!B715</f>
        <v/>
      </c>
      <c r="C715" s="48">
        <f>'1_Raw_Games'!D715</f>
        <v/>
      </c>
      <c r="D715" s="48">
        <f>'1_Raw_Games'!C715</f>
        <v/>
      </c>
      <c r="E715" s="48">
        <f>'1_Raw_Games'!P715</f>
        <v/>
      </c>
      <c r="F715" s="50">
        <f>'2_Params'!$B$4+SUMPRODUCT(($C$3:C714=C715)*($K$3:K714))-SUMPRODUCT(($D$3:D714=C715)*($K$3:K714))</f>
        <v/>
      </c>
      <c r="G715" s="50">
        <f>'2_Params'!$B$4+SUMPRODUCT(($C$3:C714=D715)*($K$3:K714))-SUMPRODUCT(($D$3:D714=D715)*($K$3:K714))</f>
        <v/>
      </c>
      <c r="H715" s="51">
        <f>(F715-G715+'2_Params'!$B$6)/'2_Params'!$B$7</f>
        <v/>
      </c>
      <c r="I715" s="51">
        <f>1/(1+10^(-H715))</f>
        <v/>
      </c>
      <c r="J715" s="52">
        <f>LN(ABS(E715)+1)*('2_Params'!$B$8/MAX('2_Params'!$B$10,(IF(L715=1,F715-G715,G715-F715))*'2_Params'!$B$9+'2_Params'!$B$8))</f>
        <v/>
      </c>
      <c r="K715" s="52">
        <f>'2_Params'!$B$5*J715*(L715-I715)</f>
        <v/>
      </c>
      <c r="L715" s="48">
        <f>'1_Raw_Games'!O715</f>
        <v/>
      </c>
      <c r="M715" s="66" t="n">
        <v>0.0224102739467491</v>
      </c>
      <c r="N715" s="54">
        <f>ABS(H715-M715)</f>
        <v/>
      </c>
    </row>
    <row r="716" ht="15" customHeight="1" s="35">
      <c r="A716" s="48">
        <f>'1_Raw_Games'!A716</f>
        <v/>
      </c>
      <c r="B716" s="49">
        <f>'1_Raw_Games'!B716</f>
        <v/>
      </c>
      <c r="C716" s="48">
        <f>'1_Raw_Games'!D716</f>
        <v/>
      </c>
      <c r="D716" s="48">
        <f>'1_Raw_Games'!C716</f>
        <v/>
      </c>
      <c r="E716" s="48">
        <f>'1_Raw_Games'!P716</f>
        <v/>
      </c>
      <c r="F716" s="50">
        <f>'2_Params'!$B$4+SUMPRODUCT(($C$3:C715=C716)*($K$3:K715))-SUMPRODUCT(($D$3:D715=C716)*($K$3:K715))</f>
        <v/>
      </c>
      <c r="G716" s="50">
        <f>'2_Params'!$B$4+SUMPRODUCT(($C$3:C715=D716)*($K$3:K715))-SUMPRODUCT(($D$3:D715=D716)*($K$3:K715))</f>
        <v/>
      </c>
      <c r="H716" s="51">
        <f>(F716-G716+'2_Params'!$B$6)/'2_Params'!$B$7</f>
        <v/>
      </c>
      <c r="I716" s="51">
        <f>1/(1+10^(-H716))</f>
        <v/>
      </c>
      <c r="J716" s="52">
        <f>LN(ABS(E716)+1)*('2_Params'!$B$8/MAX('2_Params'!$B$10,(IF(L716=1,F716-G716,G716-F716))*'2_Params'!$B$9+'2_Params'!$B$8))</f>
        <v/>
      </c>
      <c r="K716" s="52">
        <f>'2_Params'!$B$5*J716*(L716-I716)</f>
        <v/>
      </c>
      <c r="L716" s="48">
        <f>'1_Raw_Games'!O716</f>
        <v/>
      </c>
      <c r="M716" s="66" t="n">
        <v>-0.104276438962197</v>
      </c>
      <c r="N716" s="54">
        <f>ABS(H716-M716)</f>
        <v/>
      </c>
    </row>
    <row r="717" ht="15" customHeight="1" s="35">
      <c r="A717" s="48">
        <f>'1_Raw_Games'!A717</f>
        <v/>
      </c>
      <c r="B717" s="49">
        <f>'1_Raw_Games'!B717</f>
        <v/>
      </c>
      <c r="C717" s="48">
        <f>'1_Raw_Games'!D717</f>
        <v/>
      </c>
      <c r="D717" s="48">
        <f>'1_Raw_Games'!C717</f>
        <v/>
      </c>
      <c r="E717" s="48">
        <f>'1_Raw_Games'!P717</f>
        <v/>
      </c>
      <c r="F717" s="50">
        <f>'2_Params'!$B$4+SUMPRODUCT(($C$3:C716=C717)*($K$3:K716))-SUMPRODUCT(($D$3:D716=C717)*($K$3:K716))</f>
        <v/>
      </c>
      <c r="G717" s="50">
        <f>'2_Params'!$B$4+SUMPRODUCT(($C$3:C716=D717)*($K$3:K716))-SUMPRODUCT(($D$3:D716=D717)*($K$3:K716))</f>
        <v/>
      </c>
      <c r="H717" s="51">
        <f>(F717-G717+'2_Params'!$B$6)/'2_Params'!$B$7</f>
        <v/>
      </c>
      <c r="I717" s="51">
        <f>1/(1+10^(-H717))</f>
        <v/>
      </c>
      <c r="J717" s="52">
        <f>LN(ABS(E717)+1)*('2_Params'!$B$8/MAX('2_Params'!$B$10,(IF(L717=1,F717-G717,G717-F717))*'2_Params'!$B$9+'2_Params'!$B$8))</f>
        <v/>
      </c>
      <c r="K717" s="52">
        <f>'2_Params'!$B$5*J717*(L717-I717)</f>
        <v/>
      </c>
      <c r="L717" s="48">
        <f>'1_Raw_Games'!O717</f>
        <v/>
      </c>
      <c r="M717" s="66" t="n">
        <v>0.011600835108743</v>
      </c>
      <c r="N717" s="54">
        <f>ABS(H717-M717)</f>
        <v/>
      </c>
    </row>
    <row r="718" ht="15" customHeight="1" s="35">
      <c r="A718" s="48">
        <f>'1_Raw_Games'!A718</f>
        <v/>
      </c>
      <c r="B718" s="49">
        <f>'1_Raw_Games'!B718</f>
        <v/>
      </c>
      <c r="C718" s="48">
        <f>'1_Raw_Games'!D718</f>
        <v/>
      </c>
      <c r="D718" s="48">
        <f>'1_Raw_Games'!C718</f>
        <v/>
      </c>
      <c r="E718" s="48">
        <f>'1_Raw_Games'!P718</f>
        <v/>
      </c>
      <c r="F718" s="50">
        <f>'2_Params'!$B$4+SUMPRODUCT(($C$3:C717=C718)*($K$3:K717))-SUMPRODUCT(($D$3:D717=C718)*($K$3:K717))</f>
        <v/>
      </c>
      <c r="G718" s="50">
        <f>'2_Params'!$B$4+SUMPRODUCT(($C$3:C717=D718)*($K$3:K717))-SUMPRODUCT(($D$3:D717=D718)*($K$3:K717))</f>
        <v/>
      </c>
      <c r="H718" s="51">
        <f>(F718-G718+'2_Params'!$B$6)/'2_Params'!$B$7</f>
        <v/>
      </c>
      <c r="I718" s="51">
        <f>1/(1+10^(-H718))</f>
        <v/>
      </c>
      <c r="J718" s="52">
        <f>LN(ABS(E718)+1)*('2_Params'!$B$8/MAX('2_Params'!$B$10,(IF(L718=1,F718-G718,G718-F718))*'2_Params'!$B$9+'2_Params'!$B$8))</f>
        <v/>
      </c>
      <c r="K718" s="52">
        <f>'2_Params'!$B$5*J718*(L718-I718)</f>
        <v/>
      </c>
      <c r="L718" s="48">
        <f>'1_Raw_Games'!O718</f>
        <v/>
      </c>
      <c r="M718" s="66" t="n">
        <v>-0.1980571646695045</v>
      </c>
      <c r="N718" s="54">
        <f>ABS(H718-M718)</f>
        <v/>
      </c>
    </row>
    <row r="719" ht="15" customHeight="1" s="35">
      <c r="A719" s="48">
        <f>'1_Raw_Games'!A719</f>
        <v/>
      </c>
      <c r="B719" s="49">
        <f>'1_Raw_Games'!B719</f>
        <v/>
      </c>
      <c r="C719" s="48">
        <f>'1_Raw_Games'!D719</f>
        <v/>
      </c>
      <c r="D719" s="48">
        <f>'1_Raw_Games'!C719</f>
        <v/>
      </c>
      <c r="E719" s="48">
        <f>'1_Raw_Games'!P719</f>
        <v/>
      </c>
      <c r="F719" s="50">
        <f>'2_Params'!$B$4+SUMPRODUCT(($C$3:C718=C719)*($K$3:K718))-SUMPRODUCT(($D$3:D718=C719)*($K$3:K718))</f>
        <v/>
      </c>
      <c r="G719" s="50">
        <f>'2_Params'!$B$4+SUMPRODUCT(($C$3:C718=D719)*($K$3:K718))-SUMPRODUCT(($D$3:D718=D719)*($K$3:K718))</f>
        <v/>
      </c>
      <c r="H719" s="51">
        <f>(F719-G719+'2_Params'!$B$6)/'2_Params'!$B$7</f>
        <v/>
      </c>
      <c r="I719" s="51">
        <f>1/(1+10^(-H719))</f>
        <v/>
      </c>
      <c r="J719" s="52">
        <f>LN(ABS(E719)+1)*('2_Params'!$B$8/MAX('2_Params'!$B$10,(IF(L719=1,F719-G719,G719-F719))*'2_Params'!$B$9+'2_Params'!$B$8))</f>
        <v/>
      </c>
      <c r="K719" s="52">
        <f>'2_Params'!$B$5*J719*(L719-I719)</f>
        <v/>
      </c>
      <c r="L719" s="48">
        <f>'1_Raw_Games'!O719</f>
        <v/>
      </c>
      <c r="M719" s="66" t="n">
        <v>0.6618839885165722</v>
      </c>
      <c r="N719" s="54">
        <f>ABS(H719-M719)</f>
        <v/>
      </c>
    </row>
    <row r="720" ht="15" customHeight="1" s="35">
      <c r="A720" s="48">
        <f>'1_Raw_Games'!A720</f>
        <v/>
      </c>
      <c r="B720" s="49">
        <f>'1_Raw_Games'!B720</f>
        <v/>
      </c>
      <c r="C720" s="48">
        <f>'1_Raw_Games'!D720</f>
        <v/>
      </c>
      <c r="D720" s="48">
        <f>'1_Raw_Games'!C720</f>
        <v/>
      </c>
      <c r="E720" s="48">
        <f>'1_Raw_Games'!P720</f>
        <v/>
      </c>
      <c r="F720" s="50">
        <f>'2_Params'!$B$4+SUMPRODUCT(($C$3:C719=C720)*($K$3:K719))-SUMPRODUCT(($D$3:D719=C720)*($K$3:K719))</f>
        <v/>
      </c>
      <c r="G720" s="50">
        <f>'2_Params'!$B$4+SUMPRODUCT(($C$3:C719=D720)*($K$3:K719))-SUMPRODUCT(($D$3:D719=D720)*($K$3:K719))</f>
        <v/>
      </c>
      <c r="H720" s="51">
        <f>(F720-G720+'2_Params'!$B$6)/'2_Params'!$B$7</f>
        <v/>
      </c>
      <c r="I720" s="51">
        <f>1/(1+10^(-H720))</f>
        <v/>
      </c>
      <c r="J720" s="52">
        <f>LN(ABS(E720)+1)*('2_Params'!$B$8/MAX('2_Params'!$B$10,(IF(L720=1,F720-G720,G720-F720))*'2_Params'!$B$9+'2_Params'!$B$8))</f>
        <v/>
      </c>
      <c r="K720" s="52">
        <f>'2_Params'!$B$5*J720*(L720-I720)</f>
        <v/>
      </c>
      <c r="L720" s="48">
        <f>'1_Raw_Games'!O720</f>
        <v/>
      </c>
      <c r="M720" s="66" t="n">
        <v>0.2695697250745985</v>
      </c>
      <c r="N720" s="54">
        <f>ABS(H720-M720)</f>
        <v/>
      </c>
    </row>
    <row r="721" ht="15" customHeight="1" s="35">
      <c r="A721" s="48">
        <f>'1_Raw_Games'!A721</f>
        <v/>
      </c>
      <c r="B721" s="49">
        <f>'1_Raw_Games'!B721</f>
        <v/>
      </c>
      <c r="C721" s="48">
        <f>'1_Raw_Games'!D721</f>
        <v/>
      </c>
      <c r="D721" s="48">
        <f>'1_Raw_Games'!C721</f>
        <v/>
      </c>
      <c r="E721" s="48">
        <f>'1_Raw_Games'!P721</f>
        <v/>
      </c>
      <c r="F721" s="50">
        <f>'2_Params'!$B$4+SUMPRODUCT(($C$3:C720=C721)*($K$3:K720))-SUMPRODUCT(($D$3:D720=C721)*($K$3:K720))</f>
        <v/>
      </c>
      <c r="G721" s="50">
        <f>'2_Params'!$B$4+SUMPRODUCT(($C$3:C720=D721)*($K$3:K720))-SUMPRODUCT(($D$3:D720=D721)*($K$3:K720))</f>
        <v/>
      </c>
      <c r="H721" s="51">
        <f>(F721-G721+'2_Params'!$B$6)/'2_Params'!$B$7</f>
        <v/>
      </c>
      <c r="I721" s="51">
        <f>1/(1+10^(-H721))</f>
        <v/>
      </c>
      <c r="J721" s="52">
        <f>LN(ABS(E721)+1)*('2_Params'!$B$8/MAX('2_Params'!$B$10,(IF(L721=1,F721-G721,G721-F721))*'2_Params'!$B$9+'2_Params'!$B$8))</f>
        <v/>
      </c>
      <c r="K721" s="52">
        <f>'2_Params'!$B$5*J721*(L721-I721)</f>
        <v/>
      </c>
      <c r="L721" s="48">
        <f>'1_Raw_Games'!O721</f>
        <v/>
      </c>
      <c r="M721" s="66" t="n">
        <v>-0.0036803866444108</v>
      </c>
      <c r="N721" s="54">
        <f>ABS(H721-M721)</f>
        <v/>
      </c>
    </row>
    <row r="722" ht="15" customHeight="1" s="35">
      <c r="A722" s="48">
        <f>'1_Raw_Games'!A722</f>
        <v/>
      </c>
      <c r="B722" s="49">
        <f>'1_Raw_Games'!B722</f>
        <v/>
      </c>
      <c r="C722" s="48">
        <f>'1_Raw_Games'!D722</f>
        <v/>
      </c>
      <c r="D722" s="48">
        <f>'1_Raw_Games'!C722</f>
        <v/>
      </c>
      <c r="E722" s="48">
        <f>'1_Raw_Games'!P722</f>
        <v/>
      </c>
      <c r="F722" s="50">
        <f>'2_Params'!$B$4+SUMPRODUCT(($C$3:C721=C722)*($K$3:K721))-SUMPRODUCT(($D$3:D721=C722)*($K$3:K721))</f>
        <v/>
      </c>
      <c r="G722" s="50">
        <f>'2_Params'!$B$4+SUMPRODUCT(($C$3:C721=D722)*($K$3:K721))-SUMPRODUCT(($D$3:D721=D722)*($K$3:K721))</f>
        <v/>
      </c>
      <c r="H722" s="51">
        <f>(F722-G722+'2_Params'!$B$6)/'2_Params'!$B$7</f>
        <v/>
      </c>
      <c r="I722" s="51">
        <f>1/(1+10^(-H722))</f>
        <v/>
      </c>
      <c r="J722" s="52">
        <f>LN(ABS(E722)+1)*('2_Params'!$B$8/MAX('2_Params'!$B$10,(IF(L722=1,F722-G722,G722-F722))*'2_Params'!$B$9+'2_Params'!$B$8))</f>
        <v/>
      </c>
      <c r="K722" s="52">
        <f>'2_Params'!$B$5*J722*(L722-I722)</f>
        <v/>
      </c>
      <c r="L722" s="48">
        <f>'1_Raw_Games'!O722</f>
        <v/>
      </c>
      <c r="M722" s="66" t="n">
        <v>0.1719432696563984</v>
      </c>
      <c r="N722" s="54">
        <f>ABS(H722-M722)</f>
        <v/>
      </c>
    </row>
    <row r="723" ht="15" customHeight="1" s="35">
      <c r="A723" s="48">
        <f>'1_Raw_Games'!A723</f>
        <v/>
      </c>
      <c r="B723" s="49">
        <f>'1_Raw_Games'!B723</f>
        <v/>
      </c>
      <c r="C723" s="48">
        <f>'1_Raw_Games'!D723</f>
        <v/>
      </c>
      <c r="D723" s="48">
        <f>'1_Raw_Games'!C723</f>
        <v/>
      </c>
      <c r="E723" s="48">
        <f>'1_Raw_Games'!P723</f>
        <v/>
      </c>
      <c r="F723" s="50">
        <f>'2_Params'!$B$4+SUMPRODUCT(($C$3:C722=C723)*($K$3:K722))-SUMPRODUCT(($D$3:D722=C723)*($K$3:K722))</f>
        <v/>
      </c>
      <c r="G723" s="50">
        <f>'2_Params'!$B$4+SUMPRODUCT(($C$3:C722=D723)*($K$3:K722))-SUMPRODUCT(($D$3:D722=D723)*($K$3:K722))</f>
        <v/>
      </c>
      <c r="H723" s="51">
        <f>(F723-G723+'2_Params'!$B$6)/'2_Params'!$B$7</f>
        <v/>
      </c>
      <c r="I723" s="51">
        <f>1/(1+10^(-H723))</f>
        <v/>
      </c>
      <c r="J723" s="52">
        <f>LN(ABS(E723)+1)*('2_Params'!$B$8/MAX('2_Params'!$B$10,(IF(L723=1,F723-G723,G723-F723))*'2_Params'!$B$9+'2_Params'!$B$8))</f>
        <v/>
      </c>
      <c r="K723" s="52">
        <f>'2_Params'!$B$5*J723*(L723-I723)</f>
        <v/>
      </c>
      <c r="L723" s="48">
        <f>'1_Raw_Games'!O723</f>
        <v/>
      </c>
      <c r="M723" s="66" t="n">
        <v>0.140773426991185</v>
      </c>
      <c r="N723" s="54">
        <f>ABS(H723-M723)</f>
        <v/>
      </c>
    </row>
    <row r="724" ht="15" customHeight="1" s="35">
      <c r="A724" s="48">
        <f>'1_Raw_Games'!A724</f>
        <v/>
      </c>
      <c r="B724" s="49">
        <f>'1_Raw_Games'!B724</f>
        <v/>
      </c>
      <c r="C724" s="48">
        <f>'1_Raw_Games'!D724</f>
        <v/>
      </c>
      <c r="D724" s="48">
        <f>'1_Raw_Games'!C724</f>
        <v/>
      </c>
      <c r="E724" s="48">
        <f>'1_Raw_Games'!P724</f>
        <v/>
      </c>
      <c r="F724" s="50">
        <f>'2_Params'!$B$4+SUMPRODUCT(($C$3:C723=C724)*($K$3:K723))-SUMPRODUCT(($D$3:D723=C724)*($K$3:K723))</f>
        <v/>
      </c>
      <c r="G724" s="50">
        <f>'2_Params'!$B$4+SUMPRODUCT(($C$3:C723=D724)*($K$3:K723))-SUMPRODUCT(($D$3:D723=D724)*($K$3:K723))</f>
        <v/>
      </c>
      <c r="H724" s="51">
        <f>(F724-G724+'2_Params'!$B$6)/'2_Params'!$B$7</f>
        <v/>
      </c>
      <c r="I724" s="51">
        <f>1/(1+10^(-H724))</f>
        <v/>
      </c>
      <c r="J724" s="52">
        <f>LN(ABS(E724)+1)*('2_Params'!$B$8/MAX('2_Params'!$B$10,(IF(L724=1,F724-G724,G724-F724))*'2_Params'!$B$9+'2_Params'!$B$8))</f>
        <v/>
      </c>
      <c r="K724" s="52">
        <f>'2_Params'!$B$5*J724*(L724-I724)</f>
        <v/>
      </c>
      <c r="L724" s="48">
        <f>'1_Raw_Games'!O724</f>
        <v/>
      </c>
      <c r="M724" s="66" t="n">
        <v>0.1961932938272207</v>
      </c>
      <c r="N724" s="54">
        <f>ABS(H724-M724)</f>
        <v/>
      </c>
    </row>
    <row r="725" ht="15" customHeight="1" s="35">
      <c r="A725" s="48">
        <f>'1_Raw_Games'!A725</f>
        <v/>
      </c>
      <c r="B725" s="49">
        <f>'1_Raw_Games'!B725</f>
        <v/>
      </c>
      <c r="C725" s="48">
        <f>'1_Raw_Games'!D725</f>
        <v/>
      </c>
      <c r="D725" s="48">
        <f>'1_Raw_Games'!C725</f>
        <v/>
      </c>
      <c r="E725" s="48">
        <f>'1_Raw_Games'!P725</f>
        <v/>
      </c>
      <c r="F725" s="50">
        <f>'2_Params'!$B$4+SUMPRODUCT(($C$3:C724=C725)*($K$3:K724))-SUMPRODUCT(($D$3:D724=C725)*($K$3:K724))</f>
        <v/>
      </c>
      <c r="G725" s="50">
        <f>'2_Params'!$B$4+SUMPRODUCT(($C$3:C724=D725)*($K$3:K724))-SUMPRODUCT(($D$3:D724=D725)*($K$3:K724))</f>
        <v/>
      </c>
      <c r="H725" s="51">
        <f>(F725-G725+'2_Params'!$B$6)/'2_Params'!$B$7</f>
        <v/>
      </c>
      <c r="I725" s="51">
        <f>1/(1+10^(-H725))</f>
        <v/>
      </c>
      <c r="J725" s="52">
        <f>LN(ABS(E725)+1)*('2_Params'!$B$8/MAX('2_Params'!$B$10,(IF(L725=1,F725-G725,G725-F725))*'2_Params'!$B$9+'2_Params'!$B$8))</f>
        <v/>
      </c>
      <c r="K725" s="52">
        <f>'2_Params'!$B$5*J725*(L725-I725)</f>
        <v/>
      </c>
      <c r="L725" s="48">
        <f>'1_Raw_Games'!O725</f>
        <v/>
      </c>
      <c r="M725" s="66" t="n">
        <v>-0.0001547480848455</v>
      </c>
      <c r="N725" s="54">
        <f>ABS(H725-M725)</f>
        <v/>
      </c>
    </row>
    <row r="726" ht="15" customHeight="1" s="35">
      <c r="A726" s="48">
        <f>'1_Raw_Games'!A726</f>
        <v/>
      </c>
      <c r="B726" s="49">
        <f>'1_Raw_Games'!B726</f>
        <v/>
      </c>
      <c r="C726" s="48">
        <f>'1_Raw_Games'!D726</f>
        <v/>
      </c>
      <c r="D726" s="48">
        <f>'1_Raw_Games'!C726</f>
        <v/>
      </c>
      <c r="E726" s="48">
        <f>'1_Raw_Games'!P726</f>
        <v/>
      </c>
      <c r="F726" s="50">
        <f>'2_Params'!$B$4+SUMPRODUCT(($C$3:C725=C726)*($K$3:K725))-SUMPRODUCT(($D$3:D725=C726)*($K$3:K725))</f>
        <v/>
      </c>
      <c r="G726" s="50">
        <f>'2_Params'!$B$4+SUMPRODUCT(($C$3:C725=D726)*($K$3:K725))-SUMPRODUCT(($D$3:D725=D726)*($K$3:K725))</f>
        <v/>
      </c>
      <c r="H726" s="51">
        <f>(F726-G726+'2_Params'!$B$6)/'2_Params'!$B$7</f>
        <v/>
      </c>
      <c r="I726" s="51">
        <f>1/(1+10^(-H726))</f>
        <v/>
      </c>
      <c r="J726" s="52">
        <f>LN(ABS(E726)+1)*('2_Params'!$B$8/MAX('2_Params'!$B$10,(IF(L726=1,F726-G726,G726-F726))*'2_Params'!$B$9+'2_Params'!$B$8))</f>
        <v/>
      </c>
      <c r="K726" s="52">
        <f>'2_Params'!$B$5*J726*(L726-I726)</f>
        <v/>
      </c>
      <c r="L726" s="48">
        <f>'1_Raw_Games'!O726</f>
        <v/>
      </c>
      <c r="M726" s="66" t="n">
        <v>0.2625274794056315</v>
      </c>
      <c r="N726" s="54">
        <f>ABS(H726-M726)</f>
        <v/>
      </c>
    </row>
    <row r="727" ht="15" customHeight="1" s="35">
      <c r="A727" s="48">
        <f>'1_Raw_Games'!A727</f>
        <v/>
      </c>
      <c r="B727" s="49">
        <f>'1_Raw_Games'!B727</f>
        <v/>
      </c>
      <c r="C727" s="48">
        <f>'1_Raw_Games'!D727</f>
        <v/>
      </c>
      <c r="D727" s="48">
        <f>'1_Raw_Games'!C727</f>
        <v/>
      </c>
      <c r="E727" s="48">
        <f>'1_Raw_Games'!P727</f>
        <v/>
      </c>
      <c r="F727" s="50">
        <f>'2_Params'!$B$4+SUMPRODUCT(($C$3:C726=C727)*($K$3:K726))-SUMPRODUCT(($D$3:D726=C727)*($K$3:K726))</f>
        <v/>
      </c>
      <c r="G727" s="50">
        <f>'2_Params'!$B$4+SUMPRODUCT(($C$3:C726=D727)*($K$3:K726))-SUMPRODUCT(($D$3:D726=D727)*($K$3:K726))</f>
        <v/>
      </c>
      <c r="H727" s="51">
        <f>(F727-G727+'2_Params'!$B$6)/'2_Params'!$B$7</f>
        <v/>
      </c>
      <c r="I727" s="51">
        <f>1/(1+10^(-H727))</f>
        <v/>
      </c>
      <c r="J727" s="52">
        <f>LN(ABS(E727)+1)*('2_Params'!$B$8/MAX('2_Params'!$B$10,(IF(L727=1,F727-G727,G727-F727))*'2_Params'!$B$9+'2_Params'!$B$8))</f>
        <v/>
      </c>
      <c r="K727" s="52">
        <f>'2_Params'!$B$5*J727*(L727-I727)</f>
        <v/>
      </c>
      <c r="L727" s="48">
        <f>'1_Raw_Games'!O727</f>
        <v/>
      </c>
      <c r="M727" s="66" t="n">
        <v>-0.0067908078157438</v>
      </c>
      <c r="N727" s="54">
        <f>ABS(H727-M727)</f>
        <v/>
      </c>
    </row>
    <row r="728" ht="15" customHeight="1" s="35">
      <c r="A728" s="48">
        <f>'1_Raw_Games'!A728</f>
        <v/>
      </c>
      <c r="B728" s="49">
        <f>'1_Raw_Games'!B728</f>
        <v/>
      </c>
      <c r="C728" s="48">
        <f>'1_Raw_Games'!D728</f>
        <v/>
      </c>
      <c r="D728" s="48">
        <f>'1_Raw_Games'!C728</f>
        <v/>
      </c>
      <c r="E728" s="48">
        <f>'1_Raw_Games'!P728</f>
        <v/>
      </c>
      <c r="F728" s="50">
        <f>'2_Params'!$B$4+SUMPRODUCT(($C$3:C727=C728)*($K$3:K727))-SUMPRODUCT(($D$3:D727=C728)*($K$3:K727))</f>
        <v/>
      </c>
      <c r="G728" s="50">
        <f>'2_Params'!$B$4+SUMPRODUCT(($C$3:C727=D728)*($K$3:K727))-SUMPRODUCT(($D$3:D727=D728)*($K$3:K727))</f>
        <v/>
      </c>
      <c r="H728" s="51">
        <f>(F728-G728+'2_Params'!$B$6)/'2_Params'!$B$7</f>
        <v/>
      </c>
      <c r="I728" s="51">
        <f>1/(1+10^(-H728))</f>
        <v/>
      </c>
      <c r="J728" s="52">
        <f>LN(ABS(E728)+1)*('2_Params'!$B$8/MAX('2_Params'!$B$10,(IF(L728=1,F728-G728,G728-F728))*'2_Params'!$B$9+'2_Params'!$B$8))</f>
        <v/>
      </c>
      <c r="K728" s="52">
        <f>'2_Params'!$B$5*J728*(L728-I728)</f>
        <v/>
      </c>
      <c r="L728" s="48">
        <f>'1_Raw_Games'!O728</f>
        <v/>
      </c>
      <c r="M728" s="66" t="n">
        <v>-0.1534119528349532</v>
      </c>
      <c r="N728" s="54">
        <f>ABS(H728-M728)</f>
        <v/>
      </c>
    </row>
    <row r="729" ht="15" customHeight="1" s="35">
      <c r="A729" s="48">
        <f>'1_Raw_Games'!A729</f>
        <v/>
      </c>
      <c r="B729" s="49">
        <f>'1_Raw_Games'!B729</f>
        <v/>
      </c>
      <c r="C729" s="48">
        <f>'1_Raw_Games'!D729</f>
        <v/>
      </c>
      <c r="D729" s="48">
        <f>'1_Raw_Games'!C729</f>
        <v/>
      </c>
      <c r="E729" s="48">
        <f>'1_Raw_Games'!P729</f>
        <v/>
      </c>
      <c r="F729" s="50">
        <f>'2_Params'!$B$4+SUMPRODUCT(($C$3:C728=C729)*($K$3:K728))-SUMPRODUCT(($D$3:D728=C729)*($K$3:K728))</f>
        <v/>
      </c>
      <c r="G729" s="50">
        <f>'2_Params'!$B$4+SUMPRODUCT(($C$3:C728=D729)*($K$3:K728))-SUMPRODUCT(($D$3:D728=D729)*($K$3:K728))</f>
        <v/>
      </c>
      <c r="H729" s="51">
        <f>(F729-G729+'2_Params'!$B$6)/'2_Params'!$B$7</f>
        <v/>
      </c>
      <c r="I729" s="51">
        <f>1/(1+10^(-H729))</f>
        <v/>
      </c>
      <c r="J729" s="52">
        <f>LN(ABS(E729)+1)*('2_Params'!$B$8/MAX('2_Params'!$B$10,(IF(L729=1,F729-G729,G729-F729))*'2_Params'!$B$9+'2_Params'!$B$8))</f>
        <v/>
      </c>
      <c r="K729" s="52">
        <f>'2_Params'!$B$5*J729*(L729-I729)</f>
        <v/>
      </c>
      <c r="L729" s="48">
        <f>'1_Raw_Games'!O729</f>
        <v/>
      </c>
      <c r="M729" s="66" t="n">
        <v>0.4556948303946314</v>
      </c>
      <c r="N729" s="54">
        <f>ABS(H729-M729)</f>
        <v/>
      </c>
    </row>
    <row r="730" ht="15" customHeight="1" s="35">
      <c r="A730" s="48">
        <f>'1_Raw_Games'!A730</f>
        <v/>
      </c>
      <c r="B730" s="49">
        <f>'1_Raw_Games'!B730</f>
        <v/>
      </c>
      <c r="C730" s="48">
        <f>'1_Raw_Games'!D730</f>
        <v/>
      </c>
      <c r="D730" s="48">
        <f>'1_Raw_Games'!C730</f>
        <v/>
      </c>
      <c r="E730" s="48">
        <f>'1_Raw_Games'!P730</f>
        <v/>
      </c>
      <c r="F730" s="50">
        <f>'2_Params'!$B$4+SUMPRODUCT(($C$3:C729=C730)*($K$3:K729))-SUMPRODUCT(($D$3:D729=C730)*($K$3:K729))</f>
        <v/>
      </c>
      <c r="G730" s="50">
        <f>'2_Params'!$B$4+SUMPRODUCT(($C$3:C729=D730)*($K$3:K729))-SUMPRODUCT(($D$3:D729=D730)*($K$3:K729))</f>
        <v/>
      </c>
      <c r="H730" s="51">
        <f>(F730-G730+'2_Params'!$B$6)/'2_Params'!$B$7</f>
        <v/>
      </c>
      <c r="I730" s="51">
        <f>1/(1+10^(-H730))</f>
        <v/>
      </c>
      <c r="J730" s="52">
        <f>LN(ABS(E730)+1)*('2_Params'!$B$8/MAX('2_Params'!$B$10,(IF(L730=1,F730-G730,G730-F730))*'2_Params'!$B$9+'2_Params'!$B$8))</f>
        <v/>
      </c>
      <c r="K730" s="52">
        <f>'2_Params'!$B$5*J730*(L730-I730)</f>
        <v/>
      </c>
      <c r="L730" s="48">
        <f>'1_Raw_Games'!O730</f>
        <v/>
      </c>
      <c r="M730" s="66" t="n">
        <v>-0.1923646460826597</v>
      </c>
      <c r="N730" s="54">
        <f>ABS(H730-M730)</f>
        <v/>
      </c>
    </row>
    <row r="731" ht="15" customHeight="1" s="35">
      <c r="A731" s="48">
        <f>'1_Raw_Games'!A731</f>
        <v/>
      </c>
      <c r="B731" s="49">
        <f>'1_Raw_Games'!B731</f>
        <v/>
      </c>
      <c r="C731" s="48">
        <f>'1_Raw_Games'!D731</f>
        <v/>
      </c>
      <c r="D731" s="48">
        <f>'1_Raw_Games'!C731</f>
        <v/>
      </c>
      <c r="E731" s="48">
        <f>'1_Raw_Games'!P731</f>
        <v/>
      </c>
      <c r="F731" s="50">
        <f>'2_Params'!$B$4+SUMPRODUCT(($C$3:C730=C731)*($K$3:K730))-SUMPRODUCT(($D$3:D730=C731)*($K$3:K730))</f>
        <v/>
      </c>
      <c r="G731" s="50">
        <f>'2_Params'!$B$4+SUMPRODUCT(($C$3:C730=D731)*($K$3:K730))-SUMPRODUCT(($D$3:D730=D731)*($K$3:K730))</f>
        <v/>
      </c>
      <c r="H731" s="51">
        <f>(F731-G731+'2_Params'!$B$6)/'2_Params'!$B$7</f>
        <v/>
      </c>
      <c r="I731" s="51">
        <f>1/(1+10^(-H731))</f>
        <v/>
      </c>
      <c r="J731" s="52">
        <f>LN(ABS(E731)+1)*('2_Params'!$B$8/MAX('2_Params'!$B$10,(IF(L731=1,F731-G731,G731-F731))*'2_Params'!$B$9+'2_Params'!$B$8))</f>
        <v/>
      </c>
      <c r="K731" s="52">
        <f>'2_Params'!$B$5*J731*(L731-I731)</f>
        <v/>
      </c>
      <c r="L731" s="48">
        <f>'1_Raw_Games'!O731</f>
        <v/>
      </c>
      <c r="M731" s="66" t="n">
        <v>0.4407896454221162</v>
      </c>
      <c r="N731" s="54">
        <f>ABS(H731-M731)</f>
        <v/>
      </c>
    </row>
    <row r="732" ht="15" customHeight="1" s="35">
      <c r="A732" s="48">
        <f>'1_Raw_Games'!A732</f>
        <v/>
      </c>
      <c r="B732" s="49">
        <f>'1_Raw_Games'!B732</f>
        <v/>
      </c>
      <c r="C732" s="48">
        <f>'1_Raw_Games'!D732</f>
        <v/>
      </c>
      <c r="D732" s="48">
        <f>'1_Raw_Games'!C732</f>
        <v/>
      </c>
      <c r="E732" s="48">
        <f>'1_Raw_Games'!P732</f>
        <v/>
      </c>
      <c r="F732" s="50">
        <f>'2_Params'!$B$4+SUMPRODUCT(($C$3:C731=C732)*($K$3:K731))-SUMPRODUCT(($D$3:D731=C732)*($K$3:K731))</f>
        <v/>
      </c>
      <c r="G732" s="50">
        <f>'2_Params'!$B$4+SUMPRODUCT(($C$3:C731=D732)*($K$3:K731))-SUMPRODUCT(($D$3:D731=D732)*($K$3:K731))</f>
        <v/>
      </c>
      <c r="H732" s="51">
        <f>(F732-G732+'2_Params'!$B$6)/'2_Params'!$B$7</f>
        <v/>
      </c>
      <c r="I732" s="51">
        <f>1/(1+10^(-H732))</f>
        <v/>
      </c>
      <c r="J732" s="52">
        <f>LN(ABS(E732)+1)*('2_Params'!$B$8/MAX('2_Params'!$B$10,(IF(L732=1,F732-G732,G732-F732))*'2_Params'!$B$9+'2_Params'!$B$8))</f>
        <v/>
      </c>
      <c r="K732" s="52">
        <f>'2_Params'!$B$5*J732*(L732-I732)</f>
        <v/>
      </c>
      <c r="L732" s="48">
        <f>'1_Raw_Games'!O732</f>
        <v/>
      </c>
      <c r="M732" s="66" t="n">
        <v>0.5102364685511389</v>
      </c>
      <c r="N732" s="54">
        <f>ABS(H732-M732)</f>
        <v/>
      </c>
    </row>
    <row r="733" ht="15" customHeight="1" s="35">
      <c r="A733" s="48">
        <f>'1_Raw_Games'!A733</f>
        <v/>
      </c>
      <c r="B733" s="49">
        <f>'1_Raw_Games'!B733</f>
        <v/>
      </c>
      <c r="C733" s="48">
        <f>'1_Raw_Games'!D733</f>
        <v/>
      </c>
      <c r="D733" s="48">
        <f>'1_Raw_Games'!C733</f>
        <v/>
      </c>
      <c r="E733" s="48">
        <f>'1_Raw_Games'!P733</f>
        <v/>
      </c>
      <c r="F733" s="50">
        <f>'2_Params'!$B$4+SUMPRODUCT(($C$3:C732=C733)*($K$3:K732))-SUMPRODUCT(($D$3:D732=C733)*($K$3:K732))</f>
        <v/>
      </c>
      <c r="G733" s="50">
        <f>'2_Params'!$B$4+SUMPRODUCT(($C$3:C732=D733)*($K$3:K732))-SUMPRODUCT(($D$3:D732=D733)*($K$3:K732))</f>
        <v/>
      </c>
      <c r="H733" s="51">
        <f>(F733-G733+'2_Params'!$B$6)/'2_Params'!$B$7</f>
        <v/>
      </c>
      <c r="I733" s="51">
        <f>1/(1+10^(-H733))</f>
        <v/>
      </c>
      <c r="J733" s="52">
        <f>LN(ABS(E733)+1)*('2_Params'!$B$8/MAX('2_Params'!$B$10,(IF(L733=1,F733-G733,G733-F733))*'2_Params'!$B$9+'2_Params'!$B$8))</f>
        <v/>
      </c>
      <c r="K733" s="52">
        <f>'2_Params'!$B$5*J733*(L733-I733)</f>
        <v/>
      </c>
      <c r="L733" s="48">
        <f>'1_Raw_Games'!O733</f>
        <v/>
      </c>
      <c r="M733" s="66" t="n">
        <v>0.3925430303123567</v>
      </c>
      <c r="N733" s="54">
        <f>ABS(H733-M733)</f>
        <v/>
      </c>
    </row>
    <row r="734" ht="15" customHeight="1" s="35">
      <c r="A734" s="48">
        <f>'1_Raw_Games'!A734</f>
        <v/>
      </c>
      <c r="B734" s="49">
        <f>'1_Raw_Games'!B734</f>
        <v/>
      </c>
      <c r="C734" s="48">
        <f>'1_Raw_Games'!D734</f>
        <v/>
      </c>
      <c r="D734" s="48">
        <f>'1_Raw_Games'!C734</f>
        <v/>
      </c>
      <c r="E734" s="48">
        <f>'1_Raw_Games'!P734</f>
        <v/>
      </c>
      <c r="F734" s="50">
        <f>'2_Params'!$B$4+SUMPRODUCT(($C$3:C733=C734)*($K$3:K733))-SUMPRODUCT(($D$3:D733=C734)*($K$3:K733))</f>
        <v/>
      </c>
      <c r="G734" s="50">
        <f>'2_Params'!$B$4+SUMPRODUCT(($C$3:C733=D734)*($K$3:K733))-SUMPRODUCT(($D$3:D733=D734)*($K$3:K733))</f>
        <v/>
      </c>
      <c r="H734" s="51">
        <f>(F734-G734+'2_Params'!$B$6)/'2_Params'!$B$7</f>
        <v/>
      </c>
      <c r="I734" s="51">
        <f>1/(1+10^(-H734))</f>
        <v/>
      </c>
      <c r="J734" s="52">
        <f>LN(ABS(E734)+1)*('2_Params'!$B$8/MAX('2_Params'!$B$10,(IF(L734=1,F734-G734,G734-F734))*'2_Params'!$B$9+'2_Params'!$B$8))</f>
        <v/>
      </c>
      <c r="K734" s="52">
        <f>'2_Params'!$B$5*J734*(L734-I734)</f>
        <v/>
      </c>
      <c r="L734" s="48">
        <f>'1_Raw_Games'!O734</f>
        <v/>
      </c>
      <c r="M734" s="66" t="n">
        <v>0.6712888387927655</v>
      </c>
      <c r="N734" s="54">
        <f>ABS(H734-M734)</f>
        <v/>
      </c>
    </row>
    <row r="735" ht="15" customHeight="1" s="35">
      <c r="A735" s="48">
        <f>'1_Raw_Games'!A735</f>
        <v/>
      </c>
      <c r="B735" s="49">
        <f>'1_Raw_Games'!B735</f>
        <v/>
      </c>
      <c r="C735" s="48">
        <f>'1_Raw_Games'!D735</f>
        <v/>
      </c>
      <c r="D735" s="48">
        <f>'1_Raw_Games'!C735</f>
        <v/>
      </c>
      <c r="E735" s="48">
        <f>'1_Raw_Games'!P735</f>
        <v/>
      </c>
      <c r="F735" s="50">
        <f>'2_Params'!$B$4+SUMPRODUCT(($C$3:C734=C735)*($K$3:K734))-SUMPRODUCT(($D$3:D734=C735)*($K$3:K734))</f>
        <v/>
      </c>
      <c r="G735" s="50">
        <f>'2_Params'!$B$4+SUMPRODUCT(($C$3:C734=D735)*($K$3:K734))-SUMPRODUCT(($D$3:D734=D735)*($K$3:K734))</f>
        <v/>
      </c>
      <c r="H735" s="51">
        <f>(F735-G735+'2_Params'!$B$6)/'2_Params'!$B$7</f>
        <v/>
      </c>
      <c r="I735" s="51">
        <f>1/(1+10^(-H735))</f>
        <v/>
      </c>
      <c r="J735" s="52">
        <f>LN(ABS(E735)+1)*('2_Params'!$B$8/MAX('2_Params'!$B$10,(IF(L735=1,F735-G735,G735-F735))*'2_Params'!$B$9+'2_Params'!$B$8))</f>
        <v/>
      </c>
      <c r="K735" s="52">
        <f>'2_Params'!$B$5*J735*(L735-I735)</f>
        <v/>
      </c>
      <c r="L735" s="48">
        <f>'1_Raw_Games'!O735</f>
        <v/>
      </c>
      <c r="M735" s="66" t="n">
        <v>0.2109267227281498</v>
      </c>
      <c r="N735" s="54">
        <f>ABS(H735-M735)</f>
        <v/>
      </c>
    </row>
    <row r="736" ht="15" customHeight="1" s="35">
      <c r="A736" s="48">
        <f>'1_Raw_Games'!A736</f>
        <v/>
      </c>
      <c r="B736" s="49">
        <f>'1_Raw_Games'!B736</f>
        <v/>
      </c>
      <c r="C736" s="48">
        <f>'1_Raw_Games'!D736</f>
        <v/>
      </c>
      <c r="D736" s="48">
        <f>'1_Raw_Games'!C736</f>
        <v/>
      </c>
      <c r="E736" s="48">
        <f>'1_Raw_Games'!P736</f>
        <v/>
      </c>
      <c r="F736" s="50">
        <f>'2_Params'!$B$4+SUMPRODUCT(($C$3:C735=C736)*($K$3:K735))-SUMPRODUCT(($D$3:D735=C736)*($K$3:K735))</f>
        <v/>
      </c>
      <c r="G736" s="50">
        <f>'2_Params'!$B$4+SUMPRODUCT(($C$3:C735=D736)*($K$3:K735))-SUMPRODUCT(($D$3:D735=D736)*($K$3:K735))</f>
        <v/>
      </c>
      <c r="H736" s="51">
        <f>(F736-G736+'2_Params'!$B$6)/'2_Params'!$B$7</f>
        <v/>
      </c>
      <c r="I736" s="51">
        <f>1/(1+10^(-H736))</f>
        <v/>
      </c>
      <c r="J736" s="52">
        <f>LN(ABS(E736)+1)*('2_Params'!$B$8/MAX('2_Params'!$B$10,(IF(L736=1,F736-G736,G736-F736))*'2_Params'!$B$9+'2_Params'!$B$8))</f>
        <v/>
      </c>
      <c r="K736" s="52">
        <f>'2_Params'!$B$5*J736*(L736-I736)</f>
        <v/>
      </c>
      <c r="L736" s="48">
        <f>'1_Raw_Games'!O736</f>
        <v/>
      </c>
      <c r="M736" s="66" t="n">
        <v>0.5005543648183494</v>
      </c>
      <c r="N736" s="54">
        <f>ABS(H736-M736)</f>
        <v/>
      </c>
    </row>
    <row r="737" ht="15" customHeight="1" s="35">
      <c r="A737" s="48">
        <f>'1_Raw_Games'!A737</f>
        <v/>
      </c>
      <c r="B737" s="49">
        <f>'1_Raw_Games'!B737</f>
        <v/>
      </c>
      <c r="C737" s="48">
        <f>'1_Raw_Games'!D737</f>
        <v/>
      </c>
      <c r="D737" s="48">
        <f>'1_Raw_Games'!C737</f>
        <v/>
      </c>
      <c r="E737" s="48">
        <f>'1_Raw_Games'!P737</f>
        <v/>
      </c>
      <c r="F737" s="50">
        <f>'2_Params'!$B$4+SUMPRODUCT(($C$3:C736=C737)*($K$3:K736))-SUMPRODUCT(($D$3:D736=C737)*($K$3:K736))</f>
        <v/>
      </c>
      <c r="G737" s="50">
        <f>'2_Params'!$B$4+SUMPRODUCT(($C$3:C736=D737)*($K$3:K736))-SUMPRODUCT(($D$3:D736=D737)*($K$3:K736))</f>
        <v/>
      </c>
      <c r="H737" s="51">
        <f>(F737-G737+'2_Params'!$B$6)/'2_Params'!$B$7</f>
        <v/>
      </c>
      <c r="I737" s="51">
        <f>1/(1+10^(-H737))</f>
        <v/>
      </c>
      <c r="J737" s="52">
        <f>LN(ABS(E737)+1)*('2_Params'!$B$8/MAX('2_Params'!$B$10,(IF(L737=1,F737-G737,G737-F737))*'2_Params'!$B$9+'2_Params'!$B$8))</f>
        <v/>
      </c>
      <c r="K737" s="52">
        <f>'2_Params'!$B$5*J737*(L737-I737)</f>
        <v/>
      </c>
      <c r="L737" s="48">
        <f>'1_Raw_Games'!O737</f>
        <v/>
      </c>
      <c r="M737" s="66" t="n">
        <v>0.1421379583289388</v>
      </c>
      <c r="N737" s="54">
        <f>ABS(H737-M737)</f>
        <v/>
      </c>
    </row>
    <row r="738" ht="15" customHeight="1" s="35">
      <c r="A738" s="48">
        <f>'1_Raw_Games'!A738</f>
        <v/>
      </c>
      <c r="B738" s="49">
        <f>'1_Raw_Games'!B738</f>
        <v/>
      </c>
      <c r="C738" s="48">
        <f>'1_Raw_Games'!D738</f>
        <v/>
      </c>
      <c r="D738" s="48">
        <f>'1_Raw_Games'!C738</f>
        <v/>
      </c>
      <c r="E738" s="48">
        <f>'1_Raw_Games'!P738</f>
        <v/>
      </c>
      <c r="F738" s="50">
        <f>'2_Params'!$B$4+SUMPRODUCT(($C$3:C737=C738)*($K$3:K737))-SUMPRODUCT(($D$3:D737=C738)*($K$3:K737))</f>
        <v/>
      </c>
      <c r="G738" s="50">
        <f>'2_Params'!$B$4+SUMPRODUCT(($C$3:C737=D738)*($K$3:K737))-SUMPRODUCT(($D$3:D737=D738)*($K$3:K737))</f>
        <v/>
      </c>
      <c r="H738" s="51">
        <f>(F738-G738+'2_Params'!$B$6)/'2_Params'!$B$7</f>
        <v/>
      </c>
      <c r="I738" s="51">
        <f>1/(1+10^(-H738))</f>
        <v/>
      </c>
      <c r="J738" s="52">
        <f>LN(ABS(E738)+1)*('2_Params'!$B$8/MAX('2_Params'!$B$10,(IF(L738=1,F738-G738,G738-F738))*'2_Params'!$B$9+'2_Params'!$B$8))</f>
        <v/>
      </c>
      <c r="K738" s="52">
        <f>'2_Params'!$B$5*J738*(L738-I738)</f>
        <v/>
      </c>
      <c r="L738" s="48">
        <f>'1_Raw_Games'!O738</f>
        <v/>
      </c>
      <c r="M738" s="66" t="n">
        <v>0.2171147850666136</v>
      </c>
      <c r="N738" s="54">
        <f>ABS(H738-M738)</f>
        <v/>
      </c>
    </row>
    <row r="739" ht="15" customHeight="1" s="35">
      <c r="A739" s="48">
        <f>'1_Raw_Games'!A739</f>
        <v/>
      </c>
      <c r="B739" s="49">
        <f>'1_Raw_Games'!B739</f>
        <v/>
      </c>
      <c r="C739" s="48">
        <f>'1_Raw_Games'!D739</f>
        <v/>
      </c>
      <c r="D739" s="48">
        <f>'1_Raw_Games'!C739</f>
        <v/>
      </c>
      <c r="E739" s="48">
        <f>'1_Raw_Games'!P739</f>
        <v/>
      </c>
      <c r="F739" s="50">
        <f>'2_Params'!$B$4+SUMPRODUCT(($C$3:C738=C739)*($K$3:K738))-SUMPRODUCT(($D$3:D738=C739)*($K$3:K738))</f>
        <v/>
      </c>
      <c r="G739" s="50">
        <f>'2_Params'!$B$4+SUMPRODUCT(($C$3:C738=D739)*($K$3:K738))-SUMPRODUCT(($D$3:D738=D739)*($K$3:K738))</f>
        <v/>
      </c>
      <c r="H739" s="51">
        <f>(F739-G739+'2_Params'!$B$6)/'2_Params'!$B$7</f>
        <v/>
      </c>
      <c r="I739" s="51">
        <f>1/(1+10^(-H739))</f>
        <v/>
      </c>
      <c r="J739" s="52">
        <f>LN(ABS(E739)+1)*('2_Params'!$B$8/MAX('2_Params'!$B$10,(IF(L739=1,F739-G739,G739-F739))*'2_Params'!$B$9+'2_Params'!$B$8))</f>
        <v/>
      </c>
      <c r="K739" s="52">
        <f>'2_Params'!$B$5*J739*(L739-I739)</f>
        <v/>
      </c>
      <c r="L739" s="48">
        <f>'1_Raw_Games'!O739</f>
        <v/>
      </c>
      <c r="M739" s="66" t="n">
        <v>0.2895201119295734</v>
      </c>
      <c r="N739" s="54">
        <f>ABS(H739-M739)</f>
        <v/>
      </c>
    </row>
    <row r="740" ht="15" customHeight="1" s="35">
      <c r="A740" s="48">
        <f>'1_Raw_Games'!A740</f>
        <v/>
      </c>
      <c r="B740" s="49">
        <f>'1_Raw_Games'!B740</f>
        <v/>
      </c>
      <c r="C740" s="48">
        <f>'1_Raw_Games'!D740</f>
        <v/>
      </c>
      <c r="D740" s="48">
        <f>'1_Raw_Games'!C740</f>
        <v/>
      </c>
      <c r="E740" s="48">
        <f>'1_Raw_Games'!P740</f>
        <v/>
      </c>
      <c r="F740" s="50">
        <f>'2_Params'!$B$4+SUMPRODUCT(($C$3:C739=C740)*($K$3:K739))-SUMPRODUCT(($D$3:D739=C740)*($K$3:K739))</f>
        <v/>
      </c>
      <c r="G740" s="50">
        <f>'2_Params'!$B$4+SUMPRODUCT(($C$3:C739=D740)*($K$3:K739))-SUMPRODUCT(($D$3:D739=D740)*($K$3:K739))</f>
        <v/>
      </c>
      <c r="H740" s="51">
        <f>(F740-G740+'2_Params'!$B$6)/'2_Params'!$B$7</f>
        <v/>
      </c>
      <c r="I740" s="51">
        <f>1/(1+10^(-H740))</f>
        <v/>
      </c>
      <c r="J740" s="52">
        <f>LN(ABS(E740)+1)*('2_Params'!$B$8/MAX('2_Params'!$B$10,(IF(L740=1,F740-G740,G740-F740))*'2_Params'!$B$9+'2_Params'!$B$8))</f>
        <v/>
      </c>
      <c r="K740" s="52">
        <f>'2_Params'!$B$5*J740*(L740-I740)</f>
        <v/>
      </c>
      <c r="L740" s="48">
        <f>'1_Raw_Games'!O740</f>
        <v/>
      </c>
      <c r="M740" s="66" t="n">
        <v>-0.0403662444225392</v>
      </c>
      <c r="N740" s="54">
        <f>ABS(H740-M740)</f>
        <v/>
      </c>
    </row>
    <row r="741" ht="15" customHeight="1" s="35">
      <c r="A741" s="48">
        <f>'1_Raw_Games'!A741</f>
        <v/>
      </c>
      <c r="B741" s="49">
        <f>'1_Raw_Games'!B741</f>
        <v/>
      </c>
      <c r="C741" s="48">
        <f>'1_Raw_Games'!D741</f>
        <v/>
      </c>
      <c r="D741" s="48">
        <f>'1_Raw_Games'!C741</f>
        <v/>
      </c>
      <c r="E741" s="48">
        <f>'1_Raw_Games'!P741</f>
        <v/>
      </c>
      <c r="F741" s="50">
        <f>'2_Params'!$B$4+SUMPRODUCT(($C$3:C740=C741)*($K$3:K740))-SUMPRODUCT(($D$3:D740=C741)*($K$3:K740))</f>
        <v/>
      </c>
      <c r="G741" s="50">
        <f>'2_Params'!$B$4+SUMPRODUCT(($C$3:C740=D741)*($K$3:K740))-SUMPRODUCT(($D$3:D740=D741)*($K$3:K740))</f>
        <v/>
      </c>
      <c r="H741" s="51">
        <f>(F741-G741+'2_Params'!$B$6)/'2_Params'!$B$7</f>
        <v/>
      </c>
      <c r="I741" s="51">
        <f>1/(1+10^(-H741))</f>
        <v/>
      </c>
      <c r="J741" s="52">
        <f>LN(ABS(E741)+1)*('2_Params'!$B$8/MAX('2_Params'!$B$10,(IF(L741=1,F741-G741,G741-F741))*'2_Params'!$B$9+'2_Params'!$B$8))</f>
        <v/>
      </c>
      <c r="K741" s="52">
        <f>'2_Params'!$B$5*J741*(L741-I741)</f>
        <v/>
      </c>
      <c r="L741" s="48">
        <f>'1_Raw_Games'!O741</f>
        <v/>
      </c>
      <c r="M741" s="66" t="n">
        <v>-0.0674905084689572</v>
      </c>
      <c r="N741" s="54">
        <f>ABS(H741-M741)</f>
        <v/>
      </c>
    </row>
    <row r="742" ht="15" customHeight="1" s="35">
      <c r="A742" s="48">
        <f>'1_Raw_Games'!A742</f>
        <v/>
      </c>
      <c r="B742" s="49">
        <f>'1_Raw_Games'!B742</f>
        <v/>
      </c>
      <c r="C742" s="48">
        <f>'1_Raw_Games'!D742</f>
        <v/>
      </c>
      <c r="D742" s="48">
        <f>'1_Raw_Games'!C742</f>
        <v/>
      </c>
      <c r="E742" s="48">
        <f>'1_Raw_Games'!P742</f>
        <v/>
      </c>
      <c r="F742" s="50">
        <f>'2_Params'!$B$4+SUMPRODUCT(($C$3:C741=C742)*($K$3:K741))-SUMPRODUCT(($D$3:D741=C742)*($K$3:K741))</f>
        <v/>
      </c>
      <c r="G742" s="50">
        <f>'2_Params'!$B$4+SUMPRODUCT(($C$3:C741=D742)*($K$3:K741))-SUMPRODUCT(($D$3:D741=D742)*($K$3:K741))</f>
        <v/>
      </c>
      <c r="H742" s="51">
        <f>(F742-G742+'2_Params'!$B$6)/'2_Params'!$B$7</f>
        <v/>
      </c>
      <c r="I742" s="51">
        <f>1/(1+10^(-H742))</f>
        <v/>
      </c>
      <c r="J742" s="52">
        <f>LN(ABS(E742)+1)*('2_Params'!$B$8/MAX('2_Params'!$B$10,(IF(L742=1,F742-G742,G742-F742))*'2_Params'!$B$9+'2_Params'!$B$8))</f>
        <v/>
      </c>
      <c r="K742" s="52">
        <f>'2_Params'!$B$5*J742*(L742-I742)</f>
        <v/>
      </c>
      <c r="L742" s="48">
        <f>'1_Raw_Games'!O742</f>
        <v/>
      </c>
      <c r="M742" s="66" t="n">
        <v>0.5175541704828635</v>
      </c>
      <c r="N742" s="54">
        <f>ABS(H742-M742)</f>
        <v/>
      </c>
    </row>
    <row r="743" ht="15" customHeight="1" s="35">
      <c r="A743" s="48">
        <f>'1_Raw_Games'!A743</f>
        <v/>
      </c>
      <c r="B743" s="49">
        <f>'1_Raw_Games'!B743</f>
        <v/>
      </c>
      <c r="C743" s="48">
        <f>'1_Raw_Games'!D743</f>
        <v/>
      </c>
      <c r="D743" s="48">
        <f>'1_Raw_Games'!C743</f>
        <v/>
      </c>
      <c r="E743" s="48">
        <f>'1_Raw_Games'!P743</f>
        <v/>
      </c>
      <c r="F743" s="50">
        <f>'2_Params'!$B$4+SUMPRODUCT(($C$3:C742=C743)*($K$3:K742))-SUMPRODUCT(($D$3:D742=C743)*($K$3:K742))</f>
        <v/>
      </c>
      <c r="G743" s="50">
        <f>'2_Params'!$B$4+SUMPRODUCT(($C$3:C742=D743)*($K$3:K742))-SUMPRODUCT(($D$3:D742=D743)*($K$3:K742))</f>
        <v/>
      </c>
      <c r="H743" s="51">
        <f>(F743-G743+'2_Params'!$B$6)/'2_Params'!$B$7</f>
        <v/>
      </c>
      <c r="I743" s="51">
        <f>1/(1+10^(-H743))</f>
        <v/>
      </c>
      <c r="J743" s="52">
        <f>LN(ABS(E743)+1)*('2_Params'!$B$8/MAX('2_Params'!$B$10,(IF(L743=1,F743-G743,G743-F743))*'2_Params'!$B$9+'2_Params'!$B$8))</f>
        <v/>
      </c>
      <c r="K743" s="52">
        <f>'2_Params'!$B$5*J743*(L743-I743)</f>
        <v/>
      </c>
      <c r="L743" s="48">
        <f>'1_Raw_Games'!O743</f>
        <v/>
      </c>
      <c r="M743" s="66" t="n">
        <v>-0.342648062305422</v>
      </c>
      <c r="N743" s="54">
        <f>ABS(H743-M743)</f>
        <v/>
      </c>
    </row>
    <row r="744" ht="15" customHeight="1" s="35">
      <c r="A744" s="48">
        <f>'1_Raw_Games'!A744</f>
        <v/>
      </c>
      <c r="B744" s="49">
        <f>'1_Raw_Games'!B744</f>
        <v/>
      </c>
      <c r="C744" s="48">
        <f>'1_Raw_Games'!D744</f>
        <v/>
      </c>
      <c r="D744" s="48">
        <f>'1_Raw_Games'!C744</f>
        <v/>
      </c>
      <c r="E744" s="48">
        <f>'1_Raw_Games'!P744</f>
        <v/>
      </c>
      <c r="F744" s="50">
        <f>'2_Params'!$B$4+SUMPRODUCT(($C$3:C743=C744)*($K$3:K743))-SUMPRODUCT(($D$3:D743=C744)*($K$3:K743))</f>
        <v/>
      </c>
      <c r="G744" s="50">
        <f>'2_Params'!$B$4+SUMPRODUCT(($C$3:C743=D744)*($K$3:K743))-SUMPRODUCT(($D$3:D743=D744)*($K$3:K743))</f>
        <v/>
      </c>
      <c r="H744" s="51">
        <f>(F744-G744+'2_Params'!$B$6)/'2_Params'!$B$7</f>
        <v/>
      </c>
      <c r="I744" s="51">
        <f>1/(1+10^(-H744))</f>
        <v/>
      </c>
      <c r="J744" s="52">
        <f>LN(ABS(E744)+1)*('2_Params'!$B$8/MAX('2_Params'!$B$10,(IF(L744=1,F744-G744,G744-F744))*'2_Params'!$B$9+'2_Params'!$B$8))</f>
        <v/>
      </c>
      <c r="K744" s="52">
        <f>'2_Params'!$B$5*J744*(L744-I744)</f>
        <v/>
      </c>
      <c r="L744" s="48">
        <f>'1_Raw_Games'!O744</f>
        <v/>
      </c>
      <c r="M744" s="66" t="n">
        <v>-0.2323510328950823</v>
      </c>
      <c r="N744" s="54">
        <f>ABS(H744-M744)</f>
        <v/>
      </c>
    </row>
    <row r="745" ht="15" customHeight="1" s="35">
      <c r="A745" s="48">
        <f>'1_Raw_Games'!A745</f>
        <v/>
      </c>
      <c r="B745" s="49">
        <f>'1_Raw_Games'!B745</f>
        <v/>
      </c>
      <c r="C745" s="48">
        <f>'1_Raw_Games'!D745</f>
        <v/>
      </c>
      <c r="D745" s="48">
        <f>'1_Raw_Games'!C745</f>
        <v/>
      </c>
      <c r="E745" s="48">
        <f>'1_Raw_Games'!P745</f>
        <v/>
      </c>
      <c r="F745" s="50">
        <f>'2_Params'!$B$4+SUMPRODUCT(($C$3:C744=C745)*($K$3:K744))-SUMPRODUCT(($D$3:D744=C745)*($K$3:K744))</f>
        <v/>
      </c>
      <c r="G745" s="50">
        <f>'2_Params'!$B$4+SUMPRODUCT(($C$3:C744=D745)*($K$3:K744))-SUMPRODUCT(($D$3:D744=D745)*($K$3:K744))</f>
        <v/>
      </c>
      <c r="H745" s="51">
        <f>(F745-G745+'2_Params'!$B$6)/'2_Params'!$B$7</f>
        <v/>
      </c>
      <c r="I745" s="51">
        <f>1/(1+10^(-H745))</f>
        <v/>
      </c>
      <c r="J745" s="52">
        <f>LN(ABS(E745)+1)*('2_Params'!$B$8/MAX('2_Params'!$B$10,(IF(L745=1,F745-G745,G745-F745))*'2_Params'!$B$9+'2_Params'!$B$8))</f>
        <v/>
      </c>
      <c r="K745" s="52">
        <f>'2_Params'!$B$5*J745*(L745-I745)</f>
        <v/>
      </c>
      <c r="L745" s="48">
        <f>'1_Raw_Games'!O745</f>
        <v/>
      </c>
      <c r="M745" s="66" t="n">
        <v>0.1615697083550861</v>
      </c>
      <c r="N745" s="54">
        <f>ABS(H745-M745)</f>
        <v/>
      </c>
    </row>
    <row r="746" ht="15" customHeight="1" s="35">
      <c r="A746" s="48">
        <f>'1_Raw_Games'!A746</f>
        <v/>
      </c>
      <c r="B746" s="49">
        <f>'1_Raw_Games'!B746</f>
        <v/>
      </c>
      <c r="C746" s="48">
        <f>'1_Raw_Games'!D746</f>
        <v/>
      </c>
      <c r="D746" s="48">
        <f>'1_Raw_Games'!C746</f>
        <v/>
      </c>
      <c r="E746" s="48">
        <f>'1_Raw_Games'!P746</f>
        <v/>
      </c>
      <c r="F746" s="50">
        <f>'2_Params'!$B$4+SUMPRODUCT(($C$3:C745=C746)*($K$3:K745))-SUMPRODUCT(($D$3:D745=C746)*($K$3:K745))</f>
        <v/>
      </c>
      <c r="G746" s="50">
        <f>'2_Params'!$B$4+SUMPRODUCT(($C$3:C745=D746)*($K$3:K745))-SUMPRODUCT(($D$3:D745=D746)*($K$3:K745))</f>
        <v/>
      </c>
      <c r="H746" s="51">
        <f>(F746-G746+'2_Params'!$B$6)/'2_Params'!$B$7</f>
        <v/>
      </c>
      <c r="I746" s="51">
        <f>1/(1+10^(-H746))</f>
        <v/>
      </c>
      <c r="J746" s="52">
        <f>LN(ABS(E746)+1)*('2_Params'!$B$8/MAX('2_Params'!$B$10,(IF(L746=1,F746-G746,G746-F746))*'2_Params'!$B$9+'2_Params'!$B$8))</f>
        <v/>
      </c>
      <c r="K746" s="52">
        <f>'2_Params'!$B$5*J746*(L746-I746)</f>
        <v/>
      </c>
      <c r="L746" s="48">
        <f>'1_Raw_Games'!O746</f>
        <v/>
      </c>
      <c r="M746" s="66" t="n">
        <v>0.2841015075220605</v>
      </c>
      <c r="N746" s="54">
        <f>ABS(H746-M746)</f>
        <v/>
      </c>
    </row>
    <row r="747" ht="15" customHeight="1" s="35">
      <c r="A747" s="48">
        <f>'1_Raw_Games'!A747</f>
        <v/>
      </c>
      <c r="B747" s="49">
        <f>'1_Raw_Games'!B747</f>
        <v/>
      </c>
      <c r="C747" s="48">
        <f>'1_Raw_Games'!D747</f>
        <v/>
      </c>
      <c r="D747" s="48">
        <f>'1_Raw_Games'!C747</f>
        <v/>
      </c>
      <c r="E747" s="48">
        <f>'1_Raw_Games'!P747</f>
        <v/>
      </c>
      <c r="F747" s="50">
        <f>'2_Params'!$B$4+SUMPRODUCT(($C$3:C746=C747)*($K$3:K746))-SUMPRODUCT(($D$3:D746=C747)*($K$3:K746))</f>
        <v/>
      </c>
      <c r="G747" s="50">
        <f>'2_Params'!$B$4+SUMPRODUCT(($C$3:C746=D747)*($K$3:K746))-SUMPRODUCT(($D$3:D746=D747)*($K$3:K746))</f>
        <v/>
      </c>
      <c r="H747" s="51">
        <f>(F747-G747+'2_Params'!$B$6)/'2_Params'!$B$7</f>
        <v/>
      </c>
      <c r="I747" s="51">
        <f>1/(1+10^(-H747))</f>
        <v/>
      </c>
      <c r="J747" s="52">
        <f>LN(ABS(E747)+1)*('2_Params'!$B$8/MAX('2_Params'!$B$10,(IF(L747=1,F747-G747,G747-F747))*'2_Params'!$B$9+'2_Params'!$B$8))</f>
        <v/>
      </c>
      <c r="K747" s="52">
        <f>'2_Params'!$B$5*J747*(L747-I747)</f>
        <v/>
      </c>
      <c r="L747" s="48">
        <f>'1_Raw_Games'!O747</f>
        <v/>
      </c>
      <c r="M747" s="66" t="n">
        <v>0.175521900206561</v>
      </c>
      <c r="N747" s="54">
        <f>ABS(H747-M747)</f>
        <v/>
      </c>
    </row>
    <row r="748" ht="15" customHeight="1" s="35">
      <c r="A748" s="48">
        <f>'1_Raw_Games'!A748</f>
        <v/>
      </c>
      <c r="B748" s="49">
        <f>'1_Raw_Games'!B748</f>
        <v/>
      </c>
      <c r="C748" s="48">
        <f>'1_Raw_Games'!D748</f>
        <v/>
      </c>
      <c r="D748" s="48">
        <f>'1_Raw_Games'!C748</f>
        <v/>
      </c>
      <c r="E748" s="48">
        <f>'1_Raw_Games'!P748</f>
        <v/>
      </c>
      <c r="F748" s="50">
        <f>'2_Params'!$B$4+SUMPRODUCT(($C$3:C747=C748)*($K$3:K747))-SUMPRODUCT(($D$3:D747=C748)*($K$3:K747))</f>
        <v/>
      </c>
      <c r="G748" s="50">
        <f>'2_Params'!$B$4+SUMPRODUCT(($C$3:C747=D748)*($K$3:K747))-SUMPRODUCT(($D$3:D747=D748)*($K$3:K747))</f>
        <v/>
      </c>
      <c r="H748" s="51">
        <f>(F748-G748+'2_Params'!$B$6)/'2_Params'!$B$7</f>
        <v/>
      </c>
      <c r="I748" s="51">
        <f>1/(1+10^(-H748))</f>
        <v/>
      </c>
      <c r="J748" s="52">
        <f>LN(ABS(E748)+1)*('2_Params'!$B$8/MAX('2_Params'!$B$10,(IF(L748=1,F748-G748,G748-F748))*'2_Params'!$B$9+'2_Params'!$B$8))</f>
        <v/>
      </c>
      <c r="K748" s="52">
        <f>'2_Params'!$B$5*J748*(L748-I748)</f>
        <v/>
      </c>
      <c r="L748" s="48">
        <f>'1_Raw_Games'!O748</f>
        <v/>
      </c>
      <c r="M748" s="66" t="n">
        <v>-0.3304577899439181</v>
      </c>
      <c r="N748" s="54">
        <f>ABS(H748-M748)</f>
        <v/>
      </c>
    </row>
    <row r="749" ht="15" customHeight="1" s="35">
      <c r="A749" s="48">
        <f>'1_Raw_Games'!A749</f>
        <v/>
      </c>
      <c r="B749" s="49">
        <f>'1_Raw_Games'!B749</f>
        <v/>
      </c>
      <c r="C749" s="48">
        <f>'1_Raw_Games'!D749</f>
        <v/>
      </c>
      <c r="D749" s="48">
        <f>'1_Raw_Games'!C749</f>
        <v/>
      </c>
      <c r="E749" s="48">
        <f>'1_Raw_Games'!P749</f>
        <v/>
      </c>
      <c r="F749" s="50">
        <f>'2_Params'!$B$4+SUMPRODUCT(($C$3:C748=C749)*($K$3:K748))-SUMPRODUCT(($D$3:D748=C749)*($K$3:K748))</f>
        <v/>
      </c>
      <c r="G749" s="50">
        <f>'2_Params'!$B$4+SUMPRODUCT(($C$3:C748=D749)*($K$3:K748))-SUMPRODUCT(($D$3:D748=D749)*($K$3:K748))</f>
        <v/>
      </c>
      <c r="H749" s="51">
        <f>(F749-G749+'2_Params'!$B$6)/'2_Params'!$B$7</f>
        <v/>
      </c>
      <c r="I749" s="51">
        <f>1/(1+10^(-H749))</f>
        <v/>
      </c>
      <c r="J749" s="52">
        <f>LN(ABS(E749)+1)*('2_Params'!$B$8/MAX('2_Params'!$B$10,(IF(L749=1,F749-G749,G749-F749))*'2_Params'!$B$9+'2_Params'!$B$8))</f>
        <v/>
      </c>
      <c r="K749" s="52">
        <f>'2_Params'!$B$5*J749*(L749-I749)</f>
        <v/>
      </c>
      <c r="L749" s="48">
        <f>'1_Raw_Games'!O749</f>
        <v/>
      </c>
      <c r="M749" s="66" t="n">
        <v>-0.1755271758103879</v>
      </c>
      <c r="N749" s="54">
        <f>ABS(H749-M749)</f>
        <v/>
      </c>
    </row>
    <row r="750" ht="15" customHeight="1" s="35">
      <c r="A750" s="48">
        <f>'1_Raw_Games'!A750</f>
        <v/>
      </c>
      <c r="B750" s="49">
        <f>'1_Raw_Games'!B750</f>
        <v/>
      </c>
      <c r="C750" s="48">
        <f>'1_Raw_Games'!D750</f>
        <v/>
      </c>
      <c r="D750" s="48">
        <f>'1_Raw_Games'!C750</f>
        <v/>
      </c>
      <c r="E750" s="48">
        <f>'1_Raw_Games'!P750</f>
        <v/>
      </c>
      <c r="F750" s="50">
        <f>'2_Params'!$B$4+SUMPRODUCT(($C$3:C749=C750)*($K$3:K749))-SUMPRODUCT(($D$3:D749=C750)*($K$3:K749))</f>
        <v/>
      </c>
      <c r="G750" s="50">
        <f>'2_Params'!$B$4+SUMPRODUCT(($C$3:C749=D750)*($K$3:K749))-SUMPRODUCT(($D$3:D749=D750)*($K$3:K749))</f>
        <v/>
      </c>
      <c r="H750" s="51">
        <f>(F750-G750+'2_Params'!$B$6)/'2_Params'!$B$7</f>
        <v/>
      </c>
      <c r="I750" s="51">
        <f>1/(1+10^(-H750))</f>
        <v/>
      </c>
      <c r="J750" s="52">
        <f>LN(ABS(E750)+1)*('2_Params'!$B$8/MAX('2_Params'!$B$10,(IF(L750=1,F750-G750,G750-F750))*'2_Params'!$B$9+'2_Params'!$B$8))</f>
        <v/>
      </c>
      <c r="K750" s="52">
        <f>'2_Params'!$B$5*J750*(L750-I750)</f>
        <v/>
      </c>
      <c r="L750" s="48">
        <f>'1_Raw_Games'!O750</f>
        <v/>
      </c>
      <c r="M750" s="66" t="n">
        <v>0.1952750610106699</v>
      </c>
      <c r="N750" s="54">
        <f>ABS(H750-M750)</f>
        <v/>
      </c>
    </row>
    <row r="751" ht="15" customHeight="1" s="35">
      <c r="A751" s="48">
        <f>'1_Raw_Games'!A751</f>
        <v/>
      </c>
      <c r="B751" s="49">
        <f>'1_Raw_Games'!B751</f>
        <v/>
      </c>
      <c r="C751" s="48">
        <f>'1_Raw_Games'!D751</f>
        <v/>
      </c>
      <c r="D751" s="48">
        <f>'1_Raw_Games'!C751</f>
        <v/>
      </c>
      <c r="E751" s="48">
        <f>'1_Raw_Games'!P751</f>
        <v/>
      </c>
      <c r="F751" s="50">
        <f>'2_Params'!$B$4+SUMPRODUCT(($C$3:C750=C751)*($K$3:K750))-SUMPRODUCT(($D$3:D750=C751)*($K$3:K750))</f>
        <v/>
      </c>
      <c r="G751" s="50">
        <f>'2_Params'!$B$4+SUMPRODUCT(($C$3:C750=D751)*($K$3:K750))-SUMPRODUCT(($D$3:D750=D751)*($K$3:K750))</f>
        <v/>
      </c>
      <c r="H751" s="51">
        <f>(F751-G751+'2_Params'!$B$6)/'2_Params'!$B$7</f>
        <v/>
      </c>
      <c r="I751" s="51">
        <f>1/(1+10^(-H751))</f>
        <v/>
      </c>
      <c r="J751" s="52">
        <f>LN(ABS(E751)+1)*('2_Params'!$B$8/MAX('2_Params'!$B$10,(IF(L751=1,F751-G751,G751-F751))*'2_Params'!$B$9+'2_Params'!$B$8))</f>
        <v/>
      </c>
      <c r="K751" s="52">
        <f>'2_Params'!$B$5*J751*(L751-I751)</f>
        <v/>
      </c>
      <c r="L751" s="48">
        <f>'1_Raw_Games'!O751</f>
        <v/>
      </c>
      <c r="M751" s="66" t="n">
        <v>-0.1998020697800177</v>
      </c>
      <c r="N751" s="54">
        <f>ABS(H751-M751)</f>
        <v/>
      </c>
    </row>
    <row r="752" ht="15" customHeight="1" s="35">
      <c r="A752" s="48">
        <f>'1_Raw_Games'!A752</f>
        <v/>
      </c>
      <c r="B752" s="49">
        <f>'1_Raw_Games'!B752</f>
        <v/>
      </c>
      <c r="C752" s="48">
        <f>'1_Raw_Games'!D752</f>
        <v/>
      </c>
      <c r="D752" s="48">
        <f>'1_Raw_Games'!C752</f>
        <v/>
      </c>
      <c r="E752" s="48">
        <f>'1_Raw_Games'!P752</f>
        <v/>
      </c>
      <c r="F752" s="50">
        <f>'2_Params'!$B$4+SUMPRODUCT(($C$3:C751=C752)*($K$3:K751))-SUMPRODUCT(($D$3:D751=C752)*($K$3:K751))</f>
        <v/>
      </c>
      <c r="G752" s="50">
        <f>'2_Params'!$B$4+SUMPRODUCT(($C$3:C751=D752)*($K$3:K751))-SUMPRODUCT(($D$3:D751=D752)*($K$3:K751))</f>
        <v/>
      </c>
      <c r="H752" s="51">
        <f>(F752-G752+'2_Params'!$B$6)/'2_Params'!$B$7</f>
        <v/>
      </c>
      <c r="I752" s="51">
        <f>1/(1+10^(-H752))</f>
        <v/>
      </c>
      <c r="J752" s="52">
        <f>LN(ABS(E752)+1)*('2_Params'!$B$8/MAX('2_Params'!$B$10,(IF(L752=1,F752-G752,G752-F752))*'2_Params'!$B$9+'2_Params'!$B$8))</f>
        <v/>
      </c>
      <c r="K752" s="52">
        <f>'2_Params'!$B$5*J752*(L752-I752)</f>
        <v/>
      </c>
      <c r="L752" s="48">
        <f>'1_Raw_Games'!O752</f>
        <v/>
      </c>
      <c r="M752" s="66" t="n">
        <v>0.0555560143972053</v>
      </c>
      <c r="N752" s="54">
        <f>ABS(H752-M752)</f>
        <v/>
      </c>
    </row>
    <row r="753" ht="15" customHeight="1" s="35">
      <c r="A753" s="48">
        <f>'1_Raw_Games'!A753</f>
        <v/>
      </c>
      <c r="B753" s="49">
        <f>'1_Raw_Games'!B753</f>
        <v/>
      </c>
      <c r="C753" s="48">
        <f>'1_Raw_Games'!D753</f>
        <v/>
      </c>
      <c r="D753" s="48">
        <f>'1_Raw_Games'!C753</f>
        <v/>
      </c>
      <c r="E753" s="48">
        <f>'1_Raw_Games'!P753</f>
        <v/>
      </c>
      <c r="F753" s="50">
        <f>'2_Params'!$B$4+SUMPRODUCT(($C$3:C752=C753)*($K$3:K752))-SUMPRODUCT(($D$3:D752=C753)*($K$3:K752))</f>
        <v/>
      </c>
      <c r="G753" s="50">
        <f>'2_Params'!$B$4+SUMPRODUCT(($C$3:C752=D753)*($K$3:K752))-SUMPRODUCT(($D$3:D752=D753)*($K$3:K752))</f>
        <v/>
      </c>
      <c r="H753" s="51">
        <f>(F753-G753+'2_Params'!$B$6)/'2_Params'!$B$7</f>
        <v/>
      </c>
      <c r="I753" s="51">
        <f>1/(1+10^(-H753))</f>
        <v/>
      </c>
      <c r="J753" s="52">
        <f>LN(ABS(E753)+1)*('2_Params'!$B$8/MAX('2_Params'!$B$10,(IF(L753=1,F753-G753,G753-F753))*'2_Params'!$B$9+'2_Params'!$B$8))</f>
        <v/>
      </c>
      <c r="K753" s="52">
        <f>'2_Params'!$B$5*J753*(L753-I753)</f>
        <v/>
      </c>
      <c r="L753" s="48">
        <f>'1_Raw_Games'!O753</f>
        <v/>
      </c>
      <c r="M753" s="66" t="n">
        <v>0.5599217727314891</v>
      </c>
      <c r="N753" s="54">
        <f>ABS(H753-M753)</f>
        <v/>
      </c>
    </row>
    <row r="754" ht="15" customHeight="1" s="35">
      <c r="A754" s="48">
        <f>'1_Raw_Games'!A754</f>
        <v/>
      </c>
      <c r="B754" s="49">
        <f>'1_Raw_Games'!B754</f>
        <v/>
      </c>
      <c r="C754" s="48">
        <f>'1_Raw_Games'!D754</f>
        <v/>
      </c>
      <c r="D754" s="48">
        <f>'1_Raw_Games'!C754</f>
        <v/>
      </c>
      <c r="E754" s="48">
        <f>'1_Raw_Games'!P754</f>
        <v/>
      </c>
      <c r="F754" s="50">
        <f>'2_Params'!$B$4+SUMPRODUCT(($C$3:C753=C754)*($K$3:K753))-SUMPRODUCT(($D$3:D753=C754)*($K$3:K753))</f>
        <v/>
      </c>
      <c r="G754" s="50">
        <f>'2_Params'!$B$4+SUMPRODUCT(($C$3:C753=D754)*($K$3:K753))-SUMPRODUCT(($D$3:D753=D754)*($K$3:K753))</f>
        <v/>
      </c>
      <c r="H754" s="51">
        <f>(F754-G754+'2_Params'!$B$6)/'2_Params'!$B$7</f>
        <v/>
      </c>
      <c r="I754" s="51">
        <f>1/(1+10^(-H754))</f>
        <v/>
      </c>
      <c r="J754" s="52">
        <f>LN(ABS(E754)+1)*('2_Params'!$B$8/MAX('2_Params'!$B$10,(IF(L754=1,F754-G754,G754-F754))*'2_Params'!$B$9+'2_Params'!$B$8))</f>
        <v/>
      </c>
      <c r="K754" s="52">
        <f>'2_Params'!$B$5*J754*(L754-I754)</f>
        <v/>
      </c>
      <c r="L754" s="48">
        <f>'1_Raw_Games'!O754</f>
        <v/>
      </c>
      <c r="M754" s="66" t="n">
        <v>0.1253723367933514</v>
      </c>
      <c r="N754" s="54">
        <f>ABS(H754-M754)</f>
        <v/>
      </c>
    </row>
    <row r="755" ht="15" customHeight="1" s="35">
      <c r="A755" s="48">
        <f>'1_Raw_Games'!A755</f>
        <v/>
      </c>
      <c r="B755" s="49">
        <f>'1_Raw_Games'!B755</f>
        <v/>
      </c>
      <c r="C755" s="48">
        <f>'1_Raw_Games'!D755</f>
        <v/>
      </c>
      <c r="D755" s="48">
        <f>'1_Raw_Games'!C755</f>
        <v/>
      </c>
      <c r="E755" s="48">
        <f>'1_Raw_Games'!P755</f>
        <v/>
      </c>
      <c r="F755" s="50">
        <f>'2_Params'!$B$4+SUMPRODUCT(($C$3:C754=C755)*($K$3:K754))-SUMPRODUCT(($D$3:D754=C755)*($K$3:K754))</f>
        <v/>
      </c>
      <c r="G755" s="50">
        <f>'2_Params'!$B$4+SUMPRODUCT(($C$3:C754=D755)*($K$3:K754))-SUMPRODUCT(($D$3:D754=D755)*($K$3:K754))</f>
        <v/>
      </c>
      <c r="H755" s="51">
        <f>(F755-G755+'2_Params'!$B$6)/'2_Params'!$B$7</f>
        <v/>
      </c>
      <c r="I755" s="51">
        <f>1/(1+10^(-H755))</f>
        <v/>
      </c>
      <c r="J755" s="52">
        <f>LN(ABS(E755)+1)*('2_Params'!$B$8/MAX('2_Params'!$B$10,(IF(L755=1,F755-G755,G755-F755))*'2_Params'!$B$9+'2_Params'!$B$8))</f>
        <v/>
      </c>
      <c r="K755" s="52">
        <f>'2_Params'!$B$5*J755*(L755-I755)</f>
        <v/>
      </c>
      <c r="L755" s="48">
        <f>'1_Raw_Games'!O755</f>
        <v/>
      </c>
      <c r="M755" s="66" t="n">
        <v>-0.0993039264397776</v>
      </c>
      <c r="N755" s="54">
        <f>ABS(H755-M755)</f>
        <v/>
      </c>
    </row>
    <row r="756" ht="15" customHeight="1" s="35">
      <c r="A756" s="48">
        <f>'1_Raw_Games'!A756</f>
        <v/>
      </c>
      <c r="B756" s="49">
        <f>'1_Raw_Games'!B756</f>
        <v/>
      </c>
      <c r="C756" s="48">
        <f>'1_Raw_Games'!D756</f>
        <v/>
      </c>
      <c r="D756" s="48">
        <f>'1_Raw_Games'!C756</f>
        <v/>
      </c>
      <c r="E756" s="48">
        <f>'1_Raw_Games'!P756</f>
        <v/>
      </c>
      <c r="F756" s="50">
        <f>'2_Params'!$B$4+SUMPRODUCT(($C$3:C755=C756)*($K$3:K755))-SUMPRODUCT(($D$3:D755=C756)*($K$3:K755))</f>
        <v/>
      </c>
      <c r="G756" s="50">
        <f>'2_Params'!$B$4+SUMPRODUCT(($C$3:C755=D756)*($K$3:K755))-SUMPRODUCT(($D$3:D755=D756)*($K$3:K755))</f>
        <v/>
      </c>
      <c r="H756" s="51">
        <f>(F756-G756+'2_Params'!$B$6)/'2_Params'!$B$7</f>
        <v/>
      </c>
      <c r="I756" s="51">
        <f>1/(1+10^(-H756))</f>
        <v/>
      </c>
      <c r="J756" s="52">
        <f>LN(ABS(E756)+1)*('2_Params'!$B$8/MAX('2_Params'!$B$10,(IF(L756=1,F756-G756,G756-F756))*'2_Params'!$B$9+'2_Params'!$B$8))</f>
        <v/>
      </c>
      <c r="K756" s="52">
        <f>'2_Params'!$B$5*J756*(L756-I756)</f>
        <v/>
      </c>
      <c r="L756" s="48">
        <f>'1_Raw_Games'!O756</f>
        <v/>
      </c>
      <c r="M756" s="66" t="n">
        <v>0.1825248141438857</v>
      </c>
      <c r="N756" s="54">
        <f>ABS(H756-M756)</f>
        <v/>
      </c>
    </row>
    <row r="757" ht="15" customHeight="1" s="35">
      <c r="A757" s="48">
        <f>'1_Raw_Games'!A757</f>
        <v/>
      </c>
      <c r="B757" s="49">
        <f>'1_Raw_Games'!B757</f>
        <v/>
      </c>
      <c r="C757" s="48">
        <f>'1_Raw_Games'!D757</f>
        <v/>
      </c>
      <c r="D757" s="48">
        <f>'1_Raw_Games'!C757</f>
        <v/>
      </c>
      <c r="E757" s="48">
        <f>'1_Raw_Games'!P757</f>
        <v/>
      </c>
      <c r="F757" s="50">
        <f>'2_Params'!$B$4+SUMPRODUCT(($C$3:C756=C757)*($K$3:K756))-SUMPRODUCT(($D$3:D756=C757)*($K$3:K756))</f>
        <v/>
      </c>
      <c r="G757" s="50">
        <f>'2_Params'!$B$4+SUMPRODUCT(($C$3:C756=D757)*($K$3:K756))-SUMPRODUCT(($D$3:D756=D757)*($K$3:K756))</f>
        <v/>
      </c>
      <c r="H757" s="51">
        <f>(F757-G757+'2_Params'!$B$6)/'2_Params'!$B$7</f>
        <v/>
      </c>
      <c r="I757" s="51">
        <f>1/(1+10^(-H757))</f>
        <v/>
      </c>
      <c r="J757" s="52">
        <f>LN(ABS(E757)+1)*('2_Params'!$B$8/MAX('2_Params'!$B$10,(IF(L757=1,F757-G757,G757-F757))*'2_Params'!$B$9+'2_Params'!$B$8))</f>
        <v/>
      </c>
      <c r="K757" s="52">
        <f>'2_Params'!$B$5*J757*(L757-I757)</f>
        <v/>
      </c>
      <c r="L757" s="48">
        <f>'1_Raw_Games'!O757</f>
        <v/>
      </c>
      <c r="M757" s="66" t="n">
        <v>0.0309014168936784</v>
      </c>
      <c r="N757" s="54">
        <f>ABS(H757-M757)</f>
        <v/>
      </c>
    </row>
    <row r="758" ht="15" customHeight="1" s="35">
      <c r="A758" s="48">
        <f>'1_Raw_Games'!A758</f>
        <v/>
      </c>
      <c r="B758" s="49">
        <f>'1_Raw_Games'!B758</f>
        <v/>
      </c>
      <c r="C758" s="48">
        <f>'1_Raw_Games'!D758</f>
        <v/>
      </c>
      <c r="D758" s="48">
        <f>'1_Raw_Games'!C758</f>
        <v/>
      </c>
      <c r="E758" s="48">
        <f>'1_Raw_Games'!P758</f>
        <v/>
      </c>
      <c r="F758" s="50">
        <f>'2_Params'!$B$4+SUMPRODUCT(($C$3:C757=C758)*($K$3:K757))-SUMPRODUCT(($D$3:D757=C758)*($K$3:K757))</f>
        <v/>
      </c>
      <c r="G758" s="50">
        <f>'2_Params'!$B$4+SUMPRODUCT(($C$3:C757=D758)*($K$3:K757))-SUMPRODUCT(($D$3:D757=D758)*($K$3:K757))</f>
        <v/>
      </c>
      <c r="H758" s="51">
        <f>(F758-G758+'2_Params'!$B$6)/'2_Params'!$B$7</f>
        <v/>
      </c>
      <c r="I758" s="51">
        <f>1/(1+10^(-H758))</f>
        <v/>
      </c>
      <c r="J758" s="52">
        <f>LN(ABS(E758)+1)*('2_Params'!$B$8/MAX('2_Params'!$B$10,(IF(L758=1,F758-G758,G758-F758))*'2_Params'!$B$9+'2_Params'!$B$8))</f>
        <v/>
      </c>
      <c r="K758" s="52">
        <f>'2_Params'!$B$5*J758*(L758-I758)</f>
        <v/>
      </c>
      <c r="L758" s="48">
        <f>'1_Raw_Games'!O758</f>
        <v/>
      </c>
      <c r="M758" s="66" t="n">
        <v>0.1109802965187134</v>
      </c>
      <c r="N758" s="54">
        <f>ABS(H758-M758)</f>
        <v/>
      </c>
    </row>
    <row r="759" ht="15" customHeight="1" s="35">
      <c r="A759" s="48">
        <f>'1_Raw_Games'!A759</f>
        <v/>
      </c>
      <c r="B759" s="49">
        <f>'1_Raw_Games'!B759</f>
        <v/>
      </c>
      <c r="C759" s="48">
        <f>'1_Raw_Games'!D759</f>
        <v/>
      </c>
      <c r="D759" s="48">
        <f>'1_Raw_Games'!C759</f>
        <v/>
      </c>
      <c r="E759" s="48">
        <f>'1_Raw_Games'!P759</f>
        <v/>
      </c>
      <c r="F759" s="50">
        <f>'2_Params'!$B$4+SUMPRODUCT(($C$3:C758=C759)*($K$3:K758))-SUMPRODUCT(($D$3:D758=C759)*($K$3:K758))</f>
        <v/>
      </c>
      <c r="G759" s="50">
        <f>'2_Params'!$B$4+SUMPRODUCT(($C$3:C758=D759)*($K$3:K758))-SUMPRODUCT(($D$3:D758=D759)*($K$3:K758))</f>
        <v/>
      </c>
      <c r="H759" s="51">
        <f>(F759-G759+'2_Params'!$B$6)/'2_Params'!$B$7</f>
        <v/>
      </c>
      <c r="I759" s="51">
        <f>1/(1+10^(-H759))</f>
        <v/>
      </c>
      <c r="J759" s="52">
        <f>LN(ABS(E759)+1)*('2_Params'!$B$8/MAX('2_Params'!$B$10,(IF(L759=1,F759-G759,G759-F759))*'2_Params'!$B$9+'2_Params'!$B$8))</f>
        <v/>
      </c>
      <c r="K759" s="52">
        <f>'2_Params'!$B$5*J759*(L759-I759)</f>
        <v/>
      </c>
      <c r="L759" s="48">
        <f>'1_Raw_Games'!O759</f>
        <v/>
      </c>
      <c r="M759" s="66" t="n">
        <v>0.2594285875368751</v>
      </c>
      <c r="N759" s="54">
        <f>ABS(H759-M759)</f>
        <v/>
      </c>
    </row>
    <row r="760" ht="15" customHeight="1" s="35">
      <c r="A760" s="48">
        <f>'1_Raw_Games'!A760</f>
        <v/>
      </c>
      <c r="B760" s="49">
        <f>'1_Raw_Games'!B760</f>
        <v/>
      </c>
      <c r="C760" s="48">
        <f>'1_Raw_Games'!D760</f>
        <v/>
      </c>
      <c r="D760" s="48">
        <f>'1_Raw_Games'!C760</f>
        <v/>
      </c>
      <c r="E760" s="48">
        <f>'1_Raw_Games'!P760</f>
        <v/>
      </c>
      <c r="F760" s="50">
        <f>'2_Params'!$B$4+SUMPRODUCT(($C$3:C759=C760)*($K$3:K759))-SUMPRODUCT(($D$3:D759=C760)*($K$3:K759))</f>
        <v/>
      </c>
      <c r="G760" s="50">
        <f>'2_Params'!$B$4+SUMPRODUCT(($C$3:C759=D760)*($K$3:K759))-SUMPRODUCT(($D$3:D759=D760)*($K$3:K759))</f>
        <v/>
      </c>
      <c r="H760" s="51">
        <f>(F760-G760+'2_Params'!$B$6)/'2_Params'!$B$7</f>
        <v/>
      </c>
      <c r="I760" s="51">
        <f>1/(1+10^(-H760))</f>
        <v/>
      </c>
      <c r="J760" s="52">
        <f>LN(ABS(E760)+1)*('2_Params'!$B$8/MAX('2_Params'!$B$10,(IF(L760=1,F760-G760,G760-F760))*'2_Params'!$B$9+'2_Params'!$B$8))</f>
        <v/>
      </c>
      <c r="K760" s="52">
        <f>'2_Params'!$B$5*J760*(L760-I760)</f>
        <v/>
      </c>
      <c r="L760" s="48">
        <f>'1_Raw_Games'!O760</f>
        <v/>
      </c>
      <c r="M760" s="66" t="n">
        <v>-0.0196713362487446</v>
      </c>
      <c r="N760" s="54">
        <f>ABS(H760-M760)</f>
        <v/>
      </c>
    </row>
    <row r="761" ht="15" customHeight="1" s="35">
      <c r="A761" s="48">
        <f>'1_Raw_Games'!A761</f>
        <v/>
      </c>
      <c r="B761" s="49">
        <f>'1_Raw_Games'!B761</f>
        <v/>
      </c>
      <c r="C761" s="48">
        <f>'1_Raw_Games'!D761</f>
        <v/>
      </c>
      <c r="D761" s="48">
        <f>'1_Raw_Games'!C761</f>
        <v/>
      </c>
      <c r="E761" s="48">
        <f>'1_Raw_Games'!P761</f>
        <v/>
      </c>
      <c r="F761" s="50">
        <f>'2_Params'!$B$4+SUMPRODUCT(($C$3:C760=C761)*($K$3:K760))-SUMPRODUCT(($D$3:D760=C761)*($K$3:K760))</f>
        <v/>
      </c>
      <c r="G761" s="50">
        <f>'2_Params'!$B$4+SUMPRODUCT(($C$3:C760=D761)*($K$3:K760))-SUMPRODUCT(($D$3:D760=D761)*($K$3:K760))</f>
        <v/>
      </c>
      <c r="H761" s="51">
        <f>(F761-G761+'2_Params'!$B$6)/'2_Params'!$B$7</f>
        <v/>
      </c>
      <c r="I761" s="51">
        <f>1/(1+10^(-H761))</f>
        <v/>
      </c>
      <c r="J761" s="52">
        <f>LN(ABS(E761)+1)*('2_Params'!$B$8/MAX('2_Params'!$B$10,(IF(L761=1,F761-G761,G761-F761))*'2_Params'!$B$9+'2_Params'!$B$8))</f>
        <v/>
      </c>
      <c r="K761" s="52">
        <f>'2_Params'!$B$5*J761*(L761-I761)</f>
        <v/>
      </c>
      <c r="L761" s="48">
        <f>'1_Raw_Games'!O761</f>
        <v/>
      </c>
      <c r="M761" s="66" t="n">
        <v>-0.0619159679866493</v>
      </c>
      <c r="N761" s="54">
        <f>ABS(H761-M761)</f>
        <v/>
      </c>
    </row>
    <row r="762" ht="15" customHeight="1" s="35">
      <c r="A762" s="48">
        <f>'1_Raw_Games'!A762</f>
        <v/>
      </c>
      <c r="B762" s="49">
        <f>'1_Raw_Games'!B762</f>
        <v/>
      </c>
      <c r="C762" s="48">
        <f>'1_Raw_Games'!D762</f>
        <v/>
      </c>
      <c r="D762" s="48">
        <f>'1_Raw_Games'!C762</f>
        <v/>
      </c>
      <c r="E762" s="48">
        <f>'1_Raw_Games'!P762</f>
        <v/>
      </c>
      <c r="F762" s="50">
        <f>'2_Params'!$B$4+SUMPRODUCT(($C$3:C761=C762)*($K$3:K761))-SUMPRODUCT(($D$3:D761=C762)*($K$3:K761))</f>
        <v/>
      </c>
      <c r="G762" s="50">
        <f>'2_Params'!$B$4+SUMPRODUCT(($C$3:C761=D762)*($K$3:K761))-SUMPRODUCT(($D$3:D761=D762)*($K$3:K761))</f>
        <v/>
      </c>
      <c r="H762" s="51">
        <f>(F762-G762+'2_Params'!$B$6)/'2_Params'!$B$7</f>
        <v/>
      </c>
      <c r="I762" s="51">
        <f>1/(1+10^(-H762))</f>
        <v/>
      </c>
      <c r="J762" s="52">
        <f>LN(ABS(E762)+1)*('2_Params'!$B$8/MAX('2_Params'!$B$10,(IF(L762=1,F762-G762,G762-F762))*'2_Params'!$B$9+'2_Params'!$B$8))</f>
        <v/>
      </c>
      <c r="K762" s="52">
        <f>'2_Params'!$B$5*J762*(L762-I762)</f>
        <v/>
      </c>
      <c r="L762" s="48">
        <f>'1_Raw_Games'!O762</f>
        <v/>
      </c>
      <c r="M762" s="66" t="n">
        <v>0.0436507109382824</v>
      </c>
      <c r="N762" s="54">
        <f>ABS(H762-M762)</f>
        <v/>
      </c>
    </row>
    <row r="763" ht="15" customHeight="1" s="35">
      <c r="A763" s="48">
        <f>'1_Raw_Games'!A763</f>
        <v/>
      </c>
      <c r="B763" s="49">
        <f>'1_Raw_Games'!B763</f>
        <v/>
      </c>
      <c r="C763" s="48">
        <f>'1_Raw_Games'!D763</f>
        <v/>
      </c>
      <c r="D763" s="48">
        <f>'1_Raw_Games'!C763</f>
        <v/>
      </c>
      <c r="E763" s="48">
        <f>'1_Raw_Games'!P763</f>
        <v/>
      </c>
      <c r="F763" s="50">
        <f>'2_Params'!$B$4+SUMPRODUCT(($C$3:C762=C763)*($K$3:K762))-SUMPRODUCT(($D$3:D762=C763)*($K$3:K762))</f>
        <v/>
      </c>
      <c r="G763" s="50">
        <f>'2_Params'!$B$4+SUMPRODUCT(($C$3:C762=D763)*($K$3:K762))-SUMPRODUCT(($D$3:D762=D763)*($K$3:K762))</f>
        <v/>
      </c>
      <c r="H763" s="51">
        <f>(F763-G763+'2_Params'!$B$6)/'2_Params'!$B$7</f>
        <v/>
      </c>
      <c r="I763" s="51">
        <f>1/(1+10^(-H763))</f>
        <v/>
      </c>
      <c r="J763" s="52">
        <f>LN(ABS(E763)+1)*('2_Params'!$B$8/MAX('2_Params'!$B$10,(IF(L763=1,F763-G763,G763-F763))*'2_Params'!$B$9+'2_Params'!$B$8))</f>
        <v/>
      </c>
      <c r="K763" s="52">
        <f>'2_Params'!$B$5*J763*(L763-I763)</f>
        <v/>
      </c>
      <c r="L763" s="48">
        <f>'1_Raw_Games'!O763</f>
        <v/>
      </c>
      <c r="M763" s="66" t="n">
        <v>0.7624967391765222</v>
      </c>
      <c r="N763" s="54">
        <f>ABS(H763-M763)</f>
        <v/>
      </c>
    </row>
    <row r="764" ht="15" customHeight="1" s="35">
      <c r="A764" s="48">
        <f>'1_Raw_Games'!A764</f>
        <v/>
      </c>
      <c r="B764" s="49">
        <f>'1_Raw_Games'!B764</f>
        <v/>
      </c>
      <c r="C764" s="48">
        <f>'1_Raw_Games'!D764</f>
        <v/>
      </c>
      <c r="D764" s="48">
        <f>'1_Raw_Games'!C764</f>
        <v/>
      </c>
      <c r="E764" s="48">
        <f>'1_Raw_Games'!P764</f>
        <v/>
      </c>
      <c r="F764" s="50">
        <f>'2_Params'!$B$4+SUMPRODUCT(($C$3:C763=C764)*($K$3:K763))-SUMPRODUCT(($D$3:D763=C764)*($K$3:K763))</f>
        <v/>
      </c>
      <c r="G764" s="50">
        <f>'2_Params'!$B$4+SUMPRODUCT(($C$3:C763=D764)*($K$3:K763))-SUMPRODUCT(($D$3:D763=D764)*($K$3:K763))</f>
        <v/>
      </c>
      <c r="H764" s="51">
        <f>(F764-G764+'2_Params'!$B$6)/'2_Params'!$B$7</f>
        <v/>
      </c>
      <c r="I764" s="51">
        <f>1/(1+10^(-H764))</f>
        <v/>
      </c>
      <c r="J764" s="52">
        <f>LN(ABS(E764)+1)*('2_Params'!$B$8/MAX('2_Params'!$B$10,(IF(L764=1,F764-G764,G764-F764))*'2_Params'!$B$9+'2_Params'!$B$8))</f>
        <v/>
      </c>
      <c r="K764" s="52">
        <f>'2_Params'!$B$5*J764*(L764-I764)</f>
        <v/>
      </c>
      <c r="L764" s="48">
        <f>'1_Raw_Games'!O764</f>
        <v/>
      </c>
      <c r="M764" s="66" t="n">
        <v>0.3777391592044569</v>
      </c>
      <c r="N764" s="54">
        <f>ABS(H764-M764)</f>
        <v/>
      </c>
    </row>
    <row r="765" ht="15" customHeight="1" s="35">
      <c r="A765" s="48">
        <f>'1_Raw_Games'!A765</f>
        <v/>
      </c>
      <c r="B765" s="49">
        <f>'1_Raw_Games'!B765</f>
        <v/>
      </c>
      <c r="C765" s="48">
        <f>'1_Raw_Games'!D765</f>
        <v/>
      </c>
      <c r="D765" s="48">
        <f>'1_Raw_Games'!C765</f>
        <v/>
      </c>
      <c r="E765" s="48">
        <f>'1_Raw_Games'!P765</f>
        <v/>
      </c>
      <c r="F765" s="50">
        <f>'2_Params'!$B$4+SUMPRODUCT(($C$3:C764=C765)*($K$3:K764))-SUMPRODUCT(($D$3:D764=C765)*($K$3:K764))</f>
        <v/>
      </c>
      <c r="G765" s="50">
        <f>'2_Params'!$B$4+SUMPRODUCT(($C$3:C764=D765)*($K$3:K764))-SUMPRODUCT(($D$3:D764=D765)*($K$3:K764))</f>
        <v/>
      </c>
      <c r="H765" s="51">
        <f>(F765-G765+'2_Params'!$B$6)/'2_Params'!$B$7</f>
        <v/>
      </c>
      <c r="I765" s="51">
        <f>1/(1+10^(-H765))</f>
        <v/>
      </c>
      <c r="J765" s="52">
        <f>LN(ABS(E765)+1)*('2_Params'!$B$8/MAX('2_Params'!$B$10,(IF(L765=1,F765-G765,G765-F765))*'2_Params'!$B$9+'2_Params'!$B$8))</f>
        <v/>
      </c>
      <c r="K765" s="52">
        <f>'2_Params'!$B$5*J765*(L765-I765)</f>
        <v/>
      </c>
      <c r="L765" s="48">
        <f>'1_Raw_Games'!O765</f>
        <v/>
      </c>
      <c r="M765" s="66" t="n">
        <v>0.4370356623598047</v>
      </c>
      <c r="N765" s="54">
        <f>ABS(H765-M765)</f>
        <v/>
      </c>
    </row>
    <row r="766" ht="15" customHeight="1" s="35">
      <c r="A766" s="48">
        <f>'1_Raw_Games'!A766</f>
        <v/>
      </c>
      <c r="B766" s="49">
        <f>'1_Raw_Games'!B766</f>
        <v/>
      </c>
      <c r="C766" s="48">
        <f>'1_Raw_Games'!D766</f>
        <v/>
      </c>
      <c r="D766" s="48">
        <f>'1_Raw_Games'!C766</f>
        <v/>
      </c>
      <c r="E766" s="48">
        <f>'1_Raw_Games'!P766</f>
        <v/>
      </c>
      <c r="F766" s="50">
        <f>'2_Params'!$B$4+SUMPRODUCT(($C$3:C765=C766)*($K$3:K765))-SUMPRODUCT(($D$3:D765=C766)*($K$3:K765))</f>
        <v/>
      </c>
      <c r="G766" s="50">
        <f>'2_Params'!$B$4+SUMPRODUCT(($C$3:C765=D766)*($K$3:K765))-SUMPRODUCT(($D$3:D765=D766)*($K$3:K765))</f>
        <v/>
      </c>
      <c r="H766" s="51">
        <f>(F766-G766+'2_Params'!$B$6)/'2_Params'!$B$7</f>
        <v/>
      </c>
      <c r="I766" s="51">
        <f>1/(1+10^(-H766))</f>
        <v/>
      </c>
      <c r="J766" s="52">
        <f>LN(ABS(E766)+1)*('2_Params'!$B$8/MAX('2_Params'!$B$10,(IF(L766=1,F766-G766,G766-F766))*'2_Params'!$B$9+'2_Params'!$B$8))</f>
        <v/>
      </c>
      <c r="K766" s="52">
        <f>'2_Params'!$B$5*J766*(L766-I766)</f>
        <v/>
      </c>
      <c r="L766" s="48">
        <f>'1_Raw_Games'!O766</f>
        <v/>
      </c>
      <c r="M766" s="66" t="n">
        <v>0.3059520875055705</v>
      </c>
      <c r="N766" s="54">
        <f>ABS(H766-M766)</f>
        <v/>
      </c>
    </row>
    <row r="767" ht="15" customHeight="1" s="35">
      <c r="A767" s="48">
        <f>'1_Raw_Games'!A767</f>
        <v/>
      </c>
      <c r="B767" s="49">
        <f>'1_Raw_Games'!B767</f>
        <v/>
      </c>
      <c r="C767" s="48">
        <f>'1_Raw_Games'!D767</f>
        <v/>
      </c>
      <c r="D767" s="48">
        <f>'1_Raw_Games'!C767</f>
        <v/>
      </c>
      <c r="E767" s="48">
        <f>'1_Raw_Games'!P767</f>
        <v/>
      </c>
      <c r="F767" s="50">
        <f>'2_Params'!$B$4+SUMPRODUCT(($C$3:C766=C767)*($K$3:K766))-SUMPRODUCT(($D$3:D766=C767)*($K$3:K766))</f>
        <v/>
      </c>
      <c r="G767" s="50">
        <f>'2_Params'!$B$4+SUMPRODUCT(($C$3:C766=D767)*($K$3:K766))-SUMPRODUCT(($D$3:D766=D767)*($K$3:K766))</f>
        <v/>
      </c>
      <c r="H767" s="51">
        <f>(F767-G767+'2_Params'!$B$6)/'2_Params'!$B$7</f>
        <v/>
      </c>
      <c r="I767" s="51">
        <f>1/(1+10^(-H767))</f>
        <v/>
      </c>
      <c r="J767" s="52">
        <f>LN(ABS(E767)+1)*('2_Params'!$B$8/MAX('2_Params'!$B$10,(IF(L767=1,F767-G767,G767-F767))*'2_Params'!$B$9+'2_Params'!$B$8))</f>
        <v/>
      </c>
      <c r="K767" s="52">
        <f>'2_Params'!$B$5*J767*(L767-I767)</f>
        <v/>
      </c>
      <c r="L767" s="48">
        <f>'1_Raw_Games'!O767</f>
        <v/>
      </c>
      <c r="M767" s="66" t="n">
        <v>0.1951541586241063</v>
      </c>
      <c r="N767" s="54">
        <f>ABS(H767-M767)</f>
        <v/>
      </c>
    </row>
    <row r="768" ht="15" customHeight="1" s="35">
      <c r="A768" s="48">
        <f>'1_Raw_Games'!A768</f>
        <v/>
      </c>
      <c r="B768" s="49">
        <f>'1_Raw_Games'!B768</f>
        <v/>
      </c>
      <c r="C768" s="48">
        <f>'1_Raw_Games'!D768</f>
        <v/>
      </c>
      <c r="D768" s="48">
        <f>'1_Raw_Games'!C768</f>
        <v/>
      </c>
      <c r="E768" s="48">
        <f>'1_Raw_Games'!P768</f>
        <v/>
      </c>
      <c r="F768" s="50">
        <f>'2_Params'!$B$4+SUMPRODUCT(($C$3:C767=C768)*($K$3:K767))-SUMPRODUCT(($D$3:D767=C768)*($K$3:K767))</f>
        <v/>
      </c>
      <c r="G768" s="50">
        <f>'2_Params'!$B$4+SUMPRODUCT(($C$3:C767=D768)*($K$3:K767))-SUMPRODUCT(($D$3:D767=D768)*($K$3:K767))</f>
        <v/>
      </c>
      <c r="H768" s="51">
        <f>(F768-G768+'2_Params'!$B$6)/'2_Params'!$B$7</f>
        <v/>
      </c>
      <c r="I768" s="51">
        <f>1/(1+10^(-H768))</f>
        <v/>
      </c>
      <c r="J768" s="52">
        <f>LN(ABS(E768)+1)*('2_Params'!$B$8/MAX('2_Params'!$B$10,(IF(L768=1,F768-G768,G768-F768))*'2_Params'!$B$9+'2_Params'!$B$8))</f>
        <v/>
      </c>
      <c r="K768" s="52">
        <f>'2_Params'!$B$5*J768*(L768-I768)</f>
        <v/>
      </c>
      <c r="L768" s="48">
        <f>'1_Raw_Games'!O768</f>
        <v/>
      </c>
      <c r="M768" s="66" t="n">
        <v>-0.2524939367231946</v>
      </c>
      <c r="N768" s="54">
        <f>ABS(H768-M768)</f>
        <v/>
      </c>
    </row>
    <row r="769" ht="15" customHeight="1" s="35">
      <c r="A769" s="48">
        <f>'1_Raw_Games'!A769</f>
        <v/>
      </c>
      <c r="B769" s="49">
        <f>'1_Raw_Games'!B769</f>
        <v/>
      </c>
      <c r="C769" s="48">
        <f>'1_Raw_Games'!D769</f>
        <v/>
      </c>
      <c r="D769" s="48">
        <f>'1_Raw_Games'!C769</f>
        <v/>
      </c>
      <c r="E769" s="48">
        <f>'1_Raw_Games'!P769</f>
        <v/>
      </c>
      <c r="F769" s="50">
        <f>'2_Params'!$B$4+SUMPRODUCT(($C$3:C768=C769)*($K$3:K768))-SUMPRODUCT(($D$3:D768=C769)*($K$3:K768))</f>
        <v/>
      </c>
      <c r="G769" s="50">
        <f>'2_Params'!$B$4+SUMPRODUCT(($C$3:C768=D769)*($K$3:K768))-SUMPRODUCT(($D$3:D768=D769)*($K$3:K768))</f>
        <v/>
      </c>
      <c r="H769" s="51">
        <f>(F769-G769+'2_Params'!$B$6)/'2_Params'!$B$7</f>
        <v/>
      </c>
      <c r="I769" s="51">
        <f>1/(1+10^(-H769))</f>
        <v/>
      </c>
      <c r="J769" s="52">
        <f>LN(ABS(E769)+1)*('2_Params'!$B$8/MAX('2_Params'!$B$10,(IF(L769=1,F769-G769,G769-F769))*'2_Params'!$B$9+'2_Params'!$B$8))</f>
        <v/>
      </c>
      <c r="K769" s="52">
        <f>'2_Params'!$B$5*J769*(L769-I769)</f>
        <v/>
      </c>
      <c r="L769" s="48">
        <f>'1_Raw_Games'!O769</f>
        <v/>
      </c>
      <c r="M769" s="66" t="n">
        <v>0.2590954677202017</v>
      </c>
      <c r="N769" s="54">
        <f>ABS(H769-M769)</f>
        <v/>
      </c>
    </row>
    <row r="770" ht="15" customHeight="1" s="35">
      <c r="A770" s="48">
        <f>'1_Raw_Games'!A770</f>
        <v/>
      </c>
      <c r="B770" s="49">
        <f>'1_Raw_Games'!B770</f>
        <v/>
      </c>
      <c r="C770" s="48">
        <f>'1_Raw_Games'!D770</f>
        <v/>
      </c>
      <c r="D770" s="48">
        <f>'1_Raw_Games'!C770</f>
        <v/>
      </c>
      <c r="E770" s="48">
        <f>'1_Raw_Games'!P770</f>
        <v/>
      </c>
      <c r="F770" s="50">
        <f>'2_Params'!$B$4+SUMPRODUCT(($C$3:C769=C770)*($K$3:K769))-SUMPRODUCT(($D$3:D769=C770)*($K$3:K769))</f>
        <v/>
      </c>
      <c r="G770" s="50">
        <f>'2_Params'!$B$4+SUMPRODUCT(($C$3:C769=D770)*($K$3:K769))-SUMPRODUCT(($D$3:D769=D770)*($K$3:K769))</f>
        <v/>
      </c>
      <c r="H770" s="51">
        <f>(F770-G770+'2_Params'!$B$6)/'2_Params'!$B$7</f>
        <v/>
      </c>
      <c r="I770" s="51">
        <f>1/(1+10^(-H770))</f>
        <v/>
      </c>
      <c r="J770" s="52">
        <f>LN(ABS(E770)+1)*('2_Params'!$B$8/MAX('2_Params'!$B$10,(IF(L770=1,F770-G770,G770-F770))*'2_Params'!$B$9+'2_Params'!$B$8))</f>
        <v/>
      </c>
      <c r="K770" s="52">
        <f>'2_Params'!$B$5*J770*(L770-I770)</f>
        <v/>
      </c>
      <c r="L770" s="48">
        <f>'1_Raw_Games'!O770</f>
        <v/>
      </c>
      <c r="M770" s="66" t="n">
        <v>0.0563972601403713</v>
      </c>
      <c r="N770" s="54">
        <f>ABS(H770-M770)</f>
        <v/>
      </c>
    </row>
    <row r="771" ht="15" customHeight="1" s="35">
      <c r="A771" s="48">
        <f>'1_Raw_Games'!A771</f>
        <v/>
      </c>
      <c r="B771" s="49">
        <f>'1_Raw_Games'!B771</f>
        <v/>
      </c>
      <c r="C771" s="48">
        <f>'1_Raw_Games'!D771</f>
        <v/>
      </c>
      <c r="D771" s="48">
        <f>'1_Raw_Games'!C771</f>
        <v/>
      </c>
      <c r="E771" s="48">
        <f>'1_Raw_Games'!P771</f>
        <v/>
      </c>
      <c r="F771" s="50">
        <f>'2_Params'!$B$4+SUMPRODUCT(($C$3:C770=C771)*($K$3:K770))-SUMPRODUCT(($D$3:D770=C771)*($K$3:K770))</f>
        <v/>
      </c>
      <c r="G771" s="50">
        <f>'2_Params'!$B$4+SUMPRODUCT(($C$3:C770=D771)*($K$3:K770))-SUMPRODUCT(($D$3:D770=D771)*($K$3:K770))</f>
        <v/>
      </c>
      <c r="H771" s="51">
        <f>(F771-G771+'2_Params'!$B$6)/'2_Params'!$B$7</f>
        <v/>
      </c>
      <c r="I771" s="51">
        <f>1/(1+10^(-H771))</f>
        <v/>
      </c>
      <c r="J771" s="52">
        <f>LN(ABS(E771)+1)*('2_Params'!$B$8/MAX('2_Params'!$B$10,(IF(L771=1,F771-G771,G771-F771))*'2_Params'!$B$9+'2_Params'!$B$8))</f>
        <v/>
      </c>
      <c r="K771" s="52">
        <f>'2_Params'!$B$5*J771*(L771-I771)</f>
        <v/>
      </c>
      <c r="L771" s="48">
        <f>'1_Raw_Games'!O771</f>
        <v/>
      </c>
      <c r="M771" s="66" t="n">
        <v>0.4080025448284817</v>
      </c>
      <c r="N771" s="54">
        <f>ABS(H771-M771)</f>
        <v/>
      </c>
    </row>
    <row r="772" ht="15" customHeight="1" s="35">
      <c r="A772" s="48">
        <f>'1_Raw_Games'!A772</f>
        <v/>
      </c>
      <c r="B772" s="49">
        <f>'1_Raw_Games'!B772</f>
        <v/>
      </c>
      <c r="C772" s="48">
        <f>'1_Raw_Games'!D772</f>
        <v/>
      </c>
      <c r="D772" s="48">
        <f>'1_Raw_Games'!C772</f>
        <v/>
      </c>
      <c r="E772" s="48">
        <f>'1_Raw_Games'!P772</f>
        <v/>
      </c>
      <c r="F772" s="50">
        <f>'2_Params'!$B$4+SUMPRODUCT(($C$3:C771=C772)*($K$3:K771))-SUMPRODUCT(($D$3:D771=C772)*($K$3:K771))</f>
        <v/>
      </c>
      <c r="G772" s="50">
        <f>'2_Params'!$B$4+SUMPRODUCT(($C$3:C771=D772)*($K$3:K771))-SUMPRODUCT(($D$3:D771=D772)*($K$3:K771))</f>
        <v/>
      </c>
      <c r="H772" s="51">
        <f>(F772-G772+'2_Params'!$B$6)/'2_Params'!$B$7</f>
        <v/>
      </c>
      <c r="I772" s="51">
        <f>1/(1+10^(-H772))</f>
        <v/>
      </c>
      <c r="J772" s="52">
        <f>LN(ABS(E772)+1)*('2_Params'!$B$8/MAX('2_Params'!$B$10,(IF(L772=1,F772-G772,G772-F772))*'2_Params'!$B$9+'2_Params'!$B$8))</f>
        <v/>
      </c>
      <c r="K772" s="52">
        <f>'2_Params'!$B$5*J772*(L772-I772)</f>
        <v/>
      </c>
      <c r="L772" s="48">
        <f>'1_Raw_Games'!O772</f>
        <v/>
      </c>
      <c r="M772" s="66" t="n">
        <v>0.199532638827057</v>
      </c>
      <c r="N772" s="54">
        <f>ABS(H772-M772)</f>
        <v/>
      </c>
    </row>
    <row r="773" ht="15" customHeight="1" s="35">
      <c r="A773" s="48">
        <f>'1_Raw_Games'!A773</f>
        <v/>
      </c>
      <c r="B773" s="49">
        <f>'1_Raw_Games'!B773</f>
        <v/>
      </c>
      <c r="C773" s="48">
        <f>'1_Raw_Games'!D773</f>
        <v/>
      </c>
      <c r="D773" s="48">
        <f>'1_Raw_Games'!C773</f>
        <v/>
      </c>
      <c r="E773" s="48">
        <f>'1_Raw_Games'!P773</f>
        <v/>
      </c>
      <c r="F773" s="50">
        <f>'2_Params'!$B$4+SUMPRODUCT(($C$3:C772=C773)*($K$3:K772))-SUMPRODUCT(($D$3:D772=C773)*($K$3:K772))</f>
        <v/>
      </c>
      <c r="G773" s="50">
        <f>'2_Params'!$B$4+SUMPRODUCT(($C$3:C772=D773)*($K$3:K772))-SUMPRODUCT(($D$3:D772=D773)*($K$3:K772))</f>
        <v/>
      </c>
      <c r="H773" s="51">
        <f>(F773-G773+'2_Params'!$B$6)/'2_Params'!$B$7</f>
        <v/>
      </c>
      <c r="I773" s="51">
        <f>1/(1+10^(-H773))</f>
        <v/>
      </c>
      <c r="J773" s="52">
        <f>LN(ABS(E773)+1)*('2_Params'!$B$8/MAX('2_Params'!$B$10,(IF(L773=1,F773-G773,G773-F773))*'2_Params'!$B$9+'2_Params'!$B$8))</f>
        <v/>
      </c>
      <c r="K773" s="52">
        <f>'2_Params'!$B$5*J773*(L773-I773)</f>
        <v/>
      </c>
      <c r="L773" s="48">
        <f>'1_Raw_Games'!O773</f>
        <v/>
      </c>
      <c r="M773" s="66" t="n">
        <v>0.3062623912020746</v>
      </c>
      <c r="N773" s="54">
        <f>ABS(H773-M773)</f>
        <v/>
      </c>
    </row>
    <row r="774" ht="15" customHeight="1" s="35">
      <c r="A774" s="48">
        <f>'1_Raw_Games'!A774</f>
        <v/>
      </c>
      <c r="B774" s="49">
        <f>'1_Raw_Games'!B774</f>
        <v/>
      </c>
      <c r="C774" s="48">
        <f>'1_Raw_Games'!D774</f>
        <v/>
      </c>
      <c r="D774" s="48">
        <f>'1_Raw_Games'!C774</f>
        <v/>
      </c>
      <c r="E774" s="48">
        <f>'1_Raw_Games'!P774</f>
        <v/>
      </c>
      <c r="F774" s="50">
        <f>'2_Params'!$B$4+SUMPRODUCT(($C$3:C773=C774)*($K$3:K773))-SUMPRODUCT(($D$3:D773=C774)*($K$3:K773))</f>
        <v/>
      </c>
      <c r="G774" s="50">
        <f>'2_Params'!$B$4+SUMPRODUCT(($C$3:C773=D774)*($K$3:K773))-SUMPRODUCT(($D$3:D773=D774)*($K$3:K773))</f>
        <v/>
      </c>
      <c r="H774" s="51">
        <f>(F774-G774+'2_Params'!$B$6)/'2_Params'!$B$7</f>
        <v/>
      </c>
      <c r="I774" s="51">
        <f>1/(1+10^(-H774))</f>
        <v/>
      </c>
      <c r="J774" s="52">
        <f>LN(ABS(E774)+1)*('2_Params'!$B$8/MAX('2_Params'!$B$10,(IF(L774=1,F774-G774,G774-F774))*'2_Params'!$B$9+'2_Params'!$B$8))</f>
        <v/>
      </c>
      <c r="K774" s="52">
        <f>'2_Params'!$B$5*J774*(L774-I774)</f>
        <v/>
      </c>
      <c r="L774" s="48">
        <f>'1_Raw_Games'!O774</f>
        <v/>
      </c>
      <c r="M774" s="66" t="n">
        <v>0.5973464446035297</v>
      </c>
      <c r="N774" s="54">
        <f>ABS(H774-M774)</f>
        <v/>
      </c>
    </row>
    <row r="775" ht="15" customHeight="1" s="35">
      <c r="A775" s="48">
        <f>'1_Raw_Games'!A775</f>
        <v/>
      </c>
      <c r="B775" s="49">
        <f>'1_Raw_Games'!B775</f>
        <v/>
      </c>
      <c r="C775" s="48">
        <f>'1_Raw_Games'!D775</f>
        <v/>
      </c>
      <c r="D775" s="48">
        <f>'1_Raw_Games'!C775</f>
        <v/>
      </c>
      <c r="E775" s="48">
        <f>'1_Raw_Games'!P775</f>
        <v/>
      </c>
      <c r="F775" s="50">
        <f>'2_Params'!$B$4+SUMPRODUCT(($C$3:C774=C775)*($K$3:K774))-SUMPRODUCT(($D$3:D774=C775)*($K$3:K774))</f>
        <v/>
      </c>
      <c r="G775" s="50">
        <f>'2_Params'!$B$4+SUMPRODUCT(($C$3:C774=D775)*($K$3:K774))-SUMPRODUCT(($D$3:D774=D775)*($K$3:K774))</f>
        <v/>
      </c>
      <c r="H775" s="51">
        <f>(F775-G775+'2_Params'!$B$6)/'2_Params'!$B$7</f>
        <v/>
      </c>
      <c r="I775" s="51">
        <f>1/(1+10^(-H775))</f>
        <v/>
      </c>
      <c r="J775" s="52">
        <f>LN(ABS(E775)+1)*('2_Params'!$B$8/MAX('2_Params'!$B$10,(IF(L775=1,F775-G775,G775-F775))*'2_Params'!$B$9+'2_Params'!$B$8))</f>
        <v/>
      </c>
      <c r="K775" s="52">
        <f>'2_Params'!$B$5*J775*(L775-I775)</f>
        <v/>
      </c>
      <c r="L775" s="48">
        <f>'1_Raw_Games'!O775</f>
        <v/>
      </c>
      <c r="M775" s="66" t="n">
        <v>0.1882685460849148</v>
      </c>
      <c r="N775" s="54">
        <f>ABS(H775-M775)</f>
        <v/>
      </c>
    </row>
    <row r="776" ht="15" customHeight="1" s="35">
      <c r="A776" s="48">
        <f>'1_Raw_Games'!A776</f>
        <v/>
      </c>
      <c r="B776" s="49">
        <f>'1_Raw_Games'!B776</f>
        <v/>
      </c>
      <c r="C776" s="48">
        <f>'1_Raw_Games'!D776</f>
        <v/>
      </c>
      <c r="D776" s="48">
        <f>'1_Raw_Games'!C776</f>
        <v/>
      </c>
      <c r="E776" s="48">
        <f>'1_Raw_Games'!P776</f>
        <v/>
      </c>
      <c r="F776" s="50">
        <f>'2_Params'!$B$4+SUMPRODUCT(($C$3:C775=C776)*($K$3:K775))-SUMPRODUCT(($D$3:D775=C776)*($K$3:K775))</f>
        <v/>
      </c>
      <c r="G776" s="50">
        <f>'2_Params'!$B$4+SUMPRODUCT(($C$3:C775=D776)*($K$3:K775))-SUMPRODUCT(($D$3:D775=D776)*($K$3:K775))</f>
        <v/>
      </c>
      <c r="H776" s="51">
        <f>(F776-G776+'2_Params'!$B$6)/'2_Params'!$B$7</f>
        <v/>
      </c>
      <c r="I776" s="51">
        <f>1/(1+10^(-H776))</f>
        <v/>
      </c>
      <c r="J776" s="52">
        <f>LN(ABS(E776)+1)*('2_Params'!$B$8/MAX('2_Params'!$B$10,(IF(L776=1,F776-G776,G776-F776))*'2_Params'!$B$9+'2_Params'!$B$8))</f>
        <v/>
      </c>
      <c r="K776" s="52">
        <f>'2_Params'!$B$5*J776*(L776-I776)</f>
        <v/>
      </c>
      <c r="L776" s="48">
        <f>'1_Raw_Games'!O776</f>
        <v/>
      </c>
      <c r="M776" s="66" t="n">
        <v>-0.255767835253763</v>
      </c>
      <c r="N776" s="54">
        <f>ABS(H776-M776)</f>
        <v/>
      </c>
    </row>
    <row r="777" ht="15" customHeight="1" s="35">
      <c r="A777" s="48">
        <f>'1_Raw_Games'!A777</f>
        <v/>
      </c>
      <c r="B777" s="49">
        <f>'1_Raw_Games'!B777</f>
        <v/>
      </c>
      <c r="C777" s="48">
        <f>'1_Raw_Games'!D777</f>
        <v/>
      </c>
      <c r="D777" s="48">
        <f>'1_Raw_Games'!C777</f>
        <v/>
      </c>
      <c r="E777" s="48">
        <f>'1_Raw_Games'!P777</f>
        <v/>
      </c>
      <c r="F777" s="50">
        <f>'2_Params'!$B$4+SUMPRODUCT(($C$3:C776=C777)*($K$3:K776))-SUMPRODUCT(($D$3:D776=C777)*($K$3:K776))</f>
        <v/>
      </c>
      <c r="G777" s="50">
        <f>'2_Params'!$B$4+SUMPRODUCT(($C$3:C776=D777)*($K$3:K776))-SUMPRODUCT(($D$3:D776=D777)*($K$3:K776))</f>
        <v/>
      </c>
      <c r="H777" s="51">
        <f>(F777-G777+'2_Params'!$B$6)/'2_Params'!$B$7</f>
        <v/>
      </c>
      <c r="I777" s="51">
        <f>1/(1+10^(-H777))</f>
        <v/>
      </c>
      <c r="J777" s="52">
        <f>LN(ABS(E777)+1)*('2_Params'!$B$8/MAX('2_Params'!$B$10,(IF(L777=1,F777-G777,G777-F777))*'2_Params'!$B$9+'2_Params'!$B$8))</f>
        <v/>
      </c>
      <c r="K777" s="52">
        <f>'2_Params'!$B$5*J777*(L777-I777)</f>
        <v/>
      </c>
      <c r="L777" s="48">
        <f>'1_Raw_Games'!O777</f>
        <v/>
      </c>
      <c r="M777" s="66" t="n">
        <v>0.1182847946312415</v>
      </c>
      <c r="N777" s="54">
        <f>ABS(H777-M777)</f>
        <v/>
      </c>
    </row>
    <row r="778" ht="15" customHeight="1" s="35">
      <c r="A778" s="48">
        <f>'1_Raw_Games'!A778</f>
        <v/>
      </c>
      <c r="B778" s="49">
        <f>'1_Raw_Games'!B778</f>
        <v/>
      </c>
      <c r="C778" s="48">
        <f>'1_Raw_Games'!D778</f>
        <v/>
      </c>
      <c r="D778" s="48">
        <f>'1_Raw_Games'!C778</f>
        <v/>
      </c>
      <c r="E778" s="48">
        <f>'1_Raw_Games'!P778</f>
        <v/>
      </c>
      <c r="F778" s="50">
        <f>'2_Params'!$B$4+SUMPRODUCT(($C$3:C777=C778)*($K$3:K777))-SUMPRODUCT(($D$3:D777=C778)*($K$3:K777))</f>
        <v/>
      </c>
      <c r="G778" s="50">
        <f>'2_Params'!$B$4+SUMPRODUCT(($C$3:C777=D778)*($K$3:K777))-SUMPRODUCT(($D$3:D777=D778)*($K$3:K777))</f>
        <v/>
      </c>
      <c r="H778" s="51">
        <f>(F778-G778+'2_Params'!$B$6)/'2_Params'!$B$7</f>
        <v/>
      </c>
      <c r="I778" s="51">
        <f>1/(1+10^(-H778))</f>
        <v/>
      </c>
      <c r="J778" s="52">
        <f>LN(ABS(E778)+1)*('2_Params'!$B$8/MAX('2_Params'!$B$10,(IF(L778=1,F778-G778,G778-F778))*'2_Params'!$B$9+'2_Params'!$B$8))</f>
        <v/>
      </c>
      <c r="K778" s="52">
        <f>'2_Params'!$B$5*J778*(L778-I778)</f>
        <v/>
      </c>
      <c r="L778" s="48">
        <f>'1_Raw_Games'!O778</f>
        <v/>
      </c>
      <c r="M778" s="66" t="n">
        <v>0.3540085360145479</v>
      </c>
      <c r="N778" s="54">
        <f>ABS(H778-M778)</f>
        <v/>
      </c>
    </row>
    <row r="779" ht="15" customHeight="1" s="35">
      <c r="A779" s="48">
        <f>'1_Raw_Games'!A779</f>
        <v/>
      </c>
      <c r="B779" s="49">
        <f>'1_Raw_Games'!B779</f>
        <v/>
      </c>
      <c r="C779" s="48">
        <f>'1_Raw_Games'!D779</f>
        <v/>
      </c>
      <c r="D779" s="48">
        <f>'1_Raw_Games'!C779</f>
        <v/>
      </c>
      <c r="E779" s="48">
        <f>'1_Raw_Games'!P779</f>
        <v/>
      </c>
      <c r="F779" s="50">
        <f>'2_Params'!$B$4+SUMPRODUCT(($C$3:C778=C779)*($K$3:K778))-SUMPRODUCT(($D$3:D778=C779)*($K$3:K778))</f>
        <v/>
      </c>
      <c r="G779" s="50">
        <f>'2_Params'!$B$4+SUMPRODUCT(($C$3:C778=D779)*($K$3:K778))-SUMPRODUCT(($D$3:D778=D779)*($K$3:K778))</f>
        <v/>
      </c>
      <c r="H779" s="51">
        <f>(F779-G779+'2_Params'!$B$6)/'2_Params'!$B$7</f>
        <v/>
      </c>
      <c r="I779" s="51">
        <f>1/(1+10^(-H779))</f>
        <v/>
      </c>
      <c r="J779" s="52">
        <f>LN(ABS(E779)+1)*('2_Params'!$B$8/MAX('2_Params'!$B$10,(IF(L779=1,F779-G779,G779-F779))*'2_Params'!$B$9+'2_Params'!$B$8))</f>
        <v/>
      </c>
      <c r="K779" s="52">
        <f>'2_Params'!$B$5*J779*(L779-I779)</f>
        <v/>
      </c>
      <c r="L779" s="48">
        <f>'1_Raw_Games'!O779</f>
        <v/>
      </c>
      <c r="M779" s="66" t="n">
        <v>0.559703441941673</v>
      </c>
      <c r="N779" s="54">
        <f>ABS(H779-M779)</f>
        <v/>
      </c>
    </row>
    <row r="780" ht="15" customHeight="1" s="35">
      <c r="A780" s="48">
        <f>'1_Raw_Games'!A780</f>
        <v/>
      </c>
      <c r="B780" s="49">
        <f>'1_Raw_Games'!B780</f>
        <v/>
      </c>
      <c r="C780" s="48">
        <f>'1_Raw_Games'!D780</f>
        <v/>
      </c>
      <c r="D780" s="48">
        <f>'1_Raw_Games'!C780</f>
        <v/>
      </c>
      <c r="E780" s="48">
        <f>'1_Raw_Games'!P780</f>
        <v/>
      </c>
      <c r="F780" s="50">
        <f>'2_Params'!$B$4+SUMPRODUCT(($C$3:C779=C780)*($K$3:K779))-SUMPRODUCT(($D$3:D779=C780)*($K$3:K779))</f>
        <v/>
      </c>
      <c r="G780" s="50">
        <f>'2_Params'!$B$4+SUMPRODUCT(($C$3:C779=D780)*($K$3:K779))-SUMPRODUCT(($D$3:D779=D780)*($K$3:K779))</f>
        <v/>
      </c>
      <c r="H780" s="51">
        <f>(F780-G780+'2_Params'!$B$6)/'2_Params'!$B$7</f>
        <v/>
      </c>
      <c r="I780" s="51">
        <f>1/(1+10^(-H780))</f>
        <v/>
      </c>
      <c r="J780" s="52">
        <f>LN(ABS(E780)+1)*('2_Params'!$B$8/MAX('2_Params'!$B$10,(IF(L780=1,F780-G780,G780-F780))*'2_Params'!$B$9+'2_Params'!$B$8))</f>
        <v/>
      </c>
      <c r="K780" s="52">
        <f>'2_Params'!$B$5*J780*(L780-I780)</f>
        <v/>
      </c>
      <c r="L780" s="48">
        <f>'1_Raw_Games'!O780</f>
        <v/>
      </c>
      <c r="M780" s="66" t="n">
        <v>0.3986706184324617</v>
      </c>
      <c r="N780" s="54">
        <f>ABS(H780-M780)</f>
        <v/>
      </c>
    </row>
    <row r="781" ht="15" customHeight="1" s="35">
      <c r="A781" s="48">
        <f>'1_Raw_Games'!A781</f>
        <v/>
      </c>
      <c r="B781" s="49">
        <f>'1_Raw_Games'!B781</f>
        <v/>
      </c>
      <c r="C781" s="48">
        <f>'1_Raw_Games'!D781</f>
        <v/>
      </c>
      <c r="D781" s="48">
        <f>'1_Raw_Games'!C781</f>
        <v/>
      </c>
      <c r="E781" s="48">
        <f>'1_Raw_Games'!P781</f>
        <v/>
      </c>
      <c r="F781" s="50">
        <f>'2_Params'!$B$4+SUMPRODUCT(($C$3:C780=C781)*($K$3:K780))-SUMPRODUCT(($D$3:D780=C781)*($K$3:K780))</f>
        <v/>
      </c>
      <c r="G781" s="50">
        <f>'2_Params'!$B$4+SUMPRODUCT(($C$3:C780=D781)*($K$3:K780))-SUMPRODUCT(($D$3:D780=D781)*($K$3:K780))</f>
        <v/>
      </c>
      <c r="H781" s="51">
        <f>(F781-G781+'2_Params'!$B$6)/'2_Params'!$B$7</f>
        <v/>
      </c>
      <c r="I781" s="51">
        <f>1/(1+10^(-H781))</f>
        <v/>
      </c>
      <c r="J781" s="52">
        <f>LN(ABS(E781)+1)*('2_Params'!$B$8/MAX('2_Params'!$B$10,(IF(L781=1,F781-G781,G781-F781))*'2_Params'!$B$9+'2_Params'!$B$8))</f>
        <v/>
      </c>
      <c r="K781" s="52">
        <f>'2_Params'!$B$5*J781*(L781-I781)</f>
        <v/>
      </c>
      <c r="L781" s="48">
        <f>'1_Raw_Games'!O781</f>
        <v/>
      </c>
      <c r="M781" s="66" t="n">
        <v>-0.0047541218257958</v>
      </c>
      <c r="N781" s="54">
        <f>ABS(H781-M781)</f>
        <v/>
      </c>
    </row>
    <row r="782" ht="15" customHeight="1" s="35">
      <c r="A782" s="48">
        <f>'1_Raw_Games'!A782</f>
        <v/>
      </c>
      <c r="B782" s="49">
        <f>'1_Raw_Games'!B782</f>
        <v/>
      </c>
      <c r="C782" s="48">
        <f>'1_Raw_Games'!D782</f>
        <v/>
      </c>
      <c r="D782" s="48">
        <f>'1_Raw_Games'!C782</f>
        <v/>
      </c>
      <c r="E782" s="48">
        <f>'1_Raw_Games'!P782</f>
        <v/>
      </c>
      <c r="F782" s="50">
        <f>'2_Params'!$B$4+SUMPRODUCT(($C$3:C781=C782)*($K$3:K781))-SUMPRODUCT(($D$3:D781=C782)*($K$3:K781))</f>
        <v/>
      </c>
      <c r="G782" s="50">
        <f>'2_Params'!$B$4+SUMPRODUCT(($C$3:C781=D782)*($K$3:K781))-SUMPRODUCT(($D$3:D781=D782)*($K$3:K781))</f>
        <v/>
      </c>
      <c r="H782" s="51">
        <f>(F782-G782+'2_Params'!$B$6)/'2_Params'!$B$7</f>
        <v/>
      </c>
      <c r="I782" s="51">
        <f>1/(1+10^(-H782))</f>
        <v/>
      </c>
      <c r="J782" s="52">
        <f>LN(ABS(E782)+1)*('2_Params'!$B$8/MAX('2_Params'!$B$10,(IF(L782=1,F782-G782,G782-F782))*'2_Params'!$B$9+'2_Params'!$B$8))</f>
        <v/>
      </c>
      <c r="K782" s="52">
        <f>'2_Params'!$B$5*J782*(L782-I782)</f>
        <v/>
      </c>
      <c r="L782" s="48">
        <f>'1_Raw_Games'!O782</f>
        <v/>
      </c>
      <c r="M782" s="66" t="n">
        <v>-0.1107501111182222</v>
      </c>
      <c r="N782" s="54">
        <f>ABS(H782-M782)</f>
        <v/>
      </c>
    </row>
    <row r="783" ht="15" customHeight="1" s="35">
      <c r="A783" s="48">
        <f>'1_Raw_Games'!A783</f>
        <v/>
      </c>
      <c r="B783" s="49">
        <f>'1_Raw_Games'!B783</f>
        <v/>
      </c>
      <c r="C783" s="48">
        <f>'1_Raw_Games'!D783</f>
        <v/>
      </c>
      <c r="D783" s="48">
        <f>'1_Raw_Games'!C783</f>
        <v/>
      </c>
      <c r="E783" s="48">
        <f>'1_Raw_Games'!P783</f>
        <v/>
      </c>
      <c r="F783" s="50">
        <f>'2_Params'!$B$4+SUMPRODUCT(($C$3:C782=C783)*($K$3:K782))-SUMPRODUCT(($D$3:D782=C783)*($K$3:K782))</f>
        <v/>
      </c>
      <c r="G783" s="50">
        <f>'2_Params'!$B$4+SUMPRODUCT(($C$3:C782=D783)*($K$3:K782))-SUMPRODUCT(($D$3:D782=D783)*($K$3:K782))</f>
        <v/>
      </c>
      <c r="H783" s="51">
        <f>(F783-G783+'2_Params'!$B$6)/'2_Params'!$B$7</f>
        <v/>
      </c>
      <c r="I783" s="51">
        <f>1/(1+10^(-H783))</f>
        <v/>
      </c>
      <c r="J783" s="52">
        <f>LN(ABS(E783)+1)*('2_Params'!$B$8/MAX('2_Params'!$B$10,(IF(L783=1,F783-G783,G783-F783))*'2_Params'!$B$9+'2_Params'!$B$8))</f>
        <v/>
      </c>
      <c r="K783" s="52">
        <f>'2_Params'!$B$5*J783*(L783-I783)</f>
        <v/>
      </c>
      <c r="L783" s="48">
        <f>'1_Raw_Games'!O783</f>
        <v/>
      </c>
      <c r="M783" s="66" t="n">
        <v>0.1270263500183841</v>
      </c>
      <c r="N783" s="54">
        <f>ABS(H783-M783)</f>
        <v/>
      </c>
    </row>
    <row r="784" ht="15" customHeight="1" s="35">
      <c r="A784" s="48">
        <f>'1_Raw_Games'!A784</f>
        <v/>
      </c>
      <c r="B784" s="49">
        <f>'1_Raw_Games'!B784</f>
        <v/>
      </c>
      <c r="C784" s="48">
        <f>'1_Raw_Games'!D784</f>
        <v/>
      </c>
      <c r="D784" s="48">
        <f>'1_Raw_Games'!C784</f>
        <v/>
      </c>
      <c r="E784" s="48">
        <f>'1_Raw_Games'!P784</f>
        <v/>
      </c>
      <c r="F784" s="50">
        <f>'2_Params'!$B$4+SUMPRODUCT(($C$3:C783=C784)*($K$3:K783))-SUMPRODUCT(($D$3:D783=C784)*($K$3:K783))</f>
        <v/>
      </c>
      <c r="G784" s="50">
        <f>'2_Params'!$B$4+SUMPRODUCT(($C$3:C783=D784)*($K$3:K783))-SUMPRODUCT(($D$3:D783=D784)*($K$3:K783))</f>
        <v/>
      </c>
      <c r="H784" s="51">
        <f>(F784-G784+'2_Params'!$B$6)/'2_Params'!$B$7</f>
        <v/>
      </c>
      <c r="I784" s="51">
        <f>1/(1+10^(-H784))</f>
        <v/>
      </c>
      <c r="J784" s="52">
        <f>LN(ABS(E784)+1)*('2_Params'!$B$8/MAX('2_Params'!$B$10,(IF(L784=1,F784-G784,G784-F784))*'2_Params'!$B$9+'2_Params'!$B$8))</f>
        <v/>
      </c>
      <c r="K784" s="52">
        <f>'2_Params'!$B$5*J784*(L784-I784)</f>
        <v/>
      </c>
      <c r="L784" s="48">
        <f>'1_Raw_Games'!O784</f>
        <v/>
      </c>
      <c r="M784" s="66" t="n">
        <v>0.1773083719062737</v>
      </c>
      <c r="N784" s="54">
        <f>ABS(H784-M784)</f>
        <v/>
      </c>
    </row>
    <row r="785" ht="15" customHeight="1" s="35">
      <c r="A785" s="48">
        <f>'1_Raw_Games'!A785</f>
        <v/>
      </c>
      <c r="B785" s="49">
        <f>'1_Raw_Games'!B785</f>
        <v/>
      </c>
      <c r="C785" s="48">
        <f>'1_Raw_Games'!D785</f>
        <v/>
      </c>
      <c r="D785" s="48">
        <f>'1_Raw_Games'!C785</f>
        <v/>
      </c>
      <c r="E785" s="48">
        <f>'1_Raw_Games'!P785</f>
        <v/>
      </c>
      <c r="F785" s="50">
        <f>'2_Params'!$B$4+SUMPRODUCT(($C$3:C784=C785)*($K$3:K784))-SUMPRODUCT(($D$3:D784=C785)*($K$3:K784))</f>
        <v/>
      </c>
      <c r="G785" s="50">
        <f>'2_Params'!$B$4+SUMPRODUCT(($C$3:C784=D785)*($K$3:K784))-SUMPRODUCT(($D$3:D784=D785)*($K$3:K784))</f>
        <v/>
      </c>
      <c r="H785" s="51">
        <f>(F785-G785+'2_Params'!$B$6)/'2_Params'!$B$7</f>
        <v/>
      </c>
      <c r="I785" s="51">
        <f>1/(1+10^(-H785))</f>
        <v/>
      </c>
      <c r="J785" s="52">
        <f>LN(ABS(E785)+1)*('2_Params'!$B$8/MAX('2_Params'!$B$10,(IF(L785=1,F785-G785,G785-F785))*'2_Params'!$B$9+'2_Params'!$B$8))</f>
        <v/>
      </c>
      <c r="K785" s="52">
        <f>'2_Params'!$B$5*J785*(L785-I785)</f>
        <v/>
      </c>
      <c r="L785" s="48">
        <f>'1_Raw_Games'!O785</f>
        <v/>
      </c>
      <c r="M785" s="66" t="n">
        <v>0.2327596049138861</v>
      </c>
      <c r="N785" s="54">
        <f>ABS(H785-M785)</f>
        <v/>
      </c>
    </row>
    <row r="786" ht="15" customHeight="1" s="35">
      <c r="A786" s="48">
        <f>'1_Raw_Games'!A786</f>
        <v/>
      </c>
      <c r="B786" s="49">
        <f>'1_Raw_Games'!B786</f>
        <v/>
      </c>
      <c r="C786" s="48">
        <f>'1_Raw_Games'!D786</f>
        <v/>
      </c>
      <c r="D786" s="48">
        <f>'1_Raw_Games'!C786</f>
        <v/>
      </c>
      <c r="E786" s="48">
        <f>'1_Raw_Games'!P786</f>
        <v/>
      </c>
      <c r="F786" s="50">
        <f>'2_Params'!$B$4+SUMPRODUCT(($C$3:C785=C786)*($K$3:K785))-SUMPRODUCT(($D$3:D785=C786)*($K$3:K785))</f>
        <v/>
      </c>
      <c r="G786" s="50">
        <f>'2_Params'!$B$4+SUMPRODUCT(($C$3:C785=D786)*($K$3:K785))-SUMPRODUCT(($D$3:D785=D786)*($K$3:K785))</f>
        <v/>
      </c>
      <c r="H786" s="51">
        <f>(F786-G786+'2_Params'!$B$6)/'2_Params'!$B$7</f>
        <v/>
      </c>
      <c r="I786" s="51">
        <f>1/(1+10^(-H786))</f>
        <v/>
      </c>
      <c r="J786" s="52">
        <f>LN(ABS(E786)+1)*('2_Params'!$B$8/MAX('2_Params'!$B$10,(IF(L786=1,F786-G786,G786-F786))*'2_Params'!$B$9+'2_Params'!$B$8))</f>
        <v/>
      </c>
      <c r="K786" s="52">
        <f>'2_Params'!$B$5*J786*(L786-I786)</f>
        <v/>
      </c>
      <c r="L786" s="48">
        <f>'1_Raw_Games'!O786</f>
        <v/>
      </c>
      <c r="M786" s="66" t="n">
        <v>-0.4265487819335652</v>
      </c>
      <c r="N786" s="54">
        <f>ABS(H786-M786)</f>
        <v/>
      </c>
    </row>
    <row r="787" ht="15" customHeight="1" s="35">
      <c r="A787" s="48">
        <f>'1_Raw_Games'!A787</f>
        <v/>
      </c>
      <c r="B787" s="49">
        <f>'1_Raw_Games'!B787</f>
        <v/>
      </c>
      <c r="C787" s="48">
        <f>'1_Raw_Games'!D787</f>
        <v/>
      </c>
      <c r="D787" s="48">
        <f>'1_Raw_Games'!C787</f>
        <v/>
      </c>
      <c r="E787" s="48">
        <f>'1_Raw_Games'!P787</f>
        <v/>
      </c>
      <c r="F787" s="50">
        <f>'2_Params'!$B$4+SUMPRODUCT(($C$3:C786=C787)*($K$3:K786))-SUMPRODUCT(($D$3:D786=C787)*($K$3:K786))</f>
        <v/>
      </c>
      <c r="G787" s="50">
        <f>'2_Params'!$B$4+SUMPRODUCT(($C$3:C786=D787)*($K$3:K786))-SUMPRODUCT(($D$3:D786=D787)*($K$3:K786))</f>
        <v/>
      </c>
      <c r="H787" s="51">
        <f>(F787-G787+'2_Params'!$B$6)/'2_Params'!$B$7</f>
        <v/>
      </c>
      <c r="I787" s="51">
        <f>1/(1+10^(-H787))</f>
        <v/>
      </c>
      <c r="J787" s="52">
        <f>LN(ABS(E787)+1)*('2_Params'!$B$8/MAX('2_Params'!$B$10,(IF(L787=1,F787-G787,G787-F787))*'2_Params'!$B$9+'2_Params'!$B$8))</f>
        <v/>
      </c>
      <c r="K787" s="52">
        <f>'2_Params'!$B$5*J787*(L787-I787)</f>
        <v/>
      </c>
      <c r="L787" s="48">
        <f>'1_Raw_Games'!O787</f>
        <v/>
      </c>
      <c r="M787" s="66" t="n">
        <v>0.2552627862858787</v>
      </c>
      <c r="N787" s="54">
        <f>ABS(H787-M787)</f>
        <v/>
      </c>
    </row>
    <row r="788" ht="15" customHeight="1" s="35">
      <c r="A788" s="48">
        <f>'1_Raw_Games'!A788</f>
        <v/>
      </c>
      <c r="B788" s="49">
        <f>'1_Raw_Games'!B788</f>
        <v/>
      </c>
      <c r="C788" s="48">
        <f>'1_Raw_Games'!D788</f>
        <v/>
      </c>
      <c r="D788" s="48">
        <f>'1_Raw_Games'!C788</f>
        <v/>
      </c>
      <c r="E788" s="48">
        <f>'1_Raw_Games'!P788</f>
        <v/>
      </c>
      <c r="F788" s="50">
        <f>'2_Params'!$B$4+SUMPRODUCT(($C$3:C787=C788)*($K$3:K787))-SUMPRODUCT(($D$3:D787=C788)*($K$3:K787))</f>
        <v/>
      </c>
      <c r="G788" s="50">
        <f>'2_Params'!$B$4+SUMPRODUCT(($C$3:C787=D788)*($K$3:K787))-SUMPRODUCT(($D$3:D787=D788)*($K$3:K787))</f>
        <v/>
      </c>
      <c r="H788" s="51">
        <f>(F788-G788+'2_Params'!$B$6)/'2_Params'!$B$7</f>
        <v/>
      </c>
      <c r="I788" s="51">
        <f>1/(1+10^(-H788))</f>
        <v/>
      </c>
      <c r="J788" s="52">
        <f>LN(ABS(E788)+1)*('2_Params'!$B$8/MAX('2_Params'!$B$10,(IF(L788=1,F788-G788,G788-F788))*'2_Params'!$B$9+'2_Params'!$B$8))</f>
        <v/>
      </c>
      <c r="K788" s="52">
        <f>'2_Params'!$B$5*J788*(L788-I788)</f>
        <v/>
      </c>
      <c r="L788" s="48">
        <f>'1_Raw_Games'!O788</f>
        <v/>
      </c>
      <c r="M788" s="66" t="n">
        <v>-0.1743587991839746</v>
      </c>
      <c r="N788" s="54">
        <f>ABS(H788-M788)</f>
        <v/>
      </c>
    </row>
    <row r="789" ht="15" customHeight="1" s="35">
      <c r="A789" s="48">
        <f>'1_Raw_Games'!A789</f>
        <v/>
      </c>
      <c r="B789" s="49">
        <f>'1_Raw_Games'!B789</f>
        <v/>
      </c>
      <c r="C789" s="48">
        <f>'1_Raw_Games'!D789</f>
        <v/>
      </c>
      <c r="D789" s="48">
        <f>'1_Raw_Games'!C789</f>
        <v/>
      </c>
      <c r="E789" s="48">
        <f>'1_Raw_Games'!P789</f>
        <v/>
      </c>
      <c r="F789" s="50">
        <f>'2_Params'!$B$4+SUMPRODUCT(($C$3:C788=C789)*($K$3:K788))-SUMPRODUCT(($D$3:D788=C789)*($K$3:K788))</f>
        <v/>
      </c>
      <c r="G789" s="50">
        <f>'2_Params'!$B$4+SUMPRODUCT(($C$3:C788=D789)*($K$3:K788))-SUMPRODUCT(($D$3:D788=D789)*($K$3:K788))</f>
        <v/>
      </c>
      <c r="H789" s="51">
        <f>(F789-G789+'2_Params'!$B$6)/'2_Params'!$B$7</f>
        <v/>
      </c>
      <c r="I789" s="51">
        <f>1/(1+10^(-H789))</f>
        <v/>
      </c>
      <c r="J789" s="52">
        <f>LN(ABS(E789)+1)*('2_Params'!$B$8/MAX('2_Params'!$B$10,(IF(L789=1,F789-G789,G789-F789))*'2_Params'!$B$9+'2_Params'!$B$8))</f>
        <v/>
      </c>
      <c r="K789" s="52">
        <f>'2_Params'!$B$5*J789*(L789-I789)</f>
        <v/>
      </c>
      <c r="L789" s="48">
        <f>'1_Raw_Games'!O789</f>
        <v/>
      </c>
      <c r="M789" s="66" t="n">
        <v>0.5244548668834562</v>
      </c>
      <c r="N789" s="54">
        <f>ABS(H789-M789)</f>
        <v/>
      </c>
    </row>
    <row r="790" ht="15" customHeight="1" s="35">
      <c r="A790" s="48">
        <f>'1_Raw_Games'!A790</f>
        <v/>
      </c>
      <c r="B790" s="49">
        <f>'1_Raw_Games'!B790</f>
        <v/>
      </c>
      <c r="C790" s="48">
        <f>'1_Raw_Games'!D790</f>
        <v/>
      </c>
      <c r="D790" s="48">
        <f>'1_Raw_Games'!C790</f>
        <v/>
      </c>
      <c r="E790" s="48">
        <f>'1_Raw_Games'!P790</f>
        <v/>
      </c>
      <c r="F790" s="50">
        <f>'2_Params'!$B$4+SUMPRODUCT(($C$3:C789=C790)*($K$3:K789))-SUMPRODUCT(($D$3:D789=C790)*($K$3:K789))</f>
        <v/>
      </c>
      <c r="G790" s="50">
        <f>'2_Params'!$B$4+SUMPRODUCT(($C$3:C789=D790)*($K$3:K789))-SUMPRODUCT(($D$3:D789=D790)*($K$3:K789))</f>
        <v/>
      </c>
      <c r="H790" s="51">
        <f>(F790-G790+'2_Params'!$B$6)/'2_Params'!$B$7</f>
        <v/>
      </c>
      <c r="I790" s="51">
        <f>1/(1+10^(-H790))</f>
        <v/>
      </c>
      <c r="J790" s="52">
        <f>LN(ABS(E790)+1)*('2_Params'!$B$8/MAX('2_Params'!$B$10,(IF(L790=1,F790-G790,G790-F790))*'2_Params'!$B$9+'2_Params'!$B$8))</f>
        <v/>
      </c>
      <c r="K790" s="52">
        <f>'2_Params'!$B$5*J790*(L790-I790)</f>
        <v/>
      </c>
      <c r="L790" s="48">
        <f>'1_Raw_Games'!O790</f>
        <v/>
      </c>
      <c r="M790" s="66" t="n">
        <v>0.2441617654249773</v>
      </c>
      <c r="N790" s="54">
        <f>ABS(H790-M790)</f>
        <v/>
      </c>
    </row>
    <row r="791" ht="15" customHeight="1" s="35">
      <c r="A791" s="48">
        <f>'1_Raw_Games'!A791</f>
        <v/>
      </c>
      <c r="B791" s="49">
        <f>'1_Raw_Games'!B791</f>
        <v/>
      </c>
      <c r="C791" s="48">
        <f>'1_Raw_Games'!D791</f>
        <v/>
      </c>
      <c r="D791" s="48">
        <f>'1_Raw_Games'!C791</f>
        <v/>
      </c>
      <c r="E791" s="48">
        <f>'1_Raw_Games'!P791</f>
        <v/>
      </c>
      <c r="F791" s="50">
        <f>'2_Params'!$B$4+SUMPRODUCT(($C$3:C790=C791)*($K$3:K790))-SUMPRODUCT(($D$3:D790=C791)*($K$3:K790))</f>
        <v/>
      </c>
      <c r="G791" s="50">
        <f>'2_Params'!$B$4+SUMPRODUCT(($C$3:C790=D791)*($K$3:K790))-SUMPRODUCT(($D$3:D790=D791)*($K$3:K790))</f>
        <v/>
      </c>
      <c r="H791" s="51">
        <f>(F791-G791+'2_Params'!$B$6)/'2_Params'!$B$7</f>
        <v/>
      </c>
      <c r="I791" s="51">
        <f>1/(1+10^(-H791))</f>
        <v/>
      </c>
      <c r="J791" s="52">
        <f>LN(ABS(E791)+1)*('2_Params'!$B$8/MAX('2_Params'!$B$10,(IF(L791=1,F791-G791,G791-F791))*'2_Params'!$B$9+'2_Params'!$B$8))</f>
        <v/>
      </c>
      <c r="K791" s="52">
        <f>'2_Params'!$B$5*J791*(L791-I791)</f>
        <v/>
      </c>
      <c r="L791" s="48">
        <f>'1_Raw_Games'!O791</f>
        <v/>
      </c>
      <c r="M791" s="66" t="n">
        <v>0.0325776259934258</v>
      </c>
      <c r="N791" s="54">
        <f>ABS(H791-M791)</f>
        <v/>
      </c>
    </row>
    <row r="792" ht="15" customHeight="1" s="35">
      <c r="A792" s="48">
        <f>'1_Raw_Games'!A792</f>
        <v/>
      </c>
      <c r="B792" s="49">
        <f>'1_Raw_Games'!B792</f>
        <v/>
      </c>
      <c r="C792" s="48">
        <f>'1_Raw_Games'!D792</f>
        <v/>
      </c>
      <c r="D792" s="48">
        <f>'1_Raw_Games'!C792</f>
        <v/>
      </c>
      <c r="E792" s="48">
        <f>'1_Raw_Games'!P792</f>
        <v/>
      </c>
      <c r="F792" s="50">
        <f>'2_Params'!$B$4+SUMPRODUCT(($C$3:C791=C792)*($K$3:K791))-SUMPRODUCT(($D$3:D791=C792)*($K$3:K791))</f>
        <v/>
      </c>
      <c r="G792" s="50">
        <f>'2_Params'!$B$4+SUMPRODUCT(($C$3:C791=D792)*($K$3:K791))-SUMPRODUCT(($D$3:D791=D792)*($K$3:K791))</f>
        <v/>
      </c>
      <c r="H792" s="51">
        <f>(F792-G792+'2_Params'!$B$6)/'2_Params'!$B$7</f>
        <v/>
      </c>
      <c r="I792" s="51">
        <f>1/(1+10^(-H792))</f>
        <v/>
      </c>
      <c r="J792" s="52">
        <f>LN(ABS(E792)+1)*('2_Params'!$B$8/MAX('2_Params'!$B$10,(IF(L792=1,F792-G792,G792-F792))*'2_Params'!$B$9+'2_Params'!$B$8))</f>
        <v/>
      </c>
      <c r="K792" s="52">
        <f>'2_Params'!$B$5*J792*(L792-I792)</f>
        <v/>
      </c>
      <c r="L792" s="48">
        <f>'1_Raw_Games'!O792</f>
        <v/>
      </c>
      <c r="M792" s="66" t="n">
        <v>0.0065441915500588</v>
      </c>
      <c r="N792" s="54">
        <f>ABS(H792-M792)</f>
        <v/>
      </c>
    </row>
    <row r="793" ht="15" customHeight="1" s="35">
      <c r="A793" s="48">
        <f>'1_Raw_Games'!A793</f>
        <v/>
      </c>
      <c r="B793" s="49">
        <f>'1_Raw_Games'!B793</f>
        <v/>
      </c>
      <c r="C793" s="48">
        <f>'1_Raw_Games'!D793</f>
        <v/>
      </c>
      <c r="D793" s="48">
        <f>'1_Raw_Games'!C793</f>
        <v/>
      </c>
      <c r="E793" s="48">
        <f>'1_Raw_Games'!P793</f>
        <v/>
      </c>
      <c r="F793" s="50">
        <f>'2_Params'!$B$4+SUMPRODUCT(($C$3:C792=C793)*($K$3:K792))-SUMPRODUCT(($D$3:D792=C793)*($K$3:K792))</f>
        <v/>
      </c>
      <c r="G793" s="50">
        <f>'2_Params'!$B$4+SUMPRODUCT(($C$3:C792=D793)*($K$3:K792))-SUMPRODUCT(($D$3:D792=D793)*($K$3:K792))</f>
        <v/>
      </c>
      <c r="H793" s="51">
        <f>(F793-G793+'2_Params'!$B$6)/'2_Params'!$B$7</f>
        <v/>
      </c>
      <c r="I793" s="51">
        <f>1/(1+10^(-H793))</f>
        <v/>
      </c>
      <c r="J793" s="52">
        <f>LN(ABS(E793)+1)*('2_Params'!$B$8/MAX('2_Params'!$B$10,(IF(L793=1,F793-G793,G793-F793))*'2_Params'!$B$9+'2_Params'!$B$8))</f>
        <v/>
      </c>
      <c r="K793" s="52">
        <f>'2_Params'!$B$5*J793*(L793-I793)</f>
        <v/>
      </c>
      <c r="L793" s="48">
        <f>'1_Raw_Games'!O793</f>
        <v/>
      </c>
      <c r="M793" s="66" t="n">
        <v>0.4669118451969626</v>
      </c>
      <c r="N793" s="54">
        <f>ABS(H793-M793)</f>
        <v/>
      </c>
    </row>
    <row r="794" ht="15" customHeight="1" s="35">
      <c r="A794" s="48">
        <f>'1_Raw_Games'!A794</f>
        <v/>
      </c>
      <c r="B794" s="49">
        <f>'1_Raw_Games'!B794</f>
        <v/>
      </c>
      <c r="C794" s="48">
        <f>'1_Raw_Games'!D794</f>
        <v/>
      </c>
      <c r="D794" s="48">
        <f>'1_Raw_Games'!C794</f>
        <v/>
      </c>
      <c r="E794" s="48">
        <f>'1_Raw_Games'!P794</f>
        <v/>
      </c>
      <c r="F794" s="50">
        <f>'2_Params'!$B$4+SUMPRODUCT(($C$3:C793=C794)*($K$3:K793))-SUMPRODUCT(($D$3:D793=C794)*($K$3:K793))</f>
        <v/>
      </c>
      <c r="G794" s="50">
        <f>'2_Params'!$B$4+SUMPRODUCT(($C$3:C793=D794)*($K$3:K793))-SUMPRODUCT(($D$3:D793=D794)*($K$3:K793))</f>
        <v/>
      </c>
      <c r="H794" s="51">
        <f>(F794-G794+'2_Params'!$B$6)/'2_Params'!$B$7</f>
        <v/>
      </c>
      <c r="I794" s="51">
        <f>1/(1+10^(-H794))</f>
        <v/>
      </c>
      <c r="J794" s="52">
        <f>LN(ABS(E794)+1)*('2_Params'!$B$8/MAX('2_Params'!$B$10,(IF(L794=1,F794-G794,G794-F794))*'2_Params'!$B$9+'2_Params'!$B$8))</f>
        <v/>
      </c>
      <c r="K794" s="52">
        <f>'2_Params'!$B$5*J794*(L794-I794)</f>
        <v/>
      </c>
      <c r="L794" s="48">
        <f>'1_Raw_Games'!O794</f>
        <v/>
      </c>
      <c r="M794" s="66" t="n">
        <v>0.2341743001669567</v>
      </c>
      <c r="N794" s="54">
        <f>ABS(H794-M794)</f>
        <v/>
      </c>
    </row>
    <row r="795" ht="15" customHeight="1" s="35">
      <c r="A795" s="48">
        <f>'1_Raw_Games'!A795</f>
        <v/>
      </c>
      <c r="B795" s="49">
        <f>'1_Raw_Games'!B795</f>
        <v/>
      </c>
      <c r="C795" s="48">
        <f>'1_Raw_Games'!D795</f>
        <v/>
      </c>
      <c r="D795" s="48">
        <f>'1_Raw_Games'!C795</f>
        <v/>
      </c>
      <c r="E795" s="48">
        <f>'1_Raw_Games'!P795</f>
        <v/>
      </c>
      <c r="F795" s="50">
        <f>'2_Params'!$B$4+SUMPRODUCT(($C$3:C794=C795)*($K$3:K794))-SUMPRODUCT(($D$3:D794=C795)*($K$3:K794))</f>
        <v/>
      </c>
      <c r="G795" s="50">
        <f>'2_Params'!$B$4+SUMPRODUCT(($C$3:C794=D795)*($K$3:K794))-SUMPRODUCT(($D$3:D794=D795)*($K$3:K794))</f>
        <v/>
      </c>
      <c r="H795" s="51">
        <f>(F795-G795+'2_Params'!$B$6)/'2_Params'!$B$7</f>
        <v/>
      </c>
      <c r="I795" s="51">
        <f>1/(1+10^(-H795))</f>
        <v/>
      </c>
      <c r="J795" s="52">
        <f>LN(ABS(E795)+1)*('2_Params'!$B$8/MAX('2_Params'!$B$10,(IF(L795=1,F795-G795,G795-F795))*'2_Params'!$B$9+'2_Params'!$B$8))</f>
        <v/>
      </c>
      <c r="K795" s="52">
        <f>'2_Params'!$B$5*J795*(L795-I795)</f>
        <v/>
      </c>
      <c r="L795" s="48">
        <f>'1_Raw_Games'!O795</f>
        <v/>
      </c>
      <c r="M795" s="66" t="n">
        <v>0.2604642463167795</v>
      </c>
      <c r="N795" s="54">
        <f>ABS(H795-M795)</f>
        <v/>
      </c>
    </row>
    <row r="796" ht="15" customHeight="1" s="35">
      <c r="A796" s="48">
        <f>'1_Raw_Games'!A796</f>
        <v/>
      </c>
      <c r="B796" s="49">
        <f>'1_Raw_Games'!B796</f>
        <v/>
      </c>
      <c r="C796" s="48">
        <f>'1_Raw_Games'!D796</f>
        <v/>
      </c>
      <c r="D796" s="48">
        <f>'1_Raw_Games'!C796</f>
        <v/>
      </c>
      <c r="E796" s="48">
        <f>'1_Raw_Games'!P796</f>
        <v/>
      </c>
      <c r="F796" s="50">
        <f>'2_Params'!$B$4+SUMPRODUCT(($C$3:C795=C796)*($K$3:K795))-SUMPRODUCT(($D$3:D795=C796)*($K$3:K795))</f>
        <v/>
      </c>
      <c r="G796" s="50">
        <f>'2_Params'!$B$4+SUMPRODUCT(($C$3:C795=D796)*($K$3:K795))-SUMPRODUCT(($D$3:D795=D796)*($K$3:K795))</f>
        <v/>
      </c>
      <c r="H796" s="51">
        <f>(F796-G796+'2_Params'!$B$6)/'2_Params'!$B$7</f>
        <v/>
      </c>
      <c r="I796" s="51">
        <f>1/(1+10^(-H796))</f>
        <v/>
      </c>
      <c r="J796" s="52">
        <f>LN(ABS(E796)+1)*('2_Params'!$B$8/MAX('2_Params'!$B$10,(IF(L796=1,F796-G796,G796-F796))*'2_Params'!$B$9+'2_Params'!$B$8))</f>
        <v/>
      </c>
      <c r="K796" s="52">
        <f>'2_Params'!$B$5*J796*(L796-I796)</f>
        <v/>
      </c>
      <c r="L796" s="48">
        <f>'1_Raw_Games'!O796</f>
        <v/>
      </c>
      <c r="M796" s="66" t="n">
        <v>0.2564878591487854</v>
      </c>
      <c r="N796" s="54">
        <f>ABS(H796-M796)</f>
        <v/>
      </c>
    </row>
    <row r="797" ht="15" customHeight="1" s="35">
      <c r="A797" s="48">
        <f>'1_Raw_Games'!A797</f>
        <v/>
      </c>
      <c r="B797" s="49">
        <f>'1_Raw_Games'!B797</f>
        <v/>
      </c>
      <c r="C797" s="48">
        <f>'1_Raw_Games'!D797</f>
        <v/>
      </c>
      <c r="D797" s="48">
        <f>'1_Raw_Games'!C797</f>
        <v/>
      </c>
      <c r="E797" s="48">
        <f>'1_Raw_Games'!P797</f>
        <v/>
      </c>
      <c r="F797" s="50">
        <f>'2_Params'!$B$4+SUMPRODUCT(($C$3:C796=C797)*($K$3:K796))-SUMPRODUCT(($D$3:D796=C797)*($K$3:K796))</f>
        <v/>
      </c>
      <c r="G797" s="50">
        <f>'2_Params'!$B$4+SUMPRODUCT(($C$3:C796=D797)*($K$3:K796))-SUMPRODUCT(($D$3:D796=D797)*($K$3:K796))</f>
        <v/>
      </c>
      <c r="H797" s="51">
        <f>(F797-G797+'2_Params'!$B$6)/'2_Params'!$B$7</f>
        <v/>
      </c>
      <c r="I797" s="51">
        <f>1/(1+10^(-H797))</f>
        <v/>
      </c>
      <c r="J797" s="52">
        <f>LN(ABS(E797)+1)*('2_Params'!$B$8/MAX('2_Params'!$B$10,(IF(L797=1,F797-G797,G797-F797))*'2_Params'!$B$9+'2_Params'!$B$8))</f>
        <v/>
      </c>
      <c r="K797" s="52">
        <f>'2_Params'!$B$5*J797*(L797-I797)</f>
        <v/>
      </c>
      <c r="L797" s="48">
        <f>'1_Raw_Games'!O797</f>
        <v/>
      </c>
      <c r="M797" s="66" t="n">
        <v>0.065378998023192</v>
      </c>
      <c r="N797" s="54">
        <f>ABS(H797-M797)</f>
        <v/>
      </c>
    </row>
    <row r="798" ht="15" customHeight="1" s="35">
      <c r="A798" s="48">
        <f>'1_Raw_Games'!A798</f>
        <v/>
      </c>
      <c r="B798" s="49">
        <f>'1_Raw_Games'!B798</f>
        <v/>
      </c>
      <c r="C798" s="48">
        <f>'1_Raw_Games'!D798</f>
        <v/>
      </c>
      <c r="D798" s="48">
        <f>'1_Raw_Games'!C798</f>
        <v/>
      </c>
      <c r="E798" s="48">
        <f>'1_Raw_Games'!P798</f>
        <v/>
      </c>
      <c r="F798" s="50">
        <f>'2_Params'!$B$4+SUMPRODUCT(($C$3:C797=C798)*($K$3:K797))-SUMPRODUCT(($D$3:D797=C798)*($K$3:K797))</f>
        <v/>
      </c>
      <c r="G798" s="50">
        <f>'2_Params'!$B$4+SUMPRODUCT(($C$3:C797=D798)*($K$3:K797))-SUMPRODUCT(($D$3:D797=D798)*($K$3:K797))</f>
        <v/>
      </c>
      <c r="H798" s="51">
        <f>(F798-G798+'2_Params'!$B$6)/'2_Params'!$B$7</f>
        <v/>
      </c>
      <c r="I798" s="51">
        <f>1/(1+10^(-H798))</f>
        <v/>
      </c>
      <c r="J798" s="52">
        <f>LN(ABS(E798)+1)*('2_Params'!$B$8/MAX('2_Params'!$B$10,(IF(L798=1,F798-G798,G798-F798))*'2_Params'!$B$9+'2_Params'!$B$8))</f>
        <v/>
      </c>
      <c r="K798" s="52">
        <f>'2_Params'!$B$5*J798*(L798-I798)</f>
        <v/>
      </c>
      <c r="L798" s="48">
        <f>'1_Raw_Games'!O798</f>
        <v/>
      </c>
      <c r="M798" s="66" t="n">
        <v>0.3726888238918383</v>
      </c>
      <c r="N798" s="54">
        <f>ABS(H798-M798)</f>
        <v/>
      </c>
    </row>
    <row r="799" ht="15" customHeight="1" s="35">
      <c r="A799" s="48">
        <f>'1_Raw_Games'!A799</f>
        <v/>
      </c>
      <c r="B799" s="49">
        <f>'1_Raw_Games'!B799</f>
        <v/>
      </c>
      <c r="C799" s="48">
        <f>'1_Raw_Games'!D799</f>
        <v/>
      </c>
      <c r="D799" s="48">
        <f>'1_Raw_Games'!C799</f>
        <v/>
      </c>
      <c r="E799" s="48">
        <f>'1_Raw_Games'!P799</f>
        <v/>
      </c>
      <c r="F799" s="50">
        <f>'2_Params'!$B$4+SUMPRODUCT(($C$3:C798=C799)*($K$3:K798))-SUMPRODUCT(($D$3:D798=C799)*($K$3:K798))</f>
        <v/>
      </c>
      <c r="G799" s="50">
        <f>'2_Params'!$B$4+SUMPRODUCT(($C$3:C798=D799)*($K$3:K798))-SUMPRODUCT(($D$3:D798=D799)*($K$3:K798))</f>
        <v/>
      </c>
      <c r="H799" s="51">
        <f>(F799-G799+'2_Params'!$B$6)/'2_Params'!$B$7</f>
        <v/>
      </c>
      <c r="I799" s="51">
        <f>1/(1+10^(-H799))</f>
        <v/>
      </c>
      <c r="J799" s="52">
        <f>LN(ABS(E799)+1)*('2_Params'!$B$8/MAX('2_Params'!$B$10,(IF(L799=1,F799-G799,G799-F799))*'2_Params'!$B$9+'2_Params'!$B$8))</f>
        <v/>
      </c>
      <c r="K799" s="52">
        <f>'2_Params'!$B$5*J799*(L799-I799)</f>
        <v/>
      </c>
      <c r="L799" s="48">
        <f>'1_Raw_Games'!O799</f>
        <v/>
      </c>
      <c r="M799" s="66" t="n">
        <v>-0.1191130505893153</v>
      </c>
      <c r="N799" s="54">
        <f>ABS(H799-M799)</f>
        <v/>
      </c>
    </row>
    <row r="800" ht="15" customHeight="1" s="35">
      <c r="A800" s="48">
        <f>'1_Raw_Games'!A800</f>
        <v/>
      </c>
      <c r="B800" s="49">
        <f>'1_Raw_Games'!B800</f>
        <v/>
      </c>
      <c r="C800" s="48">
        <f>'1_Raw_Games'!D800</f>
        <v/>
      </c>
      <c r="D800" s="48">
        <f>'1_Raw_Games'!C800</f>
        <v/>
      </c>
      <c r="E800" s="48">
        <f>'1_Raw_Games'!P800</f>
        <v/>
      </c>
      <c r="F800" s="50">
        <f>'2_Params'!$B$4+SUMPRODUCT(($C$3:C799=C800)*($K$3:K799))-SUMPRODUCT(($D$3:D799=C800)*($K$3:K799))</f>
        <v/>
      </c>
      <c r="G800" s="50">
        <f>'2_Params'!$B$4+SUMPRODUCT(($C$3:C799=D800)*($K$3:K799))-SUMPRODUCT(($D$3:D799=D800)*($K$3:K799))</f>
        <v/>
      </c>
      <c r="H800" s="51">
        <f>(F800-G800+'2_Params'!$B$6)/'2_Params'!$B$7</f>
        <v/>
      </c>
      <c r="I800" s="51">
        <f>1/(1+10^(-H800))</f>
        <v/>
      </c>
      <c r="J800" s="52">
        <f>LN(ABS(E800)+1)*('2_Params'!$B$8/MAX('2_Params'!$B$10,(IF(L800=1,F800-G800,G800-F800))*'2_Params'!$B$9+'2_Params'!$B$8))</f>
        <v/>
      </c>
      <c r="K800" s="52">
        <f>'2_Params'!$B$5*J800*(L800-I800)</f>
        <v/>
      </c>
      <c r="L800" s="48">
        <f>'1_Raw_Games'!O800</f>
        <v/>
      </c>
      <c r="M800" s="66" t="n">
        <v>-0.0538206246550851</v>
      </c>
      <c r="N800" s="54">
        <f>ABS(H800-M800)</f>
        <v/>
      </c>
    </row>
    <row r="801" ht="15" customHeight="1" s="35">
      <c r="A801" s="48">
        <f>'1_Raw_Games'!A801</f>
        <v/>
      </c>
      <c r="B801" s="49">
        <f>'1_Raw_Games'!B801</f>
        <v/>
      </c>
      <c r="C801" s="48">
        <f>'1_Raw_Games'!D801</f>
        <v/>
      </c>
      <c r="D801" s="48">
        <f>'1_Raw_Games'!C801</f>
        <v/>
      </c>
      <c r="E801" s="48">
        <f>'1_Raw_Games'!P801</f>
        <v/>
      </c>
      <c r="F801" s="50">
        <f>'2_Params'!$B$4+SUMPRODUCT(($C$3:C800=C801)*($K$3:K800))-SUMPRODUCT(($D$3:D800=C801)*($K$3:K800))</f>
        <v/>
      </c>
      <c r="G801" s="50">
        <f>'2_Params'!$B$4+SUMPRODUCT(($C$3:C800=D801)*($K$3:K800))-SUMPRODUCT(($D$3:D800=D801)*($K$3:K800))</f>
        <v/>
      </c>
      <c r="H801" s="51">
        <f>(F801-G801+'2_Params'!$B$6)/'2_Params'!$B$7</f>
        <v/>
      </c>
      <c r="I801" s="51">
        <f>1/(1+10^(-H801))</f>
        <v/>
      </c>
      <c r="J801" s="52">
        <f>LN(ABS(E801)+1)*('2_Params'!$B$8/MAX('2_Params'!$B$10,(IF(L801=1,F801-G801,G801-F801))*'2_Params'!$B$9+'2_Params'!$B$8))</f>
        <v/>
      </c>
      <c r="K801" s="52">
        <f>'2_Params'!$B$5*J801*(L801-I801)</f>
        <v/>
      </c>
      <c r="L801" s="48">
        <f>'1_Raw_Games'!O801</f>
        <v/>
      </c>
      <c r="M801" s="66" t="n">
        <v>0.6700328724210539</v>
      </c>
      <c r="N801" s="54">
        <f>ABS(H801-M801)</f>
        <v/>
      </c>
    </row>
    <row r="802" ht="15" customHeight="1" s="35">
      <c r="A802" s="48">
        <f>'1_Raw_Games'!A802</f>
        <v/>
      </c>
      <c r="B802" s="49">
        <f>'1_Raw_Games'!B802</f>
        <v/>
      </c>
      <c r="C802" s="48">
        <f>'1_Raw_Games'!D802</f>
        <v/>
      </c>
      <c r="D802" s="48">
        <f>'1_Raw_Games'!C802</f>
        <v/>
      </c>
      <c r="E802" s="48">
        <f>'1_Raw_Games'!P802</f>
        <v/>
      </c>
      <c r="F802" s="50">
        <f>'2_Params'!$B$4+SUMPRODUCT(($C$3:C801=C802)*($K$3:K801))-SUMPRODUCT(($D$3:D801=C802)*($K$3:K801))</f>
        <v/>
      </c>
      <c r="G802" s="50">
        <f>'2_Params'!$B$4+SUMPRODUCT(($C$3:C801=D802)*($K$3:K801))-SUMPRODUCT(($D$3:D801=D802)*($K$3:K801))</f>
        <v/>
      </c>
      <c r="H802" s="51">
        <f>(F802-G802+'2_Params'!$B$6)/'2_Params'!$B$7</f>
        <v/>
      </c>
      <c r="I802" s="51">
        <f>1/(1+10^(-H802))</f>
        <v/>
      </c>
      <c r="J802" s="52">
        <f>LN(ABS(E802)+1)*('2_Params'!$B$8/MAX('2_Params'!$B$10,(IF(L802=1,F802-G802,G802-F802))*'2_Params'!$B$9+'2_Params'!$B$8))</f>
        <v/>
      </c>
      <c r="K802" s="52">
        <f>'2_Params'!$B$5*J802*(L802-I802)</f>
        <v/>
      </c>
      <c r="L802" s="48">
        <f>'1_Raw_Games'!O802</f>
        <v/>
      </c>
      <c r="M802" s="66" t="n">
        <v>0.2378849151543642</v>
      </c>
      <c r="N802" s="54">
        <f>ABS(H802-M802)</f>
        <v/>
      </c>
    </row>
    <row r="803" ht="15" customHeight="1" s="35">
      <c r="A803" s="48">
        <f>'1_Raw_Games'!A803</f>
        <v/>
      </c>
      <c r="B803" s="49">
        <f>'1_Raw_Games'!B803</f>
        <v/>
      </c>
      <c r="C803" s="48">
        <f>'1_Raw_Games'!D803</f>
        <v/>
      </c>
      <c r="D803" s="48">
        <f>'1_Raw_Games'!C803</f>
        <v/>
      </c>
      <c r="E803" s="48">
        <f>'1_Raw_Games'!P803</f>
        <v/>
      </c>
      <c r="F803" s="50">
        <f>'2_Params'!$B$4+SUMPRODUCT(($C$3:C802=C803)*($K$3:K802))-SUMPRODUCT(($D$3:D802=C803)*($K$3:K802))</f>
        <v/>
      </c>
      <c r="G803" s="50">
        <f>'2_Params'!$B$4+SUMPRODUCT(($C$3:C802=D803)*($K$3:K802))-SUMPRODUCT(($D$3:D802=D803)*($K$3:K802))</f>
        <v/>
      </c>
      <c r="H803" s="51">
        <f>(F803-G803+'2_Params'!$B$6)/'2_Params'!$B$7</f>
        <v/>
      </c>
      <c r="I803" s="51">
        <f>1/(1+10^(-H803))</f>
        <v/>
      </c>
      <c r="J803" s="52">
        <f>LN(ABS(E803)+1)*('2_Params'!$B$8/MAX('2_Params'!$B$10,(IF(L803=1,F803-G803,G803-F803))*'2_Params'!$B$9+'2_Params'!$B$8))</f>
        <v/>
      </c>
      <c r="K803" s="52">
        <f>'2_Params'!$B$5*J803*(L803-I803)</f>
        <v/>
      </c>
      <c r="L803" s="48">
        <f>'1_Raw_Games'!O803</f>
        <v/>
      </c>
      <c r="M803" s="66" t="n">
        <v>0.434995391659022</v>
      </c>
      <c r="N803" s="54">
        <f>ABS(H803-M803)</f>
        <v/>
      </c>
    </row>
    <row r="804" ht="15" customHeight="1" s="35">
      <c r="A804" s="48">
        <f>'1_Raw_Games'!A804</f>
        <v/>
      </c>
      <c r="B804" s="49">
        <f>'1_Raw_Games'!B804</f>
        <v/>
      </c>
      <c r="C804" s="48">
        <f>'1_Raw_Games'!D804</f>
        <v/>
      </c>
      <c r="D804" s="48">
        <f>'1_Raw_Games'!C804</f>
        <v/>
      </c>
      <c r="E804" s="48">
        <f>'1_Raw_Games'!P804</f>
        <v/>
      </c>
      <c r="F804" s="50">
        <f>'2_Params'!$B$4+SUMPRODUCT(($C$3:C803=C804)*($K$3:K803))-SUMPRODUCT(($D$3:D803=C804)*($K$3:K803))</f>
        <v/>
      </c>
      <c r="G804" s="50">
        <f>'2_Params'!$B$4+SUMPRODUCT(($C$3:C803=D804)*($K$3:K803))-SUMPRODUCT(($D$3:D803=D804)*($K$3:K803))</f>
        <v/>
      </c>
      <c r="H804" s="51">
        <f>(F804-G804+'2_Params'!$B$6)/'2_Params'!$B$7</f>
        <v/>
      </c>
      <c r="I804" s="51">
        <f>1/(1+10^(-H804))</f>
        <v/>
      </c>
      <c r="J804" s="52">
        <f>LN(ABS(E804)+1)*('2_Params'!$B$8/MAX('2_Params'!$B$10,(IF(L804=1,F804-G804,G804-F804))*'2_Params'!$B$9+'2_Params'!$B$8))</f>
        <v/>
      </c>
      <c r="K804" s="52">
        <f>'2_Params'!$B$5*J804*(L804-I804)</f>
        <v/>
      </c>
      <c r="L804" s="48">
        <f>'1_Raw_Games'!O804</f>
        <v/>
      </c>
      <c r="M804" s="66" t="n">
        <v>-0.07944891981965491</v>
      </c>
      <c r="N804" s="54">
        <f>ABS(H804-M804)</f>
        <v/>
      </c>
    </row>
    <row r="805" ht="15" customHeight="1" s="35">
      <c r="A805" s="48">
        <f>'1_Raw_Games'!A805</f>
        <v/>
      </c>
      <c r="B805" s="49">
        <f>'1_Raw_Games'!B805</f>
        <v/>
      </c>
      <c r="C805" s="48">
        <f>'1_Raw_Games'!D805</f>
        <v/>
      </c>
      <c r="D805" s="48">
        <f>'1_Raw_Games'!C805</f>
        <v/>
      </c>
      <c r="E805" s="48">
        <f>'1_Raw_Games'!P805</f>
        <v/>
      </c>
      <c r="F805" s="50">
        <f>'2_Params'!$B$4+SUMPRODUCT(($C$3:C804=C805)*($K$3:K804))-SUMPRODUCT(($D$3:D804=C805)*($K$3:K804))</f>
        <v/>
      </c>
      <c r="G805" s="50">
        <f>'2_Params'!$B$4+SUMPRODUCT(($C$3:C804=D805)*($K$3:K804))-SUMPRODUCT(($D$3:D804=D805)*($K$3:K804))</f>
        <v/>
      </c>
      <c r="H805" s="51">
        <f>(F805-G805+'2_Params'!$B$6)/'2_Params'!$B$7</f>
        <v/>
      </c>
      <c r="I805" s="51">
        <f>1/(1+10^(-H805))</f>
        <v/>
      </c>
      <c r="J805" s="52">
        <f>LN(ABS(E805)+1)*('2_Params'!$B$8/MAX('2_Params'!$B$10,(IF(L805=1,F805-G805,G805-F805))*'2_Params'!$B$9+'2_Params'!$B$8))</f>
        <v/>
      </c>
      <c r="K805" s="52">
        <f>'2_Params'!$B$5*J805*(L805-I805)</f>
        <v/>
      </c>
      <c r="L805" s="48">
        <f>'1_Raw_Games'!O805</f>
        <v/>
      </c>
      <c r="M805" s="66" t="n">
        <v>0.3193600002127198</v>
      </c>
      <c r="N805" s="54">
        <f>ABS(H805-M805)</f>
        <v/>
      </c>
    </row>
    <row r="806" ht="15" customHeight="1" s="35">
      <c r="A806" s="48">
        <f>'1_Raw_Games'!A806</f>
        <v/>
      </c>
      <c r="B806" s="49">
        <f>'1_Raw_Games'!B806</f>
        <v/>
      </c>
      <c r="C806" s="48">
        <f>'1_Raw_Games'!D806</f>
        <v/>
      </c>
      <c r="D806" s="48">
        <f>'1_Raw_Games'!C806</f>
        <v/>
      </c>
      <c r="E806" s="48">
        <f>'1_Raw_Games'!P806</f>
        <v/>
      </c>
      <c r="F806" s="50">
        <f>'2_Params'!$B$4+SUMPRODUCT(($C$3:C805=C806)*($K$3:K805))-SUMPRODUCT(($D$3:D805=C806)*($K$3:K805))</f>
        <v/>
      </c>
      <c r="G806" s="50">
        <f>'2_Params'!$B$4+SUMPRODUCT(($C$3:C805=D806)*($K$3:K805))-SUMPRODUCT(($D$3:D805=D806)*($K$3:K805))</f>
        <v/>
      </c>
      <c r="H806" s="51">
        <f>(F806-G806+'2_Params'!$B$6)/'2_Params'!$B$7</f>
        <v/>
      </c>
      <c r="I806" s="51">
        <f>1/(1+10^(-H806))</f>
        <v/>
      </c>
      <c r="J806" s="52">
        <f>LN(ABS(E806)+1)*('2_Params'!$B$8/MAX('2_Params'!$B$10,(IF(L806=1,F806-G806,G806-F806))*'2_Params'!$B$9+'2_Params'!$B$8))</f>
        <v/>
      </c>
      <c r="K806" s="52">
        <f>'2_Params'!$B$5*J806*(L806-I806)</f>
        <v/>
      </c>
      <c r="L806" s="48">
        <f>'1_Raw_Games'!O806</f>
        <v/>
      </c>
      <c r="M806" s="66" t="n">
        <v>0.693638928883662</v>
      </c>
      <c r="N806" s="54">
        <f>ABS(H806-M806)</f>
        <v/>
      </c>
    </row>
    <row r="807" ht="15" customHeight="1" s="35">
      <c r="A807" s="48">
        <f>'1_Raw_Games'!A807</f>
        <v/>
      </c>
      <c r="B807" s="49">
        <f>'1_Raw_Games'!B807</f>
        <v/>
      </c>
      <c r="C807" s="48">
        <f>'1_Raw_Games'!D807</f>
        <v/>
      </c>
      <c r="D807" s="48">
        <f>'1_Raw_Games'!C807</f>
        <v/>
      </c>
      <c r="E807" s="48">
        <f>'1_Raw_Games'!P807</f>
        <v/>
      </c>
      <c r="F807" s="50">
        <f>'2_Params'!$B$4+SUMPRODUCT(($C$3:C806=C807)*($K$3:K806))-SUMPRODUCT(($D$3:D806=C807)*($K$3:K806))</f>
        <v/>
      </c>
      <c r="G807" s="50">
        <f>'2_Params'!$B$4+SUMPRODUCT(($C$3:C806=D807)*($K$3:K806))-SUMPRODUCT(($D$3:D806=D807)*($K$3:K806))</f>
        <v/>
      </c>
      <c r="H807" s="51">
        <f>(F807-G807+'2_Params'!$B$6)/'2_Params'!$B$7</f>
        <v/>
      </c>
      <c r="I807" s="51">
        <f>1/(1+10^(-H807))</f>
        <v/>
      </c>
      <c r="J807" s="52">
        <f>LN(ABS(E807)+1)*('2_Params'!$B$8/MAX('2_Params'!$B$10,(IF(L807=1,F807-G807,G807-F807))*'2_Params'!$B$9+'2_Params'!$B$8))</f>
        <v/>
      </c>
      <c r="K807" s="52">
        <f>'2_Params'!$B$5*J807*(L807-I807)</f>
        <v/>
      </c>
      <c r="L807" s="48">
        <f>'1_Raw_Games'!O807</f>
        <v/>
      </c>
      <c r="M807" s="66" t="n">
        <v>0.2748423947867081</v>
      </c>
      <c r="N807" s="54">
        <f>ABS(H807-M807)</f>
        <v/>
      </c>
    </row>
    <row r="808" ht="15" customHeight="1" s="35">
      <c r="A808" s="48">
        <f>'1_Raw_Games'!A808</f>
        <v/>
      </c>
      <c r="B808" s="49">
        <f>'1_Raw_Games'!B808</f>
        <v/>
      </c>
      <c r="C808" s="48">
        <f>'1_Raw_Games'!D808</f>
        <v/>
      </c>
      <c r="D808" s="48">
        <f>'1_Raw_Games'!C808</f>
        <v/>
      </c>
      <c r="E808" s="48">
        <f>'1_Raw_Games'!P808</f>
        <v/>
      </c>
      <c r="F808" s="50">
        <f>'2_Params'!$B$4+SUMPRODUCT(($C$3:C807=C808)*($K$3:K807))-SUMPRODUCT(($D$3:D807=C808)*($K$3:K807))</f>
        <v/>
      </c>
      <c r="G808" s="50">
        <f>'2_Params'!$B$4+SUMPRODUCT(($C$3:C807=D808)*($K$3:K807))-SUMPRODUCT(($D$3:D807=D808)*($K$3:K807))</f>
        <v/>
      </c>
      <c r="H808" s="51">
        <f>(F808-G808+'2_Params'!$B$6)/'2_Params'!$B$7</f>
        <v/>
      </c>
      <c r="I808" s="51">
        <f>1/(1+10^(-H808))</f>
        <v/>
      </c>
      <c r="J808" s="52">
        <f>LN(ABS(E808)+1)*('2_Params'!$B$8/MAX('2_Params'!$B$10,(IF(L808=1,F808-G808,G808-F808))*'2_Params'!$B$9+'2_Params'!$B$8))</f>
        <v/>
      </c>
      <c r="K808" s="52">
        <f>'2_Params'!$B$5*J808*(L808-I808)</f>
        <v/>
      </c>
      <c r="L808" s="48">
        <f>'1_Raw_Games'!O808</f>
        <v/>
      </c>
      <c r="M808" s="66" t="n">
        <v>0.557419358624116</v>
      </c>
      <c r="N808" s="54">
        <f>ABS(H808-M808)</f>
        <v/>
      </c>
    </row>
    <row r="809" ht="15" customHeight="1" s="35">
      <c r="A809" s="48">
        <f>'1_Raw_Games'!A809</f>
        <v/>
      </c>
      <c r="B809" s="49">
        <f>'1_Raw_Games'!B809</f>
        <v/>
      </c>
      <c r="C809" s="48">
        <f>'1_Raw_Games'!D809</f>
        <v/>
      </c>
      <c r="D809" s="48">
        <f>'1_Raw_Games'!C809</f>
        <v/>
      </c>
      <c r="E809" s="48">
        <f>'1_Raw_Games'!P809</f>
        <v/>
      </c>
      <c r="F809" s="50">
        <f>'2_Params'!$B$4+SUMPRODUCT(($C$3:C808=C809)*($K$3:K808))-SUMPRODUCT(($D$3:D808=C809)*($K$3:K808))</f>
        <v/>
      </c>
      <c r="G809" s="50">
        <f>'2_Params'!$B$4+SUMPRODUCT(($C$3:C808=D809)*($K$3:K808))-SUMPRODUCT(($D$3:D808=D809)*($K$3:K808))</f>
        <v/>
      </c>
      <c r="H809" s="51">
        <f>(F809-G809+'2_Params'!$B$6)/'2_Params'!$B$7</f>
        <v/>
      </c>
      <c r="I809" s="51">
        <f>1/(1+10^(-H809))</f>
        <v/>
      </c>
      <c r="J809" s="52">
        <f>LN(ABS(E809)+1)*('2_Params'!$B$8/MAX('2_Params'!$B$10,(IF(L809=1,F809-G809,G809-F809))*'2_Params'!$B$9+'2_Params'!$B$8))</f>
        <v/>
      </c>
      <c r="K809" s="52">
        <f>'2_Params'!$B$5*J809*(L809-I809)</f>
        <v/>
      </c>
      <c r="L809" s="48">
        <f>'1_Raw_Games'!O809</f>
        <v/>
      </c>
      <c r="M809" s="66" t="n">
        <v>0.1778536000435093</v>
      </c>
      <c r="N809" s="54">
        <f>ABS(H809-M809)</f>
        <v/>
      </c>
    </row>
    <row r="810" ht="15" customHeight="1" s="35">
      <c r="A810" s="48">
        <f>'1_Raw_Games'!A810</f>
        <v/>
      </c>
      <c r="B810" s="49">
        <f>'1_Raw_Games'!B810</f>
        <v/>
      </c>
      <c r="C810" s="48">
        <f>'1_Raw_Games'!D810</f>
        <v/>
      </c>
      <c r="D810" s="48">
        <f>'1_Raw_Games'!C810</f>
        <v/>
      </c>
      <c r="E810" s="48">
        <f>'1_Raw_Games'!P810</f>
        <v/>
      </c>
      <c r="F810" s="50">
        <f>'2_Params'!$B$4+SUMPRODUCT(($C$3:C809=C810)*($K$3:K809))-SUMPRODUCT(($D$3:D809=C810)*($K$3:K809))</f>
        <v/>
      </c>
      <c r="G810" s="50">
        <f>'2_Params'!$B$4+SUMPRODUCT(($C$3:C809=D810)*($K$3:K809))-SUMPRODUCT(($D$3:D809=D810)*($K$3:K809))</f>
        <v/>
      </c>
      <c r="H810" s="51">
        <f>(F810-G810+'2_Params'!$B$6)/'2_Params'!$B$7</f>
        <v/>
      </c>
      <c r="I810" s="51">
        <f>1/(1+10^(-H810))</f>
        <v/>
      </c>
      <c r="J810" s="52">
        <f>LN(ABS(E810)+1)*('2_Params'!$B$8/MAX('2_Params'!$B$10,(IF(L810=1,F810-G810,G810-F810))*'2_Params'!$B$9+'2_Params'!$B$8))</f>
        <v/>
      </c>
      <c r="K810" s="52">
        <f>'2_Params'!$B$5*J810*(L810-I810)</f>
        <v/>
      </c>
      <c r="L810" s="48">
        <f>'1_Raw_Games'!O810</f>
        <v/>
      </c>
      <c r="M810" s="66" t="n">
        <v>0.0782368846621091</v>
      </c>
      <c r="N810" s="54">
        <f>ABS(H810-M810)</f>
        <v/>
      </c>
    </row>
    <row r="811" ht="15" customHeight="1" s="35">
      <c r="A811" s="48">
        <f>'1_Raw_Games'!A811</f>
        <v/>
      </c>
      <c r="B811" s="49">
        <f>'1_Raw_Games'!B811</f>
        <v/>
      </c>
      <c r="C811" s="48">
        <f>'1_Raw_Games'!D811</f>
        <v/>
      </c>
      <c r="D811" s="48">
        <f>'1_Raw_Games'!C811</f>
        <v/>
      </c>
      <c r="E811" s="48">
        <f>'1_Raw_Games'!P811</f>
        <v/>
      </c>
      <c r="F811" s="50">
        <f>'2_Params'!$B$4+SUMPRODUCT(($C$3:C810=C811)*($K$3:K810))-SUMPRODUCT(($D$3:D810=C811)*($K$3:K810))</f>
        <v/>
      </c>
      <c r="G811" s="50">
        <f>'2_Params'!$B$4+SUMPRODUCT(($C$3:C810=D811)*($K$3:K810))-SUMPRODUCT(($D$3:D810=D811)*($K$3:K810))</f>
        <v/>
      </c>
      <c r="H811" s="51">
        <f>(F811-G811+'2_Params'!$B$6)/'2_Params'!$B$7</f>
        <v/>
      </c>
      <c r="I811" s="51">
        <f>1/(1+10^(-H811))</f>
        <v/>
      </c>
      <c r="J811" s="52">
        <f>LN(ABS(E811)+1)*('2_Params'!$B$8/MAX('2_Params'!$B$10,(IF(L811=1,F811-G811,G811-F811))*'2_Params'!$B$9+'2_Params'!$B$8))</f>
        <v/>
      </c>
      <c r="K811" s="52">
        <f>'2_Params'!$B$5*J811*(L811-I811)</f>
        <v/>
      </c>
      <c r="L811" s="48">
        <f>'1_Raw_Games'!O811</f>
        <v/>
      </c>
      <c r="M811" s="66" t="n">
        <v>-0.0789137363198244</v>
      </c>
      <c r="N811" s="54">
        <f>ABS(H811-M811)</f>
        <v/>
      </c>
    </row>
    <row r="812" ht="15" customHeight="1" s="35">
      <c r="A812" s="48">
        <f>'1_Raw_Games'!A812</f>
        <v/>
      </c>
      <c r="B812" s="49">
        <f>'1_Raw_Games'!B812</f>
        <v/>
      </c>
      <c r="C812" s="48">
        <f>'1_Raw_Games'!D812</f>
        <v/>
      </c>
      <c r="D812" s="48">
        <f>'1_Raw_Games'!C812</f>
        <v/>
      </c>
      <c r="E812" s="48">
        <f>'1_Raw_Games'!P812</f>
        <v/>
      </c>
      <c r="F812" s="50">
        <f>'2_Params'!$B$4+SUMPRODUCT(($C$3:C811=C812)*($K$3:K811))-SUMPRODUCT(($D$3:D811=C812)*($K$3:K811))</f>
        <v/>
      </c>
      <c r="G812" s="50">
        <f>'2_Params'!$B$4+SUMPRODUCT(($C$3:C811=D812)*($K$3:K811))-SUMPRODUCT(($D$3:D811=D812)*($K$3:K811))</f>
        <v/>
      </c>
      <c r="H812" s="51">
        <f>(F812-G812+'2_Params'!$B$6)/'2_Params'!$B$7</f>
        <v/>
      </c>
      <c r="I812" s="51">
        <f>1/(1+10^(-H812))</f>
        <v/>
      </c>
      <c r="J812" s="52">
        <f>LN(ABS(E812)+1)*('2_Params'!$B$8/MAX('2_Params'!$B$10,(IF(L812=1,F812-G812,G812-F812))*'2_Params'!$B$9+'2_Params'!$B$8))</f>
        <v/>
      </c>
      <c r="K812" s="52">
        <f>'2_Params'!$B$5*J812*(L812-I812)</f>
        <v/>
      </c>
      <c r="L812" s="48">
        <f>'1_Raw_Games'!O812</f>
        <v/>
      </c>
      <c r="M812" s="66" t="n">
        <v>0.2659432753819482</v>
      </c>
      <c r="N812" s="54">
        <f>ABS(H812-M812)</f>
        <v/>
      </c>
    </row>
    <row r="813" ht="15" customHeight="1" s="35">
      <c r="A813" s="48">
        <f>'1_Raw_Games'!A813</f>
        <v/>
      </c>
      <c r="B813" s="49">
        <f>'1_Raw_Games'!B813</f>
        <v/>
      </c>
      <c r="C813" s="48">
        <f>'1_Raw_Games'!D813</f>
        <v/>
      </c>
      <c r="D813" s="48">
        <f>'1_Raw_Games'!C813</f>
        <v/>
      </c>
      <c r="E813" s="48">
        <f>'1_Raw_Games'!P813</f>
        <v/>
      </c>
      <c r="F813" s="50">
        <f>'2_Params'!$B$4+SUMPRODUCT(($C$3:C812=C813)*($K$3:K812))-SUMPRODUCT(($D$3:D812=C813)*($K$3:K812))</f>
        <v/>
      </c>
      <c r="G813" s="50">
        <f>'2_Params'!$B$4+SUMPRODUCT(($C$3:C812=D813)*($K$3:K812))-SUMPRODUCT(($D$3:D812=D813)*($K$3:K812))</f>
        <v/>
      </c>
      <c r="H813" s="51">
        <f>(F813-G813+'2_Params'!$B$6)/'2_Params'!$B$7</f>
        <v/>
      </c>
      <c r="I813" s="51">
        <f>1/(1+10^(-H813))</f>
        <v/>
      </c>
      <c r="J813" s="52">
        <f>LN(ABS(E813)+1)*('2_Params'!$B$8/MAX('2_Params'!$B$10,(IF(L813=1,F813-G813,G813-F813))*'2_Params'!$B$9+'2_Params'!$B$8))</f>
        <v/>
      </c>
      <c r="K813" s="52">
        <f>'2_Params'!$B$5*J813*(L813-I813)</f>
        <v/>
      </c>
      <c r="L813" s="48">
        <f>'1_Raw_Games'!O813</f>
        <v/>
      </c>
      <c r="M813" s="66" t="n">
        <v>0.2865440374709834</v>
      </c>
      <c r="N813" s="54">
        <f>ABS(H813-M813)</f>
        <v/>
      </c>
    </row>
    <row r="814" ht="15" customHeight="1" s="35">
      <c r="A814" s="48">
        <f>'1_Raw_Games'!A814</f>
        <v/>
      </c>
      <c r="B814" s="49">
        <f>'1_Raw_Games'!B814</f>
        <v/>
      </c>
      <c r="C814" s="48">
        <f>'1_Raw_Games'!D814</f>
        <v/>
      </c>
      <c r="D814" s="48">
        <f>'1_Raw_Games'!C814</f>
        <v/>
      </c>
      <c r="E814" s="48">
        <f>'1_Raw_Games'!P814</f>
        <v/>
      </c>
      <c r="F814" s="50">
        <f>'2_Params'!$B$4+SUMPRODUCT(($C$3:C813=C814)*($K$3:K813))-SUMPRODUCT(($D$3:D813=C814)*($K$3:K813))</f>
        <v/>
      </c>
      <c r="G814" s="50">
        <f>'2_Params'!$B$4+SUMPRODUCT(($C$3:C813=D814)*($K$3:K813))-SUMPRODUCT(($D$3:D813=D814)*($K$3:K813))</f>
        <v/>
      </c>
      <c r="H814" s="51">
        <f>(F814-G814+'2_Params'!$B$6)/'2_Params'!$B$7</f>
        <v/>
      </c>
      <c r="I814" s="51">
        <f>1/(1+10^(-H814))</f>
        <v/>
      </c>
      <c r="J814" s="52">
        <f>LN(ABS(E814)+1)*('2_Params'!$B$8/MAX('2_Params'!$B$10,(IF(L814=1,F814-G814,G814-F814))*'2_Params'!$B$9+'2_Params'!$B$8))</f>
        <v/>
      </c>
      <c r="K814" s="52">
        <f>'2_Params'!$B$5*J814*(L814-I814)</f>
        <v/>
      </c>
      <c r="L814" s="48">
        <f>'1_Raw_Games'!O814</f>
        <v/>
      </c>
      <c r="M814" s="66" t="n">
        <v>-0.096061325051055</v>
      </c>
      <c r="N814" s="54">
        <f>ABS(H814-M814)</f>
        <v/>
      </c>
    </row>
    <row r="815" ht="15" customHeight="1" s="35">
      <c r="A815" s="48">
        <f>'1_Raw_Games'!A815</f>
        <v/>
      </c>
      <c r="B815" s="49">
        <f>'1_Raw_Games'!B815</f>
        <v/>
      </c>
      <c r="C815" s="48">
        <f>'1_Raw_Games'!D815</f>
        <v/>
      </c>
      <c r="D815" s="48">
        <f>'1_Raw_Games'!C815</f>
        <v/>
      </c>
      <c r="E815" s="48">
        <f>'1_Raw_Games'!P815</f>
        <v/>
      </c>
      <c r="F815" s="50">
        <f>'2_Params'!$B$4+SUMPRODUCT(($C$3:C814=C815)*($K$3:K814))-SUMPRODUCT(($D$3:D814=C815)*($K$3:K814))</f>
        <v/>
      </c>
      <c r="G815" s="50">
        <f>'2_Params'!$B$4+SUMPRODUCT(($C$3:C814=D815)*($K$3:K814))-SUMPRODUCT(($D$3:D814=D815)*($K$3:K814))</f>
        <v/>
      </c>
      <c r="H815" s="51">
        <f>(F815-G815+'2_Params'!$B$6)/'2_Params'!$B$7</f>
        <v/>
      </c>
      <c r="I815" s="51">
        <f>1/(1+10^(-H815))</f>
        <v/>
      </c>
      <c r="J815" s="52">
        <f>LN(ABS(E815)+1)*('2_Params'!$B$8/MAX('2_Params'!$B$10,(IF(L815=1,F815-G815,G815-F815))*'2_Params'!$B$9+'2_Params'!$B$8))</f>
        <v/>
      </c>
      <c r="K815" s="52">
        <f>'2_Params'!$B$5*J815*(L815-I815)</f>
        <v/>
      </c>
      <c r="L815" s="48">
        <f>'1_Raw_Games'!O815</f>
        <v/>
      </c>
      <c r="M815" s="66" t="n">
        <v>-0.07135544912793761</v>
      </c>
      <c r="N815" s="54">
        <f>ABS(H815-M815)</f>
        <v/>
      </c>
    </row>
    <row r="816" ht="15" customHeight="1" s="35">
      <c r="A816" s="48">
        <f>'1_Raw_Games'!A816</f>
        <v/>
      </c>
      <c r="B816" s="49">
        <f>'1_Raw_Games'!B816</f>
        <v/>
      </c>
      <c r="C816" s="48">
        <f>'1_Raw_Games'!D816</f>
        <v/>
      </c>
      <c r="D816" s="48">
        <f>'1_Raw_Games'!C816</f>
        <v/>
      </c>
      <c r="E816" s="48">
        <f>'1_Raw_Games'!P816</f>
        <v/>
      </c>
      <c r="F816" s="50">
        <f>'2_Params'!$B$4+SUMPRODUCT(($C$3:C815=C816)*($K$3:K815))-SUMPRODUCT(($D$3:D815=C816)*($K$3:K815))</f>
        <v/>
      </c>
      <c r="G816" s="50">
        <f>'2_Params'!$B$4+SUMPRODUCT(($C$3:C815=D816)*($K$3:K815))-SUMPRODUCT(($D$3:D815=D816)*($K$3:K815))</f>
        <v/>
      </c>
      <c r="H816" s="51">
        <f>(F816-G816+'2_Params'!$B$6)/'2_Params'!$B$7</f>
        <v/>
      </c>
      <c r="I816" s="51">
        <f>1/(1+10^(-H816))</f>
        <v/>
      </c>
      <c r="J816" s="52">
        <f>LN(ABS(E816)+1)*('2_Params'!$B$8/MAX('2_Params'!$B$10,(IF(L816=1,F816-G816,G816-F816))*'2_Params'!$B$9+'2_Params'!$B$8))</f>
        <v/>
      </c>
      <c r="K816" s="52">
        <f>'2_Params'!$B$5*J816*(L816-I816)</f>
        <v/>
      </c>
      <c r="L816" s="48">
        <f>'1_Raw_Games'!O816</f>
        <v/>
      </c>
      <c r="M816" s="66" t="n">
        <v>0.2516302043221475</v>
      </c>
      <c r="N816" s="54">
        <f>ABS(H816-M816)</f>
        <v/>
      </c>
    </row>
    <row r="817" ht="15" customHeight="1" s="35">
      <c r="A817" s="48">
        <f>'1_Raw_Games'!A817</f>
        <v/>
      </c>
      <c r="B817" s="49">
        <f>'1_Raw_Games'!B817</f>
        <v/>
      </c>
      <c r="C817" s="48">
        <f>'1_Raw_Games'!D817</f>
        <v/>
      </c>
      <c r="D817" s="48">
        <f>'1_Raw_Games'!C817</f>
        <v/>
      </c>
      <c r="E817" s="48">
        <f>'1_Raw_Games'!P817</f>
        <v/>
      </c>
      <c r="F817" s="50">
        <f>'2_Params'!$B$4+SUMPRODUCT(($C$3:C816=C817)*($K$3:K816))-SUMPRODUCT(($D$3:D816=C817)*($K$3:K816))</f>
        <v/>
      </c>
      <c r="G817" s="50">
        <f>'2_Params'!$B$4+SUMPRODUCT(($C$3:C816=D817)*($K$3:K816))-SUMPRODUCT(($D$3:D816=D817)*($K$3:K816))</f>
        <v/>
      </c>
      <c r="H817" s="51">
        <f>(F817-G817+'2_Params'!$B$6)/'2_Params'!$B$7</f>
        <v/>
      </c>
      <c r="I817" s="51">
        <f>1/(1+10^(-H817))</f>
        <v/>
      </c>
      <c r="J817" s="52">
        <f>LN(ABS(E817)+1)*('2_Params'!$B$8/MAX('2_Params'!$B$10,(IF(L817=1,F817-G817,G817-F817))*'2_Params'!$B$9+'2_Params'!$B$8))</f>
        <v/>
      </c>
      <c r="K817" s="52">
        <f>'2_Params'!$B$5*J817*(L817-I817)</f>
        <v/>
      </c>
      <c r="L817" s="48">
        <f>'1_Raw_Games'!O817</f>
        <v/>
      </c>
      <c r="M817" s="66" t="n">
        <v>0.4324955155734705</v>
      </c>
      <c r="N817" s="54">
        <f>ABS(H817-M817)</f>
        <v/>
      </c>
    </row>
    <row r="818" ht="15" customHeight="1" s="35">
      <c r="A818" s="48">
        <f>'1_Raw_Games'!A818</f>
        <v/>
      </c>
      <c r="B818" s="49">
        <f>'1_Raw_Games'!B818</f>
        <v/>
      </c>
      <c r="C818" s="48">
        <f>'1_Raw_Games'!D818</f>
        <v/>
      </c>
      <c r="D818" s="48">
        <f>'1_Raw_Games'!C818</f>
        <v/>
      </c>
      <c r="E818" s="48">
        <f>'1_Raw_Games'!P818</f>
        <v/>
      </c>
      <c r="F818" s="50">
        <f>'2_Params'!$B$4+SUMPRODUCT(($C$3:C817=C818)*($K$3:K817))-SUMPRODUCT(($D$3:D817=C818)*($K$3:K817))</f>
        <v/>
      </c>
      <c r="G818" s="50">
        <f>'2_Params'!$B$4+SUMPRODUCT(($C$3:C817=D818)*($K$3:K817))-SUMPRODUCT(($D$3:D817=D818)*($K$3:K817))</f>
        <v/>
      </c>
      <c r="H818" s="51">
        <f>(F818-G818+'2_Params'!$B$6)/'2_Params'!$B$7</f>
        <v/>
      </c>
      <c r="I818" s="51">
        <f>1/(1+10^(-H818))</f>
        <v/>
      </c>
      <c r="J818" s="52">
        <f>LN(ABS(E818)+1)*('2_Params'!$B$8/MAX('2_Params'!$B$10,(IF(L818=1,F818-G818,G818-F818))*'2_Params'!$B$9+'2_Params'!$B$8))</f>
        <v/>
      </c>
      <c r="K818" s="52">
        <f>'2_Params'!$B$5*J818*(L818-I818)</f>
        <v/>
      </c>
      <c r="L818" s="48">
        <f>'1_Raw_Games'!O818</f>
        <v/>
      </c>
      <c r="M818" s="66" t="n">
        <v>-0.1062981836076909</v>
      </c>
      <c r="N818" s="54">
        <f>ABS(H818-M818)</f>
        <v/>
      </c>
    </row>
    <row r="819" ht="15" customHeight="1" s="35">
      <c r="A819" s="48">
        <f>'1_Raw_Games'!A819</f>
        <v/>
      </c>
      <c r="B819" s="49">
        <f>'1_Raw_Games'!B819</f>
        <v/>
      </c>
      <c r="C819" s="48">
        <f>'1_Raw_Games'!D819</f>
        <v/>
      </c>
      <c r="D819" s="48">
        <f>'1_Raw_Games'!C819</f>
        <v/>
      </c>
      <c r="E819" s="48">
        <f>'1_Raw_Games'!P819</f>
        <v/>
      </c>
      <c r="F819" s="50">
        <f>'2_Params'!$B$4+SUMPRODUCT(($C$3:C818=C819)*($K$3:K818))-SUMPRODUCT(($D$3:D818=C819)*($K$3:K818))</f>
        <v/>
      </c>
      <c r="G819" s="50">
        <f>'2_Params'!$B$4+SUMPRODUCT(($C$3:C818=D819)*($K$3:K818))-SUMPRODUCT(($D$3:D818=D819)*($K$3:K818))</f>
        <v/>
      </c>
      <c r="H819" s="51">
        <f>(F819-G819+'2_Params'!$B$6)/'2_Params'!$B$7</f>
        <v/>
      </c>
      <c r="I819" s="51">
        <f>1/(1+10^(-H819))</f>
        <v/>
      </c>
      <c r="J819" s="52">
        <f>LN(ABS(E819)+1)*('2_Params'!$B$8/MAX('2_Params'!$B$10,(IF(L819=1,F819-G819,G819-F819))*'2_Params'!$B$9+'2_Params'!$B$8))</f>
        <v/>
      </c>
      <c r="K819" s="52">
        <f>'2_Params'!$B$5*J819*(L819-I819)</f>
        <v/>
      </c>
      <c r="L819" s="48">
        <f>'1_Raw_Games'!O819</f>
        <v/>
      </c>
      <c r="M819" s="66" t="n">
        <v>0.6487087315128599</v>
      </c>
      <c r="N819" s="54">
        <f>ABS(H819-M819)</f>
        <v/>
      </c>
    </row>
    <row r="820" ht="15" customHeight="1" s="35">
      <c r="A820" s="48">
        <f>'1_Raw_Games'!A820</f>
        <v/>
      </c>
      <c r="B820" s="49">
        <f>'1_Raw_Games'!B820</f>
        <v/>
      </c>
      <c r="C820" s="48">
        <f>'1_Raw_Games'!D820</f>
        <v/>
      </c>
      <c r="D820" s="48">
        <f>'1_Raw_Games'!C820</f>
        <v/>
      </c>
      <c r="E820" s="48">
        <f>'1_Raw_Games'!P820</f>
        <v/>
      </c>
      <c r="F820" s="50">
        <f>'2_Params'!$B$4+SUMPRODUCT(($C$3:C819=C820)*($K$3:K819))-SUMPRODUCT(($D$3:D819=C820)*($K$3:K819))</f>
        <v/>
      </c>
      <c r="G820" s="50">
        <f>'2_Params'!$B$4+SUMPRODUCT(($C$3:C819=D820)*($K$3:K819))-SUMPRODUCT(($D$3:D819=D820)*($K$3:K819))</f>
        <v/>
      </c>
      <c r="H820" s="51">
        <f>(F820-G820+'2_Params'!$B$6)/'2_Params'!$B$7</f>
        <v/>
      </c>
      <c r="I820" s="51">
        <f>1/(1+10^(-H820))</f>
        <v/>
      </c>
      <c r="J820" s="52">
        <f>LN(ABS(E820)+1)*('2_Params'!$B$8/MAX('2_Params'!$B$10,(IF(L820=1,F820-G820,G820-F820))*'2_Params'!$B$9+'2_Params'!$B$8))</f>
        <v/>
      </c>
      <c r="K820" s="52">
        <f>'2_Params'!$B$5*J820*(L820-I820)</f>
        <v/>
      </c>
      <c r="L820" s="48">
        <f>'1_Raw_Games'!O820</f>
        <v/>
      </c>
      <c r="M820" s="66" t="n">
        <v>-0.0888099437027727</v>
      </c>
      <c r="N820" s="54">
        <f>ABS(H820-M820)</f>
        <v/>
      </c>
    </row>
    <row r="821" ht="15" customHeight="1" s="35">
      <c r="A821" s="48">
        <f>'1_Raw_Games'!A821</f>
        <v/>
      </c>
      <c r="B821" s="49">
        <f>'1_Raw_Games'!B821</f>
        <v/>
      </c>
      <c r="C821" s="48">
        <f>'1_Raw_Games'!D821</f>
        <v/>
      </c>
      <c r="D821" s="48">
        <f>'1_Raw_Games'!C821</f>
        <v/>
      </c>
      <c r="E821" s="48">
        <f>'1_Raw_Games'!P821</f>
        <v/>
      </c>
      <c r="F821" s="50">
        <f>'2_Params'!$B$4+SUMPRODUCT(($C$3:C820=C821)*($K$3:K820))-SUMPRODUCT(($D$3:D820=C821)*($K$3:K820))</f>
        <v/>
      </c>
      <c r="G821" s="50">
        <f>'2_Params'!$B$4+SUMPRODUCT(($C$3:C820=D821)*($K$3:K820))-SUMPRODUCT(($D$3:D820=D821)*($K$3:K820))</f>
        <v/>
      </c>
      <c r="H821" s="51">
        <f>(F821-G821+'2_Params'!$B$6)/'2_Params'!$B$7</f>
        <v/>
      </c>
      <c r="I821" s="51">
        <f>1/(1+10^(-H821))</f>
        <v/>
      </c>
      <c r="J821" s="52">
        <f>LN(ABS(E821)+1)*('2_Params'!$B$8/MAX('2_Params'!$B$10,(IF(L821=1,F821-G821,G821-F821))*'2_Params'!$B$9+'2_Params'!$B$8))</f>
        <v/>
      </c>
      <c r="K821" s="52">
        <f>'2_Params'!$B$5*J821*(L821-I821)</f>
        <v/>
      </c>
      <c r="L821" s="48">
        <f>'1_Raw_Games'!O821</f>
        <v/>
      </c>
      <c r="M821" s="66" t="n">
        <v>0.3460147495781189</v>
      </c>
      <c r="N821" s="54">
        <f>ABS(H821-M821)</f>
        <v/>
      </c>
    </row>
    <row r="822" ht="15" customHeight="1" s="35">
      <c r="A822" s="48">
        <f>'1_Raw_Games'!A822</f>
        <v/>
      </c>
      <c r="B822" s="49">
        <f>'1_Raw_Games'!B822</f>
        <v/>
      </c>
      <c r="C822" s="48">
        <f>'1_Raw_Games'!D822</f>
        <v/>
      </c>
      <c r="D822" s="48">
        <f>'1_Raw_Games'!C822</f>
        <v/>
      </c>
      <c r="E822" s="48">
        <f>'1_Raw_Games'!P822</f>
        <v/>
      </c>
      <c r="F822" s="50">
        <f>'2_Params'!$B$4+SUMPRODUCT(($C$3:C821=C822)*($K$3:K821))-SUMPRODUCT(($D$3:D821=C822)*($K$3:K821))</f>
        <v/>
      </c>
      <c r="G822" s="50">
        <f>'2_Params'!$B$4+SUMPRODUCT(($C$3:C821=D822)*($K$3:K821))-SUMPRODUCT(($D$3:D821=D822)*($K$3:K821))</f>
        <v/>
      </c>
      <c r="H822" s="51">
        <f>(F822-G822+'2_Params'!$B$6)/'2_Params'!$B$7</f>
        <v/>
      </c>
      <c r="I822" s="51">
        <f>1/(1+10^(-H822))</f>
        <v/>
      </c>
      <c r="J822" s="52">
        <f>LN(ABS(E822)+1)*('2_Params'!$B$8/MAX('2_Params'!$B$10,(IF(L822=1,F822-G822,G822-F822))*'2_Params'!$B$9+'2_Params'!$B$8))</f>
        <v/>
      </c>
      <c r="K822" s="52">
        <f>'2_Params'!$B$5*J822*(L822-I822)</f>
        <v/>
      </c>
      <c r="L822" s="48">
        <f>'1_Raw_Games'!O822</f>
        <v/>
      </c>
      <c r="M822" s="66" t="n">
        <v>0.1207037589167009</v>
      </c>
      <c r="N822" s="54">
        <f>ABS(H822-M822)</f>
        <v/>
      </c>
    </row>
    <row r="823" ht="15" customHeight="1" s="35">
      <c r="A823" s="48">
        <f>'1_Raw_Games'!A823</f>
        <v/>
      </c>
      <c r="B823" s="49">
        <f>'1_Raw_Games'!B823</f>
        <v/>
      </c>
      <c r="C823" s="48">
        <f>'1_Raw_Games'!D823</f>
        <v/>
      </c>
      <c r="D823" s="48">
        <f>'1_Raw_Games'!C823</f>
        <v/>
      </c>
      <c r="E823" s="48">
        <f>'1_Raw_Games'!P823</f>
        <v/>
      </c>
      <c r="F823" s="50">
        <f>'2_Params'!$B$4+SUMPRODUCT(($C$3:C822=C823)*($K$3:K822))-SUMPRODUCT(($D$3:D822=C823)*($K$3:K822))</f>
        <v/>
      </c>
      <c r="G823" s="50">
        <f>'2_Params'!$B$4+SUMPRODUCT(($C$3:C822=D823)*($K$3:K822))-SUMPRODUCT(($D$3:D822=D823)*($K$3:K822))</f>
        <v/>
      </c>
      <c r="H823" s="51">
        <f>(F823-G823+'2_Params'!$B$6)/'2_Params'!$B$7</f>
        <v/>
      </c>
      <c r="I823" s="51">
        <f>1/(1+10^(-H823))</f>
        <v/>
      </c>
      <c r="J823" s="52">
        <f>LN(ABS(E823)+1)*('2_Params'!$B$8/MAX('2_Params'!$B$10,(IF(L823=1,F823-G823,G823-F823))*'2_Params'!$B$9+'2_Params'!$B$8))</f>
        <v/>
      </c>
      <c r="K823" s="52">
        <f>'2_Params'!$B$5*J823*(L823-I823)</f>
        <v/>
      </c>
      <c r="L823" s="48">
        <f>'1_Raw_Games'!O823</f>
        <v/>
      </c>
      <c r="M823" s="66" t="n">
        <v>0.6528777202282583</v>
      </c>
      <c r="N823" s="54">
        <f>ABS(H823-M823)</f>
        <v/>
      </c>
    </row>
    <row r="824" ht="15" customHeight="1" s="35">
      <c r="A824" s="48">
        <f>'1_Raw_Games'!A824</f>
        <v/>
      </c>
      <c r="B824" s="49">
        <f>'1_Raw_Games'!B824</f>
        <v/>
      </c>
      <c r="C824" s="48">
        <f>'1_Raw_Games'!D824</f>
        <v/>
      </c>
      <c r="D824" s="48">
        <f>'1_Raw_Games'!C824</f>
        <v/>
      </c>
      <c r="E824" s="48">
        <f>'1_Raw_Games'!P824</f>
        <v/>
      </c>
      <c r="F824" s="50">
        <f>'2_Params'!$B$4+SUMPRODUCT(($C$3:C823=C824)*($K$3:K823))-SUMPRODUCT(($D$3:D823=C824)*($K$3:K823))</f>
        <v/>
      </c>
      <c r="G824" s="50">
        <f>'2_Params'!$B$4+SUMPRODUCT(($C$3:C823=D824)*($K$3:K823))-SUMPRODUCT(($D$3:D823=D824)*($K$3:K823))</f>
        <v/>
      </c>
      <c r="H824" s="51">
        <f>(F824-G824+'2_Params'!$B$6)/'2_Params'!$B$7</f>
        <v/>
      </c>
      <c r="I824" s="51">
        <f>1/(1+10^(-H824))</f>
        <v/>
      </c>
      <c r="J824" s="52">
        <f>LN(ABS(E824)+1)*('2_Params'!$B$8/MAX('2_Params'!$B$10,(IF(L824=1,F824-G824,G824-F824))*'2_Params'!$B$9+'2_Params'!$B$8))</f>
        <v/>
      </c>
      <c r="K824" s="52">
        <f>'2_Params'!$B$5*J824*(L824-I824)</f>
        <v/>
      </c>
      <c r="L824" s="48">
        <f>'1_Raw_Games'!O824</f>
        <v/>
      </c>
      <c r="M824" s="66" t="n">
        <v>0.2524874058596157</v>
      </c>
      <c r="N824" s="54">
        <f>ABS(H824-M824)</f>
        <v/>
      </c>
    </row>
    <row r="825" ht="15" customHeight="1" s="35">
      <c r="A825" s="48">
        <f>'1_Raw_Games'!A825</f>
        <v/>
      </c>
      <c r="B825" s="49">
        <f>'1_Raw_Games'!B825</f>
        <v/>
      </c>
      <c r="C825" s="48">
        <f>'1_Raw_Games'!D825</f>
        <v/>
      </c>
      <c r="D825" s="48">
        <f>'1_Raw_Games'!C825</f>
        <v/>
      </c>
      <c r="E825" s="48">
        <f>'1_Raw_Games'!P825</f>
        <v/>
      </c>
      <c r="F825" s="50">
        <f>'2_Params'!$B$4+SUMPRODUCT(($C$3:C824=C825)*($K$3:K824))-SUMPRODUCT(($D$3:D824=C825)*($K$3:K824))</f>
        <v/>
      </c>
      <c r="G825" s="50">
        <f>'2_Params'!$B$4+SUMPRODUCT(($C$3:C824=D825)*($K$3:K824))-SUMPRODUCT(($D$3:D824=D825)*($K$3:K824))</f>
        <v/>
      </c>
      <c r="H825" s="51">
        <f>(F825-G825+'2_Params'!$B$6)/'2_Params'!$B$7</f>
        <v/>
      </c>
      <c r="I825" s="51">
        <f>1/(1+10^(-H825))</f>
        <v/>
      </c>
      <c r="J825" s="52">
        <f>LN(ABS(E825)+1)*('2_Params'!$B$8/MAX('2_Params'!$B$10,(IF(L825=1,F825-G825,G825-F825))*'2_Params'!$B$9+'2_Params'!$B$8))</f>
        <v/>
      </c>
      <c r="K825" s="52">
        <f>'2_Params'!$B$5*J825*(L825-I825)</f>
        <v/>
      </c>
      <c r="L825" s="48">
        <f>'1_Raw_Games'!O825</f>
        <v/>
      </c>
      <c r="M825" s="66" t="n">
        <v>0.07773083828815799</v>
      </c>
      <c r="N825" s="54">
        <f>ABS(H825-M825)</f>
        <v/>
      </c>
    </row>
    <row r="826" ht="15" customHeight="1" s="35">
      <c r="A826" s="48">
        <f>'1_Raw_Games'!A826</f>
        <v/>
      </c>
      <c r="B826" s="49">
        <f>'1_Raw_Games'!B826</f>
        <v/>
      </c>
      <c r="C826" s="48">
        <f>'1_Raw_Games'!D826</f>
        <v/>
      </c>
      <c r="D826" s="48">
        <f>'1_Raw_Games'!C826</f>
        <v/>
      </c>
      <c r="E826" s="48">
        <f>'1_Raw_Games'!P826</f>
        <v/>
      </c>
      <c r="F826" s="50">
        <f>'2_Params'!$B$4+SUMPRODUCT(($C$3:C825=C826)*($K$3:K825))-SUMPRODUCT(($D$3:D825=C826)*($K$3:K825))</f>
        <v/>
      </c>
      <c r="G826" s="50">
        <f>'2_Params'!$B$4+SUMPRODUCT(($C$3:C825=D826)*($K$3:K825))-SUMPRODUCT(($D$3:D825=D826)*($K$3:K825))</f>
        <v/>
      </c>
      <c r="H826" s="51">
        <f>(F826-G826+'2_Params'!$B$6)/'2_Params'!$B$7</f>
        <v/>
      </c>
      <c r="I826" s="51">
        <f>1/(1+10^(-H826))</f>
        <v/>
      </c>
      <c r="J826" s="52">
        <f>LN(ABS(E826)+1)*('2_Params'!$B$8/MAX('2_Params'!$B$10,(IF(L826=1,F826-G826,G826-F826))*'2_Params'!$B$9+'2_Params'!$B$8))</f>
        <v/>
      </c>
      <c r="K826" s="52">
        <f>'2_Params'!$B$5*J826*(L826-I826)</f>
        <v/>
      </c>
      <c r="L826" s="48">
        <f>'1_Raw_Games'!O826</f>
        <v/>
      </c>
      <c r="M826" s="66" t="n">
        <v>0.0346050757998006</v>
      </c>
      <c r="N826" s="54">
        <f>ABS(H826-M826)</f>
        <v/>
      </c>
    </row>
    <row r="827" ht="15" customHeight="1" s="35">
      <c r="A827" s="48">
        <f>'1_Raw_Games'!A827</f>
        <v/>
      </c>
      <c r="B827" s="49">
        <f>'1_Raw_Games'!B827</f>
        <v/>
      </c>
      <c r="C827" s="48">
        <f>'1_Raw_Games'!D827</f>
        <v/>
      </c>
      <c r="D827" s="48">
        <f>'1_Raw_Games'!C827</f>
        <v/>
      </c>
      <c r="E827" s="48">
        <f>'1_Raw_Games'!P827</f>
        <v/>
      </c>
      <c r="F827" s="50">
        <f>'2_Params'!$B$4+SUMPRODUCT(($C$3:C826=C827)*($K$3:K826))-SUMPRODUCT(($D$3:D826=C827)*($K$3:K826))</f>
        <v/>
      </c>
      <c r="G827" s="50">
        <f>'2_Params'!$B$4+SUMPRODUCT(($C$3:C826=D827)*($K$3:K826))-SUMPRODUCT(($D$3:D826=D827)*($K$3:K826))</f>
        <v/>
      </c>
      <c r="H827" s="51">
        <f>(F827-G827+'2_Params'!$B$6)/'2_Params'!$B$7</f>
        <v/>
      </c>
      <c r="I827" s="51">
        <f>1/(1+10^(-H827))</f>
        <v/>
      </c>
      <c r="J827" s="52">
        <f>LN(ABS(E827)+1)*('2_Params'!$B$8/MAX('2_Params'!$B$10,(IF(L827=1,F827-G827,G827-F827))*'2_Params'!$B$9+'2_Params'!$B$8))</f>
        <v/>
      </c>
      <c r="K827" s="52">
        <f>'2_Params'!$B$5*J827*(L827-I827)</f>
        <v/>
      </c>
      <c r="L827" s="48">
        <f>'1_Raw_Games'!O827</f>
        <v/>
      </c>
      <c r="M827" s="66" t="n">
        <v>-0.1072282387555316</v>
      </c>
      <c r="N827" s="54">
        <f>ABS(H827-M827)</f>
        <v/>
      </c>
    </row>
    <row r="828" ht="15" customHeight="1" s="35">
      <c r="A828" s="48">
        <f>'1_Raw_Games'!A828</f>
        <v/>
      </c>
      <c r="B828" s="49">
        <f>'1_Raw_Games'!B828</f>
        <v/>
      </c>
      <c r="C828" s="48">
        <f>'1_Raw_Games'!D828</f>
        <v/>
      </c>
      <c r="D828" s="48">
        <f>'1_Raw_Games'!C828</f>
        <v/>
      </c>
      <c r="E828" s="48">
        <f>'1_Raw_Games'!P828</f>
        <v/>
      </c>
      <c r="F828" s="50">
        <f>'2_Params'!$B$4+SUMPRODUCT(($C$3:C827=C828)*($K$3:K827))-SUMPRODUCT(($D$3:D827=C828)*($K$3:K827))</f>
        <v/>
      </c>
      <c r="G828" s="50">
        <f>'2_Params'!$B$4+SUMPRODUCT(($C$3:C827=D828)*($K$3:K827))-SUMPRODUCT(($D$3:D827=D828)*($K$3:K827))</f>
        <v/>
      </c>
      <c r="H828" s="51">
        <f>(F828-G828+'2_Params'!$B$6)/'2_Params'!$B$7</f>
        <v/>
      </c>
      <c r="I828" s="51">
        <f>1/(1+10^(-H828))</f>
        <v/>
      </c>
      <c r="J828" s="52">
        <f>LN(ABS(E828)+1)*('2_Params'!$B$8/MAX('2_Params'!$B$10,(IF(L828=1,F828-G828,G828-F828))*'2_Params'!$B$9+'2_Params'!$B$8))</f>
        <v/>
      </c>
      <c r="K828" s="52">
        <f>'2_Params'!$B$5*J828*(L828-I828)</f>
        <v/>
      </c>
      <c r="L828" s="48">
        <f>'1_Raw_Games'!O828</f>
        <v/>
      </c>
      <c r="M828" s="66" t="n">
        <v>0.3470997420381121</v>
      </c>
      <c r="N828" s="54">
        <f>ABS(H828-M828)</f>
        <v/>
      </c>
    </row>
    <row r="829" ht="15" customHeight="1" s="35">
      <c r="A829" s="48">
        <f>'1_Raw_Games'!A829</f>
        <v/>
      </c>
      <c r="B829" s="49">
        <f>'1_Raw_Games'!B829</f>
        <v/>
      </c>
      <c r="C829" s="48">
        <f>'1_Raw_Games'!D829</f>
        <v/>
      </c>
      <c r="D829" s="48">
        <f>'1_Raw_Games'!C829</f>
        <v/>
      </c>
      <c r="E829" s="48">
        <f>'1_Raw_Games'!P829</f>
        <v/>
      </c>
      <c r="F829" s="50">
        <f>'2_Params'!$B$4+SUMPRODUCT(($C$3:C828=C829)*($K$3:K828))-SUMPRODUCT(($D$3:D828=C829)*($K$3:K828))</f>
        <v/>
      </c>
      <c r="G829" s="50">
        <f>'2_Params'!$B$4+SUMPRODUCT(($C$3:C828=D829)*($K$3:K828))-SUMPRODUCT(($D$3:D828=D829)*($K$3:K828))</f>
        <v/>
      </c>
      <c r="H829" s="51">
        <f>(F829-G829+'2_Params'!$B$6)/'2_Params'!$B$7</f>
        <v/>
      </c>
      <c r="I829" s="51">
        <f>1/(1+10^(-H829))</f>
        <v/>
      </c>
      <c r="J829" s="52">
        <f>LN(ABS(E829)+1)*('2_Params'!$B$8/MAX('2_Params'!$B$10,(IF(L829=1,F829-G829,G829-F829))*'2_Params'!$B$9+'2_Params'!$B$8))</f>
        <v/>
      </c>
      <c r="K829" s="52">
        <f>'2_Params'!$B$5*J829*(L829-I829)</f>
        <v/>
      </c>
      <c r="L829" s="48">
        <f>'1_Raw_Games'!O829</f>
        <v/>
      </c>
      <c r="M829" s="66" t="n">
        <v>-0.0642874900335772</v>
      </c>
      <c r="N829" s="54">
        <f>ABS(H829-M829)</f>
        <v/>
      </c>
    </row>
    <row r="830" ht="15" customHeight="1" s="35">
      <c r="A830" s="48">
        <f>'1_Raw_Games'!A830</f>
        <v/>
      </c>
      <c r="B830" s="49">
        <f>'1_Raw_Games'!B830</f>
        <v/>
      </c>
      <c r="C830" s="48">
        <f>'1_Raw_Games'!D830</f>
        <v/>
      </c>
      <c r="D830" s="48">
        <f>'1_Raw_Games'!C830</f>
        <v/>
      </c>
      <c r="E830" s="48">
        <f>'1_Raw_Games'!P830</f>
        <v/>
      </c>
      <c r="F830" s="50">
        <f>'2_Params'!$B$4+SUMPRODUCT(($C$3:C829=C830)*($K$3:K829))-SUMPRODUCT(($D$3:D829=C830)*($K$3:K829))</f>
        <v/>
      </c>
      <c r="G830" s="50">
        <f>'2_Params'!$B$4+SUMPRODUCT(($C$3:C829=D830)*($K$3:K829))-SUMPRODUCT(($D$3:D829=D830)*($K$3:K829))</f>
        <v/>
      </c>
      <c r="H830" s="51">
        <f>(F830-G830+'2_Params'!$B$6)/'2_Params'!$B$7</f>
        <v/>
      </c>
      <c r="I830" s="51">
        <f>1/(1+10^(-H830))</f>
        <v/>
      </c>
      <c r="J830" s="52">
        <f>LN(ABS(E830)+1)*('2_Params'!$B$8/MAX('2_Params'!$B$10,(IF(L830=1,F830-G830,G830-F830))*'2_Params'!$B$9+'2_Params'!$B$8))</f>
        <v/>
      </c>
      <c r="K830" s="52">
        <f>'2_Params'!$B$5*J830*(L830-I830)</f>
        <v/>
      </c>
      <c r="L830" s="48">
        <f>'1_Raw_Games'!O830</f>
        <v/>
      </c>
      <c r="M830" s="66" t="n">
        <v>-0.2429780858151684</v>
      </c>
      <c r="N830" s="54">
        <f>ABS(H830-M830)</f>
        <v/>
      </c>
    </row>
    <row r="831" ht="15" customHeight="1" s="35">
      <c r="A831" s="48">
        <f>'1_Raw_Games'!A831</f>
        <v/>
      </c>
      <c r="B831" s="49">
        <f>'1_Raw_Games'!B831</f>
        <v/>
      </c>
      <c r="C831" s="48">
        <f>'1_Raw_Games'!D831</f>
        <v/>
      </c>
      <c r="D831" s="48">
        <f>'1_Raw_Games'!C831</f>
        <v/>
      </c>
      <c r="E831" s="48">
        <f>'1_Raw_Games'!P831</f>
        <v/>
      </c>
      <c r="F831" s="50">
        <f>'2_Params'!$B$4+SUMPRODUCT(($C$3:C830=C831)*($K$3:K830))-SUMPRODUCT(($D$3:D830=C831)*($K$3:K830))</f>
        <v/>
      </c>
      <c r="G831" s="50">
        <f>'2_Params'!$B$4+SUMPRODUCT(($C$3:C830=D831)*($K$3:K830))-SUMPRODUCT(($D$3:D830=D831)*($K$3:K830))</f>
        <v/>
      </c>
      <c r="H831" s="51">
        <f>(F831-G831+'2_Params'!$B$6)/'2_Params'!$B$7</f>
        <v/>
      </c>
      <c r="I831" s="51">
        <f>1/(1+10^(-H831))</f>
        <v/>
      </c>
      <c r="J831" s="52">
        <f>LN(ABS(E831)+1)*('2_Params'!$B$8/MAX('2_Params'!$B$10,(IF(L831=1,F831-G831,G831-F831))*'2_Params'!$B$9+'2_Params'!$B$8))</f>
        <v/>
      </c>
      <c r="K831" s="52">
        <f>'2_Params'!$B$5*J831*(L831-I831)</f>
        <v/>
      </c>
      <c r="L831" s="48">
        <f>'1_Raw_Games'!O831</f>
        <v/>
      </c>
      <c r="M831" s="66" t="n">
        <v>0.0884426665361326</v>
      </c>
      <c r="N831" s="54">
        <f>ABS(H831-M831)</f>
        <v/>
      </c>
    </row>
    <row r="832" ht="15" customHeight="1" s="35">
      <c r="A832" s="48">
        <f>'1_Raw_Games'!A832</f>
        <v/>
      </c>
      <c r="B832" s="49">
        <f>'1_Raw_Games'!B832</f>
        <v/>
      </c>
      <c r="C832" s="48">
        <f>'1_Raw_Games'!D832</f>
        <v/>
      </c>
      <c r="D832" s="48">
        <f>'1_Raw_Games'!C832</f>
        <v/>
      </c>
      <c r="E832" s="48">
        <f>'1_Raw_Games'!P832</f>
        <v/>
      </c>
      <c r="F832" s="50">
        <f>'2_Params'!$B$4+SUMPRODUCT(($C$3:C831=C832)*($K$3:K831))-SUMPRODUCT(($D$3:D831=C832)*($K$3:K831))</f>
        <v/>
      </c>
      <c r="G832" s="50">
        <f>'2_Params'!$B$4+SUMPRODUCT(($C$3:C831=D832)*($K$3:K831))-SUMPRODUCT(($D$3:D831=D832)*($K$3:K831))</f>
        <v/>
      </c>
      <c r="H832" s="51">
        <f>(F832-G832+'2_Params'!$B$6)/'2_Params'!$B$7</f>
        <v/>
      </c>
      <c r="I832" s="51">
        <f>1/(1+10^(-H832))</f>
        <v/>
      </c>
      <c r="J832" s="52">
        <f>LN(ABS(E832)+1)*('2_Params'!$B$8/MAX('2_Params'!$B$10,(IF(L832=1,F832-G832,G832-F832))*'2_Params'!$B$9+'2_Params'!$B$8))</f>
        <v/>
      </c>
      <c r="K832" s="52">
        <f>'2_Params'!$B$5*J832*(L832-I832)</f>
        <v/>
      </c>
      <c r="L832" s="48">
        <f>'1_Raw_Games'!O832</f>
        <v/>
      </c>
      <c r="M832" s="66" t="n">
        <v>0.0439684854661004</v>
      </c>
      <c r="N832" s="54">
        <f>ABS(H832-M832)</f>
        <v/>
      </c>
    </row>
    <row r="833" ht="15" customHeight="1" s="35">
      <c r="A833" s="48">
        <f>'1_Raw_Games'!A833</f>
        <v/>
      </c>
      <c r="B833" s="49">
        <f>'1_Raw_Games'!B833</f>
        <v/>
      </c>
      <c r="C833" s="48">
        <f>'1_Raw_Games'!D833</f>
        <v/>
      </c>
      <c r="D833" s="48">
        <f>'1_Raw_Games'!C833</f>
        <v/>
      </c>
      <c r="E833" s="48">
        <f>'1_Raw_Games'!P833</f>
        <v/>
      </c>
      <c r="F833" s="50">
        <f>'2_Params'!$B$4+SUMPRODUCT(($C$3:C832=C833)*($K$3:K832))-SUMPRODUCT(($D$3:D832=C833)*($K$3:K832))</f>
        <v/>
      </c>
      <c r="G833" s="50">
        <f>'2_Params'!$B$4+SUMPRODUCT(($C$3:C832=D833)*($K$3:K832))-SUMPRODUCT(($D$3:D832=D833)*($K$3:K832))</f>
        <v/>
      </c>
      <c r="H833" s="51">
        <f>(F833-G833+'2_Params'!$B$6)/'2_Params'!$B$7</f>
        <v/>
      </c>
      <c r="I833" s="51">
        <f>1/(1+10^(-H833))</f>
        <v/>
      </c>
      <c r="J833" s="52">
        <f>LN(ABS(E833)+1)*('2_Params'!$B$8/MAX('2_Params'!$B$10,(IF(L833=1,F833-G833,G833-F833))*'2_Params'!$B$9+'2_Params'!$B$8))</f>
        <v/>
      </c>
      <c r="K833" s="52">
        <f>'2_Params'!$B$5*J833*(L833-I833)</f>
        <v/>
      </c>
      <c r="L833" s="48">
        <f>'1_Raw_Games'!O833</f>
        <v/>
      </c>
      <c r="M833" s="66" t="n">
        <v>0.1136305693540345</v>
      </c>
      <c r="N833" s="54">
        <f>ABS(H833-M833)</f>
        <v/>
      </c>
    </row>
    <row r="834" ht="15" customHeight="1" s="35">
      <c r="A834" s="48">
        <f>'1_Raw_Games'!A834</f>
        <v/>
      </c>
      <c r="B834" s="49">
        <f>'1_Raw_Games'!B834</f>
        <v/>
      </c>
      <c r="C834" s="48">
        <f>'1_Raw_Games'!D834</f>
        <v/>
      </c>
      <c r="D834" s="48">
        <f>'1_Raw_Games'!C834</f>
        <v/>
      </c>
      <c r="E834" s="48">
        <f>'1_Raw_Games'!P834</f>
        <v/>
      </c>
      <c r="F834" s="50">
        <f>'2_Params'!$B$4+SUMPRODUCT(($C$3:C833=C834)*($K$3:K833))-SUMPRODUCT(($D$3:D833=C834)*($K$3:K833))</f>
        <v/>
      </c>
      <c r="G834" s="50">
        <f>'2_Params'!$B$4+SUMPRODUCT(($C$3:C833=D834)*($K$3:K833))-SUMPRODUCT(($D$3:D833=D834)*($K$3:K833))</f>
        <v/>
      </c>
      <c r="H834" s="51">
        <f>(F834-G834+'2_Params'!$B$6)/'2_Params'!$B$7</f>
        <v/>
      </c>
      <c r="I834" s="51">
        <f>1/(1+10^(-H834))</f>
        <v/>
      </c>
      <c r="J834" s="52">
        <f>LN(ABS(E834)+1)*('2_Params'!$B$8/MAX('2_Params'!$B$10,(IF(L834=1,F834-G834,G834-F834))*'2_Params'!$B$9+'2_Params'!$B$8))</f>
        <v/>
      </c>
      <c r="K834" s="52">
        <f>'2_Params'!$B$5*J834*(L834-I834)</f>
        <v/>
      </c>
      <c r="L834" s="48">
        <f>'1_Raw_Games'!O834</f>
        <v/>
      </c>
      <c r="M834" s="66" t="n">
        <v>0.2403301885071118</v>
      </c>
      <c r="N834" s="54">
        <f>ABS(H834-M834)</f>
        <v/>
      </c>
    </row>
    <row r="835" ht="15" customHeight="1" s="35">
      <c r="A835" s="48">
        <f>'1_Raw_Games'!A835</f>
        <v/>
      </c>
      <c r="B835" s="49">
        <f>'1_Raw_Games'!B835</f>
        <v/>
      </c>
      <c r="C835" s="48">
        <f>'1_Raw_Games'!D835</f>
        <v/>
      </c>
      <c r="D835" s="48">
        <f>'1_Raw_Games'!C835</f>
        <v/>
      </c>
      <c r="E835" s="48">
        <f>'1_Raw_Games'!P835</f>
        <v/>
      </c>
      <c r="F835" s="50">
        <f>'2_Params'!$B$4+SUMPRODUCT(($C$3:C834=C835)*($K$3:K834))-SUMPRODUCT(($D$3:D834=C835)*($K$3:K834))</f>
        <v/>
      </c>
      <c r="G835" s="50">
        <f>'2_Params'!$B$4+SUMPRODUCT(($C$3:C834=D835)*($K$3:K834))-SUMPRODUCT(($D$3:D834=D835)*($K$3:K834))</f>
        <v/>
      </c>
      <c r="H835" s="51">
        <f>(F835-G835+'2_Params'!$B$6)/'2_Params'!$B$7</f>
        <v/>
      </c>
      <c r="I835" s="51">
        <f>1/(1+10^(-H835))</f>
        <v/>
      </c>
      <c r="J835" s="52">
        <f>LN(ABS(E835)+1)*('2_Params'!$B$8/MAX('2_Params'!$B$10,(IF(L835=1,F835-G835,G835-F835))*'2_Params'!$B$9+'2_Params'!$B$8))</f>
        <v/>
      </c>
      <c r="K835" s="52">
        <f>'2_Params'!$B$5*J835*(L835-I835)</f>
        <v/>
      </c>
      <c r="L835" s="48">
        <f>'1_Raw_Games'!O835</f>
        <v/>
      </c>
      <c r="M835" s="66" t="n">
        <v>0.1105914095410526</v>
      </c>
      <c r="N835" s="54">
        <f>ABS(H835-M835)</f>
        <v/>
      </c>
    </row>
    <row r="836" ht="15" customHeight="1" s="35">
      <c r="A836" s="48">
        <f>'1_Raw_Games'!A836</f>
        <v/>
      </c>
      <c r="B836" s="49">
        <f>'1_Raw_Games'!B836</f>
        <v/>
      </c>
      <c r="C836" s="48">
        <f>'1_Raw_Games'!D836</f>
        <v/>
      </c>
      <c r="D836" s="48">
        <f>'1_Raw_Games'!C836</f>
        <v/>
      </c>
      <c r="E836" s="48">
        <f>'1_Raw_Games'!P836</f>
        <v/>
      </c>
      <c r="F836" s="50">
        <f>'2_Params'!$B$4+SUMPRODUCT(($C$3:C835=C836)*($K$3:K835))-SUMPRODUCT(($D$3:D835=C836)*($K$3:K835))</f>
        <v/>
      </c>
      <c r="G836" s="50">
        <f>'2_Params'!$B$4+SUMPRODUCT(($C$3:C835=D836)*($K$3:K835))-SUMPRODUCT(($D$3:D835=D836)*($K$3:K835))</f>
        <v/>
      </c>
      <c r="H836" s="51">
        <f>(F836-G836+'2_Params'!$B$6)/'2_Params'!$B$7</f>
        <v/>
      </c>
      <c r="I836" s="51">
        <f>1/(1+10^(-H836))</f>
        <v/>
      </c>
      <c r="J836" s="52">
        <f>LN(ABS(E836)+1)*('2_Params'!$B$8/MAX('2_Params'!$B$10,(IF(L836=1,F836-G836,G836-F836))*'2_Params'!$B$9+'2_Params'!$B$8))</f>
        <v/>
      </c>
      <c r="K836" s="52">
        <f>'2_Params'!$B$5*J836*(L836-I836)</f>
        <v/>
      </c>
      <c r="L836" s="48">
        <f>'1_Raw_Games'!O836</f>
        <v/>
      </c>
      <c r="M836" s="66" t="n">
        <v>0.4749904307531398</v>
      </c>
      <c r="N836" s="54">
        <f>ABS(H836-M836)</f>
        <v/>
      </c>
    </row>
    <row r="837" ht="15" customHeight="1" s="35">
      <c r="A837" s="48">
        <f>'1_Raw_Games'!A837</f>
        <v/>
      </c>
      <c r="B837" s="49">
        <f>'1_Raw_Games'!B837</f>
        <v/>
      </c>
      <c r="C837" s="48">
        <f>'1_Raw_Games'!D837</f>
        <v/>
      </c>
      <c r="D837" s="48">
        <f>'1_Raw_Games'!C837</f>
        <v/>
      </c>
      <c r="E837" s="48">
        <f>'1_Raw_Games'!P837</f>
        <v/>
      </c>
      <c r="F837" s="50">
        <f>'2_Params'!$B$4+SUMPRODUCT(($C$3:C836=C837)*($K$3:K836))-SUMPRODUCT(($D$3:D836=C837)*($K$3:K836))</f>
        <v/>
      </c>
      <c r="G837" s="50">
        <f>'2_Params'!$B$4+SUMPRODUCT(($C$3:C836=D837)*($K$3:K836))-SUMPRODUCT(($D$3:D836=D837)*($K$3:K836))</f>
        <v/>
      </c>
      <c r="H837" s="51">
        <f>(F837-G837+'2_Params'!$B$6)/'2_Params'!$B$7</f>
        <v/>
      </c>
      <c r="I837" s="51">
        <f>1/(1+10^(-H837))</f>
        <v/>
      </c>
      <c r="J837" s="52">
        <f>LN(ABS(E837)+1)*('2_Params'!$B$8/MAX('2_Params'!$B$10,(IF(L837=1,F837-G837,G837-F837))*'2_Params'!$B$9+'2_Params'!$B$8))</f>
        <v/>
      </c>
      <c r="K837" s="52">
        <f>'2_Params'!$B$5*J837*(L837-I837)</f>
        <v/>
      </c>
      <c r="L837" s="48">
        <f>'1_Raw_Games'!O837</f>
        <v/>
      </c>
      <c r="M837" s="66" t="n">
        <v>-0.0458220665171842</v>
      </c>
      <c r="N837" s="54">
        <f>ABS(H837-M837)</f>
        <v/>
      </c>
    </row>
    <row r="838" ht="15" customHeight="1" s="35">
      <c r="A838" s="48">
        <f>'1_Raw_Games'!A838</f>
        <v/>
      </c>
      <c r="B838" s="49">
        <f>'1_Raw_Games'!B838</f>
        <v/>
      </c>
      <c r="C838" s="48">
        <f>'1_Raw_Games'!D838</f>
        <v/>
      </c>
      <c r="D838" s="48">
        <f>'1_Raw_Games'!C838</f>
        <v/>
      </c>
      <c r="E838" s="48">
        <f>'1_Raw_Games'!P838</f>
        <v/>
      </c>
      <c r="F838" s="50">
        <f>'2_Params'!$B$4+SUMPRODUCT(($C$3:C837=C838)*($K$3:K837))-SUMPRODUCT(($D$3:D837=C838)*($K$3:K837))</f>
        <v/>
      </c>
      <c r="G838" s="50">
        <f>'2_Params'!$B$4+SUMPRODUCT(($C$3:C837=D838)*($K$3:K837))-SUMPRODUCT(($D$3:D837=D838)*($K$3:K837))</f>
        <v/>
      </c>
      <c r="H838" s="51">
        <f>(F838-G838+'2_Params'!$B$6)/'2_Params'!$B$7</f>
        <v/>
      </c>
      <c r="I838" s="51">
        <f>1/(1+10^(-H838))</f>
        <v/>
      </c>
      <c r="J838" s="52">
        <f>LN(ABS(E838)+1)*('2_Params'!$B$8/MAX('2_Params'!$B$10,(IF(L838=1,F838-G838,G838-F838))*'2_Params'!$B$9+'2_Params'!$B$8))</f>
        <v/>
      </c>
      <c r="K838" s="52">
        <f>'2_Params'!$B$5*J838*(L838-I838)</f>
        <v/>
      </c>
      <c r="L838" s="48">
        <f>'1_Raw_Games'!O838</f>
        <v/>
      </c>
      <c r="M838" s="66" t="n">
        <v>0.7779996485848051</v>
      </c>
      <c r="N838" s="54">
        <f>ABS(H838-M838)</f>
        <v/>
      </c>
    </row>
    <row r="839" ht="15" customHeight="1" s="35">
      <c r="A839" s="48">
        <f>'1_Raw_Games'!A839</f>
        <v/>
      </c>
      <c r="B839" s="49">
        <f>'1_Raw_Games'!B839</f>
        <v/>
      </c>
      <c r="C839" s="48">
        <f>'1_Raw_Games'!D839</f>
        <v/>
      </c>
      <c r="D839" s="48">
        <f>'1_Raw_Games'!C839</f>
        <v/>
      </c>
      <c r="E839" s="48">
        <f>'1_Raw_Games'!P839</f>
        <v/>
      </c>
      <c r="F839" s="50">
        <f>'2_Params'!$B$4+SUMPRODUCT(($C$3:C838=C839)*($K$3:K838))-SUMPRODUCT(($D$3:D838=C839)*($K$3:K838))</f>
        <v/>
      </c>
      <c r="G839" s="50">
        <f>'2_Params'!$B$4+SUMPRODUCT(($C$3:C838=D839)*($K$3:K838))-SUMPRODUCT(($D$3:D838=D839)*($K$3:K838))</f>
        <v/>
      </c>
      <c r="H839" s="51">
        <f>(F839-G839+'2_Params'!$B$6)/'2_Params'!$B$7</f>
        <v/>
      </c>
      <c r="I839" s="51">
        <f>1/(1+10^(-H839))</f>
        <v/>
      </c>
      <c r="J839" s="52">
        <f>LN(ABS(E839)+1)*('2_Params'!$B$8/MAX('2_Params'!$B$10,(IF(L839=1,F839-G839,G839-F839))*'2_Params'!$B$9+'2_Params'!$B$8))</f>
        <v/>
      </c>
      <c r="K839" s="52">
        <f>'2_Params'!$B$5*J839*(L839-I839)</f>
        <v/>
      </c>
      <c r="L839" s="48">
        <f>'1_Raw_Games'!O839</f>
        <v/>
      </c>
      <c r="M839" s="66" t="n">
        <v>0.1076781038515184</v>
      </c>
      <c r="N839" s="54">
        <f>ABS(H839-M839)</f>
        <v/>
      </c>
    </row>
    <row r="840" ht="15" customHeight="1" s="35">
      <c r="A840" s="48">
        <f>'1_Raw_Games'!A840</f>
        <v/>
      </c>
      <c r="B840" s="49">
        <f>'1_Raw_Games'!B840</f>
        <v/>
      </c>
      <c r="C840" s="48">
        <f>'1_Raw_Games'!D840</f>
        <v/>
      </c>
      <c r="D840" s="48">
        <f>'1_Raw_Games'!C840</f>
        <v/>
      </c>
      <c r="E840" s="48">
        <f>'1_Raw_Games'!P840</f>
        <v/>
      </c>
      <c r="F840" s="50">
        <f>'2_Params'!$B$4+SUMPRODUCT(($C$3:C839=C840)*($K$3:K839))-SUMPRODUCT(($D$3:D839=C840)*($K$3:K839))</f>
        <v/>
      </c>
      <c r="G840" s="50">
        <f>'2_Params'!$B$4+SUMPRODUCT(($C$3:C839=D840)*($K$3:K839))-SUMPRODUCT(($D$3:D839=D840)*($K$3:K839))</f>
        <v/>
      </c>
      <c r="H840" s="51">
        <f>(F840-G840+'2_Params'!$B$6)/'2_Params'!$B$7</f>
        <v/>
      </c>
      <c r="I840" s="51">
        <f>1/(1+10^(-H840))</f>
        <v/>
      </c>
      <c r="J840" s="52">
        <f>LN(ABS(E840)+1)*('2_Params'!$B$8/MAX('2_Params'!$B$10,(IF(L840=1,F840-G840,G840-F840))*'2_Params'!$B$9+'2_Params'!$B$8))</f>
        <v/>
      </c>
      <c r="K840" s="52">
        <f>'2_Params'!$B$5*J840*(L840-I840)</f>
        <v/>
      </c>
      <c r="L840" s="48">
        <f>'1_Raw_Games'!O840</f>
        <v/>
      </c>
      <c r="M840" s="66" t="n">
        <v>-0.0009824387500793001</v>
      </c>
      <c r="N840" s="54">
        <f>ABS(H840-M840)</f>
        <v/>
      </c>
    </row>
    <row r="841" ht="15" customHeight="1" s="35">
      <c r="A841" s="48">
        <f>'1_Raw_Games'!A841</f>
        <v/>
      </c>
      <c r="B841" s="49">
        <f>'1_Raw_Games'!B841</f>
        <v/>
      </c>
      <c r="C841" s="48">
        <f>'1_Raw_Games'!D841</f>
        <v/>
      </c>
      <c r="D841" s="48">
        <f>'1_Raw_Games'!C841</f>
        <v/>
      </c>
      <c r="E841" s="48">
        <f>'1_Raw_Games'!P841</f>
        <v/>
      </c>
      <c r="F841" s="50">
        <f>'2_Params'!$B$4+SUMPRODUCT(($C$3:C840=C841)*($K$3:K840))-SUMPRODUCT(($D$3:D840=C841)*($K$3:K840))</f>
        <v/>
      </c>
      <c r="G841" s="50">
        <f>'2_Params'!$B$4+SUMPRODUCT(($C$3:C840=D841)*($K$3:K840))-SUMPRODUCT(($D$3:D840=D841)*($K$3:K840))</f>
        <v/>
      </c>
      <c r="H841" s="51">
        <f>(F841-G841+'2_Params'!$B$6)/'2_Params'!$B$7</f>
        <v/>
      </c>
      <c r="I841" s="51">
        <f>1/(1+10^(-H841))</f>
        <v/>
      </c>
      <c r="J841" s="52">
        <f>LN(ABS(E841)+1)*('2_Params'!$B$8/MAX('2_Params'!$B$10,(IF(L841=1,F841-G841,G841-F841))*'2_Params'!$B$9+'2_Params'!$B$8))</f>
        <v/>
      </c>
      <c r="K841" s="52">
        <f>'2_Params'!$B$5*J841*(L841-I841)</f>
        <v/>
      </c>
      <c r="L841" s="48">
        <f>'1_Raw_Games'!O841</f>
        <v/>
      </c>
      <c r="M841" s="66" t="n">
        <v>0.2605775999657947</v>
      </c>
      <c r="N841" s="54">
        <f>ABS(H841-M841)</f>
        <v/>
      </c>
    </row>
    <row r="842" ht="15" customHeight="1" s="35">
      <c r="A842" s="48">
        <f>'1_Raw_Games'!A842</f>
        <v/>
      </c>
      <c r="B842" s="49">
        <f>'1_Raw_Games'!B842</f>
        <v/>
      </c>
      <c r="C842" s="48">
        <f>'1_Raw_Games'!D842</f>
        <v/>
      </c>
      <c r="D842" s="48">
        <f>'1_Raw_Games'!C842</f>
        <v/>
      </c>
      <c r="E842" s="48">
        <f>'1_Raw_Games'!P842</f>
        <v/>
      </c>
      <c r="F842" s="50">
        <f>'2_Params'!$B$4+SUMPRODUCT(($C$3:C841=C842)*($K$3:K841))-SUMPRODUCT(($D$3:D841=C842)*($K$3:K841))</f>
        <v/>
      </c>
      <c r="G842" s="50">
        <f>'2_Params'!$B$4+SUMPRODUCT(($C$3:C841=D842)*($K$3:K841))-SUMPRODUCT(($D$3:D841=D842)*($K$3:K841))</f>
        <v/>
      </c>
      <c r="H842" s="51">
        <f>(F842-G842+'2_Params'!$B$6)/'2_Params'!$B$7</f>
        <v/>
      </c>
      <c r="I842" s="51">
        <f>1/(1+10^(-H842))</f>
        <v/>
      </c>
      <c r="J842" s="52">
        <f>LN(ABS(E842)+1)*('2_Params'!$B$8/MAX('2_Params'!$B$10,(IF(L842=1,F842-G842,G842-F842))*'2_Params'!$B$9+'2_Params'!$B$8))</f>
        <v/>
      </c>
      <c r="K842" s="52">
        <f>'2_Params'!$B$5*J842*(L842-I842)</f>
        <v/>
      </c>
      <c r="L842" s="48">
        <f>'1_Raw_Games'!O842</f>
        <v/>
      </c>
      <c r="M842" s="66" t="n">
        <v>-0.1928527082005456</v>
      </c>
      <c r="N842" s="54">
        <f>ABS(H842-M842)</f>
        <v/>
      </c>
    </row>
    <row r="843" ht="15" customHeight="1" s="35">
      <c r="A843" s="48">
        <f>'1_Raw_Games'!A843</f>
        <v/>
      </c>
      <c r="B843" s="49">
        <f>'1_Raw_Games'!B843</f>
        <v/>
      </c>
      <c r="C843" s="48">
        <f>'1_Raw_Games'!D843</f>
        <v/>
      </c>
      <c r="D843" s="48">
        <f>'1_Raw_Games'!C843</f>
        <v/>
      </c>
      <c r="E843" s="48">
        <f>'1_Raw_Games'!P843</f>
        <v/>
      </c>
      <c r="F843" s="50">
        <f>'2_Params'!$B$4+SUMPRODUCT(($C$3:C842=C843)*($K$3:K842))-SUMPRODUCT(($D$3:D842=C843)*($K$3:K842))</f>
        <v/>
      </c>
      <c r="G843" s="50">
        <f>'2_Params'!$B$4+SUMPRODUCT(($C$3:C842=D843)*($K$3:K842))-SUMPRODUCT(($D$3:D842=D843)*($K$3:K842))</f>
        <v/>
      </c>
      <c r="H843" s="51">
        <f>(F843-G843+'2_Params'!$B$6)/'2_Params'!$B$7</f>
        <v/>
      </c>
      <c r="I843" s="51">
        <f>1/(1+10^(-H843))</f>
        <v/>
      </c>
      <c r="J843" s="52">
        <f>LN(ABS(E843)+1)*('2_Params'!$B$8/MAX('2_Params'!$B$10,(IF(L843=1,F843-G843,G843-F843))*'2_Params'!$B$9+'2_Params'!$B$8))</f>
        <v/>
      </c>
      <c r="K843" s="52">
        <f>'2_Params'!$B$5*J843*(L843-I843)</f>
        <v/>
      </c>
      <c r="L843" s="48">
        <f>'1_Raw_Games'!O843</f>
        <v/>
      </c>
      <c r="M843" s="66" t="n">
        <v>0.3584009184067219</v>
      </c>
      <c r="N843" s="54">
        <f>ABS(H843-M843)</f>
        <v/>
      </c>
    </row>
    <row r="844" ht="15" customHeight="1" s="35">
      <c r="A844" s="48">
        <f>'1_Raw_Games'!A844</f>
        <v/>
      </c>
      <c r="B844" s="49">
        <f>'1_Raw_Games'!B844</f>
        <v/>
      </c>
      <c r="C844" s="48">
        <f>'1_Raw_Games'!D844</f>
        <v/>
      </c>
      <c r="D844" s="48">
        <f>'1_Raw_Games'!C844</f>
        <v/>
      </c>
      <c r="E844" s="48">
        <f>'1_Raw_Games'!P844</f>
        <v/>
      </c>
      <c r="F844" s="50">
        <f>'2_Params'!$B$4+SUMPRODUCT(($C$3:C843=C844)*($K$3:K843))-SUMPRODUCT(($D$3:D843=C844)*($K$3:K843))</f>
        <v/>
      </c>
      <c r="G844" s="50">
        <f>'2_Params'!$B$4+SUMPRODUCT(($C$3:C843=D844)*($K$3:K843))-SUMPRODUCT(($D$3:D843=D844)*($K$3:K843))</f>
        <v/>
      </c>
      <c r="H844" s="51">
        <f>(F844-G844+'2_Params'!$B$6)/'2_Params'!$B$7</f>
        <v/>
      </c>
      <c r="I844" s="51">
        <f>1/(1+10^(-H844))</f>
        <v/>
      </c>
      <c r="J844" s="52">
        <f>LN(ABS(E844)+1)*('2_Params'!$B$8/MAX('2_Params'!$B$10,(IF(L844=1,F844-G844,G844-F844))*'2_Params'!$B$9+'2_Params'!$B$8))</f>
        <v/>
      </c>
      <c r="K844" s="52">
        <f>'2_Params'!$B$5*J844*(L844-I844)</f>
        <v/>
      </c>
      <c r="L844" s="48">
        <f>'1_Raw_Games'!O844</f>
        <v/>
      </c>
      <c r="M844" s="66" t="n">
        <v>-0.4166077407142023</v>
      </c>
      <c r="N844" s="54">
        <f>ABS(H844-M844)</f>
        <v/>
      </c>
    </row>
    <row r="845" ht="15" customHeight="1" s="35">
      <c r="A845" s="48">
        <f>'1_Raw_Games'!A845</f>
        <v/>
      </c>
      <c r="B845" s="49">
        <f>'1_Raw_Games'!B845</f>
        <v/>
      </c>
      <c r="C845" s="48">
        <f>'1_Raw_Games'!D845</f>
        <v/>
      </c>
      <c r="D845" s="48">
        <f>'1_Raw_Games'!C845</f>
        <v/>
      </c>
      <c r="E845" s="48">
        <f>'1_Raw_Games'!P845</f>
        <v/>
      </c>
      <c r="F845" s="50">
        <f>'2_Params'!$B$4+SUMPRODUCT(($C$3:C844=C845)*($K$3:K844))-SUMPRODUCT(($D$3:D844=C845)*($K$3:K844))</f>
        <v/>
      </c>
      <c r="G845" s="50">
        <f>'2_Params'!$B$4+SUMPRODUCT(($C$3:C844=D845)*($K$3:K844))-SUMPRODUCT(($D$3:D844=D845)*($K$3:K844))</f>
        <v/>
      </c>
      <c r="H845" s="51">
        <f>(F845-G845+'2_Params'!$B$6)/'2_Params'!$B$7</f>
        <v/>
      </c>
      <c r="I845" s="51">
        <f>1/(1+10^(-H845))</f>
        <v/>
      </c>
      <c r="J845" s="52">
        <f>LN(ABS(E845)+1)*('2_Params'!$B$8/MAX('2_Params'!$B$10,(IF(L845=1,F845-G845,G845-F845))*'2_Params'!$B$9+'2_Params'!$B$8))</f>
        <v/>
      </c>
      <c r="K845" s="52">
        <f>'2_Params'!$B$5*J845*(L845-I845)</f>
        <v/>
      </c>
      <c r="L845" s="48">
        <f>'1_Raw_Games'!O845</f>
        <v/>
      </c>
      <c r="M845" s="66" t="n">
        <v>0.9343913451589424</v>
      </c>
      <c r="N845" s="54">
        <f>ABS(H845-M845)</f>
        <v/>
      </c>
    </row>
    <row r="846" ht="15" customHeight="1" s="35">
      <c r="A846" s="48">
        <f>'1_Raw_Games'!A846</f>
        <v/>
      </c>
      <c r="B846" s="49">
        <f>'1_Raw_Games'!B846</f>
        <v/>
      </c>
      <c r="C846" s="48">
        <f>'1_Raw_Games'!D846</f>
        <v/>
      </c>
      <c r="D846" s="48">
        <f>'1_Raw_Games'!C846</f>
        <v/>
      </c>
      <c r="E846" s="48">
        <f>'1_Raw_Games'!P846</f>
        <v/>
      </c>
      <c r="F846" s="50">
        <f>'2_Params'!$B$4+SUMPRODUCT(($C$3:C845=C846)*($K$3:K845))-SUMPRODUCT(($D$3:D845=C846)*($K$3:K845))</f>
        <v/>
      </c>
      <c r="G846" s="50">
        <f>'2_Params'!$B$4+SUMPRODUCT(($C$3:C845=D846)*($K$3:K845))-SUMPRODUCT(($D$3:D845=D846)*($K$3:K845))</f>
        <v/>
      </c>
      <c r="H846" s="51">
        <f>(F846-G846+'2_Params'!$B$6)/'2_Params'!$B$7</f>
        <v/>
      </c>
      <c r="I846" s="51">
        <f>1/(1+10^(-H846))</f>
        <v/>
      </c>
      <c r="J846" s="52">
        <f>LN(ABS(E846)+1)*('2_Params'!$B$8/MAX('2_Params'!$B$10,(IF(L846=1,F846-G846,G846-F846))*'2_Params'!$B$9+'2_Params'!$B$8))</f>
        <v/>
      </c>
      <c r="K846" s="52">
        <f>'2_Params'!$B$5*J846*(L846-I846)</f>
        <v/>
      </c>
      <c r="L846" s="48">
        <f>'1_Raw_Games'!O846</f>
        <v/>
      </c>
      <c r="M846" s="66" t="n">
        <v>0.1322249651790139</v>
      </c>
      <c r="N846" s="54">
        <f>ABS(H846-M846)</f>
        <v/>
      </c>
    </row>
    <row r="847" ht="15" customHeight="1" s="35">
      <c r="A847" s="48">
        <f>'1_Raw_Games'!A847</f>
        <v/>
      </c>
      <c r="B847" s="49">
        <f>'1_Raw_Games'!B847</f>
        <v/>
      </c>
      <c r="C847" s="48">
        <f>'1_Raw_Games'!D847</f>
        <v/>
      </c>
      <c r="D847" s="48">
        <f>'1_Raw_Games'!C847</f>
        <v/>
      </c>
      <c r="E847" s="48">
        <f>'1_Raw_Games'!P847</f>
        <v/>
      </c>
      <c r="F847" s="50">
        <f>'2_Params'!$B$4+SUMPRODUCT(($C$3:C846=C847)*($K$3:K846))-SUMPRODUCT(($D$3:D846=C847)*($K$3:K846))</f>
        <v/>
      </c>
      <c r="G847" s="50">
        <f>'2_Params'!$B$4+SUMPRODUCT(($C$3:C846=D847)*($K$3:K846))-SUMPRODUCT(($D$3:D846=D847)*($K$3:K846))</f>
        <v/>
      </c>
      <c r="H847" s="51">
        <f>(F847-G847+'2_Params'!$B$6)/'2_Params'!$B$7</f>
        <v/>
      </c>
      <c r="I847" s="51">
        <f>1/(1+10^(-H847))</f>
        <v/>
      </c>
      <c r="J847" s="52">
        <f>LN(ABS(E847)+1)*('2_Params'!$B$8/MAX('2_Params'!$B$10,(IF(L847=1,F847-G847,G847-F847))*'2_Params'!$B$9+'2_Params'!$B$8))</f>
        <v/>
      </c>
      <c r="K847" s="52">
        <f>'2_Params'!$B$5*J847*(L847-I847)</f>
        <v/>
      </c>
      <c r="L847" s="48">
        <f>'1_Raw_Games'!O847</f>
        <v/>
      </c>
      <c r="M847" s="66" t="n">
        <v>0.2314540848082583</v>
      </c>
      <c r="N847" s="54">
        <f>ABS(H847-M847)</f>
        <v/>
      </c>
    </row>
    <row r="848" ht="15" customHeight="1" s="35">
      <c r="A848" s="48">
        <f>'1_Raw_Games'!A848</f>
        <v/>
      </c>
      <c r="B848" s="49">
        <f>'1_Raw_Games'!B848</f>
        <v/>
      </c>
      <c r="C848" s="48">
        <f>'1_Raw_Games'!D848</f>
        <v/>
      </c>
      <c r="D848" s="48">
        <f>'1_Raw_Games'!C848</f>
        <v/>
      </c>
      <c r="E848" s="48">
        <f>'1_Raw_Games'!P848</f>
        <v/>
      </c>
      <c r="F848" s="50">
        <f>'2_Params'!$B$4+SUMPRODUCT(($C$3:C847=C848)*($K$3:K847))-SUMPRODUCT(($D$3:D847=C848)*($K$3:K847))</f>
        <v/>
      </c>
      <c r="G848" s="50">
        <f>'2_Params'!$B$4+SUMPRODUCT(($C$3:C847=D848)*($K$3:K847))-SUMPRODUCT(($D$3:D847=D848)*($K$3:K847))</f>
        <v/>
      </c>
      <c r="H848" s="51">
        <f>(F848-G848+'2_Params'!$B$6)/'2_Params'!$B$7</f>
        <v/>
      </c>
      <c r="I848" s="51">
        <f>1/(1+10^(-H848))</f>
        <v/>
      </c>
      <c r="J848" s="52">
        <f>LN(ABS(E848)+1)*('2_Params'!$B$8/MAX('2_Params'!$B$10,(IF(L848=1,F848-G848,G848-F848))*'2_Params'!$B$9+'2_Params'!$B$8))</f>
        <v/>
      </c>
      <c r="K848" s="52">
        <f>'2_Params'!$B$5*J848*(L848-I848)</f>
        <v/>
      </c>
      <c r="L848" s="48">
        <f>'1_Raw_Games'!O848</f>
        <v/>
      </c>
      <c r="M848" s="66" t="n">
        <v>0.399519821576589</v>
      </c>
      <c r="N848" s="54">
        <f>ABS(H848-M848)</f>
        <v/>
      </c>
    </row>
    <row r="849" ht="15" customHeight="1" s="35">
      <c r="A849" s="48">
        <f>'1_Raw_Games'!A849</f>
        <v/>
      </c>
      <c r="B849" s="49">
        <f>'1_Raw_Games'!B849</f>
        <v/>
      </c>
      <c r="C849" s="48">
        <f>'1_Raw_Games'!D849</f>
        <v/>
      </c>
      <c r="D849" s="48">
        <f>'1_Raw_Games'!C849</f>
        <v/>
      </c>
      <c r="E849" s="48">
        <f>'1_Raw_Games'!P849</f>
        <v/>
      </c>
      <c r="F849" s="50">
        <f>'2_Params'!$B$4+SUMPRODUCT(($C$3:C848=C849)*($K$3:K848))-SUMPRODUCT(($D$3:D848=C849)*($K$3:K848))</f>
        <v/>
      </c>
      <c r="G849" s="50">
        <f>'2_Params'!$B$4+SUMPRODUCT(($C$3:C848=D849)*($K$3:K848))-SUMPRODUCT(($D$3:D848=D849)*($K$3:K848))</f>
        <v/>
      </c>
      <c r="H849" s="51">
        <f>(F849-G849+'2_Params'!$B$6)/'2_Params'!$B$7</f>
        <v/>
      </c>
      <c r="I849" s="51">
        <f>1/(1+10^(-H849))</f>
        <v/>
      </c>
      <c r="J849" s="52">
        <f>LN(ABS(E849)+1)*('2_Params'!$B$8/MAX('2_Params'!$B$10,(IF(L849=1,F849-G849,G849-F849))*'2_Params'!$B$9+'2_Params'!$B$8))</f>
        <v/>
      </c>
      <c r="K849" s="52">
        <f>'2_Params'!$B$5*J849*(L849-I849)</f>
        <v/>
      </c>
      <c r="L849" s="48">
        <f>'1_Raw_Games'!O849</f>
        <v/>
      </c>
      <c r="M849" s="66" t="n">
        <v>0.0194932202704609</v>
      </c>
      <c r="N849" s="54">
        <f>ABS(H849-M849)</f>
        <v/>
      </c>
    </row>
    <row r="850" ht="15" customHeight="1" s="35">
      <c r="A850" s="48">
        <f>'1_Raw_Games'!A850</f>
        <v/>
      </c>
      <c r="B850" s="49">
        <f>'1_Raw_Games'!B850</f>
        <v/>
      </c>
      <c r="C850" s="48">
        <f>'1_Raw_Games'!D850</f>
        <v/>
      </c>
      <c r="D850" s="48">
        <f>'1_Raw_Games'!C850</f>
        <v/>
      </c>
      <c r="E850" s="48">
        <f>'1_Raw_Games'!P850</f>
        <v/>
      </c>
      <c r="F850" s="50">
        <f>'2_Params'!$B$4+SUMPRODUCT(($C$3:C849=C850)*($K$3:K849))-SUMPRODUCT(($D$3:D849=C850)*($K$3:K849))</f>
        <v/>
      </c>
      <c r="G850" s="50">
        <f>'2_Params'!$B$4+SUMPRODUCT(($C$3:C849=D850)*($K$3:K849))-SUMPRODUCT(($D$3:D849=D850)*($K$3:K849))</f>
        <v/>
      </c>
      <c r="H850" s="51">
        <f>(F850-G850+'2_Params'!$B$6)/'2_Params'!$B$7</f>
        <v/>
      </c>
      <c r="I850" s="51">
        <f>1/(1+10^(-H850))</f>
        <v/>
      </c>
      <c r="J850" s="52">
        <f>LN(ABS(E850)+1)*('2_Params'!$B$8/MAX('2_Params'!$B$10,(IF(L850=1,F850-G850,G850-F850))*'2_Params'!$B$9+'2_Params'!$B$8))</f>
        <v/>
      </c>
      <c r="K850" s="52">
        <f>'2_Params'!$B$5*J850*(L850-I850)</f>
        <v/>
      </c>
      <c r="L850" s="48">
        <f>'1_Raw_Games'!O850</f>
        <v/>
      </c>
      <c r="M850" s="66" t="n">
        <v>0.0034428389969525</v>
      </c>
      <c r="N850" s="54">
        <f>ABS(H850-M850)</f>
        <v/>
      </c>
    </row>
    <row r="851" ht="15" customHeight="1" s="35">
      <c r="A851" s="48">
        <f>'1_Raw_Games'!A851</f>
        <v/>
      </c>
      <c r="B851" s="49">
        <f>'1_Raw_Games'!B851</f>
        <v/>
      </c>
      <c r="C851" s="48">
        <f>'1_Raw_Games'!D851</f>
        <v/>
      </c>
      <c r="D851" s="48">
        <f>'1_Raw_Games'!C851</f>
        <v/>
      </c>
      <c r="E851" s="48">
        <f>'1_Raw_Games'!P851</f>
        <v/>
      </c>
      <c r="F851" s="50">
        <f>'2_Params'!$B$4+SUMPRODUCT(($C$3:C850=C851)*($K$3:K850))-SUMPRODUCT(($D$3:D850=C851)*($K$3:K850))</f>
        <v/>
      </c>
      <c r="G851" s="50">
        <f>'2_Params'!$B$4+SUMPRODUCT(($C$3:C850=D851)*($K$3:K850))-SUMPRODUCT(($D$3:D850=D851)*($K$3:K850))</f>
        <v/>
      </c>
      <c r="H851" s="51">
        <f>(F851-G851+'2_Params'!$B$6)/'2_Params'!$B$7</f>
        <v/>
      </c>
      <c r="I851" s="51">
        <f>1/(1+10^(-H851))</f>
        <v/>
      </c>
      <c r="J851" s="52">
        <f>LN(ABS(E851)+1)*('2_Params'!$B$8/MAX('2_Params'!$B$10,(IF(L851=1,F851-G851,G851-F851))*'2_Params'!$B$9+'2_Params'!$B$8))</f>
        <v/>
      </c>
      <c r="K851" s="52">
        <f>'2_Params'!$B$5*J851*(L851-I851)</f>
        <v/>
      </c>
      <c r="L851" s="48">
        <f>'1_Raw_Games'!O851</f>
        <v/>
      </c>
      <c r="M851" s="66" t="n">
        <v>0.0035590439527436</v>
      </c>
      <c r="N851" s="54">
        <f>ABS(H851-M851)</f>
        <v/>
      </c>
    </row>
    <row r="852" ht="15" customHeight="1" s="35">
      <c r="A852" s="48">
        <f>'1_Raw_Games'!A852</f>
        <v/>
      </c>
      <c r="B852" s="49">
        <f>'1_Raw_Games'!B852</f>
        <v/>
      </c>
      <c r="C852" s="48">
        <f>'1_Raw_Games'!D852</f>
        <v/>
      </c>
      <c r="D852" s="48">
        <f>'1_Raw_Games'!C852</f>
        <v/>
      </c>
      <c r="E852" s="48">
        <f>'1_Raw_Games'!P852</f>
        <v/>
      </c>
      <c r="F852" s="50">
        <f>'2_Params'!$B$4+SUMPRODUCT(($C$3:C851=C852)*($K$3:K851))-SUMPRODUCT(($D$3:D851=C852)*($K$3:K851))</f>
        <v/>
      </c>
      <c r="G852" s="50">
        <f>'2_Params'!$B$4+SUMPRODUCT(($C$3:C851=D852)*($K$3:K851))-SUMPRODUCT(($D$3:D851=D852)*($K$3:K851))</f>
        <v/>
      </c>
      <c r="H852" s="51">
        <f>(F852-G852+'2_Params'!$B$6)/'2_Params'!$B$7</f>
        <v/>
      </c>
      <c r="I852" s="51">
        <f>1/(1+10^(-H852))</f>
        <v/>
      </c>
      <c r="J852" s="52">
        <f>LN(ABS(E852)+1)*('2_Params'!$B$8/MAX('2_Params'!$B$10,(IF(L852=1,F852-G852,G852-F852))*'2_Params'!$B$9+'2_Params'!$B$8))</f>
        <v/>
      </c>
      <c r="K852" s="52">
        <f>'2_Params'!$B$5*J852*(L852-I852)</f>
        <v/>
      </c>
      <c r="L852" s="48">
        <f>'1_Raw_Games'!O852</f>
        <v/>
      </c>
      <c r="M852" s="66" t="n">
        <v>-0.2973742947490387</v>
      </c>
      <c r="N852" s="54">
        <f>ABS(H852-M852)</f>
        <v/>
      </c>
    </row>
    <row r="853" ht="15" customHeight="1" s="35">
      <c r="A853" s="48">
        <f>'1_Raw_Games'!A853</f>
        <v/>
      </c>
      <c r="B853" s="49">
        <f>'1_Raw_Games'!B853</f>
        <v/>
      </c>
      <c r="C853" s="48">
        <f>'1_Raw_Games'!D853</f>
        <v/>
      </c>
      <c r="D853" s="48">
        <f>'1_Raw_Games'!C853</f>
        <v/>
      </c>
      <c r="E853" s="48">
        <f>'1_Raw_Games'!P853</f>
        <v/>
      </c>
      <c r="F853" s="50">
        <f>'2_Params'!$B$4+SUMPRODUCT(($C$3:C852=C853)*($K$3:K852))-SUMPRODUCT(($D$3:D852=C853)*($K$3:K852))</f>
        <v/>
      </c>
      <c r="G853" s="50">
        <f>'2_Params'!$B$4+SUMPRODUCT(($C$3:C852=D853)*($K$3:K852))-SUMPRODUCT(($D$3:D852=D853)*($K$3:K852))</f>
        <v/>
      </c>
      <c r="H853" s="51">
        <f>(F853-G853+'2_Params'!$B$6)/'2_Params'!$B$7</f>
        <v/>
      </c>
      <c r="I853" s="51">
        <f>1/(1+10^(-H853))</f>
        <v/>
      </c>
      <c r="J853" s="52">
        <f>LN(ABS(E853)+1)*('2_Params'!$B$8/MAX('2_Params'!$B$10,(IF(L853=1,F853-G853,G853-F853))*'2_Params'!$B$9+'2_Params'!$B$8))</f>
        <v/>
      </c>
      <c r="K853" s="52">
        <f>'2_Params'!$B$5*J853*(L853-I853)</f>
        <v/>
      </c>
      <c r="L853" s="48">
        <f>'1_Raw_Games'!O853</f>
        <v/>
      </c>
      <c r="M853" s="66" t="n">
        <v>-0.0640984391314503</v>
      </c>
      <c r="N853" s="54">
        <f>ABS(H853-M853)</f>
        <v/>
      </c>
    </row>
    <row r="854" ht="15" customHeight="1" s="35">
      <c r="A854" s="48">
        <f>'1_Raw_Games'!A854</f>
        <v/>
      </c>
      <c r="B854" s="49">
        <f>'1_Raw_Games'!B854</f>
        <v/>
      </c>
      <c r="C854" s="48">
        <f>'1_Raw_Games'!D854</f>
        <v/>
      </c>
      <c r="D854" s="48">
        <f>'1_Raw_Games'!C854</f>
        <v/>
      </c>
      <c r="E854" s="48">
        <f>'1_Raw_Games'!P854</f>
        <v/>
      </c>
      <c r="F854" s="50">
        <f>'2_Params'!$B$4+SUMPRODUCT(($C$3:C853=C854)*($K$3:K853))-SUMPRODUCT(($D$3:D853=C854)*($K$3:K853))</f>
        <v/>
      </c>
      <c r="G854" s="50">
        <f>'2_Params'!$B$4+SUMPRODUCT(($C$3:C853=D854)*($K$3:K853))-SUMPRODUCT(($D$3:D853=D854)*($K$3:K853))</f>
        <v/>
      </c>
      <c r="H854" s="51">
        <f>(F854-G854+'2_Params'!$B$6)/'2_Params'!$B$7</f>
        <v/>
      </c>
      <c r="I854" s="51">
        <f>1/(1+10^(-H854))</f>
        <v/>
      </c>
      <c r="J854" s="52">
        <f>LN(ABS(E854)+1)*('2_Params'!$B$8/MAX('2_Params'!$B$10,(IF(L854=1,F854-G854,G854-F854))*'2_Params'!$B$9+'2_Params'!$B$8))</f>
        <v/>
      </c>
      <c r="K854" s="52">
        <f>'2_Params'!$B$5*J854*(L854-I854)</f>
        <v/>
      </c>
      <c r="L854" s="48">
        <f>'1_Raw_Games'!O854</f>
        <v/>
      </c>
      <c r="M854" s="66" t="n">
        <v>0.2885773050157843</v>
      </c>
      <c r="N854" s="54">
        <f>ABS(H854-M854)</f>
        <v/>
      </c>
    </row>
    <row r="855" ht="15" customHeight="1" s="35">
      <c r="A855" s="48">
        <f>'1_Raw_Games'!A855</f>
        <v/>
      </c>
      <c r="B855" s="49">
        <f>'1_Raw_Games'!B855</f>
        <v/>
      </c>
      <c r="C855" s="48">
        <f>'1_Raw_Games'!D855</f>
        <v/>
      </c>
      <c r="D855" s="48">
        <f>'1_Raw_Games'!C855</f>
        <v/>
      </c>
      <c r="E855" s="48">
        <f>'1_Raw_Games'!P855</f>
        <v/>
      </c>
      <c r="F855" s="50">
        <f>'2_Params'!$B$4+SUMPRODUCT(($C$3:C854=C855)*($K$3:K854))-SUMPRODUCT(($D$3:D854=C855)*($K$3:K854))</f>
        <v/>
      </c>
      <c r="G855" s="50">
        <f>'2_Params'!$B$4+SUMPRODUCT(($C$3:C854=D855)*($K$3:K854))-SUMPRODUCT(($D$3:D854=D855)*($K$3:K854))</f>
        <v/>
      </c>
      <c r="H855" s="51">
        <f>(F855-G855+'2_Params'!$B$6)/'2_Params'!$B$7</f>
        <v/>
      </c>
      <c r="I855" s="51">
        <f>1/(1+10^(-H855))</f>
        <v/>
      </c>
      <c r="J855" s="52">
        <f>LN(ABS(E855)+1)*('2_Params'!$B$8/MAX('2_Params'!$B$10,(IF(L855=1,F855-G855,G855-F855))*'2_Params'!$B$9+'2_Params'!$B$8))</f>
        <v/>
      </c>
      <c r="K855" s="52">
        <f>'2_Params'!$B$5*J855*(L855-I855)</f>
        <v/>
      </c>
      <c r="L855" s="48">
        <f>'1_Raw_Games'!O855</f>
        <v/>
      </c>
      <c r="M855" s="66" t="n">
        <v>-0.2827707635171299</v>
      </c>
      <c r="N855" s="54">
        <f>ABS(H855-M855)</f>
        <v/>
      </c>
    </row>
    <row r="856" ht="15" customHeight="1" s="35">
      <c r="A856" s="48">
        <f>'1_Raw_Games'!A856</f>
        <v/>
      </c>
      <c r="B856" s="49">
        <f>'1_Raw_Games'!B856</f>
        <v/>
      </c>
      <c r="C856" s="48">
        <f>'1_Raw_Games'!D856</f>
        <v/>
      </c>
      <c r="D856" s="48">
        <f>'1_Raw_Games'!C856</f>
        <v/>
      </c>
      <c r="E856" s="48">
        <f>'1_Raw_Games'!P856</f>
        <v/>
      </c>
      <c r="F856" s="50">
        <f>'2_Params'!$B$4+SUMPRODUCT(($C$3:C855=C856)*($K$3:K855))-SUMPRODUCT(($D$3:D855=C856)*($K$3:K855))</f>
        <v/>
      </c>
      <c r="G856" s="50">
        <f>'2_Params'!$B$4+SUMPRODUCT(($C$3:C855=D856)*($K$3:K855))-SUMPRODUCT(($D$3:D855=D856)*($K$3:K855))</f>
        <v/>
      </c>
      <c r="H856" s="51">
        <f>(F856-G856+'2_Params'!$B$6)/'2_Params'!$B$7</f>
        <v/>
      </c>
      <c r="I856" s="51">
        <f>1/(1+10^(-H856))</f>
        <v/>
      </c>
      <c r="J856" s="52">
        <f>LN(ABS(E856)+1)*('2_Params'!$B$8/MAX('2_Params'!$B$10,(IF(L856=1,F856-G856,G856-F856))*'2_Params'!$B$9+'2_Params'!$B$8))</f>
        <v/>
      </c>
      <c r="K856" s="52">
        <f>'2_Params'!$B$5*J856*(L856-I856)</f>
        <v/>
      </c>
      <c r="L856" s="48">
        <f>'1_Raw_Games'!O856</f>
        <v/>
      </c>
      <c r="M856" s="66" t="n">
        <v>0.3020964115075998</v>
      </c>
      <c r="N856" s="54">
        <f>ABS(H856-M856)</f>
        <v/>
      </c>
    </row>
    <row r="857" ht="15" customHeight="1" s="35">
      <c r="A857" s="48">
        <f>'1_Raw_Games'!A857</f>
        <v/>
      </c>
      <c r="B857" s="49">
        <f>'1_Raw_Games'!B857</f>
        <v/>
      </c>
      <c r="C857" s="48">
        <f>'1_Raw_Games'!D857</f>
        <v/>
      </c>
      <c r="D857" s="48">
        <f>'1_Raw_Games'!C857</f>
        <v/>
      </c>
      <c r="E857" s="48">
        <f>'1_Raw_Games'!P857</f>
        <v/>
      </c>
      <c r="F857" s="50">
        <f>'2_Params'!$B$4+SUMPRODUCT(($C$3:C856=C857)*($K$3:K856))-SUMPRODUCT(($D$3:D856=C857)*($K$3:K856))</f>
        <v/>
      </c>
      <c r="G857" s="50">
        <f>'2_Params'!$B$4+SUMPRODUCT(($C$3:C856=D857)*($K$3:K856))-SUMPRODUCT(($D$3:D856=D857)*($K$3:K856))</f>
        <v/>
      </c>
      <c r="H857" s="51">
        <f>(F857-G857+'2_Params'!$B$6)/'2_Params'!$B$7</f>
        <v/>
      </c>
      <c r="I857" s="51">
        <f>1/(1+10^(-H857))</f>
        <v/>
      </c>
      <c r="J857" s="52">
        <f>LN(ABS(E857)+1)*('2_Params'!$B$8/MAX('2_Params'!$B$10,(IF(L857=1,F857-G857,G857-F857))*'2_Params'!$B$9+'2_Params'!$B$8))</f>
        <v/>
      </c>
      <c r="K857" s="52">
        <f>'2_Params'!$B$5*J857*(L857-I857)</f>
        <v/>
      </c>
      <c r="L857" s="48">
        <f>'1_Raw_Games'!O857</f>
        <v/>
      </c>
      <c r="M857" s="66" t="n">
        <v>0.2403557497590157</v>
      </c>
      <c r="N857" s="54">
        <f>ABS(H857-M857)</f>
        <v/>
      </c>
    </row>
    <row r="858" ht="15" customHeight="1" s="35">
      <c r="A858" s="48">
        <f>'1_Raw_Games'!A858</f>
        <v/>
      </c>
      <c r="B858" s="49">
        <f>'1_Raw_Games'!B858</f>
        <v/>
      </c>
      <c r="C858" s="48">
        <f>'1_Raw_Games'!D858</f>
        <v/>
      </c>
      <c r="D858" s="48">
        <f>'1_Raw_Games'!C858</f>
        <v/>
      </c>
      <c r="E858" s="48">
        <f>'1_Raw_Games'!P858</f>
        <v/>
      </c>
      <c r="F858" s="50">
        <f>'2_Params'!$B$4+SUMPRODUCT(($C$3:C857=C858)*($K$3:K857))-SUMPRODUCT(($D$3:D857=C858)*($K$3:K857))</f>
        <v/>
      </c>
      <c r="G858" s="50">
        <f>'2_Params'!$B$4+SUMPRODUCT(($C$3:C857=D858)*($K$3:K857))-SUMPRODUCT(($D$3:D857=D858)*($K$3:K857))</f>
        <v/>
      </c>
      <c r="H858" s="51">
        <f>(F858-G858+'2_Params'!$B$6)/'2_Params'!$B$7</f>
        <v/>
      </c>
      <c r="I858" s="51">
        <f>1/(1+10^(-H858))</f>
        <v/>
      </c>
      <c r="J858" s="52">
        <f>LN(ABS(E858)+1)*('2_Params'!$B$8/MAX('2_Params'!$B$10,(IF(L858=1,F858-G858,G858-F858))*'2_Params'!$B$9+'2_Params'!$B$8))</f>
        <v/>
      </c>
      <c r="K858" s="52">
        <f>'2_Params'!$B$5*J858*(L858-I858)</f>
        <v/>
      </c>
      <c r="L858" s="48">
        <f>'1_Raw_Games'!O858</f>
        <v/>
      </c>
      <c r="M858" s="66" t="n">
        <v>0.1370615872493658</v>
      </c>
      <c r="N858" s="54">
        <f>ABS(H858-M858)</f>
        <v/>
      </c>
    </row>
    <row r="859" ht="15" customHeight="1" s="35">
      <c r="A859" s="48">
        <f>'1_Raw_Games'!A859</f>
        <v/>
      </c>
      <c r="B859" s="49">
        <f>'1_Raw_Games'!B859</f>
        <v/>
      </c>
      <c r="C859" s="48">
        <f>'1_Raw_Games'!D859</f>
        <v/>
      </c>
      <c r="D859" s="48">
        <f>'1_Raw_Games'!C859</f>
        <v/>
      </c>
      <c r="E859" s="48">
        <f>'1_Raw_Games'!P859</f>
        <v/>
      </c>
      <c r="F859" s="50">
        <f>'2_Params'!$B$4+SUMPRODUCT(($C$3:C858=C859)*($K$3:K858))-SUMPRODUCT(($D$3:D858=C859)*($K$3:K858))</f>
        <v/>
      </c>
      <c r="G859" s="50">
        <f>'2_Params'!$B$4+SUMPRODUCT(($C$3:C858=D859)*($K$3:K858))-SUMPRODUCT(($D$3:D858=D859)*($K$3:K858))</f>
        <v/>
      </c>
      <c r="H859" s="51">
        <f>(F859-G859+'2_Params'!$B$6)/'2_Params'!$B$7</f>
        <v/>
      </c>
      <c r="I859" s="51">
        <f>1/(1+10^(-H859))</f>
        <v/>
      </c>
      <c r="J859" s="52">
        <f>LN(ABS(E859)+1)*('2_Params'!$B$8/MAX('2_Params'!$B$10,(IF(L859=1,F859-G859,G859-F859))*'2_Params'!$B$9+'2_Params'!$B$8))</f>
        <v/>
      </c>
      <c r="K859" s="52">
        <f>'2_Params'!$B$5*J859*(L859-I859)</f>
        <v/>
      </c>
      <c r="L859" s="48">
        <f>'1_Raw_Games'!O859</f>
        <v/>
      </c>
      <c r="M859" s="66" t="n">
        <v>0.4040120688970717</v>
      </c>
      <c r="N859" s="54">
        <f>ABS(H859-M859)</f>
        <v/>
      </c>
    </row>
    <row r="860" ht="15" customHeight="1" s="35">
      <c r="A860" s="48">
        <f>'1_Raw_Games'!A860</f>
        <v/>
      </c>
      <c r="B860" s="49">
        <f>'1_Raw_Games'!B860</f>
        <v/>
      </c>
      <c r="C860" s="48">
        <f>'1_Raw_Games'!D860</f>
        <v/>
      </c>
      <c r="D860" s="48">
        <f>'1_Raw_Games'!C860</f>
        <v/>
      </c>
      <c r="E860" s="48">
        <f>'1_Raw_Games'!P860</f>
        <v/>
      </c>
      <c r="F860" s="50">
        <f>'2_Params'!$B$4+SUMPRODUCT(($C$3:C859=C860)*($K$3:K859))-SUMPRODUCT(($D$3:D859=C860)*($K$3:K859))</f>
        <v/>
      </c>
      <c r="G860" s="50">
        <f>'2_Params'!$B$4+SUMPRODUCT(($C$3:C859=D860)*($K$3:K859))-SUMPRODUCT(($D$3:D859=D860)*($K$3:K859))</f>
        <v/>
      </c>
      <c r="H860" s="51">
        <f>(F860-G860+'2_Params'!$B$6)/'2_Params'!$B$7</f>
        <v/>
      </c>
      <c r="I860" s="51">
        <f>1/(1+10^(-H860))</f>
        <v/>
      </c>
      <c r="J860" s="52">
        <f>LN(ABS(E860)+1)*('2_Params'!$B$8/MAX('2_Params'!$B$10,(IF(L860=1,F860-G860,G860-F860))*'2_Params'!$B$9+'2_Params'!$B$8))</f>
        <v/>
      </c>
      <c r="K860" s="52">
        <f>'2_Params'!$B$5*J860*(L860-I860)</f>
        <v/>
      </c>
      <c r="L860" s="48">
        <f>'1_Raw_Games'!O860</f>
        <v/>
      </c>
      <c r="M860" s="66" t="n">
        <v>0.6227163464221604</v>
      </c>
      <c r="N860" s="54">
        <f>ABS(H860-M860)</f>
        <v/>
      </c>
    </row>
    <row r="861" ht="15" customHeight="1" s="35">
      <c r="A861" s="48">
        <f>'1_Raw_Games'!A861</f>
        <v/>
      </c>
      <c r="B861" s="49">
        <f>'1_Raw_Games'!B861</f>
        <v/>
      </c>
      <c r="C861" s="48">
        <f>'1_Raw_Games'!D861</f>
        <v/>
      </c>
      <c r="D861" s="48">
        <f>'1_Raw_Games'!C861</f>
        <v/>
      </c>
      <c r="E861" s="48">
        <f>'1_Raw_Games'!P861</f>
        <v/>
      </c>
      <c r="F861" s="50">
        <f>'2_Params'!$B$4+SUMPRODUCT(($C$3:C860=C861)*($K$3:K860))-SUMPRODUCT(($D$3:D860=C861)*($K$3:K860))</f>
        <v/>
      </c>
      <c r="G861" s="50">
        <f>'2_Params'!$B$4+SUMPRODUCT(($C$3:C860=D861)*($K$3:K860))-SUMPRODUCT(($D$3:D860=D861)*($K$3:K860))</f>
        <v/>
      </c>
      <c r="H861" s="51">
        <f>(F861-G861+'2_Params'!$B$6)/'2_Params'!$B$7</f>
        <v/>
      </c>
      <c r="I861" s="51">
        <f>1/(1+10^(-H861))</f>
        <v/>
      </c>
      <c r="J861" s="52">
        <f>LN(ABS(E861)+1)*('2_Params'!$B$8/MAX('2_Params'!$B$10,(IF(L861=1,F861-G861,G861-F861))*'2_Params'!$B$9+'2_Params'!$B$8))</f>
        <v/>
      </c>
      <c r="K861" s="52">
        <f>'2_Params'!$B$5*J861*(L861-I861)</f>
        <v/>
      </c>
      <c r="L861" s="48">
        <f>'1_Raw_Games'!O861</f>
        <v/>
      </c>
      <c r="M861" s="66" t="n">
        <v>-0.2620919512168058</v>
      </c>
      <c r="N861" s="54">
        <f>ABS(H861-M861)</f>
        <v/>
      </c>
    </row>
    <row r="862" ht="15" customHeight="1" s="35">
      <c r="A862" s="48">
        <f>'1_Raw_Games'!A862</f>
        <v/>
      </c>
      <c r="B862" s="49">
        <f>'1_Raw_Games'!B862</f>
        <v/>
      </c>
      <c r="C862" s="48">
        <f>'1_Raw_Games'!D862</f>
        <v/>
      </c>
      <c r="D862" s="48">
        <f>'1_Raw_Games'!C862</f>
        <v/>
      </c>
      <c r="E862" s="48">
        <f>'1_Raw_Games'!P862</f>
        <v/>
      </c>
      <c r="F862" s="50">
        <f>'2_Params'!$B$4+SUMPRODUCT(($C$3:C861=C862)*($K$3:K861))-SUMPRODUCT(($D$3:D861=C862)*($K$3:K861))</f>
        <v/>
      </c>
      <c r="G862" s="50">
        <f>'2_Params'!$B$4+SUMPRODUCT(($C$3:C861=D862)*($K$3:K861))-SUMPRODUCT(($D$3:D861=D862)*($K$3:K861))</f>
        <v/>
      </c>
      <c r="H862" s="51">
        <f>(F862-G862+'2_Params'!$B$6)/'2_Params'!$B$7</f>
        <v/>
      </c>
      <c r="I862" s="51">
        <f>1/(1+10^(-H862))</f>
        <v/>
      </c>
      <c r="J862" s="52">
        <f>LN(ABS(E862)+1)*('2_Params'!$B$8/MAX('2_Params'!$B$10,(IF(L862=1,F862-G862,G862-F862))*'2_Params'!$B$9+'2_Params'!$B$8))</f>
        <v/>
      </c>
      <c r="K862" s="52">
        <f>'2_Params'!$B$5*J862*(L862-I862)</f>
        <v/>
      </c>
      <c r="L862" s="48">
        <f>'1_Raw_Games'!O862</f>
        <v/>
      </c>
      <c r="M862" s="66" t="n">
        <v>0.4312145489130154</v>
      </c>
      <c r="N862" s="54">
        <f>ABS(H862-M862)</f>
        <v/>
      </c>
    </row>
    <row r="863" ht="15" customHeight="1" s="35">
      <c r="A863" s="48">
        <f>'1_Raw_Games'!A863</f>
        <v/>
      </c>
      <c r="B863" s="49">
        <f>'1_Raw_Games'!B863</f>
        <v/>
      </c>
      <c r="C863" s="48">
        <f>'1_Raw_Games'!D863</f>
        <v/>
      </c>
      <c r="D863" s="48">
        <f>'1_Raw_Games'!C863</f>
        <v/>
      </c>
      <c r="E863" s="48">
        <f>'1_Raw_Games'!P863</f>
        <v/>
      </c>
      <c r="F863" s="50">
        <f>'2_Params'!$B$4+SUMPRODUCT(($C$3:C862=C863)*($K$3:K862))-SUMPRODUCT(($D$3:D862=C863)*($K$3:K862))</f>
        <v/>
      </c>
      <c r="G863" s="50">
        <f>'2_Params'!$B$4+SUMPRODUCT(($C$3:C862=D863)*($K$3:K862))-SUMPRODUCT(($D$3:D862=D863)*($K$3:K862))</f>
        <v/>
      </c>
      <c r="H863" s="51">
        <f>(F863-G863+'2_Params'!$B$6)/'2_Params'!$B$7</f>
        <v/>
      </c>
      <c r="I863" s="51">
        <f>1/(1+10^(-H863))</f>
        <v/>
      </c>
      <c r="J863" s="52">
        <f>LN(ABS(E863)+1)*('2_Params'!$B$8/MAX('2_Params'!$B$10,(IF(L863=1,F863-G863,G863-F863))*'2_Params'!$B$9+'2_Params'!$B$8))</f>
        <v/>
      </c>
      <c r="K863" s="52">
        <f>'2_Params'!$B$5*J863*(L863-I863)</f>
        <v/>
      </c>
      <c r="L863" s="48">
        <f>'1_Raw_Games'!O863</f>
        <v/>
      </c>
      <c r="M863" s="66" t="n">
        <v>-0.0023550715163122</v>
      </c>
      <c r="N863" s="54">
        <f>ABS(H863-M863)</f>
        <v/>
      </c>
    </row>
    <row r="864" ht="15" customHeight="1" s="35">
      <c r="A864" s="48">
        <f>'1_Raw_Games'!A864</f>
        <v/>
      </c>
      <c r="B864" s="49">
        <f>'1_Raw_Games'!B864</f>
        <v/>
      </c>
      <c r="C864" s="48">
        <f>'1_Raw_Games'!D864</f>
        <v/>
      </c>
      <c r="D864" s="48">
        <f>'1_Raw_Games'!C864</f>
        <v/>
      </c>
      <c r="E864" s="48">
        <f>'1_Raw_Games'!P864</f>
        <v/>
      </c>
      <c r="F864" s="50">
        <f>'2_Params'!$B$4+SUMPRODUCT(($C$3:C863=C864)*($K$3:K863))-SUMPRODUCT(($D$3:D863=C864)*($K$3:K863))</f>
        <v/>
      </c>
      <c r="G864" s="50">
        <f>'2_Params'!$B$4+SUMPRODUCT(($C$3:C863=D864)*($K$3:K863))-SUMPRODUCT(($D$3:D863=D864)*($K$3:K863))</f>
        <v/>
      </c>
      <c r="H864" s="51">
        <f>(F864-G864+'2_Params'!$B$6)/'2_Params'!$B$7</f>
        <v/>
      </c>
      <c r="I864" s="51">
        <f>1/(1+10^(-H864))</f>
        <v/>
      </c>
      <c r="J864" s="52">
        <f>LN(ABS(E864)+1)*('2_Params'!$B$8/MAX('2_Params'!$B$10,(IF(L864=1,F864-G864,G864-F864))*'2_Params'!$B$9+'2_Params'!$B$8))</f>
        <v/>
      </c>
      <c r="K864" s="52">
        <f>'2_Params'!$B$5*J864*(L864-I864)</f>
        <v/>
      </c>
      <c r="L864" s="48">
        <f>'1_Raw_Games'!O864</f>
        <v/>
      </c>
      <c r="M864" s="66" t="n">
        <v>-0.1221230052980075</v>
      </c>
      <c r="N864" s="54">
        <f>ABS(H864-M864)</f>
        <v/>
      </c>
    </row>
    <row r="865" ht="15" customHeight="1" s="35">
      <c r="A865" s="48">
        <f>'1_Raw_Games'!A865</f>
        <v/>
      </c>
      <c r="B865" s="49">
        <f>'1_Raw_Games'!B865</f>
        <v/>
      </c>
      <c r="C865" s="48">
        <f>'1_Raw_Games'!D865</f>
        <v/>
      </c>
      <c r="D865" s="48">
        <f>'1_Raw_Games'!C865</f>
        <v/>
      </c>
      <c r="E865" s="48">
        <f>'1_Raw_Games'!P865</f>
        <v/>
      </c>
      <c r="F865" s="50">
        <f>'2_Params'!$B$4+SUMPRODUCT(($C$3:C864=C865)*($K$3:K864))-SUMPRODUCT(($D$3:D864=C865)*($K$3:K864))</f>
        <v/>
      </c>
      <c r="G865" s="50">
        <f>'2_Params'!$B$4+SUMPRODUCT(($C$3:C864=D865)*($K$3:K864))-SUMPRODUCT(($D$3:D864=D865)*($K$3:K864))</f>
        <v/>
      </c>
      <c r="H865" s="51">
        <f>(F865-G865+'2_Params'!$B$6)/'2_Params'!$B$7</f>
        <v/>
      </c>
      <c r="I865" s="51">
        <f>1/(1+10^(-H865))</f>
        <v/>
      </c>
      <c r="J865" s="52">
        <f>LN(ABS(E865)+1)*('2_Params'!$B$8/MAX('2_Params'!$B$10,(IF(L865=1,F865-G865,G865-F865))*'2_Params'!$B$9+'2_Params'!$B$8))</f>
        <v/>
      </c>
      <c r="K865" s="52">
        <f>'2_Params'!$B$5*J865*(L865-I865)</f>
        <v/>
      </c>
      <c r="L865" s="48">
        <f>'1_Raw_Games'!O865</f>
        <v/>
      </c>
      <c r="M865" s="66" t="n">
        <v>0.1672735635086366</v>
      </c>
      <c r="N865" s="54">
        <f>ABS(H865-M865)</f>
        <v/>
      </c>
    </row>
    <row r="866" ht="15" customHeight="1" s="35">
      <c r="A866" s="48">
        <f>'1_Raw_Games'!A866</f>
        <v/>
      </c>
      <c r="B866" s="49">
        <f>'1_Raw_Games'!B866</f>
        <v/>
      </c>
      <c r="C866" s="48">
        <f>'1_Raw_Games'!D866</f>
        <v/>
      </c>
      <c r="D866" s="48">
        <f>'1_Raw_Games'!C866</f>
        <v/>
      </c>
      <c r="E866" s="48">
        <f>'1_Raw_Games'!P866</f>
        <v/>
      </c>
      <c r="F866" s="50">
        <f>'2_Params'!$B$4+SUMPRODUCT(($C$3:C865=C866)*($K$3:K865))-SUMPRODUCT(($D$3:D865=C866)*($K$3:K865))</f>
        <v/>
      </c>
      <c r="G866" s="50">
        <f>'2_Params'!$B$4+SUMPRODUCT(($C$3:C865=D866)*($K$3:K865))-SUMPRODUCT(($D$3:D865=D866)*($K$3:K865))</f>
        <v/>
      </c>
      <c r="H866" s="51">
        <f>(F866-G866+'2_Params'!$B$6)/'2_Params'!$B$7</f>
        <v/>
      </c>
      <c r="I866" s="51">
        <f>1/(1+10^(-H866))</f>
        <v/>
      </c>
      <c r="J866" s="52">
        <f>LN(ABS(E866)+1)*('2_Params'!$B$8/MAX('2_Params'!$B$10,(IF(L866=1,F866-G866,G866-F866))*'2_Params'!$B$9+'2_Params'!$B$8))</f>
        <v/>
      </c>
      <c r="K866" s="52">
        <f>'2_Params'!$B$5*J866*(L866-I866)</f>
        <v/>
      </c>
      <c r="L866" s="48">
        <f>'1_Raw_Games'!O866</f>
        <v/>
      </c>
      <c r="M866" s="66" t="n">
        <v>-0.2393588221776809</v>
      </c>
      <c r="N866" s="54">
        <f>ABS(H866-M866)</f>
        <v/>
      </c>
    </row>
    <row r="867" ht="15" customHeight="1" s="35">
      <c r="A867" s="48">
        <f>'1_Raw_Games'!A867</f>
        <v/>
      </c>
      <c r="B867" s="49">
        <f>'1_Raw_Games'!B867</f>
        <v/>
      </c>
      <c r="C867" s="48">
        <f>'1_Raw_Games'!D867</f>
        <v/>
      </c>
      <c r="D867" s="48">
        <f>'1_Raw_Games'!C867</f>
        <v/>
      </c>
      <c r="E867" s="48">
        <f>'1_Raw_Games'!P867</f>
        <v/>
      </c>
      <c r="F867" s="50">
        <f>'2_Params'!$B$4+SUMPRODUCT(($C$3:C866=C867)*($K$3:K866))-SUMPRODUCT(($D$3:D866=C867)*($K$3:K866))</f>
        <v/>
      </c>
      <c r="G867" s="50">
        <f>'2_Params'!$B$4+SUMPRODUCT(($C$3:C866=D867)*($K$3:K866))-SUMPRODUCT(($D$3:D866=D867)*($K$3:K866))</f>
        <v/>
      </c>
      <c r="H867" s="51">
        <f>(F867-G867+'2_Params'!$B$6)/'2_Params'!$B$7</f>
        <v/>
      </c>
      <c r="I867" s="51">
        <f>1/(1+10^(-H867))</f>
        <v/>
      </c>
      <c r="J867" s="52">
        <f>LN(ABS(E867)+1)*('2_Params'!$B$8/MAX('2_Params'!$B$10,(IF(L867=1,F867-G867,G867-F867))*'2_Params'!$B$9+'2_Params'!$B$8))</f>
        <v/>
      </c>
      <c r="K867" s="52">
        <f>'2_Params'!$B$5*J867*(L867-I867)</f>
        <v/>
      </c>
      <c r="L867" s="48">
        <f>'1_Raw_Games'!O867</f>
        <v/>
      </c>
      <c r="M867" s="66" t="n">
        <v>-0.0108112758061815</v>
      </c>
      <c r="N867" s="54">
        <f>ABS(H867-M867)</f>
        <v/>
      </c>
    </row>
    <row r="868" ht="15" customHeight="1" s="35">
      <c r="A868" s="48">
        <f>'1_Raw_Games'!A868</f>
        <v/>
      </c>
      <c r="B868" s="49">
        <f>'1_Raw_Games'!B868</f>
        <v/>
      </c>
      <c r="C868" s="48">
        <f>'1_Raw_Games'!D868</f>
        <v/>
      </c>
      <c r="D868" s="48">
        <f>'1_Raw_Games'!C868</f>
        <v/>
      </c>
      <c r="E868" s="48">
        <f>'1_Raw_Games'!P868</f>
        <v/>
      </c>
      <c r="F868" s="50">
        <f>'2_Params'!$B$4+SUMPRODUCT(($C$3:C867=C868)*($K$3:K867))-SUMPRODUCT(($D$3:D867=C868)*($K$3:K867))</f>
        <v/>
      </c>
      <c r="G868" s="50">
        <f>'2_Params'!$B$4+SUMPRODUCT(($C$3:C867=D868)*($K$3:K867))-SUMPRODUCT(($D$3:D867=D868)*($K$3:K867))</f>
        <v/>
      </c>
      <c r="H868" s="51">
        <f>(F868-G868+'2_Params'!$B$6)/'2_Params'!$B$7</f>
        <v/>
      </c>
      <c r="I868" s="51">
        <f>1/(1+10^(-H868))</f>
        <v/>
      </c>
      <c r="J868" s="52">
        <f>LN(ABS(E868)+1)*('2_Params'!$B$8/MAX('2_Params'!$B$10,(IF(L868=1,F868-G868,G868-F868))*'2_Params'!$B$9+'2_Params'!$B$8))</f>
        <v/>
      </c>
      <c r="K868" s="52">
        <f>'2_Params'!$B$5*J868*(L868-I868)</f>
        <v/>
      </c>
      <c r="L868" s="48">
        <f>'1_Raw_Games'!O868</f>
        <v/>
      </c>
      <c r="M868" s="66" t="n">
        <v>-0.1641559360164825</v>
      </c>
      <c r="N868" s="54">
        <f>ABS(H868-M868)</f>
        <v/>
      </c>
    </row>
    <row r="869" ht="15" customHeight="1" s="35">
      <c r="A869" s="48">
        <f>'1_Raw_Games'!A869</f>
        <v/>
      </c>
      <c r="B869" s="49">
        <f>'1_Raw_Games'!B869</f>
        <v/>
      </c>
      <c r="C869" s="48">
        <f>'1_Raw_Games'!D869</f>
        <v/>
      </c>
      <c r="D869" s="48">
        <f>'1_Raw_Games'!C869</f>
        <v/>
      </c>
      <c r="E869" s="48">
        <f>'1_Raw_Games'!P869</f>
        <v/>
      </c>
      <c r="F869" s="50">
        <f>'2_Params'!$B$4+SUMPRODUCT(($C$3:C868=C869)*($K$3:K868))-SUMPRODUCT(($D$3:D868=C869)*($K$3:K868))</f>
        <v/>
      </c>
      <c r="G869" s="50">
        <f>'2_Params'!$B$4+SUMPRODUCT(($C$3:C868=D869)*($K$3:K868))-SUMPRODUCT(($D$3:D868=D869)*($K$3:K868))</f>
        <v/>
      </c>
      <c r="H869" s="51">
        <f>(F869-G869+'2_Params'!$B$6)/'2_Params'!$B$7</f>
        <v/>
      </c>
      <c r="I869" s="51">
        <f>1/(1+10^(-H869))</f>
        <v/>
      </c>
      <c r="J869" s="52">
        <f>LN(ABS(E869)+1)*('2_Params'!$B$8/MAX('2_Params'!$B$10,(IF(L869=1,F869-G869,G869-F869))*'2_Params'!$B$9+'2_Params'!$B$8))</f>
        <v/>
      </c>
      <c r="K869" s="52">
        <f>'2_Params'!$B$5*J869*(L869-I869)</f>
        <v/>
      </c>
      <c r="L869" s="48">
        <f>'1_Raw_Games'!O869</f>
        <v/>
      </c>
      <c r="M869" s="66" t="n">
        <v>-0.0809712093600001</v>
      </c>
      <c r="N869" s="54">
        <f>ABS(H869-M869)</f>
        <v/>
      </c>
    </row>
    <row r="870" ht="15" customHeight="1" s="35">
      <c r="A870" s="48">
        <f>'1_Raw_Games'!A870</f>
        <v/>
      </c>
      <c r="B870" s="49">
        <f>'1_Raw_Games'!B870</f>
        <v/>
      </c>
      <c r="C870" s="48">
        <f>'1_Raw_Games'!D870</f>
        <v/>
      </c>
      <c r="D870" s="48">
        <f>'1_Raw_Games'!C870</f>
        <v/>
      </c>
      <c r="E870" s="48">
        <f>'1_Raw_Games'!P870</f>
        <v/>
      </c>
      <c r="F870" s="50">
        <f>'2_Params'!$B$4+SUMPRODUCT(($C$3:C869=C870)*($K$3:K869))-SUMPRODUCT(($D$3:D869=C870)*($K$3:K869))</f>
        <v/>
      </c>
      <c r="G870" s="50">
        <f>'2_Params'!$B$4+SUMPRODUCT(($C$3:C869=D870)*($K$3:K869))-SUMPRODUCT(($D$3:D869=D870)*($K$3:K869))</f>
        <v/>
      </c>
      <c r="H870" s="51">
        <f>(F870-G870+'2_Params'!$B$6)/'2_Params'!$B$7</f>
        <v/>
      </c>
      <c r="I870" s="51">
        <f>1/(1+10^(-H870))</f>
        <v/>
      </c>
      <c r="J870" s="52">
        <f>LN(ABS(E870)+1)*('2_Params'!$B$8/MAX('2_Params'!$B$10,(IF(L870=1,F870-G870,G870-F870))*'2_Params'!$B$9+'2_Params'!$B$8))</f>
        <v/>
      </c>
      <c r="K870" s="52">
        <f>'2_Params'!$B$5*J870*(L870-I870)</f>
        <v/>
      </c>
      <c r="L870" s="48">
        <f>'1_Raw_Games'!O870</f>
        <v/>
      </c>
      <c r="M870" s="66" t="n">
        <v>0.193849819591893</v>
      </c>
      <c r="N870" s="54">
        <f>ABS(H870-M870)</f>
        <v/>
      </c>
    </row>
    <row r="871" ht="15" customHeight="1" s="35">
      <c r="A871" s="48">
        <f>'1_Raw_Games'!A871</f>
        <v/>
      </c>
      <c r="B871" s="49">
        <f>'1_Raw_Games'!B871</f>
        <v/>
      </c>
      <c r="C871" s="48">
        <f>'1_Raw_Games'!D871</f>
        <v/>
      </c>
      <c r="D871" s="48">
        <f>'1_Raw_Games'!C871</f>
        <v/>
      </c>
      <c r="E871" s="48">
        <f>'1_Raw_Games'!P871</f>
        <v/>
      </c>
      <c r="F871" s="50">
        <f>'2_Params'!$B$4+SUMPRODUCT(($C$3:C870=C871)*($K$3:K870))-SUMPRODUCT(($D$3:D870=C871)*($K$3:K870))</f>
        <v/>
      </c>
      <c r="G871" s="50">
        <f>'2_Params'!$B$4+SUMPRODUCT(($C$3:C870=D871)*($K$3:K870))-SUMPRODUCT(($D$3:D870=D871)*($K$3:K870))</f>
        <v/>
      </c>
      <c r="H871" s="51">
        <f>(F871-G871+'2_Params'!$B$6)/'2_Params'!$B$7</f>
        <v/>
      </c>
      <c r="I871" s="51">
        <f>1/(1+10^(-H871))</f>
        <v/>
      </c>
      <c r="J871" s="52">
        <f>LN(ABS(E871)+1)*('2_Params'!$B$8/MAX('2_Params'!$B$10,(IF(L871=1,F871-G871,G871-F871))*'2_Params'!$B$9+'2_Params'!$B$8))</f>
        <v/>
      </c>
      <c r="K871" s="52">
        <f>'2_Params'!$B$5*J871*(L871-I871)</f>
        <v/>
      </c>
      <c r="L871" s="48">
        <f>'1_Raw_Games'!O871</f>
        <v/>
      </c>
      <c r="M871" s="66" t="n">
        <v>0.0018717923658135</v>
      </c>
      <c r="N871" s="54">
        <f>ABS(H871-M871)</f>
        <v/>
      </c>
    </row>
    <row r="872" ht="15" customHeight="1" s="35">
      <c r="A872" s="48">
        <f>'1_Raw_Games'!A872</f>
        <v/>
      </c>
      <c r="B872" s="49">
        <f>'1_Raw_Games'!B872</f>
        <v/>
      </c>
      <c r="C872" s="48">
        <f>'1_Raw_Games'!D872</f>
        <v/>
      </c>
      <c r="D872" s="48">
        <f>'1_Raw_Games'!C872</f>
        <v/>
      </c>
      <c r="E872" s="48">
        <f>'1_Raw_Games'!P872</f>
        <v/>
      </c>
      <c r="F872" s="50">
        <f>'2_Params'!$B$4+SUMPRODUCT(($C$3:C871=C872)*($K$3:K871))-SUMPRODUCT(($D$3:D871=C872)*($K$3:K871))</f>
        <v/>
      </c>
      <c r="G872" s="50">
        <f>'2_Params'!$B$4+SUMPRODUCT(($C$3:C871=D872)*($K$3:K871))-SUMPRODUCT(($D$3:D871=D872)*($K$3:K871))</f>
        <v/>
      </c>
      <c r="H872" s="51">
        <f>(F872-G872+'2_Params'!$B$6)/'2_Params'!$B$7</f>
        <v/>
      </c>
      <c r="I872" s="51">
        <f>1/(1+10^(-H872))</f>
        <v/>
      </c>
      <c r="J872" s="52">
        <f>LN(ABS(E872)+1)*('2_Params'!$B$8/MAX('2_Params'!$B$10,(IF(L872=1,F872-G872,G872-F872))*'2_Params'!$B$9+'2_Params'!$B$8))</f>
        <v/>
      </c>
      <c r="K872" s="52">
        <f>'2_Params'!$B$5*J872*(L872-I872)</f>
        <v/>
      </c>
      <c r="L872" s="48">
        <f>'1_Raw_Games'!O872</f>
        <v/>
      </c>
      <c r="M872" s="66" t="n">
        <v>0.0880957197038708</v>
      </c>
      <c r="N872" s="54">
        <f>ABS(H872-M872)</f>
        <v/>
      </c>
    </row>
    <row r="873" ht="15" customHeight="1" s="35">
      <c r="A873" s="48">
        <f>'1_Raw_Games'!A873</f>
        <v/>
      </c>
      <c r="B873" s="49">
        <f>'1_Raw_Games'!B873</f>
        <v/>
      </c>
      <c r="C873" s="48">
        <f>'1_Raw_Games'!D873</f>
        <v/>
      </c>
      <c r="D873" s="48">
        <f>'1_Raw_Games'!C873</f>
        <v/>
      </c>
      <c r="E873" s="48">
        <f>'1_Raw_Games'!P873</f>
        <v/>
      </c>
      <c r="F873" s="50">
        <f>'2_Params'!$B$4+SUMPRODUCT(($C$3:C872=C873)*($K$3:K872))-SUMPRODUCT(($D$3:D872=C873)*($K$3:K872))</f>
        <v/>
      </c>
      <c r="G873" s="50">
        <f>'2_Params'!$B$4+SUMPRODUCT(($C$3:C872=D873)*($K$3:K872))-SUMPRODUCT(($D$3:D872=D873)*($K$3:K872))</f>
        <v/>
      </c>
      <c r="H873" s="51">
        <f>(F873-G873+'2_Params'!$B$6)/'2_Params'!$B$7</f>
        <v/>
      </c>
      <c r="I873" s="51">
        <f>1/(1+10^(-H873))</f>
        <v/>
      </c>
      <c r="J873" s="52">
        <f>LN(ABS(E873)+1)*('2_Params'!$B$8/MAX('2_Params'!$B$10,(IF(L873=1,F873-G873,G873-F873))*'2_Params'!$B$9+'2_Params'!$B$8))</f>
        <v/>
      </c>
      <c r="K873" s="52">
        <f>'2_Params'!$B$5*J873*(L873-I873)</f>
        <v/>
      </c>
      <c r="L873" s="48">
        <f>'1_Raw_Games'!O873</f>
        <v/>
      </c>
      <c r="M873" s="66" t="n">
        <v>-0.1625052681394953</v>
      </c>
      <c r="N873" s="54">
        <f>ABS(H873-M873)</f>
        <v/>
      </c>
    </row>
    <row r="874" ht="15" customHeight="1" s="35">
      <c r="A874" s="48">
        <f>'1_Raw_Games'!A874</f>
        <v/>
      </c>
      <c r="B874" s="49">
        <f>'1_Raw_Games'!B874</f>
        <v/>
      </c>
      <c r="C874" s="48">
        <f>'1_Raw_Games'!D874</f>
        <v/>
      </c>
      <c r="D874" s="48">
        <f>'1_Raw_Games'!C874</f>
        <v/>
      </c>
      <c r="E874" s="48">
        <f>'1_Raw_Games'!P874</f>
        <v/>
      </c>
      <c r="F874" s="50">
        <f>'2_Params'!$B$4+SUMPRODUCT(($C$3:C873=C874)*($K$3:K873))-SUMPRODUCT(($D$3:D873=C874)*($K$3:K873))</f>
        <v/>
      </c>
      <c r="G874" s="50">
        <f>'2_Params'!$B$4+SUMPRODUCT(($C$3:C873=D874)*($K$3:K873))-SUMPRODUCT(($D$3:D873=D874)*($K$3:K873))</f>
        <v/>
      </c>
      <c r="H874" s="51">
        <f>(F874-G874+'2_Params'!$B$6)/'2_Params'!$B$7</f>
        <v/>
      </c>
      <c r="I874" s="51">
        <f>1/(1+10^(-H874))</f>
        <v/>
      </c>
      <c r="J874" s="52">
        <f>LN(ABS(E874)+1)*('2_Params'!$B$8/MAX('2_Params'!$B$10,(IF(L874=1,F874-G874,G874-F874))*'2_Params'!$B$9+'2_Params'!$B$8))</f>
        <v/>
      </c>
      <c r="K874" s="52">
        <f>'2_Params'!$B$5*J874*(L874-I874)</f>
        <v/>
      </c>
      <c r="L874" s="48">
        <f>'1_Raw_Games'!O874</f>
        <v/>
      </c>
      <c r="M874" s="66" t="n">
        <v>-0.1102958795735753</v>
      </c>
      <c r="N874" s="54">
        <f>ABS(H874-M874)</f>
        <v/>
      </c>
    </row>
    <row r="875" ht="15" customHeight="1" s="35">
      <c r="A875" s="48">
        <f>'1_Raw_Games'!A875</f>
        <v/>
      </c>
      <c r="B875" s="49">
        <f>'1_Raw_Games'!B875</f>
        <v/>
      </c>
      <c r="C875" s="48">
        <f>'1_Raw_Games'!D875</f>
        <v/>
      </c>
      <c r="D875" s="48">
        <f>'1_Raw_Games'!C875</f>
        <v/>
      </c>
      <c r="E875" s="48">
        <f>'1_Raw_Games'!P875</f>
        <v/>
      </c>
      <c r="F875" s="50">
        <f>'2_Params'!$B$4+SUMPRODUCT(($C$3:C874=C875)*($K$3:K874))-SUMPRODUCT(($D$3:D874=C875)*($K$3:K874))</f>
        <v/>
      </c>
      <c r="G875" s="50">
        <f>'2_Params'!$B$4+SUMPRODUCT(($C$3:C874=D875)*($K$3:K874))-SUMPRODUCT(($D$3:D874=D875)*($K$3:K874))</f>
        <v/>
      </c>
      <c r="H875" s="51">
        <f>(F875-G875+'2_Params'!$B$6)/'2_Params'!$B$7</f>
        <v/>
      </c>
      <c r="I875" s="51">
        <f>1/(1+10^(-H875))</f>
        <v/>
      </c>
      <c r="J875" s="52">
        <f>LN(ABS(E875)+1)*('2_Params'!$B$8/MAX('2_Params'!$B$10,(IF(L875=1,F875-G875,G875-F875))*'2_Params'!$B$9+'2_Params'!$B$8))</f>
        <v/>
      </c>
      <c r="K875" s="52">
        <f>'2_Params'!$B$5*J875*(L875-I875)</f>
        <v/>
      </c>
      <c r="L875" s="48">
        <f>'1_Raw_Games'!O875</f>
        <v/>
      </c>
      <c r="M875" s="66" t="n">
        <v>0.7485723844648839</v>
      </c>
      <c r="N875" s="54">
        <f>ABS(H875-M875)</f>
        <v/>
      </c>
    </row>
    <row r="876" ht="15" customHeight="1" s="35">
      <c r="A876" s="48">
        <f>'1_Raw_Games'!A876</f>
        <v/>
      </c>
      <c r="B876" s="49">
        <f>'1_Raw_Games'!B876</f>
        <v/>
      </c>
      <c r="C876" s="48">
        <f>'1_Raw_Games'!D876</f>
        <v/>
      </c>
      <c r="D876" s="48">
        <f>'1_Raw_Games'!C876</f>
        <v/>
      </c>
      <c r="E876" s="48">
        <f>'1_Raw_Games'!P876</f>
        <v/>
      </c>
      <c r="F876" s="50">
        <f>'2_Params'!$B$4+SUMPRODUCT(($C$3:C875=C876)*($K$3:K875))-SUMPRODUCT(($D$3:D875=C876)*($K$3:K875))</f>
        <v/>
      </c>
      <c r="G876" s="50">
        <f>'2_Params'!$B$4+SUMPRODUCT(($C$3:C875=D876)*($K$3:K875))-SUMPRODUCT(($D$3:D875=D876)*($K$3:K875))</f>
        <v/>
      </c>
      <c r="H876" s="51">
        <f>(F876-G876+'2_Params'!$B$6)/'2_Params'!$B$7</f>
        <v/>
      </c>
      <c r="I876" s="51">
        <f>1/(1+10^(-H876))</f>
        <v/>
      </c>
      <c r="J876" s="52">
        <f>LN(ABS(E876)+1)*('2_Params'!$B$8/MAX('2_Params'!$B$10,(IF(L876=1,F876-G876,G876-F876))*'2_Params'!$B$9+'2_Params'!$B$8))</f>
        <v/>
      </c>
      <c r="K876" s="52">
        <f>'2_Params'!$B$5*J876*(L876-I876)</f>
        <v/>
      </c>
      <c r="L876" s="48">
        <f>'1_Raw_Games'!O876</f>
        <v/>
      </c>
      <c r="M876" s="66" t="n">
        <v>-0.176107831157953</v>
      </c>
      <c r="N876" s="54">
        <f>ABS(H876-M876)</f>
        <v/>
      </c>
    </row>
    <row r="877" ht="15" customHeight="1" s="35">
      <c r="A877" s="48">
        <f>'1_Raw_Games'!A877</f>
        <v/>
      </c>
      <c r="B877" s="49">
        <f>'1_Raw_Games'!B877</f>
        <v/>
      </c>
      <c r="C877" s="48">
        <f>'1_Raw_Games'!D877</f>
        <v/>
      </c>
      <c r="D877" s="48">
        <f>'1_Raw_Games'!C877</f>
        <v/>
      </c>
      <c r="E877" s="48">
        <f>'1_Raw_Games'!P877</f>
        <v/>
      </c>
      <c r="F877" s="50">
        <f>'2_Params'!$B$4+SUMPRODUCT(($C$3:C876=C877)*($K$3:K876))-SUMPRODUCT(($D$3:D876=C877)*($K$3:K876))</f>
        <v/>
      </c>
      <c r="G877" s="50">
        <f>'2_Params'!$B$4+SUMPRODUCT(($C$3:C876=D877)*($K$3:K876))-SUMPRODUCT(($D$3:D876=D877)*($K$3:K876))</f>
        <v/>
      </c>
      <c r="H877" s="51">
        <f>(F877-G877+'2_Params'!$B$6)/'2_Params'!$B$7</f>
        <v/>
      </c>
      <c r="I877" s="51">
        <f>1/(1+10^(-H877))</f>
        <v/>
      </c>
      <c r="J877" s="52">
        <f>LN(ABS(E877)+1)*('2_Params'!$B$8/MAX('2_Params'!$B$10,(IF(L877=1,F877-G877,G877-F877))*'2_Params'!$B$9+'2_Params'!$B$8))</f>
        <v/>
      </c>
      <c r="K877" s="52">
        <f>'2_Params'!$B$5*J877*(L877-I877)</f>
        <v/>
      </c>
      <c r="L877" s="48">
        <f>'1_Raw_Games'!O877</f>
        <v/>
      </c>
      <c r="M877" s="66" t="n">
        <v>-0.0450755637783908</v>
      </c>
      <c r="N877" s="54">
        <f>ABS(H877-M877)</f>
        <v/>
      </c>
    </row>
    <row r="878" ht="15" customHeight="1" s="35">
      <c r="A878" s="48">
        <f>'1_Raw_Games'!A878</f>
        <v/>
      </c>
      <c r="B878" s="49">
        <f>'1_Raw_Games'!B878</f>
        <v/>
      </c>
      <c r="C878" s="48">
        <f>'1_Raw_Games'!D878</f>
        <v/>
      </c>
      <c r="D878" s="48">
        <f>'1_Raw_Games'!C878</f>
        <v/>
      </c>
      <c r="E878" s="48">
        <f>'1_Raw_Games'!P878</f>
        <v/>
      </c>
      <c r="F878" s="50">
        <f>'2_Params'!$B$4+SUMPRODUCT(($C$3:C877=C878)*($K$3:K877))-SUMPRODUCT(($D$3:D877=C878)*($K$3:K877))</f>
        <v/>
      </c>
      <c r="G878" s="50">
        <f>'2_Params'!$B$4+SUMPRODUCT(($C$3:C877=D878)*($K$3:K877))-SUMPRODUCT(($D$3:D877=D878)*($K$3:K877))</f>
        <v/>
      </c>
      <c r="H878" s="51">
        <f>(F878-G878+'2_Params'!$B$6)/'2_Params'!$B$7</f>
        <v/>
      </c>
      <c r="I878" s="51">
        <f>1/(1+10^(-H878))</f>
        <v/>
      </c>
      <c r="J878" s="52">
        <f>LN(ABS(E878)+1)*('2_Params'!$B$8/MAX('2_Params'!$B$10,(IF(L878=1,F878-G878,G878-F878))*'2_Params'!$B$9+'2_Params'!$B$8))</f>
        <v/>
      </c>
      <c r="K878" s="52">
        <f>'2_Params'!$B$5*J878*(L878-I878)</f>
        <v/>
      </c>
      <c r="L878" s="48">
        <f>'1_Raw_Games'!O878</f>
        <v/>
      </c>
      <c r="M878" s="66" t="n">
        <v>-0.3898975566542981</v>
      </c>
      <c r="N878" s="54">
        <f>ABS(H878-M878)</f>
        <v/>
      </c>
    </row>
    <row r="879" ht="15" customHeight="1" s="35">
      <c r="A879" s="48">
        <f>'1_Raw_Games'!A879</f>
        <v/>
      </c>
      <c r="B879" s="49">
        <f>'1_Raw_Games'!B879</f>
        <v/>
      </c>
      <c r="C879" s="48">
        <f>'1_Raw_Games'!D879</f>
        <v/>
      </c>
      <c r="D879" s="48">
        <f>'1_Raw_Games'!C879</f>
        <v/>
      </c>
      <c r="E879" s="48">
        <f>'1_Raw_Games'!P879</f>
        <v/>
      </c>
      <c r="F879" s="50">
        <f>'2_Params'!$B$4+SUMPRODUCT(($C$3:C878=C879)*($K$3:K878))-SUMPRODUCT(($D$3:D878=C879)*($K$3:K878))</f>
        <v/>
      </c>
      <c r="G879" s="50">
        <f>'2_Params'!$B$4+SUMPRODUCT(($C$3:C878=D879)*($K$3:K878))-SUMPRODUCT(($D$3:D878=D879)*($K$3:K878))</f>
        <v/>
      </c>
      <c r="H879" s="51">
        <f>(F879-G879+'2_Params'!$B$6)/'2_Params'!$B$7</f>
        <v/>
      </c>
      <c r="I879" s="51">
        <f>1/(1+10^(-H879))</f>
        <v/>
      </c>
      <c r="J879" s="52">
        <f>LN(ABS(E879)+1)*('2_Params'!$B$8/MAX('2_Params'!$B$10,(IF(L879=1,F879-G879,G879-F879))*'2_Params'!$B$9+'2_Params'!$B$8))</f>
        <v/>
      </c>
      <c r="K879" s="52">
        <f>'2_Params'!$B$5*J879*(L879-I879)</f>
        <v/>
      </c>
      <c r="L879" s="48">
        <f>'1_Raw_Games'!O879</f>
        <v/>
      </c>
      <c r="M879" s="66" t="n">
        <v>0.1667515060751867</v>
      </c>
      <c r="N879" s="54">
        <f>ABS(H879-M879)</f>
        <v/>
      </c>
    </row>
    <row r="880" ht="15" customHeight="1" s="35">
      <c r="A880" s="48">
        <f>'1_Raw_Games'!A880</f>
        <v/>
      </c>
      <c r="B880" s="49">
        <f>'1_Raw_Games'!B880</f>
        <v/>
      </c>
      <c r="C880" s="48">
        <f>'1_Raw_Games'!D880</f>
        <v/>
      </c>
      <c r="D880" s="48">
        <f>'1_Raw_Games'!C880</f>
        <v/>
      </c>
      <c r="E880" s="48">
        <f>'1_Raw_Games'!P880</f>
        <v/>
      </c>
      <c r="F880" s="50">
        <f>'2_Params'!$B$4+SUMPRODUCT(($C$3:C879=C880)*($K$3:K879))-SUMPRODUCT(($D$3:D879=C880)*($K$3:K879))</f>
        <v/>
      </c>
      <c r="G880" s="50">
        <f>'2_Params'!$B$4+SUMPRODUCT(($C$3:C879=D880)*($K$3:K879))-SUMPRODUCT(($D$3:D879=D880)*($K$3:K879))</f>
        <v/>
      </c>
      <c r="H880" s="51">
        <f>(F880-G880+'2_Params'!$B$6)/'2_Params'!$B$7</f>
        <v/>
      </c>
      <c r="I880" s="51">
        <f>1/(1+10^(-H880))</f>
        <v/>
      </c>
      <c r="J880" s="52">
        <f>LN(ABS(E880)+1)*('2_Params'!$B$8/MAX('2_Params'!$B$10,(IF(L880=1,F880-G880,G880-F880))*'2_Params'!$B$9+'2_Params'!$B$8))</f>
        <v/>
      </c>
      <c r="K880" s="52">
        <f>'2_Params'!$B$5*J880*(L880-I880)</f>
        <v/>
      </c>
      <c r="L880" s="48">
        <f>'1_Raw_Games'!O880</f>
        <v/>
      </c>
      <c r="M880" s="66" t="n">
        <v>0.4609619473641288</v>
      </c>
      <c r="N880" s="54">
        <f>ABS(H880-M880)</f>
        <v/>
      </c>
    </row>
    <row r="881" ht="15" customHeight="1" s="35">
      <c r="A881" s="48">
        <f>'1_Raw_Games'!A881</f>
        <v/>
      </c>
      <c r="B881" s="49">
        <f>'1_Raw_Games'!B881</f>
        <v/>
      </c>
      <c r="C881" s="48">
        <f>'1_Raw_Games'!D881</f>
        <v/>
      </c>
      <c r="D881" s="48">
        <f>'1_Raw_Games'!C881</f>
        <v/>
      </c>
      <c r="E881" s="48">
        <f>'1_Raw_Games'!P881</f>
        <v/>
      </c>
      <c r="F881" s="50">
        <f>'2_Params'!$B$4+SUMPRODUCT(($C$3:C880=C881)*($K$3:K880))-SUMPRODUCT(($D$3:D880=C881)*($K$3:K880))</f>
        <v/>
      </c>
      <c r="G881" s="50">
        <f>'2_Params'!$B$4+SUMPRODUCT(($C$3:C880=D881)*($K$3:K880))-SUMPRODUCT(($D$3:D880=D881)*($K$3:K880))</f>
        <v/>
      </c>
      <c r="H881" s="51">
        <f>(F881-G881+'2_Params'!$B$6)/'2_Params'!$B$7</f>
        <v/>
      </c>
      <c r="I881" s="51">
        <f>1/(1+10^(-H881))</f>
        <v/>
      </c>
      <c r="J881" s="52">
        <f>LN(ABS(E881)+1)*('2_Params'!$B$8/MAX('2_Params'!$B$10,(IF(L881=1,F881-G881,G881-F881))*'2_Params'!$B$9+'2_Params'!$B$8))</f>
        <v/>
      </c>
      <c r="K881" s="52">
        <f>'2_Params'!$B$5*J881*(L881-I881)</f>
        <v/>
      </c>
      <c r="L881" s="48">
        <f>'1_Raw_Games'!O881</f>
        <v/>
      </c>
      <c r="M881" s="66" t="n">
        <v>-0.5987198629193762</v>
      </c>
      <c r="N881" s="54">
        <f>ABS(H881-M881)</f>
        <v/>
      </c>
    </row>
    <row r="882" ht="15" customHeight="1" s="35">
      <c r="A882" s="48">
        <f>'1_Raw_Games'!A882</f>
        <v/>
      </c>
      <c r="B882" s="49">
        <f>'1_Raw_Games'!B882</f>
        <v/>
      </c>
      <c r="C882" s="48">
        <f>'1_Raw_Games'!D882</f>
        <v/>
      </c>
      <c r="D882" s="48">
        <f>'1_Raw_Games'!C882</f>
        <v/>
      </c>
      <c r="E882" s="48">
        <f>'1_Raw_Games'!P882</f>
        <v/>
      </c>
      <c r="F882" s="50">
        <f>'2_Params'!$B$4+SUMPRODUCT(($C$3:C881=C882)*($K$3:K881))-SUMPRODUCT(($D$3:D881=C882)*($K$3:K881))</f>
        <v/>
      </c>
      <c r="G882" s="50">
        <f>'2_Params'!$B$4+SUMPRODUCT(($C$3:C881=D882)*($K$3:K881))-SUMPRODUCT(($D$3:D881=D882)*($K$3:K881))</f>
        <v/>
      </c>
      <c r="H882" s="51">
        <f>(F882-G882+'2_Params'!$B$6)/'2_Params'!$B$7</f>
        <v/>
      </c>
      <c r="I882" s="51">
        <f>1/(1+10^(-H882))</f>
        <v/>
      </c>
      <c r="J882" s="52">
        <f>LN(ABS(E882)+1)*('2_Params'!$B$8/MAX('2_Params'!$B$10,(IF(L882=1,F882-G882,G882-F882))*'2_Params'!$B$9+'2_Params'!$B$8))</f>
        <v/>
      </c>
      <c r="K882" s="52">
        <f>'2_Params'!$B$5*J882*(L882-I882)</f>
        <v/>
      </c>
      <c r="L882" s="48">
        <f>'1_Raw_Games'!O882</f>
        <v/>
      </c>
      <c r="M882" s="66" t="n">
        <v>-0.0708303086020754</v>
      </c>
      <c r="N882" s="54">
        <f>ABS(H882-M882)</f>
        <v/>
      </c>
    </row>
    <row r="883" ht="15" customHeight="1" s="35">
      <c r="A883" s="48">
        <f>'1_Raw_Games'!A883</f>
        <v/>
      </c>
      <c r="B883" s="49">
        <f>'1_Raw_Games'!B883</f>
        <v/>
      </c>
      <c r="C883" s="48">
        <f>'1_Raw_Games'!D883</f>
        <v/>
      </c>
      <c r="D883" s="48">
        <f>'1_Raw_Games'!C883</f>
        <v/>
      </c>
      <c r="E883" s="48">
        <f>'1_Raw_Games'!P883</f>
        <v/>
      </c>
      <c r="F883" s="50">
        <f>'2_Params'!$B$4+SUMPRODUCT(($C$3:C882=C883)*($K$3:K882))-SUMPRODUCT(($D$3:D882=C883)*($K$3:K882))</f>
        <v/>
      </c>
      <c r="G883" s="50">
        <f>'2_Params'!$B$4+SUMPRODUCT(($C$3:C882=D883)*($K$3:K882))-SUMPRODUCT(($D$3:D882=D883)*($K$3:K882))</f>
        <v/>
      </c>
      <c r="H883" s="51">
        <f>(F883-G883+'2_Params'!$B$6)/'2_Params'!$B$7</f>
        <v/>
      </c>
      <c r="I883" s="51">
        <f>1/(1+10^(-H883))</f>
        <v/>
      </c>
      <c r="J883" s="52">
        <f>LN(ABS(E883)+1)*('2_Params'!$B$8/MAX('2_Params'!$B$10,(IF(L883=1,F883-G883,G883-F883))*'2_Params'!$B$9+'2_Params'!$B$8))</f>
        <v/>
      </c>
      <c r="K883" s="52">
        <f>'2_Params'!$B$5*J883*(L883-I883)</f>
        <v/>
      </c>
      <c r="L883" s="48">
        <f>'1_Raw_Games'!O883</f>
        <v/>
      </c>
      <c r="M883" s="66" t="n">
        <v>-0.093421404069673</v>
      </c>
      <c r="N883" s="54">
        <f>ABS(H883-M883)</f>
        <v/>
      </c>
    </row>
    <row r="884" ht="15" customHeight="1" s="35">
      <c r="A884" s="48">
        <f>'1_Raw_Games'!A884</f>
        <v/>
      </c>
      <c r="B884" s="49">
        <f>'1_Raw_Games'!B884</f>
        <v/>
      </c>
      <c r="C884" s="48">
        <f>'1_Raw_Games'!D884</f>
        <v/>
      </c>
      <c r="D884" s="48">
        <f>'1_Raw_Games'!C884</f>
        <v/>
      </c>
      <c r="E884" s="48">
        <f>'1_Raw_Games'!P884</f>
        <v/>
      </c>
      <c r="F884" s="50">
        <f>'2_Params'!$B$4+SUMPRODUCT(($C$3:C883=C884)*($K$3:K883))-SUMPRODUCT(($D$3:D883=C884)*($K$3:K883))</f>
        <v/>
      </c>
      <c r="G884" s="50">
        <f>'2_Params'!$B$4+SUMPRODUCT(($C$3:C883=D884)*($K$3:K883))-SUMPRODUCT(($D$3:D883=D884)*($K$3:K883))</f>
        <v/>
      </c>
      <c r="H884" s="51">
        <f>(F884-G884+'2_Params'!$B$6)/'2_Params'!$B$7</f>
        <v/>
      </c>
      <c r="I884" s="51">
        <f>1/(1+10^(-H884))</f>
        <v/>
      </c>
      <c r="J884" s="52">
        <f>LN(ABS(E884)+1)*('2_Params'!$B$8/MAX('2_Params'!$B$10,(IF(L884=1,F884-G884,G884-F884))*'2_Params'!$B$9+'2_Params'!$B$8))</f>
        <v/>
      </c>
      <c r="K884" s="52">
        <f>'2_Params'!$B$5*J884*(L884-I884)</f>
        <v/>
      </c>
      <c r="L884" s="48">
        <f>'1_Raw_Games'!O884</f>
        <v/>
      </c>
      <c r="M884" s="66" t="n">
        <v>0.4031808294280796</v>
      </c>
      <c r="N884" s="54">
        <f>ABS(H884-M884)</f>
        <v/>
      </c>
    </row>
    <row r="885" ht="15" customHeight="1" s="35">
      <c r="A885" s="48">
        <f>'1_Raw_Games'!A885</f>
        <v/>
      </c>
      <c r="B885" s="49">
        <f>'1_Raw_Games'!B885</f>
        <v/>
      </c>
      <c r="C885" s="48">
        <f>'1_Raw_Games'!D885</f>
        <v/>
      </c>
      <c r="D885" s="48">
        <f>'1_Raw_Games'!C885</f>
        <v/>
      </c>
      <c r="E885" s="48">
        <f>'1_Raw_Games'!P885</f>
        <v/>
      </c>
      <c r="F885" s="50">
        <f>'2_Params'!$B$4+SUMPRODUCT(($C$3:C884=C885)*($K$3:K884))-SUMPRODUCT(($D$3:D884=C885)*($K$3:K884))</f>
        <v/>
      </c>
      <c r="G885" s="50">
        <f>'2_Params'!$B$4+SUMPRODUCT(($C$3:C884=D885)*($K$3:K884))-SUMPRODUCT(($D$3:D884=D885)*($K$3:K884))</f>
        <v/>
      </c>
      <c r="H885" s="51">
        <f>(F885-G885+'2_Params'!$B$6)/'2_Params'!$B$7</f>
        <v/>
      </c>
      <c r="I885" s="51">
        <f>1/(1+10^(-H885))</f>
        <v/>
      </c>
      <c r="J885" s="52">
        <f>LN(ABS(E885)+1)*('2_Params'!$B$8/MAX('2_Params'!$B$10,(IF(L885=1,F885-G885,G885-F885))*'2_Params'!$B$9+'2_Params'!$B$8))</f>
        <v/>
      </c>
      <c r="K885" s="52">
        <f>'2_Params'!$B$5*J885*(L885-I885)</f>
        <v/>
      </c>
      <c r="L885" s="48">
        <f>'1_Raw_Games'!O885</f>
        <v/>
      </c>
      <c r="M885" s="66" t="n">
        <v>0.1579964481454266</v>
      </c>
      <c r="N885" s="54">
        <f>ABS(H885-M885)</f>
        <v/>
      </c>
    </row>
    <row r="886" ht="15" customHeight="1" s="35">
      <c r="A886" s="48">
        <f>'1_Raw_Games'!A886</f>
        <v/>
      </c>
      <c r="B886" s="49">
        <f>'1_Raw_Games'!B886</f>
        <v/>
      </c>
      <c r="C886" s="48">
        <f>'1_Raw_Games'!D886</f>
        <v/>
      </c>
      <c r="D886" s="48">
        <f>'1_Raw_Games'!C886</f>
        <v/>
      </c>
      <c r="E886" s="48">
        <f>'1_Raw_Games'!P886</f>
        <v/>
      </c>
      <c r="F886" s="50">
        <f>'2_Params'!$B$4+SUMPRODUCT(($C$3:C885=C886)*($K$3:K885))-SUMPRODUCT(($D$3:D885=C886)*($K$3:K885))</f>
        <v/>
      </c>
      <c r="G886" s="50">
        <f>'2_Params'!$B$4+SUMPRODUCT(($C$3:C885=D886)*($K$3:K885))-SUMPRODUCT(($D$3:D885=D886)*($K$3:K885))</f>
        <v/>
      </c>
      <c r="H886" s="51">
        <f>(F886-G886+'2_Params'!$B$6)/'2_Params'!$B$7</f>
        <v/>
      </c>
      <c r="I886" s="51">
        <f>1/(1+10^(-H886))</f>
        <v/>
      </c>
      <c r="J886" s="52">
        <f>LN(ABS(E886)+1)*('2_Params'!$B$8/MAX('2_Params'!$B$10,(IF(L886=1,F886-G886,G886-F886))*'2_Params'!$B$9+'2_Params'!$B$8))</f>
        <v/>
      </c>
      <c r="K886" s="52">
        <f>'2_Params'!$B$5*J886*(L886-I886)</f>
        <v/>
      </c>
      <c r="L886" s="48">
        <f>'1_Raw_Games'!O886</f>
        <v/>
      </c>
      <c r="M886" s="66" t="n">
        <v>0.0576922063180177</v>
      </c>
      <c r="N886" s="54">
        <f>ABS(H886-M886)</f>
        <v/>
      </c>
    </row>
    <row r="887" ht="15" customHeight="1" s="35">
      <c r="A887" s="48">
        <f>'1_Raw_Games'!A887</f>
        <v/>
      </c>
      <c r="B887" s="49">
        <f>'1_Raw_Games'!B887</f>
        <v/>
      </c>
      <c r="C887" s="48">
        <f>'1_Raw_Games'!D887</f>
        <v/>
      </c>
      <c r="D887" s="48">
        <f>'1_Raw_Games'!C887</f>
        <v/>
      </c>
      <c r="E887" s="48">
        <f>'1_Raw_Games'!P887</f>
        <v/>
      </c>
      <c r="F887" s="50">
        <f>'2_Params'!$B$4+SUMPRODUCT(($C$3:C886=C887)*($K$3:K886))-SUMPRODUCT(($D$3:D886=C887)*($K$3:K886))</f>
        <v/>
      </c>
      <c r="G887" s="50">
        <f>'2_Params'!$B$4+SUMPRODUCT(($C$3:C886=D887)*($K$3:K886))-SUMPRODUCT(($D$3:D886=D887)*($K$3:K886))</f>
        <v/>
      </c>
      <c r="H887" s="51">
        <f>(F887-G887+'2_Params'!$B$6)/'2_Params'!$B$7</f>
        <v/>
      </c>
      <c r="I887" s="51">
        <f>1/(1+10^(-H887))</f>
        <v/>
      </c>
      <c r="J887" s="52">
        <f>LN(ABS(E887)+1)*('2_Params'!$B$8/MAX('2_Params'!$B$10,(IF(L887=1,F887-G887,G887-F887))*'2_Params'!$B$9+'2_Params'!$B$8))</f>
        <v/>
      </c>
      <c r="K887" s="52">
        <f>'2_Params'!$B$5*J887*(L887-I887)</f>
        <v/>
      </c>
      <c r="L887" s="48">
        <f>'1_Raw_Games'!O887</f>
        <v/>
      </c>
      <c r="M887" s="66" t="n">
        <v>0.066433590504389</v>
      </c>
      <c r="N887" s="54">
        <f>ABS(H887-M887)</f>
        <v/>
      </c>
    </row>
    <row r="888" ht="15" customHeight="1" s="35">
      <c r="A888" s="48">
        <f>'1_Raw_Games'!A888</f>
        <v/>
      </c>
      <c r="B888" s="49">
        <f>'1_Raw_Games'!B888</f>
        <v/>
      </c>
      <c r="C888" s="48">
        <f>'1_Raw_Games'!D888</f>
        <v/>
      </c>
      <c r="D888" s="48">
        <f>'1_Raw_Games'!C888</f>
        <v/>
      </c>
      <c r="E888" s="48">
        <f>'1_Raw_Games'!P888</f>
        <v/>
      </c>
      <c r="F888" s="50">
        <f>'2_Params'!$B$4+SUMPRODUCT(($C$3:C887=C888)*($K$3:K887))-SUMPRODUCT(($D$3:D887=C888)*($K$3:K887))</f>
        <v/>
      </c>
      <c r="G888" s="50">
        <f>'2_Params'!$B$4+SUMPRODUCT(($C$3:C887=D888)*($K$3:K887))-SUMPRODUCT(($D$3:D887=D888)*($K$3:K887))</f>
        <v/>
      </c>
      <c r="H888" s="51">
        <f>(F888-G888+'2_Params'!$B$6)/'2_Params'!$B$7</f>
        <v/>
      </c>
      <c r="I888" s="51">
        <f>1/(1+10^(-H888))</f>
        <v/>
      </c>
      <c r="J888" s="52">
        <f>LN(ABS(E888)+1)*('2_Params'!$B$8/MAX('2_Params'!$B$10,(IF(L888=1,F888-G888,G888-F888))*'2_Params'!$B$9+'2_Params'!$B$8))</f>
        <v/>
      </c>
      <c r="K888" s="52">
        <f>'2_Params'!$B$5*J888*(L888-I888)</f>
        <v/>
      </c>
      <c r="L888" s="48">
        <f>'1_Raw_Games'!O888</f>
        <v/>
      </c>
      <c r="M888" s="66" t="n">
        <v>0.2406016481057537</v>
      </c>
      <c r="N888" s="54">
        <f>ABS(H888-M888)</f>
        <v/>
      </c>
    </row>
    <row r="889" ht="15" customHeight="1" s="35">
      <c r="A889" s="48">
        <f>'1_Raw_Games'!A889</f>
        <v/>
      </c>
      <c r="B889" s="49">
        <f>'1_Raw_Games'!B889</f>
        <v/>
      </c>
      <c r="C889" s="48">
        <f>'1_Raw_Games'!D889</f>
        <v/>
      </c>
      <c r="D889" s="48">
        <f>'1_Raw_Games'!C889</f>
        <v/>
      </c>
      <c r="E889" s="48">
        <f>'1_Raw_Games'!P889</f>
        <v/>
      </c>
      <c r="F889" s="50">
        <f>'2_Params'!$B$4+SUMPRODUCT(($C$3:C888=C889)*($K$3:K888))-SUMPRODUCT(($D$3:D888=C889)*($K$3:K888))</f>
        <v/>
      </c>
      <c r="G889" s="50">
        <f>'2_Params'!$B$4+SUMPRODUCT(($C$3:C888=D889)*($K$3:K888))-SUMPRODUCT(($D$3:D888=D889)*($K$3:K888))</f>
        <v/>
      </c>
      <c r="H889" s="51">
        <f>(F889-G889+'2_Params'!$B$6)/'2_Params'!$B$7</f>
        <v/>
      </c>
      <c r="I889" s="51">
        <f>1/(1+10^(-H889))</f>
        <v/>
      </c>
      <c r="J889" s="52">
        <f>LN(ABS(E889)+1)*('2_Params'!$B$8/MAX('2_Params'!$B$10,(IF(L889=1,F889-G889,G889-F889))*'2_Params'!$B$9+'2_Params'!$B$8))</f>
        <v/>
      </c>
      <c r="K889" s="52">
        <f>'2_Params'!$B$5*J889*(L889-I889)</f>
        <v/>
      </c>
      <c r="L889" s="48">
        <f>'1_Raw_Games'!O889</f>
        <v/>
      </c>
      <c r="M889" s="66" t="n">
        <v>0.7786345039873975</v>
      </c>
      <c r="N889" s="54">
        <f>ABS(H889-M889)</f>
        <v/>
      </c>
    </row>
    <row r="890" ht="15" customHeight="1" s="35">
      <c r="A890" s="48">
        <f>'1_Raw_Games'!A890</f>
        <v/>
      </c>
      <c r="B890" s="49">
        <f>'1_Raw_Games'!B890</f>
        <v/>
      </c>
      <c r="C890" s="48">
        <f>'1_Raw_Games'!D890</f>
        <v/>
      </c>
      <c r="D890" s="48">
        <f>'1_Raw_Games'!C890</f>
        <v/>
      </c>
      <c r="E890" s="48">
        <f>'1_Raw_Games'!P890</f>
        <v/>
      </c>
      <c r="F890" s="50">
        <f>'2_Params'!$B$4+SUMPRODUCT(($C$3:C889=C890)*($K$3:K889))-SUMPRODUCT(($D$3:D889=C890)*($K$3:K889))</f>
        <v/>
      </c>
      <c r="G890" s="50">
        <f>'2_Params'!$B$4+SUMPRODUCT(($C$3:C889=D890)*($K$3:K889))-SUMPRODUCT(($D$3:D889=D890)*($K$3:K889))</f>
        <v/>
      </c>
      <c r="H890" s="51">
        <f>(F890-G890+'2_Params'!$B$6)/'2_Params'!$B$7</f>
        <v/>
      </c>
      <c r="I890" s="51">
        <f>1/(1+10^(-H890))</f>
        <v/>
      </c>
      <c r="J890" s="52">
        <f>LN(ABS(E890)+1)*('2_Params'!$B$8/MAX('2_Params'!$B$10,(IF(L890=1,F890-G890,G890-F890))*'2_Params'!$B$9+'2_Params'!$B$8))</f>
        <v/>
      </c>
      <c r="K890" s="52">
        <f>'2_Params'!$B$5*J890*(L890-I890)</f>
        <v/>
      </c>
      <c r="L890" s="48">
        <f>'1_Raw_Games'!O890</f>
        <v/>
      </c>
      <c r="M890" s="66" t="n">
        <v>-0.0913575126606434</v>
      </c>
      <c r="N890" s="54">
        <f>ABS(H890-M890)</f>
        <v/>
      </c>
    </row>
    <row r="891" ht="15" customHeight="1" s="35">
      <c r="A891" s="48">
        <f>'1_Raw_Games'!A891</f>
        <v/>
      </c>
      <c r="B891" s="49">
        <f>'1_Raw_Games'!B891</f>
        <v/>
      </c>
      <c r="C891" s="48">
        <f>'1_Raw_Games'!D891</f>
        <v/>
      </c>
      <c r="D891" s="48">
        <f>'1_Raw_Games'!C891</f>
        <v/>
      </c>
      <c r="E891" s="48">
        <f>'1_Raw_Games'!P891</f>
        <v/>
      </c>
      <c r="F891" s="50">
        <f>'2_Params'!$B$4+SUMPRODUCT(($C$3:C890=C891)*($K$3:K890))-SUMPRODUCT(($D$3:D890=C891)*($K$3:K890))</f>
        <v/>
      </c>
      <c r="G891" s="50">
        <f>'2_Params'!$B$4+SUMPRODUCT(($C$3:C890=D891)*($K$3:K890))-SUMPRODUCT(($D$3:D890=D891)*($K$3:K890))</f>
        <v/>
      </c>
      <c r="H891" s="51">
        <f>(F891-G891+'2_Params'!$B$6)/'2_Params'!$B$7</f>
        <v/>
      </c>
      <c r="I891" s="51">
        <f>1/(1+10^(-H891))</f>
        <v/>
      </c>
      <c r="J891" s="52">
        <f>LN(ABS(E891)+1)*('2_Params'!$B$8/MAX('2_Params'!$B$10,(IF(L891=1,F891-G891,G891-F891))*'2_Params'!$B$9+'2_Params'!$B$8))</f>
        <v/>
      </c>
      <c r="K891" s="52">
        <f>'2_Params'!$B$5*J891*(L891-I891)</f>
        <v/>
      </c>
      <c r="L891" s="48">
        <f>'1_Raw_Games'!O891</f>
        <v/>
      </c>
      <c r="M891" s="66" t="n">
        <v>0.1846014570488716</v>
      </c>
      <c r="N891" s="54">
        <f>ABS(H891-M891)</f>
        <v/>
      </c>
    </row>
    <row r="892" ht="15" customHeight="1" s="35">
      <c r="A892" s="48">
        <f>'1_Raw_Games'!A892</f>
        <v/>
      </c>
      <c r="B892" s="49">
        <f>'1_Raw_Games'!B892</f>
        <v/>
      </c>
      <c r="C892" s="48">
        <f>'1_Raw_Games'!D892</f>
        <v/>
      </c>
      <c r="D892" s="48">
        <f>'1_Raw_Games'!C892</f>
        <v/>
      </c>
      <c r="E892" s="48">
        <f>'1_Raw_Games'!P892</f>
        <v/>
      </c>
      <c r="F892" s="50">
        <f>'2_Params'!$B$4+SUMPRODUCT(($C$3:C891=C892)*($K$3:K891))-SUMPRODUCT(($D$3:D891=C892)*($K$3:K891))</f>
        <v/>
      </c>
      <c r="G892" s="50">
        <f>'2_Params'!$B$4+SUMPRODUCT(($C$3:C891=D892)*($K$3:K891))-SUMPRODUCT(($D$3:D891=D892)*($K$3:K891))</f>
        <v/>
      </c>
      <c r="H892" s="51">
        <f>(F892-G892+'2_Params'!$B$6)/'2_Params'!$B$7</f>
        <v/>
      </c>
      <c r="I892" s="51">
        <f>1/(1+10^(-H892))</f>
        <v/>
      </c>
      <c r="J892" s="52">
        <f>LN(ABS(E892)+1)*('2_Params'!$B$8/MAX('2_Params'!$B$10,(IF(L892=1,F892-G892,G892-F892))*'2_Params'!$B$9+'2_Params'!$B$8))</f>
        <v/>
      </c>
      <c r="K892" s="52">
        <f>'2_Params'!$B$5*J892*(L892-I892)</f>
        <v/>
      </c>
      <c r="L892" s="48">
        <f>'1_Raw_Games'!O892</f>
        <v/>
      </c>
      <c r="M892" s="66" t="n">
        <v>0.3298347465705745</v>
      </c>
      <c r="N892" s="54">
        <f>ABS(H892-M892)</f>
        <v/>
      </c>
    </row>
    <row r="893" ht="15" customHeight="1" s="35">
      <c r="A893" s="48">
        <f>'1_Raw_Games'!A893</f>
        <v/>
      </c>
      <c r="B893" s="49">
        <f>'1_Raw_Games'!B893</f>
        <v/>
      </c>
      <c r="C893" s="48">
        <f>'1_Raw_Games'!D893</f>
        <v/>
      </c>
      <c r="D893" s="48">
        <f>'1_Raw_Games'!C893</f>
        <v/>
      </c>
      <c r="E893" s="48">
        <f>'1_Raw_Games'!P893</f>
        <v/>
      </c>
      <c r="F893" s="50">
        <f>'2_Params'!$B$4+SUMPRODUCT(($C$3:C892=C893)*($K$3:K892))-SUMPRODUCT(($D$3:D892=C893)*($K$3:K892))</f>
        <v/>
      </c>
      <c r="G893" s="50">
        <f>'2_Params'!$B$4+SUMPRODUCT(($C$3:C892=D893)*($K$3:K892))-SUMPRODUCT(($D$3:D892=D893)*($K$3:K892))</f>
        <v/>
      </c>
      <c r="H893" s="51">
        <f>(F893-G893+'2_Params'!$B$6)/'2_Params'!$B$7</f>
        <v/>
      </c>
      <c r="I893" s="51">
        <f>1/(1+10^(-H893))</f>
        <v/>
      </c>
      <c r="J893" s="52">
        <f>LN(ABS(E893)+1)*('2_Params'!$B$8/MAX('2_Params'!$B$10,(IF(L893=1,F893-G893,G893-F893))*'2_Params'!$B$9+'2_Params'!$B$8))</f>
        <v/>
      </c>
      <c r="K893" s="52">
        <f>'2_Params'!$B$5*J893*(L893-I893)</f>
        <v/>
      </c>
      <c r="L893" s="48">
        <f>'1_Raw_Games'!O893</f>
        <v/>
      </c>
      <c r="M893" s="66" t="n">
        <v>0.3257472364501541</v>
      </c>
      <c r="N893" s="54">
        <f>ABS(H893-M893)</f>
        <v/>
      </c>
    </row>
    <row r="894" ht="15" customHeight="1" s="35">
      <c r="A894" s="48">
        <f>'1_Raw_Games'!A894</f>
        <v/>
      </c>
      <c r="B894" s="49">
        <f>'1_Raw_Games'!B894</f>
        <v/>
      </c>
      <c r="C894" s="48">
        <f>'1_Raw_Games'!D894</f>
        <v/>
      </c>
      <c r="D894" s="48">
        <f>'1_Raw_Games'!C894</f>
        <v/>
      </c>
      <c r="E894" s="48">
        <f>'1_Raw_Games'!P894</f>
        <v/>
      </c>
      <c r="F894" s="50">
        <f>'2_Params'!$B$4+SUMPRODUCT(($C$3:C893=C894)*($K$3:K893))-SUMPRODUCT(($D$3:D893=C894)*($K$3:K893))</f>
        <v/>
      </c>
      <c r="G894" s="50">
        <f>'2_Params'!$B$4+SUMPRODUCT(($C$3:C893=D894)*($K$3:K893))-SUMPRODUCT(($D$3:D893=D894)*($K$3:K893))</f>
        <v/>
      </c>
      <c r="H894" s="51">
        <f>(F894-G894+'2_Params'!$B$6)/'2_Params'!$B$7</f>
        <v/>
      </c>
      <c r="I894" s="51">
        <f>1/(1+10^(-H894))</f>
        <v/>
      </c>
      <c r="J894" s="52">
        <f>LN(ABS(E894)+1)*('2_Params'!$B$8/MAX('2_Params'!$B$10,(IF(L894=1,F894-G894,G894-F894))*'2_Params'!$B$9+'2_Params'!$B$8))</f>
        <v/>
      </c>
      <c r="K894" s="52">
        <f>'2_Params'!$B$5*J894*(L894-I894)</f>
        <v/>
      </c>
      <c r="L894" s="48">
        <f>'1_Raw_Games'!O894</f>
        <v/>
      </c>
      <c r="M894" s="66" t="n">
        <v>-0.0512550921154036</v>
      </c>
      <c r="N894" s="54">
        <f>ABS(H894-M894)</f>
        <v/>
      </c>
    </row>
    <row r="895" ht="15" customHeight="1" s="35">
      <c r="A895" s="48">
        <f>'1_Raw_Games'!A895</f>
        <v/>
      </c>
      <c r="B895" s="49">
        <f>'1_Raw_Games'!B895</f>
        <v/>
      </c>
      <c r="C895" s="48">
        <f>'1_Raw_Games'!D895</f>
        <v/>
      </c>
      <c r="D895" s="48">
        <f>'1_Raw_Games'!C895</f>
        <v/>
      </c>
      <c r="E895" s="48">
        <f>'1_Raw_Games'!P895</f>
        <v/>
      </c>
      <c r="F895" s="50">
        <f>'2_Params'!$B$4+SUMPRODUCT(($C$3:C894=C895)*($K$3:K894))-SUMPRODUCT(($D$3:D894=C895)*($K$3:K894))</f>
        <v/>
      </c>
      <c r="G895" s="50">
        <f>'2_Params'!$B$4+SUMPRODUCT(($C$3:C894=D895)*($K$3:K894))-SUMPRODUCT(($D$3:D894=D895)*($K$3:K894))</f>
        <v/>
      </c>
      <c r="H895" s="51">
        <f>(F895-G895+'2_Params'!$B$6)/'2_Params'!$B$7</f>
        <v/>
      </c>
      <c r="I895" s="51">
        <f>1/(1+10^(-H895))</f>
        <v/>
      </c>
      <c r="J895" s="52">
        <f>LN(ABS(E895)+1)*('2_Params'!$B$8/MAX('2_Params'!$B$10,(IF(L895=1,F895-G895,G895-F895))*'2_Params'!$B$9+'2_Params'!$B$8))</f>
        <v/>
      </c>
      <c r="K895" s="52">
        <f>'2_Params'!$B$5*J895*(L895-I895)</f>
        <v/>
      </c>
      <c r="L895" s="48">
        <f>'1_Raw_Games'!O895</f>
        <v/>
      </c>
      <c r="M895" s="66" t="n">
        <v>-0.2944821681751188</v>
      </c>
      <c r="N895" s="54">
        <f>ABS(H895-M895)</f>
        <v/>
      </c>
    </row>
    <row r="896" ht="15" customHeight="1" s="35">
      <c r="A896" s="48">
        <f>'1_Raw_Games'!A896</f>
        <v/>
      </c>
      <c r="B896" s="49">
        <f>'1_Raw_Games'!B896</f>
        <v/>
      </c>
      <c r="C896" s="48">
        <f>'1_Raw_Games'!D896</f>
        <v/>
      </c>
      <c r="D896" s="48">
        <f>'1_Raw_Games'!C896</f>
        <v/>
      </c>
      <c r="E896" s="48">
        <f>'1_Raw_Games'!P896</f>
        <v/>
      </c>
      <c r="F896" s="50">
        <f>'2_Params'!$B$4+SUMPRODUCT(($C$3:C895=C896)*($K$3:K895))-SUMPRODUCT(($D$3:D895=C896)*($K$3:K895))</f>
        <v/>
      </c>
      <c r="G896" s="50">
        <f>'2_Params'!$B$4+SUMPRODUCT(($C$3:C895=D896)*($K$3:K895))-SUMPRODUCT(($D$3:D895=D896)*($K$3:K895))</f>
        <v/>
      </c>
      <c r="H896" s="51">
        <f>(F896-G896+'2_Params'!$B$6)/'2_Params'!$B$7</f>
        <v/>
      </c>
      <c r="I896" s="51">
        <f>1/(1+10^(-H896))</f>
        <v/>
      </c>
      <c r="J896" s="52">
        <f>LN(ABS(E896)+1)*('2_Params'!$B$8/MAX('2_Params'!$B$10,(IF(L896=1,F896-G896,G896-F896))*'2_Params'!$B$9+'2_Params'!$B$8))</f>
        <v/>
      </c>
      <c r="K896" s="52">
        <f>'2_Params'!$B$5*J896*(L896-I896)</f>
        <v/>
      </c>
      <c r="L896" s="48">
        <f>'1_Raw_Games'!O896</f>
        <v/>
      </c>
      <c r="M896" s="66" t="n">
        <v>0.1696454141160472</v>
      </c>
      <c r="N896" s="54">
        <f>ABS(H896-M896)</f>
        <v/>
      </c>
    </row>
    <row r="897" ht="15" customHeight="1" s="35">
      <c r="A897" s="48">
        <f>'1_Raw_Games'!A897</f>
        <v/>
      </c>
      <c r="B897" s="49">
        <f>'1_Raw_Games'!B897</f>
        <v/>
      </c>
      <c r="C897" s="48">
        <f>'1_Raw_Games'!D897</f>
        <v/>
      </c>
      <c r="D897" s="48">
        <f>'1_Raw_Games'!C897</f>
        <v/>
      </c>
      <c r="E897" s="48">
        <f>'1_Raw_Games'!P897</f>
        <v/>
      </c>
      <c r="F897" s="50">
        <f>'2_Params'!$B$4+SUMPRODUCT(($C$3:C896=C897)*($K$3:K896))-SUMPRODUCT(($D$3:D896=C897)*($K$3:K896))</f>
        <v/>
      </c>
      <c r="G897" s="50">
        <f>'2_Params'!$B$4+SUMPRODUCT(($C$3:C896=D897)*($K$3:K896))-SUMPRODUCT(($D$3:D896=D897)*($K$3:K896))</f>
        <v/>
      </c>
      <c r="H897" s="51">
        <f>(F897-G897+'2_Params'!$B$6)/'2_Params'!$B$7</f>
        <v/>
      </c>
      <c r="I897" s="51">
        <f>1/(1+10^(-H897))</f>
        <v/>
      </c>
      <c r="J897" s="52">
        <f>LN(ABS(E897)+1)*('2_Params'!$B$8/MAX('2_Params'!$B$10,(IF(L897=1,F897-G897,G897-F897))*'2_Params'!$B$9+'2_Params'!$B$8))</f>
        <v/>
      </c>
      <c r="K897" s="52">
        <f>'2_Params'!$B$5*J897*(L897-I897)</f>
        <v/>
      </c>
      <c r="L897" s="48">
        <f>'1_Raw_Games'!O897</f>
        <v/>
      </c>
      <c r="M897" s="66" t="n">
        <v>0.008720682313664799</v>
      </c>
      <c r="N897" s="54">
        <f>ABS(H897-M897)</f>
        <v/>
      </c>
    </row>
    <row r="898" ht="15" customHeight="1" s="35">
      <c r="A898" s="48">
        <f>'1_Raw_Games'!A898</f>
        <v/>
      </c>
      <c r="B898" s="49">
        <f>'1_Raw_Games'!B898</f>
        <v/>
      </c>
      <c r="C898" s="48">
        <f>'1_Raw_Games'!D898</f>
        <v/>
      </c>
      <c r="D898" s="48">
        <f>'1_Raw_Games'!C898</f>
        <v/>
      </c>
      <c r="E898" s="48">
        <f>'1_Raw_Games'!P898</f>
        <v/>
      </c>
      <c r="F898" s="50">
        <f>'2_Params'!$B$4+SUMPRODUCT(($C$3:C897=C898)*($K$3:K897))-SUMPRODUCT(($D$3:D897=C898)*($K$3:K897))</f>
        <v/>
      </c>
      <c r="G898" s="50">
        <f>'2_Params'!$B$4+SUMPRODUCT(($C$3:C897=D898)*($K$3:K897))-SUMPRODUCT(($D$3:D897=D898)*($K$3:K897))</f>
        <v/>
      </c>
      <c r="H898" s="51">
        <f>(F898-G898+'2_Params'!$B$6)/'2_Params'!$B$7</f>
        <v/>
      </c>
      <c r="I898" s="51">
        <f>1/(1+10^(-H898))</f>
        <v/>
      </c>
      <c r="J898" s="52">
        <f>LN(ABS(E898)+1)*('2_Params'!$B$8/MAX('2_Params'!$B$10,(IF(L898=1,F898-G898,G898-F898))*'2_Params'!$B$9+'2_Params'!$B$8))</f>
        <v/>
      </c>
      <c r="K898" s="52">
        <f>'2_Params'!$B$5*J898*(L898-I898)</f>
        <v/>
      </c>
      <c r="L898" s="48">
        <f>'1_Raw_Games'!O898</f>
        <v/>
      </c>
      <c r="M898" s="66" t="n">
        <v>-0.0518398347161496</v>
      </c>
      <c r="N898" s="54">
        <f>ABS(H898-M898)</f>
        <v/>
      </c>
    </row>
    <row r="899" ht="15" customHeight="1" s="35">
      <c r="A899" s="48">
        <f>'1_Raw_Games'!A899</f>
        <v/>
      </c>
      <c r="B899" s="49">
        <f>'1_Raw_Games'!B899</f>
        <v/>
      </c>
      <c r="C899" s="48">
        <f>'1_Raw_Games'!D899</f>
        <v/>
      </c>
      <c r="D899" s="48">
        <f>'1_Raw_Games'!C899</f>
        <v/>
      </c>
      <c r="E899" s="48">
        <f>'1_Raw_Games'!P899</f>
        <v/>
      </c>
      <c r="F899" s="50">
        <f>'2_Params'!$B$4+SUMPRODUCT(($C$3:C898=C899)*($K$3:K898))-SUMPRODUCT(($D$3:D898=C899)*($K$3:K898))</f>
        <v/>
      </c>
      <c r="G899" s="50">
        <f>'2_Params'!$B$4+SUMPRODUCT(($C$3:C898=D899)*($K$3:K898))-SUMPRODUCT(($D$3:D898=D899)*($K$3:K898))</f>
        <v/>
      </c>
      <c r="H899" s="51">
        <f>(F899-G899+'2_Params'!$B$6)/'2_Params'!$B$7</f>
        <v/>
      </c>
      <c r="I899" s="51">
        <f>1/(1+10^(-H899))</f>
        <v/>
      </c>
      <c r="J899" s="52">
        <f>LN(ABS(E899)+1)*('2_Params'!$B$8/MAX('2_Params'!$B$10,(IF(L899=1,F899-G899,G899-F899))*'2_Params'!$B$9+'2_Params'!$B$8))</f>
        <v/>
      </c>
      <c r="K899" s="52">
        <f>'2_Params'!$B$5*J899*(L899-I899)</f>
        <v/>
      </c>
      <c r="L899" s="48">
        <f>'1_Raw_Games'!O899</f>
        <v/>
      </c>
      <c r="M899" s="66" t="n">
        <v>-0.4587748898766671</v>
      </c>
      <c r="N899" s="54">
        <f>ABS(H899-M899)</f>
        <v/>
      </c>
    </row>
    <row r="900" ht="15" customHeight="1" s="35">
      <c r="A900" s="48">
        <f>'1_Raw_Games'!A900</f>
        <v/>
      </c>
      <c r="B900" s="49">
        <f>'1_Raw_Games'!B900</f>
        <v/>
      </c>
      <c r="C900" s="48">
        <f>'1_Raw_Games'!D900</f>
        <v/>
      </c>
      <c r="D900" s="48">
        <f>'1_Raw_Games'!C900</f>
        <v/>
      </c>
      <c r="E900" s="48">
        <f>'1_Raw_Games'!P900</f>
        <v/>
      </c>
      <c r="F900" s="50">
        <f>'2_Params'!$B$4+SUMPRODUCT(($C$3:C899=C900)*($K$3:K899))-SUMPRODUCT(($D$3:D899=C900)*($K$3:K899))</f>
        <v/>
      </c>
      <c r="G900" s="50">
        <f>'2_Params'!$B$4+SUMPRODUCT(($C$3:C899=D900)*($K$3:K899))-SUMPRODUCT(($D$3:D899=D900)*($K$3:K899))</f>
        <v/>
      </c>
      <c r="H900" s="51">
        <f>(F900-G900+'2_Params'!$B$6)/'2_Params'!$B$7</f>
        <v/>
      </c>
      <c r="I900" s="51">
        <f>1/(1+10^(-H900))</f>
        <v/>
      </c>
      <c r="J900" s="52">
        <f>LN(ABS(E900)+1)*('2_Params'!$B$8/MAX('2_Params'!$B$10,(IF(L900=1,F900-G900,G900-F900))*'2_Params'!$B$9+'2_Params'!$B$8))</f>
        <v/>
      </c>
      <c r="K900" s="52">
        <f>'2_Params'!$B$5*J900*(L900-I900)</f>
        <v/>
      </c>
      <c r="L900" s="48">
        <f>'1_Raw_Games'!O900</f>
        <v/>
      </c>
      <c r="M900" s="66" t="n">
        <v>-0.0697375438550852</v>
      </c>
      <c r="N900" s="54">
        <f>ABS(H900-M900)</f>
        <v/>
      </c>
    </row>
    <row r="901" ht="15" customHeight="1" s="35">
      <c r="A901" s="48">
        <f>'1_Raw_Games'!A901</f>
        <v/>
      </c>
      <c r="B901" s="49">
        <f>'1_Raw_Games'!B901</f>
        <v/>
      </c>
      <c r="C901" s="48">
        <f>'1_Raw_Games'!D901</f>
        <v/>
      </c>
      <c r="D901" s="48">
        <f>'1_Raw_Games'!C901</f>
        <v/>
      </c>
      <c r="E901" s="48">
        <f>'1_Raw_Games'!P901</f>
        <v/>
      </c>
      <c r="F901" s="50">
        <f>'2_Params'!$B$4+SUMPRODUCT(($C$3:C900=C901)*($K$3:K900))-SUMPRODUCT(($D$3:D900=C901)*($K$3:K900))</f>
        <v/>
      </c>
      <c r="G901" s="50">
        <f>'2_Params'!$B$4+SUMPRODUCT(($C$3:C900=D901)*($K$3:K900))-SUMPRODUCT(($D$3:D900=D901)*($K$3:K900))</f>
        <v/>
      </c>
      <c r="H901" s="51">
        <f>(F901-G901+'2_Params'!$B$6)/'2_Params'!$B$7</f>
        <v/>
      </c>
      <c r="I901" s="51">
        <f>1/(1+10^(-H901))</f>
        <v/>
      </c>
      <c r="J901" s="52">
        <f>LN(ABS(E901)+1)*('2_Params'!$B$8/MAX('2_Params'!$B$10,(IF(L901=1,F901-G901,G901-F901))*'2_Params'!$B$9+'2_Params'!$B$8))</f>
        <v/>
      </c>
      <c r="K901" s="52">
        <f>'2_Params'!$B$5*J901*(L901-I901)</f>
        <v/>
      </c>
      <c r="L901" s="48">
        <f>'1_Raw_Games'!O901</f>
        <v/>
      </c>
      <c r="M901" s="66" t="n">
        <v>0.1412464153237698</v>
      </c>
      <c r="N901" s="54">
        <f>ABS(H901-M901)</f>
        <v/>
      </c>
    </row>
    <row r="902" ht="15" customHeight="1" s="35">
      <c r="A902" s="48">
        <f>'1_Raw_Games'!A902</f>
        <v/>
      </c>
      <c r="B902" s="49">
        <f>'1_Raw_Games'!B902</f>
        <v/>
      </c>
      <c r="C902" s="48">
        <f>'1_Raw_Games'!D902</f>
        <v/>
      </c>
      <c r="D902" s="48">
        <f>'1_Raw_Games'!C902</f>
        <v/>
      </c>
      <c r="E902" s="48">
        <f>'1_Raw_Games'!P902</f>
        <v/>
      </c>
      <c r="F902" s="50">
        <f>'2_Params'!$B$4+SUMPRODUCT(($C$3:C901=C902)*($K$3:K901))-SUMPRODUCT(($D$3:D901=C902)*($K$3:K901))</f>
        <v/>
      </c>
      <c r="G902" s="50">
        <f>'2_Params'!$B$4+SUMPRODUCT(($C$3:C901=D902)*($K$3:K901))-SUMPRODUCT(($D$3:D901=D902)*($K$3:K901))</f>
        <v/>
      </c>
      <c r="H902" s="51">
        <f>(F902-G902+'2_Params'!$B$6)/'2_Params'!$B$7</f>
        <v/>
      </c>
      <c r="I902" s="51">
        <f>1/(1+10^(-H902))</f>
        <v/>
      </c>
      <c r="J902" s="52">
        <f>LN(ABS(E902)+1)*('2_Params'!$B$8/MAX('2_Params'!$B$10,(IF(L902=1,F902-G902,G902-F902))*'2_Params'!$B$9+'2_Params'!$B$8))</f>
        <v/>
      </c>
      <c r="K902" s="52">
        <f>'2_Params'!$B$5*J902*(L902-I902)</f>
        <v/>
      </c>
      <c r="L902" s="48">
        <f>'1_Raw_Games'!O902</f>
        <v/>
      </c>
      <c r="M902" s="66" t="n">
        <v>-0.0367049214659351</v>
      </c>
      <c r="N902" s="54">
        <f>ABS(H902-M902)</f>
        <v/>
      </c>
    </row>
    <row r="903" ht="15" customHeight="1" s="35">
      <c r="A903" s="48">
        <f>'1_Raw_Games'!A903</f>
        <v/>
      </c>
      <c r="B903" s="49">
        <f>'1_Raw_Games'!B903</f>
        <v/>
      </c>
      <c r="C903" s="48">
        <f>'1_Raw_Games'!D903</f>
        <v/>
      </c>
      <c r="D903" s="48">
        <f>'1_Raw_Games'!C903</f>
        <v/>
      </c>
      <c r="E903" s="48">
        <f>'1_Raw_Games'!P903</f>
        <v/>
      </c>
      <c r="F903" s="50">
        <f>'2_Params'!$B$4+SUMPRODUCT(($C$3:C902=C903)*($K$3:K902))-SUMPRODUCT(($D$3:D902=C903)*($K$3:K902))</f>
        <v/>
      </c>
      <c r="G903" s="50">
        <f>'2_Params'!$B$4+SUMPRODUCT(($C$3:C902=D903)*($K$3:K902))-SUMPRODUCT(($D$3:D902=D903)*($K$3:K902))</f>
        <v/>
      </c>
      <c r="H903" s="51">
        <f>(F903-G903+'2_Params'!$B$6)/'2_Params'!$B$7</f>
        <v/>
      </c>
      <c r="I903" s="51">
        <f>1/(1+10^(-H903))</f>
        <v/>
      </c>
      <c r="J903" s="52">
        <f>LN(ABS(E903)+1)*('2_Params'!$B$8/MAX('2_Params'!$B$10,(IF(L903=1,F903-G903,G903-F903))*'2_Params'!$B$9+'2_Params'!$B$8))</f>
        <v/>
      </c>
      <c r="K903" s="52">
        <f>'2_Params'!$B$5*J903*(L903-I903)</f>
        <v/>
      </c>
      <c r="L903" s="48">
        <f>'1_Raw_Games'!O903</f>
        <v/>
      </c>
      <c r="M903" s="66" t="n">
        <v>0.1595243009285968</v>
      </c>
      <c r="N903" s="54">
        <f>ABS(H903-M903)</f>
        <v/>
      </c>
    </row>
    <row r="904" ht="15" customHeight="1" s="35">
      <c r="A904" s="48">
        <f>'1_Raw_Games'!A904</f>
        <v/>
      </c>
      <c r="B904" s="49">
        <f>'1_Raw_Games'!B904</f>
        <v/>
      </c>
      <c r="C904" s="48">
        <f>'1_Raw_Games'!D904</f>
        <v/>
      </c>
      <c r="D904" s="48">
        <f>'1_Raw_Games'!C904</f>
        <v/>
      </c>
      <c r="E904" s="48">
        <f>'1_Raw_Games'!P904</f>
        <v/>
      </c>
      <c r="F904" s="50">
        <f>'2_Params'!$B$4+SUMPRODUCT(($C$3:C903=C904)*($K$3:K903))-SUMPRODUCT(($D$3:D903=C904)*($K$3:K903))</f>
        <v/>
      </c>
      <c r="G904" s="50">
        <f>'2_Params'!$B$4+SUMPRODUCT(($C$3:C903=D904)*($K$3:K903))-SUMPRODUCT(($D$3:D903=D904)*($K$3:K903))</f>
        <v/>
      </c>
      <c r="H904" s="51">
        <f>(F904-G904+'2_Params'!$B$6)/'2_Params'!$B$7</f>
        <v/>
      </c>
      <c r="I904" s="51">
        <f>1/(1+10^(-H904))</f>
        <v/>
      </c>
      <c r="J904" s="52">
        <f>LN(ABS(E904)+1)*('2_Params'!$B$8/MAX('2_Params'!$B$10,(IF(L904=1,F904-G904,G904-F904))*'2_Params'!$B$9+'2_Params'!$B$8))</f>
        <v/>
      </c>
      <c r="K904" s="52">
        <f>'2_Params'!$B$5*J904*(L904-I904)</f>
        <v/>
      </c>
      <c r="L904" s="48">
        <f>'1_Raw_Games'!O904</f>
        <v/>
      </c>
      <c r="M904" s="66" t="n">
        <v>0.3461877532751913</v>
      </c>
      <c r="N904" s="54">
        <f>ABS(H904-M904)</f>
        <v/>
      </c>
    </row>
    <row r="905" ht="15" customHeight="1" s="35">
      <c r="A905" s="48">
        <f>'1_Raw_Games'!A905</f>
        <v/>
      </c>
      <c r="B905" s="49">
        <f>'1_Raw_Games'!B905</f>
        <v/>
      </c>
      <c r="C905" s="48">
        <f>'1_Raw_Games'!D905</f>
        <v/>
      </c>
      <c r="D905" s="48">
        <f>'1_Raw_Games'!C905</f>
        <v/>
      </c>
      <c r="E905" s="48">
        <f>'1_Raw_Games'!P905</f>
        <v/>
      </c>
      <c r="F905" s="50">
        <f>'2_Params'!$B$4+SUMPRODUCT(($C$3:C904=C905)*($K$3:K904))-SUMPRODUCT(($D$3:D904=C905)*($K$3:K904))</f>
        <v/>
      </c>
      <c r="G905" s="50">
        <f>'2_Params'!$B$4+SUMPRODUCT(($C$3:C904=D905)*($K$3:K904))-SUMPRODUCT(($D$3:D904=D905)*($K$3:K904))</f>
        <v/>
      </c>
      <c r="H905" s="51">
        <f>(F905-G905+'2_Params'!$B$6)/'2_Params'!$B$7</f>
        <v/>
      </c>
      <c r="I905" s="51">
        <f>1/(1+10^(-H905))</f>
        <v/>
      </c>
      <c r="J905" s="52">
        <f>LN(ABS(E905)+1)*('2_Params'!$B$8/MAX('2_Params'!$B$10,(IF(L905=1,F905-G905,G905-F905))*'2_Params'!$B$9+'2_Params'!$B$8))</f>
        <v/>
      </c>
      <c r="K905" s="52">
        <f>'2_Params'!$B$5*J905*(L905-I905)</f>
        <v/>
      </c>
      <c r="L905" s="48">
        <f>'1_Raw_Games'!O905</f>
        <v/>
      </c>
      <c r="M905" s="66" t="n">
        <v>-0.2406064174210769</v>
      </c>
      <c r="N905" s="54">
        <f>ABS(H905-M905)</f>
        <v/>
      </c>
    </row>
    <row r="906" ht="15" customHeight="1" s="35">
      <c r="A906" s="48">
        <f>'1_Raw_Games'!A906</f>
        <v/>
      </c>
      <c r="B906" s="49">
        <f>'1_Raw_Games'!B906</f>
        <v/>
      </c>
      <c r="C906" s="48">
        <f>'1_Raw_Games'!D906</f>
        <v/>
      </c>
      <c r="D906" s="48">
        <f>'1_Raw_Games'!C906</f>
        <v/>
      </c>
      <c r="E906" s="48">
        <f>'1_Raw_Games'!P906</f>
        <v/>
      </c>
      <c r="F906" s="50">
        <f>'2_Params'!$B$4+SUMPRODUCT(($C$3:C905=C906)*($K$3:K905))-SUMPRODUCT(($D$3:D905=C906)*($K$3:K905))</f>
        <v/>
      </c>
      <c r="G906" s="50">
        <f>'2_Params'!$B$4+SUMPRODUCT(($C$3:C905=D906)*($K$3:K905))-SUMPRODUCT(($D$3:D905=D906)*($K$3:K905))</f>
        <v/>
      </c>
      <c r="H906" s="51">
        <f>(F906-G906+'2_Params'!$B$6)/'2_Params'!$B$7</f>
        <v/>
      </c>
      <c r="I906" s="51">
        <f>1/(1+10^(-H906))</f>
        <v/>
      </c>
      <c r="J906" s="52">
        <f>LN(ABS(E906)+1)*('2_Params'!$B$8/MAX('2_Params'!$B$10,(IF(L906=1,F906-G906,G906-F906))*'2_Params'!$B$9+'2_Params'!$B$8))</f>
        <v/>
      </c>
      <c r="K906" s="52">
        <f>'2_Params'!$B$5*J906*(L906-I906)</f>
        <v/>
      </c>
      <c r="L906" s="48">
        <f>'1_Raw_Games'!O906</f>
        <v/>
      </c>
      <c r="M906" s="66" t="n">
        <v>-0.4612439698561525</v>
      </c>
      <c r="N906" s="54">
        <f>ABS(H906-M906)</f>
        <v/>
      </c>
    </row>
    <row r="907" ht="15" customHeight="1" s="35">
      <c r="A907" s="48">
        <f>'1_Raw_Games'!A907</f>
        <v/>
      </c>
      <c r="B907" s="49">
        <f>'1_Raw_Games'!B907</f>
        <v/>
      </c>
      <c r="C907" s="48">
        <f>'1_Raw_Games'!D907</f>
        <v/>
      </c>
      <c r="D907" s="48">
        <f>'1_Raw_Games'!C907</f>
        <v/>
      </c>
      <c r="E907" s="48">
        <f>'1_Raw_Games'!P907</f>
        <v/>
      </c>
      <c r="F907" s="50">
        <f>'2_Params'!$B$4+SUMPRODUCT(($C$3:C906=C907)*($K$3:K906))-SUMPRODUCT(($D$3:D906=C907)*($K$3:K906))</f>
        <v/>
      </c>
      <c r="G907" s="50">
        <f>'2_Params'!$B$4+SUMPRODUCT(($C$3:C906=D907)*($K$3:K906))-SUMPRODUCT(($D$3:D906=D907)*($K$3:K906))</f>
        <v/>
      </c>
      <c r="H907" s="51">
        <f>(F907-G907+'2_Params'!$B$6)/'2_Params'!$B$7</f>
        <v/>
      </c>
      <c r="I907" s="51">
        <f>1/(1+10^(-H907))</f>
        <v/>
      </c>
      <c r="J907" s="52">
        <f>LN(ABS(E907)+1)*('2_Params'!$B$8/MAX('2_Params'!$B$10,(IF(L907=1,F907-G907,G907-F907))*'2_Params'!$B$9+'2_Params'!$B$8))</f>
        <v/>
      </c>
      <c r="K907" s="52">
        <f>'2_Params'!$B$5*J907*(L907-I907)</f>
        <v/>
      </c>
      <c r="L907" s="48">
        <f>'1_Raw_Games'!O907</f>
        <v/>
      </c>
      <c r="M907" s="66" t="n">
        <v>0.365763757519104</v>
      </c>
      <c r="N907" s="54">
        <f>ABS(H907-M907)</f>
        <v/>
      </c>
    </row>
    <row r="908" ht="15" customHeight="1" s="35">
      <c r="A908" s="48">
        <f>'1_Raw_Games'!A908</f>
        <v/>
      </c>
      <c r="B908" s="49">
        <f>'1_Raw_Games'!B908</f>
        <v/>
      </c>
      <c r="C908" s="48">
        <f>'1_Raw_Games'!D908</f>
        <v/>
      </c>
      <c r="D908" s="48">
        <f>'1_Raw_Games'!C908</f>
        <v/>
      </c>
      <c r="E908" s="48">
        <f>'1_Raw_Games'!P908</f>
        <v/>
      </c>
      <c r="F908" s="50">
        <f>'2_Params'!$B$4+SUMPRODUCT(($C$3:C907=C908)*($K$3:K907))-SUMPRODUCT(($D$3:D907=C908)*($K$3:K907))</f>
        <v/>
      </c>
      <c r="G908" s="50">
        <f>'2_Params'!$B$4+SUMPRODUCT(($C$3:C907=D908)*($K$3:K907))-SUMPRODUCT(($D$3:D907=D908)*($K$3:K907))</f>
        <v/>
      </c>
      <c r="H908" s="51">
        <f>(F908-G908+'2_Params'!$B$6)/'2_Params'!$B$7</f>
        <v/>
      </c>
      <c r="I908" s="51">
        <f>1/(1+10^(-H908))</f>
        <v/>
      </c>
      <c r="J908" s="52">
        <f>LN(ABS(E908)+1)*('2_Params'!$B$8/MAX('2_Params'!$B$10,(IF(L908=1,F908-G908,G908-F908))*'2_Params'!$B$9+'2_Params'!$B$8))</f>
        <v/>
      </c>
      <c r="K908" s="52">
        <f>'2_Params'!$B$5*J908*(L908-I908)</f>
        <v/>
      </c>
      <c r="L908" s="48">
        <f>'1_Raw_Games'!O908</f>
        <v/>
      </c>
      <c r="M908" s="66" t="n">
        <v>0.593032054192223</v>
      </c>
      <c r="N908" s="54">
        <f>ABS(H908-M908)</f>
        <v/>
      </c>
    </row>
    <row r="909" ht="15" customHeight="1" s="35">
      <c r="A909" s="48">
        <f>'1_Raw_Games'!A909</f>
        <v/>
      </c>
      <c r="B909" s="49">
        <f>'1_Raw_Games'!B909</f>
        <v/>
      </c>
      <c r="C909" s="48">
        <f>'1_Raw_Games'!D909</f>
        <v/>
      </c>
      <c r="D909" s="48">
        <f>'1_Raw_Games'!C909</f>
        <v/>
      </c>
      <c r="E909" s="48">
        <f>'1_Raw_Games'!P909</f>
        <v/>
      </c>
      <c r="F909" s="50">
        <f>'2_Params'!$B$4+SUMPRODUCT(($C$3:C908=C909)*($K$3:K908))-SUMPRODUCT(($D$3:D908=C909)*($K$3:K908))</f>
        <v/>
      </c>
      <c r="G909" s="50">
        <f>'2_Params'!$B$4+SUMPRODUCT(($C$3:C908=D909)*($K$3:K908))-SUMPRODUCT(($D$3:D908=D909)*($K$3:K908))</f>
        <v/>
      </c>
      <c r="H909" s="51">
        <f>(F909-G909+'2_Params'!$B$6)/'2_Params'!$B$7</f>
        <v/>
      </c>
      <c r="I909" s="51">
        <f>1/(1+10^(-H909))</f>
        <v/>
      </c>
      <c r="J909" s="52">
        <f>LN(ABS(E909)+1)*('2_Params'!$B$8/MAX('2_Params'!$B$10,(IF(L909=1,F909-G909,G909-F909))*'2_Params'!$B$9+'2_Params'!$B$8))</f>
        <v/>
      </c>
      <c r="K909" s="52">
        <f>'2_Params'!$B$5*J909*(L909-I909)</f>
        <v/>
      </c>
      <c r="L909" s="48">
        <f>'1_Raw_Games'!O909</f>
        <v/>
      </c>
      <c r="M909" s="66" t="n">
        <v>-0.4269964332117996</v>
      </c>
      <c r="N909" s="54">
        <f>ABS(H909-M909)</f>
        <v/>
      </c>
    </row>
    <row r="910" ht="15" customHeight="1" s="35">
      <c r="A910" s="48">
        <f>'1_Raw_Games'!A910</f>
        <v/>
      </c>
      <c r="B910" s="49">
        <f>'1_Raw_Games'!B910</f>
        <v/>
      </c>
      <c r="C910" s="48">
        <f>'1_Raw_Games'!D910</f>
        <v/>
      </c>
      <c r="D910" s="48">
        <f>'1_Raw_Games'!C910</f>
        <v/>
      </c>
      <c r="E910" s="48">
        <f>'1_Raw_Games'!P910</f>
        <v/>
      </c>
      <c r="F910" s="50">
        <f>'2_Params'!$B$4+SUMPRODUCT(($C$3:C909=C910)*($K$3:K909))-SUMPRODUCT(($D$3:D909=C910)*($K$3:K909))</f>
        <v/>
      </c>
      <c r="G910" s="50">
        <f>'2_Params'!$B$4+SUMPRODUCT(($C$3:C909=D910)*($K$3:K909))-SUMPRODUCT(($D$3:D909=D910)*($K$3:K909))</f>
        <v/>
      </c>
      <c r="H910" s="51">
        <f>(F910-G910+'2_Params'!$B$6)/'2_Params'!$B$7</f>
        <v/>
      </c>
      <c r="I910" s="51">
        <f>1/(1+10^(-H910))</f>
        <v/>
      </c>
      <c r="J910" s="52">
        <f>LN(ABS(E910)+1)*('2_Params'!$B$8/MAX('2_Params'!$B$10,(IF(L910=1,F910-G910,G910-F910))*'2_Params'!$B$9+'2_Params'!$B$8))</f>
        <v/>
      </c>
      <c r="K910" s="52">
        <f>'2_Params'!$B$5*J910*(L910-I910)</f>
        <v/>
      </c>
      <c r="L910" s="48">
        <f>'1_Raw_Games'!O910</f>
        <v/>
      </c>
      <c r="M910" s="66" t="n">
        <v>-0.2796229295789089</v>
      </c>
      <c r="N910" s="54">
        <f>ABS(H910-M910)</f>
        <v/>
      </c>
    </row>
    <row r="911" ht="15" customHeight="1" s="35">
      <c r="A911" s="48">
        <f>'1_Raw_Games'!A911</f>
        <v/>
      </c>
      <c r="B911" s="49">
        <f>'1_Raw_Games'!B911</f>
        <v/>
      </c>
      <c r="C911" s="48">
        <f>'1_Raw_Games'!D911</f>
        <v/>
      </c>
      <c r="D911" s="48">
        <f>'1_Raw_Games'!C911</f>
        <v/>
      </c>
      <c r="E911" s="48">
        <f>'1_Raw_Games'!P911</f>
        <v/>
      </c>
      <c r="F911" s="50">
        <f>'2_Params'!$B$4+SUMPRODUCT(($C$3:C910=C911)*($K$3:K910))-SUMPRODUCT(($D$3:D910=C911)*($K$3:K910))</f>
        <v/>
      </c>
      <c r="G911" s="50">
        <f>'2_Params'!$B$4+SUMPRODUCT(($C$3:C910=D911)*($K$3:K910))-SUMPRODUCT(($D$3:D910=D911)*($K$3:K910))</f>
        <v/>
      </c>
      <c r="H911" s="51">
        <f>(F911-G911+'2_Params'!$B$6)/'2_Params'!$B$7</f>
        <v/>
      </c>
      <c r="I911" s="51">
        <f>1/(1+10^(-H911))</f>
        <v/>
      </c>
      <c r="J911" s="52">
        <f>LN(ABS(E911)+1)*('2_Params'!$B$8/MAX('2_Params'!$B$10,(IF(L911=1,F911-G911,G911-F911))*'2_Params'!$B$9+'2_Params'!$B$8))</f>
        <v/>
      </c>
      <c r="K911" s="52">
        <f>'2_Params'!$B$5*J911*(L911-I911)</f>
        <v/>
      </c>
      <c r="L911" s="48">
        <f>'1_Raw_Games'!O911</f>
        <v/>
      </c>
      <c r="M911" s="66" t="n">
        <v>-0.3524153420350717</v>
      </c>
      <c r="N911" s="54">
        <f>ABS(H911-M911)</f>
        <v/>
      </c>
    </row>
    <row r="912" ht="15" customHeight="1" s="35">
      <c r="A912" s="48">
        <f>'1_Raw_Games'!A912</f>
        <v/>
      </c>
      <c r="B912" s="49">
        <f>'1_Raw_Games'!B912</f>
        <v/>
      </c>
      <c r="C912" s="48">
        <f>'1_Raw_Games'!D912</f>
        <v/>
      </c>
      <c r="D912" s="48">
        <f>'1_Raw_Games'!C912</f>
        <v/>
      </c>
      <c r="E912" s="48">
        <f>'1_Raw_Games'!P912</f>
        <v/>
      </c>
      <c r="F912" s="50">
        <f>'2_Params'!$B$4+SUMPRODUCT(($C$3:C911=C912)*($K$3:K911))-SUMPRODUCT(($D$3:D911=C912)*($K$3:K911))</f>
        <v/>
      </c>
      <c r="G912" s="50">
        <f>'2_Params'!$B$4+SUMPRODUCT(($C$3:C911=D912)*($K$3:K911))-SUMPRODUCT(($D$3:D911=D912)*($K$3:K911))</f>
        <v/>
      </c>
      <c r="H912" s="51">
        <f>(F912-G912+'2_Params'!$B$6)/'2_Params'!$B$7</f>
        <v/>
      </c>
      <c r="I912" s="51">
        <f>1/(1+10^(-H912))</f>
        <v/>
      </c>
      <c r="J912" s="52">
        <f>LN(ABS(E912)+1)*('2_Params'!$B$8/MAX('2_Params'!$B$10,(IF(L912=1,F912-G912,G912-F912))*'2_Params'!$B$9+'2_Params'!$B$8))</f>
        <v/>
      </c>
      <c r="K912" s="52">
        <f>'2_Params'!$B$5*J912*(L912-I912)</f>
        <v/>
      </c>
      <c r="L912" s="48">
        <f>'1_Raw_Games'!O912</f>
        <v/>
      </c>
      <c r="M912" s="66" t="n">
        <v>0.096175449408654</v>
      </c>
      <c r="N912" s="54">
        <f>ABS(H912-M912)</f>
        <v/>
      </c>
    </row>
    <row r="913" ht="15" customHeight="1" s="35">
      <c r="A913" s="48">
        <f>'1_Raw_Games'!A913</f>
        <v/>
      </c>
      <c r="B913" s="49">
        <f>'1_Raw_Games'!B913</f>
        <v/>
      </c>
      <c r="C913" s="48">
        <f>'1_Raw_Games'!D913</f>
        <v/>
      </c>
      <c r="D913" s="48">
        <f>'1_Raw_Games'!C913</f>
        <v/>
      </c>
      <c r="E913" s="48">
        <f>'1_Raw_Games'!P913</f>
        <v/>
      </c>
      <c r="F913" s="50">
        <f>'2_Params'!$B$4+SUMPRODUCT(($C$3:C912=C913)*($K$3:K912))-SUMPRODUCT(($D$3:D912=C913)*($K$3:K912))</f>
        <v/>
      </c>
      <c r="G913" s="50">
        <f>'2_Params'!$B$4+SUMPRODUCT(($C$3:C912=D913)*($K$3:K912))-SUMPRODUCT(($D$3:D912=D913)*($K$3:K912))</f>
        <v/>
      </c>
      <c r="H913" s="51">
        <f>(F913-G913+'2_Params'!$B$6)/'2_Params'!$B$7</f>
        <v/>
      </c>
      <c r="I913" s="51">
        <f>1/(1+10^(-H913))</f>
        <v/>
      </c>
      <c r="J913" s="52">
        <f>LN(ABS(E913)+1)*('2_Params'!$B$8/MAX('2_Params'!$B$10,(IF(L913=1,F913-G913,G913-F913))*'2_Params'!$B$9+'2_Params'!$B$8))</f>
        <v/>
      </c>
      <c r="K913" s="52">
        <f>'2_Params'!$B$5*J913*(L913-I913)</f>
        <v/>
      </c>
      <c r="L913" s="48">
        <f>'1_Raw_Games'!O913</f>
        <v/>
      </c>
      <c r="M913" s="66" t="n">
        <v>0.5719403736871266</v>
      </c>
      <c r="N913" s="54">
        <f>ABS(H913-M913)</f>
        <v/>
      </c>
    </row>
    <row r="914" ht="15" customHeight="1" s="35">
      <c r="A914" s="48">
        <f>'1_Raw_Games'!A914</f>
        <v/>
      </c>
      <c r="B914" s="49">
        <f>'1_Raw_Games'!B914</f>
        <v/>
      </c>
      <c r="C914" s="48">
        <f>'1_Raw_Games'!D914</f>
        <v/>
      </c>
      <c r="D914" s="48">
        <f>'1_Raw_Games'!C914</f>
        <v/>
      </c>
      <c r="E914" s="48">
        <f>'1_Raw_Games'!P914</f>
        <v/>
      </c>
      <c r="F914" s="50">
        <f>'2_Params'!$B$4+SUMPRODUCT(($C$3:C913=C914)*($K$3:K913))-SUMPRODUCT(($D$3:D913=C914)*($K$3:K913))</f>
        <v/>
      </c>
      <c r="G914" s="50">
        <f>'2_Params'!$B$4+SUMPRODUCT(($C$3:C913=D914)*($K$3:K913))-SUMPRODUCT(($D$3:D913=D914)*($K$3:K913))</f>
        <v/>
      </c>
      <c r="H914" s="51">
        <f>(F914-G914+'2_Params'!$B$6)/'2_Params'!$B$7</f>
        <v/>
      </c>
      <c r="I914" s="51">
        <f>1/(1+10^(-H914))</f>
        <v/>
      </c>
      <c r="J914" s="52">
        <f>LN(ABS(E914)+1)*('2_Params'!$B$8/MAX('2_Params'!$B$10,(IF(L914=1,F914-G914,G914-F914))*'2_Params'!$B$9+'2_Params'!$B$8))</f>
        <v/>
      </c>
      <c r="K914" s="52">
        <f>'2_Params'!$B$5*J914*(L914-I914)</f>
        <v/>
      </c>
      <c r="L914" s="48">
        <f>'1_Raw_Games'!O914</f>
        <v/>
      </c>
      <c r="M914" s="66" t="n">
        <v>0.005462251100908</v>
      </c>
      <c r="N914" s="54">
        <f>ABS(H914-M914)</f>
        <v/>
      </c>
    </row>
    <row r="915" ht="15" customHeight="1" s="35">
      <c r="A915" s="48">
        <f>'1_Raw_Games'!A915</f>
        <v/>
      </c>
      <c r="B915" s="49">
        <f>'1_Raw_Games'!B915</f>
        <v/>
      </c>
      <c r="C915" s="48">
        <f>'1_Raw_Games'!D915</f>
        <v/>
      </c>
      <c r="D915" s="48">
        <f>'1_Raw_Games'!C915</f>
        <v/>
      </c>
      <c r="E915" s="48">
        <f>'1_Raw_Games'!P915</f>
        <v/>
      </c>
      <c r="F915" s="50">
        <f>'2_Params'!$B$4+SUMPRODUCT(($C$3:C914=C915)*($K$3:K914))-SUMPRODUCT(($D$3:D914=C915)*($K$3:K914))</f>
        <v/>
      </c>
      <c r="G915" s="50">
        <f>'2_Params'!$B$4+SUMPRODUCT(($C$3:C914=D915)*($K$3:K914))-SUMPRODUCT(($D$3:D914=D915)*($K$3:K914))</f>
        <v/>
      </c>
      <c r="H915" s="51">
        <f>(F915-G915+'2_Params'!$B$6)/'2_Params'!$B$7</f>
        <v/>
      </c>
      <c r="I915" s="51">
        <f>1/(1+10^(-H915))</f>
        <v/>
      </c>
      <c r="J915" s="52">
        <f>LN(ABS(E915)+1)*('2_Params'!$B$8/MAX('2_Params'!$B$10,(IF(L915=1,F915-G915,G915-F915))*'2_Params'!$B$9+'2_Params'!$B$8))</f>
        <v/>
      </c>
      <c r="K915" s="52">
        <f>'2_Params'!$B$5*J915*(L915-I915)</f>
        <v/>
      </c>
      <c r="L915" s="48">
        <f>'1_Raw_Games'!O915</f>
        <v/>
      </c>
      <c r="M915" s="66" t="n">
        <v>0.4795391573610624</v>
      </c>
      <c r="N915" s="54">
        <f>ABS(H915-M915)</f>
        <v/>
      </c>
    </row>
    <row r="916" ht="15" customHeight="1" s="35">
      <c r="A916" s="48">
        <f>'1_Raw_Games'!A916</f>
        <v/>
      </c>
      <c r="B916" s="49">
        <f>'1_Raw_Games'!B916</f>
        <v/>
      </c>
      <c r="C916" s="48">
        <f>'1_Raw_Games'!D916</f>
        <v/>
      </c>
      <c r="D916" s="48">
        <f>'1_Raw_Games'!C916</f>
        <v/>
      </c>
      <c r="E916" s="48">
        <f>'1_Raw_Games'!P916</f>
        <v/>
      </c>
      <c r="F916" s="50">
        <f>'2_Params'!$B$4+SUMPRODUCT(($C$3:C915=C916)*($K$3:K915))-SUMPRODUCT(($D$3:D915=C916)*($K$3:K915))</f>
        <v/>
      </c>
      <c r="G916" s="50">
        <f>'2_Params'!$B$4+SUMPRODUCT(($C$3:C915=D916)*($K$3:K915))-SUMPRODUCT(($D$3:D915=D916)*($K$3:K915))</f>
        <v/>
      </c>
      <c r="H916" s="51">
        <f>(F916-G916+'2_Params'!$B$6)/'2_Params'!$B$7</f>
        <v/>
      </c>
      <c r="I916" s="51">
        <f>1/(1+10^(-H916))</f>
        <v/>
      </c>
      <c r="J916" s="52">
        <f>LN(ABS(E916)+1)*('2_Params'!$B$8/MAX('2_Params'!$B$10,(IF(L916=1,F916-G916,G916-F916))*'2_Params'!$B$9+'2_Params'!$B$8))</f>
        <v/>
      </c>
      <c r="K916" s="52">
        <f>'2_Params'!$B$5*J916*(L916-I916)</f>
        <v/>
      </c>
      <c r="L916" s="48">
        <f>'1_Raw_Games'!O916</f>
        <v/>
      </c>
      <c r="M916" s="66" t="n">
        <v>0.5583789676946788</v>
      </c>
      <c r="N916" s="54">
        <f>ABS(H916-M916)</f>
        <v/>
      </c>
    </row>
    <row r="917" ht="15" customHeight="1" s="35">
      <c r="A917" s="48">
        <f>'1_Raw_Games'!A917</f>
        <v/>
      </c>
      <c r="B917" s="49">
        <f>'1_Raw_Games'!B917</f>
        <v/>
      </c>
      <c r="C917" s="48">
        <f>'1_Raw_Games'!D917</f>
        <v/>
      </c>
      <c r="D917" s="48">
        <f>'1_Raw_Games'!C917</f>
        <v/>
      </c>
      <c r="E917" s="48">
        <f>'1_Raw_Games'!P917</f>
        <v/>
      </c>
      <c r="F917" s="50">
        <f>'2_Params'!$B$4+SUMPRODUCT(($C$3:C916=C917)*($K$3:K916))-SUMPRODUCT(($D$3:D916=C917)*($K$3:K916))</f>
        <v/>
      </c>
      <c r="G917" s="50">
        <f>'2_Params'!$B$4+SUMPRODUCT(($C$3:C916=D917)*($K$3:K916))-SUMPRODUCT(($D$3:D916=D917)*($K$3:K916))</f>
        <v/>
      </c>
      <c r="H917" s="51">
        <f>(F917-G917+'2_Params'!$B$6)/'2_Params'!$B$7</f>
        <v/>
      </c>
      <c r="I917" s="51">
        <f>1/(1+10^(-H917))</f>
        <v/>
      </c>
      <c r="J917" s="52">
        <f>LN(ABS(E917)+1)*('2_Params'!$B$8/MAX('2_Params'!$B$10,(IF(L917=1,F917-G917,G917-F917))*'2_Params'!$B$9+'2_Params'!$B$8))</f>
        <v/>
      </c>
      <c r="K917" s="52">
        <f>'2_Params'!$B$5*J917*(L917-I917)</f>
        <v/>
      </c>
      <c r="L917" s="48">
        <f>'1_Raw_Games'!O917</f>
        <v/>
      </c>
      <c r="M917" s="66" t="n">
        <v>-0.0227253529890822</v>
      </c>
      <c r="N917" s="54">
        <f>ABS(H917-M917)</f>
        <v/>
      </c>
    </row>
    <row r="918" ht="15" customHeight="1" s="35">
      <c r="A918" s="48">
        <f>'1_Raw_Games'!A918</f>
        <v/>
      </c>
      <c r="B918" s="49">
        <f>'1_Raw_Games'!B918</f>
        <v/>
      </c>
      <c r="C918" s="48">
        <f>'1_Raw_Games'!D918</f>
        <v/>
      </c>
      <c r="D918" s="48">
        <f>'1_Raw_Games'!C918</f>
        <v/>
      </c>
      <c r="E918" s="48">
        <f>'1_Raw_Games'!P918</f>
        <v/>
      </c>
      <c r="F918" s="50">
        <f>'2_Params'!$B$4+SUMPRODUCT(($C$3:C917=C918)*($K$3:K917))-SUMPRODUCT(($D$3:D917=C918)*($K$3:K917))</f>
        <v/>
      </c>
      <c r="G918" s="50">
        <f>'2_Params'!$B$4+SUMPRODUCT(($C$3:C917=D918)*($K$3:K917))-SUMPRODUCT(($D$3:D917=D918)*($K$3:K917))</f>
        <v/>
      </c>
      <c r="H918" s="51">
        <f>(F918-G918+'2_Params'!$B$6)/'2_Params'!$B$7</f>
        <v/>
      </c>
      <c r="I918" s="51">
        <f>1/(1+10^(-H918))</f>
        <v/>
      </c>
      <c r="J918" s="52">
        <f>LN(ABS(E918)+1)*('2_Params'!$B$8/MAX('2_Params'!$B$10,(IF(L918=1,F918-G918,G918-F918))*'2_Params'!$B$9+'2_Params'!$B$8))</f>
        <v/>
      </c>
      <c r="K918" s="52">
        <f>'2_Params'!$B$5*J918*(L918-I918)</f>
        <v/>
      </c>
      <c r="L918" s="48">
        <f>'1_Raw_Games'!O918</f>
        <v/>
      </c>
      <c r="M918" s="66" t="n">
        <v>-0.1587906408546433</v>
      </c>
      <c r="N918" s="54">
        <f>ABS(H918-M918)</f>
        <v/>
      </c>
    </row>
    <row r="919" ht="15" customHeight="1" s="35">
      <c r="A919" s="48">
        <f>'1_Raw_Games'!A919</f>
        <v/>
      </c>
      <c r="B919" s="49">
        <f>'1_Raw_Games'!B919</f>
        <v/>
      </c>
      <c r="C919" s="48">
        <f>'1_Raw_Games'!D919</f>
        <v/>
      </c>
      <c r="D919" s="48">
        <f>'1_Raw_Games'!C919</f>
        <v/>
      </c>
      <c r="E919" s="48">
        <f>'1_Raw_Games'!P919</f>
        <v/>
      </c>
      <c r="F919" s="50">
        <f>'2_Params'!$B$4+SUMPRODUCT(($C$3:C918=C919)*($K$3:K918))-SUMPRODUCT(($D$3:D918=C919)*($K$3:K918))</f>
        <v/>
      </c>
      <c r="G919" s="50">
        <f>'2_Params'!$B$4+SUMPRODUCT(($C$3:C918=D919)*($K$3:K918))-SUMPRODUCT(($D$3:D918=D919)*($K$3:K918))</f>
        <v/>
      </c>
      <c r="H919" s="51">
        <f>(F919-G919+'2_Params'!$B$6)/'2_Params'!$B$7</f>
        <v/>
      </c>
      <c r="I919" s="51">
        <f>1/(1+10^(-H919))</f>
        <v/>
      </c>
      <c r="J919" s="52">
        <f>LN(ABS(E919)+1)*('2_Params'!$B$8/MAX('2_Params'!$B$10,(IF(L919=1,F919-G919,G919-F919))*'2_Params'!$B$9+'2_Params'!$B$8))</f>
        <v/>
      </c>
      <c r="K919" s="52">
        <f>'2_Params'!$B$5*J919*(L919-I919)</f>
        <v/>
      </c>
      <c r="L919" s="48">
        <f>'1_Raw_Games'!O919</f>
        <v/>
      </c>
      <c r="M919" s="66" t="n">
        <v>-0.4889332038103254</v>
      </c>
      <c r="N919" s="54">
        <f>ABS(H919-M919)</f>
        <v/>
      </c>
    </row>
    <row r="920" ht="15" customHeight="1" s="35">
      <c r="A920" s="48">
        <f>'1_Raw_Games'!A920</f>
        <v/>
      </c>
      <c r="B920" s="49">
        <f>'1_Raw_Games'!B920</f>
        <v/>
      </c>
      <c r="C920" s="48">
        <f>'1_Raw_Games'!D920</f>
        <v/>
      </c>
      <c r="D920" s="48">
        <f>'1_Raw_Games'!C920</f>
        <v/>
      </c>
      <c r="E920" s="48">
        <f>'1_Raw_Games'!P920</f>
        <v/>
      </c>
      <c r="F920" s="50">
        <f>'2_Params'!$B$4+SUMPRODUCT(($C$3:C919=C920)*($K$3:K919))-SUMPRODUCT(($D$3:D919=C920)*($K$3:K919))</f>
        <v/>
      </c>
      <c r="G920" s="50">
        <f>'2_Params'!$B$4+SUMPRODUCT(($C$3:C919=D920)*($K$3:K919))-SUMPRODUCT(($D$3:D919=D920)*($K$3:K919))</f>
        <v/>
      </c>
      <c r="H920" s="51">
        <f>(F920-G920+'2_Params'!$B$6)/'2_Params'!$B$7</f>
        <v/>
      </c>
      <c r="I920" s="51">
        <f>1/(1+10^(-H920))</f>
        <v/>
      </c>
      <c r="J920" s="52">
        <f>LN(ABS(E920)+1)*('2_Params'!$B$8/MAX('2_Params'!$B$10,(IF(L920=1,F920-G920,G920-F920))*'2_Params'!$B$9+'2_Params'!$B$8))</f>
        <v/>
      </c>
      <c r="K920" s="52">
        <f>'2_Params'!$B$5*J920*(L920-I920)</f>
        <v/>
      </c>
      <c r="L920" s="48">
        <f>'1_Raw_Games'!O920</f>
        <v/>
      </c>
      <c r="M920" s="66" t="n">
        <v>0.4952821728513925</v>
      </c>
      <c r="N920" s="54">
        <f>ABS(H920-M920)</f>
        <v/>
      </c>
    </row>
    <row r="921" ht="15" customHeight="1" s="35">
      <c r="A921" s="48">
        <f>'1_Raw_Games'!A921</f>
        <v/>
      </c>
      <c r="B921" s="49">
        <f>'1_Raw_Games'!B921</f>
        <v/>
      </c>
      <c r="C921" s="48">
        <f>'1_Raw_Games'!D921</f>
        <v/>
      </c>
      <c r="D921" s="48">
        <f>'1_Raw_Games'!C921</f>
        <v/>
      </c>
      <c r="E921" s="48">
        <f>'1_Raw_Games'!P921</f>
        <v/>
      </c>
      <c r="F921" s="50">
        <f>'2_Params'!$B$4+SUMPRODUCT(($C$3:C920=C921)*($K$3:K920))-SUMPRODUCT(($D$3:D920=C921)*($K$3:K920))</f>
        <v/>
      </c>
      <c r="G921" s="50">
        <f>'2_Params'!$B$4+SUMPRODUCT(($C$3:C920=D921)*($K$3:K920))-SUMPRODUCT(($D$3:D920=D921)*($K$3:K920))</f>
        <v/>
      </c>
      <c r="H921" s="51">
        <f>(F921-G921+'2_Params'!$B$6)/'2_Params'!$B$7</f>
        <v/>
      </c>
      <c r="I921" s="51">
        <f>1/(1+10^(-H921))</f>
        <v/>
      </c>
      <c r="J921" s="52">
        <f>LN(ABS(E921)+1)*('2_Params'!$B$8/MAX('2_Params'!$B$10,(IF(L921=1,F921-G921,G921-F921))*'2_Params'!$B$9+'2_Params'!$B$8))</f>
        <v/>
      </c>
      <c r="K921" s="52">
        <f>'2_Params'!$B$5*J921*(L921-I921)</f>
        <v/>
      </c>
      <c r="L921" s="48">
        <f>'1_Raw_Games'!O921</f>
        <v/>
      </c>
      <c r="M921" s="66" t="n">
        <v>0.4123877487458156</v>
      </c>
      <c r="N921" s="54">
        <f>ABS(H921-M921)</f>
        <v/>
      </c>
    </row>
    <row r="922" ht="15" customHeight="1" s="35">
      <c r="A922" s="48">
        <f>'1_Raw_Games'!A922</f>
        <v/>
      </c>
      <c r="B922" s="49">
        <f>'1_Raw_Games'!B922</f>
        <v/>
      </c>
      <c r="C922" s="48">
        <f>'1_Raw_Games'!D922</f>
        <v/>
      </c>
      <c r="D922" s="48">
        <f>'1_Raw_Games'!C922</f>
        <v/>
      </c>
      <c r="E922" s="48">
        <f>'1_Raw_Games'!P922</f>
        <v/>
      </c>
      <c r="F922" s="50">
        <f>'2_Params'!$B$4+SUMPRODUCT(($C$3:C921=C922)*($K$3:K921))-SUMPRODUCT(($D$3:D921=C922)*($K$3:K921))</f>
        <v/>
      </c>
      <c r="G922" s="50">
        <f>'2_Params'!$B$4+SUMPRODUCT(($C$3:C921=D922)*($K$3:K921))-SUMPRODUCT(($D$3:D921=D922)*($K$3:K921))</f>
        <v/>
      </c>
      <c r="H922" s="51">
        <f>(F922-G922+'2_Params'!$B$6)/'2_Params'!$B$7</f>
        <v/>
      </c>
      <c r="I922" s="51">
        <f>1/(1+10^(-H922))</f>
        <v/>
      </c>
      <c r="J922" s="52">
        <f>LN(ABS(E922)+1)*('2_Params'!$B$8/MAX('2_Params'!$B$10,(IF(L922=1,F922-G922,G922-F922))*'2_Params'!$B$9+'2_Params'!$B$8))</f>
        <v/>
      </c>
      <c r="K922" s="52">
        <f>'2_Params'!$B$5*J922*(L922-I922)</f>
        <v/>
      </c>
      <c r="L922" s="48">
        <f>'1_Raw_Games'!O922</f>
        <v/>
      </c>
      <c r="M922" s="66" t="n">
        <v>-0.3332215232837581</v>
      </c>
      <c r="N922" s="54">
        <f>ABS(H922-M922)</f>
        <v/>
      </c>
    </row>
    <row r="923" ht="15" customHeight="1" s="35">
      <c r="A923" s="48">
        <f>'1_Raw_Games'!A923</f>
        <v/>
      </c>
      <c r="B923" s="49">
        <f>'1_Raw_Games'!B923</f>
        <v/>
      </c>
      <c r="C923" s="48">
        <f>'1_Raw_Games'!D923</f>
        <v/>
      </c>
      <c r="D923" s="48">
        <f>'1_Raw_Games'!C923</f>
        <v/>
      </c>
      <c r="E923" s="48">
        <f>'1_Raw_Games'!P923</f>
        <v/>
      </c>
      <c r="F923" s="50">
        <f>'2_Params'!$B$4+SUMPRODUCT(($C$3:C922=C923)*($K$3:K922))-SUMPRODUCT(($D$3:D922=C923)*($K$3:K922))</f>
        <v/>
      </c>
      <c r="G923" s="50">
        <f>'2_Params'!$B$4+SUMPRODUCT(($C$3:C922=D923)*($K$3:K922))-SUMPRODUCT(($D$3:D922=D923)*($K$3:K922))</f>
        <v/>
      </c>
      <c r="H923" s="51">
        <f>(F923-G923+'2_Params'!$B$6)/'2_Params'!$B$7</f>
        <v/>
      </c>
      <c r="I923" s="51">
        <f>1/(1+10^(-H923))</f>
        <v/>
      </c>
      <c r="J923" s="52">
        <f>LN(ABS(E923)+1)*('2_Params'!$B$8/MAX('2_Params'!$B$10,(IF(L923=1,F923-G923,G923-F923))*'2_Params'!$B$9+'2_Params'!$B$8))</f>
        <v/>
      </c>
      <c r="K923" s="52">
        <f>'2_Params'!$B$5*J923*(L923-I923)</f>
        <v/>
      </c>
      <c r="L923" s="48">
        <f>'1_Raw_Games'!O923</f>
        <v/>
      </c>
      <c r="M923" s="66" t="n">
        <v>0.0181242113986945</v>
      </c>
      <c r="N923" s="54">
        <f>ABS(H923-M923)</f>
        <v/>
      </c>
    </row>
    <row r="924" ht="15" customHeight="1" s="35">
      <c r="A924" s="48">
        <f>'1_Raw_Games'!A924</f>
        <v/>
      </c>
      <c r="B924" s="49">
        <f>'1_Raw_Games'!B924</f>
        <v/>
      </c>
      <c r="C924" s="48">
        <f>'1_Raw_Games'!D924</f>
        <v/>
      </c>
      <c r="D924" s="48">
        <f>'1_Raw_Games'!C924</f>
        <v/>
      </c>
      <c r="E924" s="48">
        <f>'1_Raw_Games'!P924</f>
        <v/>
      </c>
      <c r="F924" s="50">
        <f>'2_Params'!$B$4+SUMPRODUCT(($C$3:C923=C924)*($K$3:K923))-SUMPRODUCT(($D$3:D923=C924)*($K$3:K923))</f>
        <v/>
      </c>
      <c r="G924" s="50">
        <f>'2_Params'!$B$4+SUMPRODUCT(($C$3:C923=D924)*($K$3:K923))-SUMPRODUCT(($D$3:D923=D924)*($K$3:K923))</f>
        <v/>
      </c>
      <c r="H924" s="51">
        <f>(F924-G924+'2_Params'!$B$6)/'2_Params'!$B$7</f>
        <v/>
      </c>
      <c r="I924" s="51">
        <f>1/(1+10^(-H924))</f>
        <v/>
      </c>
      <c r="J924" s="52">
        <f>LN(ABS(E924)+1)*('2_Params'!$B$8/MAX('2_Params'!$B$10,(IF(L924=1,F924-G924,G924-F924))*'2_Params'!$B$9+'2_Params'!$B$8))</f>
        <v/>
      </c>
      <c r="K924" s="52">
        <f>'2_Params'!$B$5*J924*(L924-I924)</f>
        <v/>
      </c>
      <c r="L924" s="48">
        <f>'1_Raw_Games'!O924</f>
        <v/>
      </c>
      <c r="M924" s="66" t="n">
        <v>0.2635402899045476</v>
      </c>
      <c r="N924" s="54">
        <f>ABS(H924-M924)</f>
        <v/>
      </c>
    </row>
    <row r="925" ht="15" customHeight="1" s="35">
      <c r="A925" s="48">
        <f>'1_Raw_Games'!A925</f>
        <v/>
      </c>
      <c r="B925" s="49">
        <f>'1_Raw_Games'!B925</f>
        <v/>
      </c>
      <c r="C925" s="48">
        <f>'1_Raw_Games'!D925</f>
        <v/>
      </c>
      <c r="D925" s="48">
        <f>'1_Raw_Games'!C925</f>
        <v/>
      </c>
      <c r="E925" s="48">
        <f>'1_Raw_Games'!P925</f>
        <v/>
      </c>
      <c r="F925" s="50">
        <f>'2_Params'!$B$4+SUMPRODUCT(($C$3:C924=C925)*($K$3:K924))-SUMPRODUCT(($D$3:D924=C925)*($K$3:K924))</f>
        <v/>
      </c>
      <c r="G925" s="50">
        <f>'2_Params'!$B$4+SUMPRODUCT(($C$3:C924=D925)*($K$3:K924))-SUMPRODUCT(($D$3:D924=D925)*($K$3:K924))</f>
        <v/>
      </c>
      <c r="H925" s="51">
        <f>(F925-G925+'2_Params'!$B$6)/'2_Params'!$B$7</f>
        <v/>
      </c>
      <c r="I925" s="51">
        <f>1/(1+10^(-H925))</f>
        <v/>
      </c>
      <c r="J925" s="52">
        <f>LN(ABS(E925)+1)*('2_Params'!$B$8/MAX('2_Params'!$B$10,(IF(L925=1,F925-G925,G925-F925))*'2_Params'!$B$9+'2_Params'!$B$8))</f>
        <v/>
      </c>
      <c r="K925" s="52">
        <f>'2_Params'!$B$5*J925*(L925-I925)</f>
        <v/>
      </c>
      <c r="L925" s="48">
        <f>'1_Raw_Games'!O925</f>
        <v/>
      </c>
      <c r="M925" s="66" t="n">
        <v>0.549611003054867</v>
      </c>
      <c r="N925" s="54">
        <f>ABS(H925-M925)</f>
        <v/>
      </c>
    </row>
    <row r="926" ht="15" customHeight="1" s="35">
      <c r="A926" s="48">
        <f>'1_Raw_Games'!A926</f>
        <v/>
      </c>
      <c r="B926" s="49">
        <f>'1_Raw_Games'!B926</f>
        <v/>
      </c>
      <c r="C926" s="48">
        <f>'1_Raw_Games'!D926</f>
        <v/>
      </c>
      <c r="D926" s="48">
        <f>'1_Raw_Games'!C926</f>
        <v/>
      </c>
      <c r="E926" s="48">
        <f>'1_Raw_Games'!P926</f>
        <v/>
      </c>
      <c r="F926" s="50">
        <f>'2_Params'!$B$4+SUMPRODUCT(($C$3:C925=C926)*($K$3:K925))-SUMPRODUCT(($D$3:D925=C926)*($K$3:K925))</f>
        <v/>
      </c>
      <c r="G926" s="50">
        <f>'2_Params'!$B$4+SUMPRODUCT(($C$3:C925=D926)*($K$3:K925))-SUMPRODUCT(($D$3:D925=D926)*($K$3:K925))</f>
        <v/>
      </c>
      <c r="H926" s="51">
        <f>(F926-G926+'2_Params'!$B$6)/'2_Params'!$B$7</f>
        <v/>
      </c>
      <c r="I926" s="51">
        <f>1/(1+10^(-H926))</f>
        <v/>
      </c>
      <c r="J926" s="52">
        <f>LN(ABS(E926)+1)*('2_Params'!$B$8/MAX('2_Params'!$B$10,(IF(L926=1,F926-G926,G926-F926))*'2_Params'!$B$9+'2_Params'!$B$8))</f>
        <v/>
      </c>
      <c r="K926" s="52">
        <f>'2_Params'!$B$5*J926*(L926-I926)</f>
        <v/>
      </c>
      <c r="L926" s="48">
        <f>'1_Raw_Games'!O926</f>
        <v/>
      </c>
      <c r="M926" s="66" t="n">
        <v>0.0015185694970546</v>
      </c>
      <c r="N926" s="54">
        <f>ABS(H926-M926)</f>
        <v/>
      </c>
    </row>
    <row r="927" ht="15" customHeight="1" s="35">
      <c r="A927" s="48">
        <f>'1_Raw_Games'!A927</f>
        <v/>
      </c>
      <c r="B927" s="49">
        <f>'1_Raw_Games'!B927</f>
        <v/>
      </c>
      <c r="C927" s="48">
        <f>'1_Raw_Games'!D927</f>
        <v/>
      </c>
      <c r="D927" s="48">
        <f>'1_Raw_Games'!C927</f>
        <v/>
      </c>
      <c r="E927" s="48">
        <f>'1_Raw_Games'!P927</f>
        <v/>
      </c>
      <c r="F927" s="50">
        <f>'2_Params'!$B$4+SUMPRODUCT(($C$3:C926=C927)*($K$3:K926))-SUMPRODUCT(($D$3:D926=C927)*($K$3:K926))</f>
        <v/>
      </c>
      <c r="G927" s="50">
        <f>'2_Params'!$B$4+SUMPRODUCT(($C$3:C926=D927)*($K$3:K926))-SUMPRODUCT(($D$3:D926=D927)*($K$3:K926))</f>
        <v/>
      </c>
      <c r="H927" s="51">
        <f>(F927-G927+'2_Params'!$B$6)/'2_Params'!$B$7</f>
        <v/>
      </c>
      <c r="I927" s="51">
        <f>1/(1+10^(-H927))</f>
        <v/>
      </c>
      <c r="J927" s="52">
        <f>LN(ABS(E927)+1)*('2_Params'!$B$8/MAX('2_Params'!$B$10,(IF(L927=1,F927-G927,G927-F927))*'2_Params'!$B$9+'2_Params'!$B$8))</f>
        <v/>
      </c>
      <c r="K927" s="52">
        <f>'2_Params'!$B$5*J927*(L927-I927)</f>
        <v/>
      </c>
      <c r="L927" s="48">
        <f>'1_Raw_Games'!O927</f>
        <v/>
      </c>
      <c r="M927" s="66" t="n">
        <v>-0.0093340812820349</v>
      </c>
      <c r="N927" s="54">
        <f>ABS(H927-M927)</f>
        <v/>
      </c>
    </row>
    <row r="928" ht="15" customHeight="1" s="35">
      <c r="A928" s="48">
        <f>'1_Raw_Games'!A928</f>
        <v/>
      </c>
      <c r="B928" s="49">
        <f>'1_Raw_Games'!B928</f>
        <v/>
      </c>
      <c r="C928" s="48">
        <f>'1_Raw_Games'!D928</f>
        <v/>
      </c>
      <c r="D928" s="48">
        <f>'1_Raw_Games'!C928</f>
        <v/>
      </c>
      <c r="E928" s="48">
        <f>'1_Raw_Games'!P928</f>
        <v/>
      </c>
      <c r="F928" s="50">
        <f>'2_Params'!$B$4+SUMPRODUCT(($C$3:C927=C928)*($K$3:K927))-SUMPRODUCT(($D$3:D927=C928)*($K$3:K927))</f>
        <v/>
      </c>
      <c r="G928" s="50">
        <f>'2_Params'!$B$4+SUMPRODUCT(($C$3:C927=D928)*($K$3:K927))-SUMPRODUCT(($D$3:D927=D928)*($K$3:K927))</f>
        <v/>
      </c>
      <c r="H928" s="51">
        <f>(F928-G928+'2_Params'!$B$6)/'2_Params'!$B$7</f>
        <v/>
      </c>
      <c r="I928" s="51">
        <f>1/(1+10^(-H928))</f>
        <v/>
      </c>
      <c r="J928" s="52">
        <f>LN(ABS(E928)+1)*('2_Params'!$B$8/MAX('2_Params'!$B$10,(IF(L928=1,F928-G928,G928-F928))*'2_Params'!$B$9+'2_Params'!$B$8))</f>
        <v/>
      </c>
      <c r="K928" s="52">
        <f>'2_Params'!$B$5*J928*(L928-I928)</f>
        <v/>
      </c>
      <c r="L928" s="48">
        <f>'1_Raw_Games'!O928</f>
        <v/>
      </c>
      <c r="M928" s="66" t="n">
        <v>0.6304795854980654</v>
      </c>
      <c r="N928" s="54">
        <f>ABS(H928-M928)</f>
        <v/>
      </c>
    </row>
    <row r="929" ht="15" customHeight="1" s="35">
      <c r="A929" s="48">
        <f>'1_Raw_Games'!A929</f>
        <v/>
      </c>
      <c r="B929" s="49">
        <f>'1_Raw_Games'!B929</f>
        <v/>
      </c>
      <c r="C929" s="48">
        <f>'1_Raw_Games'!D929</f>
        <v/>
      </c>
      <c r="D929" s="48">
        <f>'1_Raw_Games'!C929</f>
        <v/>
      </c>
      <c r="E929" s="48">
        <f>'1_Raw_Games'!P929</f>
        <v/>
      </c>
      <c r="F929" s="50">
        <f>'2_Params'!$B$4+SUMPRODUCT(($C$3:C928=C929)*($K$3:K928))-SUMPRODUCT(($D$3:D928=C929)*($K$3:K928))</f>
        <v/>
      </c>
      <c r="G929" s="50">
        <f>'2_Params'!$B$4+SUMPRODUCT(($C$3:C928=D929)*($K$3:K928))-SUMPRODUCT(($D$3:D928=D929)*($K$3:K928))</f>
        <v/>
      </c>
      <c r="H929" s="51">
        <f>(F929-G929+'2_Params'!$B$6)/'2_Params'!$B$7</f>
        <v/>
      </c>
      <c r="I929" s="51">
        <f>1/(1+10^(-H929))</f>
        <v/>
      </c>
      <c r="J929" s="52">
        <f>LN(ABS(E929)+1)*('2_Params'!$B$8/MAX('2_Params'!$B$10,(IF(L929=1,F929-G929,G929-F929))*'2_Params'!$B$9+'2_Params'!$B$8))</f>
        <v/>
      </c>
      <c r="K929" s="52">
        <f>'2_Params'!$B$5*J929*(L929-I929)</f>
        <v/>
      </c>
      <c r="L929" s="48">
        <f>'1_Raw_Games'!O929</f>
        <v/>
      </c>
      <c r="M929" s="66" t="n">
        <v>0.3632426565206322</v>
      </c>
      <c r="N929" s="54">
        <f>ABS(H929-M929)</f>
        <v/>
      </c>
    </row>
    <row r="930" ht="15" customHeight="1" s="35">
      <c r="A930" s="48">
        <f>'1_Raw_Games'!A930</f>
        <v/>
      </c>
      <c r="B930" s="49">
        <f>'1_Raw_Games'!B930</f>
        <v/>
      </c>
      <c r="C930" s="48">
        <f>'1_Raw_Games'!D930</f>
        <v/>
      </c>
      <c r="D930" s="48">
        <f>'1_Raw_Games'!C930</f>
        <v/>
      </c>
      <c r="E930" s="48">
        <f>'1_Raw_Games'!P930</f>
        <v/>
      </c>
      <c r="F930" s="50">
        <f>'2_Params'!$B$4+SUMPRODUCT(($C$3:C929=C930)*($K$3:K929))-SUMPRODUCT(($D$3:D929=C930)*($K$3:K929))</f>
        <v/>
      </c>
      <c r="G930" s="50">
        <f>'2_Params'!$B$4+SUMPRODUCT(($C$3:C929=D930)*($K$3:K929))-SUMPRODUCT(($D$3:D929=D930)*($K$3:K929))</f>
        <v/>
      </c>
      <c r="H930" s="51">
        <f>(F930-G930+'2_Params'!$B$6)/'2_Params'!$B$7</f>
        <v/>
      </c>
      <c r="I930" s="51">
        <f>1/(1+10^(-H930))</f>
        <v/>
      </c>
      <c r="J930" s="52">
        <f>LN(ABS(E930)+1)*('2_Params'!$B$8/MAX('2_Params'!$B$10,(IF(L930=1,F930-G930,G930-F930))*'2_Params'!$B$9+'2_Params'!$B$8))</f>
        <v/>
      </c>
      <c r="K930" s="52">
        <f>'2_Params'!$B$5*J930*(L930-I930)</f>
        <v/>
      </c>
      <c r="L930" s="48">
        <f>'1_Raw_Games'!O930</f>
        <v/>
      </c>
      <c r="M930" s="66" t="n">
        <v>0.1166794710073486</v>
      </c>
      <c r="N930" s="54">
        <f>ABS(H930-M930)</f>
        <v/>
      </c>
    </row>
    <row r="931" ht="15" customHeight="1" s="35">
      <c r="A931" s="48">
        <f>'1_Raw_Games'!A931</f>
        <v/>
      </c>
      <c r="B931" s="49">
        <f>'1_Raw_Games'!B931</f>
        <v/>
      </c>
      <c r="C931" s="48">
        <f>'1_Raw_Games'!D931</f>
        <v/>
      </c>
      <c r="D931" s="48">
        <f>'1_Raw_Games'!C931</f>
        <v/>
      </c>
      <c r="E931" s="48">
        <f>'1_Raw_Games'!P931</f>
        <v/>
      </c>
      <c r="F931" s="50">
        <f>'2_Params'!$B$4+SUMPRODUCT(($C$3:C930=C931)*($K$3:K930))-SUMPRODUCT(($D$3:D930=C931)*($K$3:K930))</f>
        <v/>
      </c>
      <c r="G931" s="50">
        <f>'2_Params'!$B$4+SUMPRODUCT(($C$3:C930=D931)*($K$3:K930))-SUMPRODUCT(($D$3:D930=D931)*($K$3:K930))</f>
        <v/>
      </c>
      <c r="H931" s="51">
        <f>(F931-G931+'2_Params'!$B$6)/'2_Params'!$B$7</f>
        <v/>
      </c>
      <c r="I931" s="51">
        <f>1/(1+10^(-H931))</f>
        <v/>
      </c>
      <c r="J931" s="52">
        <f>LN(ABS(E931)+1)*('2_Params'!$B$8/MAX('2_Params'!$B$10,(IF(L931=1,F931-G931,G931-F931))*'2_Params'!$B$9+'2_Params'!$B$8))</f>
        <v/>
      </c>
      <c r="K931" s="52">
        <f>'2_Params'!$B$5*J931*(L931-I931)</f>
        <v/>
      </c>
      <c r="L931" s="48">
        <f>'1_Raw_Games'!O931</f>
        <v/>
      </c>
      <c r="M931" s="66" t="n">
        <v>0.5832440410316974</v>
      </c>
      <c r="N931" s="54">
        <f>ABS(H931-M931)</f>
        <v/>
      </c>
    </row>
    <row r="932" ht="15" customHeight="1" s="35">
      <c r="A932" s="48">
        <f>'1_Raw_Games'!A932</f>
        <v/>
      </c>
      <c r="B932" s="49">
        <f>'1_Raw_Games'!B932</f>
        <v/>
      </c>
      <c r="C932" s="48">
        <f>'1_Raw_Games'!D932</f>
        <v/>
      </c>
      <c r="D932" s="48">
        <f>'1_Raw_Games'!C932</f>
        <v/>
      </c>
      <c r="E932" s="48">
        <f>'1_Raw_Games'!P932</f>
        <v/>
      </c>
      <c r="F932" s="50">
        <f>'2_Params'!$B$4+SUMPRODUCT(($C$3:C931=C932)*($K$3:K931))-SUMPRODUCT(($D$3:D931=C932)*($K$3:K931))</f>
        <v/>
      </c>
      <c r="G932" s="50">
        <f>'2_Params'!$B$4+SUMPRODUCT(($C$3:C931=D932)*($K$3:K931))-SUMPRODUCT(($D$3:D931=D932)*($K$3:K931))</f>
        <v/>
      </c>
      <c r="H932" s="51">
        <f>(F932-G932+'2_Params'!$B$6)/'2_Params'!$B$7</f>
        <v/>
      </c>
      <c r="I932" s="51">
        <f>1/(1+10^(-H932))</f>
        <v/>
      </c>
      <c r="J932" s="52">
        <f>LN(ABS(E932)+1)*('2_Params'!$B$8/MAX('2_Params'!$B$10,(IF(L932=1,F932-G932,G932-F932))*'2_Params'!$B$9+'2_Params'!$B$8))</f>
        <v/>
      </c>
      <c r="K932" s="52">
        <f>'2_Params'!$B$5*J932*(L932-I932)</f>
        <v/>
      </c>
      <c r="L932" s="48">
        <f>'1_Raw_Games'!O932</f>
        <v/>
      </c>
      <c r="M932" s="66" t="n">
        <v>0.3476222406893544</v>
      </c>
      <c r="N932" s="54">
        <f>ABS(H932-M932)</f>
        <v/>
      </c>
    </row>
    <row r="933" ht="15" customHeight="1" s="35">
      <c r="A933" s="48">
        <f>'1_Raw_Games'!A933</f>
        <v/>
      </c>
      <c r="B933" s="49">
        <f>'1_Raw_Games'!B933</f>
        <v/>
      </c>
      <c r="C933" s="48">
        <f>'1_Raw_Games'!D933</f>
        <v/>
      </c>
      <c r="D933" s="48">
        <f>'1_Raw_Games'!C933</f>
        <v/>
      </c>
      <c r="E933" s="48">
        <f>'1_Raw_Games'!P933</f>
        <v/>
      </c>
      <c r="F933" s="50">
        <f>'2_Params'!$B$4+SUMPRODUCT(($C$3:C932=C933)*($K$3:K932))-SUMPRODUCT(($D$3:D932=C933)*($K$3:K932))</f>
        <v/>
      </c>
      <c r="G933" s="50">
        <f>'2_Params'!$B$4+SUMPRODUCT(($C$3:C932=D933)*($K$3:K932))-SUMPRODUCT(($D$3:D932=D933)*($K$3:K932))</f>
        <v/>
      </c>
      <c r="H933" s="51">
        <f>(F933-G933+'2_Params'!$B$6)/'2_Params'!$B$7</f>
        <v/>
      </c>
      <c r="I933" s="51">
        <f>1/(1+10^(-H933))</f>
        <v/>
      </c>
      <c r="J933" s="52">
        <f>LN(ABS(E933)+1)*('2_Params'!$B$8/MAX('2_Params'!$B$10,(IF(L933=1,F933-G933,G933-F933))*'2_Params'!$B$9+'2_Params'!$B$8))</f>
        <v/>
      </c>
      <c r="K933" s="52">
        <f>'2_Params'!$B$5*J933*(L933-I933)</f>
        <v/>
      </c>
      <c r="L933" s="48">
        <f>'1_Raw_Games'!O933</f>
        <v/>
      </c>
      <c r="M933" s="66" t="n">
        <v>0.2622419340696541</v>
      </c>
      <c r="N933" s="54">
        <f>ABS(H933-M933)</f>
        <v/>
      </c>
    </row>
    <row r="934" ht="15" customHeight="1" s="35">
      <c r="A934" s="48">
        <f>'1_Raw_Games'!A934</f>
        <v/>
      </c>
      <c r="B934" s="49">
        <f>'1_Raw_Games'!B934</f>
        <v/>
      </c>
      <c r="C934" s="48">
        <f>'1_Raw_Games'!D934</f>
        <v/>
      </c>
      <c r="D934" s="48">
        <f>'1_Raw_Games'!C934</f>
        <v/>
      </c>
      <c r="E934" s="48">
        <f>'1_Raw_Games'!P934</f>
        <v/>
      </c>
      <c r="F934" s="50">
        <f>'2_Params'!$B$4+SUMPRODUCT(($C$3:C933=C934)*($K$3:K933))-SUMPRODUCT(($D$3:D933=C934)*($K$3:K933))</f>
        <v/>
      </c>
      <c r="G934" s="50">
        <f>'2_Params'!$B$4+SUMPRODUCT(($C$3:C933=D934)*($K$3:K933))-SUMPRODUCT(($D$3:D933=D934)*($K$3:K933))</f>
        <v/>
      </c>
      <c r="H934" s="51">
        <f>(F934-G934+'2_Params'!$B$6)/'2_Params'!$B$7</f>
        <v/>
      </c>
      <c r="I934" s="51">
        <f>1/(1+10^(-H934))</f>
        <v/>
      </c>
      <c r="J934" s="52">
        <f>LN(ABS(E934)+1)*('2_Params'!$B$8/MAX('2_Params'!$B$10,(IF(L934=1,F934-G934,G934-F934))*'2_Params'!$B$9+'2_Params'!$B$8))</f>
        <v/>
      </c>
      <c r="K934" s="52">
        <f>'2_Params'!$B$5*J934*(L934-I934)</f>
        <v/>
      </c>
      <c r="L934" s="48">
        <f>'1_Raw_Games'!O934</f>
        <v/>
      </c>
      <c r="M934" s="66" t="n">
        <v>0.1748622530854112</v>
      </c>
      <c r="N934" s="54">
        <f>ABS(H934-M934)</f>
        <v/>
      </c>
    </row>
    <row r="935" ht="15" customHeight="1" s="35">
      <c r="A935" s="48">
        <f>'1_Raw_Games'!A935</f>
        <v/>
      </c>
      <c r="B935" s="49">
        <f>'1_Raw_Games'!B935</f>
        <v/>
      </c>
      <c r="C935" s="48">
        <f>'1_Raw_Games'!D935</f>
        <v/>
      </c>
      <c r="D935" s="48">
        <f>'1_Raw_Games'!C935</f>
        <v/>
      </c>
      <c r="E935" s="48">
        <f>'1_Raw_Games'!P935</f>
        <v/>
      </c>
      <c r="F935" s="50">
        <f>'2_Params'!$B$4+SUMPRODUCT(($C$3:C934=C935)*($K$3:K934))-SUMPRODUCT(($D$3:D934=C935)*($K$3:K934))</f>
        <v/>
      </c>
      <c r="G935" s="50">
        <f>'2_Params'!$B$4+SUMPRODUCT(($C$3:C934=D935)*($K$3:K934))-SUMPRODUCT(($D$3:D934=D935)*($K$3:K934))</f>
        <v/>
      </c>
      <c r="H935" s="51">
        <f>(F935-G935+'2_Params'!$B$6)/'2_Params'!$B$7</f>
        <v/>
      </c>
      <c r="I935" s="51">
        <f>1/(1+10^(-H935))</f>
        <v/>
      </c>
      <c r="J935" s="52">
        <f>LN(ABS(E935)+1)*('2_Params'!$B$8/MAX('2_Params'!$B$10,(IF(L935=1,F935-G935,G935-F935))*'2_Params'!$B$9+'2_Params'!$B$8))</f>
        <v/>
      </c>
      <c r="K935" s="52">
        <f>'2_Params'!$B$5*J935*(L935-I935)</f>
        <v/>
      </c>
      <c r="L935" s="48">
        <f>'1_Raw_Games'!O935</f>
        <v/>
      </c>
      <c r="M935" s="66" t="n">
        <v>0.46938718641533</v>
      </c>
      <c r="N935" s="54">
        <f>ABS(H935-M935)</f>
        <v/>
      </c>
    </row>
    <row r="936" ht="15" customHeight="1" s="35">
      <c r="A936" s="48">
        <f>'1_Raw_Games'!A936</f>
        <v/>
      </c>
      <c r="B936" s="49">
        <f>'1_Raw_Games'!B936</f>
        <v/>
      </c>
      <c r="C936" s="48">
        <f>'1_Raw_Games'!D936</f>
        <v/>
      </c>
      <c r="D936" s="48">
        <f>'1_Raw_Games'!C936</f>
        <v/>
      </c>
      <c r="E936" s="48">
        <f>'1_Raw_Games'!P936</f>
        <v/>
      </c>
      <c r="F936" s="50">
        <f>'2_Params'!$B$4+SUMPRODUCT(($C$3:C935=C936)*($K$3:K935))-SUMPRODUCT(($D$3:D935=C936)*($K$3:K935))</f>
        <v/>
      </c>
      <c r="G936" s="50">
        <f>'2_Params'!$B$4+SUMPRODUCT(($C$3:C935=D936)*($K$3:K935))-SUMPRODUCT(($D$3:D935=D936)*($K$3:K935))</f>
        <v/>
      </c>
      <c r="H936" s="51">
        <f>(F936-G936+'2_Params'!$B$6)/'2_Params'!$B$7</f>
        <v/>
      </c>
      <c r="I936" s="51">
        <f>1/(1+10^(-H936))</f>
        <v/>
      </c>
      <c r="J936" s="52">
        <f>LN(ABS(E936)+1)*('2_Params'!$B$8/MAX('2_Params'!$B$10,(IF(L936=1,F936-G936,G936-F936))*'2_Params'!$B$9+'2_Params'!$B$8))</f>
        <v/>
      </c>
      <c r="K936" s="52">
        <f>'2_Params'!$B$5*J936*(L936-I936)</f>
        <v/>
      </c>
      <c r="L936" s="48">
        <f>'1_Raw_Games'!O936</f>
        <v/>
      </c>
      <c r="M936" s="66" t="n">
        <v>0.191747070415019</v>
      </c>
      <c r="N936" s="54">
        <f>ABS(H936-M936)</f>
        <v/>
      </c>
    </row>
    <row r="937" ht="15" customHeight="1" s="35">
      <c r="A937" s="48">
        <f>'1_Raw_Games'!A937</f>
        <v/>
      </c>
      <c r="B937" s="49">
        <f>'1_Raw_Games'!B937</f>
        <v/>
      </c>
      <c r="C937" s="48">
        <f>'1_Raw_Games'!D937</f>
        <v/>
      </c>
      <c r="D937" s="48">
        <f>'1_Raw_Games'!C937</f>
        <v/>
      </c>
      <c r="E937" s="48">
        <f>'1_Raw_Games'!P937</f>
        <v/>
      </c>
      <c r="F937" s="50">
        <f>'2_Params'!$B$4+SUMPRODUCT(($C$3:C936=C937)*($K$3:K936))-SUMPRODUCT(($D$3:D936=C937)*($K$3:K936))</f>
        <v/>
      </c>
      <c r="G937" s="50">
        <f>'2_Params'!$B$4+SUMPRODUCT(($C$3:C936=D937)*($K$3:K936))-SUMPRODUCT(($D$3:D936=D937)*($K$3:K936))</f>
        <v/>
      </c>
      <c r="H937" s="51">
        <f>(F937-G937+'2_Params'!$B$6)/'2_Params'!$B$7</f>
        <v/>
      </c>
      <c r="I937" s="51">
        <f>1/(1+10^(-H937))</f>
        <v/>
      </c>
      <c r="J937" s="52">
        <f>LN(ABS(E937)+1)*('2_Params'!$B$8/MAX('2_Params'!$B$10,(IF(L937=1,F937-G937,G937-F937))*'2_Params'!$B$9+'2_Params'!$B$8))</f>
        <v/>
      </c>
      <c r="K937" s="52">
        <f>'2_Params'!$B$5*J937*(L937-I937)</f>
        <v/>
      </c>
      <c r="L937" s="48">
        <f>'1_Raw_Games'!O937</f>
        <v/>
      </c>
      <c r="M937" s="66" t="n">
        <v>-0.0679496845141767</v>
      </c>
      <c r="N937" s="54">
        <f>ABS(H937-M937)</f>
        <v/>
      </c>
    </row>
    <row r="938" ht="15" customHeight="1" s="35">
      <c r="A938" s="48">
        <f>'1_Raw_Games'!A938</f>
        <v/>
      </c>
      <c r="B938" s="49">
        <f>'1_Raw_Games'!B938</f>
        <v/>
      </c>
      <c r="C938" s="48">
        <f>'1_Raw_Games'!D938</f>
        <v/>
      </c>
      <c r="D938" s="48">
        <f>'1_Raw_Games'!C938</f>
        <v/>
      </c>
      <c r="E938" s="48">
        <f>'1_Raw_Games'!P938</f>
        <v/>
      </c>
      <c r="F938" s="50">
        <f>'2_Params'!$B$4+SUMPRODUCT(($C$3:C937=C938)*($K$3:K937))-SUMPRODUCT(($D$3:D937=C938)*($K$3:K937))</f>
        <v/>
      </c>
      <c r="G938" s="50">
        <f>'2_Params'!$B$4+SUMPRODUCT(($C$3:C937=D938)*($K$3:K937))-SUMPRODUCT(($D$3:D937=D938)*($K$3:K937))</f>
        <v/>
      </c>
      <c r="H938" s="51">
        <f>(F938-G938+'2_Params'!$B$6)/'2_Params'!$B$7</f>
        <v/>
      </c>
      <c r="I938" s="51">
        <f>1/(1+10^(-H938))</f>
        <v/>
      </c>
      <c r="J938" s="52">
        <f>LN(ABS(E938)+1)*('2_Params'!$B$8/MAX('2_Params'!$B$10,(IF(L938=1,F938-G938,G938-F938))*'2_Params'!$B$9+'2_Params'!$B$8))</f>
        <v/>
      </c>
      <c r="K938" s="52">
        <f>'2_Params'!$B$5*J938*(L938-I938)</f>
        <v/>
      </c>
      <c r="L938" s="48">
        <f>'1_Raw_Games'!O938</f>
        <v/>
      </c>
      <c r="M938" s="66" t="n">
        <v>0.6839857785834442</v>
      </c>
      <c r="N938" s="54">
        <f>ABS(H938-M938)</f>
        <v/>
      </c>
    </row>
    <row r="939" ht="15" customHeight="1" s="35">
      <c r="A939" s="48">
        <f>'1_Raw_Games'!A939</f>
        <v/>
      </c>
      <c r="B939" s="49">
        <f>'1_Raw_Games'!B939</f>
        <v/>
      </c>
      <c r="C939" s="48">
        <f>'1_Raw_Games'!D939</f>
        <v/>
      </c>
      <c r="D939" s="48">
        <f>'1_Raw_Games'!C939</f>
        <v/>
      </c>
      <c r="E939" s="48">
        <f>'1_Raw_Games'!P939</f>
        <v/>
      </c>
      <c r="F939" s="50">
        <f>'2_Params'!$B$4+SUMPRODUCT(($C$3:C938=C939)*($K$3:K938))-SUMPRODUCT(($D$3:D938=C939)*($K$3:K938))</f>
        <v/>
      </c>
      <c r="G939" s="50">
        <f>'2_Params'!$B$4+SUMPRODUCT(($C$3:C938=D939)*($K$3:K938))-SUMPRODUCT(($D$3:D938=D939)*($K$3:K938))</f>
        <v/>
      </c>
      <c r="H939" s="51">
        <f>(F939-G939+'2_Params'!$B$6)/'2_Params'!$B$7</f>
        <v/>
      </c>
      <c r="I939" s="51">
        <f>1/(1+10^(-H939))</f>
        <v/>
      </c>
      <c r="J939" s="52">
        <f>LN(ABS(E939)+1)*('2_Params'!$B$8/MAX('2_Params'!$B$10,(IF(L939=1,F939-G939,G939-F939))*'2_Params'!$B$9+'2_Params'!$B$8))</f>
        <v/>
      </c>
      <c r="K939" s="52">
        <f>'2_Params'!$B$5*J939*(L939-I939)</f>
        <v/>
      </c>
      <c r="L939" s="48">
        <f>'1_Raw_Games'!O939</f>
        <v/>
      </c>
      <c r="M939" s="66" t="n">
        <v>0.3117106617169849</v>
      </c>
      <c r="N939" s="54">
        <f>ABS(H939-M939)</f>
        <v/>
      </c>
    </row>
    <row r="940" ht="15" customHeight="1" s="35">
      <c r="A940" s="48">
        <f>'1_Raw_Games'!A940</f>
        <v/>
      </c>
      <c r="B940" s="49">
        <f>'1_Raw_Games'!B940</f>
        <v/>
      </c>
      <c r="C940" s="48">
        <f>'1_Raw_Games'!D940</f>
        <v/>
      </c>
      <c r="D940" s="48">
        <f>'1_Raw_Games'!C940</f>
        <v/>
      </c>
      <c r="E940" s="48">
        <f>'1_Raw_Games'!P940</f>
        <v/>
      </c>
      <c r="F940" s="50">
        <f>'2_Params'!$B$4+SUMPRODUCT(($C$3:C939=C940)*($K$3:K939))-SUMPRODUCT(($D$3:D939=C940)*($K$3:K939))</f>
        <v/>
      </c>
      <c r="G940" s="50">
        <f>'2_Params'!$B$4+SUMPRODUCT(($C$3:C939=D940)*($K$3:K939))-SUMPRODUCT(($D$3:D939=D940)*($K$3:K939))</f>
        <v/>
      </c>
      <c r="H940" s="51">
        <f>(F940-G940+'2_Params'!$B$6)/'2_Params'!$B$7</f>
        <v/>
      </c>
      <c r="I940" s="51">
        <f>1/(1+10^(-H940))</f>
        <v/>
      </c>
      <c r="J940" s="52">
        <f>LN(ABS(E940)+1)*('2_Params'!$B$8/MAX('2_Params'!$B$10,(IF(L940=1,F940-G940,G940-F940))*'2_Params'!$B$9+'2_Params'!$B$8))</f>
        <v/>
      </c>
      <c r="K940" s="52">
        <f>'2_Params'!$B$5*J940*(L940-I940)</f>
        <v/>
      </c>
      <c r="L940" s="48">
        <f>'1_Raw_Games'!O940</f>
        <v/>
      </c>
      <c r="M940" s="66" t="n">
        <v>0.3563670956479376</v>
      </c>
      <c r="N940" s="54">
        <f>ABS(H940-M940)</f>
        <v/>
      </c>
    </row>
    <row r="941" ht="15" customHeight="1" s="35">
      <c r="A941" s="48">
        <f>'1_Raw_Games'!A941</f>
        <v/>
      </c>
      <c r="B941" s="49">
        <f>'1_Raw_Games'!B941</f>
        <v/>
      </c>
      <c r="C941" s="48">
        <f>'1_Raw_Games'!D941</f>
        <v/>
      </c>
      <c r="D941" s="48">
        <f>'1_Raw_Games'!C941</f>
        <v/>
      </c>
      <c r="E941" s="48">
        <f>'1_Raw_Games'!P941</f>
        <v/>
      </c>
      <c r="F941" s="50">
        <f>'2_Params'!$B$4+SUMPRODUCT(($C$3:C940=C941)*($K$3:K940))-SUMPRODUCT(($D$3:D940=C941)*($K$3:K940))</f>
        <v/>
      </c>
      <c r="G941" s="50">
        <f>'2_Params'!$B$4+SUMPRODUCT(($C$3:C940=D941)*($K$3:K940))-SUMPRODUCT(($D$3:D940=D941)*($K$3:K940))</f>
        <v/>
      </c>
      <c r="H941" s="51">
        <f>(F941-G941+'2_Params'!$B$6)/'2_Params'!$B$7</f>
        <v/>
      </c>
      <c r="I941" s="51">
        <f>1/(1+10^(-H941))</f>
        <v/>
      </c>
      <c r="J941" s="52">
        <f>LN(ABS(E941)+1)*('2_Params'!$B$8/MAX('2_Params'!$B$10,(IF(L941=1,F941-G941,G941-F941))*'2_Params'!$B$9+'2_Params'!$B$8))</f>
        <v/>
      </c>
      <c r="K941" s="52">
        <f>'2_Params'!$B$5*J941*(L941-I941)</f>
        <v/>
      </c>
      <c r="L941" s="48">
        <f>'1_Raw_Games'!O941</f>
        <v/>
      </c>
      <c r="M941" s="66" t="n">
        <v>0.0318966063424682</v>
      </c>
      <c r="N941" s="54">
        <f>ABS(H941-M941)</f>
        <v/>
      </c>
    </row>
    <row r="942" ht="15" customHeight="1" s="35">
      <c r="A942" s="48">
        <f>'1_Raw_Games'!A942</f>
        <v/>
      </c>
      <c r="B942" s="49">
        <f>'1_Raw_Games'!B942</f>
        <v/>
      </c>
      <c r="C942" s="48">
        <f>'1_Raw_Games'!D942</f>
        <v/>
      </c>
      <c r="D942" s="48">
        <f>'1_Raw_Games'!C942</f>
        <v/>
      </c>
      <c r="E942" s="48">
        <f>'1_Raw_Games'!P942</f>
        <v/>
      </c>
      <c r="F942" s="50">
        <f>'2_Params'!$B$4+SUMPRODUCT(($C$3:C941=C942)*($K$3:K941))-SUMPRODUCT(($D$3:D941=C942)*($K$3:K941))</f>
        <v/>
      </c>
      <c r="G942" s="50">
        <f>'2_Params'!$B$4+SUMPRODUCT(($C$3:C941=D942)*($K$3:K941))-SUMPRODUCT(($D$3:D941=D942)*($K$3:K941))</f>
        <v/>
      </c>
      <c r="H942" s="51">
        <f>(F942-G942+'2_Params'!$B$6)/'2_Params'!$B$7</f>
        <v/>
      </c>
      <c r="I942" s="51">
        <f>1/(1+10^(-H942))</f>
        <v/>
      </c>
      <c r="J942" s="52">
        <f>LN(ABS(E942)+1)*('2_Params'!$B$8/MAX('2_Params'!$B$10,(IF(L942=1,F942-G942,G942-F942))*'2_Params'!$B$9+'2_Params'!$B$8))</f>
        <v/>
      </c>
      <c r="K942" s="52">
        <f>'2_Params'!$B$5*J942*(L942-I942)</f>
        <v/>
      </c>
      <c r="L942" s="48">
        <f>'1_Raw_Games'!O942</f>
        <v/>
      </c>
      <c r="M942" s="66" t="n">
        <v>0.393641575358182</v>
      </c>
      <c r="N942" s="54">
        <f>ABS(H942-M942)</f>
        <v/>
      </c>
    </row>
    <row r="943" ht="15" customHeight="1" s="35">
      <c r="A943" s="48">
        <f>'1_Raw_Games'!A943</f>
        <v/>
      </c>
      <c r="B943" s="49">
        <f>'1_Raw_Games'!B943</f>
        <v/>
      </c>
      <c r="C943" s="48">
        <f>'1_Raw_Games'!D943</f>
        <v/>
      </c>
      <c r="D943" s="48">
        <f>'1_Raw_Games'!C943</f>
        <v/>
      </c>
      <c r="E943" s="48">
        <f>'1_Raw_Games'!P943</f>
        <v/>
      </c>
      <c r="F943" s="50">
        <f>'2_Params'!$B$4+SUMPRODUCT(($C$3:C942=C943)*($K$3:K942))-SUMPRODUCT(($D$3:D942=C943)*($K$3:K942))</f>
        <v/>
      </c>
      <c r="G943" s="50">
        <f>'2_Params'!$B$4+SUMPRODUCT(($C$3:C942=D943)*($K$3:K942))-SUMPRODUCT(($D$3:D942=D943)*($K$3:K942))</f>
        <v/>
      </c>
      <c r="H943" s="51">
        <f>(F943-G943+'2_Params'!$B$6)/'2_Params'!$B$7</f>
        <v/>
      </c>
      <c r="I943" s="51">
        <f>1/(1+10^(-H943))</f>
        <v/>
      </c>
      <c r="J943" s="52">
        <f>LN(ABS(E943)+1)*('2_Params'!$B$8/MAX('2_Params'!$B$10,(IF(L943=1,F943-G943,G943-F943))*'2_Params'!$B$9+'2_Params'!$B$8))</f>
        <v/>
      </c>
      <c r="K943" s="52">
        <f>'2_Params'!$B$5*J943*(L943-I943)</f>
        <v/>
      </c>
      <c r="L943" s="48">
        <f>'1_Raw_Games'!O943</f>
        <v/>
      </c>
      <c r="M943" s="66" t="n">
        <v>0.4578158342762509</v>
      </c>
      <c r="N943" s="54">
        <f>ABS(H943-M943)</f>
        <v/>
      </c>
    </row>
    <row r="944" ht="15" customHeight="1" s="35">
      <c r="A944" s="48">
        <f>'1_Raw_Games'!A944</f>
        <v/>
      </c>
      <c r="B944" s="49">
        <f>'1_Raw_Games'!B944</f>
        <v/>
      </c>
      <c r="C944" s="48">
        <f>'1_Raw_Games'!D944</f>
        <v/>
      </c>
      <c r="D944" s="48">
        <f>'1_Raw_Games'!C944</f>
        <v/>
      </c>
      <c r="E944" s="48">
        <f>'1_Raw_Games'!P944</f>
        <v/>
      </c>
      <c r="F944" s="50">
        <f>'2_Params'!$B$4+SUMPRODUCT(($C$3:C943=C944)*($K$3:K943))-SUMPRODUCT(($D$3:D943=C944)*($K$3:K943))</f>
        <v/>
      </c>
      <c r="G944" s="50">
        <f>'2_Params'!$B$4+SUMPRODUCT(($C$3:C943=D944)*($K$3:K943))-SUMPRODUCT(($D$3:D943=D944)*($K$3:K943))</f>
        <v/>
      </c>
      <c r="H944" s="51">
        <f>(F944-G944+'2_Params'!$B$6)/'2_Params'!$B$7</f>
        <v/>
      </c>
      <c r="I944" s="51">
        <f>1/(1+10^(-H944))</f>
        <v/>
      </c>
      <c r="J944" s="52">
        <f>LN(ABS(E944)+1)*('2_Params'!$B$8/MAX('2_Params'!$B$10,(IF(L944=1,F944-G944,G944-F944))*'2_Params'!$B$9+'2_Params'!$B$8))</f>
        <v/>
      </c>
      <c r="K944" s="52">
        <f>'2_Params'!$B$5*J944*(L944-I944)</f>
        <v/>
      </c>
      <c r="L944" s="48">
        <f>'1_Raw_Games'!O944</f>
        <v/>
      </c>
      <c r="M944" s="66" t="n">
        <v>0.6235717246734123</v>
      </c>
      <c r="N944" s="54">
        <f>ABS(H944-M944)</f>
        <v/>
      </c>
    </row>
    <row r="945" ht="15" customHeight="1" s="35">
      <c r="A945" s="48">
        <f>'1_Raw_Games'!A945</f>
        <v/>
      </c>
      <c r="B945" s="49">
        <f>'1_Raw_Games'!B945</f>
        <v/>
      </c>
      <c r="C945" s="48">
        <f>'1_Raw_Games'!D945</f>
        <v/>
      </c>
      <c r="D945" s="48">
        <f>'1_Raw_Games'!C945</f>
        <v/>
      </c>
      <c r="E945" s="48">
        <f>'1_Raw_Games'!P945</f>
        <v/>
      </c>
      <c r="F945" s="50">
        <f>'2_Params'!$B$4+SUMPRODUCT(($C$3:C944=C945)*($K$3:K944))-SUMPRODUCT(($D$3:D944=C945)*($K$3:K944))</f>
        <v/>
      </c>
      <c r="G945" s="50">
        <f>'2_Params'!$B$4+SUMPRODUCT(($C$3:C944=D945)*($K$3:K944))-SUMPRODUCT(($D$3:D944=D945)*($K$3:K944))</f>
        <v/>
      </c>
      <c r="H945" s="51">
        <f>(F945-G945+'2_Params'!$B$6)/'2_Params'!$B$7</f>
        <v/>
      </c>
      <c r="I945" s="51">
        <f>1/(1+10^(-H945))</f>
        <v/>
      </c>
      <c r="J945" s="52">
        <f>LN(ABS(E945)+1)*('2_Params'!$B$8/MAX('2_Params'!$B$10,(IF(L945=1,F945-G945,G945-F945))*'2_Params'!$B$9+'2_Params'!$B$8))</f>
        <v/>
      </c>
      <c r="K945" s="52">
        <f>'2_Params'!$B$5*J945*(L945-I945)</f>
        <v/>
      </c>
      <c r="L945" s="48">
        <f>'1_Raw_Games'!O945</f>
        <v/>
      </c>
      <c r="M945" s="66" t="n">
        <v>0.3600641402484547</v>
      </c>
      <c r="N945" s="54">
        <f>ABS(H945-M945)</f>
        <v/>
      </c>
    </row>
    <row r="946" ht="15" customHeight="1" s="35">
      <c r="A946" s="48">
        <f>'1_Raw_Games'!A946</f>
        <v/>
      </c>
      <c r="B946" s="49">
        <f>'1_Raw_Games'!B946</f>
        <v/>
      </c>
      <c r="C946" s="48">
        <f>'1_Raw_Games'!D946</f>
        <v/>
      </c>
      <c r="D946" s="48">
        <f>'1_Raw_Games'!C946</f>
        <v/>
      </c>
      <c r="E946" s="48">
        <f>'1_Raw_Games'!P946</f>
        <v/>
      </c>
      <c r="F946" s="50">
        <f>'2_Params'!$B$4+SUMPRODUCT(($C$3:C945=C946)*($K$3:K945))-SUMPRODUCT(($D$3:D945=C946)*($K$3:K945))</f>
        <v/>
      </c>
      <c r="G946" s="50">
        <f>'2_Params'!$B$4+SUMPRODUCT(($C$3:C945=D946)*($K$3:K945))-SUMPRODUCT(($D$3:D945=D946)*($K$3:K945))</f>
        <v/>
      </c>
      <c r="H946" s="51">
        <f>(F946-G946+'2_Params'!$B$6)/'2_Params'!$B$7</f>
        <v/>
      </c>
      <c r="I946" s="51">
        <f>1/(1+10^(-H946))</f>
        <v/>
      </c>
      <c r="J946" s="52">
        <f>LN(ABS(E946)+1)*('2_Params'!$B$8/MAX('2_Params'!$B$10,(IF(L946=1,F946-G946,G946-F946))*'2_Params'!$B$9+'2_Params'!$B$8))</f>
        <v/>
      </c>
      <c r="K946" s="52">
        <f>'2_Params'!$B$5*J946*(L946-I946)</f>
        <v/>
      </c>
      <c r="L946" s="48">
        <f>'1_Raw_Games'!O946</f>
        <v/>
      </c>
      <c r="M946" s="66" t="n">
        <v>0.8664152143827522</v>
      </c>
      <c r="N946" s="54">
        <f>ABS(H946-M946)</f>
        <v/>
      </c>
    </row>
    <row r="947" ht="15" customHeight="1" s="35">
      <c r="A947" s="48">
        <f>'1_Raw_Games'!A947</f>
        <v/>
      </c>
      <c r="B947" s="49">
        <f>'1_Raw_Games'!B947</f>
        <v/>
      </c>
      <c r="C947" s="48">
        <f>'1_Raw_Games'!D947</f>
        <v/>
      </c>
      <c r="D947" s="48">
        <f>'1_Raw_Games'!C947</f>
        <v/>
      </c>
      <c r="E947" s="48">
        <f>'1_Raw_Games'!P947</f>
        <v/>
      </c>
      <c r="F947" s="50">
        <f>'2_Params'!$B$4+SUMPRODUCT(($C$3:C946=C947)*($K$3:K946))-SUMPRODUCT(($D$3:D946=C947)*($K$3:K946))</f>
        <v/>
      </c>
      <c r="G947" s="50">
        <f>'2_Params'!$B$4+SUMPRODUCT(($C$3:C946=D947)*($K$3:K946))-SUMPRODUCT(($D$3:D946=D947)*($K$3:K946))</f>
        <v/>
      </c>
      <c r="H947" s="51">
        <f>(F947-G947+'2_Params'!$B$6)/'2_Params'!$B$7</f>
        <v/>
      </c>
      <c r="I947" s="51">
        <f>1/(1+10^(-H947))</f>
        <v/>
      </c>
      <c r="J947" s="52">
        <f>LN(ABS(E947)+1)*('2_Params'!$B$8/MAX('2_Params'!$B$10,(IF(L947=1,F947-G947,G947-F947))*'2_Params'!$B$9+'2_Params'!$B$8))</f>
        <v/>
      </c>
      <c r="K947" s="52">
        <f>'2_Params'!$B$5*J947*(L947-I947)</f>
        <v/>
      </c>
      <c r="L947" s="48">
        <f>'1_Raw_Games'!O947</f>
        <v/>
      </c>
      <c r="M947" s="66" t="n">
        <v>0.1351799182671425</v>
      </c>
      <c r="N947" s="54">
        <f>ABS(H947-M947)</f>
        <v/>
      </c>
    </row>
    <row r="948" ht="15" customHeight="1" s="35">
      <c r="A948" s="48">
        <f>'1_Raw_Games'!A948</f>
        <v/>
      </c>
      <c r="B948" s="49">
        <f>'1_Raw_Games'!B948</f>
        <v/>
      </c>
      <c r="C948" s="48">
        <f>'1_Raw_Games'!D948</f>
        <v/>
      </c>
      <c r="D948" s="48">
        <f>'1_Raw_Games'!C948</f>
        <v/>
      </c>
      <c r="E948" s="48">
        <f>'1_Raw_Games'!P948</f>
        <v/>
      </c>
      <c r="F948" s="50">
        <f>'2_Params'!$B$4+SUMPRODUCT(($C$3:C947=C948)*($K$3:K947))-SUMPRODUCT(($D$3:D947=C948)*($K$3:K947))</f>
        <v/>
      </c>
      <c r="G948" s="50">
        <f>'2_Params'!$B$4+SUMPRODUCT(($C$3:C947=D948)*($K$3:K947))-SUMPRODUCT(($D$3:D947=D948)*($K$3:K947))</f>
        <v/>
      </c>
      <c r="H948" s="51">
        <f>(F948-G948+'2_Params'!$B$6)/'2_Params'!$B$7</f>
        <v/>
      </c>
      <c r="I948" s="51">
        <f>1/(1+10^(-H948))</f>
        <v/>
      </c>
      <c r="J948" s="52">
        <f>LN(ABS(E948)+1)*('2_Params'!$B$8/MAX('2_Params'!$B$10,(IF(L948=1,F948-G948,G948-F948))*'2_Params'!$B$9+'2_Params'!$B$8))</f>
        <v/>
      </c>
      <c r="K948" s="52">
        <f>'2_Params'!$B$5*J948*(L948-I948)</f>
        <v/>
      </c>
      <c r="L948" s="48">
        <f>'1_Raw_Games'!O948</f>
        <v/>
      </c>
      <c r="M948" s="66" t="n">
        <v>-0.1611403387410911</v>
      </c>
      <c r="N948" s="54">
        <f>ABS(H948-M948)</f>
        <v/>
      </c>
    </row>
    <row r="949" ht="15" customHeight="1" s="35">
      <c r="A949" s="48">
        <f>'1_Raw_Games'!A949</f>
        <v/>
      </c>
      <c r="B949" s="49">
        <f>'1_Raw_Games'!B949</f>
        <v/>
      </c>
      <c r="C949" s="48">
        <f>'1_Raw_Games'!D949</f>
        <v/>
      </c>
      <c r="D949" s="48">
        <f>'1_Raw_Games'!C949</f>
        <v/>
      </c>
      <c r="E949" s="48">
        <f>'1_Raw_Games'!P949</f>
        <v/>
      </c>
      <c r="F949" s="50">
        <f>'2_Params'!$B$4+SUMPRODUCT(($C$3:C948=C949)*($K$3:K948))-SUMPRODUCT(($D$3:D948=C949)*($K$3:K948))</f>
        <v/>
      </c>
      <c r="G949" s="50">
        <f>'2_Params'!$B$4+SUMPRODUCT(($C$3:C948=D949)*($K$3:K948))-SUMPRODUCT(($D$3:D948=D949)*($K$3:K948))</f>
        <v/>
      </c>
      <c r="H949" s="51">
        <f>(F949-G949+'2_Params'!$B$6)/'2_Params'!$B$7</f>
        <v/>
      </c>
      <c r="I949" s="51">
        <f>1/(1+10^(-H949))</f>
        <v/>
      </c>
      <c r="J949" s="52">
        <f>LN(ABS(E949)+1)*('2_Params'!$B$8/MAX('2_Params'!$B$10,(IF(L949=1,F949-G949,G949-F949))*'2_Params'!$B$9+'2_Params'!$B$8))</f>
        <v/>
      </c>
      <c r="K949" s="52">
        <f>'2_Params'!$B$5*J949*(L949-I949)</f>
        <v/>
      </c>
      <c r="L949" s="48">
        <f>'1_Raw_Games'!O949</f>
        <v/>
      </c>
      <c r="M949" s="66" t="n">
        <v>0.3342297224364472</v>
      </c>
      <c r="N949" s="54">
        <f>ABS(H949-M949)</f>
        <v/>
      </c>
    </row>
    <row r="950" ht="15" customHeight="1" s="35">
      <c r="A950" s="48">
        <f>'1_Raw_Games'!A950</f>
        <v/>
      </c>
      <c r="B950" s="49">
        <f>'1_Raw_Games'!B950</f>
        <v/>
      </c>
      <c r="C950" s="48">
        <f>'1_Raw_Games'!D950</f>
        <v/>
      </c>
      <c r="D950" s="48">
        <f>'1_Raw_Games'!C950</f>
        <v/>
      </c>
      <c r="E950" s="48">
        <f>'1_Raw_Games'!P950</f>
        <v/>
      </c>
      <c r="F950" s="50">
        <f>'2_Params'!$B$4+SUMPRODUCT(($C$3:C949=C950)*($K$3:K949))-SUMPRODUCT(($D$3:D949=C950)*($K$3:K949))</f>
        <v/>
      </c>
      <c r="G950" s="50">
        <f>'2_Params'!$B$4+SUMPRODUCT(($C$3:C949=D950)*($K$3:K949))-SUMPRODUCT(($D$3:D949=D950)*($K$3:K949))</f>
        <v/>
      </c>
      <c r="H950" s="51">
        <f>(F950-G950+'2_Params'!$B$6)/'2_Params'!$B$7</f>
        <v/>
      </c>
      <c r="I950" s="51">
        <f>1/(1+10^(-H950))</f>
        <v/>
      </c>
      <c r="J950" s="52">
        <f>LN(ABS(E950)+1)*('2_Params'!$B$8/MAX('2_Params'!$B$10,(IF(L950=1,F950-G950,G950-F950))*'2_Params'!$B$9+'2_Params'!$B$8))</f>
        <v/>
      </c>
      <c r="K950" s="52">
        <f>'2_Params'!$B$5*J950*(L950-I950)</f>
        <v/>
      </c>
      <c r="L950" s="48">
        <f>'1_Raw_Games'!O950</f>
        <v/>
      </c>
      <c r="M950" s="66" t="n">
        <v>0.5367099698211871</v>
      </c>
      <c r="N950" s="54">
        <f>ABS(H950-M950)</f>
        <v/>
      </c>
    </row>
    <row r="951" ht="15" customHeight="1" s="35">
      <c r="A951" s="48">
        <f>'1_Raw_Games'!A951</f>
        <v/>
      </c>
      <c r="B951" s="49">
        <f>'1_Raw_Games'!B951</f>
        <v/>
      </c>
      <c r="C951" s="48">
        <f>'1_Raw_Games'!D951</f>
        <v/>
      </c>
      <c r="D951" s="48">
        <f>'1_Raw_Games'!C951</f>
        <v/>
      </c>
      <c r="E951" s="48">
        <f>'1_Raw_Games'!P951</f>
        <v/>
      </c>
      <c r="F951" s="50">
        <f>'2_Params'!$B$4+SUMPRODUCT(($C$3:C950=C951)*($K$3:K950))-SUMPRODUCT(($D$3:D950=C951)*($K$3:K950))</f>
        <v/>
      </c>
      <c r="G951" s="50">
        <f>'2_Params'!$B$4+SUMPRODUCT(($C$3:C950=D951)*($K$3:K950))-SUMPRODUCT(($D$3:D950=D951)*($K$3:K950))</f>
        <v/>
      </c>
      <c r="H951" s="51">
        <f>(F951-G951+'2_Params'!$B$6)/'2_Params'!$B$7</f>
        <v/>
      </c>
      <c r="I951" s="51">
        <f>1/(1+10^(-H951))</f>
        <v/>
      </c>
      <c r="J951" s="52">
        <f>LN(ABS(E951)+1)*('2_Params'!$B$8/MAX('2_Params'!$B$10,(IF(L951=1,F951-G951,G951-F951))*'2_Params'!$B$9+'2_Params'!$B$8))</f>
        <v/>
      </c>
      <c r="K951" s="52">
        <f>'2_Params'!$B$5*J951*(L951-I951)</f>
        <v/>
      </c>
      <c r="L951" s="48">
        <f>'1_Raw_Games'!O951</f>
        <v/>
      </c>
      <c r="M951" s="66" t="n">
        <v>0.09502948477015701</v>
      </c>
      <c r="N951" s="54">
        <f>ABS(H951-M951)</f>
        <v/>
      </c>
    </row>
    <row r="952" ht="15" customHeight="1" s="35">
      <c r="A952" s="48">
        <f>'1_Raw_Games'!A952</f>
        <v/>
      </c>
      <c r="B952" s="49">
        <f>'1_Raw_Games'!B952</f>
        <v/>
      </c>
      <c r="C952" s="48">
        <f>'1_Raw_Games'!D952</f>
        <v/>
      </c>
      <c r="D952" s="48">
        <f>'1_Raw_Games'!C952</f>
        <v/>
      </c>
      <c r="E952" s="48">
        <f>'1_Raw_Games'!P952</f>
        <v/>
      </c>
      <c r="F952" s="50">
        <f>'2_Params'!$B$4+SUMPRODUCT(($C$3:C951=C952)*($K$3:K951))-SUMPRODUCT(($D$3:D951=C952)*($K$3:K951))</f>
        <v/>
      </c>
      <c r="G952" s="50">
        <f>'2_Params'!$B$4+SUMPRODUCT(($C$3:C951=D952)*($K$3:K951))-SUMPRODUCT(($D$3:D951=D952)*($K$3:K951))</f>
        <v/>
      </c>
      <c r="H952" s="51">
        <f>(F952-G952+'2_Params'!$B$6)/'2_Params'!$B$7</f>
        <v/>
      </c>
      <c r="I952" s="51">
        <f>1/(1+10^(-H952))</f>
        <v/>
      </c>
      <c r="J952" s="52">
        <f>LN(ABS(E952)+1)*('2_Params'!$B$8/MAX('2_Params'!$B$10,(IF(L952=1,F952-G952,G952-F952))*'2_Params'!$B$9+'2_Params'!$B$8))</f>
        <v/>
      </c>
      <c r="K952" s="52">
        <f>'2_Params'!$B$5*J952*(L952-I952)</f>
        <v/>
      </c>
      <c r="L952" s="48">
        <f>'1_Raw_Games'!O952</f>
        <v/>
      </c>
      <c r="M952" s="66" t="n">
        <v>-0.0795215719143379</v>
      </c>
      <c r="N952" s="54">
        <f>ABS(H952-M952)</f>
        <v/>
      </c>
    </row>
    <row r="953" ht="15" customHeight="1" s="35">
      <c r="A953" s="48">
        <f>'1_Raw_Games'!A953</f>
        <v/>
      </c>
      <c r="B953" s="49">
        <f>'1_Raw_Games'!B953</f>
        <v/>
      </c>
      <c r="C953" s="48">
        <f>'1_Raw_Games'!D953</f>
        <v/>
      </c>
      <c r="D953" s="48">
        <f>'1_Raw_Games'!C953</f>
        <v/>
      </c>
      <c r="E953" s="48">
        <f>'1_Raw_Games'!P953</f>
        <v/>
      </c>
      <c r="F953" s="50">
        <f>'2_Params'!$B$4+SUMPRODUCT(($C$3:C952=C953)*($K$3:K952))-SUMPRODUCT(($D$3:D952=C953)*($K$3:K952))</f>
        <v/>
      </c>
      <c r="G953" s="50">
        <f>'2_Params'!$B$4+SUMPRODUCT(($C$3:C952=D953)*($K$3:K952))-SUMPRODUCT(($D$3:D952=D953)*($K$3:K952))</f>
        <v/>
      </c>
      <c r="H953" s="51">
        <f>(F953-G953+'2_Params'!$B$6)/'2_Params'!$B$7</f>
        <v/>
      </c>
      <c r="I953" s="51">
        <f>1/(1+10^(-H953))</f>
        <v/>
      </c>
      <c r="J953" s="52">
        <f>LN(ABS(E953)+1)*('2_Params'!$B$8/MAX('2_Params'!$B$10,(IF(L953=1,F953-G953,G953-F953))*'2_Params'!$B$9+'2_Params'!$B$8))</f>
        <v/>
      </c>
      <c r="K953" s="52">
        <f>'2_Params'!$B$5*J953*(L953-I953)</f>
        <v/>
      </c>
      <c r="L953" s="48">
        <f>'1_Raw_Games'!O953</f>
        <v/>
      </c>
      <c r="M953" s="66" t="n">
        <v>-0.0758267216434728</v>
      </c>
      <c r="N953" s="54">
        <f>ABS(H953-M953)</f>
        <v/>
      </c>
    </row>
    <row r="954" ht="15" customHeight="1" s="35">
      <c r="A954" s="48">
        <f>'1_Raw_Games'!A954</f>
        <v/>
      </c>
      <c r="B954" s="49">
        <f>'1_Raw_Games'!B954</f>
        <v/>
      </c>
      <c r="C954" s="48">
        <f>'1_Raw_Games'!D954</f>
        <v/>
      </c>
      <c r="D954" s="48">
        <f>'1_Raw_Games'!C954</f>
        <v/>
      </c>
      <c r="E954" s="48">
        <f>'1_Raw_Games'!P954</f>
        <v/>
      </c>
      <c r="F954" s="50">
        <f>'2_Params'!$B$4+SUMPRODUCT(($C$3:C953=C954)*($K$3:K953))-SUMPRODUCT(($D$3:D953=C954)*($K$3:K953))</f>
        <v/>
      </c>
      <c r="G954" s="50">
        <f>'2_Params'!$B$4+SUMPRODUCT(($C$3:C953=D954)*($K$3:K953))-SUMPRODUCT(($D$3:D953=D954)*($K$3:K953))</f>
        <v/>
      </c>
      <c r="H954" s="51">
        <f>(F954-G954+'2_Params'!$B$6)/'2_Params'!$B$7</f>
        <v/>
      </c>
      <c r="I954" s="51">
        <f>1/(1+10^(-H954))</f>
        <v/>
      </c>
      <c r="J954" s="52">
        <f>LN(ABS(E954)+1)*('2_Params'!$B$8/MAX('2_Params'!$B$10,(IF(L954=1,F954-G954,G954-F954))*'2_Params'!$B$9+'2_Params'!$B$8))</f>
        <v/>
      </c>
      <c r="K954" s="52">
        <f>'2_Params'!$B$5*J954*(L954-I954)</f>
        <v/>
      </c>
      <c r="L954" s="48">
        <f>'1_Raw_Games'!O954</f>
        <v/>
      </c>
      <c r="M954" s="66" t="n">
        <v>0.4490402087698333</v>
      </c>
      <c r="N954" s="54">
        <f>ABS(H954-M954)</f>
        <v/>
      </c>
    </row>
    <row r="955" ht="15" customHeight="1" s="35">
      <c r="A955" s="48">
        <f>'1_Raw_Games'!A955</f>
        <v/>
      </c>
      <c r="B955" s="49">
        <f>'1_Raw_Games'!B955</f>
        <v/>
      </c>
      <c r="C955" s="48">
        <f>'1_Raw_Games'!D955</f>
        <v/>
      </c>
      <c r="D955" s="48">
        <f>'1_Raw_Games'!C955</f>
        <v/>
      </c>
      <c r="E955" s="48">
        <f>'1_Raw_Games'!P955</f>
        <v/>
      </c>
      <c r="F955" s="50">
        <f>'2_Params'!$B$4+SUMPRODUCT(($C$3:C954=C955)*($K$3:K954))-SUMPRODUCT(($D$3:D954=C955)*($K$3:K954))</f>
        <v/>
      </c>
      <c r="G955" s="50">
        <f>'2_Params'!$B$4+SUMPRODUCT(($C$3:C954=D955)*($K$3:K954))-SUMPRODUCT(($D$3:D954=D955)*($K$3:K954))</f>
        <v/>
      </c>
      <c r="H955" s="51">
        <f>(F955-G955+'2_Params'!$B$6)/'2_Params'!$B$7</f>
        <v/>
      </c>
      <c r="I955" s="51">
        <f>1/(1+10^(-H955))</f>
        <v/>
      </c>
      <c r="J955" s="52">
        <f>LN(ABS(E955)+1)*('2_Params'!$B$8/MAX('2_Params'!$B$10,(IF(L955=1,F955-G955,G955-F955))*'2_Params'!$B$9+'2_Params'!$B$8))</f>
        <v/>
      </c>
      <c r="K955" s="52">
        <f>'2_Params'!$B$5*J955*(L955-I955)</f>
        <v/>
      </c>
      <c r="L955" s="48">
        <f>'1_Raw_Games'!O955</f>
        <v/>
      </c>
      <c r="M955" s="66" t="n">
        <v>0.3567194494132457</v>
      </c>
      <c r="N955" s="54">
        <f>ABS(H955-M955)</f>
        <v/>
      </c>
    </row>
    <row r="956" ht="15" customHeight="1" s="35">
      <c r="A956" s="48">
        <f>'1_Raw_Games'!A956</f>
        <v/>
      </c>
      <c r="B956" s="49">
        <f>'1_Raw_Games'!B956</f>
        <v/>
      </c>
      <c r="C956" s="48">
        <f>'1_Raw_Games'!D956</f>
        <v/>
      </c>
      <c r="D956" s="48">
        <f>'1_Raw_Games'!C956</f>
        <v/>
      </c>
      <c r="E956" s="48">
        <f>'1_Raw_Games'!P956</f>
        <v/>
      </c>
      <c r="F956" s="50">
        <f>'2_Params'!$B$4+SUMPRODUCT(($C$3:C955=C956)*($K$3:K955))-SUMPRODUCT(($D$3:D955=C956)*($K$3:K955))</f>
        <v/>
      </c>
      <c r="G956" s="50">
        <f>'2_Params'!$B$4+SUMPRODUCT(($C$3:C955=D956)*($K$3:K955))-SUMPRODUCT(($D$3:D955=D956)*($K$3:K955))</f>
        <v/>
      </c>
      <c r="H956" s="51">
        <f>(F956-G956+'2_Params'!$B$6)/'2_Params'!$B$7</f>
        <v/>
      </c>
      <c r="I956" s="51">
        <f>1/(1+10^(-H956))</f>
        <v/>
      </c>
      <c r="J956" s="52">
        <f>LN(ABS(E956)+1)*('2_Params'!$B$8/MAX('2_Params'!$B$10,(IF(L956=1,F956-G956,G956-F956))*'2_Params'!$B$9+'2_Params'!$B$8))</f>
        <v/>
      </c>
      <c r="K956" s="52">
        <f>'2_Params'!$B$5*J956*(L956-I956)</f>
        <v/>
      </c>
      <c r="L956" s="48">
        <f>'1_Raw_Games'!O956</f>
        <v/>
      </c>
      <c r="M956" s="66" t="n">
        <v>-0.0205918730377055</v>
      </c>
      <c r="N956" s="54">
        <f>ABS(H956-M956)</f>
        <v/>
      </c>
    </row>
    <row r="957" ht="15" customHeight="1" s="35">
      <c r="A957" s="48">
        <f>'1_Raw_Games'!A957</f>
        <v/>
      </c>
      <c r="B957" s="49">
        <f>'1_Raw_Games'!B957</f>
        <v/>
      </c>
      <c r="C957" s="48">
        <f>'1_Raw_Games'!D957</f>
        <v/>
      </c>
      <c r="D957" s="48">
        <f>'1_Raw_Games'!C957</f>
        <v/>
      </c>
      <c r="E957" s="48">
        <f>'1_Raw_Games'!P957</f>
        <v/>
      </c>
      <c r="F957" s="50">
        <f>'2_Params'!$B$4+SUMPRODUCT(($C$3:C956=C957)*($K$3:K956))-SUMPRODUCT(($D$3:D956=C957)*($K$3:K956))</f>
        <v/>
      </c>
      <c r="G957" s="50">
        <f>'2_Params'!$B$4+SUMPRODUCT(($C$3:C956=D957)*($K$3:K956))-SUMPRODUCT(($D$3:D956=D957)*($K$3:K956))</f>
        <v/>
      </c>
      <c r="H957" s="51">
        <f>(F957-G957+'2_Params'!$B$6)/'2_Params'!$B$7</f>
        <v/>
      </c>
      <c r="I957" s="51">
        <f>1/(1+10^(-H957))</f>
        <v/>
      </c>
      <c r="J957" s="52">
        <f>LN(ABS(E957)+1)*('2_Params'!$B$8/MAX('2_Params'!$B$10,(IF(L957=1,F957-G957,G957-F957))*'2_Params'!$B$9+'2_Params'!$B$8))</f>
        <v/>
      </c>
      <c r="K957" s="52">
        <f>'2_Params'!$B$5*J957*(L957-I957)</f>
        <v/>
      </c>
      <c r="L957" s="48">
        <f>'1_Raw_Games'!O957</f>
        <v/>
      </c>
      <c r="M957" s="66" t="n">
        <v>0.3646112833432414</v>
      </c>
      <c r="N957" s="54">
        <f>ABS(H957-M957)</f>
        <v/>
      </c>
    </row>
    <row r="958" ht="15" customHeight="1" s="35">
      <c r="A958" s="48">
        <f>'1_Raw_Games'!A958</f>
        <v/>
      </c>
      <c r="B958" s="49">
        <f>'1_Raw_Games'!B958</f>
        <v/>
      </c>
      <c r="C958" s="48">
        <f>'1_Raw_Games'!D958</f>
        <v/>
      </c>
      <c r="D958" s="48">
        <f>'1_Raw_Games'!C958</f>
        <v/>
      </c>
      <c r="E958" s="48">
        <f>'1_Raw_Games'!P958</f>
        <v/>
      </c>
      <c r="F958" s="50">
        <f>'2_Params'!$B$4+SUMPRODUCT(($C$3:C957=C958)*($K$3:K957))-SUMPRODUCT(($D$3:D957=C958)*($K$3:K957))</f>
        <v/>
      </c>
      <c r="G958" s="50">
        <f>'2_Params'!$B$4+SUMPRODUCT(($C$3:C957=D958)*($K$3:K957))-SUMPRODUCT(($D$3:D957=D958)*($K$3:K957))</f>
        <v/>
      </c>
      <c r="H958" s="51">
        <f>(F958-G958+'2_Params'!$B$6)/'2_Params'!$B$7</f>
        <v/>
      </c>
      <c r="I958" s="51">
        <f>1/(1+10^(-H958))</f>
        <v/>
      </c>
      <c r="J958" s="52">
        <f>LN(ABS(E958)+1)*('2_Params'!$B$8/MAX('2_Params'!$B$10,(IF(L958=1,F958-G958,G958-F958))*'2_Params'!$B$9+'2_Params'!$B$8))</f>
        <v/>
      </c>
      <c r="K958" s="52">
        <f>'2_Params'!$B$5*J958*(L958-I958)</f>
        <v/>
      </c>
      <c r="L958" s="48">
        <f>'1_Raw_Games'!O958</f>
        <v/>
      </c>
      <c r="M958" s="66" t="n">
        <v>-0.0154606053317257</v>
      </c>
      <c r="N958" s="54">
        <f>ABS(H958-M958)</f>
        <v/>
      </c>
    </row>
    <row r="959" ht="15" customHeight="1" s="35">
      <c r="A959" s="48">
        <f>'1_Raw_Games'!A959</f>
        <v/>
      </c>
      <c r="B959" s="49">
        <f>'1_Raw_Games'!B959</f>
        <v/>
      </c>
      <c r="C959" s="48">
        <f>'1_Raw_Games'!D959</f>
        <v/>
      </c>
      <c r="D959" s="48">
        <f>'1_Raw_Games'!C959</f>
        <v/>
      </c>
      <c r="E959" s="48">
        <f>'1_Raw_Games'!P959</f>
        <v/>
      </c>
      <c r="F959" s="50">
        <f>'2_Params'!$B$4+SUMPRODUCT(($C$3:C958=C959)*($K$3:K958))-SUMPRODUCT(($D$3:D958=C959)*($K$3:K958))</f>
        <v/>
      </c>
      <c r="G959" s="50">
        <f>'2_Params'!$B$4+SUMPRODUCT(($C$3:C958=D959)*($K$3:K958))-SUMPRODUCT(($D$3:D958=D959)*($K$3:K958))</f>
        <v/>
      </c>
      <c r="H959" s="51">
        <f>(F959-G959+'2_Params'!$B$6)/'2_Params'!$B$7</f>
        <v/>
      </c>
      <c r="I959" s="51">
        <f>1/(1+10^(-H959))</f>
        <v/>
      </c>
      <c r="J959" s="52">
        <f>LN(ABS(E959)+1)*('2_Params'!$B$8/MAX('2_Params'!$B$10,(IF(L959=1,F959-G959,G959-F959))*'2_Params'!$B$9+'2_Params'!$B$8))</f>
        <v/>
      </c>
      <c r="K959" s="52">
        <f>'2_Params'!$B$5*J959*(L959-I959)</f>
        <v/>
      </c>
      <c r="L959" s="48">
        <f>'1_Raw_Games'!O959</f>
        <v/>
      </c>
      <c r="M959" s="66" t="n">
        <v>0.5182442475172218</v>
      </c>
      <c r="N959" s="54">
        <f>ABS(H959-M959)</f>
        <v/>
      </c>
    </row>
    <row r="960" ht="15" customHeight="1" s="35">
      <c r="A960" s="48">
        <f>'1_Raw_Games'!A960</f>
        <v/>
      </c>
      <c r="B960" s="49">
        <f>'1_Raw_Games'!B960</f>
        <v/>
      </c>
      <c r="C960" s="48">
        <f>'1_Raw_Games'!D960</f>
        <v/>
      </c>
      <c r="D960" s="48">
        <f>'1_Raw_Games'!C960</f>
        <v/>
      </c>
      <c r="E960" s="48">
        <f>'1_Raw_Games'!P960</f>
        <v/>
      </c>
      <c r="F960" s="50">
        <f>'2_Params'!$B$4+SUMPRODUCT(($C$3:C959=C960)*($K$3:K959))-SUMPRODUCT(($D$3:D959=C960)*($K$3:K959))</f>
        <v/>
      </c>
      <c r="G960" s="50">
        <f>'2_Params'!$B$4+SUMPRODUCT(($C$3:C959=D960)*($K$3:K959))-SUMPRODUCT(($D$3:D959=D960)*($K$3:K959))</f>
        <v/>
      </c>
      <c r="H960" s="51">
        <f>(F960-G960+'2_Params'!$B$6)/'2_Params'!$B$7</f>
        <v/>
      </c>
      <c r="I960" s="51">
        <f>1/(1+10^(-H960))</f>
        <v/>
      </c>
      <c r="J960" s="52">
        <f>LN(ABS(E960)+1)*('2_Params'!$B$8/MAX('2_Params'!$B$10,(IF(L960=1,F960-G960,G960-F960))*'2_Params'!$B$9+'2_Params'!$B$8))</f>
        <v/>
      </c>
      <c r="K960" s="52">
        <f>'2_Params'!$B$5*J960*(L960-I960)</f>
        <v/>
      </c>
      <c r="L960" s="48">
        <f>'1_Raw_Games'!O960</f>
        <v/>
      </c>
      <c r="M960" s="66" t="n">
        <v>-0.0648975709646907</v>
      </c>
      <c r="N960" s="54">
        <f>ABS(H960-M960)</f>
        <v/>
      </c>
    </row>
    <row r="961" ht="15" customHeight="1" s="35">
      <c r="A961" s="48">
        <f>'1_Raw_Games'!A961</f>
        <v/>
      </c>
      <c r="B961" s="49">
        <f>'1_Raw_Games'!B961</f>
        <v/>
      </c>
      <c r="C961" s="48">
        <f>'1_Raw_Games'!D961</f>
        <v/>
      </c>
      <c r="D961" s="48">
        <f>'1_Raw_Games'!C961</f>
        <v/>
      </c>
      <c r="E961" s="48">
        <f>'1_Raw_Games'!P961</f>
        <v/>
      </c>
      <c r="F961" s="50">
        <f>'2_Params'!$B$4+SUMPRODUCT(($C$3:C960=C961)*($K$3:K960))-SUMPRODUCT(($D$3:D960=C961)*($K$3:K960))</f>
        <v/>
      </c>
      <c r="G961" s="50">
        <f>'2_Params'!$B$4+SUMPRODUCT(($C$3:C960=D961)*($K$3:K960))-SUMPRODUCT(($D$3:D960=D961)*($K$3:K960))</f>
        <v/>
      </c>
      <c r="H961" s="51">
        <f>(F961-G961+'2_Params'!$B$6)/'2_Params'!$B$7</f>
        <v/>
      </c>
      <c r="I961" s="51">
        <f>1/(1+10^(-H961))</f>
        <v/>
      </c>
      <c r="J961" s="52">
        <f>LN(ABS(E961)+1)*('2_Params'!$B$8/MAX('2_Params'!$B$10,(IF(L961=1,F961-G961,G961-F961))*'2_Params'!$B$9+'2_Params'!$B$8))</f>
        <v/>
      </c>
      <c r="K961" s="52">
        <f>'2_Params'!$B$5*J961*(L961-I961)</f>
        <v/>
      </c>
      <c r="L961" s="48">
        <f>'1_Raw_Games'!O961</f>
        <v/>
      </c>
      <c r="M961" s="66" t="n">
        <v>0.3356880744283097</v>
      </c>
      <c r="N961" s="54">
        <f>ABS(H961-M961)</f>
        <v/>
      </c>
    </row>
    <row r="962" ht="15" customHeight="1" s="35">
      <c r="A962" s="48">
        <f>'1_Raw_Games'!A962</f>
        <v/>
      </c>
      <c r="B962" s="49">
        <f>'1_Raw_Games'!B962</f>
        <v/>
      </c>
      <c r="C962" s="48">
        <f>'1_Raw_Games'!D962</f>
        <v/>
      </c>
      <c r="D962" s="48">
        <f>'1_Raw_Games'!C962</f>
        <v/>
      </c>
      <c r="E962" s="48">
        <f>'1_Raw_Games'!P962</f>
        <v/>
      </c>
      <c r="F962" s="50">
        <f>'2_Params'!$B$4+SUMPRODUCT(($C$3:C961=C962)*($K$3:K961))-SUMPRODUCT(($D$3:D961=C962)*($K$3:K961))</f>
        <v/>
      </c>
      <c r="G962" s="50">
        <f>'2_Params'!$B$4+SUMPRODUCT(($C$3:C961=D962)*($K$3:K961))-SUMPRODUCT(($D$3:D961=D962)*($K$3:K961))</f>
        <v/>
      </c>
      <c r="H962" s="51">
        <f>(F962-G962+'2_Params'!$B$6)/'2_Params'!$B$7</f>
        <v/>
      </c>
      <c r="I962" s="51">
        <f>1/(1+10^(-H962))</f>
        <v/>
      </c>
      <c r="J962" s="52">
        <f>LN(ABS(E962)+1)*('2_Params'!$B$8/MAX('2_Params'!$B$10,(IF(L962=1,F962-G962,G962-F962))*'2_Params'!$B$9+'2_Params'!$B$8))</f>
        <v/>
      </c>
      <c r="K962" s="52">
        <f>'2_Params'!$B$5*J962*(L962-I962)</f>
        <v/>
      </c>
      <c r="L962" s="48">
        <f>'1_Raw_Games'!O962</f>
        <v/>
      </c>
      <c r="M962" s="66" t="n">
        <v>-0.0128612542986599</v>
      </c>
      <c r="N962" s="54">
        <f>ABS(H962-M962)</f>
        <v/>
      </c>
    </row>
    <row r="963" ht="15" customHeight="1" s="35">
      <c r="A963" s="48">
        <f>'1_Raw_Games'!A963</f>
        <v/>
      </c>
      <c r="B963" s="49">
        <f>'1_Raw_Games'!B963</f>
        <v/>
      </c>
      <c r="C963" s="48">
        <f>'1_Raw_Games'!D963</f>
        <v/>
      </c>
      <c r="D963" s="48">
        <f>'1_Raw_Games'!C963</f>
        <v/>
      </c>
      <c r="E963" s="48">
        <f>'1_Raw_Games'!P963</f>
        <v/>
      </c>
      <c r="F963" s="50">
        <f>'2_Params'!$B$4+SUMPRODUCT(($C$3:C962=C963)*($K$3:K962))-SUMPRODUCT(($D$3:D962=C963)*($K$3:K962))</f>
        <v/>
      </c>
      <c r="G963" s="50">
        <f>'2_Params'!$B$4+SUMPRODUCT(($C$3:C962=D963)*($K$3:K962))-SUMPRODUCT(($D$3:D962=D963)*($K$3:K962))</f>
        <v/>
      </c>
      <c r="H963" s="51">
        <f>(F963-G963+'2_Params'!$B$6)/'2_Params'!$B$7</f>
        <v/>
      </c>
      <c r="I963" s="51">
        <f>1/(1+10^(-H963))</f>
        <v/>
      </c>
      <c r="J963" s="52">
        <f>LN(ABS(E963)+1)*('2_Params'!$B$8/MAX('2_Params'!$B$10,(IF(L963=1,F963-G963,G963-F963))*'2_Params'!$B$9+'2_Params'!$B$8))</f>
        <v/>
      </c>
      <c r="K963" s="52">
        <f>'2_Params'!$B$5*J963*(L963-I963)</f>
        <v/>
      </c>
      <c r="L963" s="48">
        <f>'1_Raw_Games'!O963</f>
        <v/>
      </c>
      <c r="M963" s="66" t="n">
        <v>0.4318129793130265</v>
      </c>
      <c r="N963" s="54">
        <f>ABS(H963-M963)</f>
        <v/>
      </c>
    </row>
    <row r="964" ht="15" customHeight="1" s="35">
      <c r="A964" s="48">
        <f>'1_Raw_Games'!A964</f>
        <v/>
      </c>
      <c r="B964" s="49">
        <f>'1_Raw_Games'!B964</f>
        <v/>
      </c>
      <c r="C964" s="48">
        <f>'1_Raw_Games'!D964</f>
        <v/>
      </c>
      <c r="D964" s="48">
        <f>'1_Raw_Games'!C964</f>
        <v/>
      </c>
      <c r="E964" s="48">
        <f>'1_Raw_Games'!P964</f>
        <v/>
      </c>
      <c r="F964" s="50">
        <f>'2_Params'!$B$4+SUMPRODUCT(($C$3:C963=C964)*($K$3:K963))-SUMPRODUCT(($D$3:D963=C964)*($K$3:K963))</f>
        <v/>
      </c>
      <c r="G964" s="50">
        <f>'2_Params'!$B$4+SUMPRODUCT(($C$3:C963=D964)*($K$3:K963))-SUMPRODUCT(($D$3:D963=D964)*($K$3:K963))</f>
        <v/>
      </c>
      <c r="H964" s="51">
        <f>(F964-G964+'2_Params'!$B$6)/'2_Params'!$B$7</f>
        <v/>
      </c>
      <c r="I964" s="51">
        <f>1/(1+10^(-H964))</f>
        <v/>
      </c>
      <c r="J964" s="52">
        <f>LN(ABS(E964)+1)*('2_Params'!$B$8/MAX('2_Params'!$B$10,(IF(L964=1,F964-G964,G964-F964))*'2_Params'!$B$9+'2_Params'!$B$8))</f>
        <v/>
      </c>
      <c r="K964" s="52">
        <f>'2_Params'!$B$5*J964*(L964-I964)</f>
        <v/>
      </c>
      <c r="L964" s="48">
        <f>'1_Raw_Games'!O964</f>
        <v/>
      </c>
      <c r="M964" s="66" t="n">
        <v>-0.2220736477130697</v>
      </c>
      <c r="N964" s="54">
        <f>ABS(H964-M964)</f>
        <v/>
      </c>
    </row>
    <row r="965" ht="15" customHeight="1" s="35">
      <c r="A965" s="48">
        <f>'1_Raw_Games'!A965</f>
        <v/>
      </c>
      <c r="B965" s="49">
        <f>'1_Raw_Games'!B965</f>
        <v/>
      </c>
      <c r="C965" s="48">
        <f>'1_Raw_Games'!D965</f>
        <v/>
      </c>
      <c r="D965" s="48">
        <f>'1_Raw_Games'!C965</f>
        <v/>
      </c>
      <c r="E965" s="48">
        <f>'1_Raw_Games'!P965</f>
        <v/>
      </c>
      <c r="F965" s="50">
        <f>'2_Params'!$B$4+SUMPRODUCT(($C$3:C964=C965)*($K$3:K964))-SUMPRODUCT(($D$3:D964=C965)*($K$3:K964))</f>
        <v/>
      </c>
      <c r="G965" s="50">
        <f>'2_Params'!$B$4+SUMPRODUCT(($C$3:C964=D965)*($K$3:K964))-SUMPRODUCT(($D$3:D964=D965)*($K$3:K964))</f>
        <v/>
      </c>
      <c r="H965" s="51">
        <f>(F965-G965+'2_Params'!$B$6)/'2_Params'!$B$7</f>
        <v/>
      </c>
      <c r="I965" s="51">
        <f>1/(1+10^(-H965))</f>
        <v/>
      </c>
      <c r="J965" s="52">
        <f>LN(ABS(E965)+1)*('2_Params'!$B$8/MAX('2_Params'!$B$10,(IF(L965=1,F965-G965,G965-F965))*'2_Params'!$B$9+'2_Params'!$B$8))</f>
        <v/>
      </c>
      <c r="K965" s="52">
        <f>'2_Params'!$B$5*J965*(L965-I965)</f>
        <v/>
      </c>
      <c r="L965" s="48">
        <f>'1_Raw_Games'!O965</f>
        <v/>
      </c>
      <c r="M965" s="66" t="n">
        <v>-0.0292833505786353</v>
      </c>
      <c r="N965" s="54">
        <f>ABS(H965-M965)</f>
        <v/>
      </c>
    </row>
    <row r="966" ht="15" customHeight="1" s="35">
      <c r="A966" s="48">
        <f>'1_Raw_Games'!A966</f>
        <v/>
      </c>
      <c r="B966" s="49">
        <f>'1_Raw_Games'!B966</f>
        <v/>
      </c>
      <c r="C966" s="48">
        <f>'1_Raw_Games'!D966</f>
        <v/>
      </c>
      <c r="D966" s="48">
        <f>'1_Raw_Games'!C966</f>
        <v/>
      </c>
      <c r="E966" s="48">
        <f>'1_Raw_Games'!P966</f>
        <v/>
      </c>
      <c r="F966" s="50">
        <f>'2_Params'!$B$4+SUMPRODUCT(($C$3:C965=C966)*($K$3:K965))-SUMPRODUCT(($D$3:D965=C966)*($K$3:K965))</f>
        <v/>
      </c>
      <c r="G966" s="50">
        <f>'2_Params'!$B$4+SUMPRODUCT(($C$3:C965=D966)*($K$3:K965))-SUMPRODUCT(($D$3:D965=D966)*($K$3:K965))</f>
        <v/>
      </c>
      <c r="H966" s="51">
        <f>(F966-G966+'2_Params'!$B$6)/'2_Params'!$B$7</f>
        <v/>
      </c>
      <c r="I966" s="51">
        <f>1/(1+10^(-H966))</f>
        <v/>
      </c>
      <c r="J966" s="52">
        <f>LN(ABS(E966)+1)*('2_Params'!$B$8/MAX('2_Params'!$B$10,(IF(L966=1,F966-G966,G966-F966))*'2_Params'!$B$9+'2_Params'!$B$8))</f>
        <v/>
      </c>
      <c r="K966" s="52">
        <f>'2_Params'!$B$5*J966*(L966-I966)</f>
        <v/>
      </c>
      <c r="L966" s="48">
        <f>'1_Raw_Games'!O966</f>
        <v/>
      </c>
      <c r="M966" s="66" t="n">
        <v>0.3995285649115072</v>
      </c>
      <c r="N966" s="54">
        <f>ABS(H966-M966)</f>
        <v/>
      </c>
    </row>
    <row r="967" ht="15" customHeight="1" s="35">
      <c r="A967" s="48">
        <f>'1_Raw_Games'!A967</f>
        <v/>
      </c>
      <c r="B967" s="49">
        <f>'1_Raw_Games'!B967</f>
        <v/>
      </c>
      <c r="C967" s="48">
        <f>'1_Raw_Games'!D967</f>
        <v/>
      </c>
      <c r="D967" s="48">
        <f>'1_Raw_Games'!C967</f>
        <v/>
      </c>
      <c r="E967" s="48">
        <f>'1_Raw_Games'!P967</f>
        <v/>
      </c>
      <c r="F967" s="50">
        <f>'2_Params'!$B$4+SUMPRODUCT(($C$3:C966=C967)*($K$3:K966))-SUMPRODUCT(($D$3:D966=C967)*($K$3:K966))</f>
        <v/>
      </c>
      <c r="G967" s="50">
        <f>'2_Params'!$B$4+SUMPRODUCT(($C$3:C966=D967)*($K$3:K966))-SUMPRODUCT(($D$3:D966=D967)*($K$3:K966))</f>
        <v/>
      </c>
      <c r="H967" s="51">
        <f>(F967-G967+'2_Params'!$B$6)/'2_Params'!$B$7</f>
        <v/>
      </c>
      <c r="I967" s="51">
        <f>1/(1+10^(-H967))</f>
        <v/>
      </c>
      <c r="J967" s="52">
        <f>LN(ABS(E967)+1)*('2_Params'!$B$8/MAX('2_Params'!$B$10,(IF(L967=1,F967-G967,G967-F967))*'2_Params'!$B$9+'2_Params'!$B$8))</f>
        <v/>
      </c>
      <c r="K967" s="52">
        <f>'2_Params'!$B$5*J967*(L967-I967)</f>
        <v/>
      </c>
      <c r="L967" s="48">
        <f>'1_Raw_Games'!O967</f>
        <v/>
      </c>
      <c r="M967" s="66" t="n">
        <v>-0.4989574838003017</v>
      </c>
      <c r="N967" s="54">
        <f>ABS(H967-M967)</f>
        <v/>
      </c>
    </row>
    <row r="968" ht="15" customHeight="1" s="35">
      <c r="A968" s="48">
        <f>'1_Raw_Games'!A968</f>
        <v/>
      </c>
      <c r="B968" s="49">
        <f>'1_Raw_Games'!B968</f>
        <v/>
      </c>
      <c r="C968" s="48">
        <f>'1_Raw_Games'!D968</f>
        <v/>
      </c>
      <c r="D968" s="48">
        <f>'1_Raw_Games'!C968</f>
        <v/>
      </c>
      <c r="E968" s="48">
        <f>'1_Raw_Games'!P968</f>
        <v/>
      </c>
      <c r="F968" s="50">
        <f>'2_Params'!$B$4+SUMPRODUCT(($C$3:C967=C968)*($K$3:K967))-SUMPRODUCT(($D$3:D967=C968)*($K$3:K967))</f>
        <v/>
      </c>
      <c r="G968" s="50">
        <f>'2_Params'!$B$4+SUMPRODUCT(($C$3:C967=D968)*($K$3:K967))-SUMPRODUCT(($D$3:D967=D968)*($K$3:K967))</f>
        <v/>
      </c>
      <c r="H968" s="51">
        <f>(F968-G968+'2_Params'!$B$6)/'2_Params'!$B$7</f>
        <v/>
      </c>
      <c r="I968" s="51">
        <f>1/(1+10^(-H968))</f>
        <v/>
      </c>
      <c r="J968" s="52">
        <f>LN(ABS(E968)+1)*('2_Params'!$B$8/MAX('2_Params'!$B$10,(IF(L968=1,F968-G968,G968-F968))*'2_Params'!$B$9+'2_Params'!$B$8))</f>
        <v/>
      </c>
      <c r="K968" s="52">
        <f>'2_Params'!$B$5*J968*(L968-I968)</f>
        <v/>
      </c>
      <c r="L968" s="48">
        <f>'1_Raw_Games'!O968</f>
        <v/>
      </c>
      <c r="M968" s="66" t="n">
        <v>0.7032440899592035</v>
      </c>
      <c r="N968" s="54">
        <f>ABS(H968-M968)</f>
        <v/>
      </c>
    </row>
    <row r="969" ht="15" customHeight="1" s="35">
      <c r="A969" s="48">
        <f>'1_Raw_Games'!A969</f>
        <v/>
      </c>
      <c r="B969" s="49">
        <f>'1_Raw_Games'!B969</f>
        <v/>
      </c>
      <c r="C969" s="48">
        <f>'1_Raw_Games'!D969</f>
        <v/>
      </c>
      <c r="D969" s="48">
        <f>'1_Raw_Games'!C969</f>
        <v/>
      </c>
      <c r="E969" s="48">
        <f>'1_Raw_Games'!P969</f>
        <v/>
      </c>
      <c r="F969" s="50">
        <f>'2_Params'!$B$4+SUMPRODUCT(($C$3:C968=C969)*($K$3:K968))-SUMPRODUCT(($D$3:D968=C969)*($K$3:K968))</f>
        <v/>
      </c>
      <c r="G969" s="50">
        <f>'2_Params'!$B$4+SUMPRODUCT(($C$3:C968=D969)*($K$3:K968))-SUMPRODUCT(($D$3:D968=D969)*($K$3:K968))</f>
        <v/>
      </c>
      <c r="H969" s="51">
        <f>(F969-G969+'2_Params'!$B$6)/'2_Params'!$B$7</f>
        <v/>
      </c>
      <c r="I969" s="51">
        <f>1/(1+10^(-H969))</f>
        <v/>
      </c>
      <c r="J969" s="52">
        <f>LN(ABS(E969)+1)*('2_Params'!$B$8/MAX('2_Params'!$B$10,(IF(L969=1,F969-G969,G969-F969))*'2_Params'!$B$9+'2_Params'!$B$8))</f>
        <v/>
      </c>
      <c r="K969" s="52">
        <f>'2_Params'!$B$5*J969*(L969-I969)</f>
        <v/>
      </c>
      <c r="L969" s="48">
        <f>'1_Raw_Games'!O969</f>
        <v/>
      </c>
      <c r="M969" s="66" t="n">
        <v>0.4856903107318754</v>
      </c>
      <c r="N969" s="54">
        <f>ABS(H969-M969)</f>
        <v/>
      </c>
    </row>
    <row r="970" ht="15" customHeight="1" s="35">
      <c r="A970" s="48">
        <f>'1_Raw_Games'!A970</f>
        <v/>
      </c>
      <c r="B970" s="49">
        <f>'1_Raw_Games'!B970</f>
        <v/>
      </c>
      <c r="C970" s="48">
        <f>'1_Raw_Games'!D970</f>
        <v/>
      </c>
      <c r="D970" s="48">
        <f>'1_Raw_Games'!C970</f>
        <v/>
      </c>
      <c r="E970" s="48">
        <f>'1_Raw_Games'!P970</f>
        <v/>
      </c>
      <c r="F970" s="50">
        <f>'2_Params'!$B$4+SUMPRODUCT(($C$3:C969=C970)*($K$3:K969))-SUMPRODUCT(($D$3:D969=C970)*($K$3:K969))</f>
        <v/>
      </c>
      <c r="G970" s="50">
        <f>'2_Params'!$B$4+SUMPRODUCT(($C$3:C969=D970)*($K$3:K969))-SUMPRODUCT(($D$3:D969=D970)*($K$3:K969))</f>
        <v/>
      </c>
      <c r="H970" s="51">
        <f>(F970-G970+'2_Params'!$B$6)/'2_Params'!$B$7</f>
        <v/>
      </c>
      <c r="I970" s="51">
        <f>1/(1+10^(-H970))</f>
        <v/>
      </c>
      <c r="J970" s="52">
        <f>LN(ABS(E970)+1)*('2_Params'!$B$8/MAX('2_Params'!$B$10,(IF(L970=1,F970-G970,G970-F970))*'2_Params'!$B$9+'2_Params'!$B$8))</f>
        <v/>
      </c>
      <c r="K970" s="52">
        <f>'2_Params'!$B$5*J970*(L970-I970)</f>
        <v/>
      </c>
      <c r="L970" s="48">
        <f>'1_Raw_Games'!O970</f>
        <v/>
      </c>
      <c r="M970" s="66" t="n">
        <v>0.2537291981344072</v>
      </c>
      <c r="N970" s="54">
        <f>ABS(H970-M970)</f>
        <v/>
      </c>
    </row>
    <row r="971" ht="15" customHeight="1" s="35">
      <c r="A971" s="48">
        <f>'1_Raw_Games'!A971</f>
        <v/>
      </c>
      <c r="B971" s="49">
        <f>'1_Raw_Games'!B971</f>
        <v/>
      </c>
      <c r="C971" s="48">
        <f>'1_Raw_Games'!D971</f>
        <v/>
      </c>
      <c r="D971" s="48">
        <f>'1_Raw_Games'!C971</f>
        <v/>
      </c>
      <c r="E971" s="48">
        <f>'1_Raw_Games'!P971</f>
        <v/>
      </c>
      <c r="F971" s="50">
        <f>'2_Params'!$B$4+SUMPRODUCT(($C$3:C970=C971)*($K$3:K970))-SUMPRODUCT(($D$3:D970=C971)*($K$3:K970))</f>
        <v/>
      </c>
      <c r="G971" s="50">
        <f>'2_Params'!$B$4+SUMPRODUCT(($C$3:C970=D971)*($K$3:K970))-SUMPRODUCT(($D$3:D970=D971)*($K$3:K970))</f>
        <v/>
      </c>
      <c r="H971" s="51">
        <f>(F971-G971+'2_Params'!$B$6)/'2_Params'!$B$7</f>
        <v/>
      </c>
      <c r="I971" s="51">
        <f>1/(1+10^(-H971))</f>
        <v/>
      </c>
      <c r="J971" s="52">
        <f>LN(ABS(E971)+1)*('2_Params'!$B$8/MAX('2_Params'!$B$10,(IF(L971=1,F971-G971,G971-F971))*'2_Params'!$B$9+'2_Params'!$B$8))</f>
        <v/>
      </c>
      <c r="K971" s="52">
        <f>'2_Params'!$B$5*J971*(L971-I971)</f>
        <v/>
      </c>
      <c r="L971" s="48">
        <f>'1_Raw_Games'!O971</f>
        <v/>
      </c>
      <c r="M971" s="66" t="n">
        <v>-0.1233413339776967</v>
      </c>
      <c r="N971" s="54">
        <f>ABS(H971-M971)</f>
        <v/>
      </c>
    </row>
    <row r="972" ht="15" customHeight="1" s="35">
      <c r="A972" s="48">
        <f>'1_Raw_Games'!A972</f>
        <v/>
      </c>
      <c r="B972" s="49">
        <f>'1_Raw_Games'!B972</f>
        <v/>
      </c>
      <c r="C972" s="48">
        <f>'1_Raw_Games'!D972</f>
        <v/>
      </c>
      <c r="D972" s="48">
        <f>'1_Raw_Games'!C972</f>
        <v/>
      </c>
      <c r="E972" s="48">
        <f>'1_Raw_Games'!P972</f>
        <v/>
      </c>
      <c r="F972" s="50">
        <f>'2_Params'!$B$4+SUMPRODUCT(($C$3:C971=C972)*($K$3:K971))-SUMPRODUCT(($D$3:D971=C972)*($K$3:K971))</f>
        <v/>
      </c>
      <c r="G972" s="50">
        <f>'2_Params'!$B$4+SUMPRODUCT(($C$3:C971=D972)*($K$3:K971))-SUMPRODUCT(($D$3:D971=D972)*($K$3:K971))</f>
        <v/>
      </c>
      <c r="H972" s="51">
        <f>(F972-G972+'2_Params'!$B$6)/'2_Params'!$B$7</f>
        <v/>
      </c>
      <c r="I972" s="51">
        <f>1/(1+10^(-H972))</f>
        <v/>
      </c>
      <c r="J972" s="52">
        <f>LN(ABS(E972)+1)*('2_Params'!$B$8/MAX('2_Params'!$B$10,(IF(L972=1,F972-G972,G972-F972))*'2_Params'!$B$9+'2_Params'!$B$8))</f>
        <v/>
      </c>
      <c r="K972" s="52">
        <f>'2_Params'!$B$5*J972*(L972-I972)</f>
        <v/>
      </c>
      <c r="L972" s="48">
        <f>'1_Raw_Games'!O972</f>
        <v/>
      </c>
      <c r="M972" s="66" t="n">
        <v>0.2538222373912975</v>
      </c>
      <c r="N972" s="54">
        <f>ABS(H972-M972)</f>
        <v/>
      </c>
    </row>
    <row r="973" ht="15" customHeight="1" s="35">
      <c r="A973" s="48">
        <f>'1_Raw_Games'!A973</f>
        <v/>
      </c>
      <c r="B973" s="49">
        <f>'1_Raw_Games'!B973</f>
        <v/>
      </c>
      <c r="C973" s="48">
        <f>'1_Raw_Games'!D973</f>
        <v/>
      </c>
      <c r="D973" s="48">
        <f>'1_Raw_Games'!C973</f>
        <v/>
      </c>
      <c r="E973" s="48">
        <f>'1_Raw_Games'!P973</f>
        <v/>
      </c>
      <c r="F973" s="50">
        <f>'2_Params'!$B$4+SUMPRODUCT(($C$3:C972=C973)*($K$3:K972))-SUMPRODUCT(($D$3:D972=C973)*($K$3:K972))</f>
        <v/>
      </c>
      <c r="G973" s="50">
        <f>'2_Params'!$B$4+SUMPRODUCT(($C$3:C972=D973)*($K$3:K972))-SUMPRODUCT(($D$3:D972=D973)*($K$3:K972))</f>
        <v/>
      </c>
      <c r="H973" s="51">
        <f>(F973-G973+'2_Params'!$B$6)/'2_Params'!$B$7</f>
        <v/>
      </c>
      <c r="I973" s="51">
        <f>1/(1+10^(-H973))</f>
        <v/>
      </c>
      <c r="J973" s="52">
        <f>LN(ABS(E973)+1)*('2_Params'!$B$8/MAX('2_Params'!$B$10,(IF(L973=1,F973-G973,G973-F973))*'2_Params'!$B$9+'2_Params'!$B$8))</f>
        <v/>
      </c>
      <c r="K973" s="52">
        <f>'2_Params'!$B$5*J973*(L973-I973)</f>
        <v/>
      </c>
      <c r="L973" s="48">
        <f>'1_Raw_Games'!O973</f>
        <v/>
      </c>
      <c r="M973" s="66" t="n">
        <v>0.3835216372257957</v>
      </c>
      <c r="N973" s="54">
        <f>ABS(H973-M973)</f>
        <v/>
      </c>
    </row>
    <row r="974" ht="15" customHeight="1" s="35">
      <c r="A974" s="48">
        <f>'1_Raw_Games'!A974</f>
        <v/>
      </c>
      <c r="B974" s="49">
        <f>'1_Raw_Games'!B974</f>
        <v/>
      </c>
      <c r="C974" s="48">
        <f>'1_Raw_Games'!D974</f>
        <v/>
      </c>
      <c r="D974" s="48">
        <f>'1_Raw_Games'!C974</f>
        <v/>
      </c>
      <c r="E974" s="48">
        <f>'1_Raw_Games'!P974</f>
        <v/>
      </c>
      <c r="F974" s="50">
        <f>'2_Params'!$B$4+SUMPRODUCT(($C$3:C973=C974)*($K$3:K973))-SUMPRODUCT(($D$3:D973=C974)*($K$3:K973))</f>
        <v/>
      </c>
      <c r="G974" s="50">
        <f>'2_Params'!$B$4+SUMPRODUCT(($C$3:C973=D974)*($K$3:K973))-SUMPRODUCT(($D$3:D973=D974)*($K$3:K973))</f>
        <v/>
      </c>
      <c r="H974" s="51">
        <f>(F974-G974+'2_Params'!$B$6)/'2_Params'!$B$7</f>
        <v/>
      </c>
      <c r="I974" s="51">
        <f>1/(1+10^(-H974))</f>
        <v/>
      </c>
      <c r="J974" s="52">
        <f>LN(ABS(E974)+1)*('2_Params'!$B$8/MAX('2_Params'!$B$10,(IF(L974=1,F974-G974,G974-F974))*'2_Params'!$B$9+'2_Params'!$B$8))</f>
        <v/>
      </c>
      <c r="K974" s="52">
        <f>'2_Params'!$B$5*J974*(L974-I974)</f>
        <v/>
      </c>
      <c r="L974" s="48">
        <f>'1_Raw_Games'!O974</f>
        <v/>
      </c>
      <c r="M974" s="66" t="n">
        <v>-0.09048405330102011</v>
      </c>
      <c r="N974" s="54">
        <f>ABS(H974-M974)</f>
        <v/>
      </c>
    </row>
    <row r="975" ht="15" customHeight="1" s="35">
      <c r="A975" s="48">
        <f>'1_Raw_Games'!A975</f>
        <v/>
      </c>
      <c r="B975" s="49">
        <f>'1_Raw_Games'!B975</f>
        <v/>
      </c>
      <c r="C975" s="48">
        <f>'1_Raw_Games'!D975</f>
        <v/>
      </c>
      <c r="D975" s="48">
        <f>'1_Raw_Games'!C975</f>
        <v/>
      </c>
      <c r="E975" s="48">
        <f>'1_Raw_Games'!P975</f>
        <v/>
      </c>
      <c r="F975" s="50">
        <f>'2_Params'!$B$4+SUMPRODUCT(($C$3:C974=C975)*($K$3:K974))-SUMPRODUCT(($D$3:D974=C975)*($K$3:K974))</f>
        <v/>
      </c>
      <c r="G975" s="50">
        <f>'2_Params'!$B$4+SUMPRODUCT(($C$3:C974=D975)*($K$3:K974))-SUMPRODUCT(($D$3:D974=D975)*($K$3:K974))</f>
        <v/>
      </c>
      <c r="H975" s="51">
        <f>(F975-G975+'2_Params'!$B$6)/'2_Params'!$B$7</f>
        <v/>
      </c>
      <c r="I975" s="51">
        <f>1/(1+10^(-H975))</f>
        <v/>
      </c>
      <c r="J975" s="52">
        <f>LN(ABS(E975)+1)*('2_Params'!$B$8/MAX('2_Params'!$B$10,(IF(L975=1,F975-G975,G975-F975))*'2_Params'!$B$9+'2_Params'!$B$8))</f>
        <v/>
      </c>
      <c r="K975" s="52">
        <f>'2_Params'!$B$5*J975*(L975-I975)</f>
        <v/>
      </c>
      <c r="L975" s="48">
        <f>'1_Raw_Games'!O975</f>
        <v/>
      </c>
      <c r="M975" s="66" t="n">
        <v>0.1657063390590008</v>
      </c>
      <c r="N975" s="54">
        <f>ABS(H975-M975)</f>
        <v/>
      </c>
    </row>
    <row r="976" ht="15" customHeight="1" s="35">
      <c r="A976" s="48">
        <f>'1_Raw_Games'!A976</f>
        <v/>
      </c>
      <c r="B976" s="49">
        <f>'1_Raw_Games'!B976</f>
        <v/>
      </c>
      <c r="C976" s="48">
        <f>'1_Raw_Games'!D976</f>
        <v/>
      </c>
      <c r="D976" s="48">
        <f>'1_Raw_Games'!C976</f>
        <v/>
      </c>
      <c r="E976" s="48">
        <f>'1_Raw_Games'!P976</f>
        <v/>
      </c>
      <c r="F976" s="50">
        <f>'2_Params'!$B$4+SUMPRODUCT(($C$3:C975=C976)*($K$3:K975))-SUMPRODUCT(($D$3:D975=C976)*($K$3:K975))</f>
        <v/>
      </c>
      <c r="G976" s="50">
        <f>'2_Params'!$B$4+SUMPRODUCT(($C$3:C975=D976)*($K$3:K975))-SUMPRODUCT(($D$3:D975=D976)*($K$3:K975))</f>
        <v/>
      </c>
      <c r="H976" s="51">
        <f>(F976-G976+'2_Params'!$B$6)/'2_Params'!$B$7</f>
        <v/>
      </c>
      <c r="I976" s="51">
        <f>1/(1+10^(-H976))</f>
        <v/>
      </c>
      <c r="J976" s="52">
        <f>LN(ABS(E976)+1)*('2_Params'!$B$8/MAX('2_Params'!$B$10,(IF(L976=1,F976-G976,G976-F976))*'2_Params'!$B$9+'2_Params'!$B$8))</f>
        <v/>
      </c>
      <c r="K976" s="52">
        <f>'2_Params'!$B$5*J976*(L976-I976)</f>
        <v/>
      </c>
      <c r="L976" s="48">
        <f>'1_Raw_Games'!O976</f>
        <v/>
      </c>
      <c r="M976" s="66" t="n">
        <v>0.0876215625063991</v>
      </c>
      <c r="N976" s="54">
        <f>ABS(H976-M976)</f>
        <v/>
      </c>
    </row>
    <row r="977" ht="15" customHeight="1" s="35">
      <c r="A977" s="48">
        <f>'1_Raw_Games'!A977</f>
        <v/>
      </c>
      <c r="B977" s="49">
        <f>'1_Raw_Games'!B977</f>
        <v/>
      </c>
      <c r="C977" s="48">
        <f>'1_Raw_Games'!D977</f>
        <v/>
      </c>
      <c r="D977" s="48">
        <f>'1_Raw_Games'!C977</f>
        <v/>
      </c>
      <c r="E977" s="48">
        <f>'1_Raw_Games'!P977</f>
        <v/>
      </c>
      <c r="F977" s="50">
        <f>'2_Params'!$B$4+SUMPRODUCT(($C$3:C976=C977)*($K$3:K976))-SUMPRODUCT(($D$3:D976=C977)*($K$3:K976))</f>
        <v/>
      </c>
      <c r="G977" s="50">
        <f>'2_Params'!$B$4+SUMPRODUCT(($C$3:C976=D977)*($K$3:K976))-SUMPRODUCT(($D$3:D976=D977)*($K$3:K976))</f>
        <v/>
      </c>
      <c r="H977" s="51">
        <f>(F977-G977+'2_Params'!$B$6)/'2_Params'!$B$7</f>
        <v/>
      </c>
      <c r="I977" s="51">
        <f>1/(1+10^(-H977))</f>
        <v/>
      </c>
      <c r="J977" s="52">
        <f>LN(ABS(E977)+1)*('2_Params'!$B$8/MAX('2_Params'!$B$10,(IF(L977=1,F977-G977,G977-F977))*'2_Params'!$B$9+'2_Params'!$B$8))</f>
        <v/>
      </c>
      <c r="K977" s="52">
        <f>'2_Params'!$B$5*J977*(L977-I977)</f>
        <v/>
      </c>
      <c r="L977" s="48">
        <f>'1_Raw_Games'!O977</f>
        <v/>
      </c>
      <c r="M977" s="66" t="n">
        <v>-0.0538237658636478</v>
      </c>
      <c r="N977" s="54">
        <f>ABS(H977-M977)</f>
        <v/>
      </c>
    </row>
    <row r="978" ht="15" customHeight="1" s="35">
      <c r="A978" s="48">
        <f>'1_Raw_Games'!A978</f>
        <v/>
      </c>
      <c r="B978" s="49">
        <f>'1_Raw_Games'!B978</f>
        <v/>
      </c>
      <c r="C978" s="48">
        <f>'1_Raw_Games'!D978</f>
        <v/>
      </c>
      <c r="D978" s="48">
        <f>'1_Raw_Games'!C978</f>
        <v/>
      </c>
      <c r="E978" s="48">
        <f>'1_Raw_Games'!P978</f>
        <v/>
      </c>
      <c r="F978" s="50">
        <f>'2_Params'!$B$4+SUMPRODUCT(($C$3:C977=C978)*($K$3:K977))-SUMPRODUCT(($D$3:D977=C978)*($K$3:K977))</f>
        <v/>
      </c>
      <c r="G978" s="50">
        <f>'2_Params'!$B$4+SUMPRODUCT(($C$3:C977=D978)*($K$3:K977))-SUMPRODUCT(($D$3:D977=D978)*($K$3:K977))</f>
        <v/>
      </c>
      <c r="H978" s="51">
        <f>(F978-G978+'2_Params'!$B$6)/'2_Params'!$B$7</f>
        <v/>
      </c>
      <c r="I978" s="51">
        <f>1/(1+10^(-H978))</f>
        <v/>
      </c>
      <c r="J978" s="52">
        <f>LN(ABS(E978)+1)*('2_Params'!$B$8/MAX('2_Params'!$B$10,(IF(L978=1,F978-G978,G978-F978))*'2_Params'!$B$9+'2_Params'!$B$8))</f>
        <v/>
      </c>
      <c r="K978" s="52">
        <f>'2_Params'!$B$5*J978*(L978-I978)</f>
        <v/>
      </c>
      <c r="L978" s="48">
        <f>'1_Raw_Games'!O978</f>
        <v/>
      </c>
      <c r="M978" s="66" t="n">
        <v>-0.0906433820443794</v>
      </c>
      <c r="N978" s="54">
        <f>ABS(H978-M978)</f>
        <v/>
      </c>
    </row>
    <row r="979" ht="15" customHeight="1" s="35">
      <c r="A979" s="48">
        <f>'1_Raw_Games'!A979</f>
        <v/>
      </c>
      <c r="B979" s="49">
        <f>'1_Raw_Games'!B979</f>
        <v/>
      </c>
      <c r="C979" s="48">
        <f>'1_Raw_Games'!D979</f>
        <v/>
      </c>
      <c r="D979" s="48">
        <f>'1_Raw_Games'!C979</f>
        <v/>
      </c>
      <c r="E979" s="48">
        <f>'1_Raw_Games'!P979</f>
        <v/>
      </c>
      <c r="F979" s="50">
        <f>'2_Params'!$B$4+SUMPRODUCT(($C$3:C978=C979)*($K$3:K978))-SUMPRODUCT(($D$3:D978=C979)*($K$3:K978))</f>
        <v/>
      </c>
      <c r="G979" s="50">
        <f>'2_Params'!$B$4+SUMPRODUCT(($C$3:C978=D979)*($K$3:K978))-SUMPRODUCT(($D$3:D978=D979)*($K$3:K978))</f>
        <v/>
      </c>
      <c r="H979" s="51">
        <f>(F979-G979+'2_Params'!$B$6)/'2_Params'!$B$7</f>
        <v/>
      </c>
      <c r="I979" s="51">
        <f>1/(1+10^(-H979))</f>
        <v/>
      </c>
      <c r="J979" s="52">
        <f>LN(ABS(E979)+1)*('2_Params'!$B$8/MAX('2_Params'!$B$10,(IF(L979=1,F979-G979,G979-F979))*'2_Params'!$B$9+'2_Params'!$B$8))</f>
        <v/>
      </c>
      <c r="K979" s="52">
        <f>'2_Params'!$B$5*J979*(L979-I979)</f>
        <v/>
      </c>
      <c r="L979" s="48">
        <f>'1_Raw_Games'!O979</f>
        <v/>
      </c>
      <c r="M979" s="66" t="n">
        <v>-0.4518448115268853</v>
      </c>
      <c r="N979" s="54">
        <f>ABS(H979-M979)</f>
        <v/>
      </c>
    </row>
    <row r="980" ht="15" customHeight="1" s="35">
      <c r="A980" s="48">
        <f>'1_Raw_Games'!A980</f>
        <v/>
      </c>
      <c r="B980" s="49">
        <f>'1_Raw_Games'!B980</f>
        <v/>
      </c>
      <c r="C980" s="48">
        <f>'1_Raw_Games'!D980</f>
        <v/>
      </c>
      <c r="D980" s="48">
        <f>'1_Raw_Games'!C980</f>
        <v/>
      </c>
      <c r="E980" s="48">
        <f>'1_Raw_Games'!P980</f>
        <v/>
      </c>
      <c r="F980" s="50">
        <f>'2_Params'!$B$4+SUMPRODUCT(($C$3:C979=C980)*($K$3:K979))-SUMPRODUCT(($D$3:D979=C980)*($K$3:K979))</f>
        <v/>
      </c>
      <c r="G980" s="50">
        <f>'2_Params'!$B$4+SUMPRODUCT(($C$3:C979=D980)*($K$3:K979))-SUMPRODUCT(($D$3:D979=D980)*($K$3:K979))</f>
        <v/>
      </c>
      <c r="H980" s="51">
        <f>(F980-G980+'2_Params'!$B$6)/'2_Params'!$B$7</f>
        <v/>
      </c>
      <c r="I980" s="51">
        <f>1/(1+10^(-H980))</f>
        <v/>
      </c>
      <c r="J980" s="52">
        <f>LN(ABS(E980)+1)*('2_Params'!$B$8/MAX('2_Params'!$B$10,(IF(L980=1,F980-G980,G980-F980))*'2_Params'!$B$9+'2_Params'!$B$8))</f>
        <v/>
      </c>
      <c r="K980" s="52">
        <f>'2_Params'!$B$5*J980*(L980-I980)</f>
        <v/>
      </c>
      <c r="L980" s="48">
        <f>'1_Raw_Games'!O980</f>
        <v/>
      </c>
      <c r="M980" s="66" t="n">
        <v>0.0517902818801212</v>
      </c>
      <c r="N980" s="54">
        <f>ABS(H980-M980)</f>
        <v/>
      </c>
    </row>
    <row r="981" ht="15" customHeight="1" s="35">
      <c r="A981" s="48">
        <f>'1_Raw_Games'!A981</f>
        <v/>
      </c>
      <c r="B981" s="49">
        <f>'1_Raw_Games'!B981</f>
        <v/>
      </c>
      <c r="C981" s="48">
        <f>'1_Raw_Games'!D981</f>
        <v/>
      </c>
      <c r="D981" s="48">
        <f>'1_Raw_Games'!C981</f>
        <v/>
      </c>
      <c r="E981" s="48">
        <f>'1_Raw_Games'!P981</f>
        <v/>
      </c>
      <c r="F981" s="50">
        <f>'2_Params'!$B$4+SUMPRODUCT(($C$3:C980=C981)*($K$3:K980))-SUMPRODUCT(($D$3:D980=C981)*($K$3:K980))</f>
        <v/>
      </c>
      <c r="G981" s="50">
        <f>'2_Params'!$B$4+SUMPRODUCT(($C$3:C980=D981)*($K$3:K980))-SUMPRODUCT(($D$3:D980=D981)*($K$3:K980))</f>
        <v/>
      </c>
      <c r="H981" s="51">
        <f>(F981-G981+'2_Params'!$B$6)/'2_Params'!$B$7</f>
        <v/>
      </c>
      <c r="I981" s="51">
        <f>1/(1+10^(-H981))</f>
        <v/>
      </c>
      <c r="J981" s="52">
        <f>LN(ABS(E981)+1)*('2_Params'!$B$8/MAX('2_Params'!$B$10,(IF(L981=1,F981-G981,G981-F981))*'2_Params'!$B$9+'2_Params'!$B$8))</f>
        <v/>
      </c>
      <c r="K981" s="52">
        <f>'2_Params'!$B$5*J981*(L981-I981)</f>
        <v/>
      </c>
      <c r="L981" s="48">
        <f>'1_Raw_Games'!O981</f>
        <v/>
      </c>
      <c r="M981" s="66" t="n">
        <v>-0.46316697009952</v>
      </c>
      <c r="N981" s="54">
        <f>ABS(H981-M981)</f>
        <v/>
      </c>
    </row>
    <row r="982" ht="15" customHeight="1" s="35">
      <c r="A982" s="48">
        <f>'1_Raw_Games'!A982</f>
        <v/>
      </c>
      <c r="B982" s="49">
        <f>'1_Raw_Games'!B982</f>
        <v/>
      </c>
      <c r="C982" s="48">
        <f>'1_Raw_Games'!D982</f>
        <v/>
      </c>
      <c r="D982" s="48">
        <f>'1_Raw_Games'!C982</f>
        <v/>
      </c>
      <c r="E982" s="48">
        <f>'1_Raw_Games'!P982</f>
        <v/>
      </c>
      <c r="F982" s="50">
        <f>'2_Params'!$B$4+SUMPRODUCT(($C$3:C981=C982)*($K$3:K981))-SUMPRODUCT(($D$3:D981=C982)*($K$3:K981))</f>
        <v/>
      </c>
      <c r="G982" s="50">
        <f>'2_Params'!$B$4+SUMPRODUCT(($C$3:C981=D982)*($K$3:K981))-SUMPRODUCT(($D$3:D981=D982)*($K$3:K981))</f>
        <v/>
      </c>
      <c r="H982" s="51">
        <f>(F982-G982+'2_Params'!$B$6)/'2_Params'!$B$7</f>
        <v/>
      </c>
      <c r="I982" s="51">
        <f>1/(1+10^(-H982))</f>
        <v/>
      </c>
      <c r="J982" s="52">
        <f>LN(ABS(E982)+1)*('2_Params'!$B$8/MAX('2_Params'!$B$10,(IF(L982=1,F982-G982,G982-F982))*'2_Params'!$B$9+'2_Params'!$B$8))</f>
        <v/>
      </c>
      <c r="K982" s="52">
        <f>'2_Params'!$B$5*J982*(L982-I982)</f>
        <v/>
      </c>
      <c r="L982" s="48">
        <f>'1_Raw_Games'!O982</f>
        <v/>
      </c>
      <c r="M982" s="66" t="n">
        <v>0.1266451515735809</v>
      </c>
      <c r="N982" s="54">
        <f>ABS(H982-M982)</f>
        <v/>
      </c>
    </row>
    <row r="983" ht="15" customHeight="1" s="35">
      <c r="A983" s="48">
        <f>'1_Raw_Games'!A983</f>
        <v/>
      </c>
      <c r="B983" s="49">
        <f>'1_Raw_Games'!B983</f>
        <v/>
      </c>
      <c r="C983" s="48">
        <f>'1_Raw_Games'!D983</f>
        <v/>
      </c>
      <c r="D983" s="48">
        <f>'1_Raw_Games'!C983</f>
        <v/>
      </c>
      <c r="E983" s="48">
        <f>'1_Raw_Games'!P983</f>
        <v/>
      </c>
      <c r="F983" s="50">
        <f>'2_Params'!$B$4+SUMPRODUCT(($C$3:C982=C983)*($K$3:K982))-SUMPRODUCT(($D$3:D982=C983)*($K$3:K982))</f>
        <v/>
      </c>
      <c r="G983" s="50">
        <f>'2_Params'!$B$4+SUMPRODUCT(($C$3:C982=D983)*($K$3:K982))-SUMPRODUCT(($D$3:D982=D983)*($K$3:K982))</f>
        <v/>
      </c>
      <c r="H983" s="51">
        <f>(F983-G983+'2_Params'!$B$6)/'2_Params'!$B$7</f>
        <v/>
      </c>
      <c r="I983" s="51">
        <f>1/(1+10^(-H983))</f>
        <v/>
      </c>
      <c r="J983" s="52">
        <f>LN(ABS(E983)+1)*('2_Params'!$B$8/MAX('2_Params'!$B$10,(IF(L983=1,F983-G983,G983-F983))*'2_Params'!$B$9+'2_Params'!$B$8))</f>
        <v/>
      </c>
      <c r="K983" s="52">
        <f>'2_Params'!$B$5*J983*(L983-I983)</f>
        <v/>
      </c>
      <c r="L983" s="48">
        <f>'1_Raw_Games'!O983</f>
        <v/>
      </c>
      <c r="M983" s="66" t="n">
        <v>0.4127674699286365</v>
      </c>
      <c r="N983" s="54">
        <f>ABS(H983-M983)</f>
        <v/>
      </c>
    </row>
    <row r="984" ht="15" customHeight="1" s="35">
      <c r="A984" s="48">
        <f>'1_Raw_Games'!A984</f>
        <v/>
      </c>
      <c r="B984" s="49">
        <f>'1_Raw_Games'!B984</f>
        <v/>
      </c>
      <c r="C984" s="48">
        <f>'1_Raw_Games'!D984</f>
        <v/>
      </c>
      <c r="D984" s="48">
        <f>'1_Raw_Games'!C984</f>
        <v/>
      </c>
      <c r="E984" s="48">
        <f>'1_Raw_Games'!P984</f>
        <v/>
      </c>
      <c r="F984" s="50">
        <f>'2_Params'!$B$4+SUMPRODUCT(($C$3:C983=C984)*($K$3:K983))-SUMPRODUCT(($D$3:D983=C984)*($K$3:K983))</f>
        <v/>
      </c>
      <c r="G984" s="50">
        <f>'2_Params'!$B$4+SUMPRODUCT(($C$3:C983=D984)*($K$3:K983))-SUMPRODUCT(($D$3:D983=D984)*($K$3:K983))</f>
        <v/>
      </c>
      <c r="H984" s="51">
        <f>(F984-G984+'2_Params'!$B$6)/'2_Params'!$B$7</f>
        <v/>
      </c>
      <c r="I984" s="51">
        <f>1/(1+10^(-H984))</f>
        <v/>
      </c>
      <c r="J984" s="52">
        <f>LN(ABS(E984)+1)*('2_Params'!$B$8/MAX('2_Params'!$B$10,(IF(L984=1,F984-G984,G984-F984))*'2_Params'!$B$9+'2_Params'!$B$8))</f>
        <v/>
      </c>
      <c r="K984" s="52">
        <f>'2_Params'!$B$5*J984*(L984-I984)</f>
        <v/>
      </c>
      <c r="L984" s="48">
        <f>'1_Raw_Games'!O984</f>
        <v/>
      </c>
      <c r="M984" s="66" t="n">
        <v>-0.4283381348571117</v>
      </c>
      <c r="N984" s="54">
        <f>ABS(H984-M984)</f>
        <v/>
      </c>
    </row>
    <row r="985" ht="15" customHeight="1" s="35">
      <c r="A985" s="48">
        <f>'1_Raw_Games'!A985</f>
        <v/>
      </c>
      <c r="B985" s="49">
        <f>'1_Raw_Games'!B985</f>
        <v/>
      </c>
      <c r="C985" s="48">
        <f>'1_Raw_Games'!D985</f>
        <v/>
      </c>
      <c r="D985" s="48">
        <f>'1_Raw_Games'!C985</f>
        <v/>
      </c>
      <c r="E985" s="48">
        <f>'1_Raw_Games'!P985</f>
        <v/>
      </c>
      <c r="F985" s="50">
        <f>'2_Params'!$B$4+SUMPRODUCT(($C$3:C984=C985)*($K$3:K984))-SUMPRODUCT(($D$3:D984=C985)*($K$3:K984))</f>
        <v/>
      </c>
      <c r="G985" s="50">
        <f>'2_Params'!$B$4+SUMPRODUCT(($C$3:C984=D985)*($K$3:K984))-SUMPRODUCT(($D$3:D984=D985)*($K$3:K984))</f>
        <v/>
      </c>
      <c r="H985" s="51">
        <f>(F985-G985+'2_Params'!$B$6)/'2_Params'!$B$7</f>
        <v/>
      </c>
      <c r="I985" s="51">
        <f>1/(1+10^(-H985))</f>
        <v/>
      </c>
      <c r="J985" s="52">
        <f>LN(ABS(E985)+1)*('2_Params'!$B$8/MAX('2_Params'!$B$10,(IF(L985=1,F985-G985,G985-F985))*'2_Params'!$B$9+'2_Params'!$B$8))</f>
        <v/>
      </c>
      <c r="K985" s="52">
        <f>'2_Params'!$B$5*J985*(L985-I985)</f>
        <v/>
      </c>
      <c r="L985" s="48">
        <f>'1_Raw_Games'!O985</f>
        <v/>
      </c>
      <c r="M985" s="66" t="n">
        <v>0.6577795323286603</v>
      </c>
      <c r="N985" s="54">
        <f>ABS(H985-M985)</f>
        <v/>
      </c>
    </row>
    <row r="986" ht="15" customHeight="1" s="35">
      <c r="A986" s="48">
        <f>'1_Raw_Games'!A986</f>
        <v/>
      </c>
      <c r="B986" s="49">
        <f>'1_Raw_Games'!B986</f>
        <v/>
      </c>
      <c r="C986" s="48">
        <f>'1_Raw_Games'!D986</f>
        <v/>
      </c>
      <c r="D986" s="48">
        <f>'1_Raw_Games'!C986</f>
        <v/>
      </c>
      <c r="E986" s="48">
        <f>'1_Raw_Games'!P986</f>
        <v/>
      </c>
      <c r="F986" s="50">
        <f>'2_Params'!$B$4+SUMPRODUCT(($C$3:C985=C986)*($K$3:K985))-SUMPRODUCT(($D$3:D985=C986)*($K$3:K985))</f>
        <v/>
      </c>
      <c r="G986" s="50">
        <f>'2_Params'!$B$4+SUMPRODUCT(($C$3:C985=D986)*($K$3:K985))-SUMPRODUCT(($D$3:D985=D986)*($K$3:K985))</f>
        <v/>
      </c>
      <c r="H986" s="51">
        <f>(F986-G986+'2_Params'!$B$6)/'2_Params'!$B$7</f>
        <v/>
      </c>
      <c r="I986" s="51">
        <f>1/(1+10^(-H986))</f>
        <v/>
      </c>
      <c r="J986" s="52">
        <f>LN(ABS(E986)+1)*('2_Params'!$B$8/MAX('2_Params'!$B$10,(IF(L986=1,F986-G986,G986-F986))*'2_Params'!$B$9+'2_Params'!$B$8))</f>
        <v/>
      </c>
      <c r="K986" s="52">
        <f>'2_Params'!$B$5*J986*(L986-I986)</f>
        <v/>
      </c>
      <c r="L986" s="48">
        <f>'1_Raw_Games'!O986</f>
        <v/>
      </c>
      <c r="M986" s="66" t="n">
        <v>0.5769213262990638</v>
      </c>
      <c r="N986" s="54">
        <f>ABS(H986-M986)</f>
        <v/>
      </c>
    </row>
    <row r="987" ht="15" customHeight="1" s="35">
      <c r="A987" s="48">
        <f>'1_Raw_Games'!A987</f>
        <v/>
      </c>
      <c r="B987" s="49">
        <f>'1_Raw_Games'!B987</f>
        <v/>
      </c>
      <c r="C987" s="48">
        <f>'1_Raw_Games'!D987</f>
        <v/>
      </c>
      <c r="D987" s="48">
        <f>'1_Raw_Games'!C987</f>
        <v/>
      </c>
      <c r="E987" s="48">
        <f>'1_Raw_Games'!P987</f>
        <v/>
      </c>
      <c r="F987" s="50">
        <f>'2_Params'!$B$4+SUMPRODUCT(($C$3:C986=C987)*($K$3:K986))-SUMPRODUCT(($D$3:D986=C987)*($K$3:K986))</f>
        <v/>
      </c>
      <c r="G987" s="50">
        <f>'2_Params'!$B$4+SUMPRODUCT(($C$3:C986=D987)*($K$3:K986))-SUMPRODUCT(($D$3:D986=D987)*($K$3:K986))</f>
        <v/>
      </c>
      <c r="H987" s="51">
        <f>(F987-G987+'2_Params'!$B$6)/'2_Params'!$B$7</f>
        <v/>
      </c>
      <c r="I987" s="51">
        <f>1/(1+10^(-H987))</f>
        <v/>
      </c>
      <c r="J987" s="52">
        <f>LN(ABS(E987)+1)*('2_Params'!$B$8/MAX('2_Params'!$B$10,(IF(L987=1,F987-G987,G987-F987))*'2_Params'!$B$9+'2_Params'!$B$8))</f>
        <v/>
      </c>
      <c r="K987" s="52">
        <f>'2_Params'!$B$5*J987*(L987-I987)</f>
        <v/>
      </c>
      <c r="L987" s="48">
        <f>'1_Raw_Games'!O987</f>
        <v/>
      </c>
      <c r="M987" s="66" t="n">
        <v>0.46545642154998</v>
      </c>
      <c r="N987" s="54">
        <f>ABS(H987-M987)</f>
        <v/>
      </c>
    </row>
    <row r="988" ht="15" customHeight="1" s="35">
      <c r="A988" s="48">
        <f>'1_Raw_Games'!A988</f>
        <v/>
      </c>
      <c r="B988" s="49">
        <f>'1_Raw_Games'!B988</f>
        <v/>
      </c>
      <c r="C988" s="48">
        <f>'1_Raw_Games'!D988</f>
        <v/>
      </c>
      <c r="D988" s="48">
        <f>'1_Raw_Games'!C988</f>
        <v/>
      </c>
      <c r="E988" s="48">
        <f>'1_Raw_Games'!P988</f>
        <v/>
      </c>
      <c r="F988" s="50">
        <f>'2_Params'!$B$4+SUMPRODUCT(($C$3:C987=C988)*($K$3:K987))-SUMPRODUCT(($D$3:D987=C988)*($K$3:K987))</f>
        <v/>
      </c>
      <c r="G988" s="50">
        <f>'2_Params'!$B$4+SUMPRODUCT(($C$3:C987=D988)*($K$3:K987))-SUMPRODUCT(($D$3:D987=D988)*($K$3:K987))</f>
        <v/>
      </c>
      <c r="H988" s="51">
        <f>(F988-G988+'2_Params'!$B$6)/'2_Params'!$B$7</f>
        <v/>
      </c>
      <c r="I988" s="51">
        <f>1/(1+10^(-H988))</f>
        <v/>
      </c>
      <c r="J988" s="52">
        <f>LN(ABS(E988)+1)*('2_Params'!$B$8/MAX('2_Params'!$B$10,(IF(L988=1,F988-G988,G988-F988))*'2_Params'!$B$9+'2_Params'!$B$8))</f>
        <v/>
      </c>
      <c r="K988" s="52">
        <f>'2_Params'!$B$5*J988*(L988-I988)</f>
        <v/>
      </c>
      <c r="L988" s="48">
        <f>'1_Raw_Games'!O988</f>
        <v/>
      </c>
      <c r="M988" s="66" t="n">
        <v>0.4507046770402928</v>
      </c>
      <c r="N988" s="54">
        <f>ABS(H988-M988)</f>
        <v/>
      </c>
    </row>
    <row r="989" ht="15" customHeight="1" s="35">
      <c r="A989" s="48">
        <f>'1_Raw_Games'!A989</f>
        <v/>
      </c>
      <c r="B989" s="49">
        <f>'1_Raw_Games'!B989</f>
        <v/>
      </c>
      <c r="C989" s="48">
        <f>'1_Raw_Games'!D989</f>
        <v/>
      </c>
      <c r="D989" s="48">
        <f>'1_Raw_Games'!C989</f>
        <v/>
      </c>
      <c r="E989" s="48">
        <f>'1_Raw_Games'!P989</f>
        <v/>
      </c>
      <c r="F989" s="50">
        <f>'2_Params'!$B$4+SUMPRODUCT(($C$3:C988=C989)*($K$3:K988))-SUMPRODUCT(($D$3:D988=C989)*($K$3:K988))</f>
        <v/>
      </c>
      <c r="G989" s="50">
        <f>'2_Params'!$B$4+SUMPRODUCT(($C$3:C988=D989)*($K$3:K988))-SUMPRODUCT(($D$3:D988=D989)*($K$3:K988))</f>
        <v/>
      </c>
      <c r="H989" s="51">
        <f>(F989-G989+'2_Params'!$B$6)/'2_Params'!$B$7</f>
        <v/>
      </c>
      <c r="I989" s="51">
        <f>1/(1+10^(-H989))</f>
        <v/>
      </c>
      <c r="J989" s="52">
        <f>LN(ABS(E989)+1)*('2_Params'!$B$8/MAX('2_Params'!$B$10,(IF(L989=1,F989-G989,G989-F989))*'2_Params'!$B$9+'2_Params'!$B$8))</f>
        <v/>
      </c>
      <c r="K989" s="52">
        <f>'2_Params'!$B$5*J989*(L989-I989)</f>
        <v/>
      </c>
      <c r="L989" s="48">
        <f>'1_Raw_Games'!O989</f>
        <v/>
      </c>
      <c r="M989" s="66" t="n">
        <v>0.2461811962962207</v>
      </c>
      <c r="N989" s="54">
        <f>ABS(H989-M989)</f>
        <v/>
      </c>
    </row>
    <row r="990" ht="15" customHeight="1" s="35">
      <c r="A990" s="48">
        <f>'1_Raw_Games'!A990</f>
        <v/>
      </c>
      <c r="B990" s="49">
        <f>'1_Raw_Games'!B990</f>
        <v/>
      </c>
      <c r="C990" s="48">
        <f>'1_Raw_Games'!D990</f>
        <v/>
      </c>
      <c r="D990" s="48">
        <f>'1_Raw_Games'!C990</f>
        <v/>
      </c>
      <c r="E990" s="48">
        <f>'1_Raw_Games'!P990</f>
        <v/>
      </c>
      <c r="F990" s="50">
        <f>'2_Params'!$B$4+SUMPRODUCT(($C$3:C989=C990)*($K$3:K989))-SUMPRODUCT(($D$3:D989=C990)*($K$3:K989))</f>
        <v/>
      </c>
      <c r="G990" s="50">
        <f>'2_Params'!$B$4+SUMPRODUCT(($C$3:C989=D990)*($K$3:K989))-SUMPRODUCT(($D$3:D989=D990)*($K$3:K989))</f>
        <v/>
      </c>
      <c r="H990" s="51">
        <f>(F990-G990+'2_Params'!$B$6)/'2_Params'!$B$7</f>
        <v/>
      </c>
      <c r="I990" s="51">
        <f>1/(1+10^(-H990))</f>
        <v/>
      </c>
      <c r="J990" s="52">
        <f>LN(ABS(E990)+1)*('2_Params'!$B$8/MAX('2_Params'!$B$10,(IF(L990=1,F990-G990,G990-F990))*'2_Params'!$B$9+'2_Params'!$B$8))</f>
        <v/>
      </c>
      <c r="K990" s="52">
        <f>'2_Params'!$B$5*J990*(L990-I990)</f>
        <v/>
      </c>
      <c r="L990" s="48">
        <f>'1_Raw_Games'!O990</f>
        <v/>
      </c>
      <c r="M990" s="66" t="n">
        <v>0.5052428269230336</v>
      </c>
      <c r="N990" s="54">
        <f>ABS(H990-M990)</f>
        <v/>
      </c>
    </row>
    <row r="991" ht="15" customHeight="1" s="35">
      <c r="A991" s="48">
        <f>'1_Raw_Games'!A991</f>
        <v/>
      </c>
      <c r="B991" s="49">
        <f>'1_Raw_Games'!B991</f>
        <v/>
      </c>
      <c r="C991" s="48">
        <f>'1_Raw_Games'!D991</f>
        <v/>
      </c>
      <c r="D991" s="48">
        <f>'1_Raw_Games'!C991</f>
        <v/>
      </c>
      <c r="E991" s="48">
        <f>'1_Raw_Games'!P991</f>
        <v/>
      </c>
      <c r="F991" s="50">
        <f>'2_Params'!$B$4+SUMPRODUCT(($C$3:C990=C991)*($K$3:K990))-SUMPRODUCT(($D$3:D990=C991)*($K$3:K990))</f>
        <v/>
      </c>
      <c r="G991" s="50">
        <f>'2_Params'!$B$4+SUMPRODUCT(($C$3:C990=D991)*($K$3:K990))-SUMPRODUCT(($D$3:D990=D991)*($K$3:K990))</f>
        <v/>
      </c>
      <c r="H991" s="51">
        <f>(F991-G991+'2_Params'!$B$6)/'2_Params'!$B$7</f>
        <v/>
      </c>
      <c r="I991" s="51">
        <f>1/(1+10^(-H991))</f>
        <v/>
      </c>
      <c r="J991" s="52">
        <f>LN(ABS(E991)+1)*('2_Params'!$B$8/MAX('2_Params'!$B$10,(IF(L991=1,F991-G991,G991-F991))*'2_Params'!$B$9+'2_Params'!$B$8))</f>
        <v/>
      </c>
      <c r="K991" s="52">
        <f>'2_Params'!$B$5*J991*(L991-I991)</f>
        <v/>
      </c>
      <c r="L991" s="48">
        <f>'1_Raw_Games'!O991</f>
        <v/>
      </c>
      <c r="M991" s="66" t="n">
        <v>0.1728901989246668</v>
      </c>
      <c r="N991" s="54">
        <f>ABS(H991-M991)</f>
        <v/>
      </c>
    </row>
    <row r="992" ht="15" customHeight="1" s="35">
      <c r="A992" s="48">
        <f>'1_Raw_Games'!A992</f>
        <v/>
      </c>
      <c r="B992" s="49">
        <f>'1_Raw_Games'!B992</f>
        <v/>
      </c>
      <c r="C992" s="48">
        <f>'1_Raw_Games'!D992</f>
        <v/>
      </c>
      <c r="D992" s="48">
        <f>'1_Raw_Games'!C992</f>
        <v/>
      </c>
      <c r="E992" s="48">
        <f>'1_Raw_Games'!P992</f>
        <v/>
      </c>
      <c r="F992" s="50">
        <f>'2_Params'!$B$4+SUMPRODUCT(($C$3:C991=C992)*($K$3:K991))-SUMPRODUCT(($D$3:D991=C992)*($K$3:K991))</f>
        <v/>
      </c>
      <c r="G992" s="50">
        <f>'2_Params'!$B$4+SUMPRODUCT(($C$3:C991=D992)*($K$3:K991))-SUMPRODUCT(($D$3:D991=D992)*($K$3:K991))</f>
        <v/>
      </c>
      <c r="H992" s="51">
        <f>(F992-G992+'2_Params'!$B$6)/'2_Params'!$B$7</f>
        <v/>
      </c>
      <c r="I992" s="51">
        <f>1/(1+10^(-H992))</f>
        <v/>
      </c>
      <c r="J992" s="52">
        <f>LN(ABS(E992)+1)*('2_Params'!$B$8/MAX('2_Params'!$B$10,(IF(L992=1,F992-G992,G992-F992))*'2_Params'!$B$9+'2_Params'!$B$8))</f>
        <v/>
      </c>
      <c r="K992" s="52">
        <f>'2_Params'!$B$5*J992*(L992-I992)</f>
        <v/>
      </c>
      <c r="L992" s="48">
        <f>'1_Raw_Games'!O992</f>
        <v/>
      </c>
      <c r="M992" s="66" t="n">
        <v>0.739670314267675</v>
      </c>
      <c r="N992" s="54">
        <f>ABS(H992-M992)</f>
        <v/>
      </c>
    </row>
    <row r="993" ht="15" customHeight="1" s="35">
      <c r="A993" s="48">
        <f>'1_Raw_Games'!A993</f>
        <v/>
      </c>
      <c r="B993" s="49">
        <f>'1_Raw_Games'!B993</f>
        <v/>
      </c>
      <c r="C993" s="48">
        <f>'1_Raw_Games'!D993</f>
        <v/>
      </c>
      <c r="D993" s="48">
        <f>'1_Raw_Games'!C993</f>
        <v/>
      </c>
      <c r="E993" s="48">
        <f>'1_Raw_Games'!P993</f>
        <v/>
      </c>
      <c r="F993" s="50">
        <f>'2_Params'!$B$4+SUMPRODUCT(($C$3:C992=C993)*($K$3:K992))-SUMPRODUCT(($D$3:D992=C993)*($K$3:K992))</f>
        <v/>
      </c>
      <c r="G993" s="50">
        <f>'2_Params'!$B$4+SUMPRODUCT(($C$3:C992=D993)*($K$3:K992))-SUMPRODUCT(($D$3:D992=D993)*($K$3:K992))</f>
        <v/>
      </c>
      <c r="H993" s="51">
        <f>(F993-G993+'2_Params'!$B$6)/'2_Params'!$B$7</f>
        <v/>
      </c>
      <c r="I993" s="51">
        <f>1/(1+10^(-H993))</f>
        <v/>
      </c>
      <c r="J993" s="52">
        <f>LN(ABS(E993)+1)*('2_Params'!$B$8/MAX('2_Params'!$B$10,(IF(L993=1,F993-G993,G993-F993))*'2_Params'!$B$9+'2_Params'!$B$8))</f>
        <v/>
      </c>
      <c r="K993" s="52">
        <f>'2_Params'!$B$5*J993*(L993-I993)</f>
        <v/>
      </c>
      <c r="L993" s="48">
        <f>'1_Raw_Games'!O993</f>
        <v/>
      </c>
      <c r="M993" s="66" t="n">
        <v>-0.5835477043340592</v>
      </c>
      <c r="N993" s="54">
        <f>ABS(H993-M993)</f>
        <v/>
      </c>
    </row>
    <row r="994" ht="15" customHeight="1" s="35">
      <c r="A994" s="48">
        <f>'1_Raw_Games'!A994</f>
        <v/>
      </c>
      <c r="B994" s="49">
        <f>'1_Raw_Games'!B994</f>
        <v/>
      </c>
      <c r="C994" s="48">
        <f>'1_Raw_Games'!D994</f>
        <v/>
      </c>
      <c r="D994" s="48">
        <f>'1_Raw_Games'!C994</f>
        <v/>
      </c>
      <c r="E994" s="48">
        <f>'1_Raw_Games'!P994</f>
        <v/>
      </c>
      <c r="F994" s="50">
        <f>'2_Params'!$B$4+SUMPRODUCT(($C$3:C993=C994)*($K$3:K993))-SUMPRODUCT(($D$3:D993=C994)*($K$3:K993))</f>
        <v/>
      </c>
      <c r="G994" s="50">
        <f>'2_Params'!$B$4+SUMPRODUCT(($C$3:C993=D994)*($K$3:K993))-SUMPRODUCT(($D$3:D993=D994)*($K$3:K993))</f>
        <v/>
      </c>
      <c r="H994" s="51">
        <f>(F994-G994+'2_Params'!$B$6)/'2_Params'!$B$7</f>
        <v/>
      </c>
      <c r="I994" s="51">
        <f>1/(1+10^(-H994))</f>
        <v/>
      </c>
      <c r="J994" s="52">
        <f>LN(ABS(E994)+1)*('2_Params'!$B$8/MAX('2_Params'!$B$10,(IF(L994=1,F994-G994,G994-F994))*'2_Params'!$B$9+'2_Params'!$B$8))</f>
        <v/>
      </c>
      <c r="K994" s="52">
        <f>'2_Params'!$B$5*J994*(L994-I994)</f>
        <v/>
      </c>
      <c r="L994" s="48">
        <f>'1_Raw_Games'!O994</f>
        <v/>
      </c>
      <c r="M994" s="66" t="n">
        <v>0.0288184918560205</v>
      </c>
      <c r="N994" s="54">
        <f>ABS(H994-M994)</f>
        <v/>
      </c>
    </row>
    <row r="995" ht="15" customHeight="1" s="35">
      <c r="A995" s="48">
        <f>'1_Raw_Games'!A995</f>
        <v/>
      </c>
      <c r="B995" s="49">
        <f>'1_Raw_Games'!B995</f>
        <v/>
      </c>
      <c r="C995" s="48">
        <f>'1_Raw_Games'!D995</f>
        <v/>
      </c>
      <c r="D995" s="48">
        <f>'1_Raw_Games'!C995</f>
        <v/>
      </c>
      <c r="E995" s="48">
        <f>'1_Raw_Games'!P995</f>
        <v/>
      </c>
      <c r="F995" s="50">
        <f>'2_Params'!$B$4+SUMPRODUCT(($C$3:C994=C995)*($K$3:K994))-SUMPRODUCT(($D$3:D994=C995)*($K$3:K994))</f>
        <v/>
      </c>
      <c r="G995" s="50">
        <f>'2_Params'!$B$4+SUMPRODUCT(($C$3:C994=D995)*($K$3:K994))-SUMPRODUCT(($D$3:D994=D995)*($K$3:K994))</f>
        <v/>
      </c>
      <c r="H995" s="51">
        <f>(F995-G995+'2_Params'!$B$6)/'2_Params'!$B$7</f>
        <v/>
      </c>
      <c r="I995" s="51">
        <f>1/(1+10^(-H995))</f>
        <v/>
      </c>
      <c r="J995" s="52">
        <f>LN(ABS(E995)+1)*('2_Params'!$B$8/MAX('2_Params'!$B$10,(IF(L995=1,F995-G995,G995-F995))*'2_Params'!$B$9+'2_Params'!$B$8))</f>
        <v/>
      </c>
      <c r="K995" s="52">
        <f>'2_Params'!$B$5*J995*(L995-I995)</f>
        <v/>
      </c>
      <c r="L995" s="48">
        <f>'1_Raw_Games'!O995</f>
        <v/>
      </c>
      <c r="M995" s="66" t="n">
        <v>0.4583001623124766</v>
      </c>
      <c r="N995" s="54">
        <f>ABS(H995-M995)</f>
        <v/>
      </c>
    </row>
    <row r="996" ht="15" customHeight="1" s="35">
      <c r="A996" s="48">
        <f>'1_Raw_Games'!A996</f>
        <v/>
      </c>
      <c r="B996" s="49">
        <f>'1_Raw_Games'!B996</f>
        <v/>
      </c>
      <c r="C996" s="48">
        <f>'1_Raw_Games'!D996</f>
        <v/>
      </c>
      <c r="D996" s="48">
        <f>'1_Raw_Games'!C996</f>
        <v/>
      </c>
      <c r="E996" s="48">
        <f>'1_Raw_Games'!P996</f>
        <v/>
      </c>
      <c r="F996" s="50">
        <f>'2_Params'!$B$4+SUMPRODUCT(($C$3:C995=C996)*($K$3:K995))-SUMPRODUCT(($D$3:D995=C996)*($K$3:K995))</f>
        <v/>
      </c>
      <c r="G996" s="50">
        <f>'2_Params'!$B$4+SUMPRODUCT(($C$3:C995=D996)*($K$3:K995))-SUMPRODUCT(($D$3:D995=D996)*($K$3:K995))</f>
        <v/>
      </c>
      <c r="H996" s="51">
        <f>(F996-G996+'2_Params'!$B$6)/'2_Params'!$B$7</f>
        <v/>
      </c>
      <c r="I996" s="51">
        <f>1/(1+10^(-H996))</f>
        <v/>
      </c>
      <c r="J996" s="52">
        <f>LN(ABS(E996)+1)*('2_Params'!$B$8/MAX('2_Params'!$B$10,(IF(L996=1,F996-G996,G996-F996))*'2_Params'!$B$9+'2_Params'!$B$8))</f>
        <v/>
      </c>
      <c r="K996" s="52">
        <f>'2_Params'!$B$5*J996*(L996-I996)</f>
        <v/>
      </c>
      <c r="L996" s="48">
        <f>'1_Raw_Games'!O996</f>
        <v/>
      </c>
      <c r="M996" s="66" t="n">
        <v>-0.3564196901709897</v>
      </c>
      <c r="N996" s="54">
        <f>ABS(H996-M996)</f>
        <v/>
      </c>
    </row>
    <row r="997" ht="15" customHeight="1" s="35">
      <c r="A997" s="48">
        <f>'1_Raw_Games'!A997</f>
        <v/>
      </c>
      <c r="B997" s="49">
        <f>'1_Raw_Games'!B997</f>
        <v/>
      </c>
      <c r="C997" s="48">
        <f>'1_Raw_Games'!D997</f>
        <v/>
      </c>
      <c r="D997" s="48">
        <f>'1_Raw_Games'!C997</f>
        <v/>
      </c>
      <c r="E997" s="48">
        <f>'1_Raw_Games'!P997</f>
        <v/>
      </c>
      <c r="F997" s="50">
        <f>'2_Params'!$B$4+SUMPRODUCT(($C$3:C996=C997)*($K$3:K996))-SUMPRODUCT(($D$3:D996=C997)*($K$3:K996))</f>
        <v/>
      </c>
      <c r="G997" s="50">
        <f>'2_Params'!$B$4+SUMPRODUCT(($C$3:C996=D997)*($K$3:K996))-SUMPRODUCT(($D$3:D996=D997)*($K$3:K996))</f>
        <v/>
      </c>
      <c r="H997" s="51">
        <f>(F997-G997+'2_Params'!$B$6)/'2_Params'!$B$7</f>
        <v/>
      </c>
      <c r="I997" s="51">
        <f>1/(1+10^(-H997))</f>
        <v/>
      </c>
      <c r="J997" s="52">
        <f>LN(ABS(E997)+1)*('2_Params'!$B$8/MAX('2_Params'!$B$10,(IF(L997=1,F997-G997,G997-F997))*'2_Params'!$B$9+'2_Params'!$B$8))</f>
        <v/>
      </c>
      <c r="K997" s="52">
        <f>'2_Params'!$B$5*J997*(L997-I997)</f>
        <v/>
      </c>
      <c r="L997" s="48">
        <f>'1_Raw_Games'!O997</f>
        <v/>
      </c>
      <c r="M997" s="66" t="n">
        <v>-0.0158786127360127</v>
      </c>
      <c r="N997" s="54">
        <f>ABS(H997-M997)</f>
        <v/>
      </c>
    </row>
    <row r="998" ht="15" customHeight="1" s="35">
      <c r="A998" s="48">
        <f>'1_Raw_Games'!A998</f>
        <v/>
      </c>
      <c r="B998" s="49">
        <f>'1_Raw_Games'!B998</f>
        <v/>
      </c>
      <c r="C998" s="48">
        <f>'1_Raw_Games'!D998</f>
        <v/>
      </c>
      <c r="D998" s="48">
        <f>'1_Raw_Games'!C998</f>
        <v/>
      </c>
      <c r="E998" s="48">
        <f>'1_Raw_Games'!P998</f>
        <v/>
      </c>
      <c r="F998" s="50">
        <f>'2_Params'!$B$4+SUMPRODUCT(($C$3:C997=C998)*($K$3:K997))-SUMPRODUCT(($D$3:D997=C998)*($K$3:K997))</f>
        <v/>
      </c>
      <c r="G998" s="50">
        <f>'2_Params'!$B$4+SUMPRODUCT(($C$3:C997=D998)*($K$3:K997))-SUMPRODUCT(($D$3:D997=D998)*($K$3:K997))</f>
        <v/>
      </c>
      <c r="H998" s="51">
        <f>(F998-G998+'2_Params'!$B$6)/'2_Params'!$B$7</f>
        <v/>
      </c>
      <c r="I998" s="51">
        <f>1/(1+10^(-H998))</f>
        <v/>
      </c>
      <c r="J998" s="52">
        <f>LN(ABS(E998)+1)*('2_Params'!$B$8/MAX('2_Params'!$B$10,(IF(L998=1,F998-G998,G998-F998))*'2_Params'!$B$9+'2_Params'!$B$8))</f>
        <v/>
      </c>
      <c r="K998" s="52">
        <f>'2_Params'!$B$5*J998*(L998-I998)</f>
        <v/>
      </c>
      <c r="L998" s="48">
        <f>'1_Raw_Games'!O998</f>
        <v/>
      </c>
      <c r="M998" s="66" t="n">
        <v>0.4544470890548871</v>
      </c>
      <c r="N998" s="54">
        <f>ABS(H998-M998)</f>
        <v/>
      </c>
    </row>
    <row r="999" ht="15" customHeight="1" s="35">
      <c r="A999" s="48">
        <f>'1_Raw_Games'!A999</f>
        <v/>
      </c>
      <c r="B999" s="49">
        <f>'1_Raw_Games'!B999</f>
        <v/>
      </c>
      <c r="C999" s="48">
        <f>'1_Raw_Games'!D999</f>
        <v/>
      </c>
      <c r="D999" s="48">
        <f>'1_Raw_Games'!C999</f>
        <v/>
      </c>
      <c r="E999" s="48">
        <f>'1_Raw_Games'!P999</f>
        <v/>
      </c>
      <c r="F999" s="50">
        <f>'2_Params'!$B$4+SUMPRODUCT(($C$3:C998=C999)*($K$3:K998))-SUMPRODUCT(($D$3:D998=C999)*($K$3:K998))</f>
        <v/>
      </c>
      <c r="G999" s="50">
        <f>'2_Params'!$B$4+SUMPRODUCT(($C$3:C998=D999)*($K$3:K998))-SUMPRODUCT(($D$3:D998=D999)*($K$3:K998))</f>
        <v/>
      </c>
      <c r="H999" s="51">
        <f>(F999-G999+'2_Params'!$B$6)/'2_Params'!$B$7</f>
        <v/>
      </c>
      <c r="I999" s="51">
        <f>1/(1+10^(-H999))</f>
        <v/>
      </c>
      <c r="J999" s="52">
        <f>LN(ABS(E999)+1)*('2_Params'!$B$8/MAX('2_Params'!$B$10,(IF(L999=1,F999-G999,G999-F999))*'2_Params'!$B$9+'2_Params'!$B$8))</f>
        <v/>
      </c>
      <c r="K999" s="52">
        <f>'2_Params'!$B$5*J999*(L999-I999)</f>
        <v/>
      </c>
      <c r="L999" s="48">
        <f>'1_Raw_Games'!O999</f>
        <v/>
      </c>
      <c r="M999" s="66" t="n">
        <v>0.5350826824701113</v>
      </c>
      <c r="N999" s="54">
        <f>ABS(H999-M999)</f>
        <v/>
      </c>
    </row>
    <row r="1000" ht="15" customHeight="1" s="35">
      <c r="A1000" s="48">
        <f>'1_Raw_Games'!A1000</f>
        <v/>
      </c>
      <c r="B1000" s="49">
        <f>'1_Raw_Games'!B1000</f>
        <v/>
      </c>
      <c r="C1000" s="48">
        <f>'1_Raw_Games'!D1000</f>
        <v/>
      </c>
      <c r="D1000" s="48">
        <f>'1_Raw_Games'!C1000</f>
        <v/>
      </c>
      <c r="E1000" s="48">
        <f>'1_Raw_Games'!P1000</f>
        <v/>
      </c>
      <c r="F1000" s="50">
        <f>'2_Params'!$B$4+SUMPRODUCT(($C$3:C999=C1000)*($K$3:K999))-SUMPRODUCT(($D$3:D999=C1000)*($K$3:K999))</f>
        <v/>
      </c>
      <c r="G1000" s="50">
        <f>'2_Params'!$B$4+SUMPRODUCT(($C$3:C999=D1000)*($K$3:K999))-SUMPRODUCT(($D$3:D999=D1000)*($K$3:K999))</f>
        <v/>
      </c>
      <c r="H1000" s="51">
        <f>(F1000-G1000+'2_Params'!$B$6)/'2_Params'!$B$7</f>
        <v/>
      </c>
      <c r="I1000" s="51">
        <f>1/(1+10^(-H1000))</f>
        <v/>
      </c>
      <c r="J1000" s="52">
        <f>LN(ABS(E1000)+1)*('2_Params'!$B$8/MAX('2_Params'!$B$10,(IF(L1000=1,F1000-G1000,G1000-F1000))*'2_Params'!$B$9+'2_Params'!$B$8))</f>
        <v/>
      </c>
      <c r="K1000" s="52">
        <f>'2_Params'!$B$5*J1000*(L1000-I1000)</f>
        <v/>
      </c>
      <c r="L1000" s="48">
        <f>'1_Raw_Games'!O1000</f>
        <v/>
      </c>
      <c r="M1000" s="66" t="n">
        <v>0.5217535179269163</v>
      </c>
      <c r="N1000" s="54">
        <f>ABS(H1000-M1000)</f>
        <v/>
      </c>
    </row>
    <row r="1001" ht="15" customHeight="1" s="35">
      <c r="A1001" s="48">
        <f>'1_Raw_Games'!A1001</f>
        <v/>
      </c>
      <c r="B1001" s="49">
        <f>'1_Raw_Games'!B1001</f>
        <v/>
      </c>
      <c r="C1001" s="48">
        <f>'1_Raw_Games'!D1001</f>
        <v/>
      </c>
      <c r="D1001" s="48">
        <f>'1_Raw_Games'!C1001</f>
        <v/>
      </c>
      <c r="E1001" s="48">
        <f>'1_Raw_Games'!P1001</f>
        <v/>
      </c>
      <c r="F1001" s="50">
        <f>'2_Params'!$B$4+SUMPRODUCT(($C$3:C1000=C1001)*($K$3:K1000))-SUMPRODUCT(($D$3:D1000=C1001)*($K$3:K1000))</f>
        <v/>
      </c>
      <c r="G1001" s="50">
        <f>'2_Params'!$B$4+SUMPRODUCT(($C$3:C1000=D1001)*($K$3:K1000))-SUMPRODUCT(($D$3:D1000=D1001)*($K$3:K1000))</f>
        <v/>
      </c>
      <c r="H1001" s="51">
        <f>(F1001-G1001+'2_Params'!$B$6)/'2_Params'!$B$7</f>
        <v/>
      </c>
      <c r="I1001" s="51">
        <f>1/(1+10^(-H1001))</f>
        <v/>
      </c>
      <c r="J1001" s="52">
        <f>LN(ABS(E1001)+1)*('2_Params'!$B$8/MAX('2_Params'!$B$10,(IF(L1001=1,F1001-G1001,G1001-F1001))*'2_Params'!$B$9+'2_Params'!$B$8))</f>
        <v/>
      </c>
      <c r="K1001" s="52">
        <f>'2_Params'!$B$5*J1001*(L1001-I1001)</f>
        <v/>
      </c>
      <c r="L1001" s="48">
        <f>'1_Raw_Games'!O1001</f>
        <v/>
      </c>
      <c r="M1001" s="66" t="n">
        <v>0.4239693197422792</v>
      </c>
      <c r="N1001" s="54">
        <f>ABS(H1001-M1001)</f>
        <v/>
      </c>
    </row>
    <row r="1002" ht="15" customHeight="1" s="35">
      <c r="A1002" s="48">
        <f>'1_Raw_Games'!A1002</f>
        <v/>
      </c>
      <c r="B1002" s="49">
        <f>'1_Raw_Games'!B1002</f>
        <v/>
      </c>
      <c r="C1002" s="48">
        <f>'1_Raw_Games'!D1002</f>
        <v/>
      </c>
      <c r="D1002" s="48">
        <f>'1_Raw_Games'!C1002</f>
        <v/>
      </c>
      <c r="E1002" s="48">
        <f>'1_Raw_Games'!P1002</f>
        <v/>
      </c>
      <c r="F1002" s="50">
        <f>'2_Params'!$B$4+SUMPRODUCT(($C$3:C1001=C1002)*($K$3:K1001))-SUMPRODUCT(($D$3:D1001=C1002)*($K$3:K1001))</f>
        <v/>
      </c>
      <c r="G1002" s="50">
        <f>'2_Params'!$B$4+SUMPRODUCT(($C$3:C1001=D1002)*($K$3:K1001))-SUMPRODUCT(($D$3:D1001=D1002)*($K$3:K1001))</f>
        <v/>
      </c>
      <c r="H1002" s="51">
        <f>(F1002-G1002+'2_Params'!$B$6)/'2_Params'!$B$7</f>
        <v/>
      </c>
      <c r="I1002" s="51">
        <f>1/(1+10^(-H1002))</f>
        <v/>
      </c>
      <c r="J1002" s="52">
        <f>LN(ABS(E1002)+1)*('2_Params'!$B$8/MAX('2_Params'!$B$10,(IF(L1002=1,F1002-G1002,G1002-F1002))*'2_Params'!$B$9+'2_Params'!$B$8))</f>
        <v/>
      </c>
      <c r="K1002" s="52">
        <f>'2_Params'!$B$5*J1002*(L1002-I1002)</f>
        <v/>
      </c>
      <c r="L1002" s="48">
        <f>'1_Raw_Games'!O1002</f>
        <v/>
      </c>
      <c r="M1002" s="66" t="n">
        <v>0.8903864558807356</v>
      </c>
      <c r="N1002" s="54">
        <f>ABS(H1002-M1002)</f>
        <v/>
      </c>
    </row>
    <row r="1003" ht="15" customHeight="1" s="35">
      <c r="A1003" s="48">
        <f>'1_Raw_Games'!A1003</f>
        <v/>
      </c>
      <c r="B1003" s="49">
        <f>'1_Raw_Games'!B1003</f>
        <v/>
      </c>
      <c r="C1003" s="48">
        <f>'1_Raw_Games'!D1003</f>
        <v/>
      </c>
      <c r="D1003" s="48">
        <f>'1_Raw_Games'!C1003</f>
        <v/>
      </c>
      <c r="E1003" s="48">
        <f>'1_Raw_Games'!P1003</f>
        <v/>
      </c>
      <c r="F1003" s="50">
        <f>'2_Params'!$B$4+SUMPRODUCT(($C$3:C1002=C1003)*($K$3:K1002))-SUMPRODUCT(($D$3:D1002=C1003)*($K$3:K1002))</f>
        <v/>
      </c>
      <c r="G1003" s="50">
        <f>'2_Params'!$B$4+SUMPRODUCT(($C$3:C1002=D1003)*($K$3:K1002))-SUMPRODUCT(($D$3:D1002=D1003)*($K$3:K1002))</f>
        <v/>
      </c>
      <c r="H1003" s="51">
        <f>(F1003-G1003+'2_Params'!$B$6)/'2_Params'!$B$7</f>
        <v/>
      </c>
      <c r="I1003" s="51">
        <f>1/(1+10^(-H1003))</f>
        <v/>
      </c>
      <c r="J1003" s="52">
        <f>LN(ABS(E1003)+1)*('2_Params'!$B$8/MAX('2_Params'!$B$10,(IF(L1003=1,F1003-G1003,G1003-F1003))*'2_Params'!$B$9+'2_Params'!$B$8))</f>
        <v/>
      </c>
      <c r="K1003" s="52">
        <f>'2_Params'!$B$5*J1003*(L1003-I1003)</f>
        <v/>
      </c>
      <c r="L1003" s="48">
        <f>'1_Raw_Games'!O1003</f>
        <v/>
      </c>
      <c r="M1003" s="66" t="n">
        <v>0.2041914039988745</v>
      </c>
      <c r="N1003" s="54">
        <f>ABS(H1003-M1003)</f>
        <v/>
      </c>
    </row>
    <row r="1004" ht="15" customHeight="1" s="35">
      <c r="A1004" s="48">
        <f>'1_Raw_Games'!A1004</f>
        <v/>
      </c>
      <c r="B1004" s="49">
        <f>'1_Raw_Games'!B1004</f>
        <v/>
      </c>
      <c r="C1004" s="48">
        <f>'1_Raw_Games'!D1004</f>
        <v/>
      </c>
      <c r="D1004" s="48">
        <f>'1_Raw_Games'!C1004</f>
        <v/>
      </c>
      <c r="E1004" s="48">
        <f>'1_Raw_Games'!P1004</f>
        <v/>
      </c>
      <c r="F1004" s="50">
        <f>'2_Params'!$B$4+SUMPRODUCT(($C$3:C1003=C1004)*($K$3:K1003))-SUMPRODUCT(($D$3:D1003=C1004)*($K$3:K1003))</f>
        <v/>
      </c>
      <c r="G1004" s="50">
        <f>'2_Params'!$B$4+SUMPRODUCT(($C$3:C1003=D1004)*($K$3:K1003))-SUMPRODUCT(($D$3:D1003=D1004)*($K$3:K1003))</f>
        <v/>
      </c>
      <c r="H1004" s="51">
        <f>(F1004-G1004+'2_Params'!$B$6)/'2_Params'!$B$7</f>
        <v/>
      </c>
      <c r="I1004" s="51">
        <f>1/(1+10^(-H1004))</f>
        <v/>
      </c>
      <c r="J1004" s="52">
        <f>LN(ABS(E1004)+1)*('2_Params'!$B$8/MAX('2_Params'!$B$10,(IF(L1004=1,F1004-G1004,G1004-F1004))*'2_Params'!$B$9+'2_Params'!$B$8))</f>
        <v/>
      </c>
      <c r="K1004" s="52">
        <f>'2_Params'!$B$5*J1004*(L1004-I1004)</f>
        <v/>
      </c>
      <c r="L1004" s="48">
        <f>'1_Raw_Games'!O1004</f>
        <v/>
      </c>
      <c r="M1004" s="66" t="n">
        <v>0.354142199484873</v>
      </c>
      <c r="N1004" s="54">
        <f>ABS(H1004-M1004)</f>
        <v/>
      </c>
    </row>
    <row r="1005" ht="15" customHeight="1" s="35">
      <c r="A1005" s="48">
        <f>'1_Raw_Games'!A1005</f>
        <v/>
      </c>
      <c r="B1005" s="49">
        <f>'1_Raw_Games'!B1005</f>
        <v/>
      </c>
      <c r="C1005" s="48">
        <f>'1_Raw_Games'!D1005</f>
        <v/>
      </c>
      <c r="D1005" s="48">
        <f>'1_Raw_Games'!C1005</f>
        <v/>
      </c>
      <c r="E1005" s="48">
        <f>'1_Raw_Games'!P1005</f>
        <v/>
      </c>
      <c r="F1005" s="50">
        <f>'2_Params'!$B$4+SUMPRODUCT(($C$3:C1004=C1005)*($K$3:K1004))-SUMPRODUCT(($D$3:D1004=C1005)*($K$3:K1004))</f>
        <v/>
      </c>
      <c r="G1005" s="50">
        <f>'2_Params'!$B$4+SUMPRODUCT(($C$3:C1004=D1005)*($K$3:K1004))-SUMPRODUCT(($D$3:D1004=D1005)*($K$3:K1004))</f>
        <v/>
      </c>
      <c r="H1005" s="51">
        <f>(F1005-G1005+'2_Params'!$B$6)/'2_Params'!$B$7</f>
        <v/>
      </c>
      <c r="I1005" s="51">
        <f>1/(1+10^(-H1005))</f>
        <v/>
      </c>
      <c r="J1005" s="52">
        <f>LN(ABS(E1005)+1)*('2_Params'!$B$8/MAX('2_Params'!$B$10,(IF(L1005=1,F1005-G1005,G1005-F1005))*'2_Params'!$B$9+'2_Params'!$B$8))</f>
        <v/>
      </c>
      <c r="K1005" s="52">
        <f>'2_Params'!$B$5*J1005*(L1005-I1005)</f>
        <v/>
      </c>
      <c r="L1005" s="48">
        <f>'1_Raw_Games'!O1005</f>
        <v/>
      </c>
      <c r="M1005" s="66" t="n">
        <v>0.106338544087082</v>
      </c>
      <c r="N1005" s="54">
        <f>ABS(H1005-M1005)</f>
        <v/>
      </c>
    </row>
    <row r="1006" ht="15" customHeight="1" s="35">
      <c r="A1006" s="48">
        <f>'1_Raw_Games'!A1006</f>
        <v/>
      </c>
      <c r="B1006" s="49">
        <f>'1_Raw_Games'!B1006</f>
        <v/>
      </c>
      <c r="C1006" s="48">
        <f>'1_Raw_Games'!D1006</f>
        <v/>
      </c>
      <c r="D1006" s="48">
        <f>'1_Raw_Games'!C1006</f>
        <v/>
      </c>
      <c r="E1006" s="48">
        <f>'1_Raw_Games'!P1006</f>
        <v/>
      </c>
      <c r="F1006" s="50">
        <f>'2_Params'!$B$4+SUMPRODUCT(($C$3:C1005=C1006)*($K$3:K1005))-SUMPRODUCT(($D$3:D1005=C1006)*($K$3:K1005))</f>
        <v/>
      </c>
      <c r="G1006" s="50">
        <f>'2_Params'!$B$4+SUMPRODUCT(($C$3:C1005=D1006)*($K$3:K1005))-SUMPRODUCT(($D$3:D1005=D1006)*($K$3:K1005))</f>
        <v/>
      </c>
      <c r="H1006" s="51">
        <f>(F1006-G1006+'2_Params'!$B$6)/'2_Params'!$B$7</f>
        <v/>
      </c>
      <c r="I1006" s="51">
        <f>1/(1+10^(-H1006))</f>
        <v/>
      </c>
      <c r="J1006" s="52">
        <f>LN(ABS(E1006)+1)*('2_Params'!$B$8/MAX('2_Params'!$B$10,(IF(L1006=1,F1006-G1006,G1006-F1006))*'2_Params'!$B$9+'2_Params'!$B$8))</f>
        <v/>
      </c>
      <c r="K1006" s="52">
        <f>'2_Params'!$B$5*J1006*(L1006-I1006)</f>
        <v/>
      </c>
      <c r="L1006" s="48">
        <f>'1_Raw_Games'!O1006</f>
        <v/>
      </c>
      <c r="M1006" s="66" t="n">
        <v>0.7002656679588608</v>
      </c>
      <c r="N1006" s="54">
        <f>ABS(H1006-M1006)</f>
        <v/>
      </c>
    </row>
    <row r="1007" ht="15" customHeight="1" s="35">
      <c r="A1007" s="48">
        <f>'1_Raw_Games'!A1007</f>
        <v/>
      </c>
      <c r="B1007" s="49">
        <f>'1_Raw_Games'!B1007</f>
        <v/>
      </c>
      <c r="C1007" s="48">
        <f>'1_Raw_Games'!D1007</f>
        <v/>
      </c>
      <c r="D1007" s="48">
        <f>'1_Raw_Games'!C1007</f>
        <v/>
      </c>
      <c r="E1007" s="48">
        <f>'1_Raw_Games'!P1007</f>
        <v/>
      </c>
      <c r="F1007" s="50">
        <f>'2_Params'!$B$4+SUMPRODUCT(($C$3:C1006=C1007)*($K$3:K1006))-SUMPRODUCT(($D$3:D1006=C1007)*($K$3:K1006))</f>
        <v/>
      </c>
      <c r="G1007" s="50">
        <f>'2_Params'!$B$4+SUMPRODUCT(($C$3:C1006=D1007)*($K$3:K1006))-SUMPRODUCT(($D$3:D1006=D1007)*($K$3:K1006))</f>
        <v/>
      </c>
      <c r="H1007" s="51">
        <f>(F1007-G1007+'2_Params'!$B$6)/'2_Params'!$B$7</f>
        <v/>
      </c>
      <c r="I1007" s="51">
        <f>1/(1+10^(-H1007))</f>
        <v/>
      </c>
      <c r="J1007" s="52">
        <f>LN(ABS(E1007)+1)*('2_Params'!$B$8/MAX('2_Params'!$B$10,(IF(L1007=1,F1007-G1007,G1007-F1007))*'2_Params'!$B$9+'2_Params'!$B$8))</f>
        <v/>
      </c>
      <c r="K1007" s="52">
        <f>'2_Params'!$B$5*J1007*(L1007-I1007)</f>
        <v/>
      </c>
      <c r="L1007" s="48">
        <f>'1_Raw_Games'!O1007</f>
        <v/>
      </c>
      <c r="M1007" s="66" t="n">
        <v>0.4366119651336453</v>
      </c>
      <c r="N1007" s="54">
        <f>ABS(H1007-M1007)</f>
        <v/>
      </c>
    </row>
    <row r="1008" ht="15" customHeight="1" s="35">
      <c r="A1008" s="48">
        <f>'1_Raw_Games'!A1008</f>
        <v/>
      </c>
      <c r="B1008" s="49">
        <f>'1_Raw_Games'!B1008</f>
        <v/>
      </c>
      <c r="C1008" s="48">
        <f>'1_Raw_Games'!D1008</f>
        <v/>
      </c>
      <c r="D1008" s="48">
        <f>'1_Raw_Games'!C1008</f>
        <v/>
      </c>
      <c r="E1008" s="48">
        <f>'1_Raw_Games'!P1008</f>
        <v/>
      </c>
      <c r="F1008" s="50">
        <f>'2_Params'!$B$4+SUMPRODUCT(($C$3:C1007=C1008)*($K$3:K1007))-SUMPRODUCT(($D$3:D1007=C1008)*($K$3:K1007))</f>
        <v/>
      </c>
      <c r="G1008" s="50">
        <f>'2_Params'!$B$4+SUMPRODUCT(($C$3:C1007=D1008)*($K$3:K1007))-SUMPRODUCT(($D$3:D1007=D1008)*($K$3:K1007))</f>
        <v/>
      </c>
      <c r="H1008" s="51">
        <f>(F1008-G1008+'2_Params'!$B$6)/'2_Params'!$B$7</f>
        <v/>
      </c>
      <c r="I1008" s="51">
        <f>1/(1+10^(-H1008))</f>
        <v/>
      </c>
      <c r="J1008" s="52">
        <f>LN(ABS(E1008)+1)*('2_Params'!$B$8/MAX('2_Params'!$B$10,(IF(L1008=1,F1008-G1008,G1008-F1008))*'2_Params'!$B$9+'2_Params'!$B$8))</f>
        <v/>
      </c>
      <c r="K1008" s="52">
        <f>'2_Params'!$B$5*J1008*(L1008-I1008)</f>
        <v/>
      </c>
      <c r="L1008" s="48">
        <f>'1_Raw_Games'!O1008</f>
        <v/>
      </c>
      <c r="M1008" s="66" t="n">
        <v>0.6685038601786095</v>
      </c>
      <c r="N1008" s="54">
        <f>ABS(H1008-M1008)</f>
        <v/>
      </c>
    </row>
    <row r="1009" ht="15" customHeight="1" s="35">
      <c r="A1009" s="48">
        <f>'1_Raw_Games'!A1009</f>
        <v/>
      </c>
      <c r="B1009" s="49">
        <f>'1_Raw_Games'!B1009</f>
        <v/>
      </c>
      <c r="C1009" s="48">
        <f>'1_Raw_Games'!D1009</f>
        <v/>
      </c>
      <c r="D1009" s="48">
        <f>'1_Raw_Games'!C1009</f>
        <v/>
      </c>
      <c r="E1009" s="48">
        <f>'1_Raw_Games'!P1009</f>
        <v/>
      </c>
      <c r="F1009" s="50">
        <f>'2_Params'!$B$4+SUMPRODUCT(($C$3:C1008=C1009)*($K$3:K1008))-SUMPRODUCT(($D$3:D1008=C1009)*($K$3:K1008))</f>
        <v/>
      </c>
      <c r="G1009" s="50">
        <f>'2_Params'!$B$4+SUMPRODUCT(($C$3:C1008=D1009)*($K$3:K1008))-SUMPRODUCT(($D$3:D1008=D1009)*($K$3:K1008))</f>
        <v/>
      </c>
      <c r="H1009" s="51">
        <f>(F1009-G1009+'2_Params'!$B$6)/'2_Params'!$B$7</f>
        <v/>
      </c>
      <c r="I1009" s="51">
        <f>1/(1+10^(-H1009))</f>
        <v/>
      </c>
      <c r="J1009" s="52">
        <f>LN(ABS(E1009)+1)*('2_Params'!$B$8/MAX('2_Params'!$B$10,(IF(L1009=1,F1009-G1009,G1009-F1009))*'2_Params'!$B$9+'2_Params'!$B$8))</f>
        <v/>
      </c>
      <c r="K1009" s="52">
        <f>'2_Params'!$B$5*J1009*(L1009-I1009)</f>
        <v/>
      </c>
      <c r="L1009" s="48">
        <f>'1_Raw_Games'!O1009</f>
        <v/>
      </c>
      <c r="M1009" s="66" t="n">
        <v>-0.1533837929703497</v>
      </c>
      <c r="N1009" s="54">
        <f>ABS(H1009-M1009)</f>
        <v/>
      </c>
    </row>
    <row r="1010" ht="15" customHeight="1" s="35">
      <c r="A1010" s="48">
        <f>'1_Raw_Games'!A1010</f>
        <v/>
      </c>
      <c r="B1010" s="49">
        <f>'1_Raw_Games'!B1010</f>
        <v/>
      </c>
      <c r="C1010" s="48">
        <f>'1_Raw_Games'!D1010</f>
        <v/>
      </c>
      <c r="D1010" s="48">
        <f>'1_Raw_Games'!C1010</f>
        <v/>
      </c>
      <c r="E1010" s="48">
        <f>'1_Raw_Games'!P1010</f>
        <v/>
      </c>
      <c r="F1010" s="50">
        <f>'2_Params'!$B$4+SUMPRODUCT(($C$3:C1009=C1010)*($K$3:K1009))-SUMPRODUCT(($D$3:D1009=C1010)*($K$3:K1009))</f>
        <v/>
      </c>
      <c r="G1010" s="50">
        <f>'2_Params'!$B$4+SUMPRODUCT(($C$3:C1009=D1010)*($K$3:K1009))-SUMPRODUCT(($D$3:D1009=D1010)*($K$3:K1009))</f>
        <v/>
      </c>
      <c r="H1010" s="51">
        <f>(F1010-G1010+'2_Params'!$B$6)/'2_Params'!$B$7</f>
        <v/>
      </c>
      <c r="I1010" s="51">
        <f>1/(1+10^(-H1010))</f>
        <v/>
      </c>
      <c r="J1010" s="52">
        <f>LN(ABS(E1010)+1)*('2_Params'!$B$8/MAX('2_Params'!$B$10,(IF(L1010=1,F1010-G1010,G1010-F1010))*'2_Params'!$B$9+'2_Params'!$B$8))</f>
        <v/>
      </c>
      <c r="K1010" s="52">
        <f>'2_Params'!$B$5*J1010*(L1010-I1010)</f>
        <v/>
      </c>
      <c r="L1010" s="48">
        <f>'1_Raw_Games'!O1010</f>
        <v/>
      </c>
      <c r="M1010" s="66" t="n">
        <v>0.3956834831086797</v>
      </c>
      <c r="N1010" s="54">
        <f>ABS(H1010-M1010)</f>
        <v/>
      </c>
    </row>
    <row r="1011" ht="15" customHeight="1" s="35">
      <c r="A1011" s="48">
        <f>'1_Raw_Games'!A1011</f>
        <v/>
      </c>
      <c r="B1011" s="49">
        <f>'1_Raw_Games'!B1011</f>
        <v/>
      </c>
      <c r="C1011" s="48">
        <f>'1_Raw_Games'!D1011</f>
        <v/>
      </c>
      <c r="D1011" s="48">
        <f>'1_Raw_Games'!C1011</f>
        <v/>
      </c>
      <c r="E1011" s="48">
        <f>'1_Raw_Games'!P1011</f>
        <v/>
      </c>
      <c r="F1011" s="50">
        <f>'2_Params'!$B$4+SUMPRODUCT(($C$3:C1010=C1011)*($K$3:K1010))-SUMPRODUCT(($D$3:D1010=C1011)*($K$3:K1010))</f>
        <v/>
      </c>
      <c r="G1011" s="50">
        <f>'2_Params'!$B$4+SUMPRODUCT(($C$3:C1010=D1011)*($K$3:K1010))-SUMPRODUCT(($D$3:D1010=D1011)*($K$3:K1010))</f>
        <v/>
      </c>
      <c r="H1011" s="51">
        <f>(F1011-G1011+'2_Params'!$B$6)/'2_Params'!$B$7</f>
        <v/>
      </c>
      <c r="I1011" s="51">
        <f>1/(1+10^(-H1011))</f>
        <v/>
      </c>
      <c r="J1011" s="52">
        <f>LN(ABS(E1011)+1)*('2_Params'!$B$8/MAX('2_Params'!$B$10,(IF(L1011=1,F1011-G1011,G1011-F1011))*'2_Params'!$B$9+'2_Params'!$B$8))</f>
        <v/>
      </c>
      <c r="K1011" s="52">
        <f>'2_Params'!$B$5*J1011*(L1011-I1011)</f>
        <v/>
      </c>
      <c r="L1011" s="48">
        <f>'1_Raw_Games'!O1011</f>
        <v/>
      </c>
      <c r="M1011" s="66" t="n">
        <v>0.1908010959049789</v>
      </c>
      <c r="N1011" s="54">
        <f>ABS(H1011-M1011)</f>
        <v/>
      </c>
    </row>
    <row r="1012" ht="15" customHeight="1" s="35">
      <c r="A1012" s="48">
        <f>'1_Raw_Games'!A1012</f>
        <v/>
      </c>
      <c r="B1012" s="49">
        <f>'1_Raw_Games'!B1012</f>
        <v/>
      </c>
      <c r="C1012" s="48">
        <f>'1_Raw_Games'!D1012</f>
        <v/>
      </c>
      <c r="D1012" s="48">
        <f>'1_Raw_Games'!C1012</f>
        <v/>
      </c>
      <c r="E1012" s="48">
        <f>'1_Raw_Games'!P1012</f>
        <v/>
      </c>
      <c r="F1012" s="50">
        <f>'2_Params'!$B$4+SUMPRODUCT(($C$3:C1011=C1012)*($K$3:K1011))-SUMPRODUCT(($D$3:D1011=C1012)*($K$3:K1011))</f>
        <v/>
      </c>
      <c r="G1012" s="50">
        <f>'2_Params'!$B$4+SUMPRODUCT(($C$3:C1011=D1012)*($K$3:K1011))-SUMPRODUCT(($D$3:D1011=D1012)*($K$3:K1011))</f>
        <v/>
      </c>
      <c r="H1012" s="51">
        <f>(F1012-G1012+'2_Params'!$B$6)/'2_Params'!$B$7</f>
        <v/>
      </c>
      <c r="I1012" s="51">
        <f>1/(1+10^(-H1012))</f>
        <v/>
      </c>
      <c r="J1012" s="52">
        <f>LN(ABS(E1012)+1)*('2_Params'!$B$8/MAX('2_Params'!$B$10,(IF(L1012=1,F1012-G1012,G1012-F1012))*'2_Params'!$B$9+'2_Params'!$B$8))</f>
        <v/>
      </c>
      <c r="K1012" s="52">
        <f>'2_Params'!$B$5*J1012*(L1012-I1012)</f>
        <v/>
      </c>
      <c r="L1012" s="48">
        <f>'1_Raw_Games'!O1012</f>
        <v/>
      </c>
      <c r="M1012" s="66" t="n">
        <v>0.4712103787059516</v>
      </c>
      <c r="N1012" s="54">
        <f>ABS(H1012-M1012)</f>
        <v/>
      </c>
    </row>
    <row r="1013" ht="15" customHeight="1" s="35">
      <c r="A1013" s="48">
        <f>'1_Raw_Games'!A1013</f>
        <v/>
      </c>
      <c r="B1013" s="49">
        <f>'1_Raw_Games'!B1013</f>
        <v/>
      </c>
      <c r="C1013" s="48">
        <f>'1_Raw_Games'!D1013</f>
        <v/>
      </c>
      <c r="D1013" s="48">
        <f>'1_Raw_Games'!C1013</f>
        <v/>
      </c>
      <c r="E1013" s="48">
        <f>'1_Raw_Games'!P1013</f>
        <v/>
      </c>
      <c r="F1013" s="50">
        <f>'2_Params'!$B$4+SUMPRODUCT(($C$3:C1012=C1013)*($K$3:K1012))-SUMPRODUCT(($D$3:D1012=C1013)*($K$3:K1012))</f>
        <v/>
      </c>
      <c r="G1013" s="50">
        <f>'2_Params'!$B$4+SUMPRODUCT(($C$3:C1012=D1013)*($K$3:K1012))-SUMPRODUCT(($D$3:D1012=D1013)*($K$3:K1012))</f>
        <v/>
      </c>
      <c r="H1013" s="51">
        <f>(F1013-G1013+'2_Params'!$B$6)/'2_Params'!$B$7</f>
        <v/>
      </c>
      <c r="I1013" s="51">
        <f>1/(1+10^(-H1013))</f>
        <v/>
      </c>
      <c r="J1013" s="52">
        <f>LN(ABS(E1013)+1)*('2_Params'!$B$8/MAX('2_Params'!$B$10,(IF(L1013=1,F1013-G1013,G1013-F1013))*'2_Params'!$B$9+'2_Params'!$B$8))</f>
        <v/>
      </c>
      <c r="K1013" s="52">
        <f>'2_Params'!$B$5*J1013*(L1013-I1013)</f>
        <v/>
      </c>
      <c r="L1013" s="48">
        <f>'1_Raw_Games'!O1013</f>
        <v/>
      </c>
      <c r="M1013" s="66" t="n">
        <v>0.141127225340773</v>
      </c>
      <c r="N1013" s="54">
        <f>ABS(H1013-M1013)</f>
        <v/>
      </c>
    </row>
    <row r="1014" ht="15" customHeight="1" s="35">
      <c r="A1014" s="48">
        <f>'1_Raw_Games'!A1014</f>
        <v/>
      </c>
      <c r="B1014" s="49">
        <f>'1_Raw_Games'!B1014</f>
        <v/>
      </c>
      <c r="C1014" s="48">
        <f>'1_Raw_Games'!D1014</f>
        <v/>
      </c>
      <c r="D1014" s="48">
        <f>'1_Raw_Games'!C1014</f>
        <v/>
      </c>
      <c r="E1014" s="48">
        <f>'1_Raw_Games'!P1014</f>
        <v/>
      </c>
      <c r="F1014" s="50">
        <f>'2_Params'!$B$4+SUMPRODUCT(($C$3:C1013=C1014)*($K$3:K1013))-SUMPRODUCT(($D$3:D1013=C1014)*($K$3:K1013))</f>
        <v/>
      </c>
      <c r="G1014" s="50">
        <f>'2_Params'!$B$4+SUMPRODUCT(($C$3:C1013=D1014)*($K$3:K1013))-SUMPRODUCT(($D$3:D1013=D1014)*($K$3:K1013))</f>
        <v/>
      </c>
      <c r="H1014" s="51">
        <f>(F1014-G1014+'2_Params'!$B$6)/'2_Params'!$B$7</f>
        <v/>
      </c>
      <c r="I1014" s="51">
        <f>1/(1+10^(-H1014))</f>
        <v/>
      </c>
      <c r="J1014" s="52">
        <f>LN(ABS(E1014)+1)*('2_Params'!$B$8/MAX('2_Params'!$B$10,(IF(L1014=1,F1014-G1014,G1014-F1014))*'2_Params'!$B$9+'2_Params'!$B$8))</f>
        <v/>
      </c>
      <c r="K1014" s="52">
        <f>'2_Params'!$B$5*J1014*(L1014-I1014)</f>
        <v/>
      </c>
      <c r="L1014" s="48">
        <f>'1_Raw_Games'!O1014</f>
        <v/>
      </c>
      <c r="M1014" s="66" t="n">
        <v>0.1406325314094237</v>
      </c>
      <c r="N1014" s="54">
        <f>ABS(H1014-M1014)</f>
        <v/>
      </c>
    </row>
    <row r="1015" ht="15" customHeight="1" s="35">
      <c r="A1015" s="48">
        <f>'1_Raw_Games'!A1015</f>
        <v/>
      </c>
      <c r="B1015" s="49">
        <f>'1_Raw_Games'!B1015</f>
        <v/>
      </c>
      <c r="C1015" s="48">
        <f>'1_Raw_Games'!D1015</f>
        <v/>
      </c>
      <c r="D1015" s="48">
        <f>'1_Raw_Games'!C1015</f>
        <v/>
      </c>
      <c r="E1015" s="48">
        <f>'1_Raw_Games'!P1015</f>
        <v/>
      </c>
      <c r="F1015" s="50">
        <f>'2_Params'!$B$4+SUMPRODUCT(($C$3:C1014=C1015)*($K$3:K1014))-SUMPRODUCT(($D$3:D1014=C1015)*($K$3:K1014))</f>
        <v/>
      </c>
      <c r="G1015" s="50">
        <f>'2_Params'!$B$4+SUMPRODUCT(($C$3:C1014=D1015)*($K$3:K1014))-SUMPRODUCT(($D$3:D1014=D1015)*($K$3:K1014))</f>
        <v/>
      </c>
      <c r="H1015" s="51">
        <f>(F1015-G1015+'2_Params'!$B$6)/'2_Params'!$B$7</f>
        <v/>
      </c>
      <c r="I1015" s="51">
        <f>1/(1+10^(-H1015))</f>
        <v/>
      </c>
      <c r="J1015" s="52">
        <f>LN(ABS(E1015)+1)*('2_Params'!$B$8/MAX('2_Params'!$B$10,(IF(L1015=1,F1015-G1015,G1015-F1015))*'2_Params'!$B$9+'2_Params'!$B$8))</f>
        <v/>
      </c>
      <c r="K1015" s="52">
        <f>'2_Params'!$B$5*J1015*(L1015-I1015)</f>
        <v/>
      </c>
      <c r="L1015" s="48">
        <f>'1_Raw_Games'!O1015</f>
        <v/>
      </c>
      <c r="M1015" s="66" t="n">
        <v>-0.2417430886668626</v>
      </c>
      <c r="N1015" s="54">
        <f>ABS(H1015-M1015)</f>
        <v/>
      </c>
    </row>
    <row r="1016" ht="15" customHeight="1" s="35">
      <c r="A1016" s="48">
        <f>'1_Raw_Games'!A1016</f>
        <v/>
      </c>
      <c r="B1016" s="49">
        <f>'1_Raw_Games'!B1016</f>
        <v/>
      </c>
      <c r="C1016" s="48">
        <f>'1_Raw_Games'!D1016</f>
        <v/>
      </c>
      <c r="D1016" s="48">
        <f>'1_Raw_Games'!C1016</f>
        <v/>
      </c>
      <c r="E1016" s="48">
        <f>'1_Raw_Games'!P1016</f>
        <v/>
      </c>
      <c r="F1016" s="50">
        <f>'2_Params'!$B$4+SUMPRODUCT(($C$3:C1015=C1016)*($K$3:K1015))-SUMPRODUCT(($D$3:D1015=C1016)*($K$3:K1015))</f>
        <v/>
      </c>
      <c r="G1016" s="50">
        <f>'2_Params'!$B$4+SUMPRODUCT(($C$3:C1015=D1016)*($K$3:K1015))-SUMPRODUCT(($D$3:D1015=D1016)*($K$3:K1015))</f>
        <v/>
      </c>
      <c r="H1016" s="51">
        <f>(F1016-G1016+'2_Params'!$B$6)/'2_Params'!$B$7</f>
        <v/>
      </c>
      <c r="I1016" s="51">
        <f>1/(1+10^(-H1016))</f>
        <v/>
      </c>
      <c r="J1016" s="52">
        <f>LN(ABS(E1016)+1)*('2_Params'!$B$8/MAX('2_Params'!$B$10,(IF(L1016=1,F1016-G1016,G1016-F1016))*'2_Params'!$B$9+'2_Params'!$B$8))</f>
        <v/>
      </c>
      <c r="K1016" s="52">
        <f>'2_Params'!$B$5*J1016*(L1016-I1016)</f>
        <v/>
      </c>
      <c r="L1016" s="48">
        <f>'1_Raw_Games'!O1016</f>
        <v/>
      </c>
      <c r="M1016" s="66" t="n">
        <v>-0.1961444919514883</v>
      </c>
      <c r="N1016" s="54">
        <f>ABS(H1016-M1016)</f>
        <v/>
      </c>
    </row>
    <row r="1017" ht="15" customHeight="1" s="35">
      <c r="A1017" s="48">
        <f>'1_Raw_Games'!A1017</f>
        <v/>
      </c>
      <c r="B1017" s="49">
        <f>'1_Raw_Games'!B1017</f>
        <v/>
      </c>
      <c r="C1017" s="48">
        <f>'1_Raw_Games'!D1017</f>
        <v/>
      </c>
      <c r="D1017" s="48">
        <f>'1_Raw_Games'!C1017</f>
        <v/>
      </c>
      <c r="E1017" s="48">
        <f>'1_Raw_Games'!P1017</f>
        <v/>
      </c>
      <c r="F1017" s="50">
        <f>'2_Params'!$B$4+SUMPRODUCT(($C$3:C1016=C1017)*($K$3:K1016))-SUMPRODUCT(($D$3:D1016=C1017)*($K$3:K1016))</f>
        <v/>
      </c>
      <c r="G1017" s="50">
        <f>'2_Params'!$B$4+SUMPRODUCT(($C$3:C1016=D1017)*($K$3:K1016))-SUMPRODUCT(($D$3:D1016=D1017)*($K$3:K1016))</f>
        <v/>
      </c>
      <c r="H1017" s="51">
        <f>(F1017-G1017+'2_Params'!$B$6)/'2_Params'!$B$7</f>
        <v/>
      </c>
      <c r="I1017" s="51">
        <f>1/(1+10^(-H1017))</f>
        <v/>
      </c>
      <c r="J1017" s="52">
        <f>LN(ABS(E1017)+1)*('2_Params'!$B$8/MAX('2_Params'!$B$10,(IF(L1017=1,F1017-G1017,G1017-F1017))*'2_Params'!$B$9+'2_Params'!$B$8))</f>
        <v/>
      </c>
      <c r="K1017" s="52">
        <f>'2_Params'!$B$5*J1017*(L1017-I1017)</f>
        <v/>
      </c>
      <c r="L1017" s="48">
        <f>'1_Raw_Games'!O1017</f>
        <v/>
      </c>
      <c r="M1017" s="66" t="n">
        <v>0.3373165885521104</v>
      </c>
      <c r="N1017" s="54">
        <f>ABS(H1017-M1017)</f>
        <v/>
      </c>
    </row>
    <row r="1018" ht="15" customHeight="1" s="35">
      <c r="A1018" s="48">
        <f>'1_Raw_Games'!A1018</f>
        <v/>
      </c>
      <c r="B1018" s="49">
        <f>'1_Raw_Games'!B1018</f>
        <v/>
      </c>
      <c r="C1018" s="48">
        <f>'1_Raw_Games'!D1018</f>
        <v/>
      </c>
      <c r="D1018" s="48">
        <f>'1_Raw_Games'!C1018</f>
        <v/>
      </c>
      <c r="E1018" s="48">
        <f>'1_Raw_Games'!P1018</f>
        <v/>
      </c>
      <c r="F1018" s="50">
        <f>'2_Params'!$B$4+SUMPRODUCT(($C$3:C1017=C1018)*($K$3:K1017))-SUMPRODUCT(($D$3:D1017=C1018)*($K$3:K1017))</f>
        <v/>
      </c>
      <c r="G1018" s="50">
        <f>'2_Params'!$B$4+SUMPRODUCT(($C$3:C1017=D1018)*($K$3:K1017))-SUMPRODUCT(($D$3:D1017=D1018)*($K$3:K1017))</f>
        <v/>
      </c>
      <c r="H1018" s="51">
        <f>(F1018-G1018+'2_Params'!$B$6)/'2_Params'!$B$7</f>
        <v/>
      </c>
      <c r="I1018" s="51">
        <f>1/(1+10^(-H1018))</f>
        <v/>
      </c>
      <c r="J1018" s="52">
        <f>LN(ABS(E1018)+1)*('2_Params'!$B$8/MAX('2_Params'!$B$10,(IF(L1018=1,F1018-G1018,G1018-F1018))*'2_Params'!$B$9+'2_Params'!$B$8))</f>
        <v/>
      </c>
      <c r="K1018" s="52">
        <f>'2_Params'!$B$5*J1018*(L1018-I1018)</f>
        <v/>
      </c>
      <c r="L1018" s="48">
        <f>'1_Raw_Games'!O1018</f>
        <v/>
      </c>
      <c r="M1018" s="66" t="n">
        <v>0.16572764862013</v>
      </c>
      <c r="N1018" s="54">
        <f>ABS(H1018-M1018)</f>
        <v/>
      </c>
    </row>
    <row r="1019" ht="15" customHeight="1" s="35">
      <c r="A1019" s="48">
        <f>'1_Raw_Games'!A1019</f>
        <v/>
      </c>
      <c r="B1019" s="49">
        <f>'1_Raw_Games'!B1019</f>
        <v/>
      </c>
      <c r="C1019" s="48">
        <f>'1_Raw_Games'!D1019</f>
        <v/>
      </c>
      <c r="D1019" s="48">
        <f>'1_Raw_Games'!C1019</f>
        <v/>
      </c>
      <c r="E1019" s="48">
        <f>'1_Raw_Games'!P1019</f>
        <v/>
      </c>
      <c r="F1019" s="50">
        <f>'2_Params'!$B$4+SUMPRODUCT(($C$3:C1018=C1019)*($K$3:K1018))-SUMPRODUCT(($D$3:D1018=C1019)*($K$3:K1018))</f>
        <v/>
      </c>
      <c r="G1019" s="50">
        <f>'2_Params'!$B$4+SUMPRODUCT(($C$3:C1018=D1019)*($K$3:K1018))-SUMPRODUCT(($D$3:D1018=D1019)*($K$3:K1018))</f>
        <v/>
      </c>
      <c r="H1019" s="51">
        <f>(F1019-G1019+'2_Params'!$B$6)/'2_Params'!$B$7</f>
        <v/>
      </c>
      <c r="I1019" s="51">
        <f>1/(1+10^(-H1019))</f>
        <v/>
      </c>
      <c r="J1019" s="52">
        <f>LN(ABS(E1019)+1)*('2_Params'!$B$8/MAX('2_Params'!$B$10,(IF(L1019=1,F1019-G1019,G1019-F1019))*'2_Params'!$B$9+'2_Params'!$B$8))</f>
        <v/>
      </c>
      <c r="K1019" s="52">
        <f>'2_Params'!$B$5*J1019*(L1019-I1019)</f>
        <v/>
      </c>
      <c r="L1019" s="48">
        <f>'1_Raw_Games'!O1019</f>
        <v/>
      </c>
      <c r="M1019" s="66" t="n">
        <v>0.2207746262742506</v>
      </c>
      <c r="N1019" s="54">
        <f>ABS(H1019-M1019)</f>
        <v/>
      </c>
    </row>
    <row r="1020" ht="15" customHeight="1" s="35">
      <c r="A1020" s="48">
        <f>'1_Raw_Games'!A1020</f>
        <v/>
      </c>
      <c r="B1020" s="49">
        <f>'1_Raw_Games'!B1020</f>
        <v/>
      </c>
      <c r="C1020" s="48">
        <f>'1_Raw_Games'!D1020</f>
        <v/>
      </c>
      <c r="D1020" s="48">
        <f>'1_Raw_Games'!C1020</f>
        <v/>
      </c>
      <c r="E1020" s="48">
        <f>'1_Raw_Games'!P1020</f>
        <v/>
      </c>
      <c r="F1020" s="50">
        <f>'2_Params'!$B$4+SUMPRODUCT(($C$3:C1019=C1020)*($K$3:K1019))-SUMPRODUCT(($D$3:D1019=C1020)*($K$3:K1019))</f>
        <v/>
      </c>
      <c r="G1020" s="50">
        <f>'2_Params'!$B$4+SUMPRODUCT(($C$3:C1019=D1020)*($K$3:K1019))-SUMPRODUCT(($D$3:D1019=D1020)*($K$3:K1019))</f>
        <v/>
      </c>
      <c r="H1020" s="51">
        <f>(F1020-G1020+'2_Params'!$B$6)/'2_Params'!$B$7</f>
        <v/>
      </c>
      <c r="I1020" s="51">
        <f>1/(1+10^(-H1020))</f>
        <v/>
      </c>
      <c r="J1020" s="52">
        <f>LN(ABS(E1020)+1)*('2_Params'!$B$8/MAX('2_Params'!$B$10,(IF(L1020=1,F1020-G1020,G1020-F1020))*'2_Params'!$B$9+'2_Params'!$B$8))</f>
        <v/>
      </c>
      <c r="K1020" s="52">
        <f>'2_Params'!$B$5*J1020*(L1020-I1020)</f>
        <v/>
      </c>
      <c r="L1020" s="48">
        <f>'1_Raw_Games'!O1020</f>
        <v/>
      </c>
      <c r="M1020" s="66" t="n">
        <v>0.1593144337901316</v>
      </c>
      <c r="N1020" s="54">
        <f>ABS(H1020-M1020)</f>
        <v/>
      </c>
    </row>
    <row r="1021" ht="15" customHeight="1" s="35">
      <c r="A1021" s="48">
        <f>'1_Raw_Games'!A1021</f>
        <v/>
      </c>
      <c r="B1021" s="49">
        <f>'1_Raw_Games'!B1021</f>
        <v/>
      </c>
      <c r="C1021" s="48">
        <f>'1_Raw_Games'!D1021</f>
        <v/>
      </c>
      <c r="D1021" s="48">
        <f>'1_Raw_Games'!C1021</f>
        <v/>
      </c>
      <c r="E1021" s="48">
        <f>'1_Raw_Games'!P1021</f>
        <v/>
      </c>
      <c r="F1021" s="50">
        <f>'2_Params'!$B$4+SUMPRODUCT(($C$3:C1020=C1021)*($K$3:K1020))-SUMPRODUCT(($D$3:D1020=C1021)*($K$3:K1020))</f>
        <v/>
      </c>
      <c r="G1021" s="50">
        <f>'2_Params'!$B$4+SUMPRODUCT(($C$3:C1020=D1021)*($K$3:K1020))-SUMPRODUCT(($D$3:D1020=D1021)*($K$3:K1020))</f>
        <v/>
      </c>
      <c r="H1021" s="51">
        <f>(F1021-G1021+'2_Params'!$B$6)/'2_Params'!$B$7</f>
        <v/>
      </c>
      <c r="I1021" s="51">
        <f>1/(1+10^(-H1021))</f>
        <v/>
      </c>
      <c r="J1021" s="52">
        <f>LN(ABS(E1021)+1)*('2_Params'!$B$8/MAX('2_Params'!$B$10,(IF(L1021=1,F1021-G1021,G1021-F1021))*'2_Params'!$B$9+'2_Params'!$B$8))</f>
        <v/>
      </c>
      <c r="K1021" s="52">
        <f>'2_Params'!$B$5*J1021*(L1021-I1021)</f>
        <v/>
      </c>
      <c r="L1021" s="48">
        <f>'1_Raw_Games'!O1021</f>
        <v/>
      </c>
      <c r="M1021" s="66" t="n">
        <v>-0.1907667542474377</v>
      </c>
      <c r="N1021" s="54">
        <f>ABS(H1021-M1021)</f>
        <v/>
      </c>
    </row>
    <row r="1022" ht="15" customHeight="1" s="35">
      <c r="A1022" s="48">
        <f>'1_Raw_Games'!A1022</f>
        <v/>
      </c>
      <c r="B1022" s="49">
        <f>'1_Raw_Games'!B1022</f>
        <v/>
      </c>
      <c r="C1022" s="48">
        <f>'1_Raw_Games'!D1022</f>
        <v/>
      </c>
      <c r="D1022" s="48">
        <f>'1_Raw_Games'!C1022</f>
        <v/>
      </c>
      <c r="E1022" s="48">
        <f>'1_Raw_Games'!P1022</f>
        <v/>
      </c>
      <c r="F1022" s="50">
        <f>'2_Params'!$B$4+SUMPRODUCT(($C$3:C1021=C1022)*($K$3:K1021))-SUMPRODUCT(($D$3:D1021=C1022)*($K$3:K1021))</f>
        <v/>
      </c>
      <c r="G1022" s="50">
        <f>'2_Params'!$B$4+SUMPRODUCT(($C$3:C1021=D1022)*($K$3:K1021))-SUMPRODUCT(($D$3:D1021=D1022)*($K$3:K1021))</f>
        <v/>
      </c>
      <c r="H1022" s="51">
        <f>(F1022-G1022+'2_Params'!$B$6)/'2_Params'!$B$7</f>
        <v/>
      </c>
      <c r="I1022" s="51">
        <f>1/(1+10^(-H1022))</f>
        <v/>
      </c>
      <c r="J1022" s="52">
        <f>LN(ABS(E1022)+1)*('2_Params'!$B$8/MAX('2_Params'!$B$10,(IF(L1022=1,F1022-G1022,G1022-F1022))*'2_Params'!$B$9+'2_Params'!$B$8))</f>
        <v/>
      </c>
      <c r="K1022" s="52">
        <f>'2_Params'!$B$5*J1022*(L1022-I1022)</f>
        <v/>
      </c>
      <c r="L1022" s="48">
        <f>'1_Raw_Games'!O1022</f>
        <v/>
      </c>
      <c r="M1022" s="66" t="n">
        <v>0.2074977063257023</v>
      </c>
      <c r="N1022" s="54">
        <f>ABS(H1022-M1022)</f>
        <v/>
      </c>
    </row>
    <row r="1023" ht="15" customHeight="1" s="35">
      <c r="A1023" s="48">
        <f>'1_Raw_Games'!A1023</f>
        <v/>
      </c>
      <c r="B1023" s="49">
        <f>'1_Raw_Games'!B1023</f>
        <v/>
      </c>
      <c r="C1023" s="48">
        <f>'1_Raw_Games'!D1023</f>
        <v/>
      </c>
      <c r="D1023" s="48">
        <f>'1_Raw_Games'!C1023</f>
        <v/>
      </c>
      <c r="E1023" s="48">
        <f>'1_Raw_Games'!P1023</f>
        <v/>
      </c>
      <c r="F1023" s="50">
        <f>'2_Params'!$B$4+SUMPRODUCT(($C$3:C1022=C1023)*($K$3:K1022))-SUMPRODUCT(($D$3:D1022=C1023)*($K$3:K1022))</f>
        <v/>
      </c>
      <c r="G1023" s="50">
        <f>'2_Params'!$B$4+SUMPRODUCT(($C$3:C1022=D1023)*($K$3:K1022))-SUMPRODUCT(($D$3:D1022=D1023)*($K$3:K1022))</f>
        <v/>
      </c>
      <c r="H1023" s="51">
        <f>(F1023-G1023+'2_Params'!$B$6)/'2_Params'!$B$7</f>
        <v/>
      </c>
      <c r="I1023" s="51">
        <f>1/(1+10^(-H1023))</f>
        <v/>
      </c>
      <c r="J1023" s="52">
        <f>LN(ABS(E1023)+1)*('2_Params'!$B$8/MAX('2_Params'!$B$10,(IF(L1023=1,F1023-G1023,G1023-F1023))*'2_Params'!$B$9+'2_Params'!$B$8))</f>
        <v/>
      </c>
      <c r="K1023" s="52">
        <f>'2_Params'!$B$5*J1023*(L1023-I1023)</f>
        <v/>
      </c>
      <c r="L1023" s="48">
        <f>'1_Raw_Games'!O1023</f>
        <v/>
      </c>
      <c r="M1023" s="66" t="n">
        <v>-0.2212941819759658</v>
      </c>
      <c r="N1023" s="54">
        <f>ABS(H1023-M1023)</f>
        <v/>
      </c>
    </row>
    <row r="1024" ht="15" customHeight="1" s="35">
      <c r="A1024" s="48">
        <f>'1_Raw_Games'!A1024</f>
        <v/>
      </c>
      <c r="B1024" s="49">
        <f>'1_Raw_Games'!B1024</f>
        <v/>
      </c>
      <c r="C1024" s="48">
        <f>'1_Raw_Games'!D1024</f>
        <v/>
      </c>
      <c r="D1024" s="48">
        <f>'1_Raw_Games'!C1024</f>
        <v/>
      </c>
      <c r="E1024" s="48">
        <f>'1_Raw_Games'!P1024</f>
        <v/>
      </c>
      <c r="F1024" s="50">
        <f>'2_Params'!$B$4+SUMPRODUCT(($C$3:C1023=C1024)*($K$3:K1023))-SUMPRODUCT(($D$3:D1023=C1024)*($K$3:K1023))</f>
        <v/>
      </c>
      <c r="G1024" s="50">
        <f>'2_Params'!$B$4+SUMPRODUCT(($C$3:C1023=D1024)*($K$3:K1023))-SUMPRODUCT(($D$3:D1023=D1024)*($K$3:K1023))</f>
        <v/>
      </c>
      <c r="H1024" s="51">
        <f>(F1024-G1024+'2_Params'!$B$6)/'2_Params'!$B$7</f>
        <v/>
      </c>
      <c r="I1024" s="51">
        <f>1/(1+10^(-H1024))</f>
        <v/>
      </c>
      <c r="J1024" s="52">
        <f>LN(ABS(E1024)+1)*('2_Params'!$B$8/MAX('2_Params'!$B$10,(IF(L1024=1,F1024-G1024,G1024-F1024))*'2_Params'!$B$9+'2_Params'!$B$8))</f>
        <v/>
      </c>
      <c r="K1024" s="52">
        <f>'2_Params'!$B$5*J1024*(L1024-I1024)</f>
        <v/>
      </c>
      <c r="L1024" s="48">
        <f>'1_Raw_Games'!O1024</f>
        <v/>
      </c>
      <c r="M1024" s="66" t="n">
        <v>-0.63072054723044</v>
      </c>
      <c r="N1024" s="54">
        <f>ABS(H1024-M1024)</f>
        <v/>
      </c>
    </row>
    <row r="1025" ht="15" customHeight="1" s="35">
      <c r="A1025" s="48">
        <f>'1_Raw_Games'!A1025</f>
        <v/>
      </c>
      <c r="B1025" s="49">
        <f>'1_Raw_Games'!B1025</f>
        <v/>
      </c>
      <c r="C1025" s="48">
        <f>'1_Raw_Games'!D1025</f>
        <v/>
      </c>
      <c r="D1025" s="48">
        <f>'1_Raw_Games'!C1025</f>
        <v/>
      </c>
      <c r="E1025" s="48">
        <f>'1_Raw_Games'!P1025</f>
        <v/>
      </c>
      <c r="F1025" s="50">
        <f>'2_Params'!$B$4+SUMPRODUCT(($C$3:C1024=C1025)*($K$3:K1024))-SUMPRODUCT(($D$3:D1024=C1025)*($K$3:K1024))</f>
        <v/>
      </c>
      <c r="G1025" s="50">
        <f>'2_Params'!$B$4+SUMPRODUCT(($C$3:C1024=D1025)*($K$3:K1024))-SUMPRODUCT(($D$3:D1024=D1025)*($K$3:K1024))</f>
        <v/>
      </c>
      <c r="H1025" s="51">
        <f>(F1025-G1025+'2_Params'!$B$6)/'2_Params'!$B$7</f>
        <v/>
      </c>
      <c r="I1025" s="51">
        <f>1/(1+10^(-H1025))</f>
        <v/>
      </c>
      <c r="J1025" s="52">
        <f>LN(ABS(E1025)+1)*('2_Params'!$B$8/MAX('2_Params'!$B$10,(IF(L1025=1,F1025-G1025,G1025-F1025))*'2_Params'!$B$9+'2_Params'!$B$8))</f>
        <v/>
      </c>
      <c r="K1025" s="52">
        <f>'2_Params'!$B$5*J1025*(L1025-I1025)</f>
        <v/>
      </c>
      <c r="L1025" s="48">
        <f>'1_Raw_Games'!O1025</f>
        <v/>
      </c>
      <c r="M1025" s="66" t="n">
        <v>0.8932944441434852</v>
      </c>
      <c r="N1025" s="54">
        <f>ABS(H1025-M1025)</f>
        <v/>
      </c>
    </row>
    <row r="1026" ht="15" customHeight="1" s="35">
      <c r="A1026" s="48">
        <f>'1_Raw_Games'!A1026</f>
        <v/>
      </c>
      <c r="B1026" s="49">
        <f>'1_Raw_Games'!B1026</f>
        <v/>
      </c>
      <c r="C1026" s="48">
        <f>'1_Raw_Games'!D1026</f>
        <v/>
      </c>
      <c r="D1026" s="48">
        <f>'1_Raw_Games'!C1026</f>
        <v/>
      </c>
      <c r="E1026" s="48">
        <f>'1_Raw_Games'!P1026</f>
        <v/>
      </c>
      <c r="F1026" s="50">
        <f>'2_Params'!$B$4+SUMPRODUCT(($C$3:C1025=C1026)*($K$3:K1025))-SUMPRODUCT(($D$3:D1025=C1026)*($K$3:K1025))</f>
        <v/>
      </c>
      <c r="G1026" s="50">
        <f>'2_Params'!$B$4+SUMPRODUCT(($C$3:C1025=D1026)*($K$3:K1025))-SUMPRODUCT(($D$3:D1025=D1026)*($K$3:K1025))</f>
        <v/>
      </c>
      <c r="H1026" s="51">
        <f>(F1026-G1026+'2_Params'!$B$6)/'2_Params'!$B$7</f>
        <v/>
      </c>
      <c r="I1026" s="51">
        <f>1/(1+10^(-H1026))</f>
        <v/>
      </c>
      <c r="J1026" s="52">
        <f>LN(ABS(E1026)+1)*('2_Params'!$B$8/MAX('2_Params'!$B$10,(IF(L1026=1,F1026-G1026,G1026-F1026))*'2_Params'!$B$9+'2_Params'!$B$8))</f>
        <v/>
      </c>
      <c r="K1026" s="52">
        <f>'2_Params'!$B$5*J1026*(L1026-I1026)</f>
        <v/>
      </c>
      <c r="L1026" s="48">
        <f>'1_Raw_Games'!O1026</f>
        <v/>
      </c>
      <c r="M1026" s="66" t="n">
        <v>-0.2684905680762006</v>
      </c>
      <c r="N1026" s="54">
        <f>ABS(H1026-M1026)</f>
        <v/>
      </c>
    </row>
    <row r="1027" ht="15" customHeight="1" s="35">
      <c r="A1027" s="48">
        <f>'1_Raw_Games'!A1027</f>
        <v/>
      </c>
      <c r="B1027" s="49">
        <f>'1_Raw_Games'!B1027</f>
        <v/>
      </c>
      <c r="C1027" s="48">
        <f>'1_Raw_Games'!D1027</f>
        <v/>
      </c>
      <c r="D1027" s="48">
        <f>'1_Raw_Games'!C1027</f>
        <v/>
      </c>
      <c r="E1027" s="48">
        <f>'1_Raw_Games'!P1027</f>
        <v/>
      </c>
      <c r="F1027" s="50">
        <f>'2_Params'!$B$4+SUMPRODUCT(($C$3:C1026=C1027)*($K$3:K1026))-SUMPRODUCT(($D$3:D1026=C1027)*($K$3:K1026))</f>
        <v/>
      </c>
      <c r="G1027" s="50">
        <f>'2_Params'!$B$4+SUMPRODUCT(($C$3:C1026=D1027)*($K$3:K1026))-SUMPRODUCT(($D$3:D1026=D1027)*($K$3:K1026))</f>
        <v/>
      </c>
      <c r="H1027" s="51">
        <f>(F1027-G1027+'2_Params'!$B$6)/'2_Params'!$B$7</f>
        <v/>
      </c>
      <c r="I1027" s="51">
        <f>1/(1+10^(-H1027))</f>
        <v/>
      </c>
      <c r="J1027" s="52">
        <f>LN(ABS(E1027)+1)*('2_Params'!$B$8/MAX('2_Params'!$B$10,(IF(L1027=1,F1027-G1027,G1027-F1027))*'2_Params'!$B$9+'2_Params'!$B$8))</f>
        <v/>
      </c>
      <c r="K1027" s="52">
        <f>'2_Params'!$B$5*J1027*(L1027-I1027)</f>
        <v/>
      </c>
      <c r="L1027" s="48">
        <f>'1_Raw_Games'!O1027</f>
        <v/>
      </c>
      <c r="M1027" s="66" t="n">
        <v>0.1567871028477429</v>
      </c>
      <c r="N1027" s="54">
        <f>ABS(H1027-M1027)</f>
        <v/>
      </c>
    </row>
    <row r="1028" ht="15" customHeight="1" s="35">
      <c r="A1028" s="48">
        <f>'1_Raw_Games'!A1028</f>
        <v/>
      </c>
      <c r="B1028" s="49">
        <f>'1_Raw_Games'!B1028</f>
        <v/>
      </c>
      <c r="C1028" s="48">
        <f>'1_Raw_Games'!D1028</f>
        <v/>
      </c>
      <c r="D1028" s="48">
        <f>'1_Raw_Games'!C1028</f>
        <v/>
      </c>
      <c r="E1028" s="48">
        <f>'1_Raw_Games'!P1028</f>
        <v/>
      </c>
      <c r="F1028" s="50">
        <f>'2_Params'!$B$4+SUMPRODUCT(($C$3:C1027=C1028)*($K$3:K1027))-SUMPRODUCT(($D$3:D1027=C1028)*($K$3:K1027))</f>
        <v/>
      </c>
      <c r="G1028" s="50">
        <f>'2_Params'!$B$4+SUMPRODUCT(($C$3:C1027=D1028)*($K$3:K1027))-SUMPRODUCT(($D$3:D1027=D1028)*($K$3:K1027))</f>
        <v/>
      </c>
      <c r="H1028" s="51">
        <f>(F1028-G1028+'2_Params'!$B$6)/'2_Params'!$B$7</f>
        <v/>
      </c>
      <c r="I1028" s="51">
        <f>1/(1+10^(-H1028))</f>
        <v/>
      </c>
      <c r="J1028" s="52">
        <f>LN(ABS(E1028)+1)*('2_Params'!$B$8/MAX('2_Params'!$B$10,(IF(L1028=1,F1028-G1028,G1028-F1028))*'2_Params'!$B$9+'2_Params'!$B$8))</f>
        <v/>
      </c>
      <c r="K1028" s="52">
        <f>'2_Params'!$B$5*J1028*(L1028-I1028)</f>
        <v/>
      </c>
      <c r="L1028" s="48">
        <f>'1_Raw_Games'!O1028</f>
        <v/>
      </c>
      <c r="M1028" s="66" t="n">
        <v>0.261161738645938</v>
      </c>
      <c r="N1028" s="54">
        <f>ABS(H1028-M1028)</f>
        <v/>
      </c>
    </row>
    <row r="1029" ht="15" customHeight="1" s="35">
      <c r="A1029" s="48">
        <f>'1_Raw_Games'!A1029</f>
        <v/>
      </c>
      <c r="B1029" s="49">
        <f>'1_Raw_Games'!B1029</f>
        <v/>
      </c>
      <c r="C1029" s="48">
        <f>'1_Raw_Games'!D1029</f>
        <v/>
      </c>
      <c r="D1029" s="48">
        <f>'1_Raw_Games'!C1029</f>
        <v/>
      </c>
      <c r="E1029" s="48">
        <f>'1_Raw_Games'!P1029</f>
        <v/>
      </c>
      <c r="F1029" s="50">
        <f>'2_Params'!$B$4+SUMPRODUCT(($C$3:C1028=C1029)*($K$3:K1028))-SUMPRODUCT(($D$3:D1028=C1029)*($K$3:K1028))</f>
        <v/>
      </c>
      <c r="G1029" s="50">
        <f>'2_Params'!$B$4+SUMPRODUCT(($C$3:C1028=D1029)*($K$3:K1028))-SUMPRODUCT(($D$3:D1028=D1029)*($K$3:K1028))</f>
        <v/>
      </c>
      <c r="H1029" s="51">
        <f>(F1029-G1029+'2_Params'!$B$6)/'2_Params'!$B$7</f>
        <v/>
      </c>
      <c r="I1029" s="51">
        <f>1/(1+10^(-H1029))</f>
        <v/>
      </c>
      <c r="J1029" s="52">
        <f>LN(ABS(E1029)+1)*('2_Params'!$B$8/MAX('2_Params'!$B$10,(IF(L1029=1,F1029-G1029,G1029-F1029))*'2_Params'!$B$9+'2_Params'!$B$8))</f>
        <v/>
      </c>
      <c r="K1029" s="52">
        <f>'2_Params'!$B$5*J1029*(L1029-I1029)</f>
        <v/>
      </c>
      <c r="L1029" s="48">
        <f>'1_Raw_Games'!O1029</f>
        <v/>
      </c>
      <c r="M1029" s="66" t="n">
        <v>-0.6704128345260876</v>
      </c>
      <c r="N1029" s="54">
        <f>ABS(H1029-M1029)</f>
        <v/>
      </c>
    </row>
    <row r="1030" ht="15" customHeight="1" s="35">
      <c r="A1030" s="48">
        <f>'1_Raw_Games'!A1030</f>
        <v/>
      </c>
      <c r="B1030" s="49">
        <f>'1_Raw_Games'!B1030</f>
        <v/>
      </c>
      <c r="C1030" s="48">
        <f>'1_Raw_Games'!D1030</f>
        <v/>
      </c>
      <c r="D1030" s="48">
        <f>'1_Raw_Games'!C1030</f>
        <v/>
      </c>
      <c r="E1030" s="48">
        <f>'1_Raw_Games'!P1030</f>
        <v/>
      </c>
      <c r="F1030" s="50">
        <f>'2_Params'!$B$4+SUMPRODUCT(($C$3:C1029=C1030)*($K$3:K1029))-SUMPRODUCT(($D$3:D1029=C1030)*($K$3:K1029))</f>
        <v/>
      </c>
      <c r="G1030" s="50">
        <f>'2_Params'!$B$4+SUMPRODUCT(($C$3:C1029=D1030)*($K$3:K1029))-SUMPRODUCT(($D$3:D1029=D1030)*($K$3:K1029))</f>
        <v/>
      </c>
      <c r="H1030" s="51">
        <f>(F1030-G1030+'2_Params'!$B$6)/'2_Params'!$B$7</f>
        <v/>
      </c>
      <c r="I1030" s="51">
        <f>1/(1+10^(-H1030))</f>
        <v/>
      </c>
      <c r="J1030" s="52">
        <f>LN(ABS(E1030)+1)*('2_Params'!$B$8/MAX('2_Params'!$B$10,(IF(L1030=1,F1030-G1030,G1030-F1030))*'2_Params'!$B$9+'2_Params'!$B$8))</f>
        <v/>
      </c>
      <c r="K1030" s="52">
        <f>'2_Params'!$B$5*J1030*(L1030-I1030)</f>
        <v/>
      </c>
      <c r="L1030" s="48">
        <f>'1_Raw_Games'!O1030</f>
        <v/>
      </c>
      <c r="M1030" s="66" t="n">
        <v>-0.3583311916874845</v>
      </c>
      <c r="N1030" s="54">
        <f>ABS(H1030-M1030)</f>
        <v/>
      </c>
    </row>
    <row r="1031" ht="15" customHeight="1" s="35">
      <c r="A1031" s="48">
        <f>'1_Raw_Games'!A1031</f>
        <v/>
      </c>
      <c r="B1031" s="49">
        <f>'1_Raw_Games'!B1031</f>
        <v/>
      </c>
      <c r="C1031" s="48">
        <f>'1_Raw_Games'!D1031</f>
        <v/>
      </c>
      <c r="D1031" s="48">
        <f>'1_Raw_Games'!C1031</f>
        <v/>
      </c>
      <c r="E1031" s="48">
        <f>'1_Raw_Games'!P1031</f>
        <v/>
      </c>
      <c r="F1031" s="50">
        <f>'2_Params'!$B$4+SUMPRODUCT(($C$3:C1030=C1031)*($K$3:K1030))-SUMPRODUCT(($D$3:D1030=C1031)*($K$3:K1030))</f>
        <v/>
      </c>
      <c r="G1031" s="50">
        <f>'2_Params'!$B$4+SUMPRODUCT(($C$3:C1030=D1031)*($K$3:K1030))-SUMPRODUCT(($D$3:D1030=D1031)*($K$3:K1030))</f>
        <v/>
      </c>
      <c r="H1031" s="51">
        <f>(F1031-G1031+'2_Params'!$B$6)/'2_Params'!$B$7</f>
        <v/>
      </c>
      <c r="I1031" s="51">
        <f>1/(1+10^(-H1031))</f>
        <v/>
      </c>
      <c r="J1031" s="52">
        <f>LN(ABS(E1031)+1)*('2_Params'!$B$8/MAX('2_Params'!$B$10,(IF(L1031=1,F1031-G1031,G1031-F1031))*'2_Params'!$B$9+'2_Params'!$B$8))</f>
        <v/>
      </c>
      <c r="K1031" s="52">
        <f>'2_Params'!$B$5*J1031*(L1031-I1031)</f>
        <v/>
      </c>
      <c r="L1031" s="48">
        <f>'1_Raw_Games'!O1031</f>
        <v/>
      </c>
      <c r="M1031" s="66" t="n">
        <v>0.5189723340107326</v>
      </c>
      <c r="N1031" s="54">
        <f>ABS(H1031-M1031)</f>
        <v/>
      </c>
    </row>
    <row r="1032" ht="15" customHeight="1" s="35">
      <c r="A1032" s="48">
        <f>'1_Raw_Games'!A1032</f>
        <v/>
      </c>
      <c r="B1032" s="49">
        <f>'1_Raw_Games'!B1032</f>
        <v/>
      </c>
      <c r="C1032" s="48">
        <f>'1_Raw_Games'!D1032</f>
        <v/>
      </c>
      <c r="D1032" s="48">
        <f>'1_Raw_Games'!C1032</f>
        <v/>
      </c>
      <c r="E1032" s="48">
        <f>'1_Raw_Games'!P1032</f>
        <v/>
      </c>
      <c r="F1032" s="50">
        <f>'2_Params'!$B$4+SUMPRODUCT(($C$3:C1031=C1032)*($K$3:K1031))-SUMPRODUCT(($D$3:D1031=C1032)*($K$3:K1031))</f>
        <v/>
      </c>
      <c r="G1032" s="50">
        <f>'2_Params'!$B$4+SUMPRODUCT(($C$3:C1031=D1032)*($K$3:K1031))-SUMPRODUCT(($D$3:D1031=D1032)*($K$3:K1031))</f>
        <v/>
      </c>
      <c r="H1032" s="51">
        <f>(F1032-G1032+'2_Params'!$B$6)/'2_Params'!$B$7</f>
        <v/>
      </c>
      <c r="I1032" s="51">
        <f>1/(1+10^(-H1032))</f>
        <v/>
      </c>
      <c r="J1032" s="52">
        <f>LN(ABS(E1032)+1)*('2_Params'!$B$8/MAX('2_Params'!$B$10,(IF(L1032=1,F1032-G1032,G1032-F1032))*'2_Params'!$B$9+'2_Params'!$B$8))</f>
        <v/>
      </c>
      <c r="K1032" s="52">
        <f>'2_Params'!$B$5*J1032*(L1032-I1032)</f>
        <v/>
      </c>
      <c r="L1032" s="48">
        <f>'1_Raw_Games'!O1032</f>
        <v/>
      </c>
      <c r="M1032" s="66" t="n">
        <v>-0.7118393343002737</v>
      </c>
      <c r="N1032" s="54">
        <f>ABS(H1032-M1032)</f>
        <v/>
      </c>
    </row>
    <row r="1033" ht="15" customHeight="1" s="35">
      <c r="A1033" s="48">
        <f>'1_Raw_Games'!A1033</f>
        <v/>
      </c>
      <c r="B1033" s="49">
        <f>'1_Raw_Games'!B1033</f>
        <v/>
      </c>
      <c r="C1033" s="48">
        <f>'1_Raw_Games'!D1033</f>
        <v/>
      </c>
      <c r="D1033" s="48">
        <f>'1_Raw_Games'!C1033</f>
        <v/>
      </c>
      <c r="E1033" s="48">
        <f>'1_Raw_Games'!P1033</f>
        <v/>
      </c>
      <c r="F1033" s="50">
        <f>'2_Params'!$B$4+SUMPRODUCT(($C$3:C1032=C1033)*($K$3:K1032))-SUMPRODUCT(($D$3:D1032=C1033)*($K$3:K1032))</f>
        <v/>
      </c>
      <c r="G1033" s="50">
        <f>'2_Params'!$B$4+SUMPRODUCT(($C$3:C1032=D1033)*($K$3:K1032))-SUMPRODUCT(($D$3:D1032=D1033)*($K$3:K1032))</f>
        <v/>
      </c>
      <c r="H1033" s="51">
        <f>(F1033-G1033+'2_Params'!$B$6)/'2_Params'!$B$7</f>
        <v/>
      </c>
      <c r="I1033" s="51">
        <f>1/(1+10^(-H1033))</f>
        <v/>
      </c>
      <c r="J1033" s="52">
        <f>LN(ABS(E1033)+1)*('2_Params'!$B$8/MAX('2_Params'!$B$10,(IF(L1033=1,F1033-G1033,G1033-F1033))*'2_Params'!$B$9+'2_Params'!$B$8))</f>
        <v/>
      </c>
      <c r="K1033" s="52">
        <f>'2_Params'!$B$5*J1033*(L1033-I1033)</f>
        <v/>
      </c>
      <c r="L1033" s="48">
        <f>'1_Raw_Games'!O1033</f>
        <v/>
      </c>
      <c r="M1033" s="66" t="n">
        <v>-0.3298969090964334</v>
      </c>
      <c r="N1033" s="54">
        <f>ABS(H1033-M1033)</f>
        <v/>
      </c>
    </row>
    <row r="1034" ht="15" customHeight="1" s="35">
      <c r="A1034" s="48">
        <f>'1_Raw_Games'!A1034</f>
        <v/>
      </c>
      <c r="B1034" s="49">
        <f>'1_Raw_Games'!B1034</f>
        <v/>
      </c>
      <c r="C1034" s="48">
        <f>'1_Raw_Games'!D1034</f>
        <v/>
      </c>
      <c r="D1034" s="48">
        <f>'1_Raw_Games'!C1034</f>
        <v/>
      </c>
      <c r="E1034" s="48">
        <f>'1_Raw_Games'!P1034</f>
        <v/>
      </c>
      <c r="F1034" s="50">
        <f>'2_Params'!$B$4+SUMPRODUCT(($C$3:C1033=C1034)*($K$3:K1033))-SUMPRODUCT(($D$3:D1033=C1034)*($K$3:K1033))</f>
        <v/>
      </c>
      <c r="G1034" s="50">
        <f>'2_Params'!$B$4+SUMPRODUCT(($C$3:C1033=D1034)*($K$3:K1033))-SUMPRODUCT(($D$3:D1033=D1034)*($K$3:K1033))</f>
        <v/>
      </c>
      <c r="H1034" s="51">
        <f>(F1034-G1034+'2_Params'!$B$6)/'2_Params'!$B$7</f>
        <v/>
      </c>
      <c r="I1034" s="51">
        <f>1/(1+10^(-H1034))</f>
        <v/>
      </c>
      <c r="J1034" s="52">
        <f>LN(ABS(E1034)+1)*('2_Params'!$B$8/MAX('2_Params'!$B$10,(IF(L1034=1,F1034-G1034,G1034-F1034))*'2_Params'!$B$9+'2_Params'!$B$8))</f>
        <v/>
      </c>
      <c r="K1034" s="52">
        <f>'2_Params'!$B$5*J1034*(L1034-I1034)</f>
        <v/>
      </c>
      <c r="L1034" s="48">
        <f>'1_Raw_Games'!O1034</f>
        <v/>
      </c>
      <c r="M1034" s="66" t="n">
        <v>-0.1645472159696652</v>
      </c>
      <c r="N1034" s="54">
        <f>ABS(H1034-M1034)</f>
        <v/>
      </c>
    </row>
    <row r="1035" ht="15" customHeight="1" s="35">
      <c r="A1035" s="48">
        <f>'1_Raw_Games'!A1035</f>
        <v/>
      </c>
      <c r="B1035" s="49">
        <f>'1_Raw_Games'!B1035</f>
        <v/>
      </c>
      <c r="C1035" s="48">
        <f>'1_Raw_Games'!D1035</f>
        <v/>
      </c>
      <c r="D1035" s="48">
        <f>'1_Raw_Games'!C1035</f>
        <v/>
      </c>
      <c r="E1035" s="48">
        <f>'1_Raw_Games'!P1035</f>
        <v/>
      </c>
      <c r="F1035" s="50">
        <f>'2_Params'!$B$4+SUMPRODUCT(($C$3:C1034=C1035)*($K$3:K1034))-SUMPRODUCT(($D$3:D1034=C1035)*($K$3:K1034))</f>
        <v/>
      </c>
      <c r="G1035" s="50">
        <f>'2_Params'!$B$4+SUMPRODUCT(($C$3:C1034=D1035)*($K$3:K1034))-SUMPRODUCT(($D$3:D1034=D1035)*($K$3:K1034))</f>
        <v/>
      </c>
      <c r="H1035" s="51">
        <f>(F1035-G1035+'2_Params'!$B$6)/'2_Params'!$B$7</f>
        <v/>
      </c>
      <c r="I1035" s="51">
        <f>1/(1+10^(-H1035))</f>
        <v/>
      </c>
      <c r="J1035" s="52">
        <f>LN(ABS(E1035)+1)*('2_Params'!$B$8/MAX('2_Params'!$B$10,(IF(L1035=1,F1035-G1035,G1035-F1035))*'2_Params'!$B$9+'2_Params'!$B$8))</f>
        <v/>
      </c>
      <c r="K1035" s="52">
        <f>'2_Params'!$B$5*J1035*(L1035-I1035)</f>
        <v/>
      </c>
      <c r="L1035" s="48">
        <f>'1_Raw_Games'!O1035</f>
        <v/>
      </c>
      <c r="M1035" s="66" t="n">
        <v>0.6551535675991448</v>
      </c>
      <c r="N1035" s="54">
        <f>ABS(H1035-M1035)</f>
        <v/>
      </c>
    </row>
    <row r="1036" ht="15" customHeight="1" s="35">
      <c r="A1036" s="48">
        <f>'1_Raw_Games'!A1036</f>
        <v/>
      </c>
      <c r="B1036" s="49">
        <f>'1_Raw_Games'!B1036</f>
        <v/>
      </c>
      <c r="C1036" s="48">
        <f>'1_Raw_Games'!D1036</f>
        <v/>
      </c>
      <c r="D1036" s="48">
        <f>'1_Raw_Games'!C1036</f>
        <v/>
      </c>
      <c r="E1036" s="48">
        <f>'1_Raw_Games'!P1036</f>
        <v/>
      </c>
      <c r="F1036" s="50">
        <f>'2_Params'!$B$4+SUMPRODUCT(($C$3:C1035=C1036)*($K$3:K1035))-SUMPRODUCT(($D$3:D1035=C1036)*($K$3:K1035))</f>
        <v/>
      </c>
      <c r="G1036" s="50">
        <f>'2_Params'!$B$4+SUMPRODUCT(($C$3:C1035=D1036)*($K$3:K1035))-SUMPRODUCT(($D$3:D1035=D1036)*($K$3:K1035))</f>
        <v/>
      </c>
      <c r="H1036" s="51">
        <f>(F1036-G1036+'2_Params'!$B$6)/'2_Params'!$B$7</f>
        <v/>
      </c>
      <c r="I1036" s="51">
        <f>1/(1+10^(-H1036))</f>
        <v/>
      </c>
      <c r="J1036" s="52">
        <f>LN(ABS(E1036)+1)*('2_Params'!$B$8/MAX('2_Params'!$B$10,(IF(L1036=1,F1036-G1036,G1036-F1036))*'2_Params'!$B$9+'2_Params'!$B$8))</f>
        <v/>
      </c>
      <c r="K1036" s="52">
        <f>'2_Params'!$B$5*J1036*(L1036-I1036)</f>
        <v/>
      </c>
      <c r="L1036" s="48">
        <f>'1_Raw_Games'!O1036</f>
        <v/>
      </c>
      <c r="M1036" s="66" t="n">
        <v>-0.1089449937668115</v>
      </c>
      <c r="N1036" s="54">
        <f>ABS(H1036-M1036)</f>
        <v/>
      </c>
    </row>
    <row r="1037" ht="15" customHeight="1" s="35">
      <c r="A1037" s="48">
        <f>'1_Raw_Games'!A1037</f>
        <v/>
      </c>
      <c r="B1037" s="49">
        <f>'1_Raw_Games'!B1037</f>
        <v/>
      </c>
      <c r="C1037" s="48">
        <f>'1_Raw_Games'!D1037</f>
        <v/>
      </c>
      <c r="D1037" s="48">
        <f>'1_Raw_Games'!C1037</f>
        <v/>
      </c>
      <c r="E1037" s="48">
        <f>'1_Raw_Games'!P1037</f>
        <v/>
      </c>
      <c r="F1037" s="50">
        <f>'2_Params'!$B$4+SUMPRODUCT(($C$3:C1036=C1037)*($K$3:K1036))-SUMPRODUCT(($D$3:D1036=C1037)*($K$3:K1036))</f>
        <v/>
      </c>
      <c r="G1037" s="50">
        <f>'2_Params'!$B$4+SUMPRODUCT(($C$3:C1036=D1037)*($K$3:K1036))-SUMPRODUCT(($D$3:D1036=D1037)*($K$3:K1036))</f>
        <v/>
      </c>
      <c r="H1037" s="51">
        <f>(F1037-G1037+'2_Params'!$B$6)/'2_Params'!$B$7</f>
        <v/>
      </c>
      <c r="I1037" s="51">
        <f>1/(1+10^(-H1037))</f>
        <v/>
      </c>
      <c r="J1037" s="52">
        <f>LN(ABS(E1037)+1)*('2_Params'!$B$8/MAX('2_Params'!$B$10,(IF(L1037=1,F1037-G1037,G1037-F1037))*'2_Params'!$B$9+'2_Params'!$B$8))</f>
        <v/>
      </c>
      <c r="K1037" s="52">
        <f>'2_Params'!$B$5*J1037*(L1037-I1037)</f>
        <v/>
      </c>
      <c r="L1037" s="48">
        <f>'1_Raw_Games'!O1037</f>
        <v/>
      </c>
      <c r="M1037" s="66" t="n">
        <v>-0.2508691788169329</v>
      </c>
      <c r="N1037" s="54">
        <f>ABS(H1037-M1037)</f>
        <v/>
      </c>
    </row>
    <row r="1038" ht="15" customHeight="1" s="35">
      <c r="A1038" s="48">
        <f>'1_Raw_Games'!A1038</f>
        <v/>
      </c>
      <c r="B1038" s="49">
        <f>'1_Raw_Games'!B1038</f>
        <v/>
      </c>
      <c r="C1038" s="48">
        <f>'1_Raw_Games'!D1038</f>
        <v/>
      </c>
      <c r="D1038" s="48">
        <f>'1_Raw_Games'!C1038</f>
        <v/>
      </c>
      <c r="E1038" s="48">
        <f>'1_Raw_Games'!P1038</f>
        <v/>
      </c>
      <c r="F1038" s="50">
        <f>'2_Params'!$B$4+SUMPRODUCT(($C$3:C1037=C1038)*($K$3:K1037))-SUMPRODUCT(($D$3:D1037=C1038)*($K$3:K1037))</f>
        <v/>
      </c>
      <c r="G1038" s="50">
        <f>'2_Params'!$B$4+SUMPRODUCT(($C$3:C1037=D1038)*($K$3:K1037))-SUMPRODUCT(($D$3:D1037=D1038)*($K$3:K1037))</f>
        <v/>
      </c>
      <c r="H1038" s="51">
        <f>(F1038-G1038+'2_Params'!$B$6)/'2_Params'!$B$7</f>
        <v/>
      </c>
      <c r="I1038" s="51">
        <f>1/(1+10^(-H1038))</f>
        <v/>
      </c>
      <c r="J1038" s="52">
        <f>LN(ABS(E1038)+1)*('2_Params'!$B$8/MAX('2_Params'!$B$10,(IF(L1038=1,F1038-G1038,G1038-F1038))*'2_Params'!$B$9+'2_Params'!$B$8))</f>
        <v/>
      </c>
      <c r="K1038" s="52">
        <f>'2_Params'!$B$5*J1038*(L1038-I1038)</f>
        <v/>
      </c>
      <c r="L1038" s="48">
        <f>'1_Raw_Games'!O1038</f>
        <v/>
      </c>
      <c r="M1038" s="66" t="n">
        <v>0.1104498482377499</v>
      </c>
      <c r="N1038" s="54">
        <f>ABS(H1038-M1038)</f>
        <v/>
      </c>
    </row>
    <row r="1039" ht="15" customHeight="1" s="35">
      <c r="A1039" s="48">
        <f>'1_Raw_Games'!A1039</f>
        <v/>
      </c>
      <c r="B1039" s="49">
        <f>'1_Raw_Games'!B1039</f>
        <v/>
      </c>
      <c r="C1039" s="48">
        <f>'1_Raw_Games'!D1039</f>
        <v/>
      </c>
      <c r="D1039" s="48">
        <f>'1_Raw_Games'!C1039</f>
        <v/>
      </c>
      <c r="E1039" s="48">
        <f>'1_Raw_Games'!P1039</f>
        <v/>
      </c>
      <c r="F1039" s="50">
        <f>'2_Params'!$B$4+SUMPRODUCT(($C$3:C1038=C1039)*($K$3:K1038))-SUMPRODUCT(($D$3:D1038=C1039)*($K$3:K1038))</f>
        <v/>
      </c>
      <c r="G1039" s="50">
        <f>'2_Params'!$B$4+SUMPRODUCT(($C$3:C1038=D1039)*($K$3:K1038))-SUMPRODUCT(($D$3:D1038=D1039)*($K$3:K1038))</f>
        <v/>
      </c>
      <c r="H1039" s="51">
        <f>(F1039-G1039+'2_Params'!$B$6)/'2_Params'!$B$7</f>
        <v/>
      </c>
      <c r="I1039" s="51">
        <f>1/(1+10^(-H1039))</f>
        <v/>
      </c>
      <c r="J1039" s="52">
        <f>LN(ABS(E1039)+1)*('2_Params'!$B$8/MAX('2_Params'!$B$10,(IF(L1039=1,F1039-G1039,G1039-F1039))*'2_Params'!$B$9+'2_Params'!$B$8))</f>
        <v/>
      </c>
      <c r="K1039" s="52">
        <f>'2_Params'!$B$5*J1039*(L1039-I1039)</f>
        <v/>
      </c>
      <c r="L1039" s="48">
        <f>'1_Raw_Games'!O1039</f>
        <v/>
      </c>
      <c r="M1039" s="66" t="n">
        <v>0.2929376278441509</v>
      </c>
      <c r="N1039" s="54">
        <f>ABS(H1039-M1039)</f>
        <v/>
      </c>
    </row>
    <row r="1040" ht="15" customHeight="1" s="35">
      <c r="A1040" s="48">
        <f>'1_Raw_Games'!A1040</f>
        <v/>
      </c>
      <c r="B1040" s="49">
        <f>'1_Raw_Games'!B1040</f>
        <v/>
      </c>
      <c r="C1040" s="48">
        <f>'1_Raw_Games'!D1040</f>
        <v/>
      </c>
      <c r="D1040" s="48">
        <f>'1_Raw_Games'!C1040</f>
        <v/>
      </c>
      <c r="E1040" s="48">
        <f>'1_Raw_Games'!P1040</f>
        <v/>
      </c>
      <c r="F1040" s="50">
        <f>'2_Params'!$B$4+SUMPRODUCT(($C$3:C1039=C1040)*($K$3:K1039))-SUMPRODUCT(($D$3:D1039=C1040)*($K$3:K1039))</f>
        <v/>
      </c>
      <c r="G1040" s="50">
        <f>'2_Params'!$B$4+SUMPRODUCT(($C$3:C1039=D1040)*($K$3:K1039))-SUMPRODUCT(($D$3:D1039=D1040)*($K$3:K1039))</f>
        <v/>
      </c>
      <c r="H1040" s="51">
        <f>(F1040-G1040+'2_Params'!$B$6)/'2_Params'!$B$7</f>
        <v/>
      </c>
      <c r="I1040" s="51">
        <f>1/(1+10^(-H1040))</f>
        <v/>
      </c>
      <c r="J1040" s="52">
        <f>LN(ABS(E1040)+1)*('2_Params'!$B$8/MAX('2_Params'!$B$10,(IF(L1040=1,F1040-G1040,G1040-F1040))*'2_Params'!$B$9+'2_Params'!$B$8))</f>
        <v/>
      </c>
      <c r="K1040" s="52">
        <f>'2_Params'!$B$5*J1040*(L1040-I1040)</f>
        <v/>
      </c>
      <c r="L1040" s="48">
        <f>'1_Raw_Games'!O1040</f>
        <v/>
      </c>
      <c r="M1040" s="66" t="n">
        <v>-0.6471889221721842</v>
      </c>
      <c r="N1040" s="54">
        <f>ABS(H1040-M1040)</f>
        <v/>
      </c>
    </row>
    <row r="1041" ht="15" customHeight="1" s="35">
      <c r="A1041" s="48">
        <f>'1_Raw_Games'!A1041</f>
        <v/>
      </c>
      <c r="B1041" s="49">
        <f>'1_Raw_Games'!B1041</f>
        <v/>
      </c>
      <c r="C1041" s="48">
        <f>'1_Raw_Games'!D1041</f>
        <v/>
      </c>
      <c r="D1041" s="48">
        <f>'1_Raw_Games'!C1041</f>
        <v/>
      </c>
      <c r="E1041" s="48">
        <f>'1_Raw_Games'!P1041</f>
        <v/>
      </c>
      <c r="F1041" s="50">
        <f>'2_Params'!$B$4+SUMPRODUCT(($C$3:C1040=C1041)*($K$3:K1040))-SUMPRODUCT(($D$3:D1040=C1041)*($K$3:K1040))</f>
        <v/>
      </c>
      <c r="G1041" s="50">
        <f>'2_Params'!$B$4+SUMPRODUCT(($C$3:C1040=D1041)*($K$3:K1040))-SUMPRODUCT(($D$3:D1040=D1041)*($K$3:K1040))</f>
        <v/>
      </c>
      <c r="H1041" s="51">
        <f>(F1041-G1041+'2_Params'!$B$6)/'2_Params'!$B$7</f>
        <v/>
      </c>
      <c r="I1041" s="51">
        <f>1/(1+10^(-H1041))</f>
        <v/>
      </c>
      <c r="J1041" s="52">
        <f>LN(ABS(E1041)+1)*('2_Params'!$B$8/MAX('2_Params'!$B$10,(IF(L1041=1,F1041-G1041,G1041-F1041))*'2_Params'!$B$9+'2_Params'!$B$8))</f>
        <v/>
      </c>
      <c r="K1041" s="52">
        <f>'2_Params'!$B$5*J1041*(L1041-I1041)</f>
        <v/>
      </c>
      <c r="L1041" s="48">
        <f>'1_Raw_Games'!O1041</f>
        <v/>
      </c>
      <c r="M1041" s="66" t="n">
        <v>0.0470566555512488</v>
      </c>
      <c r="N1041" s="54">
        <f>ABS(H1041-M1041)</f>
        <v/>
      </c>
    </row>
    <row r="1042" ht="15" customHeight="1" s="35">
      <c r="A1042" s="48">
        <f>'1_Raw_Games'!A1042</f>
        <v/>
      </c>
      <c r="B1042" s="49">
        <f>'1_Raw_Games'!B1042</f>
        <v/>
      </c>
      <c r="C1042" s="48">
        <f>'1_Raw_Games'!D1042</f>
        <v/>
      </c>
      <c r="D1042" s="48">
        <f>'1_Raw_Games'!C1042</f>
        <v/>
      </c>
      <c r="E1042" s="48">
        <f>'1_Raw_Games'!P1042</f>
        <v/>
      </c>
      <c r="F1042" s="50">
        <f>'2_Params'!$B$4+SUMPRODUCT(($C$3:C1041=C1042)*($K$3:K1041))-SUMPRODUCT(($D$3:D1041=C1042)*($K$3:K1041))</f>
        <v/>
      </c>
      <c r="G1042" s="50">
        <f>'2_Params'!$B$4+SUMPRODUCT(($C$3:C1041=D1042)*($K$3:K1041))-SUMPRODUCT(($D$3:D1041=D1042)*($K$3:K1041))</f>
        <v/>
      </c>
      <c r="H1042" s="51">
        <f>(F1042-G1042+'2_Params'!$B$6)/'2_Params'!$B$7</f>
        <v/>
      </c>
      <c r="I1042" s="51">
        <f>1/(1+10^(-H1042))</f>
        <v/>
      </c>
      <c r="J1042" s="52">
        <f>LN(ABS(E1042)+1)*('2_Params'!$B$8/MAX('2_Params'!$B$10,(IF(L1042=1,F1042-G1042,G1042-F1042))*'2_Params'!$B$9+'2_Params'!$B$8))</f>
        <v/>
      </c>
      <c r="K1042" s="52">
        <f>'2_Params'!$B$5*J1042*(L1042-I1042)</f>
        <v/>
      </c>
      <c r="L1042" s="48">
        <f>'1_Raw_Games'!O1042</f>
        <v/>
      </c>
      <c r="M1042" s="66" t="n">
        <v>-0.3402159949570205</v>
      </c>
      <c r="N1042" s="54">
        <f>ABS(H1042-M1042)</f>
        <v/>
      </c>
    </row>
    <row r="1043" ht="15" customHeight="1" s="35">
      <c r="A1043" s="48">
        <f>'1_Raw_Games'!A1043</f>
        <v/>
      </c>
      <c r="B1043" s="49">
        <f>'1_Raw_Games'!B1043</f>
        <v/>
      </c>
      <c r="C1043" s="48">
        <f>'1_Raw_Games'!D1043</f>
        <v/>
      </c>
      <c r="D1043" s="48">
        <f>'1_Raw_Games'!C1043</f>
        <v/>
      </c>
      <c r="E1043" s="48">
        <f>'1_Raw_Games'!P1043</f>
        <v/>
      </c>
      <c r="F1043" s="50">
        <f>'2_Params'!$B$4+SUMPRODUCT(($C$3:C1042=C1043)*($K$3:K1042))-SUMPRODUCT(($D$3:D1042=C1043)*($K$3:K1042))</f>
        <v/>
      </c>
      <c r="G1043" s="50">
        <f>'2_Params'!$B$4+SUMPRODUCT(($C$3:C1042=D1043)*($K$3:K1042))-SUMPRODUCT(($D$3:D1042=D1043)*($K$3:K1042))</f>
        <v/>
      </c>
      <c r="H1043" s="51">
        <f>(F1043-G1043+'2_Params'!$B$6)/'2_Params'!$B$7</f>
        <v/>
      </c>
      <c r="I1043" s="51">
        <f>1/(1+10^(-H1043))</f>
        <v/>
      </c>
      <c r="J1043" s="52">
        <f>LN(ABS(E1043)+1)*('2_Params'!$B$8/MAX('2_Params'!$B$10,(IF(L1043=1,F1043-G1043,G1043-F1043))*'2_Params'!$B$9+'2_Params'!$B$8))</f>
        <v/>
      </c>
      <c r="K1043" s="52">
        <f>'2_Params'!$B$5*J1043*(L1043-I1043)</f>
        <v/>
      </c>
      <c r="L1043" s="48">
        <f>'1_Raw_Games'!O1043</f>
        <v/>
      </c>
      <c r="M1043" s="66" t="n">
        <v>-0.0477294980523851</v>
      </c>
      <c r="N1043" s="54">
        <f>ABS(H1043-M1043)</f>
        <v/>
      </c>
    </row>
    <row r="1044" ht="15" customHeight="1" s="35">
      <c r="A1044" s="48">
        <f>'1_Raw_Games'!A1044</f>
        <v/>
      </c>
      <c r="B1044" s="49">
        <f>'1_Raw_Games'!B1044</f>
        <v/>
      </c>
      <c r="C1044" s="48">
        <f>'1_Raw_Games'!D1044</f>
        <v/>
      </c>
      <c r="D1044" s="48">
        <f>'1_Raw_Games'!C1044</f>
        <v/>
      </c>
      <c r="E1044" s="48">
        <f>'1_Raw_Games'!P1044</f>
        <v/>
      </c>
      <c r="F1044" s="50">
        <f>'2_Params'!$B$4+SUMPRODUCT(($C$3:C1043=C1044)*($K$3:K1043))-SUMPRODUCT(($D$3:D1043=C1044)*($K$3:K1043))</f>
        <v/>
      </c>
      <c r="G1044" s="50">
        <f>'2_Params'!$B$4+SUMPRODUCT(($C$3:C1043=D1044)*($K$3:K1043))-SUMPRODUCT(($D$3:D1043=D1044)*($K$3:K1043))</f>
        <v/>
      </c>
      <c r="H1044" s="51">
        <f>(F1044-G1044+'2_Params'!$B$6)/'2_Params'!$B$7</f>
        <v/>
      </c>
      <c r="I1044" s="51">
        <f>1/(1+10^(-H1044))</f>
        <v/>
      </c>
      <c r="J1044" s="52">
        <f>LN(ABS(E1044)+1)*('2_Params'!$B$8/MAX('2_Params'!$B$10,(IF(L1044=1,F1044-G1044,G1044-F1044))*'2_Params'!$B$9+'2_Params'!$B$8))</f>
        <v/>
      </c>
      <c r="K1044" s="52">
        <f>'2_Params'!$B$5*J1044*(L1044-I1044)</f>
        <v/>
      </c>
      <c r="L1044" s="48">
        <f>'1_Raw_Games'!O1044</f>
        <v/>
      </c>
      <c r="M1044" s="66" t="n">
        <v>0.5278950686865005</v>
      </c>
      <c r="N1044" s="54">
        <f>ABS(H1044-M1044)</f>
        <v/>
      </c>
    </row>
    <row r="1045" ht="15" customHeight="1" s="35">
      <c r="A1045" s="48">
        <f>'1_Raw_Games'!A1045</f>
        <v/>
      </c>
      <c r="B1045" s="49">
        <f>'1_Raw_Games'!B1045</f>
        <v/>
      </c>
      <c r="C1045" s="48">
        <f>'1_Raw_Games'!D1045</f>
        <v/>
      </c>
      <c r="D1045" s="48">
        <f>'1_Raw_Games'!C1045</f>
        <v/>
      </c>
      <c r="E1045" s="48">
        <f>'1_Raw_Games'!P1045</f>
        <v/>
      </c>
      <c r="F1045" s="50">
        <f>'2_Params'!$B$4+SUMPRODUCT(($C$3:C1044=C1045)*($K$3:K1044))-SUMPRODUCT(($D$3:D1044=C1045)*($K$3:K1044))</f>
        <v/>
      </c>
      <c r="G1045" s="50">
        <f>'2_Params'!$B$4+SUMPRODUCT(($C$3:C1044=D1045)*($K$3:K1044))-SUMPRODUCT(($D$3:D1044=D1045)*($K$3:K1044))</f>
        <v/>
      </c>
      <c r="H1045" s="51">
        <f>(F1045-G1045+'2_Params'!$B$6)/'2_Params'!$B$7</f>
        <v/>
      </c>
      <c r="I1045" s="51">
        <f>1/(1+10^(-H1045))</f>
        <v/>
      </c>
      <c r="J1045" s="52">
        <f>LN(ABS(E1045)+1)*('2_Params'!$B$8/MAX('2_Params'!$B$10,(IF(L1045=1,F1045-G1045,G1045-F1045))*'2_Params'!$B$9+'2_Params'!$B$8))</f>
        <v/>
      </c>
      <c r="K1045" s="52">
        <f>'2_Params'!$B$5*J1045*(L1045-I1045)</f>
        <v/>
      </c>
      <c r="L1045" s="48">
        <f>'1_Raw_Games'!O1045</f>
        <v/>
      </c>
      <c r="M1045" s="66" t="n">
        <v>-0.0430310172327915</v>
      </c>
      <c r="N1045" s="54">
        <f>ABS(H1045-M1045)</f>
        <v/>
      </c>
    </row>
    <row r="1046" ht="15" customHeight="1" s="35">
      <c r="A1046" s="48">
        <f>'1_Raw_Games'!A1046</f>
        <v/>
      </c>
      <c r="B1046" s="49">
        <f>'1_Raw_Games'!B1046</f>
        <v/>
      </c>
      <c r="C1046" s="48">
        <f>'1_Raw_Games'!D1046</f>
        <v/>
      </c>
      <c r="D1046" s="48">
        <f>'1_Raw_Games'!C1046</f>
        <v/>
      </c>
      <c r="E1046" s="48">
        <f>'1_Raw_Games'!P1046</f>
        <v/>
      </c>
      <c r="F1046" s="50">
        <f>'2_Params'!$B$4+SUMPRODUCT(($C$3:C1045=C1046)*($K$3:K1045))-SUMPRODUCT(($D$3:D1045=C1046)*($K$3:K1045))</f>
        <v/>
      </c>
      <c r="G1046" s="50">
        <f>'2_Params'!$B$4+SUMPRODUCT(($C$3:C1045=D1046)*($K$3:K1045))-SUMPRODUCT(($D$3:D1045=D1046)*($K$3:K1045))</f>
        <v/>
      </c>
      <c r="H1046" s="51">
        <f>(F1046-G1046+'2_Params'!$B$6)/'2_Params'!$B$7</f>
        <v/>
      </c>
      <c r="I1046" s="51">
        <f>1/(1+10^(-H1046))</f>
        <v/>
      </c>
      <c r="J1046" s="52">
        <f>LN(ABS(E1046)+1)*('2_Params'!$B$8/MAX('2_Params'!$B$10,(IF(L1046=1,F1046-G1046,G1046-F1046))*'2_Params'!$B$9+'2_Params'!$B$8))</f>
        <v/>
      </c>
      <c r="K1046" s="52">
        <f>'2_Params'!$B$5*J1046*(L1046-I1046)</f>
        <v/>
      </c>
      <c r="L1046" s="48">
        <f>'1_Raw_Games'!O1046</f>
        <v/>
      </c>
      <c r="M1046" s="66" t="n">
        <v>-0.2391257680091718</v>
      </c>
      <c r="N1046" s="54">
        <f>ABS(H1046-M1046)</f>
        <v/>
      </c>
    </row>
    <row r="1047" ht="15" customHeight="1" s="35">
      <c r="A1047" s="48">
        <f>'1_Raw_Games'!A1047</f>
        <v/>
      </c>
      <c r="B1047" s="49">
        <f>'1_Raw_Games'!B1047</f>
        <v/>
      </c>
      <c r="C1047" s="48">
        <f>'1_Raw_Games'!D1047</f>
        <v/>
      </c>
      <c r="D1047" s="48">
        <f>'1_Raw_Games'!C1047</f>
        <v/>
      </c>
      <c r="E1047" s="48">
        <f>'1_Raw_Games'!P1047</f>
        <v/>
      </c>
      <c r="F1047" s="50">
        <f>'2_Params'!$B$4+SUMPRODUCT(($C$3:C1046=C1047)*($K$3:K1046))-SUMPRODUCT(($D$3:D1046=C1047)*($K$3:K1046))</f>
        <v/>
      </c>
      <c r="G1047" s="50">
        <f>'2_Params'!$B$4+SUMPRODUCT(($C$3:C1046=D1047)*($K$3:K1046))-SUMPRODUCT(($D$3:D1046=D1047)*($K$3:K1046))</f>
        <v/>
      </c>
      <c r="H1047" s="51">
        <f>(F1047-G1047+'2_Params'!$B$6)/'2_Params'!$B$7</f>
        <v/>
      </c>
      <c r="I1047" s="51">
        <f>1/(1+10^(-H1047))</f>
        <v/>
      </c>
      <c r="J1047" s="52">
        <f>LN(ABS(E1047)+1)*('2_Params'!$B$8/MAX('2_Params'!$B$10,(IF(L1047=1,F1047-G1047,G1047-F1047))*'2_Params'!$B$9+'2_Params'!$B$8))</f>
        <v/>
      </c>
      <c r="K1047" s="52">
        <f>'2_Params'!$B$5*J1047*(L1047-I1047)</f>
        <v/>
      </c>
      <c r="L1047" s="48">
        <f>'1_Raw_Games'!O1047</f>
        <v/>
      </c>
      <c r="M1047" s="66" t="n">
        <v>-0.5470394256197949</v>
      </c>
      <c r="N1047" s="54">
        <f>ABS(H1047-M1047)</f>
        <v/>
      </c>
    </row>
    <row r="1048" ht="15" customHeight="1" s="35">
      <c r="A1048" s="48">
        <f>'1_Raw_Games'!A1048</f>
        <v/>
      </c>
      <c r="B1048" s="49">
        <f>'1_Raw_Games'!B1048</f>
        <v/>
      </c>
      <c r="C1048" s="48">
        <f>'1_Raw_Games'!D1048</f>
        <v/>
      </c>
      <c r="D1048" s="48">
        <f>'1_Raw_Games'!C1048</f>
        <v/>
      </c>
      <c r="E1048" s="48">
        <f>'1_Raw_Games'!P1048</f>
        <v/>
      </c>
      <c r="F1048" s="50">
        <f>'2_Params'!$B$4+SUMPRODUCT(($C$3:C1047=C1048)*($K$3:K1047))-SUMPRODUCT(($D$3:D1047=C1048)*($K$3:K1047))</f>
        <v/>
      </c>
      <c r="G1048" s="50">
        <f>'2_Params'!$B$4+SUMPRODUCT(($C$3:C1047=D1048)*($K$3:K1047))-SUMPRODUCT(($D$3:D1047=D1048)*($K$3:K1047))</f>
        <v/>
      </c>
      <c r="H1048" s="51">
        <f>(F1048-G1048+'2_Params'!$B$6)/'2_Params'!$B$7</f>
        <v/>
      </c>
      <c r="I1048" s="51">
        <f>1/(1+10^(-H1048))</f>
        <v/>
      </c>
      <c r="J1048" s="52">
        <f>LN(ABS(E1048)+1)*('2_Params'!$B$8/MAX('2_Params'!$B$10,(IF(L1048=1,F1048-G1048,G1048-F1048))*'2_Params'!$B$9+'2_Params'!$B$8))</f>
        <v/>
      </c>
      <c r="K1048" s="52">
        <f>'2_Params'!$B$5*J1048*(L1048-I1048)</f>
        <v/>
      </c>
      <c r="L1048" s="48">
        <f>'1_Raw_Games'!O1048</f>
        <v/>
      </c>
      <c r="M1048" s="66" t="n">
        <v>0.5286841627788874</v>
      </c>
      <c r="N1048" s="54">
        <f>ABS(H1048-M1048)</f>
        <v/>
      </c>
    </row>
    <row r="1049" ht="15" customHeight="1" s="35">
      <c r="A1049" s="48">
        <f>'1_Raw_Games'!A1049</f>
        <v/>
      </c>
      <c r="B1049" s="49">
        <f>'1_Raw_Games'!B1049</f>
        <v/>
      </c>
      <c r="C1049" s="48">
        <f>'1_Raw_Games'!D1049</f>
        <v/>
      </c>
      <c r="D1049" s="48">
        <f>'1_Raw_Games'!C1049</f>
        <v/>
      </c>
      <c r="E1049" s="48">
        <f>'1_Raw_Games'!P1049</f>
        <v/>
      </c>
      <c r="F1049" s="50">
        <f>'2_Params'!$B$4+SUMPRODUCT(($C$3:C1048=C1049)*($K$3:K1048))-SUMPRODUCT(($D$3:D1048=C1049)*($K$3:K1048))</f>
        <v/>
      </c>
      <c r="G1049" s="50">
        <f>'2_Params'!$B$4+SUMPRODUCT(($C$3:C1048=D1049)*($K$3:K1048))-SUMPRODUCT(($D$3:D1048=D1049)*($K$3:K1048))</f>
        <v/>
      </c>
      <c r="H1049" s="51">
        <f>(F1049-G1049+'2_Params'!$B$6)/'2_Params'!$B$7</f>
        <v/>
      </c>
      <c r="I1049" s="51">
        <f>1/(1+10^(-H1049))</f>
        <v/>
      </c>
      <c r="J1049" s="52">
        <f>LN(ABS(E1049)+1)*('2_Params'!$B$8/MAX('2_Params'!$B$10,(IF(L1049=1,F1049-G1049,G1049-F1049))*'2_Params'!$B$9+'2_Params'!$B$8))</f>
        <v/>
      </c>
      <c r="K1049" s="52">
        <f>'2_Params'!$B$5*J1049*(L1049-I1049)</f>
        <v/>
      </c>
      <c r="L1049" s="48">
        <f>'1_Raw_Games'!O1049</f>
        <v/>
      </c>
      <c r="M1049" s="66" t="n">
        <v>0.1187048967430644</v>
      </c>
      <c r="N1049" s="54">
        <f>ABS(H1049-M1049)</f>
        <v/>
      </c>
    </row>
    <row r="1050" ht="15" customHeight="1" s="35">
      <c r="A1050" s="48">
        <f>'1_Raw_Games'!A1050</f>
        <v/>
      </c>
      <c r="B1050" s="49">
        <f>'1_Raw_Games'!B1050</f>
        <v/>
      </c>
      <c r="C1050" s="48">
        <f>'1_Raw_Games'!D1050</f>
        <v/>
      </c>
      <c r="D1050" s="48">
        <f>'1_Raw_Games'!C1050</f>
        <v/>
      </c>
      <c r="E1050" s="48">
        <f>'1_Raw_Games'!P1050</f>
        <v/>
      </c>
      <c r="F1050" s="50">
        <f>'2_Params'!$B$4+SUMPRODUCT(($C$3:C1049=C1050)*($K$3:K1049))-SUMPRODUCT(($D$3:D1049=C1050)*($K$3:K1049))</f>
        <v/>
      </c>
      <c r="G1050" s="50">
        <f>'2_Params'!$B$4+SUMPRODUCT(($C$3:C1049=D1050)*($K$3:K1049))-SUMPRODUCT(($D$3:D1049=D1050)*($K$3:K1049))</f>
        <v/>
      </c>
      <c r="H1050" s="51">
        <f>(F1050-G1050+'2_Params'!$B$6)/'2_Params'!$B$7</f>
        <v/>
      </c>
      <c r="I1050" s="51">
        <f>1/(1+10^(-H1050))</f>
        <v/>
      </c>
      <c r="J1050" s="52">
        <f>LN(ABS(E1050)+1)*('2_Params'!$B$8/MAX('2_Params'!$B$10,(IF(L1050=1,F1050-G1050,G1050-F1050))*'2_Params'!$B$9+'2_Params'!$B$8))</f>
        <v/>
      </c>
      <c r="K1050" s="52">
        <f>'2_Params'!$B$5*J1050*(L1050-I1050)</f>
        <v/>
      </c>
      <c r="L1050" s="48">
        <f>'1_Raw_Games'!O1050</f>
        <v/>
      </c>
      <c r="M1050" s="66" t="n">
        <v>-0.478561986212768</v>
      </c>
      <c r="N1050" s="54">
        <f>ABS(H1050-M1050)</f>
        <v/>
      </c>
    </row>
    <row r="1051" ht="15" customHeight="1" s="35">
      <c r="A1051" s="48">
        <f>'1_Raw_Games'!A1051</f>
        <v/>
      </c>
      <c r="B1051" s="49">
        <f>'1_Raw_Games'!B1051</f>
        <v/>
      </c>
      <c r="C1051" s="48">
        <f>'1_Raw_Games'!D1051</f>
        <v/>
      </c>
      <c r="D1051" s="48">
        <f>'1_Raw_Games'!C1051</f>
        <v/>
      </c>
      <c r="E1051" s="48">
        <f>'1_Raw_Games'!P1051</f>
        <v/>
      </c>
      <c r="F1051" s="50">
        <f>'2_Params'!$B$4+SUMPRODUCT(($C$3:C1050=C1051)*($K$3:K1050))-SUMPRODUCT(($D$3:D1050=C1051)*($K$3:K1050))</f>
        <v/>
      </c>
      <c r="G1051" s="50">
        <f>'2_Params'!$B$4+SUMPRODUCT(($C$3:C1050=D1051)*($K$3:K1050))-SUMPRODUCT(($D$3:D1050=D1051)*($K$3:K1050))</f>
        <v/>
      </c>
      <c r="H1051" s="51">
        <f>(F1051-G1051+'2_Params'!$B$6)/'2_Params'!$B$7</f>
        <v/>
      </c>
      <c r="I1051" s="51">
        <f>1/(1+10^(-H1051))</f>
        <v/>
      </c>
      <c r="J1051" s="52">
        <f>LN(ABS(E1051)+1)*('2_Params'!$B$8/MAX('2_Params'!$B$10,(IF(L1051=1,F1051-G1051,G1051-F1051))*'2_Params'!$B$9+'2_Params'!$B$8))</f>
        <v/>
      </c>
      <c r="K1051" s="52">
        <f>'2_Params'!$B$5*J1051*(L1051-I1051)</f>
        <v/>
      </c>
      <c r="L1051" s="48">
        <f>'1_Raw_Games'!O1051</f>
        <v/>
      </c>
      <c r="M1051" s="66" t="n">
        <v>0.2946950490524415</v>
      </c>
      <c r="N1051" s="54">
        <f>ABS(H1051-M1051)</f>
        <v/>
      </c>
    </row>
    <row r="1052" ht="15" customHeight="1" s="35">
      <c r="A1052" s="48">
        <f>'1_Raw_Games'!A1052</f>
        <v/>
      </c>
      <c r="B1052" s="49">
        <f>'1_Raw_Games'!B1052</f>
        <v/>
      </c>
      <c r="C1052" s="48">
        <f>'1_Raw_Games'!D1052</f>
        <v/>
      </c>
      <c r="D1052" s="48">
        <f>'1_Raw_Games'!C1052</f>
        <v/>
      </c>
      <c r="E1052" s="48">
        <f>'1_Raw_Games'!P1052</f>
        <v/>
      </c>
      <c r="F1052" s="50">
        <f>'2_Params'!$B$4+SUMPRODUCT(($C$3:C1051=C1052)*($K$3:K1051))-SUMPRODUCT(($D$3:D1051=C1052)*($K$3:K1051))</f>
        <v/>
      </c>
      <c r="G1052" s="50">
        <f>'2_Params'!$B$4+SUMPRODUCT(($C$3:C1051=D1052)*($K$3:K1051))-SUMPRODUCT(($D$3:D1051=D1052)*($K$3:K1051))</f>
        <v/>
      </c>
      <c r="H1052" s="51">
        <f>(F1052-G1052+'2_Params'!$B$6)/'2_Params'!$B$7</f>
        <v/>
      </c>
      <c r="I1052" s="51">
        <f>1/(1+10^(-H1052))</f>
        <v/>
      </c>
      <c r="J1052" s="52">
        <f>LN(ABS(E1052)+1)*('2_Params'!$B$8/MAX('2_Params'!$B$10,(IF(L1052=1,F1052-G1052,G1052-F1052))*'2_Params'!$B$9+'2_Params'!$B$8))</f>
        <v/>
      </c>
      <c r="K1052" s="52">
        <f>'2_Params'!$B$5*J1052*(L1052-I1052)</f>
        <v/>
      </c>
      <c r="L1052" s="48">
        <f>'1_Raw_Games'!O1052</f>
        <v/>
      </c>
      <c r="M1052" s="66" t="n">
        <v>0.1991359274342642</v>
      </c>
      <c r="N1052" s="54">
        <f>ABS(H1052-M1052)</f>
        <v/>
      </c>
    </row>
    <row r="1053" ht="15" customHeight="1" s="35">
      <c r="A1053" s="48">
        <f>'1_Raw_Games'!A1053</f>
        <v/>
      </c>
      <c r="B1053" s="49">
        <f>'1_Raw_Games'!B1053</f>
        <v/>
      </c>
      <c r="C1053" s="48">
        <f>'1_Raw_Games'!D1053</f>
        <v/>
      </c>
      <c r="D1053" s="48">
        <f>'1_Raw_Games'!C1053</f>
        <v/>
      </c>
      <c r="E1053" s="48">
        <f>'1_Raw_Games'!P1053</f>
        <v/>
      </c>
      <c r="F1053" s="50">
        <f>'2_Params'!$B$4+SUMPRODUCT(($C$3:C1052=C1053)*($K$3:K1052))-SUMPRODUCT(($D$3:D1052=C1053)*($K$3:K1052))</f>
        <v/>
      </c>
      <c r="G1053" s="50">
        <f>'2_Params'!$B$4+SUMPRODUCT(($C$3:C1052=D1053)*($K$3:K1052))-SUMPRODUCT(($D$3:D1052=D1053)*($K$3:K1052))</f>
        <v/>
      </c>
      <c r="H1053" s="51">
        <f>(F1053-G1053+'2_Params'!$B$6)/'2_Params'!$B$7</f>
        <v/>
      </c>
      <c r="I1053" s="51">
        <f>1/(1+10^(-H1053))</f>
        <v/>
      </c>
      <c r="J1053" s="52">
        <f>LN(ABS(E1053)+1)*('2_Params'!$B$8/MAX('2_Params'!$B$10,(IF(L1053=1,F1053-G1053,G1053-F1053))*'2_Params'!$B$9+'2_Params'!$B$8))</f>
        <v/>
      </c>
      <c r="K1053" s="52">
        <f>'2_Params'!$B$5*J1053*(L1053-I1053)</f>
        <v/>
      </c>
      <c r="L1053" s="48">
        <f>'1_Raw_Games'!O1053</f>
        <v/>
      </c>
      <c r="M1053" s="66" t="n">
        <v>-0.8084911765130329</v>
      </c>
      <c r="N1053" s="54">
        <f>ABS(H1053-M1053)</f>
        <v/>
      </c>
    </row>
    <row r="1054" ht="15" customHeight="1" s="35">
      <c r="A1054" s="48">
        <f>'1_Raw_Games'!A1054</f>
        <v/>
      </c>
      <c r="B1054" s="49">
        <f>'1_Raw_Games'!B1054</f>
        <v/>
      </c>
      <c r="C1054" s="48">
        <f>'1_Raw_Games'!D1054</f>
        <v/>
      </c>
      <c r="D1054" s="48">
        <f>'1_Raw_Games'!C1054</f>
        <v/>
      </c>
      <c r="E1054" s="48">
        <f>'1_Raw_Games'!P1054</f>
        <v/>
      </c>
      <c r="F1054" s="50">
        <f>'2_Params'!$B$4+SUMPRODUCT(($C$3:C1053=C1054)*($K$3:K1053))-SUMPRODUCT(($D$3:D1053=C1054)*($K$3:K1053))</f>
        <v/>
      </c>
      <c r="G1054" s="50">
        <f>'2_Params'!$B$4+SUMPRODUCT(($C$3:C1053=D1054)*($K$3:K1053))-SUMPRODUCT(($D$3:D1053=D1054)*($K$3:K1053))</f>
        <v/>
      </c>
      <c r="H1054" s="51">
        <f>(F1054-G1054+'2_Params'!$B$6)/'2_Params'!$B$7</f>
        <v/>
      </c>
      <c r="I1054" s="51">
        <f>1/(1+10^(-H1054))</f>
        <v/>
      </c>
      <c r="J1054" s="52">
        <f>LN(ABS(E1054)+1)*('2_Params'!$B$8/MAX('2_Params'!$B$10,(IF(L1054=1,F1054-G1054,G1054-F1054))*'2_Params'!$B$9+'2_Params'!$B$8))</f>
        <v/>
      </c>
      <c r="K1054" s="52">
        <f>'2_Params'!$B$5*J1054*(L1054-I1054)</f>
        <v/>
      </c>
      <c r="L1054" s="48">
        <f>'1_Raw_Games'!O1054</f>
        <v/>
      </c>
      <c r="M1054" s="66" t="n">
        <v>0.6704246193027246</v>
      </c>
      <c r="N1054" s="54">
        <f>ABS(H1054-M1054)</f>
        <v/>
      </c>
    </row>
    <row r="1055" ht="15" customHeight="1" s="35">
      <c r="A1055" s="48">
        <f>'1_Raw_Games'!A1055</f>
        <v/>
      </c>
      <c r="B1055" s="49">
        <f>'1_Raw_Games'!B1055</f>
        <v/>
      </c>
      <c r="C1055" s="48">
        <f>'1_Raw_Games'!D1055</f>
        <v/>
      </c>
      <c r="D1055" s="48">
        <f>'1_Raw_Games'!C1055</f>
        <v/>
      </c>
      <c r="E1055" s="48">
        <f>'1_Raw_Games'!P1055</f>
        <v/>
      </c>
      <c r="F1055" s="50">
        <f>'2_Params'!$B$4+SUMPRODUCT(($C$3:C1054=C1055)*($K$3:K1054))-SUMPRODUCT(($D$3:D1054=C1055)*($K$3:K1054))</f>
        <v/>
      </c>
      <c r="G1055" s="50">
        <f>'2_Params'!$B$4+SUMPRODUCT(($C$3:C1054=D1055)*($K$3:K1054))-SUMPRODUCT(($D$3:D1054=D1055)*($K$3:K1054))</f>
        <v/>
      </c>
      <c r="H1055" s="51">
        <f>(F1055-G1055+'2_Params'!$B$6)/'2_Params'!$B$7</f>
        <v/>
      </c>
      <c r="I1055" s="51">
        <f>1/(1+10^(-H1055))</f>
        <v/>
      </c>
      <c r="J1055" s="52">
        <f>LN(ABS(E1055)+1)*('2_Params'!$B$8/MAX('2_Params'!$B$10,(IF(L1055=1,F1055-G1055,G1055-F1055))*'2_Params'!$B$9+'2_Params'!$B$8))</f>
        <v/>
      </c>
      <c r="K1055" s="52">
        <f>'2_Params'!$B$5*J1055*(L1055-I1055)</f>
        <v/>
      </c>
      <c r="L1055" s="48">
        <f>'1_Raw_Games'!O1055</f>
        <v/>
      </c>
      <c r="M1055" s="66" t="n">
        <v>-0.0295090713060818</v>
      </c>
      <c r="N1055" s="54">
        <f>ABS(H1055-M1055)</f>
        <v/>
      </c>
    </row>
    <row r="1056" ht="15" customHeight="1" s="35">
      <c r="A1056" s="48">
        <f>'1_Raw_Games'!A1056</f>
        <v/>
      </c>
      <c r="B1056" s="49">
        <f>'1_Raw_Games'!B1056</f>
        <v/>
      </c>
      <c r="C1056" s="48">
        <f>'1_Raw_Games'!D1056</f>
        <v/>
      </c>
      <c r="D1056" s="48">
        <f>'1_Raw_Games'!C1056</f>
        <v/>
      </c>
      <c r="E1056" s="48">
        <f>'1_Raw_Games'!P1056</f>
        <v/>
      </c>
      <c r="F1056" s="50">
        <f>'2_Params'!$B$4+SUMPRODUCT(($C$3:C1055=C1056)*($K$3:K1055))-SUMPRODUCT(($D$3:D1055=C1056)*($K$3:K1055))</f>
        <v/>
      </c>
      <c r="G1056" s="50">
        <f>'2_Params'!$B$4+SUMPRODUCT(($C$3:C1055=D1056)*($K$3:K1055))-SUMPRODUCT(($D$3:D1055=D1056)*($K$3:K1055))</f>
        <v/>
      </c>
      <c r="H1056" s="51">
        <f>(F1056-G1056+'2_Params'!$B$6)/'2_Params'!$B$7</f>
        <v/>
      </c>
      <c r="I1056" s="51">
        <f>1/(1+10^(-H1056))</f>
        <v/>
      </c>
      <c r="J1056" s="52">
        <f>LN(ABS(E1056)+1)*('2_Params'!$B$8/MAX('2_Params'!$B$10,(IF(L1056=1,F1056-G1056,G1056-F1056))*'2_Params'!$B$9+'2_Params'!$B$8))</f>
        <v/>
      </c>
      <c r="K1056" s="52">
        <f>'2_Params'!$B$5*J1056*(L1056-I1056)</f>
        <v/>
      </c>
      <c r="L1056" s="48">
        <f>'1_Raw_Games'!O1056</f>
        <v/>
      </c>
      <c r="M1056" s="66" t="n">
        <v>-0.1797395452049653</v>
      </c>
      <c r="N1056" s="54">
        <f>ABS(H1056-M1056)</f>
        <v/>
      </c>
    </row>
    <row r="1057" ht="15" customHeight="1" s="35">
      <c r="A1057" s="48">
        <f>'1_Raw_Games'!A1057</f>
        <v/>
      </c>
      <c r="B1057" s="49">
        <f>'1_Raw_Games'!B1057</f>
        <v/>
      </c>
      <c r="C1057" s="48">
        <f>'1_Raw_Games'!D1057</f>
        <v/>
      </c>
      <c r="D1057" s="48">
        <f>'1_Raw_Games'!C1057</f>
        <v/>
      </c>
      <c r="E1057" s="48">
        <f>'1_Raw_Games'!P1057</f>
        <v/>
      </c>
      <c r="F1057" s="50">
        <f>'2_Params'!$B$4+SUMPRODUCT(($C$3:C1056=C1057)*($K$3:K1056))-SUMPRODUCT(($D$3:D1056=C1057)*($K$3:K1056))</f>
        <v/>
      </c>
      <c r="G1057" s="50">
        <f>'2_Params'!$B$4+SUMPRODUCT(($C$3:C1056=D1057)*($K$3:K1056))-SUMPRODUCT(($D$3:D1056=D1057)*($K$3:K1056))</f>
        <v/>
      </c>
      <c r="H1057" s="51">
        <f>(F1057-G1057+'2_Params'!$B$6)/'2_Params'!$B$7</f>
        <v/>
      </c>
      <c r="I1057" s="51">
        <f>1/(1+10^(-H1057))</f>
        <v/>
      </c>
      <c r="J1057" s="52">
        <f>LN(ABS(E1057)+1)*('2_Params'!$B$8/MAX('2_Params'!$B$10,(IF(L1057=1,F1057-G1057,G1057-F1057))*'2_Params'!$B$9+'2_Params'!$B$8))</f>
        <v/>
      </c>
      <c r="K1057" s="52">
        <f>'2_Params'!$B$5*J1057*(L1057-I1057)</f>
        <v/>
      </c>
      <c r="L1057" s="48">
        <f>'1_Raw_Games'!O1057</f>
        <v/>
      </c>
      <c r="M1057" s="66" t="n">
        <v>0.3377273654038464</v>
      </c>
      <c r="N1057" s="54">
        <f>ABS(H1057-M1057)</f>
        <v/>
      </c>
    </row>
    <row r="1058" ht="15" customHeight="1" s="35">
      <c r="A1058" s="48">
        <f>'1_Raw_Games'!A1058</f>
        <v/>
      </c>
      <c r="B1058" s="49">
        <f>'1_Raw_Games'!B1058</f>
        <v/>
      </c>
      <c r="C1058" s="48">
        <f>'1_Raw_Games'!D1058</f>
        <v/>
      </c>
      <c r="D1058" s="48">
        <f>'1_Raw_Games'!C1058</f>
        <v/>
      </c>
      <c r="E1058" s="48">
        <f>'1_Raw_Games'!P1058</f>
        <v/>
      </c>
      <c r="F1058" s="50">
        <f>'2_Params'!$B$4+SUMPRODUCT(($C$3:C1057=C1058)*($K$3:K1057))-SUMPRODUCT(($D$3:D1057=C1058)*($K$3:K1057))</f>
        <v/>
      </c>
      <c r="G1058" s="50">
        <f>'2_Params'!$B$4+SUMPRODUCT(($C$3:C1057=D1058)*($K$3:K1057))-SUMPRODUCT(($D$3:D1057=D1058)*($K$3:K1057))</f>
        <v/>
      </c>
      <c r="H1058" s="51">
        <f>(F1058-G1058+'2_Params'!$B$6)/'2_Params'!$B$7</f>
        <v/>
      </c>
      <c r="I1058" s="51">
        <f>1/(1+10^(-H1058))</f>
        <v/>
      </c>
      <c r="J1058" s="52">
        <f>LN(ABS(E1058)+1)*('2_Params'!$B$8/MAX('2_Params'!$B$10,(IF(L1058=1,F1058-G1058,G1058-F1058))*'2_Params'!$B$9+'2_Params'!$B$8))</f>
        <v/>
      </c>
      <c r="K1058" s="52">
        <f>'2_Params'!$B$5*J1058*(L1058-I1058)</f>
        <v/>
      </c>
      <c r="L1058" s="48">
        <f>'1_Raw_Games'!O1058</f>
        <v/>
      </c>
      <c r="M1058" s="66" t="n">
        <v>0.2015641633792927</v>
      </c>
      <c r="N1058" s="54">
        <f>ABS(H1058-M1058)</f>
        <v/>
      </c>
    </row>
    <row r="1059" ht="15" customHeight="1" s="35">
      <c r="A1059" s="48">
        <f>'1_Raw_Games'!A1059</f>
        <v/>
      </c>
      <c r="B1059" s="49">
        <f>'1_Raw_Games'!B1059</f>
        <v/>
      </c>
      <c r="C1059" s="48">
        <f>'1_Raw_Games'!D1059</f>
        <v/>
      </c>
      <c r="D1059" s="48">
        <f>'1_Raw_Games'!C1059</f>
        <v/>
      </c>
      <c r="E1059" s="48">
        <f>'1_Raw_Games'!P1059</f>
        <v/>
      </c>
      <c r="F1059" s="50">
        <f>'2_Params'!$B$4+SUMPRODUCT(($C$3:C1058=C1059)*($K$3:K1058))-SUMPRODUCT(($D$3:D1058=C1059)*($K$3:K1058))</f>
        <v/>
      </c>
      <c r="G1059" s="50">
        <f>'2_Params'!$B$4+SUMPRODUCT(($C$3:C1058=D1059)*($K$3:K1058))-SUMPRODUCT(($D$3:D1058=D1059)*($K$3:K1058))</f>
        <v/>
      </c>
      <c r="H1059" s="51">
        <f>(F1059-G1059+'2_Params'!$B$6)/'2_Params'!$B$7</f>
        <v/>
      </c>
      <c r="I1059" s="51">
        <f>1/(1+10^(-H1059))</f>
        <v/>
      </c>
      <c r="J1059" s="52">
        <f>LN(ABS(E1059)+1)*('2_Params'!$B$8/MAX('2_Params'!$B$10,(IF(L1059=1,F1059-G1059,G1059-F1059))*'2_Params'!$B$9+'2_Params'!$B$8))</f>
        <v/>
      </c>
      <c r="K1059" s="52">
        <f>'2_Params'!$B$5*J1059*(L1059-I1059)</f>
        <v/>
      </c>
      <c r="L1059" s="48">
        <f>'1_Raw_Games'!O1059</f>
        <v/>
      </c>
      <c r="M1059" s="66" t="n">
        <v>1.109603961642404</v>
      </c>
      <c r="N1059" s="54">
        <f>ABS(H1059-M1059)</f>
        <v/>
      </c>
    </row>
    <row r="1060" ht="15" customHeight="1" s="35">
      <c r="A1060" s="48">
        <f>'1_Raw_Games'!A1060</f>
        <v/>
      </c>
      <c r="B1060" s="49">
        <f>'1_Raw_Games'!B1060</f>
        <v/>
      </c>
      <c r="C1060" s="48">
        <f>'1_Raw_Games'!D1060</f>
        <v/>
      </c>
      <c r="D1060" s="48">
        <f>'1_Raw_Games'!C1060</f>
        <v/>
      </c>
      <c r="E1060" s="48">
        <f>'1_Raw_Games'!P1060</f>
        <v/>
      </c>
      <c r="F1060" s="50">
        <f>'2_Params'!$B$4+SUMPRODUCT(($C$3:C1059=C1060)*($K$3:K1059))-SUMPRODUCT(($D$3:D1059=C1060)*($K$3:K1059))</f>
        <v/>
      </c>
      <c r="G1060" s="50">
        <f>'2_Params'!$B$4+SUMPRODUCT(($C$3:C1059=D1060)*($K$3:K1059))-SUMPRODUCT(($D$3:D1059=D1060)*($K$3:K1059))</f>
        <v/>
      </c>
      <c r="H1060" s="51">
        <f>(F1060-G1060+'2_Params'!$B$6)/'2_Params'!$B$7</f>
        <v/>
      </c>
      <c r="I1060" s="51">
        <f>1/(1+10^(-H1060))</f>
        <v/>
      </c>
      <c r="J1060" s="52">
        <f>LN(ABS(E1060)+1)*('2_Params'!$B$8/MAX('2_Params'!$B$10,(IF(L1060=1,F1060-G1060,G1060-F1060))*'2_Params'!$B$9+'2_Params'!$B$8))</f>
        <v/>
      </c>
      <c r="K1060" s="52">
        <f>'2_Params'!$B$5*J1060*(L1060-I1060)</f>
        <v/>
      </c>
      <c r="L1060" s="48">
        <f>'1_Raw_Games'!O1060</f>
        <v/>
      </c>
      <c r="M1060" s="66" t="n">
        <v>-0.2000035650750629</v>
      </c>
      <c r="N1060" s="54">
        <f>ABS(H1060-M1060)</f>
        <v/>
      </c>
    </row>
    <row r="1061" ht="15" customHeight="1" s="35">
      <c r="A1061" s="48">
        <f>'1_Raw_Games'!A1061</f>
        <v/>
      </c>
      <c r="B1061" s="49">
        <f>'1_Raw_Games'!B1061</f>
        <v/>
      </c>
      <c r="C1061" s="48">
        <f>'1_Raw_Games'!D1061</f>
        <v/>
      </c>
      <c r="D1061" s="48">
        <f>'1_Raw_Games'!C1061</f>
        <v/>
      </c>
      <c r="E1061" s="48">
        <f>'1_Raw_Games'!P1061</f>
        <v/>
      </c>
      <c r="F1061" s="50">
        <f>'2_Params'!$B$4+SUMPRODUCT(($C$3:C1060=C1061)*($K$3:K1060))-SUMPRODUCT(($D$3:D1060=C1061)*($K$3:K1060))</f>
        <v/>
      </c>
      <c r="G1061" s="50">
        <f>'2_Params'!$B$4+SUMPRODUCT(($C$3:C1060=D1061)*($K$3:K1060))-SUMPRODUCT(($D$3:D1060=D1061)*($K$3:K1060))</f>
        <v/>
      </c>
      <c r="H1061" s="51">
        <f>(F1061-G1061+'2_Params'!$B$6)/'2_Params'!$B$7</f>
        <v/>
      </c>
      <c r="I1061" s="51">
        <f>1/(1+10^(-H1061))</f>
        <v/>
      </c>
      <c r="J1061" s="52">
        <f>LN(ABS(E1061)+1)*('2_Params'!$B$8/MAX('2_Params'!$B$10,(IF(L1061=1,F1061-G1061,G1061-F1061))*'2_Params'!$B$9+'2_Params'!$B$8))</f>
        <v/>
      </c>
      <c r="K1061" s="52">
        <f>'2_Params'!$B$5*J1061*(L1061-I1061)</f>
        <v/>
      </c>
      <c r="L1061" s="48">
        <f>'1_Raw_Games'!O1061</f>
        <v/>
      </c>
      <c r="M1061" s="66" t="n">
        <v>-0.2567078253983828</v>
      </c>
      <c r="N1061" s="54">
        <f>ABS(H1061-M1061)</f>
        <v/>
      </c>
    </row>
    <row r="1062" ht="15" customHeight="1" s="35">
      <c r="A1062" s="48">
        <f>'1_Raw_Games'!A1062</f>
        <v/>
      </c>
      <c r="B1062" s="49">
        <f>'1_Raw_Games'!B1062</f>
        <v/>
      </c>
      <c r="C1062" s="48">
        <f>'1_Raw_Games'!D1062</f>
        <v/>
      </c>
      <c r="D1062" s="48">
        <f>'1_Raw_Games'!C1062</f>
        <v/>
      </c>
      <c r="E1062" s="48">
        <f>'1_Raw_Games'!P1062</f>
        <v/>
      </c>
      <c r="F1062" s="50">
        <f>'2_Params'!$B$4+SUMPRODUCT(($C$3:C1061=C1062)*($K$3:K1061))-SUMPRODUCT(($D$3:D1061=C1062)*($K$3:K1061))</f>
        <v/>
      </c>
      <c r="G1062" s="50">
        <f>'2_Params'!$B$4+SUMPRODUCT(($C$3:C1061=D1062)*($K$3:K1061))-SUMPRODUCT(($D$3:D1061=D1062)*($K$3:K1061))</f>
        <v/>
      </c>
      <c r="H1062" s="51">
        <f>(F1062-G1062+'2_Params'!$B$6)/'2_Params'!$B$7</f>
        <v/>
      </c>
      <c r="I1062" s="51">
        <f>1/(1+10^(-H1062))</f>
        <v/>
      </c>
      <c r="J1062" s="52">
        <f>LN(ABS(E1062)+1)*('2_Params'!$B$8/MAX('2_Params'!$B$10,(IF(L1062=1,F1062-G1062,G1062-F1062))*'2_Params'!$B$9+'2_Params'!$B$8))</f>
        <v/>
      </c>
      <c r="K1062" s="52">
        <f>'2_Params'!$B$5*J1062*(L1062-I1062)</f>
        <v/>
      </c>
      <c r="L1062" s="48">
        <f>'1_Raw_Games'!O1062</f>
        <v/>
      </c>
      <c r="M1062" s="66" t="n">
        <v>0.4599729898514709</v>
      </c>
      <c r="N1062" s="54">
        <f>ABS(H1062-M1062)</f>
        <v/>
      </c>
    </row>
    <row r="1063" ht="15" customHeight="1" s="35">
      <c r="A1063" s="48">
        <f>'1_Raw_Games'!A1063</f>
        <v/>
      </c>
      <c r="B1063" s="49">
        <f>'1_Raw_Games'!B1063</f>
        <v/>
      </c>
      <c r="C1063" s="48">
        <f>'1_Raw_Games'!D1063</f>
        <v/>
      </c>
      <c r="D1063" s="48">
        <f>'1_Raw_Games'!C1063</f>
        <v/>
      </c>
      <c r="E1063" s="48">
        <f>'1_Raw_Games'!P1063</f>
        <v/>
      </c>
      <c r="F1063" s="50">
        <f>'2_Params'!$B$4+SUMPRODUCT(($C$3:C1062=C1063)*($K$3:K1062))-SUMPRODUCT(($D$3:D1062=C1063)*($K$3:K1062))</f>
        <v/>
      </c>
      <c r="G1063" s="50">
        <f>'2_Params'!$B$4+SUMPRODUCT(($C$3:C1062=D1063)*($K$3:K1062))-SUMPRODUCT(($D$3:D1062=D1063)*($K$3:K1062))</f>
        <v/>
      </c>
      <c r="H1063" s="51">
        <f>(F1063-G1063+'2_Params'!$B$6)/'2_Params'!$B$7</f>
        <v/>
      </c>
      <c r="I1063" s="51">
        <f>1/(1+10^(-H1063))</f>
        <v/>
      </c>
      <c r="J1063" s="52">
        <f>LN(ABS(E1063)+1)*('2_Params'!$B$8/MAX('2_Params'!$B$10,(IF(L1063=1,F1063-G1063,G1063-F1063))*'2_Params'!$B$9+'2_Params'!$B$8))</f>
        <v/>
      </c>
      <c r="K1063" s="52">
        <f>'2_Params'!$B$5*J1063*(L1063-I1063)</f>
        <v/>
      </c>
      <c r="L1063" s="48">
        <f>'1_Raw_Games'!O1063</f>
        <v/>
      </c>
      <c r="M1063" s="66" t="n">
        <v>0.2955160941079202</v>
      </c>
      <c r="N1063" s="54">
        <f>ABS(H1063-M1063)</f>
        <v/>
      </c>
    </row>
    <row r="1064" ht="15" customHeight="1" s="35">
      <c r="A1064" s="48">
        <f>'1_Raw_Games'!A1064</f>
        <v/>
      </c>
      <c r="B1064" s="49">
        <f>'1_Raw_Games'!B1064</f>
        <v/>
      </c>
      <c r="C1064" s="48">
        <f>'1_Raw_Games'!D1064</f>
        <v/>
      </c>
      <c r="D1064" s="48">
        <f>'1_Raw_Games'!C1064</f>
        <v/>
      </c>
      <c r="E1064" s="48">
        <f>'1_Raw_Games'!P1064</f>
        <v/>
      </c>
      <c r="F1064" s="50">
        <f>'2_Params'!$B$4+SUMPRODUCT(($C$3:C1063=C1064)*($K$3:K1063))-SUMPRODUCT(($D$3:D1063=C1064)*($K$3:K1063))</f>
        <v/>
      </c>
      <c r="G1064" s="50">
        <f>'2_Params'!$B$4+SUMPRODUCT(($C$3:C1063=D1064)*($K$3:K1063))-SUMPRODUCT(($D$3:D1063=D1064)*($K$3:K1063))</f>
        <v/>
      </c>
      <c r="H1064" s="51">
        <f>(F1064-G1064+'2_Params'!$B$6)/'2_Params'!$B$7</f>
        <v/>
      </c>
      <c r="I1064" s="51">
        <f>1/(1+10^(-H1064))</f>
        <v/>
      </c>
      <c r="J1064" s="52">
        <f>LN(ABS(E1064)+1)*('2_Params'!$B$8/MAX('2_Params'!$B$10,(IF(L1064=1,F1064-G1064,G1064-F1064))*'2_Params'!$B$9+'2_Params'!$B$8))</f>
        <v/>
      </c>
      <c r="K1064" s="52">
        <f>'2_Params'!$B$5*J1064*(L1064-I1064)</f>
        <v/>
      </c>
      <c r="L1064" s="48">
        <f>'1_Raw_Games'!O1064</f>
        <v/>
      </c>
      <c r="M1064" s="66" t="n">
        <v>0.1665794588453957</v>
      </c>
      <c r="N1064" s="54">
        <f>ABS(H1064-M1064)</f>
        <v/>
      </c>
    </row>
    <row r="1065" ht="15" customHeight="1" s="35">
      <c r="A1065" s="48">
        <f>'1_Raw_Games'!A1065</f>
        <v/>
      </c>
      <c r="B1065" s="49">
        <f>'1_Raw_Games'!B1065</f>
        <v/>
      </c>
      <c r="C1065" s="48">
        <f>'1_Raw_Games'!D1065</f>
        <v/>
      </c>
      <c r="D1065" s="48">
        <f>'1_Raw_Games'!C1065</f>
        <v/>
      </c>
      <c r="E1065" s="48">
        <f>'1_Raw_Games'!P1065</f>
        <v/>
      </c>
      <c r="F1065" s="50">
        <f>'2_Params'!$B$4+SUMPRODUCT(($C$3:C1064=C1065)*($K$3:K1064))-SUMPRODUCT(($D$3:D1064=C1065)*($K$3:K1064))</f>
        <v/>
      </c>
      <c r="G1065" s="50">
        <f>'2_Params'!$B$4+SUMPRODUCT(($C$3:C1064=D1065)*($K$3:K1064))-SUMPRODUCT(($D$3:D1064=D1065)*($K$3:K1064))</f>
        <v/>
      </c>
      <c r="H1065" s="51">
        <f>(F1065-G1065+'2_Params'!$B$6)/'2_Params'!$B$7</f>
        <v/>
      </c>
      <c r="I1065" s="51">
        <f>1/(1+10^(-H1065))</f>
        <v/>
      </c>
      <c r="J1065" s="52">
        <f>LN(ABS(E1065)+1)*('2_Params'!$B$8/MAX('2_Params'!$B$10,(IF(L1065=1,F1065-G1065,G1065-F1065))*'2_Params'!$B$9+'2_Params'!$B$8))</f>
        <v/>
      </c>
      <c r="K1065" s="52">
        <f>'2_Params'!$B$5*J1065*(L1065-I1065)</f>
        <v/>
      </c>
      <c r="L1065" s="48">
        <f>'1_Raw_Games'!O1065</f>
        <v/>
      </c>
      <c r="M1065" s="66" t="n">
        <v>0.9099343226790489</v>
      </c>
      <c r="N1065" s="54">
        <f>ABS(H1065-M1065)</f>
        <v/>
      </c>
    </row>
    <row r="1066" ht="15" customHeight="1" s="35">
      <c r="A1066" s="48">
        <f>'1_Raw_Games'!A1066</f>
        <v/>
      </c>
      <c r="B1066" s="49">
        <f>'1_Raw_Games'!B1066</f>
        <v/>
      </c>
      <c r="C1066" s="48">
        <f>'1_Raw_Games'!D1066</f>
        <v/>
      </c>
      <c r="D1066" s="48">
        <f>'1_Raw_Games'!C1066</f>
        <v/>
      </c>
      <c r="E1066" s="48">
        <f>'1_Raw_Games'!P1066</f>
        <v/>
      </c>
      <c r="F1066" s="50">
        <f>'2_Params'!$B$4+SUMPRODUCT(($C$3:C1065=C1066)*($K$3:K1065))-SUMPRODUCT(($D$3:D1065=C1066)*($K$3:K1065))</f>
        <v/>
      </c>
      <c r="G1066" s="50">
        <f>'2_Params'!$B$4+SUMPRODUCT(($C$3:C1065=D1066)*($K$3:K1065))-SUMPRODUCT(($D$3:D1065=D1066)*($K$3:K1065))</f>
        <v/>
      </c>
      <c r="H1066" s="51">
        <f>(F1066-G1066+'2_Params'!$B$6)/'2_Params'!$B$7</f>
        <v/>
      </c>
      <c r="I1066" s="51">
        <f>1/(1+10^(-H1066))</f>
        <v/>
      </c>
      <c r="J1066" s="52">
        <f>LN(ABS(E1066)+1)*('2_Params'!$B$8/MAX('2_Params'!$B$10,(IF(L1066=1,F1066-G1066,G1066-F1066))*'2_Params'!$B$9+'2_Params'!$B$8))</f>
        <v/>
      </c>
      <c r="K1066" s="52">
        <f>'2_Params'!$B$5*J1066*(L1066-I1066)</f>
        <v/>
      </c>
      <c r="L1066" s="48">
        <f>'1_Raw_Games'!O1066</f>
        <v/>
      </c>
      <c r="M1066" s="66" t="n">
        <v>0.3529205402597983</v>
      </c>
      <c r="N1066" s="54">
        <f>ABS(H1066-M1066)</f>
        <v/>
      </c>
    </row>
    <row r="1067" ht="15" customHeight="1" s="35">
      <c r="A1067" s="48">
        <f>'1_Raw_Games'!A1067</f>
        <v/>
      </c>
      <c r="B1067" s="49">
        <f>'1_Raw_Games'!B1067</f>
        <v/>
      </c>
      <c r="C1067" s="48">
        <f>'1_Raw_Games'!D1067</f>
        <v/>
      </c>
      <c r="D1067" s="48">
        <f>'1_Raw_Games'!C1067</f>
        <v/>
      </c>
      <c r="E1067" s="48">
        <f>'1_Raw_Games'!P1067</f>
        <v/>
      </c>
      <c r="F1067" s="50">
        <f>'2_Params'!$B$4+SUMPRODUCT(($C$3:C1066=C1067)*($K$3:K1066))-SUMPRODUCT(($D$3:D1066=C1067)*($K$3:K1066))</f>
        <v/>
      </c>
      <c r="G1067" s="50">
        <f>'2_Params'!$B$4+SUMPRODUCT(($C$3:C1066=D1067)*($K$3:K1066))-SUMPRODUCT(($D$3:D1066=D1067)*($K$3:K1066))</f>
        <v/>
      </c>
      <c r="H1067" s="51">
        <f>(F1067-G1067+'2_Params'!$B$6)/'2_Params'!$B$7</f>
        <v/>
      </c>
      <c r="I1067" s="51">
        <f>1/(1+10^(-H1067))</f>
        <v/>
      </c>
      <c r="J1067" s="52">
        <f>LN(ABS(E1067)+1)*('2_Params'!$B$8/MAX('2_Params'!$B$10,(IF(L1067=1,F1067-G1067,G1067-F1067))*'2_Params'!$B$9+'2_Params'!$B$8))</f>
        <v/>
      </c>
      <c r="K1067" s="52">
        <f>'2_Params'!$B$5*J1067*(L1067-I1067)</f>
        <v/>
      </c>
      <c r="L1067" s="48">
        <f>'1_Raw_Games'!O1067</f>
        <v/>
      </c>
      <c r="M1067" s="66" t="n">
        <v>0.1125153172069866</v>
      </c>
      <c r="N1067" s="54">
        <f>ABS(H1067-M1067)</f>
        <v/>
      </c>
    </row>
    <row r="1068" ht="15" customHeight="1" s="35">
      <c r="A1068" s="48">
        <f>'1_Raw_Games'!A1068</f>
        <v/>
      </c>
      <c r="B1068" s="49">
        <f>'1_Raw_Games'!B1068</f>
        <v/>
      </c>
      <c r="C1068" s="48">
        <f>'1_Raw_Games'!D1068</f>
        <v/>
      </c>
      <c r="D1068" s="48">
        <f>'1_Raw_Games'!C1068</f>
        <v/>
      </c>
      <c r="E1068" s="48">
        <f>'1_Raw_Games'!P1068</f>
        <v/>
      </c>
      <c r="F1068" s="50">
        <f>'2_Params'!$B$4+SUMPRODUCT(($C$3:C1067=C1068)*($K$3:K1067))-SUMPRODUCT(($D$3:D1067=C1068)*($K$3:K1067))</f>
        <v/>
      </c>
      <c r="G1068" s="50">
        <f>'2_Params'!$B$4+SUMPRODUCT(($C$3:C1067=D1068)*($K$3:K1067))-SUMPRODUCT(($D$3:D1067=D1068)*($K$3:K1067))</f>
        <v/>
      </c>
      <c r="H1068" s="51">
        <f>(F1068-G1068+'2_Params'!$B$6)/'2_Params'!$B$7</f>
        <v/>
      </c>
      <c r="I1068" s="51">
        <f>1/(1+10^(-H1068))</f>
        <v/>
      </c>
      <c r="J1068" s="52">
        <f>LN(ABS(E1068)+1)*('2_Params'!$B$8/MAX('2_Params'!$B$10,(IF(L1068=1,F1068-G1068,G1068-F1068))*'2_Params'!$B$9+'2_Params'!$B$8))</f>
        <v/>
      </c>
      <c r="K1068" s="52">
        <f>'2_Params'!$B$5*J1068*(L1068-I1068)</f>
        <v/>
      </c>
      <c r="L1068" s="48">
        <f>'1_Raw_Games'!O1068</f>
        <v/>
      </c>
      <c r="M1068" s="66" t="n">
        <v>0.5695337868219269</v>
      </c>
      <c r="N1068" s="54">
        <f>ABS(H1068-M1068)</f>
        <v/>
      </c>
    </row>
    <row r="1069" ht="15" customHeight="1" s="35">
      <c r="A1069" s="48">
        <f>'1_Raw_Games'!A1069</f>
        <v/>
      </c>
      <c r="B1069" s="49">
        <f>'1_Raw_Games'!B1069</f>
        <v/>
      </c>
      <c r="C1069" s="48">
        <f>'1_Raw_Games'!D1069</f>
        <v/>
      </c>
      <c r="D1069" s="48">
        <f>'1_Raw_Games'!C1069</f>
        <v/>
      </c>
      <c r="E1069" s="48">
        <f>'1_Raw_Games'!P1069</f>
        <v/>
      </c>
      <c r="F1069" s="50">
        <f>'2_Params'!$B$4+SUMPRODUCT(($C$3:C1068=C1069)*($K$3:K1068))-SUMPRODUCT(($D$3:D1068=C1069)*($K$3:K1068))</f>
        <v/>
      </c>
      <c r="G1069" s="50">
        <f>'2_Params'!$B$4+SUMPRODUCT(($C$3:C1068=D1069)*($K$3:K1068))-SUMPRODUCT(($D$3:D1068=D1069)*($K$3:K1068))</f>
        <v/>
      </c>
      <c r="H1069" s="51">
        <f>(F1069-G1069+'2_Params'!$B$6)/'2_Params'!$B$7</f>
        <v/>
      </c>
      <c r="I1069" s="51">
        <f>1/(1+10^(-H1069))</f>
        <v/>
      </c>
      <c r="J1069" s="52">
        <f>LN(ABS(E1069)+1)*('2_Params'!$B$8/MAX('2_Params'!$B$10,(IF(L1069=1,F1069-G1069,G1069-F1069))*'2_Params'!$B$9+'2_Params'!$B$8))</f>
        <v/>
      </c>
      <c r="K1069" s="52">
        <f>'2_Params'!$B$5*J1069*(L1069-I1069)</f>
        <v/>
      </c>
      <c r="L1069" s="48">
        <f>'1_Raw_Games'!O1069</f>
        <v/>
      </c>
      <c r="M1069" s="66" t="n">
        <v>0.2427299470166076</v>
      </c>
      <c r="N1069" s="54">
        <f>ABS(H1069-M1069)</f>
        <v/>
      </c>
    </row>
    <row r="1070" ht="15" customHeight="1" s="35">
      <c r="A1070" s="48">
        <f>'1_Raw_Games'!A1070</f>
        <v/>
      </c>
      <c r="B1070" s="49">
        <f>'1_Raw_Games'!B1070</f>
        <v/>
      </c>
      <c r="C1070" s="48">
        <f>'1_Raw_Games'!D1070</f>
        <v/>
      </c>
      <c r="D1070" s="48">
        <f>'1_Raw_Games'!C1070</f>
        <v/>
      </c>
      <c r="E1070" s="48">
        <f>'1_Raw_Games'!P1070</f>
        <v/>
      </c>
      <c r="F1070" s="50">
        <f>'2_Params'!$B$4+SUMPRODUCT(($C$3:C1069=C1070)*($K$3:K1069))-SUMPRODUCT(($D$3:D1069=C1070)*($K$3:K1069))</f>
        <v/>
      </c>
      <c r="G1070" s="50">
        <f>'2_Params'!$B$4+SUMPRODUCT(($C$3:C1069=D1070)*($K$3:K1069))-SUMPRODUCT(($D$3:D1069=D1070)*($K$3:K1069))</f>
        <v/>
      </c>
      <c r="H1070" s="51">
        <f>(F1070-G1070+'2_Params'!$B$6)/'2_Params'!$B$7</f>
        <v/>
      </c>
      <c r="I1070" s="51">
        <f>1/(1+10^(-H1070))</f>
        <v/>
      </c>
      <c r="J1070" s="52">
        <f>LN(ABS(E1070)+1)*('2_Params'!$B$8/MAX('2_Params'!$B$10,(IF(L1070=1,F1070-G1070,G1070-F1070))*'2_Params'!$B$9+'2_Params'!$B$8))</f>
        <v/>
      </c>
      <c r="K1070" s="52">
        <f>'2_Params'!$B$5*J1070*(L1070-I1070)</f>
        <v/>
      </c>
      <c r="L1070" s="48">
        <f>'1_Raw_Games'!O1070</f>
        <v/>
      </c>
      <c r="M1070" s="66" t="n">
        <v>0.6876865974669403</v>
      </c>
      <c r="N1070" s="54">
        <f>ABS(H1070-M1070)</f>
        <v/>
      </c>
    </row>
    <row r="1071" ht="15" customHeight="1" s="35">
      <c r="A1071" s="48">
        <f>'1_Raw_Games'!A1071</f>
        <v/>
      </c>
      <c r="B1071" s="49">
        <f>'1_Raw_Games'!B1071</f>
        <v/>
      </c>
      <c r="C1071" s="48">
        <f>'1_Raw_Games'!D1071</f>
        <v/>
      </c>
      <c r="D1071" s="48">
        <f>'1_Raw_Games'!C1071</f>
        <v/>
      </c>
      <c r="E1071" s="48">
        <f>'1_Raw_Games'!P1071</f>
        <v/>
      </c>
      <c r="F1071" s="50">
        <f>'2_Params'!$B$4+SUMPRODUCT(($C$3:C1070=C1071)*($K$3:K1070))-SUMPRODUCT(($D$3:D1070=C1071)*($K$3:K1070))</f>
        <v/>
      </c>
      <c r="G1071" s="50">
        <f>'2_Params'!$B$4+SUMPRODUCT(($C$3:C1070=D1071)*($K$3:K1070))-SUMPRODUCT(($D$3:D1070=D1071)*($K$3:K1070))</f>
        <v/>
      </c>
      <c r="H1071" s="51">
        <f>(F1071-G1071+'2_Params'!$B$6)/'2_Params'!$B$7</f>
        <v/>
      </c>
      <c r="I1071" s="51">
        <f>1/(1+10^(-H1071))</f>
        <v/>
      </c>
      <c r="J1071" s="52">
        <f>LN(ABS(E1071)+1)*('2_Params'!$B$8/MAX('2_Params'!$B$10,(IF(L1071=1,F1071-G1071,G1071-F1071))*'2_Params'!$B$9+'2_Params'!$B$8))</f>
        <v/>
      </c>
      <c r="K1071" s="52">
        <f>'2_Params'!$B$5*J1071*(L1071-I1071)</f>
        <v/>
      </c>
      <c r="L1071" s="48">
        <f>'1_Raw_Games'!O1071</f>
        <v/>
      </c>
      <c r="M1071" s="66" t="n">
        <v>-0.2786773027891229</v>
      </c>
      <c r="N1071" s="54">
        <f>ABS(H1071-M1071)</f>
        <v/>
      </c>
    </row>
    <row r="1072" ht="15" customHeight="1" s="35">
      <c r="A1072" s="48">
        <f>'1_Raw_Games'!A1072</f>
        <v/>
      </c>
      <c r="B1072" s="49">
        <f>'1_Raw_Games'!B1072</f>
        <v/>
      </c>
      <c r="C1072" s="48">
        <f>'1_Raw_Games'!D1072</f>
        <v/>
      </c>
      <c r="D1072" s="48">
        <f>'1_Raw_Games'!C1072</f>
        <v/>
      </c>
      <c r="E1072" s="48">
        <f>'1_Raw_Games'!P1072</f>
        <v/>
      </c>
      <c r="F1072" s="50">
        <f>'2_Params'!$B$4+SUMPRODUCT(($C$3:C1071=C1072)*($K$3:K1071))-SUMPRODUCT(($D$3:D1071=C1072)*($K$3:K1071))</f>
        <v/>
      </c>
      <c r="G1072" s="50">
        <f>'2_Params'!$B$4+SUMPRODUCT(($C$3:C1071=D1072)*($K$3:K1071))-SUMPRODUCT(($D$3:D1071=D1072)*($K$3:K1071))</f>
        <v/>
      </c>
      <c r="H1072" s="51">
        <f>(F1072-G1072+'2_Params'!$B$6)/'2_Params'!$B$7</f>
        <v/>
      </c>
      <c r="I1072" s="51">
        <f>1/(1+10^(-H1072))</f>
        <v/>
      </c>
      <c r="J1072" s="52">
        <f>LN(ABS(E1072)+1)*('2_Params'!$B$8/MAX('2_Params'!$B$10,(IF(L1072=1,F1072-G1072,G1072-F1072))*'2_Params'!$B$9+'2_Params'!$B$8))</f>
        <v/>
      </c>
      <c r="K1072" s="52">
        <f>'2_Params'!$B$5*J1072*(L1072-I1072)</f>
        <v/>
      </c>
      <c r="L1072" s="48">
        <f>'1_Raw_Games'!O1072</f>
        <v/>
      </c>
      <c r="M1072" s="66" t="n">
        <v>-0.2558131345587537</v>
      </c>
      <c r="N1072" s="54">
        <f>ABS(H1072-M1072)</f>
        <v/>
      </c>
    </row>
    <row r="1073" ht="15" customHeight="1" s="35">
      <c r="A1073" s="48">
        <f>'1_Raw_Games'!A1073</f>
        <v/>
      </c>
      <c r="B1073" s="49">
        <f>'1_Raw_Games'!B1073</f>
        <v/>
      </c>
      <c r="C1073" s="48">
        <f>'1_Raw_Games'!D1073</f>
        <v/>
      </c>
      <c r="D1073" s="48">
        <f>'1_Raw_Games'!C1073</f>
        <v/>
      </c>
      <c r="E1073" s="48">
        <f>'1_Raw_Games'!P1073</f>
        <v/>
      </c>
      <c r="F1073" s="50">
        <f>'2_Params'!$B$4+SUMPRODUCT(($C$3:C1072=C1073)*($K$3:K1072))-SUMPRODUCT(($D$3:D1072=C1073)*($K$3:K1072))</f>
        <v/>
      </c>
      <c r="G1073" s="50">
        <f>'2_Params'!$B$4+SUMPRODUCT(($C$3:C1072=D1073)*($K$3:K1072))-SUMPRODUCT(($D$3:D1072=D1073)*($K$3:K1072))</f>
        <v/>
      </c>
      <c r="H1073" s="51">
        <f>(F1073-G1073+'2_Params'!$B$6)/'2_Params'!$B$7</f>
        <v/>
      </c>
      <c r="I1073" s="51">
        <f>1/(1+10^(-H1073))</f>
        <v/>
      </c>
      <c r="J1073" s="52">
        <f>LN(ABS(E1073)+1)*('2_Params'!$B$8/MAX('2_Params'!$B$10,(IF(L1073=1,F1073-G1073,G1073-F1073))*'2_Params'!$B$9+'2_Params'!$B$8))</f>
        <v/>
      </c>
      <c r="K1073" s="52">
        <f>'2_Params'!$B$5*J1073*(L1073-I1073)</f>
        <v/>
      </c>
      <c r="L1073" s="48">
        <f>'1_Raw_Games'!O1073</f>
        <v/>
      </c>
      <c r="M1073" s="66" t="n">
        <v>-0.2851921476637665</v>
      </c>
      <c r="N1073" s="54">
        <f>ABS(H1073-M1073)</f>
        <v/>
      </c>
    </row>
    <row r="1074" ht="15" customHeight="1" s="35">
      <c r="A1074" s="48">
        <f>'1_Raw_Games'!A1074</f>
        <v/>
      </c>
      <c r="B1074" s="49">
        <f>'1_Raw_Games'!B1074</f>
        <v/>
      </c>
      <c r="C1074" s="48">
        <f>'1_Raw_Games'!D1074</f>
        <v/>
      </c>
      <c r="D1074" s="48">
        <f>'1_Raw_Games'!C1074</f>
        <v/>
      </c>
      <c r="E1074" s="48">
        <f>'1_Raw_Games'!P1074</f>
        <v/>
      </c>
      <c r="F1074" s="50">
        <f>'2_Params'!$B$4+SUMPRODUCT(($C$3:C1073=C1074)*($K$3:K1073))-SUMPRODUCT(($D$3:D1073=C1074)*($K$3:K1073))</f>
        <v/>
      </c>
      <c r="G1074" s="50">
        <f>'2_Params'!$B$4+SUMPRODUCT(($C$3:C1073=D1074)*($K$3:K1073))-SUMPRODUCT(($D$3:D1073=D1074)*($K$3:K1073))</f>
        <v/>
      </c>
      <c r="H1074" s="51">
        <f>(F1074-G1074+'2_Params'!$B$6)/'2_Params'!$B$7</f>
        <v/>
      </c>
      <c r="I1074" s="51">
        <f>1/(1+10^(-H1074))</f>
        <v/>
      </c>
      <c r="J1074" s="52">
        <f>LN(ABS(E1074)+1)*('2_Params'!$B$8/MAX('2_Params'!$B$10,(IF(L1074=1,F1074-G1074,G1074-F1074))*'2_Params'!$B$9+'2_Params'!$B$8))</f>
        <v/>
      </c>
      <c r="K1074" s="52">
        <f>'2_Params'!$B$5*J1074*(L1074-I1074)</f>
        <v/>
      </c>
      <c r="L1074" s="48">
        <f>'1_Raw_Games'!O1074</f>
        <v/>
      </c>
      <c r="M1074" s="66" t="n">
        <v>-0.2880724377619634</v>
      </c>
      <c r="N1074" s="54">
        <f>ABS(H1074-M1074)</f>
        <v/>
      </c>
    </row>
    <row r="1075" ht="15" customHeight="1" s="35">
      <c r="A1075" s="48">
        <f>'1_Raw_Games'!A1075</f>
        <v/>
      </c>
      <c r="B1075" s="49">
        <f>'1_Raw_Games'!B1075</f>
        <v/>
      </c>
      <c r="C1075" s="48">
        <f>'1_Raw_Games'!D1075</f>
        <v/>
      </c>
      <c r="D1075" s="48">
        <f>'1_Raw_Games'!C1075</f>
        <v/>
      </c>
      <c r="E1075" s="48">
        <f>'1_Raw_Games'!P1075</f>
        <v/>
      </c>
      <c r="F1075" s="50">
        <f>'2_Params'!$B$4+SUMPRODUCT(($C$3:C1074=C1075)*($K$3:K1074))-SUMPRODUCT(($D$3:D1074=C1075)*($K$3:K1074))</f>
        <v/>
      </c>
      <c r="G1075" s="50">
        <f>'2_Params'!$B$4+SUMPRODUCT(($C$3:C1074=D1075)*($K$3:K1074))-SUMPRODUCT(($D$3:D1074=D1075)*($K$3:K1074))</f>
        <v/>
      </c>
      <c r="H1075" s="51">
        <f>(F1075-G1075+'2_Params'!$B$6)/'2_Params'!$B$7</f>
        <v/>
      </c>
      <c r="I1075" s="51">
        <f>1/(1+10^(-H1075))</f>
        <v/>
      </c>
      <c r="J1075" s="52">
        <f>LN(ABS(E1075)+1)*('2_Params'!$B$8/MAX('2_Params'!$B$10,(IF(L1075=1,F1075-G1075,G1075-F1075))*'2_Params'!$B$9+'2_Params'!$B$8))</f>
        <v/>
      </c>
      <c r="K1075" s="52">
        <f>'2_Params'!$B$5*J1075*(L1075-I1075)</f>
        <v/>
      </c>
      <c r="L1075" s="48">
        <f>'1_Raw_Games'!O1075</f>
        <v/>
      </c>
      <c r="M1075" s="66" t="n">
        <v>-0.0581364956749365</v>
      </c>
      <c r="N1075" s="54">
        <f>ABS(H1075-M1075)</f>
        <v/>
      </c>
    </row>
    <row r="1076" ht="15" customHeight="1" s="35">
      <c r="A1076" s="48">
        <f>'1_Raw_Games'!A1076</f>
        <v/>
      </c>
      <c r="B1076" s="49">
        <f>'1_Raw_Games'!B1076</f>
        <v/>
      </c>
      <c r="C1076" s="48">
        <f>'1_Raw_Games'!D1076</f>
        <v/>
      </c>
      <c r="D1076" s="48">
        <f>'1_Raw_Games'!C1076</f>
        <v/>
      </c>
      <c r="E1076" s="48">
        <f>'1_Raw_Games'!P1076</f>
        <v/>
      </c>
      <c r="F1076" s="50">
        <f>'2_Params'!$B$4+SUMPRODUCT(($C$3:C1075=C1076)*($K$3:K1075))-SUMPRODUCT(($D$3:D1075=C1076)*($K$3:K1075))</f>
        <v/>
      </c>
      <c r="G1076" s="50">
        <f>'2_Params'!$B$4+SUMPRODUCT(($C$3:C1075=D1076)*($K$3:K1075))-SUMPRODUCT(($D$3:D1075=D1076)*($K$3:K1075))</f>
        <v/>
      </c>
      <c r="H1076" s="51">
        <f>(F1076-G1076+'2_Params'!$B$6)/'2_Params'!$B$7</f>
        <v/>
      </c>
      <c r="I1076" s="51">
        <f>1/(1+10^(-H1076))</f>
        <v/>
      </c>
      <c r="J1076" s="52">
        <f>LN(ABS(E1076)+1)*('2_Params'!$B$8/MAX('2_Params'!$B$10,(IF(L1076=1,F1076-G1076,G1076-F1076))*'2_Params'!$B$9+'2_Params'!$B$8))</f>
        <v/>
      </c>
      <c r="K1076" s="52">
        <f>'2_Params'!$B$5*J1076*(L1076-I1076)</f>
        <v/>
      </c>
      <c r="L1076" s="48">
        <f>'1_Raw_Games'!O1076</f>
        <v/>
      </c>
      <c r="M1076" s="66" t="n">
        <v>0.5513967996578896</v>
      </c>
      <c r="N1076" s="54">
        <f>ABS(H1076-M1076)</f>
        <v/>
      </c>
    </row>
    <row r="1077" ht="15" customHeight="1" s="35">
      <c r="A1077" s="48">
        <f>'1_Raw_Games'!A1077</f>
        <v/>
      </c>
      <c r="B1077" s="49">
        <f>'1_Raw_Games'!B1077</f>
        <v/>
      </c>
      <c r="C1077" s="48">
        <f>'1_Raw_Games'!D1077</f>
        <v/>
      </c>
      <c r="D1077" s="48">
        <f>'1_Raw_Games'!C1077</f>
        <v/>
      </c>
      <c r="E1077" s="48">
        <f>'1_Raw_Games'!P1077</f>
        <v/>
      </c>
      <c r="F1077" s="50">
        <f>'2_Params'!$B$4+SUMPRODUCT(($C$3:C1076=C1077)*($K$3:K1076))-SUMPRODUCT(($D$3:D1076=C1077)*($K$3:K1076))</f>
        <v/>
      </c>
      <c r="G1077" s="50">
        <f>'2_Params'!$B$4+SUMPRODUCT(($C$3:C1076=D1077)*($K$3:K1076))-SUMPRODUCT(($D$3:D1076=D1077)*($K$3:K1076))</f>
        <v/>
      </c>
      <c r="H1077" s="51">
        <f>(F1077-G1077+'2_Params'!$B$6)/'2_Params'!$B$7</f>
        <v/>
      </c>
      <c r="I1077" s="51">
        <f>1/(1+10^(-H1077))</f>
        <v/>
      </c>
      <c r="J1077" s="52">
        <f>LN(ABS(E1077)+1)*('2_Params'!$B$8/MAX('2_Params'!$B$10,(IF(L1077=1,F1077-G1077,G1077-F1077))*'2_Params'!$B$9+'2_Params'!$B$8))</f>
        <v/>
      </c>
      <c r="K1077" s="52">
        <f>'2_Params'!$B$5*J1077*(L1077-I1077)</f>
        <v/>
      </c>
      <c r="L1077" s="48">
        <f>'1_Raw_Games'!O1077</f>
        <v/>
      </c>
      <c r="M1077" s="66" t="n">
        <v>0.4360526289224094</v>
      </c>
      <c r="N1077" s="54">
        <f>ABS(H1077-M1077)</f>
        <v/>
      </c>
    </row>
    <row r="1078" ht="15" customHeight="1" s="35">
      <c r="A1078" s="48">
        <f>'1_Raw_Games'!A1078</f>
        <v/>
      </c>
      <c r="B1078" s="49">
        <f>'1_Raw_Games'!B1078</f>
        <v/>
      </c>
      <c r="C1078" s="48">
        <f>'1_Raw_Games'!D1078</f>
        <v/>
      </c>
      <c r="D1078" s="48">
        <f>'1_Raw_Games'!C1078</f>
        <v/>
      </c>
      <c r="E1078" s="48">
        <f>'1_Raw_Games'!P1078</f>
        <v/>
      </c>
      <c r="F1078" s="50">
        <f>'2_Params'!$B$4+SUMPRODUCT(($C$3:C1077=C1078)*($K$3:K1077))-SUMPRODUCT(($D$3:D1077=C1078)*($K$3:K1077))</f>
        <v/>
      </c>
      <c r="G1078" s="50">
        <f>'2_Params'!$B$4+SUMPRODUCT(($C$3:C1077=D1078)*($K$3:K1077))-SUMPRODUCT(($D$3:D1077=D1078)*($K$3:K1077))</f>
        <v/>
      </c>
      <c r="H1078" s="51">
        <f>(F1078-G1078+'2_Params'!$B$6)/'2_Params'!$B$7</f>
        <v/>
      </c>
      <c r="I1078" s="51">
        <f>1/(1+10^(-H1078))</f>
        <v/>
      </c>
      <c r="J1078" s="52">
        <f>LN(ABS(E1078)+1)*('2_Params'!$B$8/MAX('2_Params'!$B$10,(IF(L1078=1,F1078-G1078,G1078-F1078))*'2_Params'!$B$9+'2_Params'!$B$8))</f>
        <v/>
      </c>
      <c r="K1078" s="52">
        <f>'2_Params'!$B$5*J1078*(L1078-I1078)</f>
        <v/>
      </c>
      <c r="L1078" s="48">
        <f>'1_Raw_Games'!O1078</f>
        <v/>
      </c>
      <c r="M1078" s="66" t="n">
        <v>0.7580986587871229</v>
      </c>
      <c r="N1078" s="54">
        <f>ABS(H1078-M1078)</f>
        <v/>
      </c>
    </row>
    <row r="1079" ht="15" customHeight="1" s="35">
      <c r="A1079" s="48">
        <f>'1_Raw_Games'!A1079</f>
        <v/>
      </c>
      <c r="B1079" s="49">
        <f>'1_Raw_Games'!B1079</f>
        <v/>
      </c>
      <c r="C1079" s="48">
        <f>'1_Raw_Games'!D1079</f>
        <v/>
      </c>
      <c r="D1079" s="48">
        <f>'1_Raw_Games'!C1079</f>
        <v/>
      </c>
      <c r="E1079" s="48">
        <f>'1_Raw_Games'!P1079</f>
        <v/>
      </c>
      <c r="F1079" s="50">
        <f>'2_Params'!$B$4+SUMPRODUCT(($C$3:C1078=C1079)*($K$3:K1078))-SUMPRODUCT(($D$3:D1078=C1079)*($K$3:K1078))</f>
        <v/>
      </c>
      <c r="G1079" s="50">
        <f>'2_Params'!$B$4+SUMPRODUCT(($C$3:C1078=D1079)*($K$3:K1078))-SUMPRODUCT(($D$3:D1078=D1079)*($K$3:K1078))</f>
        <v/>
      </c>
      <c r="H1079" s="51">
        <f>(F1079-G1079+'2_Params'!$B$6)/'2_Params'!$B$7</f>
        <v/>
      </c>
      <c r="I1079" s="51">
        <f>1/(1+10^(-H1079))</f>
        <v/>
      </c>
      <c r="J1079" s="52">
        <f>LN(ABS(E1079)+1)*('2_Params'!$B$8/MAX('2_Params'!$B$10,(IF(L1079=1,F1079-G1079,G1079-F1079))*'2_Params'!$B$9+'2_Params'!$B$8))</f>
        <v/>
      </c>
      <c r="K1079" s="52">
        <f>'2_Params'!$B$5*J1079*(L1079-I1079)</f>
        <v/>
      </c>
      <c r="L1079" s="48">
        <f>'1_Raw_Games'!O1079</f>
        <v/>
      </c>
      <c r="M1079" s="66" t="n">
        <v>0.5260802878209739</v>
      </c>
      <c r="N1079" s="54">
        <f>ABS(H1079-M1079)</f>
        <v/>
      </c>
    </row>
    <row r="1080" ht="15" customHeight="1" s="35">
      <c r="A1080" s="48">
        <f>'1_Raw_Games'!A1080</f>
        <v/>
      </c>
      <c r="B1080" s="49">
        <f>'1_Raw_Games'!B1080</f>
        <v/>
      </c>
      <c r="C1080" s="48">
        <f>'1_Raw_Games'!D1080</f>
        <v/>
      </c>
      <c r="D1080" s="48">
        <f>'1_Raw_Games'!C1080</f>
        <v/>
      </c>
      <c r="E1080" s="48">
        <f>'1_Raw_Games'!P1080</f>
        <v/>
      </c>
      <c r="F1080" s="50">
        <f>'2_Params'!$B$4+SUMPRODUCT(($C$3:C1079=C1080)*($K$3:K1079))-SUMPRODUCT(($D$3:D1079=C1080)*($K$3:K1079))</f>
        <v/>
      </c>
      <c r="G1080" s="50">
        <f>'2_Params'!$B$4+SUMPRODUCT(($C$3:C1079=D1080)*($K$3:K1079))-SUMPRODUCT(($D$3:D1079=D1080)*($K$3:K1079))</f>
        <v/>
      </c>
      <c r="H1080" s="51">
        <f>(F1080-G1080+'2_Params'!$B$6)/'2_Params'!$B$7</f>
        <v/>
      </c>
      <c r="I1080" s="51">
        <f>1/(1+10^(-H1080))</f>
        <v/>
      </c>
      <c r="J1080" s="52">
        <f>LN(ABS(E1080)+1)*('2_Params'!$B$8/MAX('2_Params'!$B$10,(IF(L1080=1,F1080-G1080,G1080-F1080))*'2_Params'!$B$9+'2_Params'!$B$8))</f>
        <v/>
      </c>
      <c r="K1080" s="52">
        <f>'2_Params'!$B$5*J1080*(L1080-I1080)</f>
        <v/>
      </c>
      <c r="L1080" s="48">
        <f>'1_Raw_Games'!O1080</f>
        <v/>
      </c>
      <c r="M1080" s="66" t="n">
        <v>0.3524988040740493</v>
      </c>
      <c r="N1080" s="54">
        <f>ABS(H1080-M1080)</f>
        <v/>
      </c>
    </row>
    <row r="1081" ht="15" customHeight="1" s="35">
      <c r="A1081" s="48">
        <f>'1_Raw_Games'!A1081</f>
        <v/>
      </c>
      <c r="B1081" s="49">
        <f>'1_Raw_Games'!B1081</f>
        <v/>
      </c>
      <c r="C1081" s="48">
        <f>'1_Raw_Games'!D1081</f>
        <v/>
      </c>
      <c r="D1081" s="48">
        <f>'1_Raw_Games'!C1081</f>
        <v/>
      </c>
      <c r="E1081" s="48">
        <f>'1_Raw_Games'!P1081</f>
        <v/>
      </c>
      <c r="F1081" s="50">
        <f>'2_Params'!$B$4+SUMPRODUCT(($C$3:C1080=C1081)*($K$3:K1080))-SUMPRODUCT(($D$3:D1080=C1081)*($K$3:K1080))</f>
        <v/>
      </c>
      <c r="G1081" s="50">
        <f>'2_Params'!$B$4+SUMPRODUCT(($C$3:C1080=D1081)*($K$3:K1080))-SUMPRODUCT(($D$3:D1080=D1081)*($K$3:K1080))</f>
        <v/>
      </c>
      <c r="H1081" s="51">
        <f>(F1081-G1081+'2_Params'!$B$6)/'2_Params'!$B$7</f>
        <v/>
      </c>
      <c r="I1081" s="51">
        <f>1/(1+10^(-H1081))</f>
        <v/>
      </c>
      <c r="J1081" s="52">
        <f>LN(ABS(E1081)+1)*('2_Params'!$B$8/MAX('2_Params'!$B$10,(IF(L1081=1,F1081-G1081,G1081-F1081))*'2_Params'!$B$9+'2_Params'!$B$8))</f>
        <v/>
      </c>
      <c r="K1081" s="52">
        <f>'2_Params'!$B$5*J1081*(L1081-I1081)</f>
        <v/>
      </c>
      <c r="L1081" s="48">
        <f>'1_Raw_Games'!O1081</f>
        <v/>
      </c>
      <c r="M1081" s="66" t="n">
        <v>0.0312945665944442</v>
      </c>
      <c r="N1081" s="54">
        <f>ABS(H1081-M1081)</f>
        <v/>
      </c>
    </row>
    <row r="1082" ht="15" customHeight="1" s="35">
      <c r="A1082" s="48">
        <f>'1_Raw_Games'!A1082</f>
        <v/>
      </c>
      <c r="B1082" s="49">
        <f>'1_Raw_Games'!B1082</f>
        <v/>
      </c>
      <c r="C1082" s="48">
        <f>'1_Raw_Games'!D1082</f>
        <v/>
      </c>
      <c r="D1082" s="48">
        <f>'1_Raw_Games'!C1082</f>
        <v/>
      </c>
      <c r="E1082" s="48">
        <f>'1_Raw_Games'!P1082</f>
        <v/>
      </c>
      <c r="F1082" s="50">
        <f>'2_Params'!$B$4+SUMPRODUCT(($C$3:C1081=C1082)*($K$3:K1081))-SUMPRODUCT(($D$3:D1081=C1082)*($K$3:K1081))</f>
        <v/>
      </c>
      <c r="G1082" s="50">
        <f>'2_Params'!$B$4+SUMPRODUCT(($C$3:C1081=D1082)*($K$3:K1081))-SUMPRODUCT(($D$3:D1081=D1082)*($K$3:K1081))</f>
        <v/>
      </c>
      <c r="H1082" s="51">
        <f>(F1082-G1082+'2_Params'!$B$6)/'2_Params'!$B$7</f>
        <v/>
      </c>
      <c r="I1082" s="51">
        <f>1/(1+10^(-H1082))</f>
        <v/>
      </c>
      <c r="J1082" s="52">
        <f>LN(ABS(E1082)+1)*('2_Params'!$B$8/MAX('2_Params'!$B$10,(IF(L1082=1,F1082-G1082,G1082-F1082))*'2_Params'!$B$9+'2_Params'!$B$8))</f>
        <v/>
      </c>
      <c r="K1082" s="52">
        <f>'2_Params'!$B$5*J1082*(L1082-I1082)</f>
        <v/>
      </c>
      <c r="L1082" s="48">
        <f>'1_Raw_Games'!O1082</f>
        <v/>
      </c>
      <c r="M1082" s="66" t="n">
        <v>0.3296417116292502</v>
      </c>
      <c r="N1082" s="54">
        <f>ABS(H1082-M1082)</f>
        <v/>
      </c>
    </row>
    <row r="1083" ht="15" customHeight="1" s="35">
      <c r="A1083" s="48">
        <f>'1_Raw_Games'!A1083</f>
        <v/>
      </c>
      <c r="B1083" s="49">
        <f>'1_Raw_Games'!B1083</f>
        <v/>
      </c>
      <c r="C1083" s="48">
        <f>'1_Raw_Games'!D1083</f>
        <v/>
      </c>
      <c r="D1083" s="48">
        <f>'1_Raw_Games'!C1083</f>
        <v/>
      </c>
      <c r="E1083" s="48">
        <f>'1_Raw_Games'!P1083</f>
        <v/>
      </c>
      <c r="F1083" s="50">
        <f>'2_Params'!$B$4+SUMPRODUCT(($C$3:C1082=C1083)*($K$3:K1082))-SUMPRODUCT(($D$3:D1082=C1083)*($K$3:K1082))</f>
        <v/>
      </c>
      <c r="G1083" s="50">
        <f>'2_Params'!$B$4+SUMPRODUCT(($C$3:C1082=D1083)*($K$3:K1082))-SUMPRODUCT(($D$3:D1082=D1083)*($K$3:K1082))</f>
        <v/>
      </c>
      <c r="H1083" s="51">
        <f>(F1083-G1083+'2_Params'!$B$6)/'2_Params'!$B$7</f>
        <v/>
      </c>
      <c r="I1083" s="51">
        <f>1/(1+10^(-H1083))</f>
        <v/>
      </c>
      <c r="J1083" s="52">
        <f>LN(ABS(E1083)+1)*('2_Params'!$B$8/MAX('2_Params'!$B$10,(IF(L1083=1,F1083-G1083,G1083-F1083))*'2_Params'!$B$9+'2_Params'!$B$8))</f>
        <v/>
      </c>
      <c r="K1083" s="52">
        <f>'2_Params'!$B$5*J1083*(L1083-I1083)</f>
        <v/>
      </c>
      <c r="L1083" s="48">
        <f>'1_Raw_Games'!O1083</f>
        <v/>
      </c>
      <c r="M1083" s="66" t="n">
        <v>-0.5636115189754514</v>
      </c>
      <c r="N1083" s="54">
        <f>ABS(H1083-M1083)</f>
        <v/>
      </c>
    </row>
    <row r="1084" ht="15" customHeight="1" s="35">
      <c r="A1084" s="48">
        <f>'1_Raw_Games'!A1084</f>
        <v/>
      </c>
      <c r="B1084" s="49">
        <f>'1_Raw_Games'!B1084</f>
        <v/>
      </c>
      <c r="C1084" s="48">
        <f>'1_Raw_Games'!D1084</f>
        <v/>
      </c>
      <c r="D1084" s="48">
        <f>'1_Raw_Games'!C1084</f>
        <v/>
      </c>
      <c r="E1084" s="48">
        <f>'1_Raw_Games'!P1084</f>
        <v/>
      </c>
      <c r="F1084" s="50">
        <f>'2_Params'!$B$4+SUMPRODUCT(($C$3:C1083=C1084)*($K$3:K1083))-SUMPRODUCT(($D$3:D1083=C1084)*($K$3:K1083))</f>
        <v/>
      </c>
      <c r="G1084" s="50">
        <f>'2_Params'!$B$4+SUMPRODUCT(($C$3:C1083=D1084)*($K$3:K1083))-SUMPRODUCT(($D$3:D1083=D1084)*($K$3:K1083))</f>
        <v/>
      </c>
      <c r="H1084" s="51">
        <f>(F1084-G1084+'2_Params'!$B$6)/'2_Params'!$B$7</f>
        <v/>
      </c>
      <c r="I1084" s="51">
        <f>1/(1+10^(-H1084))</f>
        <v/>
      </c>
      <c r="J1084" s="52">
        <f>LN(ABS(E1084)+1)*('2_Params'!$B$8/MAX('2_Params'!$B$10,(IF(L1084=1,F1084-G1084,G1084-F1084))*'2_Params'!$B$9+'2_Params'!$B$8))</f>
        <v/>
      </c>
      <c r="K1084" s="52">
        <f>'2_Params'!$B$5*J1084*(L1084-I1084)</f>
        <v/>
      </c>
      <c r="L1084" s="48">
        <f>'1_Raw_Games'!O1084</f>
        <v/>
      </c>
      <c r="M1084" s="66" t="n">
        <v>0.4099973008670997</v>
      </c>
      <c r="N1084" s="54">
        <f>ABS(H1084-M1084)</f>
        <v/>
      </c>
    </row>
    <row r="1085" ht="15" customHeight="1" s="35">
      <c r="A1085" s="48">
        <f>'1_Raw_Games'!A1085</f>
        <v/>
      </c>
      <c r="B1085" s="49">
        <f>'1_Raw_Games'!B1085</f>
        <v/>
      </c>
      <c r="C1085" s="48">
        <f>'1_Raw_Games'!D1085</f>
        <v/>
      </c>
      <c r="D1085" s="48">
        <f>'1_Raw_Games'!C1085</f>
        <v/>
      </c>
      <c r="E1085" s="48">
        <f>'1_Raw_Games'!P1085</f>
        <v/>
      </c>
      <c r="F1085" s="50">
        <f>'2_Params'!$B$4+SUMPRODUCT(($C$3:C1084=C1085)*($K$3:K1084))-SUMPRODUCT(($D$3:D1084=C1085)*($K$3:K1084))</f>
        <v/>
      </c>
      <c r="G1085" s="50">
        <f>'2_Params'!$B$4+SUMPRODUCT(($C$3:C1084=D1085)*($K$3:K1084))-SUMPRODUCT(($D$3:D1084=D1085)*($K$3:K1084))</f>
        <v/>
      </c>
      <c r="H1085" s="51">
        <f>(F1085-G1085+'2_Params'!$B$6)/'2_Params'!$B$7</f>
        <v/>
      </c>
      <c r="I1085" s="51">
        <f>1/(1+10^(-H1085))</f>
        <v/>
      </c>
      <c r="J1085" s="52">
        <f>LN(ABS(E1085)+1)*('2_Params'!$B$8/MAX('2_Params'!$B$10,(IF(L1085=1,F1085-G1085,G1085-F1085))*'2_Params'!$B$9+'2_Params'!$B$8))</f>
        <v/>
      </c>
      <c r="K1085" s="52">
        <f>'2_Params'!$B$5*J1085*(L1085-I1085)</f>
        <v/>
      </c>
      <c r="L1085" s="48">
        <f>'1_Raw_Games'!O1085</f>
        <v/>
      </c>
      <c r="M1085" s="66" t="n">
        <v>-0.0392357217374944</v>
      </c>
      <c r="N1085" s="54">
        <f>ABS(H1085-M1085)</f>
        <v/>
      </c>
    </row>
    <row r="1086" ht="15" customHeight="1" s="35">
      <c r="A1086" s="48">
        <f>'1_Raw_Games'!A1086</f>
        <v/>
      </c>
      <c r="B1086" s="49">
        <f>'1_Raw_Games'!B1086</f>
        <v/>
      </c>
      <c r="C1086" s="48">
        <f>'1_Raw_Games'!D1086</f>
        <v/>
      </c>
      <c r="D1086" s="48">
        <f>'1_Raw_Games'!C1086</f>
        <v/>
      </c>
      <c r="E1086" s="48">
        <f>'1_Raw_Games'!P1086</f>
        <v/>
      </c>
      <c r="F1086" s="50">
        <f>'2_Params'!$B$4+SUMPRODUCT(($C$3:C1085=C1086)*($K$3:K1085))-SUMPRODUCT(($D$3:D1085=C1086)*($K$3:K1085))</f>
        <v/>
      </c>
      <c r="G1086" s="50">
        <f>'2_Params'!$B$4+SUMPRODUCT(($C$3:C1085=D1086)*($K$3:K1085))-SUMPRODUCT(($D$3:D1085=D1086)*($K$3:K1085))</f>
        <v/>
      </c>
      <c r="H1086" s="51">
        <f>(F1086-G1086+'2_Params'!$B$6)/'2_Params'!$B$7</f>
        <v/>
      </c>
      <c r="I1086" s="51">
        <f>1/(1+10^(-H1086))</f>
        <v/>
      </c>
      <c r="J1086" s="52">
        <f>LN(ABS(E1086)+1)*('2_Params'!$B$8/MAX('2_Params'!$B$10,(IF(L1086=1,F1086-G1086,G1086-F1086))*'2_Params'!$B$9+'2_Params'!$B$8))</f>
        <v/>
      </c>
      <c r="K1086" s="52">
        <f>'2_Params'!$B$5*J1086*(L1086-I1086)</f>
        <v/>
      </c>
      <c r="L1086" s="48">
        <f>'1_Raw_Games'!O1086</f>
        <v/>
      </c>
      <c r="M1086" s="66" t="n">
        <v>0.3288225298869781</v>
      </c>
      <c r="N1086" s="54">
        <f>ABS(H1086-M1086)</f>
        <v/>
      </c>
    </row>
    <row r="1087" ht="15" customHeight="1" s="35">
      <c r="A1087" s="48">
        <f>'1_Raw_Games'!A1087</f>
        <v/>
      </c>
      <c r="B1087" s="49">
        <f>'1_Raw_Games'!B1087</f>
        <v/>
      </c>
      <c r="C1087" s="48">
        <f>'1_Raw_Games'!D1087</f>
        <v/>
      </c>
      <c r="D1087" s="48">
        <f>'1_Raw_Games'!C1087</f>
        <v/>
      </c>
      <c r="E1087" s="48">
        <f>'1_Raw_Games'!P1087</f>
        <v/>
      </c>
      <c r="F1087" s="50">
        <f>'2_Params'!$B$4+SUMPRODUCT(($C$3:C1086=C1087)*($K$3:K1086))-SUMPRODUCT(($D$3:D1086=C1087)*($K$3:K1086))</f>
        <v/>
      </c>
      <c r="G1087" s="50">
        <f>'2_Params'!$B$4+SUMPRODUCT(($C$3:C1086=D1087)*($K$3:K1086))-SUMPRODUCT(($D$3:D1086=D1087)*($K$3:K1086))</f>
        <v/>
      </c>
      <c r="H1087" s="51">
        <f>(F1087-G1087+'2_Params'!$B$6)/'2_Params'!$B$7</f>
        <v/>
      </c>
      <c r="I1087" s="51">
        <f>1/(1+10^(-H1087))</f>
        <v/>
      </c>
      <c r="J1087" s="52">
        <f>LN(ABS(E1087)+1)*('2_Params'!$B$8/MAX('2_Params'!$B$10,(IF(L1087=1,F1087-G1087,G1087-F1087))*'2_Params'!$B$9+'2_Params'!$B$8))</f>
        <v/>
      </c>
      <c r="K1087" s="52">
        <f>'2_Params'!$B$5*J1087*(L1087-I1087)</f>
        <v/>
      </c>
      <c r="L1087" s="48">
        <f>'1_Raw_Games'!O1087</f>
        <v/>
      </c>
      <c r="M1087" s="66" t="n">
        <v>-0.6688282396506287</v>
      </c>
      <c r="N1087" s="54">
        <f>ABS(H1087-M1087)</f>
        <v/>
      </c>
    </row>
    <row r="1088" ht="15" customHeight="1" s="35">
      <c r="A1088" s="48">
        <f>'1_Raw_Games'!A1088</f>
        <v/>
      </c>
      <c r="B1088" s="49">
        <f>'1_Raw_Games'!B1088</f>
        <v/>
      </c>
      <c r="C1088" s="48">
        <f>'1_Raw_Games'!D1088</f>
        <v/>
      </c>
      <c r="D1088" s="48">
        <f>'1_Raw_Games'!C1088</f>
        <v/>
      </c>
      <c r="E1088" s="48">
        <f>'1_Raw_Games'!P1088</f>
        <v/>
      </c>
      <c r="F1088" s="50">
        <f>'2_Params'!$B$4+SUMPRODUCT(($C$3:C1087=C1088)*($K$3:K1087))-SUMPRODUCT(($D$3:D1087=C1088)*($K$3:K1087))</f>
        <v/>
      </c>
      <c r="G1088" s="50">
        <f>'2_Params'!$B$4+SUMPRODUCT(($C$3:C1087=D1088)*($K$3:K1087))-SUMPRODUCT(($D$3:D1087=D1088)*($K$3:K1087))</f>
        <v/>
      </c>
      <c r="H1088" s="51">
        <f>(F1088-G1088+'2_Params'!$B$6)/'2_Params'!$B$7</f>
        <v/>
      </c>
      <c r="I1088" s="51">
        <f>1/(1+10^(-H1088))</f>
        <v/>
      </c>
      <c r="J1088" s="52">
        <f>LN(ABS(E1088)+1)*('2_Params'!$B$8/MAX('2_Params'!$B$10,(IF(L1088=1,F1088-G1088,G1088-F1088))*'2_Params'!$B$9+'2_Params'!$B$8))</f>
        <v/>
      </c>
      <c r="K1088" s="52">
        <f>'2_Params'!$B$5*J1088*(L1088-I1088)</f>
        <v/>
      </c>
      <c r="L1088" s="48">
        <f>'1_Raw_Games'!O1088</f>
        <v/>
      </c>
      <c r="M1088" s="66" t="n">
        <v>0.2460407780000275</v>
      </c>
      <c r="N1088" s="54">
        <f>ABS(H1088-M1088)</f>
        <v/>
      </c>
    </row>
    <row r="1089" ht="15" customHeight="1" s="35">
      <c r="A1089" s="48">
        <f>'1_Raw_Games'!A1089</f>
        <v/>
      </c>
      <c r="B1089" s="49">
        <f>'1_Raw_Games'!B1089</f>
        <v/>
      </c>
      <c r="C1089" s="48">
        <f>'1_Raw_Games'!D1089</f>
        <v/>
      </c>
      <c r="D1089" s="48">
        <f>'1_Raw_Games'!C1089</f>
        <v/>
      </c>
      <c r="E1089" s="48">
        <f>'1_Raw_Games'!P1089</f>
        <v/>
      </c>
      <c r="F1089" s="50">
        <f>'2_Params'!$B$4+SUMPRODUCT(($C$3:C1088=C1089)*($K$3:K1088))-SUMPRODUCT(($D$3:D1088=C1089)*($K$3:K1088))</f>
        <v/>
      </c>
      <c r="G1089" s="50">
        <f>'2_Params'!$B$4+SUMPRODUCT(($C$3:C1088=D1089)*($K$3:K1088))-SUMPRODUCT(($D$3:D1088=D1089)*($K$3:K1088))</f>
        <v/>
      </c>
      <c r="H1089" s="51">
        <f>(F1089-G1089+'2_Params'!$B$6)/'2_Params'!$B$7</f>
        <v/>
      </c>
      <c r="I1089" s="51">
        <f>1/(1+10^(-H1089))</f>
        <v/>
      </c>
      <c r="J1089" s="52">
        <f>LN(ABS(E1089)+1)*('2_Params'!$B$8/MAX('2_Params'!$B$10,(IF(L1089=1,F1089-G1089,G1089-F1089))*'2_Params'!$B$9+'2_Params'!$B$8))</f>
        <v/>
      </c>
      <c r="K1089" s="52">
        <f>'2_Params'!$B$5*J1089*(L1089-I1089)</f>
        <v/>
      </c>
      <c r="L1089" s="48">
        <f>'1_Raw_Games'!O1089</f>
        <v/>
      </c>
      <c r="M1089" s="66" t="n">
        <v>0.1715303932912024</v>
      </c>
      <c r="N1089" s="54">
        <f>ABS(H1089-M1089)</f>
        <v/>
      </c>
    </row>
    <row r="1090" ht="15" customHeight="1" s="35">
      <c r="A1090" s="48">
        <f>'1_Raw_Games'!A1090</f>
        <v/>
      </c>
      <c r="B1090" s="49">
        <f>'1_Raw_Games'!B1090</f>
        <v/>
      </c>
      <c r="C1090" s="48">
        <f>'1_Raw_Games'!D1090</f>
        <v/>
      </c>
      <c r="D1090" s="48">
        <f>'1_Raw_Games'!C1090</f>
        <v/>
      </c>
      <c r="E1090" s="48">
        <f>'1_Raw_Games'!P1090</f>
        <v/>
      </c>
      <c r="F1090" s="50">
        <f>'2_Params'!$B$4+SUMPRODUCT(($C$3:C1089=C1090)*($K$3:K1089))-SUMPRODUCT(($D$3:D1089=C1090)*($K$3:K1089))</f>
        <v/>
      </c>
      <c r="G1090" s="50">
        <f>'2_Params'!$B$4+SUMPRODUCT(($C$3:C1089=D1090)*($K$3:K1089))-SUMPRODUCT(($D$3:D1089=D1090)*($K$3:K1089))</f>
        <v/>
      </c>
      <c r="H1090" s="51">
        <f>(F1090-G1090+'2_Params'!$B$6)/'2_Params'!$B$7</f>
        <v/>
      </c>
      <c r="I1090" s="51">
        <f>1/(1+10^(-H1090))</f>
        <v/>
      </c>
      <c r="J1090" s="52">
        <f>LN(ABS(E1090)+1)*('2_Params'!$B$8/MAX('2_Params'!$B$10,(IF(L1090=1,F1090-G1090,G1090-F1090))*'2_Params'!$B$9+'2_Params'!$B$8))</f>
        <v/>
      </c>
      <c r="K1090" s="52">
        <f>'2_Params'!$B$5*J1090*(L1090-I1090)</f>
        <v/>
      </c>
      <c r="L1090" s="48">
        <f>'1_Raw_Games'!O1090</f>
        <v/>
      </c>
      <c r="M1090" s="66" t="n">
        <v>0.6451799269658534</v>
      </c>
      <c r="N1090" s="54">
        <f>ABS(H1090-M1090)</f>
        <v/>
      </c>
    </row>
    <row r="1091" ht="15" customHeight="1" s="35">
      <c r="A1091" s="48">
        <f>'1_Raw_Games'!A1091</f>
        <v/>
      </c>
      <c r="B1091" s="49">
        <f>'1_Raw_Games'!B1091</f>
        <v/>
      </c>
      <c r="C1091" s="48">
        <f>'1_Raw_Games'!D1091</f>
        <v/>
      </c>
      <c r="D1091" s="48">
        <f>'1_Raw_Games'!C1091</f>
        <v/>
      </c>
      <c r="E1091" s="48">
        <f>'1_Raw_Games'!P1091</f>
        <v/>
      </c>
      <c r="F1091" s="50">
        <f>'2_Params'!$B$4+SUMPRODUCT(($C$3:C1090=C1091)*($K$3:K1090))-SUMPRODUCT(($D$3:D1090=C1091)*($K$3:K1090))</f>
        <v/>
      </c>
      <c r="G1091" s="50">
        <f>'2_Params'!$B$4+SUMPRODUCT(($C$3:C1090=D1091)*($K$3:K1090))-SUMPRODUCT(($D$3:D1090=D1091)*($K$3:K1090))</f>
        <v/>
      </c>
      <c r="H1091" s="51">
        <f>(F1091-G1091+'2_Params'!$B$6)/'2_Params'!$B$7</f>
        <v/>
      </c>
      <c r="I1091" s="51">
        <f>1/(1+10^(-H1091))</f>
        <v/>
      </c>
      <c r="J1091" s="52">
        <f>LN(ABS(E1091)+1)*('2_Params'!$B$8/MAX('2_Params'!$B$10,(IF(L1091=1,F1091-G1091,G1091-F1091))*'2_Params'!$B$9+'2_Params'!$B$8))</f>
        <v/>
      </c>
      <c r="K1091" s="52">
        <f>'2_Params'!$B$5*J1091*(L1091-I1091)</f>
        <v/>
      </c>
      <c r="L1091" s="48">
        <f>'1_Raw_Games'!O1091</f>
        <v/>
      </c>
      <c r="M1091" s="66" t="n">
        <v>0.4891386614328593</v>
      </c>
      <c r="N1091" s="54">
        <f>ABS(H1091-M1091)</f>
        <v/>
      </c>
    </row>
    <row r="1092" ht="15" customHeight="1" s="35">
      <c r="A1092" s="48">
        <f>'1_Raw_Games'!A1092</f>
        <v/>
      </c>
      <c r="B1092" s="49">
        <f>'1_Raw_Games'!B1092</f>
        <v/>
      </c>
      <c r="C1092" s="48">
        <f>'1_Raw_Games'!D1092</f>
        <v/>
      </c>
      <c r="D1092" s="48">
        <f>'1_Raw_Games'!C1092</f>
        <v/>
      </c>
      <c r="E1092" s="48">
        <f>'1_Raw_Games'!P1092</f>
        <v/>
      </c>
      <c r="F1092" s="50">
        <f>'2_Params'!$B$4+SUMPRODUCT(($C$3:C1091=C1092)*($K$3:K1091))-SUMPRODUCT(($D$3:D1091=C1092)*($K$3:K1091))</f>
        <v/>
      </c>
      <c r="G1092" s="50">
        <f>'2_Params'!$B$4+SUMPRODUCT(($C$3:C1091=D1092)*($K$3:K1091))-SUMPRODUCT(($D$3:D1091=D1092)*($K$3:K1091))</f>
        <v/>
      </c>
      <c r="H1092" s="51">
        <f>(F1092-G1092+'2_Params'!$B$6)/'2_Params'!$B$7</f>
        <v/>
      </c>
      <c r="I1092" s="51">
        <f>1/(1+10^(-H1092))</f>
        <v/>
      </c>
      <c r="J1092" s="52">
        <f>LN(ABS(E1092)+1)*('2_Params'!$B$8/MAX('2_Params'!$B$10,(IF(L1092=1,F1092-G1092,G1092-F1092))*'2_Params'!$B$9+'2_Params'!$B$8))</f>
        <v/>
      </c>
      <c r="K1092" s="52">
        <f>'2_Params'!$B$5*J1092*(L1092-I1092)</f>
        <v/>
      </c>
      <c r="L1092" s="48">
        <f>'1_Raw_Games'!O1092</f>
        <v/>
      </c>
      <c r="M1092" s="66" t="n">
        <v>0.3886863524642143</v>
      </c>
      <c r="N1092" s="54">
        <f>ABS(H1092-M1092)</f>
        <v/>
      </c>
    </row>
    <row r="1093" ht="15" customHeight="1" s="35">
      <c r="A1093" s="48">
        <f>'1_Raw_Games'!A1093</f>
        <v/>
      </c>
      <c r="B1093" s="49">
        <f>'1_Raw_Games'!B1093</f>
        <v/>
      </c>
      <c r="C1093" s="48">
        <f>'1_Raw_Games'!D1093</f>
        <v/>
      </c>
      <c r="D1093" s="48">
        <f>'1_Raw_Games'!C1093</f>
        <v/>
      </c>
      <c r="E1093" s="48">
        <f>'1_Raw_Games'!P1093</f>
        <v/>
      </c>
      <c r="F1093" s="50">
        <f>'2_Params'!$B$4+SUMPRODUCT(($C$3:C1092=C1093)*($K$3:K1092))-SUMPRODUCT(($D$3:D1092=C1093)*($K$3:K1092))</f>
        <v/>
      </c>
      <c r="G1093" s="50">
        <f>'2_Params'!$B$4+SUMPRODUCT(($C$3:C1092=D1093)*($K$3:K1092))-SUMPRODUCT(($D$3:D1092=D1093)*($K$3:K1092))</f>
        <v/>
      </c>
      <c r="H1093" s="51">
        <f>(F1093-G1093+'2_Params'!$B$6)/'2_Params'!$B$7</f>
        <v/>
      </c>
      <c r="I1093" s="51">
        <f>1/(1+10^(-H1093))</f>
        <v/>
      </c>
      <c r="J1093" s="52">
        <f>LN(ABS(E1093)+1)*('2_Params'!$B$8/MAX('2_Params'!$B$10,(IF(L1093=1,F1093-G1093,G1093-F1093))*'2_Params'!$B$9+'2_Params'!$B$8))</f>
        <v/>
      </c>
      <c r="K1093" s="52">
        <f>'2_Params'!$B$5*J1093*(L1093-I1093)</f>
        <v/>
      </c>
      <c r="L1093" s="48">
        <f>'1_Raw_Games'!O1093</f>
        <v/>
      </c>
      <c r="M1093" s="66" t="n">
        <v>0.1553778965585195</v>
      </c>
      <c r="N1093" s="54">
        <f>ABS(H1093-M1093)</f>
        <v/>
      </c>
    </row>
    <row r="1094" ht="15" customHeight="1" s="35">
      <c r="A1094" s="48">
        <f>'1_Raw_Games'!A1094</f>
        <v/>
      </c>
      <c r="B1094" s="49">
        <f>'1_Raw_Games'!B1094</f>
        <v/>
      </c>
      <c r="C1094" s="48">
        <f>'1_Raw_Games'!D1094</f>
        <v/>
      </c>
      <c r="D1094" s="48">
        <f>'1_Raw_Games'!C1094</f>
        <v/>
      </c>
      <c r="E1094" s="48">
        <f>'1_Raw_Games'!P1094</f>
        <v/>
      </c>
      <c r="F1094" s="50">
        <f>'2_Params'!$B$4+SUMPRODUCT(($C$3:C1093=C1094)*($K$3:K1093))-SUMPRODUCT(($D$3:D1093=C1094)*($K$3:K1093))</f>
        <v/>
      </c>
      <c r="G1094" s="50">
        <f>'2_Params'!$B$4+SUMPRODUCT(($C$3:C1093=D1094)*($K$3:K1093))-SUMPRODUCT(($D$3:D1093=D1094)*($K$3:K1093))</f>
        <v/>
      </c>
      <c r="H1094" s="51">
        <f>(F1094-G1094+'2_Params'!$B$6)/'2_Params'!$B$7</f>
        <v/>
      </c>
      <c r="I1094" s="51">
        <f>1/(1+10^(-H1094))</f>
        <v/>
      </c>
      <c r="J1094" s="52">
        <f>LN(ABS(E1094)+1)*('2_Params'!$B$8/MAX('2_Params'!$B$10,(IF(L1094=1,F1094-G1094,G1094-F1094))*'2_Params'!$B$9+'2_Params'!$B$8))</f>
        <v/>
      </c>
      <c r="K1094" s="52">
        <f>'2_Params'!$B$5*J1094*(L1094-I1094)</f>
        <v/>
      </c>
      <c r="L1094" s="48">
        <f>'1_Raw_Games'!O1094</f>
        <v/>
      </c>
      <c r="M1094" s="66" t="n">
        <v>0.1057270775242074</v>
      </c>
      <c r="N1094" s="54">
        <f>ABS(H1094-M1094)</f>
        <v/>
      </c>
    </row>
    <row r="1095" ht="15" customHeight="1" s="35">
      <c r="A1095" s="48">
        <f>'1_Raw_Games'!A1095</f>
        <v/>
      </c>
      <c r="B1095" s="49">
        <f>'1_Raw_Games'!B1095</f>
        <v/>
      </c>
      <c r="C1095" s="48">
        <f>'1_Raw_Games'!D1095</f>
        <v/>
      </c>
      <c r="D1095" s="48">
        <f>'1_Raw_Games'!C1095</f>
        <v/>
      </c>
      <c r="E1095" s="48">
        <f>'1_Raw_Games'!P1095</f>
        <v/>
      </c>
      <c r="F1095" s="50">
        <f>'2_Params'!$B$4+SUMPRODUCT(($C$3:C1094=C1095)*($K$3:K1094))-SUMPRODUCT(($D$3:D1094=C1095)*($K$3:K1094))</f>
        <v/>
      </c>
      <c r="G1095" s="50">
        <f>'2_Params'!$B$4+SUMPRODUCT(($C$3:C1094=D1095)*($K$3:K1094))-SUMPRODUCT(($D$3:D1094=D1095)*($K$3:K1094))</f>
        <v/>
      </c>
      <c r="H1095" s="51">
        <f>(F1095-G1095+'2_Params'!$B$6)/'2_Params'!$B$7</f>
        <v/>
      </c>
      <c r="I1095" s="51">
        <f>1/(1+10^(-H1095))</f>
        <v/>
      </c>
      <c r="J1095" s="52">
        <f>LN(ABS(E1095)+1)*('2_Params'!$B$8/MAX('2_Params'!$B$10,(IF(L1095=1,F1095-G1095,G1095-F1095))*'2_Params'!$B$9+'2_Params'!$B$8))</f>
        <v/>
      </c>
      <c r="K1095" s="52">
        <f>'2_Params'!$B$5*J1095*(L1095-I1095)</f>
        <v/>
      </c>
      <c r="L1095" s="48">
        <f>'1_Raw_Games'!O1095</f>
        <v/>
      </c>
      <c r="M1095" s="66" t="n">
        <v>0.5757442114794264</v>
      </c>
      <c r="N1095" s="54">
        <f>ABS(H1095-M1095)</f>
        <v/>
      </c>
    </row>
    <row r="1096" ht="15" customHeight="1" s="35">
      <c r="A1096" s="48">
        <f>'1_Raw_Games'!A1096</f>
        <v/>
      </c>
      <c r="B1096" s="49">
        <f>'1_Raw_Games'!B1096</f>
        <v/>
      </c>
      <c r="C1096" s="48">
        <f>'1_Raw_Games'!D1096</f>
        <v/>
      </c>
      <c r="D1096" s="48">
        <f>'1_Raw_Games'!C1096</f>
        <v/>
      </c>
      <c r="E1096" s="48">
        <f>'1_Raw_Games'!P1096</f>
        <v/>
      </c>
      <c r="F1096" s="50">
        <f>'2_Params'!$B$4+SUMPRODUCT(($C$3:C1095=C1096)*($K$3:K1095))-SUMPRODUCT(($D$3:D1095=C1096)*($K$3:K1095))</f>
        <v/>
      </c>
      <c r="G1096" s="50">
        <f>'2_Params'!$B$4+SUMPRODUCT(($C$3:C1095=D1096)*($K$3:K1095))-SUMPRODUCT(($D$3:D1095=D1096)*($K$3:K1095))</f>
        <v/>
      </c>
      <c r="H1096" s="51">
        <f>(F1096-G1096+'2_Params'!$B$6)/'2_Params'!$B$7</f>
        <v/>
      </c>
      <c r="I1096" s="51">
        <f>1/(1+10^(-H1096))</f>
        <v/>
      </c>
      <c r="J1096" s="52">
        <f>LN(ABS(E1096)+1)*('2_Params'!$B$8/MAX('2_Params'!$B$10,(IF(L1096=1,F1096-G1096,G1096-F1096))*'2_Params'!$B$9+'2_Params'!$B$8))</f>
        <v/>
      </c>
      <c r="K1096" s="52">
        <f>'2_Params'!$B$5*J1096*(L1096-I1096)</f>
        <v/>
      </c>
      <c r="L1096" s="48">
        <f>'1_Raw_Games'!O1096</f>
        <v/>
      </c>
      <c r="M1096" s="66" t="n">
        <v>0.5307337416614177</v>
      </c>
      <c r="N1096" s="54">
        <f>ABS(H1096-M1096)</f>
        <v/>
      </c>
    </row>
    <row r="1097" ht="15" customHeight="1" s="35">
      <c r="A1097" s="48">
        <f>'1_Raw_Games'!A1097</f>
        <v/>
      </c>
      <c r="B1097" s="49">
        <f>'1_Raw_Games'!B1097</f>
        <v/>
      </c>
      <c r="C1097" s="48">
        <f>'1_Raw_Games'!D1097</f>
        <v/>
      </c>
      <c r="D1097" s="48">
        <f>'1_Raw_Games'!C1097</f>
        <v/>
      </c>
      <c r="E1097" s="48">
        <f>'1_Raw_Games'!P1097</f>
        <v/>
      </c>
      <c r="F1097" s="50">
        <f>'2_Params'!$B$4+SUMPRODUCT(($C$3:C1096=C1097)*($K$3:K1096))-SUMPRODUCT(($D$3:D1096=C1097)*($K$3:K1096))</f>
        <v/>
      </c>
      <c r="G1097" s="50">
        <f>'2_Params'!$B$4+SUMPRODUCT(($C$3:C1096=D1097)*($K$3:K1096))-SUMPRODUCT(($D$3:D1096=D1097)*($K$3:K1096))</f>
        <v/>
      </c>
      <c r="H1097" s="51">
        <f>(F1097-G1097+'2_Params'!$B$6)/'2_Params'!$B$7</f>
        <v/>
      </c>
      <c r="I1097" s="51">
        <f>1/(1+10^(-H1097))</f>
        <v/>
      </c>
      <c r="J1097" s="52">
        <f>LN(ABS(E1097)+1)*('2_Params'!$B$8/MAX('2_Params'!$B$10,(IF(L1097=1,F1097-G1097,G1097-F1097))*'2_Params'!$B$9+'2_Params'!$B$8))</f>
        <v/>
      </c>
      <c r="K1097" s="52">
        <f>'2_Params'!$B$5*J1097*(L1097-I1097)</f>
        <v/>
      </c>
      <c r="L1097" s="48">
        <f>'1_Raw_Games'!O1097</f>
        <v/>
      </c>
      <c r="M1097" s="66" t="n">
        <v>-0.4687269123859971</v>
      </c>
      <c r="N1097" s="54">
        <f>ABS(H1097-M1097)</f>
        <v/>
      </c>
    </row>
    <row r="1098" ht="15" customHeight="1" s="35">
      <c r="A1098" s="48">
        <f>'1_Raw_Games'!A1098</f>
        <v/>
      </c>
      <c r="B1098" s="49">
        <f>'1_Raw_Games'!B1098</f>
        <v/>
      </c>
      <c r="C1098" s="48">
        <f>'1_Raw_Games'!D1098</f>
        <v/>
      </c>
      <c r="D1098" s="48">
        <f>'1_Raw_Games'!C1098</f>
        <v/>
      </c>
      <c r="E1098" s="48">
        <f>'1_Raw_Games'!P1098</f>
        <v/>
      </c>
      <c r="F1098" s="50">
        <f>'2_Params'!$B$4+SUMPRODUCT(($C$3:C1097=C1098)*($K$3:K1097))-SUMPRODUCT(($D$3:D1097=C1098)*($K$3:K1097))</f>
        <v/>
      </c>
      <c r="G1098" s="50">
        <f>'2_Params'!$B$4+SUMPRODUCT(($C$3:C1097=D1098)*($K$3:K1097))-SUMPRODUCT(($D$3:D1097=D1098)*($K$3:K1097))</f>
        <v/>
      </c>
      <c r="H1098" s="51">
        <f>(F1098-G1098+'2_Params'!$B$6)/'2_Params'!$B$7</f>
        <v/>
      </c>
      <c r="I1098" s="51">
        <f>1/(1+10^(-H1098))</f>
        <v/>
      </c>
      <c r="J1098" s="52">
        <f>LN(ABS(E1098)+1)*('2_Params'!$B$8/MAX('2_Params'!$B$10,(IF(L1098=1,F1098-G1098,G1098-F1098))*'2_Params'!$B$9+'2_Params'!$B$8))</f>
        <v/>
      </c>
      <c r="K1098" s="52">
        <f>'2_Params'!$B$5*J1098*(L1098-I1098)</f>
        <v/>
      </c>
      <c r="L1098" s="48">
        <f>'1_Raw_Games'!O1098</f>
        <v/>
      </c>
      <c r="M1098" s="66" t="n">
        <v>0.3152356515226284</v>
      </c>
      <c r="N1098" s="54">
        <f>ABS(H1098-M1098)</f>
        <v/>
      </c>
    </row>
    <row r="1099" ht="15" customHeight="1" s="35">
      <c r="A1099" s="48">
        <f>'1_Raw_Games'!A1099</f>
        <v/>
      </c>
      <c r="B1099" s="49">
        <f>'1_Raw_Games'!B1099</f>
        <v/>
      </c>
      <c r="C1099" s="48">
        <f>'1_Raw_Games'!D1099</f>
        <v/>
      </c>
      <c r="D1099" s="48">
        <f>'1_Raw_Games'!C1099</f>
        <v/>
      </c>
      <c r="E1099" s="48">
        <f>'1_Raw_Games'!P1099</f>
        <v/>
      </c>
      <c r="F1099" s="50">
        <f>'2_Params'!$B$4+SUMPRODUCT(($C$3:C1098=C1099)*($K$3:K1098))-SUMPRODUCT(($D$3:D1098=C1099)*($K$3:K1098))</f>
        <v/>
      </c>
      <c r="G1099" s="50">
        <f>'2_Params'!$B$4+SUMPRODUCT(($C$3:C1098=D1099)*($K$3:K1098))-SUMPRODUCT(($D$3:D1098=D1099)*($K$3:K1098))</f>
        <v/>
      </c>
      <c r="H1099" s="51">
        <f>(F1099-G1099+'2_Params'!$B$6)/'2_Params'!$B$7</f>
        <v/>
      </c>
      <c r="I1099" s="51">
        <f>1/(1+10^(-H1099))</f>
        <v/>
      </c>
      <c r="J1099" s="52">
        <f>LN(ABS(E1099)+1)*('2_Params'!$B$8/MAX('2_Params'!$B$10,(IF(L1099=1,F1099-G1099,G1099-F1099))*'2_Params'!$B$9+'2_Params'!$B$8))</f>
        <v/>
      </c>
      <c r="K1099" s="52">
        <f>'2_Params'!$B$5*J1099*(L1099-I1099)</f>
        <v/>
      </c>
      <c r="L1099" s="48">
        <f>'1_Raw_Games'!O1099</f>
        <v/>
      </c>
      <c r="M1099" s="66" t="n">
        <v>0.2523794724966183</v>
      </c>
      <c r="N1099" s="54">
        <f>ABS(H1099-M1099)</f>
        <v/>
      </c>
    </row>
    <row r="1100" ht="15" customHeight="1" s="35">
      <c r="A1100" s="48">
        <f>'1_Raw_Games'!A1100</f>
        <v/>
      </c>
      <c r="B1100" s="49">
        <f>'1_Raw_Games'!B1100</f>
        <v/>
      </c>
      <c r="C1100" s="48">
        <f>'1_Raw_Games'!D1100</f>
        <v/>
      </c>
      <c r="D1100" s="48">
        <f>'1_Raw_Games'!C1100</f>
        <v/>
      </c>
      <c r="E1100" s="48">
        <f>'1_Raw_Games'!P1100</f>
        <v/>
      </c>
      <c r="F1100" s="50">
        <f>'2_Params'!$B$4+SUMPRODUCT(($C$3:C1099=C1100)*($K$3:K1099))-SUMPRODUCT(($D$3:D1099=C1100)*($K$3:K1099))</f>
        <v/>
      </c>
      <c r="G1100" s="50">
        <f>'2_Params'!$B$4+SUMPRODUCT(($C$3:C1099=D1100)*($K$3:K1099))-SUMPRODUCT(($D$3:D1099=D1100)*($K$3:K1099))</f>
        <v/>
      </c>
      <c r="H1100" s="51">
        <f>(F1100-G1100+'2_Params'!$B$6)/'2_Params'!$B$7</f>
        <v/>
      </c>
      <c r="I1100" s="51">
        <f>1/(1+10^(-H1100))</f>
        <v/>
      </c>
      <c r="J1100" s="52">
        <f>LN(ABS(E1100)+1)*('2_Params'!$B$8/MAX('2_Params'!$B$10,(IF(L1100=1,F1100-G1100,G1100-F1100))*'2_Params'!$B$9+'2_Params'!$B$8))</f>
        <v/>
      </c>
      <c r="K1100" s="52">
        <f>'2_Params'!$B$5*J1100*(L1100-I1100)</f>
        <v/>
      </c>
      <c r="L1100" s="48">
        <f>'1_Raw_Games'!O1100</f>
        <v/>
      </c>
      <c r="M1100" s="66" t="n">
        <v>-0.3009287388371968</v>
      </c>
      <c r="N1100" s="54">
        <f>ABS(H1100-M1100)</f>
        <v/>
      </c>
    </row>
    <row r="1101" ht="15" customHeight="1" s="35">
      <c r="A1101" s="48">
        <f>'1_Raw_Games'!A1101</f>
        <v/>
      </c>
      <c r="B1101" s="49">
        <f>'1_Raw_Games'!B1101</f>
        <v/>
      </c>
      <c r="C1101" s="48">
        <f>'1_Raw_Games'!D1101</f>
        <v/>
      </c>
      <c r="D1101" s="48">
        <f>'1_Raw_Games'!C1101</f>
        <v/>
      </c>
      <c r="E1101" s="48">
        <f>'1_Raw_Games'!P1101</f>
        <v/>
      </c>
      <c r="F1101" s="50">
        <f>'2_Params'!$B$4+SUMPRODUCT(($C$3:C1100=C1101)*($K$3:K1100))-SUMPRODUCT(($D$3:D1100=C1101)*($K$3:K1100))</f>
        <v/>
      </c>
      <c r="G1101" s="50">
        <f>'2_Params'!$B$4+SUMPRODUCT(($C$3:C1100=D1101)*($K$3:K1100))-SUMPRODUCT(($D$3:D1100=D1101)*($K$3:K1100))</f>
        <v/>
      </c>
      <c r="H1101" s="51">
        <f>(F1101-G1101+'2_Params'!$B$6)/'2_Params'!$B$7</f>
        <v/>
      </c>
      <c r="I1101" s="51">
        <f>1/(1+10^(-H1101))</f>
        <v/>
      </c>
      <c r="J1101" s="52">
        <f>LN(ABS(E1101)+1)*('2_Params'!$B$8/MAX('2_Params'!$B$10,(IF(L1101=1,F1101-G1101,G1101-F1101))*'2_Params'!$B$9+'2_Params'!$B$8))</f>
        <v/>
      </c>
      <c r="K1101" s="52">
        <f>'2_Params'!$B$5*J1101*(L1101-I1101)</f>
        <v/>
      </c>
      <c r="L1101" s="48">
        <f>'1_Raw_Games'!O1101</f>
        <v/>
      </c>
      <c r="M1101" s="66" t="n">
        <v>0.853736798623479</v>
      </c>
      <c r="N1101" s="54">
        <f>ABS(H1101-M1101)</f>
        <v/>
      </c>
    </row>
    <row r="1102" ht="15" customHeight="1" s="35">
      <c r="A1102" s="48">
        <f>'1_Raw_Games'!A1102</f>
        <v/>
      </c>
      <c r="B1102" s="49">
        <f>'1_Raw_Games'!B1102</f>
        <v/>
      </c>
      <c r="C1102" s="48">
        <f>'1_Raw_Games'!D1102</f>
        <v/>
      </c>
      <c r="D1102" s="48">
        <f>'1_Raw_Games'!C1102</f>
        <v/>
      </c>
      <c r="E1102" s="48">
        <f>'1_Raw_Games'!P1102</f>
        <v/>
      </c>
      <c r="F1102" s="50">
        <f>'2_Params'!$B$4+SUMPRODUCT(($C$3:C1101=C1102)*($K$3:K1101))-SUMPRODUCT(($D$3:D1101=C1102)*($K$3:K1101))</f>
        <v/>
      </c>
      <c r="G1102" s="50">
        <f>'2_Params'!$B$4+SUMPRODUCT(($C$3:C1101=D1102)*($K$3:K1101))-SUMPRODUCT(($D$3:D1101=D1102)*($K$3:K1101))</f>
        <v/>
      </c>
      <c r="H1102" s="51">
        <f>(F1102-G1102+'2_Params'!$B$6)/'2_Params'!$B$7</f>
        <v/>
      </c>
      <c r="I1102" s="51">
        <f>1/(1+10^(-H1102))</f>
        <v/>
      </c>
      <c r="J1102" s="52">
        <f>LN(ABS(E1102)+1)*('2_Params'!$B$8/MAX('2_Params'!$B$10,(IF(L1102=1,F1102-G1102,G1102-F1102))*'2_Params'!$B$9+'2_Params'!$B$8))</f>
        <v/>
      </c>
      <c r="K1102" s="52">
        <f>'2_Params'!$B$5*J1102*(L1102-I1102)</f>
        <v/>
      </c>
      <c r="L1102" s="48">
        <f>'1_Raw_Games'!O1102</f>
        <v/>
      </c>
      <c r="M1102" s="66" t="n">
        <v>0.3021004139849236</v>
      </c>
      <c r="N1102" s="54">
        <f>ABS(H1102-M1102)</f>
        <v/>
      </c>
    </row>
    <row r="1103" ht="15" customHeight="1" s="35">
      <c r="A1103" s="48">
        <f>'1_Raw_Games'!A1103</f>
        <v/>
      </c>
      <c r="B1103" s="49">
        <f>'1_Raw_Games'!B1103</f>
        <v/>
      </c>
      <c r="C1103" s="48">
        <f>'1_Raw_Games'!D1103</f>
        <v/>
      </c>
      <c r="D1103" s="48">
        <f>'1_Raw_Games'!C1103</f>
        <v/>
      </c>
      <c r="E1103" s="48">
        <f>'1_Raw_Games'!P1103</f>
        <v/>
      </c>
      <c r="F1103" s="50">
        <f>'2_Params'!$B$4+SUMPRODUCT(($C$3:C1102=C1103)*($K$3:K1102))-SUMPRODUCT(($D$3:D1102=C1103)*($K$3:K1102))</f>
        <v/>
      </c>
      <c r="G1103" s="50">
        <f>'2_Params'!$B$4+SUMPRODUCT(($C$3:C1102=D1103)*($K$3:K1102))-SUMPRODUCT(($D$3:D1102=D1103)*($K$3:K1102))</f>
        <v/>
      </c>
      <c r="H1103" s="51">
        <f>(F1103-G1103+'2_Params'!$B$6)/'2_Params'!$B$7</f>
        <v/>
      </c>
      <c r="I1103" s="51">
        <f>1/(1+10^(-H1103))</f>
        <v/>
      </c>
      <c r="J1103" s="52">
        <f>LN(ABS(E1103)+1)*('2_Params'!$B$8/MAX('2_Params'!$B$10,(IF(L1103=1,F1103-G1103,G1103-F1103))*'2_Params'!$B$9+'2_Params'!$B$8))</f>
        <v/>
      </c>
      <c r="K1103" s="52">
        <f>'2_Params'!$B$5*J1103*(L1103-I1103)</f>
        <v/>
      </c>
      <c r="L1103" s="48">
        <f>'1_Raw_Games'!O1103</f>
        <v/>
      </c>
      <c r="M1103" s="66" t="n">
        <v>0.768346029659341</v>
      </c>
      <c r="N1103" s="54">
        <f>ABS(H1103-M1103)</f>
        <v/>
      </c>
    </row>
    <row r="1104" ht="15" customHeight="1" s="35">
      <c r="A1104" s="48">
        <f>'1_Raw_Games'!A1104</f>
        <v/>
      </c>
      <c r="B1104" s="49">
        <f>'1_Raw_Games'!B1104</f>
        <v/>
      </c>
      <c r="C1104" s="48">
        <f>'1_Raw_Games'!D1104</f>
        <v/>
      </c>
      <c r="D1104" s="48">
        <f>'1_Raw_Games'!C1104</f>
        <v/>
      </c>
      <c r="E1104" s="48">
        <f>'1_Raw_Games'!P1104</f>
        <v/>
      </c>
      <c r="F1104" s="50">
        <f>'2_Params'!$B$4+SUMPRODUCT(($C$3:C1103=C1104)*($K$3:K1103))-SUMPRODUCT(($D$3:D1103=C1104)*($K$3:K1103))</f>
        <v/>
      </c>
      <c r="G1104" s="50">
        <f>'2_Params'!$B$4+SUMPRODUCT(($C$3:C1103=D1104)*($K$3:K1103))-SUMPRODUCT(($D$3:D1103=D1104)*($K$3:K1103))</f>
        <v/>
      </c>
      <c r="H1104" s="51">
        <f>(F1104-G1104+'2_Params'!$B$6)/'2_Params'!$B$7</f>
        <v/>
      </c>
      <c r="I1104" s="51">
        <f>1/(1+10^(-H1104))</f>
        <v/>
      </c>
      <c r="J1104" s="52">
        <f>LN(ABS(E1104)+1)*('2_Params'!$B$8/MAX('2_Params'!$B$10,(IF(L1104=1,F1104-G1104,G1104-F1104))*'2_Params'!$B$9+'2_Params'!$B$8))</f>
        <v/>
      </c>
      <c r="K1104" s="52">
        <f>'2_Params'!$B$5*J1104*(L1104-I1104)</f>
        <v/>
      </c>
      <c r="L1104" s="48">
        <f>'1_Raw_Games'!O1104</f>
        <v/>
      </c>
      <c r="M1104" s="66" t="n">
        <v>0.5195533669787398</v>
      </c>
      <c r="N1104" s="54">
        <f>ABS(H1104-M1104)</f>
        <v/>
      </c>
    </row>
    <row r="1105" ht="15" customHeight="1" s="35">
      <c r="A1105" s="48">
        <f>'1_Raw_Games'!A1105</f>
        <v/>
      </c>
      <c r="B1105" s="49">
        <f>'1_Raw_Games'!B1105</f>
        <v/>
      </c>
      <c r="C1105" s="48">
        <f>'1_Raw_Games'!D1105</f>
        <v/>
      </c>
      <c r="D1105" s="48">
        <f>'1_Raw_Games'!C1105</f>
        <v/>
      </c>
      <c r="E1105" s="48">
        <f>'1_Raw_Games'!P1105</f>
        <v/>
      </c>
      <c r="F1105" s="50">
        <f>'2_Params'!$B$4+SUMPRODUCT(($C$3:C1104=C1105)*($K$3:K1104))-SUMPRODUCT(($D$3:D1104=C1105)*($K$3:K1104))</f>
        <v/>
      </c>
      <c r="G1105" s="50">
        <f>'2_Params'!$B$4+SUMPRODUCT(($C$3:C1104=D1105)*($K$3:K1104))-SUMPRODUCT(($D$3:D1104=D1105)*($K$3:K1104))</f>
        <v/>
      </c>
      <c r="H1105" s="51">
        <f>(F1105-G1105+'2_Params'!$B$6)/'2_Params'!$B$7</f>
        <v/>
      </c>
      <c r="I1105" s="51">
        <f>1/(1+10^(-H1105))</f>
        <v/>
      </c>
      <c r="J1105" s="52">
        <f>LN(ABS(E1105)+1)*('2_Params'!$B$8/MAX('2_Params'!$B$10,(IF(L1105=1,F1105-G1105,G1105-F1105))*'2_Params'!$B$9+'2_Params'!$B$8))</f>
        <v/>
      </c>
      <c r="K1105" s="52">
        <f>'2_Params'!$B$5*J1105*(L1105-I1105)</f>
        <v/>
      </c>
      <c r="L1105" s="48">
        <f>'1_Raw_Games'!O1105</f>
        <v/>
      </c>
      <c r="M1105" s="66" t="n">
        <v>0.4802981275819701</v>
      </c>
      <c r="N1105" s="54">
        <f>ABS(H1105-M1105)</f>
        <v/>
      </c>
    </row>
    <row r="1106" ht="15" customHeight="1" s="35">
      <c r="A1106" s="48">
        <f>'1_Raw_Games'!A1106</f>
        <v/>
      </c>
      <c r="B1106" s="49">
        <f>'1_Raw_Games'!B1106</f>
        <v/>
      </c>
      <c r="C1106" s="48">
        <f>'1_Raw_Games'!D1106</f>
        <v/>
      </c>
      <c r="D1106" s="48">
        <f>'1_Raw_Games'!C1106</f>
        <v/>
      </c>
      <c r="E1106" s="48">
        <f>'1_Raw_Games'!P1106</f>
        <v/>
      </c>
      <c r="F1106" s="50">
        <f>'2_Params'!$B$4+SUMPRODUCT(($C$3:C1105=C1106)*($K$3:K1105))-SUMPRODUCT(($D$3:D1105=C1106)*($K$3:K1105))</f>
        <v/>
      </c>
      <c r="G1106" s="50">
        <f>'2_Params'!$B$4+SUMPRODUCT(($C$3:C1105=D1106)*($K$3:K1105))-SUMPRODUCT(($D$3:D1105=D1106)*($K$3:K1105))</f>
        <v/>
      </c>
      <c r="H1106" s="51">
        <f>(F1106-G1106+'2_Params'!$B$6)/'2_Params'!$B$7</f>
        <v/>
      </c>
      <c r="I1106" s="51">
        <f>1/(1+10^(-H1106))</f>
        <v/>
      </c>
      <c r="J1106" s="52">
        <f>LN(ABS(E1106)+1)*('2_Params'!$B$8/MAX('2_Params'!$B$10,(IF(L1106=1,F1106-G1106,G1106-F1106))*'2_Params'!$B$9+'2_Params'!$B$8))</f>
        <v/>
      </c>
      <c r="K1106" s="52">
        <f>'2_Params'!$B$5*J1106*(L1106-I1106)</f>
        <v/>
      </c>
      <c r="L1106" s="48">
        <f>'1_Raw_Games'!O1106</f>
        <v/>
      </c>
      <c r="M1106" s="66" t="n">
        <v>0.80056797798248</v>
      </c>
      <c r="N1106" s="54">
        <f>ABS(H1106-M1106)</f>
        <v/>
      </c>
    </row>
    <row r="1107" ht="15" customHeight="1" s="35">
      <c r="A1107" s="48">
        <f>'1_Raw_Games'!A1107</f>
        <v/>
      </c>
      <c r="B1107" s="49">
        <f>'1_Raw_Games'!B1107</f>
        <v/>
      </c>
      <c r="C1107" s="48">
        <f>'1_Raw_Games'!D1107</f>
        <v/>
      </c>
      <c r="D1107" s="48">
        <f>'1_Raw_Games'!C1107</f>
        <v/>
      </c>
      <c r="E1107" s="48">
        <f>'1_Raw_Games'!P1107</f>
        <v/>
      </c>
      <c r="F1107" s="50">
        <f>'2_Params'!$B$4+SUMPRODUCT(($C$3:C1106=C1107)*($K$3:K1106))-SUMPRODUCT(($D$3:D1106=C1107)*($K$3:K1106))</f>
        <v/>
      </c>
      <c r="G1107" s="50">
        <f>'2_Params'!$B$4+SUMPRODUCT(($C$3:C1106=D1107)*($K$3:K1106))-SUMPRODUCT(($D$3:D1106=D1107)*($K$3:K1106))</f>
        <v/>
      </c>
      <c r="H1107" s="51">
        <f>(F1107-G1107+'2_Params'!$B$6)/'2_Params'!$B$7</f>
        <v/>
      </c>
      <c r="I1107" s="51">
        <f>1/(1+10^(-H1107))</f>
        <v/>
      </c>
      <c r="J1107" s="52">
        <f>LN(ABS(E1107)+1)*('2_Params'!$B$8/MAX('2_Params'!$B$10,(IF(L1107=1,F1107-G1107,G1107-F1107))*'2_Params'!$B$9+'2_Params'!$B$8))</f>
        <v/>
      </c>
      <c r="K1107" s="52">
        <f>'2_Params'!$B$5*J1107*(L1107-I1107)</f>
        <v/>
      </c>
      <c r="L1107" s="48">
        <f>'1_Raw_Games'!O1107</f>
        <v/>
      </c>
      <c r="M1107" s="66" t="n">
        <v>-0.6281959938688368</v>
      </c>
      <c r="N1107" s="54">
        <f>ABS(H1107-M1107)</f>
        <v/>
      </c>
    </row>
    <row r="1108" ht="15" customHeight="1" s="35">
      <c r="A1108" s="48">
        <f>'1_Raw_Games'!A1108</f>
        <v/>
      </c>
      <c r="B1108" s="49">
        <f>'1_Raw_Games'!B1108</f>
        <v/>
      </c>
      <c r="C1108" s="48">
        <f>'1_Raw_Games'!D1108</f>
        <v/>
      </c>
      <c r="D1108" s="48">
        <f>'1_Raw_Games'!C1108</f>
        <v/>
      </c>
      <c r="E1108" s="48">
        <f>'1_Raw_Games'!P1108</f>
        <v/>
      </c>
      <c r="F1108" s="50">
        <f>'2_Params'!$B$4+SUMPRODUCT(($C$3:C1107=C1108)*($K$3:K1107))-SUMPRODUCT(($D$3:D1107=C1108)*($K$3:K1107))</f>
        <v/>
      </c>
      <c r="G1108" s="50">
        <f>'2_Params'!$B$4+SUMPRODUCT(($C$3:C1107=D1108)*($K$3:K1107))-SUMPRODUCT(($D$3:D1107=D1108)*($K$3:K1107))</f>
        <v/>
      </c>
      <c r="H1108" s="51">
        <f>(F1108-G1108+'2_Params'!$B$6)/'2_Params'!$B$7</f>
        <v/>
      </c>
      <c r="I1108" s="51">
        <f>1/(1+10^(-H1108))</f>
        <v/>
      </c>
      <c r="J1108" s="52">
        <f>LN(ABS(E1108)+1)*('2_Params'!$B$8/MAX('2_Params'!$B$10,(IF(L1108=1,F1108-G1108,G1108-F1108))*'2_Params'!$B$9+'2_Params'!$B$8))</f>
        <v/>
      </c>
      <c r="K1108" s="52">
        <f>'2_Params'!$B$5*J1108*(L1108-I1108)</f>
        <v/>
      </c>
      <c r="L1108" s="48">
        <f>'1_Raw_Games'!O1108</f>
        <v/>
      </c>
      <c r="M1108" s="66" t="n">
        <v>0.3722036448401019</v>
      </c>
      <c r="N1108" s="54">
        <f>ABS(H1108-M1108)</f>
        <v/>
      </c>
    </row>
    <row r="1109" ht="15" customHeight="1" s="35">
      <c r="A1109" s="48">
        <f>'1_Raw_Games'!A1109</f>
        <v/>
      </c>
      <c r="B1109" s="49">
        <f>'1_Raw_Games'!B1109</f>
        <v/>
      </c>
      <c r="C1109" s="48">
        <f>'1_Raw_Games'!D1109</f>
        <v/>
      </c>
      <c r="D1109" s="48">
        <f>'1_Raw_Games'!C1109</f>
        <v/>
      </c>
      <c r="E1109" s="48">
        <f>'1_Raw_Games'!P1109</f>
        <v/>
      </c>
      <c r="F1109" s="50">
        <f>'2_Params'!$B$4+SUMPRODUCT(($C$3:C1108=C1109)*($K$3:K1108))-SUMPRODUCT(($D$3:D1108=C1109)*($K$3:K1108))</f>
        <v/>
      </c>
      <c r="G1109" s="50">
        <f>'2_Params'!$B$4+SUMPRODUCT(($C$3:C1108=D1109)*($K$3:K1108))-SUMPRODUCT(($D$3:D1108=D1109)*($K$3:K1108))</f>
        <v/>
      </c>
      <c r="H1109" s="51">
        <f>(F1109-G1109+'2_Params'!$B$6)/'2_Params'!$B$7</f>
        <v/>
      </c>
      <c r="I1109" s="51">
        <f>1/(1+10^(-H1109))</f>
        <v/>
      </c>
      <c r="J1109" s="52">
        <f>LN(ABS(E1109)+1)*('2_Params'!$B$8/MAX('2_Params'!$B$10,(IF(L1109=1,F1109-G1109,G1109-F1109))*'2_Params'!$B$9+'2_Params'!$B$8))</f>
        <v/>
      </c>
      <c r="K1109" s="52">
        <f>'2_Params'!$B$5*J1109*(L1109-I1109)</f>
        <v/>
      </c>
      <c r="L1109" s="48">
        <f>'1_Raw_Games'!O1109</f>
        <v/>
      </c>
      <c r="M1109" s="66" t="n">
        <v>0.6644941919136216</v>
      </c>
      <c r="N1109" s="54">
        <f>ABS(H1109-M1109)</f>
        <v/>
      </c>
    </row>
    <row r="1110" ht="15" customHeight="1" s="35">
      <c r="A1110" s="48">
        <f>'1_Raw_Games'!A1110</f>
        <v/>
      </c>
      <c r="B1110" s="49">
        <f>'1_Raw_Games'!B1110</f>
        <v/>
      </c>
      <c r="C1110" s="48">
        <f>'1_Raw_Games'!D1110</f>
        <v/>
      </c>
      <c r="D1110" s="48">
        <f>'1_Raw_Games'!C1110</f>
        <v/>
      </c>
      <c r="E1110" s="48">
        <f>'1_Raw_Games'!P1110</f>
        <v/>
      </c>
      <c r="F1110" s="50">
        <f>'2_Params'!$B$4+SUMPRODUCT(($C$3:C1109=C1110)*($K$3:K1109))-SUMPRODUCT(($D$3:D1109=C1110)*($K$3:K1109))</f>
        <v/>
      </c>
      <c r="G1110" s="50">
        <f>'2_Params'!$B$4+SUMPRODUCT(($C$3:C1109=D1110)*($K$3:K1109))-SUMPRODUCT(($D$3:D1109=D1110)*($K$3:K1109))</f>
        <v/>
      </c>
      <c r="H1110" s="51">
        <f>(F1110-G1110+'2_Params'!$B$6)/'2_Params'!$B$7</f>
        <v/>
      </c>
      <c r="I1110" s="51">
        <f>1/(1+10^(-H1110))</f>
        <v/>
      </c>
      <c r="J1110" s="52">
        <f>LN(ABS(E1110)+1)*('2_Params'!$B$8/MAX('2_Params'!$B$10,(IF(L1110=1,F1110-G1110,G1110-F1110))*'2_Params'!$B$9+'2_Params'!$B$8))</f>
        <v/>
      </c>
      <c r="K1110" s="52">
        <f>'2_Params'!$B$5*J1110*(L1110-I1110)</f>
        <v/>
      </c>
      <c r="L1110" s="48">
        <f>'1_Raw_Games'!O1110</f>
        <v/>
      </c>
      <c r="M1110" s="66" t="n">
        <v>0.0620983987197462</v>
      </c>
      <c r="N1110" s="54">
        <f>ABS(H1110-M1110)</f>
        <v/>
      </c>
    </row>
    <row r="1111" ht="15" customHeight="1" s="35">
      <c r="A1111" s="48">
        <f>'1_Raw_Games'!A1111</f>
        <v/>
      </c>
      <c r="B1111" s="49">
        <f>'1_Raw_Games'!B1111</f>
        <v/>
      </c>
      <c r="C1111" s="48">
        <f>'1_Raw_Games'!D1111</f>
        <v/>
      </c>
      <c r="D1111" s="48">
        <f>'1_Raw_Games'!C1111</f>
        <v/>
      </c>
      <c r="E1111" s="48">
        <f>'1_Raw_Games'!P1111</f>
        <v/>
      </c>
      <c r="F1111" s="50">
        <f>'2_Params'!$B$4+SUMPRODUCT(($C$3:C1110=C1111)*($K$3:K1110))-SUMPRODUCT(($D$3:D1110=C1111)*($K$3:K1110))</f>
        <v/>
      </c>
      <c r="G1111" s="50">
        <f>'2_Params'!$B$4+SUMPRODUCT(($C$3:C1110=D1111)*($K$3:K1110))-SUMPRODUCT(($D$3:D1110=D1111)*($K$3:K1110))</f>
        <v/>
      </c>
      <c r="H1111" s="51">
        <f>(F1111-G1111+'2_Params'!$B$6)/'2_Params'!$B$7</f>
        <v/>
      </c>
      <c r="I1111" s="51">
        <f>1/(1+10^(-H1111))</f>
        <v/>
      </c>
      <c r="J1111" s="52">
        <f>LN(ABS(E1111)+1)*('2_Params'!$B$8/MAX('2_Params'!$B$10,(IF(L1111=1,F1111-G1111,G1111-F1111))*'2_Params'!$B$9+'2_Params'!$B$8))</f>
        <v/>
      </c>
      <c r="K1111" s="52">
        <f>'2_Params'!$B$5*J1111*(L1111-I1111)</f>
        <v/>
      </c>
      <c r="L1111" s="48">
        <f>'1_Raw_Games'!O1111</f>
        <v/>
      </c>
      <c r="M1111" s="66" t="n">
        <v>-0.0364565217998239</v>
      </c>
      <c r="N1111" s="54">
        <f>ABS(H1111-M1111)</f>
        <v/>
      </c>
    </row>
    <row r="1112" ht="15" customHeight="1" s="35">
      <c r="A1112" s="48">
        <f>'1_Raw_Games'!A1112</f>
        <v/>
      </c>
      <c r="B1112" s="49">
        <f>'1_Raw_Games'!B1112</f>
        <v/>
      </c>
      <c r="C1112" s="48">
        <f>'1_Raw_Games'!D1112</f>
        <v/>
      </c>
      <c r="D1112" s="48">
        <f>'1_Raw_Games'!C1112</f>
        <v/>
      </c>
      <c r="E1112" s="48">
        <f>'1_Raw_Games'!P1112</f>
        <v/>
      </c>
      <c r="F1112" s="50">
        <f>'2_Params'!$B$4+SUMPRODUCT(($C$3:C1111=C1112)*($K$3:K1111))-SUMPRODUCT(($D$3:D1111=C1112)*($K$3:K1111))</f>
        <v/>
      </c>
      <c r="G1112" s="50">
        <f>'2_Params'!$B$4+SUMPRODUCT(($C$3:C1111=D1112)*($K$3:K1111))-SUMPRODUCT(($D$3:D1111=D1112)*($K$3:K1111))</f>
        <v/>
      </c>
      <c r="H1112" s="51">
        <f>(F1112-G1112+'2_Params'!$B$6)/'2_Params'!$B$7</f>
        <v/>
      </c>
      <c r="I1112" s="51">
        <f>1/(1+10^(-H1112))</f>
        <v/>
      </c>
      <c r="J1112" s="52">
        <f>LN(ABS(E1112)+1)*('2_Params'!$B$8/MAX('2_Params'!$B$10,(IF(L1112=1,F1112-G1112,G1112-F1112))*'2_Params'!$B$9+'2_Params'!$B$8))</f>
        <v/>
      </c>
      <c r="K1112" s="52">
        <f>'2_Params'!$B$5*J1112*(L1112-I1112)</f>
        <v/>
      </c>
      <c r="L1112" s="48">
        <f>'1_Raw_Games'!O1112</f>
        <v/>
      </c>
      <c r="M1112" s="66" t="n">
        <v>0.6393824739988492</v>
      </c>
      <c r="N1112" s="54">
        <f>ABS(H1112-M1112)</f>
        <v/>
      </c>
    </row>
    <row r="1113" ht="15" customHeight="1" s="35">
      <c r="A1113" s="48">
        <f>'1_Raw_Games'!A1113</f>
        <v/>
      </c>
      <c r="B1113" s="49">
        <f>'1_Raw_Games'!B1113</f>
        <v/>
      </c>
      <c r="C1113" s="48">
        <f>'1_Raw_Games'!D1113</f>
        <v/>
      </c>
      <c r="D1113" s="48">
        <f>'1_Raw_Games'!C1113</f>
        <v/>
      </c>
      <c r="E1113" s="48">
        <f>'1_Raw_Games'!P1113</f>
        <v/>
      </c>
      <c r="F1113" s="50">
        <f>'2_Params'!$B$4+SUMPRODUCT(($C$3:C1112=C1113)*($K$3:K1112))-SUMPRODUCT(($D$3:D1112=C1113)*($K$3:K1112))</f>
        <v/>
      </c>
      <c r="G1113" s="50">
        <f>'2_Params'!$B$4+SUMPRODUCT(($C$3:C1112=D1113)*($K$3:K1112))-SUMPRODUCT(($D$3:D1112=D1113)*($K$3:K1112))</f>
        <v/>
      </c>
      <c r="H1113" s="51">
        <f>(F1113-G1113+'2_Params'!$B$6)/'2_Params'!$B$7</f>
        <v/>
      </c>
      <c r="I1113" s="51">
        <f>1/(1+10^(-H1113))</f>
        <v/>
      </c>
      <c r="J1113" s="52">
        <f>LN(ABS(E1113)+1)*('2_Params'!$B$8/MAX('2_Params'!$B$10,(IF(L1113=1,F1113-G1113,G1113-F1113))*'2_Params'!$B$9+'2_Params'!$B$8))</f>
        <v/>
      </c>
      <c r="K1113" s="52">
        <f>'2_Params'!$B$5*J1113*(L1113-I1113)</f>
        <v/>
      </c>
      <c r="L1113" s="48">
        <f>'1_Raw_Games'!O1113</f>
        <v/>
      </c>
      <c r="M1113" s="66" t="n">
        <v>-0.2517045662661189</v>
      </c>
      <c r="N1113" s="54">
        <f>ABS(H1113-M1113)</f>
        <v/>
      </c>
    </row>
    <row r="1114" ht="15" customHeight="1" s="35">
      <c r="A1114" s="48">
        <f>'1_Raw_Games'!A1114</f>
        <v/>
      </c>
      <c r="B1114" s="49">
        <f>'1_Raw_Games'!B1114</f>
        <v/>
      </c>
      <c r="C1114" s="48">
        <f>'1_Raw_Games'!D1114</f>
        <v/>
      </c>
      <c r="D1114" s="48">
        <f>'1_Raw_Games'!C1114</f>
        <v/>
      </c>
      <c r="E1114" s="48">
        <f>'1_Raw_Games'!P1114</f>
        <v/>
      </c>
      <c r="F1114" s="50">
        <f>'2_Params'!$B$4+SUMPRODUCT(($C$3:C1113=C1114)*($K$3:K1113))-SUMPRODUCT(($D$3:D1113=C1114)*($K$3:K1113))</f>
        <v/>
      </c>
      <c r="G1114" s="50">
        <f>'2_Params'!$B$4+SUMPRODUCT(($C$3:C1113=D1114)*($K$3:K1113))-SUMPRODUCT(($D$3:D1113=D1114)*($K$3:K1113))</f>
        <v/>
      </c>
      <c r="H1114" s="51">
        <f>(F1114-G1114+'2_Params'!$B$6)/'2_Params'!$B$7</f>
        <v/>
      </c>
      <c r="I1114" s="51">
        <f>1/(1+10^(-H1114))</f>
        <v/>
      </c>
      <c r="J1114" s="52">
        <f>LN(ABS(E1114)+1)*('2_Params'!$B$8/MAX('2_Params'!$B$10,(IF(L1114=1,F1114-G1114,G1114-F1114))*'2_Params'!$B$9+'2_Params'!$B$8))</f>
        <v/>
      </c>
      <c r="K1114" s="52">
        <f>'2_Params'!$B$5*J1114*(L1114-I1114)</f>
        <v/>
      </c>
      <c r="L1114" s="48">
        <f>'1_Raw_Games'!O1114</f>
        <v/>
      </c>
      <c r="M1114" s="66" t="n">
        <v>-0.4365724511350322</v>
      </c>
      <c r="N1114" s="54">
        <f>ABS(H1114-M1114)</f>
        <v/>
      </c>
    </row>
    <row r="1115" ht="15" customHeight="1" s="35">
      <c r="A1115" s="48">
        <f>'1_Raw_Games'!A1115</f>
        <v/>
      </c>
      <c r="B1115" s="49">
        <f>'1_Raw_Games'!B1115</f>
        <v/>
      </c>
      <c r="C1115" s="48">
        <f>'1_Raw_Games'!D1115</f>
        <v/>
      </c>
      <c r="D1115" s="48">
        <f>'1_Raw_Games'!C1115</f>
        <v/>
      </c>
      <c r="E1115" s="48">
        <f>'1_Raw_Games'!P1115</f>
        <v/>
      </c>
      <c r="F1115" s="50">
        <f>'2_Params'!$B$4+SUMPRODUCT(($C$3:C1114=C1115)*($K$3:K1114))-SUMPRODUCT(($D$3:D1114=C1115)*($K$3:K1114))</f>
        <v/>
      </c>
      <c r="G1115" s="50">
        <f>'2_Params'!$B$4+SUMPRODUCT(($C$3:C1114=D1115)*($K$3:K1114))-SUMPRODUCT(($D$3:D1114=D1115)*($K$3:K1114))</f>
        <v/>
      </c>
      <c r="H1115" s="51">
        <f>(F1115-G1115+'2_Params'!$B$6)/'2_Params'!$B$7</f>
        <v/>
      </c>
      <c r="I1115" s="51">
        <f>1/(1+10^(-H1115))</f>
        <v/>
      </c>
      <c r="J1115" s="52">
        <f>LN(ABS(E1115)+1)*('2_Params'!$B$8/MAX('2_Params'!$B$10,(IF(L1115=1,F1115-G1115,G1115-F1115))*'2_Params'!$B$9+'2_Params'!$B$8))</f>
        <v/>
      </c>
      <c r="K1115" s="52">
        <f>'2_Params'!$B$5*J1115*(L1115-I1115)</f>
        <v/>
      </c>
      <c r="L1115" s="48">
        <f>'1_Raw_Games'!O1115</f>
        <v/>
      </c>
      <c r="M1115" s="66" t="n">
        <v>0.08103690033847839</v>
      </c>
      <c r="N1115" s="54">
        <f>ABS(H1115-M1115)</f>
        <v/>
      </c>
    </row>
    <row r="1116" ht="15" customHeight="1" s="35">
      <c r="A1116" s="48">
        <f>'1_Raw_Games'!A1116</f>
        <v/>
      </c>
      <c r="B1116" s="49">
        <f>'1_Raw_Games'!B1116</f>
        <v/>
      </c>
      <c r="C1116" s="48">
        <f>'1_Raw_Games'!D1116</f>
        <v/>
      </c>
      <c r="D1116" s="48">
        <f>'1_Raw_Games'!C1116</f>
        <v/>
      </c>
      <c r="E1116" s="48">
        <f>'1_Raw_Games'!P1116</f>
        <v/>
      </c>
      <c r="F1116" s="50">
        <f>'2_Params'!$B$4+SUMPRODUCT(($C$3:C1115=C1116)*($K$3:K1115))-SUMPRODUCT(($D$3:D1115=C1116)*($K$3:K1115))</f>
        <v/>
      </c>
      <c r="G1116" s="50">
        <f>'2_Params'!$B$4+SUMPRODUCT(($C$3:C1115=D1116)*($K$3:K1115))-SUMPRODUCT(($D$3:D1115=D1116)*($K$3:K1115))</f>
        <v/>
      </c>
      <c r="H1116" s="51">
        <f>(F1116-G1116+'2_Params'!$B$6)/'2_Params'!$B$7</f>
        <v/>
      </c>
      <c r="I1116" s="51">
        <f>1/(1+10^(-H1116))</f>
        <v/>
      </c>
      <c r="J1116" s="52">
        <f>LN(ABS(E1116)+1)*('2_Params'!$B$8/MAX('2_Params'!$B$10,(IF(L1116=1,F1116-G1116,G1116-F1116))*'2_Params'!$B$9+'2_Params'!$B$8))</f>
        <v/>
      </c>
      <c r="K1116" s="52">
        <f>'2_Params'!$B$5*J1116*(L1116-I1116)</f>
        <v/>
      </c>
      <c r="L1116" s="48">
        <f>'1_Raw_Games'!O1116</f>
        <v/>
      </c>
      <c r="M1116" s="66" t="n">
        <v>0.0526706080217536</v>
      </c>
      <c r="N1116" s="54">
        <f>ABS(H1116-M1116)</f>
        <v/>
      </c>
    </row>
    <row r="1117" ht="15" customHeight="1" s="35">
      <c r="A1117" s="48">
        <f>'1_Raw_Games'!A1117</f>
        <v/>
      </c>
      <c r="B1117" s="49">
        <f>'1_Raw_Games'!B1117</f>
        <v/>
      </c>
      <c r="C1117" s="48">
        <f>'1_Raw_Games'!D1117</f>
        <v/>
      </c>
      <c r="D1117" s="48">
        <f>'1_Raw_Games'!C1117</f>
        <v/>
      </c>
      <c r="E1117" s="48">
        <f>'1_Raw_Games'!P1117</f>
        <v/>
      </c>
      <c r="F1117" s="50">
        <f>'2_Params'!$B$4+SUMPRODUCT(($C$3:C1116=C1117)*($K$3:K1116))-SUMPRODUCT(($D$3:D1116=C1117)*($K$3:K1116))</f>
        <v/>
      </c>
      <c r="G1117" s="50">
        <f>'2_Params'!$B$4+SUMPRODUCT(($C$3:C1116=D1117)*($K$3:K1116))-SUMPRODUCT(($D$3:D1116=D1117)*($K$3:K1116))</f>
        <v/>
      </c>
      <c r="H1117" s="51">
        <f>(F1117-G1117+'2_Params'!$B$6)/'2_Params'!$B$7</f>
        <v/>
      </c>
      <c r="I1117" s="51">
        <f>1/(1+10^(-H1117))</f>
        <v/>
      </c>
      <c r="J1117" s="52">
        <f>LN(ABS(E1117)+1)*('2_Params'!$B$8/MAX('2_Params'!$B$10,(IF(L1117=1,F1117-G1117,G1117-F1117))*'2_Params'!$B$9+'2_Params'!$B$8))</f>
        <v/>
      </c>
      <c r="K1117" s="52">
        <f>'2_Params'!$B$5*J1117*(L1117-I1117)</f>
        <v/>
      </c>
      <c r="L1117" s="48">
        <f>'1_Raw_Games'!O1117</f>
        <v/>
      </c>
      <c r="M1117" s="66" t="n">
        <v>0.1756332951236225</v>
      </c>
      <c r="N1117" s="54">
        <f>ABS(H1117-M1117)</f>
        <v/>
      </c>
    </row>
    <row r="1118" ht="15" customHeight="1" s="35">
      <c r="A1118" s="48">
        <f>'1_Raw_Games'!A1118</f>
        <v/>
      </c>
      <c r="B1118" s="49">
        <f>'1_Raw_Games'!B1118</f>
        <v/>
      </c>
      <c r="C1118" s="48">
        <f>'1_Raw_Games'!D1118</f>
        <v/>
      </c>
      <c r="D1118" s="48">
        <f>'1_Raw_Games'!C1118</f>
        <v/>
      </c>
      <c r="E1118" s="48">
        <f>'1_Raw_Games'!P1118</f>
        <v/>
      </c>
      <c r="F1118" s="50">
        <f>'2_Params'!$B$4+SUMPRODUCT(($C$3:C1117=C1118)*($K$3:K1117))-SUMPRODUCT(($D$3:D1117=C1118)*($K$3:K1117))</f>
        <v/>
      </c>
      <c r="G1118" s="50">
        <f>'2_Params'!$B$4+SUMPRODUCT(($C$3:C1117=D1118)*($K$3:K1117))-SUMPRODUCT(($D$3:D1117=D1118)*($K$3:K1117))</f>
        <v/>
      </c>
      <c r="H1118" s="51">
        <f>(F1118-G1118+'2_Params'!$B$6)/'2_Params'!$B$7</f>
        <v/>
      </c>
      <c r="I1118" s="51">
        <f>1/(1+10^(-H1118))</f>
        <v/>
      </c>
      <c r="J1118" s="52">
        <f>LN(ABS(E1118)+1)*('2_Params'!$B$8/MAX('2_Params'!$B$10,(IF(L1118=1,F1118-G1118,G1118-F1118))*'2_Params'!$B$9+'2_Params'!$B$8))</f>
        <v/>
      </c>
      <c r="K1118" s="52">
        <f>'2_Params'!$B$5*J1118*(L1118-I1118)</f>
        <v/>
      </c>
      <c r="L1118" s="48">
        <f>'1_Raw_Games'!O1118</f>
        <v/>
      </c>
      <c r="M1118" s="66" t="n">
        <v>0.5973157075219382</v>
      </c>
      <c r="N1118" s="54">
        <f>ABS(H1118-M1118)</f>
        <v/>
      </c>
    </row>
    <row r="1119" ht="15" customHeight="1" s="35">
      <c r="A1119" s="48">
        <f>'1_Raw_Games'!A1119</f>
        <v/>
      </c>
      <c r="B1119" s="49">
        <f>'1_Raw_Games'!B1119</f>
        <v/>
      </c>
      <c r="C1119" s="48">
        <f>'1_Raw_Games'!D1119</f>
        <v/>
      </c>
      <c r="D1119" s="48">
        <f>'1_Raw_Games'!C1119</f>
        <v/>
      </c>
      <c r="E1119" s="48">
        <f>'1_Raw_Games'!P1119</f>
        <v/>
      </c>
      <c r="F1119" s="50">
        <f>'2_Params'!$B$4+SUMPRODUCT(($C$3:C1118=C1119)*($K$3:K1118))-SUMPRODUCT(($D$3:D1118=C1119)*($K$3:K1118))</f>
        <v/>
      </c>
      <c r="G1119" s="50">
        <f>'2_Params'!$B$4+SUMPRODUCT(($C$3:C1118=D1119)*($K$3:K1118))-SUMPRODUCT(($D$3:D1118=D1119)*($K$3:K1118))</f>
        <v/>
      </c>
      <c r="H1119" s="51">
        <f>(F1119-G1119+'2_Params'!$B$6)/'2_Params'!$B$7</f>
        <v/>
      </c>
      <c r="I1119" s="51">
        <f>1/(1+10^(-H1119))</f>
        <v/>
      </c>
      <c r="J1119" s="52">
        <f>LN(ABS(E1119)+1)*('2_Params'!$B$8/MAX('2_Params'!$B$10,(IF(L1119=1,F1119-G1119,G1119-F1119))*'2_Params'!$B$9+'2_Params'!$B$8))</f>
        <v/>
      </c>
      <c r="K1119" s="52">
        <f>'2_Params'!$B$5*J1119*(L1119-I1119)</f>
        <v/>
      </c>
      <c r="L1119" s="48">
        <f>'1_Raw_Games'!O1119</f>
        <v/>
      </c>
      <c r="M1119" s="66" t="n">
        <v>-0.1286789246693189</v>
      </c>
      <c r="N1119" s="54">
        <f>ABS(H1119-M1119)</f>
        <v/>
      </c>
    </row>
    <row r="1120" ht="15" customHeight="1" s="35">
      <c r="A1120" s="48">
        <f>'1_Raw_Games'!A1120</f>
        <v/>
      </c>
      <c r="B1120" s="49">
        <f>'1_Raw_Games'!B1120</f>
        <v/>
      </c>
      <c r="C1120" s="48">
        <f>'1_Raw_Games'!D1120</f>
        <v/>
      </c>
      <c r="D1120" s="48">
        <f>'1_Raw_Games'!C1120</f>
        <v/>
      </c>
      <c r="E1120" s="48">
        <f>'1_Raw_Games'!P1120</f>
        <v/>
      </c>
      <c r="F1120" s="50">
        <f>'2_Params'!$B$4+SUMPRODUCT(($C$3:C1119=C1120)*($K$3:K1119))-SUMPRODUCT(($D$3:D1119=C1120)*($K$3:K1119))</f>
        <v/>
      </c>
      <c r="G1120" s="50">
        <f>'2_Params'!$B$4+SUMPRODUCT(($C$3:C1119=D1120)*($K$3:K1119))-SUMPRODUCT(($D$3:D1119=D1120)*($K$3:K1119))</f>
        <v/>
      </c>
      <c r="H1120" s="51">
        <f>(F1120-G1120+'2_Params'!$B$6)/'2_Params'!$B$7</f>
        <v/>
      </c>
      <c r="I1120" s="51">
        <f>1/(1+10^(-H1120))</f>
        <v/>
      </c>
      <c r="J1120" s="52">
        <f>LN(ABS(E1120)+1)*('2_Params'!$B$8/MAX('2_Params'!$B$10,(IF(L1120=1,F1120-G1120,G1120-F1120))*'2_Params'!$B$9+'2_Params'!$B$8))</f>
        <v/>
      </c>
      <c r="K1120" s="52">
        <f>'2_Params'!$B$5*J1120*(L1120-I1120)</f>
        <v/>
      </c>
      <c r="L1120" s="48">
        <f>'1_Raw_Games'!O1120</f>
        <v/>
      </c>
      <c r="M1120" s="66" t="n">
        <v>0.3314824322384538</v>
      </c>
      <c r="N1120" s="54">
        <f>ABS(H1120-M1120)</f>
        <v/>
      </c>
    </row>
    <row r="1121" ht="15" customHeight="1" s="35">
      <c r="A1121" s="48">
        <f>'1_Raw_Games'!A1121</f>
        <v/>
      </c>
      <c r="B1121" s="49">
        <f>'1_Raw_Games'!B1121</f>
        <v/>
      </c>
      <c r="C1121" s="48">
        <f>'1_Raw_Games'!D1121</f>
        <v/>
      </c>
      <c r="D1121" s="48">
        <f>'1_Raw_Games'!C1121</f>
        <v/>
      </c>
      <c r="E1121" s="48">
        <f>'1_Raw_Games'!P1121</f>
        <v/>
      </c>
      <c r="F1121" s="50">
        <f>'2_Params'!$B$4+SUMPRODUCT(($C$3:C1120=C1121)*($K$3:K1120))-SUMPRODUCT(($D$3:D1120=C1121)*($K$3:K1120))</f>
        <v/>
      </c>
      <c r="G1121" s="50">
        <f>'2_Params'!$B$4+SUMPRODUCT(($C$3:C1120=D1121)*($K$3:K1120))-SUMPRODUCT(($D$3:D1120=D1121)*($K$3:K1120))</f>
        <v/>
      </c>
      <c r="H1121" s="51">
        <f>(F1121-G1121+'2_Params'!$B$6)/'2_Params'!$B$7</f>
        <v/>
      </c>
      <c r="I1121" s="51">
        <f>1/(1+10^(-H1121))</f>
        <v/>
      </c>
      <c r="J1121" s="52">
        <f>LN(ABS(E1121)+1)*('2_Params'!$B$8/MAX('2_Params'!$B$10,(IF(L1121=1,F1121-G1121,G1121-F1121))*'2_Params'!$B$9+'2_Params'!$B$8))</f>
        <v/>
      </c>
      <c r="K1121" s="52">
        <f>'2_Params'!$B$5*J1121*(L1121-I1121)</f>
        <v/>
      </c>
      <c r="L1121" s="48">
        <f>'1_Raw_Games'!O1121</f>
        <v/>
      </c>
      <c r="M1121" s="66" t="n">
        <v>0.4147475059105466</v>
      </c>
      <c r="N1121" s="54">
        <f>ABS(H1121-M1121)</f>
        <v/>
      </c>
    </row>
    <row r="1122" ht="15" customHeight="1" s="35">
      <c r="A1122" s="48">
        <f>'1_Raw_Games'!A1122</f>
        <v/>
      </c>
      <c r="B1122" s="49">
        <f>'1_Raw_Games'!B1122</f>
        <v/>
      </c>
      <c r="C1122" s="48">
        <f>'1_Raw_Games'!D1122</f>
        <v/>
      </c>
      <c r="D1122" s="48">
        <f>'1_Raw_Games'!C1122</f>
        <v/>
      </c>
      <c r="E1122" s="48">
        <f>'1_Raw_Games'!P1122</f>
        <v/>
      </c>
      <c r="F1122" s="50">
        <f>'2_Params'!$B$4+SUMPRODUCT(($C$3:C1121=C1122)*($K$3:K1121))-SUMPRODUCT(($D$3:D1121=C1122)*($K$3:K1121))</f>
        <v/>
      </c>
      <c r="G1122" s="50">
        <f>'2_Params'!$B$4+SUMPRODUCT(($C$3:C1121=D1122)*($K$3:K1121))-SUMPRODUCT(($D$3:D1121=D1122)*($K$3:K1121))</f>
        <v/>
      </c>
      <c r="H1122" s="51">
        <f>(F1122-G1122+'2_Params'!$B$6)/'2_Params'!$B$7</f>
        <v/>
      </c>
      <c r="I1122" s="51">
        <f>1/(1+10^(-H1122))</f>
        <v/>
      </c>
      <c r="J1122" s="52">
        <f>LN(ABS(E1122)+1)*('2_Params'!$B$8/MAX('2_Params'!$B$10,(IF(L1122=1,F1122-G1122,G1122-F1122))*'2_Params'!$B$9+'2_Params'!$B$8))</f>
        <v/>
      </c>
      <c r="K1122" s="52">
        <f>'2_Params'!$B$5*J1122*(L1122-I1122)</f>
        <v/>
      </c>
      <c r="L1122" s="48">
        <f>'1_Raw_Games'!O1122</f>
        <v/>
      </c>
      <c r="M1122" s="66" t="n">
        <v>0.1001762010836938</v>
      </c>
      <c r="N1122" s="54">
        <f>ABS(H1122-M1122)</f>
        <v/>
      </c>
    </row>
    <row r="1123" ht="15" customHeight="1" s="35">
      <c r="A1123" s="48">
        <f>'1_Raw_Games'!A1123</f>
        <v/>
      </c>
      <c r="B1123" s="49">
        <f>'1_Raw_Games'!B1123</f>
        <v/>
      </c>
      <c r="C1123" s="48">
        <f>'1_Raw_Games'!D1123</f>
        <v/>
      </c>
      <c r="D1123" s="48">
        <f>'1_Raw_Games'!C1123</f>
        <v/>
      </c>
      <c r="E1123" s="48">
        <f>'1_Raw_Games'!P1123</f>
        <v/>
      </c>
      <c r="F1123" s="50">
        <f>'2_Params'!$B$4+SUMPRODUCT(($C$3:C1122=C1123)*($K$3:K1122))-SUMPRODUCT(($D$3:D1122=C1123)*($K$3:K1122))</f>
        <v/>
      </c>
      <c r="G1123" s="50">
        <f>'2_Params'!$B$4+SUMPRODUCT(($C$3:C1122=D1123)*($K$3:K1122))-SUMPRODUCT(($D$3:D1122=D1123)*($K$3:K1122))</f>
        <v/>
      </c>
      <c r="H1123" s="51">
        <f>(F1123-G1123+'2_Params'!$B$6)/'2_Params'!$B$7</f>
        <v/>
      </c>
      <c r="I1123" s="51">
        <f>1/(1+10^(-H1123))</f>
        <v/>
      </c>
      <c r="J1123" s="52">
        <f>LN(ABS(E1123)+1)*('2_Params'!$B$8/MAX('2_Params'!$B$10,(IF(L1123=1,F1123-G1123,G1123-F1123))*'2_Params'!$B$9+'2_Params'!$B$8))</f>
        <v/>
      </c>
      <c r="K1123" s="52">
        <f>'2_Params'!$B$5*J1123*(L1123-I1123)</f>
        <v/>
      </c>
      <c r="L1123" s="48">
        <f>'1_Raw_Games'!O1123</f>
        <v/>
      </c>
      <c r="M1123" s="66" t="n">
        <v>-0.0847148826389701</v>
      </c>
      <c r="N1123" s="54">
        <f>ABS(H1123-M1123)</f>
        <v/>
      </c>
    </row>
    <row r="1124" ht="15" customHeight="1" s="35">
      <c r="A1124" s="48">
        <f>'1_Raw_Games'!A1124</f>
        <v/>
      </c>
      <c r="B1124" s="49">
        <f>'1_Raw_Games'!B1124</f>
        <v/>
      </c>
      <c r="C1124" s="48">
        <f>'1_Raw_Games'!D1124</f>
        <v/>
      </c>
      <c r="D1124" s="48">
        <f>'1_Raw_Games'!C1124</f>
        <v/>
      </c>
      <c r="E1124" s="48">
        <f>'1_Raw_Games'!P1124</f>
        <v/>
      </c>
      <c r="F1124" s="50">
        <f>'2_Params'!$B$4+SUMPRODUCT(($C$3:C1123=C1124)*($K$3:K1123))-SUMPRODUCT(($D$3:D1123=C1124)*($K$3:K1123))</f>
        <v/>
      </c>
      <c r="G1124" s="50">
        <f>'2_Params'!$B$4+SUMPRODUCT(($C$3:C1123=D1124)*($K$3:K1123))-SUMPRODUCT(($D$3:D1123=D1124)*($K$3:K1123))</f>
        <v/>
      </c>
      <c r="H1124" s="51">
        <f>(F1124-G1124+'2_Params'!$B$6)/'2_Params'!$B$7</f>
        <v/>
      </c>
      <c r="I1124" s="51">
        <f>1/(1+10^(-H1124))</f>
        <v/>
      </c>
      <c r="J1124" s="52">
        <f>LN(ABS(E1124)+1)*('2_Params'!$B$8/MAX('2_Params'!$B$10,(IF(L1124=1,F1124-G1124,G1124-F1124))*'2_Params'!$B$9+'2_Params'!$B$8))</f>
        <v/>
      </c>
      <c r="K1124" s="52">
        <f>'2_Params'!$B$5*J1124*(L1124-I1124)</f>
        <v/>
      </c>
      <c r="L1124" s="48">
        <f>'1_Raw_Games'!O1124</f>
        <v/>
      </c>
      <c r="M1124" s="66" t="n">
        <v>-0.2717221270490392</v>
      </c>
      <c r="N1124" s="54">
        <f>ABS(H1124-M1124)</f>
        <v/>
      </c>
    </row>
    <row r="1125" ht="15" customHeight="1" s="35">
      <c r="A1125" s="48">
        <f>'1_Raw_Games'!A1125</f>
        <v/>
      </c>
      <c r="B1125" s="49">
        <f>'1_Raw_Games'!B1125</f>
        <v/>
      </c>
      <c r="C1125" s="48">
        <f>'1_Raw_Games'!D1125</f>
        <v/>
      </c>
      <c r="D1125" s="48">
        <f>'1_Raw_Games'!C1125</f>
        <v/>
      </c>
      <c r="E1125" s="48">
        <f>'1_Raw_Games'!P1125</f>
        <v/>
      </c>
      <c r="F1125" s="50">
        <f>'2_Params'!$B$4+SUMPRODUCT(($C$3:C1124=C1125)*($K$3:K1124))-SUMPRODUCT(($D$3:D1124=C1125)*($K$3:K1124))</f>
        <v/>
      </c>
      <c r="G1125" s="50">
        <f>'2_Params'!$B$4+SUMPRODUCT(($C$3:C1124=D1125)*($K$3:K1124))-SUMPRODUCT(($D$3:D1124=D1125)*($K$3:K1124))</f>
        <v/>
      </c>
      <c r="H1125" s="51">
        <f>(F1125-G1125+'2_Params'!$B$6)/'2_Params'!$B$7</f>
        <v/>
      </c>
      <c r="I1125" s="51">
        <f>1/(1+10^(-H1125))</f>
        <v/>
      </c>
      <c r="J1125" s="52">
        <f>LN(ABS(E1125)+1)*('2_Params'!$B$8/MAX('2_Params'!$B$10,(IF(L1125=1,F1125-G1125,G1125-F1125))*'2_Params'!$B$9+'2_Params'!$B$8))</f>
        <v/>
      </c>
      <c r="K1125" s="52">
        <f>'2_Params'!$B$5*J1125*(L1125-I1125)</f>
        <v/>
      </c>
      <c r="L1125" s="48">
        <f>'1_Raw_Games'!O1125</f>
        <v/>
      </c>
      <c r="M1125" s="66" t="n">
        <v>0.9182034709047888</v>
      </c>
      <c r="N1125" s="54">
        <f>ABS(H1125-M1125)</f>
        <v/>
      </c>
    </row>
    <row r="1126" ht="15" customHeight="1" s="35">
      <c r="A1126" s="48">
        <f>'1_Raw_Games'!A1126</f>
        <v/>
      </c>
      <c r="B1126" s="49">
        <f>'1_Raw_Games'!B1126</f>
        <v/>
      </c>
      <c r="C1126" s="48">
        <f>'1_Raw_Games'!D1126</f>
        <v/>
      </c>
      <c r="D1126" s="48">
        <f>'1_Raw_Games'!C1126</f>
        <v/>
      </c>
      <c r="E1126" s="48">
        <f>'1_Raw_Games'!P1126</f>
        <v/>
      </c>
      <c r="F1126" s="50">
        <f>'2_Params'!$B$4+SUMPRODUCT(($C$3:C1125=C1126)*($K$3:K1125))-SUMPRODUCT(($D$3:D1125=C1126)*($K$3:K1125))</f>
        <v/>
      </c>
      <c r="G1126" s="50">
        <f>'2_Params'!$B$4+SUMPRODUCT(($C$3:C1125=D1126)*($K$3:K1125))-SUMPRODUCT(($D$3:D1125=D1126)*($K$3:K1125))</f>
        <v/>
      </c>
      <c r="H1126" s="51">
        <f>(F1126-G1126+'2_Params'!$B$6)/'2_Params'!$B$7</f>
        <v/>
      </c>
      <c r="I1126" s="51">
        <f>1/(1+10^(-H1126))</f>
        <v/>
      </c>
      <c r="J1126" s="52">
        <f>LN(ABS(E1126)+1)*('2_Params'!$B$8/MAX('2_Params'!$B$10,(IF(L1126=1,F1126-G1126,G1126-F1126))*'2_Params'!$B$9+'2_Params'!$B$8))</f>
        <v/>
      </c>
      <c r="K1126" s="52">
        <f>'2_Params'!$B$5*J1126*(L1126-I1126)</f>
        <v/>
      </c>
      <c r="L1126" s="48">
        <f>'1_Raw_Games'!O1126</f>
        <v/>
      </c>
      <c r="M1126" s="66" t="n">
        <v>-0.2890137201895498</v>
      </c>
      <c r="N1126" s="54">
        <f>ABS(H1126-M1126)</f>
        <v/>
      </c>
    </row>
    <row r="1127" ht="15" customHeight="1" s="35">
      <c r="A1127" s="48">
        <f>'1_Raw_Games'!A1127</f>
        <v/>
      </c>
      <c r="B1127" s="49">
        <f>'1_Raw_Games'!B1127</f>
        <v/>
      </c>
      <c r="C1127" s="48">
        <f>'1_Raw_Games'!D1127</f>
        <v/>
      </c>
      <c r="D1127" s="48">
        <f>'1_Raw_Games'!C1127</f>
        <v/>
      </c>
      <c r="E1127" s="48">
        <f>'1_Raw_Games'!P1127</f>
        <v/>
      </c>
      <c r="F1127" s="50">
        <f>'2_Params'!$B$4+SUMPRODUCT(($C$3:C1126=C1127)*($K$3:K1126))-SUMPRODUCT(($D$3:D1126=C1127)*($K$3:K1126))</f>
        <v/>
      </c>
      <c r="G1127" s="50">
        <f>'2_Params'!$B$4+SUMPRODUCT(($C$3:C1126=D1127)*($K$3:K1126))-SUMPRODUCT(($D$3:D1126=D1127)*($K$3:K1126))</f>
        <v/>
      </c>
      <c r="H1127" s="51">
        <f>(F1127-G1127+'2_Params'!$B$6)/'2_Params'!$B$7</f>
        <v/>
      </c>
      <c r="I1127" s="51">
        <f>1/(1+10^(-H1127))</f>
        <v/>
      </c>
      <c r="J1127" s="52">
        <f>LN(ABS(E1127)+1)*('2_Params'!$B$8/MAX('2_Params'!$B$10,(IF(L1127=1,F1127-G1127,G1127-F1127))*'2_Params'!$B$9+'2_Params'!$B$8))</f>
        <v/>
      </c>
      <c r="K1127" s="52">
        <f>'2_Params'!$B$5*J1127*(L1127-I1127)</f>
        <v/>
      </c>
      <c r="L1127" s="48">
        <f>'1_Raw_Games'!O1127</f>
        <v/>
      </c>
      <c r="M1127" s="66" t="n">
        <v>-0.5390102845565525</v>
      </c>
      <c r="N1127" s="54">
        <f>ABS(H1127-M1127)</f>
        <v/>
      </c>
    </row>
    <row r="1128" ht="15" customHeight="1" s="35">
      <c r="A1128" s="48">
        <f>'1_Raw_Games'!A1128</f>
        <v/>
      </c>
      <c r="B1128" s="49">
        <f>'1_Raw_Games'!B1128</f>
        <v/>
      </c>
      <c r="C1128" s="48">
        <f>'1_Raw_Games'!D1128</f>
        <v/>
      </c>
      <c r="D1128" s="48">
        <f>'1_Raw_Games'!C1128</f>
        <v/>
      </c>
      <c r="E1128" s="48">
        <f>'1_Raw_Games'!P1128</f>
        <v/>
      </c>
      <c r="F1128" s="50">
        <f>'2_Params'!$B$4+SUMPRODUCT(($C$3:C1127=C1128)*($K$3:K1127))-SUMPRODUCT(($D$3:D1127=C1128)*($K$3:K1127))</f>
        <v/>
      </c>
      <c r="G1128" s="50">
        <f>'2_Params'!$B$4+SUMPRODUCT(($C$3:C1127=D1128)*($K$3:K1127))-SUMPRODUCT(($D$3:D1127=D1128)*($K$3:K1127))</f>
        <v/>
      </c>
      <c r="H1128" s="51">
        <f>(F1128-G1128+'2_Params'!$B$6)/'2_Params'!$B$7</f>
        <v/>
      </c>
      <c r="I1128" s="51">
        <f>1/(1+10^(-H1128))</f>
        <v/>
      </c>
      <c r="J1128" s="52">
        <f>LN(ABS(E1128)+1)*('2_Params'!$B$8/MAX('2_Params'!$B$10,(IF(L1128=1,F1128-G1128,G1128-F1128))*'2_Params'!$B$9+'2_Params'!$B$8))</f>
        <v/>
      </c>
      <c r="K1128" s="52">
        <f>'2_Params'!$B$5*J1128*(L1128-I1128)</f>
        <v/>
      </c>
      <c r="L1128" s="48">
        <f>'1_Raw_Games'!O1128</f>
        <v/>
      </c>
      <c r="M1128" s="66" t="n">
        <v>0.251369768294744</v>
      </c>
      <c r="N1128" s="54">
        <f>ABS(H1128-M1128)</f>
        <v/>
      </c>
    </row>
    <row r="1129" ht="15" customHeight="1" s="35">
      <c r="A1129" s="48">
        <f>'1_Raw_Games'!A1129</f>
        <v/>
      </c>
      <c r="B1129" s="49">
        <f>'1_Raw_Games'!B1129</f>
        <v/>
      </c>
      <c r="C1129" s="48">
        <f>'1_Raw_Games'!D1129</f>
        <v/>
      </c>
      <c r="D1129" s="48">
        <f>'1_Raw_Games'!C1129</f>
        <v/>
      </c>
      <c r="E1129" s="48">
        <f>'1_Raw_Games'!P1129</f>
        <v/>
      </c>
      <c r="F1129" s="50">
        <f>'2_Params'!$B$4+SUMPRODUCT(($C$3:C1128=C1129)*($K$3:K1128))-SUMPRODUCT(($D$3:D1128=C1129)*($K$3:K1128))</f>
        <v/>
      </c>
      <c r="G1129" s="50">
        <f>'2_Params'!$B$4+SUMPRODUCT(($C$3:C1128=D1129)*($K$3:K1128))-SUMPRODUCT(($D$3:D1128=D1129)*($K$3:K1128))</f>
        <v/>
      </c>
      <c r="H1129" s="51">
        <f>(F1129-G1129+'2_Params'!$B$6)/'2_Params'!$B$7</f>
        <v/>
      </c>
      <c r="I1129" s="51">
        <f>1/(1+10^(-H1129))</f>
        <v/>
      </c>
      <c r="J1129" s="52">
        <f>LN(ABS(E1129)+1)*('2_Params'!$B$8/MAX('2_Params'!$B$10,(IF(L1129=1,F1129-G1129,G1129-F1129))*'2_Params'!$B$9+'2_Params'!$B$8))</f>
        <v/>
      </c>
      <c r="K1129" s="52">
        <f>'2_Params'!$B$5*J1129*(L1129-I1129)</f>
        <v/>
      </c>
      <c r="L1129" s="48">
        <f>'1_Raw_Games'!O1129</f>
        <v/>
      </c>
      <c r="M1129" s="66" t="n">
        <v>0.8454301253377485</v>
      </c>
      <c r="N1129" s="54">
        <f>ABS(H1129-M1129)</f>
        <v/>
      </c>
    </row>
    <row r="1130" ht="15" customHeight="1" s="35">
      <c r="A1130" s="48">
        <f>'1_Raw_Games'!A1130</f>
        <v/>
      </c>
      <c r="B1130" s="49">
        <f>'1_Raw_Games'!B1130</f>
        <v/>
      </c>
      <c r="C1130" s="48">
        <f>'1_Raw_Games'!D1130</f>
        <v/>
      </c>
      <c r="D1130" s="48">
        <f>'1_Raw_Games'!C1130</f>
        <v/>
      </c>
      <c r="E1130" s="48">
        <f>'1_Raw_Games'!P1130</f>
        <v/>
      </c>
      <c r="F1130" s="50">
        <f>'2_Params'!$B$4+SUMPRODUCT(($C$3:C1129=C1130)*($K$3:K1129))-SUMPRODUCT(($D$3:D1129=C1130)*($K$3:K1129))</f>
        <v/>
      </c>
      <c r="G1130" s="50">
        <f>'2_Params'!$B$4+SUMPRODUCT(($C$3:C1129=D1130)*($K$3:K1129))-SUMPRODUCT(($D$3:D1129=D1130)*($K$3:K1129))</f>
        <v/>
      </c>
      <c r="H1130" s="51">
        <f>(F1130-G1130+'2_Params'!$B$6)/'2_Params'!$B$7</f>
        <v/>
      </c>
      <c r="I1130" s="51">
        <f>1/(1+10^(-H1130))</f>
        <v/>
      </c>
      <c r="J1130" s="52">
        <f>LN(ABS(E1130)+1)*('2_Params'!$B$8/MAX('2_Params'!$B$10,(IF(L1130=1,F1130-G1130,G1130-F1130))*'2_Params'!$B$9+'2_Params'!$B$8))</f>
        <v/>
      </c>
      <c r="K1130" s="52">
        <f>'2_Params'!$B$5*J1130*(L1130-I1130)</f>
        <v/>
      </c>
      <c r="L1130" s="48">
        <f>'1_Raw_Games'!O1130</f>
        <v/>
      </c>
      <c r="M1130" s="66" t="n">
        <v>0.1541110880032187</v>
      </c>
      <c r="N1130" s="54">
        <f>ABS(H1130-M1130)</f>
        <v/>
      </c>
    </row>
    <row r="1131" ht="15" customHeight="1" s="35">
      <c r="A1131" s="48">
        <f>'1_Raw_Games'!A1131</f>
        <v/>
      </c>
      <c r="B1131" s="49">
        <f>'1_Raw_Games'!B1131</f>
        <v/>
      </c>
      <c r="C1131" s="48">
        <f>'1_Raw_Games'!D1131</f>
        <v/>
      </c>
      <c r="D1131" s="48">
        <f>'1_Raw_Games'!C1131</f>
        <v/>
      </c>
      <c r="E1131" s="48">
        <f>'1_Raw_Games'!P1131</f>
        <v/>
      </c>
      <c r="F1131" s="50">
        <f>'2_Params'!$B$4+SUMPRODUCT(($C$3:C1130=C1131)*($K$3:K1130))-SUMPRODUCT(($D$3:D1130=C1131)*($K$3:K1130))</f>
        <v/>
      </c>
      <c r="G1131" s="50">
        <f>'2_Params'!$B$4+SUMPRODUCT(($C$3:C1130=D1131)*($K$3:K1130))-SUMPRODUCT(($D$3:D1130=D1131)*($K$3:K1130))</f>
        <v/>
      </c>
      <c r="H1131" s="51">
        <f>(F1131-G1131+'2_Params'!$B$6)/'2_Params'!$B$7</f>
        <v/>
      </c>
      <c r="I1131" s="51">
        <f>1/(1+10^(-H1131))</f>
        <v/>
      </c>
      <c r="J1131" s="52">
        <f>LN(ABS(E1131)+1)*('2_Params'!$B$8/MAX('2_Params'!$B$10,(IF(L1131=1,F1131-G1131,G1131-F1131))*'2_Params'!$B$9+'2_Params'!$B$8))</f>
        <v/>
      </c>
      <c r="K1131" s="52">
        <f>'2_Params'!$B$5*J1131*(L1131-I1131)</f>
        <v/>
      </c>
      <c r="L1131" s="48">
        <f>'1_Raw_Games'!O1131</f>
        <v/>
      </c>
      <c r="M1131" s="66" t="n">
        <v>0.0309832154150166</v>
      </c>
      <c r="N1131" s="54">
        <f>ABS(H1131-M1131)</f>
        <v/>
      </c>
    </row>
    <row r="1132" ht="15" customHeight="1" s="35">
      <c r="A1132" s="48">
        <f>'1_Raw_Games'!A1132</f>
        <v/>
      </c>
      <c r="B1132" s="49">
        <f>'1_Raw_Games'!B1132</f>
        <v/>
      </c>
      <c r="C1132" s="48">
        <f>'1_Raw_Games'!D1132</f>
        <v/>
      </c>
      <c r="D1132" s="48">
        <f>'1_Raw_Games'!C1132</f>
        <v/>
      </c>
      <c r="E1132" s="48">
        <f>'1_Raw_Games'!P1132</f>
        <v/>
      </c>
      <c r="F1132" s="50">
        <f>'2_Params'!$B$4+SUMPRODUCT(($C$3:C1131=C1132)*($K$3:K1131))-SUMPRODUCT(($D$3:D1131=C1132)*($K$3:K1131))</f>
        <v/>
      </c>
      <c r="G1132" s="50">
        <f>'2_Params'!$B$4+SUMPRODUCT(($C$3:C1131=D1132)*($K$3:K1131))-SUMPRODUCT(($D$3:D1131=D1132)*($K$3:K1131))</f>
        <v/>
      </c>
      <c r="H1132" s="51">
        <f>(F1132-G1132+'2_Params'!$B$6)/'2_Params'!$B$7</f>
        <v/>
      </c>
      <c r="I1132" s="51">
        <f>1/(1+10^(-H1132))</f>
        <v/>
      </c>
      <c r="J1132" s="52">
        <f>LN(ABS(E1132)+1)*('2_Params'!$B$8/MAX('2_Params'!$B$10,(IF(L1132=1,F1132-G1132,G1132-F1132))*'2_Params'!$B$9+'2_Params'!$B$8))</f>
        <v/>
      </c>
      <c r="K1132" s="52">
        <f>'2_Params'!$B$5*J1132*(L1132-I1132)</f>
        <v/>
      </c>
      <c r="L1132" s="48">
        <f>'1_Raw_Games'!O1132</f>
        <v/>
      </c>
      <c r="M1132" s="66" t="n">
        <v>-0.5188195260503988</v>
      </c>
      <c r="N1132" s="54">
        <f>ABS(H1132-M1132)</f>
        <v/>
      </c>
    </row>
    <row r="1133" ht="15" customHeight="1" s="35">
      <c r="A1133" s="48">
        <f>'1_Raw_Games'!A1133</f>
        <v/>
      </c>
      <c r="B1133" s="49">
        <f>'1_Raw_Games'!B1133</f>
        <v/>
      </c>
      <c r="C1133" s="48">
        <f>'1_Raw_Games'!D1133</f>
        <v/>
      </c>
      <c r="D1133" s="48">
        <f>'1_Raw_Games'!C1133</f>
        <v/>
      </c>
      <c r="E1133" s="48">
        <f>'1_Raw_Games'!P1133</f>
        <v/>
      </c>
      <c r="F1133" s="50">
        <f>'2_Params'!$B$4+SUMPRODUCT(($C$3:C1132=C1133)*($K$3:K1132))-SUMPRODUCT(($D$3:D1132=C1133)*($K$3:K1132))</f>
        <v/>
      </c>
      <c r="G1133" s="50">
        <f>'2_Params'!$B$4+SUMPRODUCT(($C$3:C1132=D1133)*($K$3:K1132))-SUMPRODUCT(($D$3:D1132=D1133)*($K$3:K1132))</f>
        <v/>
      </c>
      <c r="H1133" s="51">
        <f>(F1133-G1133+'2_Params'!$B$6)/'2_Params'!$B$7</f>
        <v/>
      </c>
      <c r="I1133" s="51">
        <f>1/(1+10^(-H1133))</f>
        <v/>
      </c>
      <c r="J1133" s="52">
        <f>LN(ABS(E1133)+1)*('2_Params'!$B$8/MAX('2_Params'!$B$10,(IF(L1133=1,F1133-G1133,G1133-F1133))*'2_Params'!$B$9+'2_Params'!$B$8))</f>
        <v/>
      </c>
      <c r="K1133" s="52">
        <f>'2_Params'!$B$5*J1133*(L1133-I1133)</f>
        <v/>
      </c>
      <c r="L1133" s="48">
        <f>'1_Raw_Games'!O1133</f>
        <v/>
      </c>
      <c r="M1133" s="66" t="n">
        <v>0.4047749549329069</v>
      </c>
      <c r="N1133" s="54">
        <f>ABS(H1133-M1133)</f>
        <v/>
      </c>
    </row>
    <row r="1134" ht="15" customHeight="1" s="35">
      <c r="A1134" s="48">
        <f>'1_Raw_Games'!A1134</f>
        <v/>
      </c>
      <c r="B1134" s="49">
        <f>'1_Raw_Games'!B1134</f>
        <v/>
      </c>
      <c r="C1134" s="48">
        <f>'1_Raw_Games'!D1134</f>
        <v/>
      </c>
      <c r="D1134" s="48">
        <f>'1_Raw_Games'!C1134</f>
        <v/>
      </c>
      <c r="E1134" s="48">
        <f>'1_Raw_Games'!P1134</f>
        <v/>
      </c>
      <c r="F1134" s="50">
        <f>'2_Params'!$B$4+SUMPRODUCT(($C$3:C1133=C1134)*($K$3:K1133))-SUMPRODUCT(($D$3:D1133=C1134)*($K$3:K1133))</f>
        <v/>
      </c>
      <c r="G1134" s="50">
        <f>'2_Params'!$B$4+SUMPRODUCT(($C$3:C1133=D1134)*($K$3:K1133))-SUMPRODUCT(($D$3:D1133=D1134)*($K$3:K1133))</f>
        <v/>
      </c>
      <c r="H1134" s="51">
        <f>(F1134-G1134+'2_Params'!$B$6)/'2_Params'!$B$7</f>
        <v/>
      </c>
      <c r="I1134" s="51">
        <f>1/(1+10^(-H1134))</f>
        <v/>
      </c>
      <c r="J1134" s="52">
        <f>LN(ABS(E1134)+1)*('2_Params'!$B$8/MAX('2_Params'!$B$10,(IF(L1134=1,F1134-G1134,G1134-F1134))*'2_Params'!$B$9+'2_Params'!$B$8))</f>
        <v/>
      </c>
      <c r="K1134" s="52">
        <f>'2_Params'!$B$5*J1134*(L1134-I1134)</f>
        <v/>
      </c>
      <c r="L1134" s="48">
        <f>'1_Raw_Games'!O1134</f>
        <v/>
      </c>
      <c r="M1134" s="66" t="n">
        <v>0.0350138322226911</v>
      </c>
      <c r="N1134" s="54">
        <f>ABS(H1134-M1134)</f>
        <v/>
      </c>
    </row>
    <row r="1135" ht="15" customHeight="1" s="35">
      <c r="A1135" s="48">
        <f>'1_Raw_Games'!A1135</f>
        <v/>
      </c>
      <c r="B1135" s="49">
        <f>'1_Raw_Games'!B1135</f>
        <v/>
      </c>
      <c r="C1135" s="48">
        <f>'1_Raw_Games'!D1135</f>
        <v/>
      </c>
      <c r="D1135" s="48">
        <f>'1_Raw_Games'!C1135</f>
        <v/>
      </c>
      <c r="E1135" s="48">
        <f>'1_Raw_Games'!P1135</f>
        <v/>
      </c>
      <c r="F1135" s="50">
        <f>'2_Params'!$B$4+SUMPRODUCT(($C$3:C1134=C1135)*($K$3:K1134))-SUMPRODUCT(($D$3:D1134=C1135)*($K$3:K1134))</f>
        <v/>
      </c>
      <c r="G1135" s="50">
        <f>'2_Params'!$B$4+SUMPRODUCT(($C$3:C1134=D1135)*($K$3:K1134))-SUMPRODUCT(($D$3:D1134=D1135)*($K$3:K1134))</f>
        <v/>
      </c>
      <c r="H1135" s="51">
        <f>(F1135-G1135+'2_Params'!$B$6)/'2_Params'!$B$7</f>
        <v/>
      </c>
      <c r="I1135" s="51">
        <f>1/(1+10^(-H1135))</f>
        <v/>
      </c>
      <c r="J1135" s="52">
        <f>LN(ABS(E1135)+1)*('2_Params'!$B$8/MAX('2_Params'!$B$10,(IF(L1135=1,F1135-G1135,G1135-F1135))*'2_Params'!$B$9+'2_Params'!$B$8))</f>
        <v/>
      </c>
      <c r="K1135" s="52">
        <f>'2_Params'!$B$5*J1135*(L1135-I1135)</f>
        <v/>
      </c>
      <c r="L1135" s="48">
        <f>'1_Raw_Games'!O1135</f>
        <v/>
      </c>
      <c r="M1135" s="66" t="n">
        <v>0.1309468636437276</v>
      </c>
      <c r="N1135" s="54">
        <f>ABS(H1135-M1135)</f>
        <v/>
      </c>
    </row>
    <row r="1136" ht="15" customHeight="1" s="35">
      <c r="A1136" s="48">
        <f>'1_Raw_Games'!A1136</f>
        <v/>
      </c>
      <c r="B1136" s="49">
        <f>'1_Raw_Games'!B1136</f>
        <v/>
      </c>
      <c r="C1136" s="48">
        <f>'1_Raw_Games'!D1136</f>
        <v/>
      </c>
      <c r="D1136" s="48">
        <f>'1_Raw_Games'!C1136</f>
        <v/>
      </c>
      <c r="E1136" s="48">
        <f>'1_Raw_Games'!P1136</f>
        <v/>
      </c>
      <c r="F1136" s="50">
        <f>'2_Params'!$B$4+SUMPRODUCT(($C$3:C1135=C1136)*($K$3:K1135))-SUMPRODUCT(($D$3:D1135=C1136)*($K$3:K1135))</f>
        <v/>
      </c>
      <c r="G1136" s="50">
        <f>'2_Params'!$B$4+SUMPRODUCT(($C$3:C1135=D1136)*($K$3:K1135))-SUMPRODUCT(($D$3:D1135=D1136)*($K$3:K1135))</f>
        <v/>
      </c>
      <c r="H1136" s="51">
        <f>(F1136-G1136+'2_Params'!$B$6)/'2_Params'!$B$7</f>
        <v/>
      </c>
      <c r="I1136" s="51">
        <f>1/(1+10^(-H1136))</f>
        <v/>
      </c>
      <c r="J1136" s="52">
        <f>LN(ABS(E1136)+1)*('2_Params'!$B$8/MAX('2_Params'!$B$10,(IF(L1136=1,F1136-G1136,G1136-F1136))*'2_Params'!$B$9+'2_Params'!$B$8))</f>
        <v/>
      </c>
      <c r="K1136" s="52">
        <f>'2_Params'!$B$5*J1136*(L1136-I1136)</f>
        <v/>
      </c>
      <c r="L1136" s="48">
        <f>'1_Raw_Games'!O1136</f>
        <v/>
      </c>
      <c r="M1136" s="66" t="n">
        <v>0.2642567859515742</v>
      </c>
      <c r="N1136" s="54">
        <f>ABS(H1136-M1136)</f>
        <v/>
      </c>
    </row>
    <row r="1137" ht="15" customHeight="1" s="35">
      <c r="A1137" s="48">
        <f>'1_Raw_Games'!A1137</f>
        <v/>
      </c>
      <c r="B1137" s="49">
        <f>'1_Raw_Games'!B1137</f>
        <v/>
      </c>
      <c r="C1137" s="48">
        <f>'1_Raw_Games'!D1137</f>
        <v/>
      </c>
      <c r="D1137" s="48">
        <f>'1_Raw_Games'!C1137</f>
        <v/>
      </c>
      <c r="E1137" s="48">
        <f>'1_Raw_Games'!P1137</f>
        <v/>
      </c>
      <c r="F1137" s="50">
        <f>'2_Params'!$B$4+SUMPRODUCT(($C$3:C1136=C1137)*($K$3:K1136))-SUMPRODUCT(($D$3:D1136=C1137)*($K$3:K1136))</f>
        <v/>
      </c>
      <c r="G1137" s="50">
        <f>'2_Params'!$B$4+SUMPRODUCT(($C$3:C1136=D1137)*($K$3:K1136))-SUMPRODUCT(($D$3:D1136=D1137)*($K$3:K1136))</f>
        <v/>
      </c>
      <c r="H1137" s="51">
        <f>(F1137-G1137+'2_Params'!$B$6)/'2_Params'!$B$7</f>
        <v/>
      </c>
      <c r="I1137" s="51">
        <f>1/(1+10^(-H1137))</f>
        <v/>
      </c>
      <c r="J1137" s="52">
        <f>LN(ABS(E1137)+1)*('2_Params'!$B$8/MAX('2_Params'!$B$10,(IF(L1137=1,F1137-G1137,G1137-F1137))*'2_Params'!$B$9+'2_Params'!$B$8))</f>
        <v/>
      </c>
      <c r="K1137" s="52">
        <f>'2_Params'!$B$5*J1137*(L1137-I1137)</f>
        <v/>
      </c>
      <c r="L1137" s="48">
        <f>'1_Raw_Games'!O1137</f>
        <v/>
      </c>
      <c r="M1137" s="66" t="n">
        <v>-0.4452749722789582</v>
      </c>
      <c r="N1137" s="54">
        <f>ABS(H1137-M1137)</f>
        <v/>
      </c>
    </row>
    <row r="1138" ht="15" customHeight="1" s="35">
      <c r="A1138" s="48">
        <f>'1_Raw_Games'!A1138</f>
        <v/>
      </c>
      <c r="B1138" s="49">
        <f>'1_Raw_Games'!B1138</f>
        <v/>
      </c>
      <c r="C1138" s="48">
        <f>'1_Raw_Games'!D1138</f>
        <v/>
      </c>
      <c r="D1138" s="48">
        <f>'1_Raw_Games'!C1138</f>
        <v/>
      </c>
      <c r="E1138" s="48">
        <f>'1_Raw_Games'!P1138</f>
        <v/>
      </c>
      <c r="F1138" s="50">
        <f>'2_Params'!$B$4+SUMPRODUCT(($C$3:C1137=C1138)*($K$3:K1137))-SUMPRODUCT(($D$3:D1137=C1138)*($K$3:K1137))</f>
        <v/>
      </c>
      <c r="G1138" s="50">
        <f>'2_Params'!$B$4+SUMPRODUCT(($C$3:C1137=D1138)*($K$3:K1137))-SUMPRODUCT(($D$3:D1137=D1138)*($K$3:K1137))</f>
        <v/>
      </c>
      <c r="H1138" s="51">
        <f>(F1138-G1138+'2_Params'!$B$6)/'2_Params'!$B$7</f>
        <v/>
      </c>
      <c r="I1138" s="51">
        <f>1/(1+10^(-H1138))</f>
        <v/>
      </c>
      <c r="J1138" s="52">
        <f>LN(ABS(E1138)+1)*('2_Params'!$B$8/MAX('2_Params'!$B$10,(IF(L1138=1,F1138-G1138,G1138-F1138))*'2_Params'!$B$9+'2_Params'!$B$8))</f>
        <v/>
      </c>
      <c r="K1138" s="52">
        <f>'2_Params'!$B$5*J1138*(L1138-I1138)</f>
        <v/>
      </c>
      <c r="L1138" s="48">
        <f>'1_Raw_Games'!O1138</f>
        <v/>
      </c>
      <c r="M1138" s="66" t="n">
        <v>-0.3981808876698824</v>
      </c>
      <c r="N1138" s="54">
        <f>ABS(H1138-M1138)</f>
        <v/>
      </c>
    </row>
    <row r="1139" ht="15" customHeight="1" s="35">
      <c r="A1139" s="48">
        <f>'1_Raw_Games'!A1139</f>
        <v/>
      </c>
      <c r="B1139" s="49">
        <f>'1_Raw_Games'!B1139</f>
        <v/>
      </c>
      <c r="C1139" s="48">
        <f>'1_Raw_Games'!D1139</f>
        <v/>
      </c>
      <c r="D1139" s="48">
        <f>'1_Raw_Games'!C1139</f>
        <v/>
      </c>
      <c r="E1139" s="48">
        <f>'1_Raw_Games'!P1139</f>
        <v/>
      </c>
      <c r="F1139" s="50">
        <f>'2_Params'!$B$4+SUMPRODUCT(($C$3:C1138=C1139)*($K$3:K1138))-SUMPRODUCT(($D$3:D1138=C1139)*($K$3:K1138))</f>
        <v/>
      </c>
      <c r="G1139" s="50">
        <f>'2_Params'!$B$4+SUMPRODUCT(($C$3:C1138=D1139)*($K$3:K1138))-SUMPRODUCT(($D$3:D1138=D1139)*($K$3:K1138))</f>
        <v/>
      </c>
      <c r="H1139" s="51">
        <f>(F1139-G1139+'2_Params'!$B$6)/'2_Params'!$B$7</f>
        <v/>
      </c>
      <c r="I1139" s="51">
        <f>1/(1+10^(-H1139))</f>
        <v/>
      </c>
      <c r="J1139" s="52">
        <f>LN(ABS(E1139)+1)*('2_Params'!$B$8/MAX('2_Params'!$B$10,(IF(L1139=1,F1139-G1139,G1139-F1139))*'2_Params'!$B$9+'2_Params'!$B$8))</f>
        <v/>
      </c>
      <c r="K1139" s="52">
        <f>'2_Params'!$B$5*J1139*(L1139-I1139)</f>
        <v/>
      </c>
      <c r="L1139" s="48">
        <f>'1_Raw_Games'!O1139</f>
        <v/>
      </c>
      <c r="M1139" s="66" t="n">
        <v>-0.1565064584438062</v>
      </c>
      <c r="N1139" s="54">
        <f>ABS(H1139-M1139)</f>
        <v/>
      </c>
    </row>
    <row r="1140" ht="15" customHeight="1" s="35">
      <c r="A1140" s="48">
        <f>'1_Raw_Games'!A1140</f>
        <v/>
      </c>
      <c r="B1140" s="49">
        <f>'1_Raw_Games'!B1140</f>
        <v/>
      </c>
      <c r="C1140" s="48">
        <f>'1_Raw_Games'!D1140</f>
        <v/>
      </c>
      <c r="D1140" s="48">
        <f>'1_Raw_Games'!C1140</f>
        <v/>
      </c>
      <c r="E1140" s="48">
        <f>'1_Raw_Games'!P1140</f>
        <v/>
      </c>
      <c r="F1140" s="50">
        <f>'2_Params'!$B$4+SUMPRODUCT(($C$3:C1139=C1140)*($K$3:K1139))-SUMPRODUCT(($D$3:D1139=C1140)*($K$3:K1139))</f>
        <v/>
      </c>
      <c r="G1140" s="50">
        <f>'2_Params'!$B$4+SUMPRODUCT(($C$3:C1139=D1140)*($K$3:K1139))-SUMPRODUCT(($D$3:D1139=D1140)*($K$3:K1139))</f>
        <v/>
      </c>
      <c r="H1140" s="51">
        <f>(F1140-G1140+'2_Params'!$B$6)/'2_Params'!$B$7</f>
        <v/>
      </c>
      <c r="I1140" s="51">
        <f>1/(1+10^(-H1140))</f>
        <v/>
      </c>
      <c r="J1140" s="52">
        <f>LN(ABS(E1140)+1)*('2_Params'!$B$8/MAX('2_Params'!$B$10,(IF(L1140=1,F1140-G1140,G1140-F1140))*'2_Params'!$B$9+'2_Params'!$B$8))</f>
        <v/>
      </c>
      <c r="K1140" s="52">
        <f>'2_Params'!$B$5*J1140*(L1140-I1140)</f>
        <v/>
      </c>
      <c r="L1140" s="48">
        <f>'1_Raw_Games'!O1140</f>
        <v/>
      </c>
      <c r="M1140" s="66" t="n">
        <v>-0.0312019817798858</v>
      </c>
      <c r="N1140" s="54">
        <f>ABS(H1140-M1140)</f>
        <v/>
      </c>
    </row>
    <row r="1141" ht="15" customHeight="1" s="35">
      <c r="A1141" s="48">
        <f>'1_Raw_Games'!A1141</f>
        <v/>
      </c>
      <c r="B1141" s="49">
        <f>'1_Raw_Games'!B1141</f>
        <v/>
      </c>
      <c r="C1141" s="48">
        <f>'1_Raw_Games'!D1141</f>
        <v/>
      </c>
      <c r="D1141" s="48">
        <f>'1_Raw_Games'!C1141</f>
        <v/>
      </c>
      <c r="E1141" s="48">
        <f>'1_Raw_Games'!P1141</f>
        <v/>
      </c>
      <c r="F1141" s="50">
        <f>'2_Params'!$B$4+SUMPRODUCT(($C$3:C1140=C1141)*($K$3:K1140))-SUMPRODUCT(($D$3:D1140=C1141)*($K$3:K1140))</f>
        <v/>
      </c>
      <c r="G1141" s="50">
        <f>'2_Params'!$B$4+SUMPRODUCT(($C$3:C1140=D1141)*($K$3:K1140))-SUMPRODUCT(($D$3:D1140=D1141)*($K$3:K1140))</f>
        <v/>
      </c>
      <c r="H1141" s="51">
        <f>(F1141-G1141+'2_Params'!$B$6)/'2_Params'!$B$7</f>
        <v/>
      </c>
      <c r="I1141" s="51">
        <f>1/(1+10^(-H1141))</f>
        <v/>
      </c>
      <c r="J1141" s="52">
        <f>LN(ABS(E1141)+1)*('2_Params'!$B$8/MAX('2_Params'!$B$10,(IF(L1141=1,F1141-G1141,G1141-F1141))*'2_Params'!$B$9+'2_Params'!$B$8))</f>
        <v/>
      </c>
      <c r="K1141" s="52">
        <f>'2_Params'!$B$5*J1141*(L1141-I1141)</f>
        <v/>
      </c>
      <c r="L1141" s="48">
        <f>'1_Raw_Games'!O1141</f>
        <v/>
      </c>
      <c r="M1141" s="66" t="n">
        <v>0.6308575530122198</v>
      </c>
      <c r="N1141" s="54">
        <f>ABS(H1141-M1141)</f>
        <v/>
      </c>
    </row>
    <row r="1142" ht="15" customHeight="1" s="35">
      <c r="A1142" s="48">
        <f>'1_Raw_Games'!A1142</f>
        <v/>
      </c>
      <c r="B1142" s="49">
        <f>'1_Raw_Games'!B1142</f>
        <v/>
      </c>
      <c r="C1142" s="48">
        <f>'1_Raw_Games'!D1142</f>
        <v/>
      </c>
      <c r="D1142" s="48">
        <f>'1_Raw_Games'!C1142</f>
        <v/>
      </c>
      <c r="E1142" s="48">
        <f>'1_Raw_Games'!P1142</f>
        <v/>
      </c>
      <c r="F1142" s="50">
        <f>'2_Params'!$B$4+SUMPRODUCT(($C$3:C1141=C1142)*($K$3:K1141))-SUMPRODUCT(($D$3:D1141=C1142)*($K$3:K1141))</f>
        <v/>
      </c>
      <c r="G1142" s="50">
        <f>'2_Params'!$B$4+SUMPRODUCT(($C$3:C1141=D1142)*($K$3:K1141))-SUMPRODUCT(($D$3:D1141=D1142)*($K$3:K1141))</f>
        <v/>
      </c>
      <c r="H1142" s="51">
        <f>(F1142-G1142+'2_Params'!$B$6)/'2_Params'!$B$7</f>
        <v/>
      </c>
      <c r="I1142" s="51">
        <f>1/(1+10^(-H1142))</f>
        <v/>
      </c>
      <c r="J1142" s="52">
        <f>LN(ABS(E1142)+1)*('2_Params'!$B$8/MAX('2_Params'!$B$10,(IF(L1142=1,F1142-G1142,G1142-F1142))*'2_Params'!$B$9+'2_Params'!$B$8))</f>
        <v/>
      </c>
      <c r="K1142" s="52">
        <f>'2_Params'!$B$5*J1142*(L1142-I1142)</f>
        <v/>
      </c>
      <c r="L1142" s="48">
        <f>'1_Raw_Games'!O1142</f>
        <v/>
      </c>
      <c r="M1142" s="66" t="n">
        <v>0.3181813093387086</v>
      </c>
      <c r="N1142" s="54">
        <f>ABS(H1142-M1142)</f>
        <v/>
      </c>
    </row>
    <row r="1143" ht="15" customHeight="1" s="35">
      <c r="A1143" s="48">
        <f>'1_Raw_Games'!A1143</f>
        <v/>
      </c>
      <c r="B1143" s="49">
        <f>'1_Raw_Games'!B1143</f>
        <v/>
      </c>
      <c r="C1143" s="48">
        <f>'1_Raw_Games'!D1143</f>
        <v/>
      </c>
      <c r="D1143" s="48">
        <f>'1_Raw_Games'!C1143</f>
        <v/>
      </c>
      <c r="E1143" s="48">
        <f>'1_Raw_Games'!P1143</f>
        <v/>
      </c>
      <c r="F1143" s="50">
        <f>'2_Params'!$B$4+SUMPRODUCT(($C$3:C1142=C1143)*($K$3:K1142))-SUMPRODUCT(($D$3:D1142=C1143)*($K$3:K1142))</f>
        <v/>
      </c>
      <c r="G1143" s="50">
        <f>'2_Params'!$B$4+SUMPRODUCT(($C$3:C1142=D1143)*($K$3:K1142))-SUMPRODUCT(($D$3:D1142=D1143)*($K$3:K1142))</f>
        <v/>
      </c>
      <c r="H1143" s="51">
        <f>(F1143-G1143+'2_Params'!$B$6)/'2_Params'!$B$7</f>
        <v/>
      </c>
      <c r="I1143" s="51">
        <f>1/(1+10^(-H1143))</f>
        <v/>
      </c>
      <c r="J1143" s="52">
        <f>LN(ABS(E1143)+1)*('2_Params'!$B$8/MAX('2_Params'!$B$10,(IF(L1143=1,F1143-G1143,G1143-F1143))*'2_Params'!$B$9+'2_Params'!$B$8))</f>
        <v/>
      </c>
      <c r="K1143" s="52">
        <f>'2_Params'!$B$5*J1143*(L1143-I1143)</f>
        <v/>
      </c>
      <c r="L1143" s="48">
        <f>'1_Raw_Games'!O1143</f>
        <v/>
      </c>
      <c r="M1143" s="66" t="n">
        <v>0.5867233901256526</v>
      </c>
      <c r="N1143" s="54">
        <f>ABS(H1143-M1143)</f>
        <v/>
      </c>
    </row>
    <row r="1144" ht="15" customHeight="1" s="35">
      <c r="A1144" s="48">
        <f>'1_Raw_Games'!A1144</f>
        <v/>
      </c>
      <c r="B1144" s="49">
        <f>'1_Raw_Games'!B1144</f>
        <v/>
      </c>
      <c r="C1144" s="48">
        <f>'1_Raw_Games'!D1144</f>
        <v/>
      </c>
      <c r="D1144" s="48">
        <f>'1_Raw_Games'!C1144</f>
        <v/>
      </c>
      <c r="E1144" s="48">
        <f>'1_Raw_Games'!P1144</f>
        <v/>
      </c>
      <c r="F1144" s="50">
        <f>'2_Params'!$B$4+SUMPRODUCT(($C$3:C1143=C1144)*($K$3:K1143))-SUMPRODUCT(($D$3:D1143=C1144)*($K$3:K1143))</f>
        <v/>
      </c>
      <c r="G1144" s="50">
        <f>'2_Params'!$B$4+SUMPRODUCT(($C$3:C1143=D1144)*($K$3:K1143))-SUMPRODUCT(($D$3:D1143=D1144)*($K$3:K1143))</f>
        <v/>
      </c>
      <c r="H1144" s="51">
        <f>(F1144-G1144+'2_Params'!$B$6)/'2_Params'!$B$7</f>
        <v/>
      </c>
      <c r="I1144" s="51">
        <f>1/(1+10^(-H1144))</f>
        <v/>
      </c>
      <c r="J1144" s="52">
        <f>LN(ABS(E1144)+1)*('2_Params'!$B$8/MAX('2_Params'!$B$10,(IF(L1144=1,F1144-G1144,G1144-F1144))*'2_Params'!$B$9+'2_Params'!$B$8))</f>
        <v/>
      </c>
      <c r="K1144" s="52">
        <f>'2_Params'!$B$5*J1144*(L1144-I1144)</f>
        <v/>
      </c>
      <c r="L1144" s="48">
        <f>'1_Raw_Games'!O1144</f>
        <v/>
      </c>
      <c r="M1144" s="66" t="n">
        <v>-0.5377114262079351</v>
      </c>
      <c r="N1144" s="54">
        <f>ABS(H1144-M1144)</f>
        <v/>
      </c>
    </row>
    <row r="1145" ht="15" customHeight="1" s="35">
      <c r="A1145" s="48">
        <f>'1_Raw_Games'!A1145</f>
        <v/>
      </c>
      <c r="B1145" s="49">
        <f>'1_Raw_Games'!B1145</f>
        <v/>
      </c>
      <c r="C1145" s="48">
        <f>'1_Raw_Games'!D1145</f>
        <v/>
      </c>
      <c r="D1145" s="48">
        <f>'1_Raw_Games'!C1145</f>
        <v/>
      </c>
      <c r="E1145" s="48">
        <f>'1_Raw_Games'!P1145</f>
        <v/>
      </c>
      <c r="F1145" s="50">
        <f>'2_Params'!$B$4+SUMPRODUCT(($C$3:C1144=C1145)*($K$3:K1144))-SUMPRODUCT(($D$3:D1144=C1145)*($K$3:K1144))</f>
        <v/>
      </c>
      <c r="G1145" s="50">
        <f>'2_Params'!$B$4+SUMPRODUCT(($C$3:C1144=D1145)*($K$3:K1144))-SUMPRODUCT(($D$3:D1144=D1145)*($K$3:K1144))</f>
        <v/>
      </c>
      <c r="H1145" s="51">
        <f>(F1145-G1145+'2_Params'!$B$6)/'2_Params'!$B$7</f>
        <v/>
      </c>
      <c r="I1145" s="51">
        <f>1/(1+10^(-H1145))</f>
        <v/>
      </c>
      <c r="J1145" s="52">
        <f>LN(ABS(E1145)+1)*('2_Params'!$B$8/MAX('2_Params'!$B$10,(IF(L1145=1,F1145-G1145,G1145-F1145))*'2_Params'!$B$9+'2_Params'!$B$8))</f>
        <v/>
      </c>
      <c r="K1145" s="52">
        <f>'2_Params'!$B$5*J1145*(L1145-I1145)</f>
        <v/>
      </c>
      <c r="L1145" s="48">
        <f>'1_Raw_Games'!O1145</f>
        <v/>
      </c>
      <c r="M1145" s="66" t="n">
        <v>-0.467009961136639</v>
      </c>
      <c r="N1145" s="54">
        <f>ABS(H1145-M1145)</f>
        <v/>
      </c>
    </row>
    <row r="1146" ht="15" customHeight="1" s="35">
      <c r="A1146" s="48">
        <f>'1_Raw_Games'!A1146</f>
        <v/>
      </c>
      <c r="B1146" s="49">
        <f>'1_Raw_Games'!B1146</f>
        <v/>
      </c>
      <c r="C1146" s="48">
        <f>'1_Raw_Games'!D1146</f>
        <v/>
      </c>
      <c r="D1146" s="48">
        <f>'1_Raw_Games'!C1146</f>
        <v/>
      </c>
      <c r="E1146" s="48">
        <f>'1_Raw_Games'!P1146</f>
        <v/>
      </c>
      <c r="F1146" s="50">
        <f>'2_Params'!$B$4+SUMPRODUCT(($C$3:C1145=C1146)*($K$3:K1145))-SUMPRODUCT(($D$3:D1145=C1146)*($K$3:K1145))</f>
        <v/>
      </c>
      <c r="G1146" s="50">
        <f>'2_Params'!$B$4+SUMPRODUCT(($C$3:C1145=D1146)*($K$3:K1145))-SUMPRODUCT(($D$3:D1145=D1146)*($K$3:K1145))</f>
        <v/>
      </c>
      <c r="H1146" s="51">
        <f>(F1146-G1146+'2_Params'!$B$6)/'2_Params'!$B$7</f>
        <v/>
      </c>
      <c r="I1146" s="51">
        <f>1/(1+10^(-H1146))</f>
        <v/>
      </c>
      <c r="J1146" s="52">
        <f>LN(ABS(E1146)+1)*('2_Params'!$B$8/MAX('2_Params'!$B$10,(IF(L1146=1,F1146-G1146,G1146-F1146))*'2_Params'!$B$9+'2_Params'!$B$8))</f>
        <v/>
      </c>
      <c r="K1146" s="52">
        <f>'2_Params'!$B$5*J1146*(L1146-I1146)</f>
        <v/>
      </c>
      <c r="L1146" s="48">
        <f>'1_Raw_Games'!O1146</f>
        <v/>
      </c>
      <c r="M1146" s="66" t="n">
        <v>0.3002386919296987</v>
      </c>
      <c r="N1146" s="54">
        <f>ABS(H1146-M1146)</f>
        <v/>
      </c>
    </row>
    <row r="1147" ht="15" customHeight="1" s="35">
      <c r="A1147" s="48">
        <f>'1_Raw_Games'!A1147</f>
        <v/>
      </c>
      <c r="B1147" s="49">
        <f>'1_Raw_Games'!B1147</f>
        <v/>
      </c>
      <c r="C1147" s="48">
        <f>'1_Raw_Games'!D1147</f>
        <v/>
      </c>
      <c r="D1147" s="48">
        <f>'1_Raw_Games'!C1147</f>
        <v/>
      </c>
      <c r="E1147" s="48">
        <f>'1_Raw_Games'!P1147</f>
        <v/>
      </c>
      <c r="F1147" s="50">
        <f>'2_Params'!$B$4+SUMPRODUCT(($C$3:C1146=C1147)*($K$3:K1146))-SUMPRODUCT(($D$3:D1146=C1147)*($K$3:K1146))</f>
        <v/>
      </c>
      <c r="G1147" s="50">
        <f>'2_Params'!$B$4+SUMPRODUCT(($C$3:C1146=D1147)*($K$3:K1146))-SUMPRODUCT(($D$3:D1146=D1147)*($K$3:K1146))</f>
        <v/>
      </c>
      <c r="H1147" s="51">
        <f>(F1147-G1147+'2_Params'!$B$6)/'2_Params'!$B$7</f>
        <v/>
      </c>
      <c r="I1147" s="51">
        <f>1/(1+10^(-H1147))</f>
        <v/>
      </c>
      <c r="J1147" s="52">
        <f>LN(ABS(E1147)+1)*('2_Params'!$B$8/MAX('2_Params'!$B$10,(IF(L1147=1,F1147-G1147,G1147-F1147))*'2_Params'!$B$9+'2_Params'!$B$8))</f>
        <v/>
      </c>
      <c r="K1147" s="52">
        <f>'2_Params'!$B$5*J1147*(L1147-I1147)</f>
        <v/>
      </c>
      <c r="L1147" s="48">
        <f>'1_Raw_Games'!O1147</f>
        <v/>
      </c>
      <c r="M1147" s="66" t="n">
        <v>0.3477000706323184</v>
      </c>
      <c r="N1147" s="54">
        <f>ABS(H1147-M1147)</f>
        <v/>
      </c>
    </row>
    <row r="1148" ht="15" customHeight="1" s="35">
      <c r="A1148" s="48">
        <f>'1_Raw_Games'!A1148</f>
        <v/>
      </c>
      <c r="B1148" s="49">
        <f>'1_Raw_Games'!B1148</f>
        <v/>
      </c>
      <c r="C1148" s="48">
        <f>'1_Raw_Games'!D1148</f>
        <v/>
      </c>
      <c r="D1148" s="48">
        <f>'1_Raw_Games'!C1148</f>
        <v/>
      </c>
      <c r="E1148" s="48">
        <f>'1_Raw_Games'!P1148</f>
        <v/>
      </c>
      <c r="F1148" s="50">
        <f>'2_Params'!$B$4+SUMPRODUCT(($C$3:C1147=C1148)*($K$3:K1147))-SUMPRODUCT(($D$3:D1147=C1148)*($K$3:K1147))</f>
        <v/>
      </c>
      <c r="G1148" s="50">
        <f>'2_Params'!$B$4+SUMPRODUCT(($C$3:C1147=D1148)*($K$3:K1147))-SUMPRODUCT(($D$3:D1147=D1148)*($K$3:K1147))</f>
        <v/>
      </c>
      <c r="H1148" s="51">
        <f>(F1148-G1148+'2_Params'!$B$6)/'2_Params'!$B$7</f>
        <v/>
      </c>
      <c r="I1148" s="51">
        <f>1/(1+10^(-H1148))</f>
        <v/>
      </c>
      <c r="J1148" s="52">
        <f>LN(ABS(E1148)+1)*('2_Params'!$B$8/MAX('2_Params'!$B$10,(IF(L1148=1,F1148-G1148,G1148-F1148))*'2_Params'!$B$9+'2_Params'!$B$8))</f>
        <v/>
      </c>
      <c r="K1148" s="52">
        <f>'2_Params'!$B$5*J1148*(L1148-I1148)</f>
        <v/>
      </c>
      <c r="L1148" s="48">
        <f>'1_Raw_Games'!O1148</f>
        <v/>
      </c>
      <c r="M1148" s="66" t="n">
        <v>0.3733092840817323</v>
      </c>
      <c r="N1148" s="54">
        <f>ABS(H1148-M1148)</f>
        <v/>
      </c>
    </row>
    <row r="1149" ht="15" customHeight="1" s="35">
      <c r="A1149" s="48">
        <f>'1_Raw_Games'!A1149</f>
        <v/>
      </c>
      <c r="B1149" s="49">
        <f>'1_Raw_Games'!B1149</f>
        <v/>
      </c>
      <c r="C1149" s="48">
        <f>'1_Raw_Games'!D1149</f>
        <v/>
      </c>
      <c r="D1149" s="48">
        <f>'1_Raw_Games'!C1149</f>
        <v/>
      </c>
      <c r="E1149" s="48">
        <f>'1_Raw_Games'!P1149</f>
        <v/>
      </c>
      <c r="F1149" s="50">
        <f>'2_Params'!$B$4+SUMPRODUCT(($C$3:C1148=C1149)*($K$3:K1148))-SUMPRODUCT(($D$3:D1148=C1149)*($K$3:K1148))</f>
        <v/>
      </c>
      <c r="G1149" s="50">
        <f>'2_Params'!$B$4+SUMPRODUCT(($C$3:C1148=D1149)*($K$3:K1148))-SUMPRODUCT(($D$3:D1148=D1149)*($K$3:K1148))</f>
        <v/>
      </c>
      <c r="H1149" s="51">
        <f>(F1149-G1149+'2_Params'!$B$6)/'2_Params'!$B$7</f>
        <v/>
      </c>
      <c r="I1149" s="51">
        <f>1/(1+10^(-H1149))</f>
        <v/>
      </c>
      <c r="J1149" s="52">
        <f>LN(ABS(E1149)+1)*('2_Params'!$B$8/MAX('2_Params'!$B$10,(IF(L1149=1,F1149-G1149,G1149-F1149))*'2_Params'!$B$9+'2_Params'!$B$8))</f>
        <v/>
      </c>
      <c r="K1149" s="52">
        <f>'2_Params'!$B$5*J1149*(L1149-I1149)</f>
        <v/>
      </c>
      <c r="L1149" s="48">
        <f>'1_Raw_Games'!O1149</f>
        <v/>
      </c>
      <c r="M1149" s="66" t="n">
        <v>-0.1798388428872834</v>
      </c>
      <c r="N1149" s="54">
        <f>ABS(H1149-M1149)</f>
        <v/>
      </c>
    </row>
    <row r="1150" ht="15" customHeight="1" s="35">
      <c r="A1150" s="48">
        <f>'1_Raw_Games'!A1150</f>
        <v/>
      </c>
      <c r="B1150" s="49">
        <f>'1_Raw_Games'!B1150</f>
        <v/>
      </c>
      <c r="C1150" s="48">
        <f>'1_Raw_Games'!D1150</f>
        <v/>
      </c>
      <c r="D1150" s="48">
        <f>'1_Raw_Games'!C1150</f>
        <v/>
      </c>
      <c r="E1150" s="48">
        <f>'1_Raw_Games'!P1150</f>
        <v/>
      </c>
      <c r="F1150" s="50">
        <f>'2_Params'!$B$4+SUMPRODUCT(($C$3:C1149=C1150)*($K$3:K1149))-SUMPRODUCT(($D$3:D1149=C1150)*($K$3:K1149))</f>
        <v/>
      </c>
      <c r="G1150" s="50">
        <f>'2_Params'!$B$4+SUMPRODUCT(($C$3:C1149=D1150)*($K$3:K1149))-SUMPRODUCT(($D$3:D1149=D1150)*($K$3:K1149))</f>
        <v/>
      </c>
      <c r="H1150" s="51">
        <f>(F1150-G1150+'2_Params'!$B$6)/'2_Params'!$B$7</f>
        <v/>
      </c>
      <c r="I1150" s="51">
        <f>1/(1+10^(-H1150))</f>
        <v/>
      </c>
      <c r="J1150" s="52">
        <f>LN(ABS(E1150)+1)*('2_Params'!$B$8/MAX('2_Params'!$B$10,(IF(L1150=1,F1150-G1150,G1150-F1150))*'2_Params'!$B$9+'2_Params'!$B$8))</f>
        <v/>
      </c>
      <c r="K1150" s="52">
        <f>'2_Params'!$B$5*J1150*(L1150-I1150)</f>
        <v/>
      </c>
      <c r="L1150" s="48">
        <f>'1_Raw_Games'!O1150</f>
        <v/>
      </c>
      <c r="M1150" s="66" t="n">
        <v>0.3357891963580806</v>
      </c>
      <c r="N1150" s="54">
        <f>ABS(H1150-M1150)</f>
        <v/>
      </c>
    </row>
    <row r="1151" ht="15" customHeight="1" s="35">
      <c r="A1151" s="48">
        <f>'1_Raw_Games'!A1151</f>
        <v/>
      </c>
      <c r="B1151" s="49">
        <f>'1_Raw_Games'!B1151</f>
        <v/>
      </c>
      <c r="C1151" s="48">
        <f>'1_Raw_Games'!D1151</f>
        <v/>
      </c>
      <c r="D1151" s="48">
        <f>'1_Raw_Games'!C1151</f>
        <v/>
      </c>
      <c r="E1151" s="48">
        <f>'1_Raw_Games'!P1151</f>
        <v/>
      </c>
      <c r="F1151" s="50">
        <f>'2_Params'!$B$4+SUMPRODUCT(($C$3:C1150=C1151)*($K$3:K1150))-SUMPRODUCT(($D$3:D1150=C1151)*($K$3:K1150))</f>
        <v/>
      </c>
      <c r="G1151" s="50">
        <f>'2_Params'!$B$4+SUMPRODUCT(($C$3:C1150=D1151)*($K$3:K1150))-SUMPRODUCT(($D$3:D1150=D1151)*($K$3:K1150))</f>
        <v/>
      </c>
      <c r="H1151" s="51">
        <f>(F1151-G1151+'2_Params'!$B$6)/'2_Params'!$B$7</f>
        <v/>
      </c>
      <c r="I1151" s="51">
        <f>1/(1+10^(-H1151))</f>
        <v/>
      </c>
      <c r="J1151" s="52">
        <f>LN(ABS(E1151)+1)*('2_Params'!$B$8/MAX('2_Params'!$B$10,(IF(L1151=1,F1151-G1151,G1151-F1151))*'2_Params'!$B$9+'2_Params'!$B$8))</f>
        <v/>
      </c>
      <c r="K1151" s="52">
        <f>'2_Params'!$B$5*J1151*(L1151-I1151)</f>
        <v/>
      </c>
      <c r="L1151" s="48">
        <f>'1_Raw_Games'!O1151</f>
        <v/>
      </c>
      <c r="M1151" s="66" t="n">
        <v>-0.29024158728055</v>
      </c>
      <c r="N1151" s="54">
        <f>ABS(H1151-M1151)</f>
        <v/>
      </c>
    </row>
    <row r="1152" ht="15" customHeight="1" s="35">
      <c r="A1152" s="48">
        <f>'1_Raw_Games'!A1152</f>
        <v/>
      </c>
      <c r="B1152" s="49">
        <f>'1_Raw_Games'!B1152</f>
        <v/>
      </c>
      <c r="C1152" s="48">
        <f>'1_Raw_Games'!D1152</f>
        <v/>
      </c>
      <c r="D1152" s="48">
        <f>'1_Raw_Games'!C1152</f>
        <v/>
      </c>
      <c r="E1152" s="48">
        <f>'1_Raw_Games'!P1152</f>
        <v/>
      </c>
      <c r="F1152" s="50">
        <f>'2_Params'!$B$4+SUMPRODUCT(($C$3:C1151=C1152)*($K$3:K1151))-SUMPRODUCT(($D$3:D1151=C1152)*($K$3:K1151))</f>
        <v/>
      </c>
      <c r="G1152" s="50">
        <f>'2_Params'!$B$4+SUMPRODUCT(($C$3:C1151=D1152)*($K$3:K1151))-SUMPRODUCT(($D$3:D1151=D1152)*($K$3:K1151))</f>
        <v/>
      </c>
      <c r="H1152" s="51">
        <f>(F1152-G1152+'2_Params'!$B$6)/'2_Params'!$B$7</f>
        <v/>
      </c>
      <c r="I1152" s="51">
        <f>1/(1+10^(-H1152))</f>
        <v/>
      </c>
      <c r="J1152" s="52">
        <f>LN(ABS(E1152)+1)*('2_Params'!$B$8/MAX('2_Params'!$B$10,(IF(L1152=1,F1152-G1152,G1152-F1152))*'2_Params'!$B$9+'2_Params'!$B$8))</f>
        <v/>
      </c>
      <c r="K1152" s="52">
        <f>'2_Params'!$B$5*J1152*(L1152-I1152)</f>
        <v/>
      </c>
      <c r="L1152" s="48">
        <f>'1_Raw_Games'!O1152</f>
        <v/>
      </c>
      <c r="M1152" s="66" t="n">
        <v>0.8163667031531514</v>
      </c>
      <c r="N1152" s="54">
        <f>ABS(H1152-M1152)</f>
        <v/>
      </c>
    </row>
    <row r="1153" ht="15" customHeight="1" s="35">
      <c r="A1153" s="48">
        <f>'1_Raw_Games'!A1153</f>
        <v/>
      </c>
      <c r="B1153" s="49">
        <f>'1_Raw_Games'!B1153</f>
        <v/>
      </c>
      <c r="C1153" s="48">
        <f>'1_Raw_Games'!D1153</f>
        <v/>
      </c>
      <c r="D1153" s="48">
        <f>'1_Raw_Games'!C1153</f>
        <v/>
      </c>
      <c r="E1153" s="48">
        <f>'1_Raw_Games'!P1153</f>
        <v/>
      </c>
      <c r="F1153" s="50">
        <f>'2_Params'!$B$4+SUMPRODUCT(($C$3:C1152=C1153)*($K$3:K1152))-SUMPRODUCT(($D$3:D1152=C1153)*($K$3:K1152))</f>
        <v/>
      </c>
      <c r="G1153" s="50">
        <f>'2_Params'!$B$4+SUMPRODUCT(($C$3:C1152=D1153)*($K$3:K1152))-SUMPRODUCT(($D$3:D1152=D1153)*($K$3:K1152))</f>
        <v/>
      </c>
      <c r="H1153" s="51">
        <f>(F1153-G1153+'2_Params'!$B$6)/'2_Params'!$B$7</f>
        <v/>
      </c>
      <c r="I1153" s="51">
        <f>1/(1+10^(-H1153))</f>
        <v/>
      </c>
      <c r="J1153" s="52">
        <f>LN(ABS(E1153)+1)*('2_Params'!$B$8/MAX('2_Params'!$B$10,(IF(L1153=1,F1153-G1153,G1153-F1153))*'2_Params'!$B$9+'2_Params'!$B$8))</f>
        <v/>
      </c>
      <c r="K1153" s="52">
        <f>'2_Params'!$B$5*J1153*(L1153-I1153)</f>
        <v/>
      </c>
      <c r="L1153" s="48">
        <f>'1_Raw_Games'!O1153</f>
        <v/>
      </c>
      <c r="M1153" s="66" t="n">
        <v>0.0534788111507731</v>
      </c>
      <c r="N1153" s="54">
        <f>ABS(H1153-M1153)</f>
        <v/>
      </c>
    </row>
    <row r="1154" ht="15" customHeight="1" s="35">
      <c r="A1154" s="48">
        <f>'1_Raw_Games'!A1154</f>
        <v/>
      </c>
      <c r="B1154" s="49">
        <f>'1_Raw_Games'!B1154</f>
        <v/>
      </c>
      <c r="C1154" s="48">
        <f>'1_Raw_Games'!D1154</f>
        <v/>
      </c>
      <c r="D1154" s="48">
        <f>'1_Raw_Games'!C1154</f>
        <v/>
      </c>
      <c r="E1154" s="48">
        <f>'1_Raw_Games'!P1154</f>
        <v/>
      </c>
      <c r="F1154" s="50">
        <f>'2_Params'!$B$4+SUMPRODUCT(($C$3:C1153=C1154)*($K$3:K1153))-SUMPRODUCT(($D$3:D1153=C1154)*($K$3:K1153))</f>
        <v/>
      </c>
      <c r="G1154" s="50">
        <f>'2_Params'!$B$4+SUMPRODUCT(($C$3:C1153=D1154)*($K$3:K1153))-SUMPRODUCT(($D$3:D1153=D1154)*($K$3:K1153))</f>
        <v/>
      </c>
      <c r="H1154" s="51">
        <f>(F1154-G1154+'2_Params'!$B$6)/'2_Params'!$B$7</f>
        <v/>
      </c>
      <c r="I1154" s="51">
        <f>1/(1+10^(-H1154))</f>
        <v/>
      </c>
      <c r="J1154" s="52">
        <f>LN(ABS(E1154)+1)*('2_Params'!$B$8/MAX('2_Params'!$B$10,(IF(L1154=1,F1154-G1154,G1154-F1154))*'2_Params'!$B$9+'2_Params'!$B$8))</f>
        <v/>
      </c>
      <c r="K1154" s="52">
        <f>'2_Params'!$B$5*J1154*(L1154-I1154)</f>
        <v/>
      </c>
      <c r="L1154" s="48">
        <f>'1_Raw_Games'!O1154</f>
        <v/>
      </c>
      <c r="M1154" s="66" t="n">
        <v>-0.5047558100284988</v>
      </c>
      <c r="N1154" s="54">
        <f>ABS(H1154-M1154)</f>
        <v/>
      </c>
    </row>
    <row r="1155" ht="15" customHeight="1" s="35">
      <c r="A1155" s="48">
        <f>'1_Raw_Games'!A1155</f>
        <v/>
      </c>
      <c r="B1155" s="49">
        <f>'1_Raw_Games'!B1155</f>
        <v/>
      </c>
      <c r="C1155" s="48">
        <f>'1_Raw_Games'!D1155</f>
        <v/>
      </c>
      <c r="D1155" s="48">
        <f>'1_Raw_Games'!C1155</f>
        <v/>
      </c>
      <c r="E1155" s="48">
        <f>'1_Raw_Games'!P1155</f>
        <v/>
      </c>
      <c r="F1155" s="50">
        <f>'2_Params'!$B$4+SUMPRODUCT(($C$3:C1154=C1155)*($K$3:K1154))-SUMPRODUCT(($D$3:D1154=C1155)*($K$3:K1154))</f>
        <v/>
      </c>
      <c r="G1155" s="50">
        <f>'2_Params'!$B$4+SUMPRODUCT(($C$3:C1154=D1155)*($K$3:K1154))-SUMPRODUCT(($D$3:D1154=D1155)*($K$3:K1154))</f>
        <v/>
      </c>
      <c r="H1155" s="51">
        <f>(F1155-G1155+'2_Params'!$B$6)/'2_Params'!$B$7</f>
        <v/>
      </c>
      <c r="I1155" s="51">
        <f>1/(1+10^(-H1155))</f>
        <v/>
      </c>
      <c r="J1155" s="52">
        <f>LN(ABS(E1155)+1)*('2_Params'!$B$8/MAX('2_Params'!$B$10,(IF(L1155=1,F1155-G1155,G1155-F1155))*'2_Params'!$B$9+'2_Params'!$B$8))</f>
        <v/>
      </c>
      <c r="K1155" s="52">
        <f>'2_Params'!$B$5*J1155*(L1155-I1155)</f>
        <v/>
      </c>
      <c r="L1155" s="48">
        <f>'1_Raw_Games'!O1155</f>
        <v/>
      </c>
      <c r="M1155" s="66" t="n">
        <v>0.6923161269042316</v>
      </c>
      <c r="N1155" s="54">
        <f>ABS(H1155-M1155)</f>
        <v/>
      </c>
    </row>
    <row r="1156" ht="15" customHeight="1" s="35">
      <c r="A1156" s="48">
        <f>'1_Raw_Games'!A1156</f>
        <v/>
      </c>
      <c r="B1156" s="49">
        <f>'1_Raw_Games'!B1156</f>
        <v/>
      </c>
      <c r="C1156" s="48">
        <f>'1_Raw_Games'!D1156</f>
        <v/>
      </c>
      <c r="D1156" s="48">
        <f>'1_Raw_Games'!C1156</f>
        <v/>
      </c>
      <c r="E1156" s="48">
        <f>'1_Raw_Games'!P1156</f>
        <v/>
      </c>
      <c r="F1156" s="50">
        <f>'2_Params'!$B$4+SUMPRODUCT(($C$3:C1155=C1156)*($K$3:K1155))-SUMPRODUCT(($D$3:D1155=C1156)*($K$3:K1155))</f>
        <v/>
      </c>
      <c r="G1156" s="50">
        <f>'2_Params'!$B$4+SUMPRODUCT(($C$3:C1155=D1156)*($K$3:K1155))-SUMPRODUCT(($D$3:D1155=D1156)*($K$3:K1155))</f>
        <v/>
      </c>
      <c r="H1156" s="51">
        <f>(F1156-G1156+'2_Params'!$B$6)/'2_Params'!$B$7</f>
        <v/>
      </c>
      <c r="I1156" s="51">
        <f>1/(1+10^(-H1156))</f>
        <v/>
      </c>
      <c r="J1156" s="52">
        <f>LN(ABS(E1156)+1)*('2_Params'!$B$8/MAX('2_Params'!$B$10,(IF(L1156=1,F1156-G1156,G1156-F1156))*'2_Params'!$B$9+'2_Params'!$B$8))</f>
        <v/>
      </c>
      <c r="K1156" s="52">
        <f>'2_Params'!$B$5*J1156*(L1156-I1156)</f>
        <v/>
      </c>
      <c r="L1156" s="48">
        <f>'1_Raw_Games'!O1156</f>
        <v/>
      </c>
      <c r="M1156" s="66" t="n">
        <v>0.7897610660502608</v>
      </c>
      <c r="N1156" s="54">
        <f>ABS(H1156-M1156)</f>
        <v/>
      </c>
    </row>
    <row r="1157" ht="15" customHeight="1" s="35">
      <c r="A1157" s="48">
        <f>'1_Raw_Games'!A1157</f>
        <v/>
      </c>
      <c r="B1157" s="49">
        <f>'1_Raw_Games'!B1157</f>
        <v/>
      </c>
      <c r="C1157" s="48">
        <f>'1_Raw_Games'!D1157</f>
        <v/>
      </c>
      <c r="D1157" s="48">
        <f>'1_Raw_Games'!C1157</f>
        <v/>
      </c>
      <c r="E1157" s="48">
        <f>'1_Raw_Games'!P1157</f>
        <v/>
      </c>
      <c r="F1157" s="50">
        <f>'2_Params'!$B$4+SUMPRODUCT(($C$3:C1156=C1157)*($K$3:K1156))-SUMPRODUCT(($D$3:D1156=C1157)*($K$3:K1156))</f>
        <v/>
      </c>
      <c r="G1157" s="50">
        <f>'2_Params'!$B$4+SUMPRODUCT(($C$3:C1156=D1157)*($K$3:K1156))-SUMPRODUCT(($D$3:D1156=D1157)*($K$3:K1156))</f>
        <v/>
      </c>
      <c r="H1157" s="51">
        <f>(F1157-G1157+'2_Params'!$B$6)/'2_Params'!$B$7</f>
        <v/>
      </c>
      <c r="I1157" s="51">
        <f>1/(1+10^(-H1157))</f>
        <v/>
      </c>
      <c r="J1157" s="52">
        <f>LN(ABS(E1157)+1)*('2_Params'!$B$8/MAX('2_Params'!$B$10,(IF(L1157=1,F1157-G1157,G1157-F1157))*'2_Params'!$B$9+'2_Params'!$B$8))</f>
        <v/>
      </c>
      <c r="K1157" s="52">
        <f>'2_Params'!$B$5*J1157*(L1157-I1157)</f>
        <v/>
      </c>
      <c r="L1157" s="48">
        <f>'1_Raw_Games'!O1157</f>
        <v/>
      </c>
      <c r="M1157" s="66" t="n">
        <v>-0.2645016125130621</v>
      </c>
      <c r="N1157" s="54">
        <f>ABS(H1157-M1157)</f>
        <v/>
      </c>
    </row>
    <row r="1158" ht="15" customHeight="1" s="35">
      <c r="A1158" s="48">
        <f>'1_Raw_Games'!A1158</f>
        <v/>
      </c>
      <c r="B1158" s="49">
        <f>'1_Raw_Games'!B1158</f>
        <v/>
      </c>
      <c r="C1158" s="48">
        <f>'1_Raw_Games'!D1158</f>
        <v/>
      </c>
      <c r="D1158" s="48">
        <f>'1_Raw_Games'!C1158</f>
        <v/>
      </c>
      <c r="E1158" s="48">
        <f>'1_Raw_Games'!P1158</f>
        <v/>
      </c>
      <c r="F1158" s="50">
        <f>'2_Params'!$B$4+SUMPRODUCT(($C$3:C1157=C1158)*($K$3:K1157))-SUMPRODUCT(($D$3:D1157=C1158)*($K$3:K1157))</f>
        <v/>
      </c>
      <c r="G1158" s="50">
        <f>'2_Params'!$B$4+SUMPRODUCT(($C$3:C1157=D1158)*($K$3:K1157))-SUMPRODUCT(($D$3:D1157=D1158)*($K$3:K1157))</f>
        <v/>
      </c>
      <c r="H1158" s="51">
        <f>(F1158-G1158+'2_Params'!$B$6)/'2_Params'!$B$7</f>
        <v/>
      </c>
      <c r="I1158" s="51">
        <f>1/(1+10^(-H1158))</f>
        <v/>
      </c>
      <c r="J1158" s="52">
        <f>LN(ABS(E1158)+1)*('2_Params'!$B$8/MAX('2_Params'!$B$10,(IF(L1158=1,F1158-G1158,G1158-F1158))*'2_Params'!$B$9+'2_Params'!$B$8))</f>
        <v/>
      </c>
      <c r="K1158" s="52">
        <f>'2_Params'!$B$5*J1158*(L1158-I1158)</f>
        <v/>
      </c>
      <c r="L1158" s="48">
        <f>'1_Raw_Games'!O1158</f>
        <v/>
      </c>
      <c r="M1158" s="66" t="n">
        <v>-0.504047406937787</v>
      </c>
      <c r="N1158" s="54">
        <f>ABS(H1158-M1158)</f>
        <v/>
      </c>
    </row>
    <row r="1159" ht="15" customHeight="1" s="35">
      <c r="A1159" s="48">
        <f>'1_Raw_Games'!A1159</f>
        <v/>
      </c>
      <c r="B1159" s="49">
        <f>'1_Raw_Games'!B1159</f>
        <v/>
      </c>
      <c r="C1159" s="48">
        <f>'1_Raw_Games'!D1159</f>
        <v/>
      </c>
      <c r="D1159" s="48">
        <f>'1_Raw_Games'!C1159</f>
        <v/>
      </c>
      <c r="E1159" s="48">
        <f>'1_Raw_Games'!P1159</f>
        <v/>
      </c>
      <c r="F1159" s="50">
        <f>'2_Params'!$B$4+SUMPRODUCT(($C$3:C1158=C1159)*($K$3:K1158))-SUMPRODUCT(($D$3:D1158=C1159)*($K$3:K1158))</f>
        <v/>
      </c>
      <c r="G1159" s="50">
        <f>'2_Params'!$B$4+SUMPRODUCT(($C$3:C1158=D1159)*($K$3:K1158))-SUMPRODUCT(($D$3:D1158=D1159)*($K$3:K1158))</f>
        <v/>
      </c>
      <c r="H1159" s="51">
        <f>(F1159-G1159+'2_Params'!$B$6)/'2_Params'!$B$7</f>
        <v/>
      </c>
      <c r="I1159" s="51">
        <f>1/(1+10^(-H1159))</f>
        <v/>
      </c>
      <c r="J1159" s="52">
        <f>LN(ABS(E1159)+1)*('2_Params'!$B$8/MAX('2_Params'!$B$10,(IF(L1159=1,F1159-G1159,G1159-F1159))*'2_Params'!$B$9+'2_Params'!$B$8))</f>
        <v/>
      </c>
      <c r="K1159" s="52">
        <f>'2_Params'!$B$5*J1159*(L1159-I1159)</f>
        <v/>
      </c>
      <c r="L1159" s="48">
        <f>'1_Raw_Games'!O1159</f>
        <v/>
      </c>
      <c r="M1159" s="66" t="n">
        <v>-0.1724595412893609</v>
      </c>
      <c r="N1159" s="54">
        <f>ABS(H1159-M1159)</f>
        <v/>
      </c>
    </row>
    <row r="1160" ht="15" customHeight="1" s="35">
      <c r="A1160" s="48">
        <f>'1_Raw_Games'!A1160</f>
        <v/>
      </c>
      <c r="B1160" s="49">
        <f>'1_Raw_Games'!B1160</f>
        <v/>
      </c>
      <c r="C1160" s="48">
        <f>'1_Raw_Games'!D1160</f>
        <v/>
      </c>
      <c r="D1160" s="48">
        <f>'1_Raw_Games'!C1160</f>
        <v/>
      </c>
      <c r="E1160" s="48">
        <f>'1_Raw_Games'!P1160</f>
        <v/>
      </c>
      <c r="F1160" s="50">
        <f>'2_Params'!$B$4+SUMPRODUCT(($C$3:C1159=C1160)*($K$3:K1159))-SUMPRODUCT(($D$3:D1159=C1160)*($K$3:K1159))</f>
        <v/>
      </c>
      <c r="G1160" s="50">
        <f>'2_Params'!$B$4+SUMPRODUCT(($C$3:C1159=D1160)*($K$3:K1159))-SUMPRODUCT(($D$3:D1159=D1160)*($K$3:K1159))</f>
        <v/>
      </c>
      <c r="H1160" s="51">
        <f>(F1160-G1160+'2_Params'!$B$6)/'2_Params'!$B$7</f>
        <v/>
      </c>
      <c r="I1160" s="51">
        <f>1/(1+10^(-H1160))</f>
        <v/>
      </c>
      <c r="J1160" s="52">
        <f>LN(ABS(E1160)+1)*('2_Params'!$B$8/MAX('2_Params'!$B$10,(IF(L1160=1,F1160-G1160,G1160-F1160))*'2_Params'!$B$9+'2_Params'!$B$8))</f>
        <v/>
      </c>
      <c r="K1160" s="52">
        <f>'2_Params'!$B$5*J1160*(L1160-I1160)</f>
        <v/>
      </c>
      <c r="L1160" s="48">
        <f>'1_Raw_Games'!O1160</f>
        <v/>
      </c>
      <c r="M1160" s="66" t="n">
        <v>-0.06423844539114321</v>
      </c>
      <c r="N1160" s="54">
        <f>ABS(H1160-M1160)</f>
        <v/>
      </c>
    </row>
    <row r="1161" ht="15" customHeight="1" s="35">
      <c r="A1161" s="48">
        <f>'1_Raw_Games'!A1161</f>
        <v/>
      </c>
      <c r="B1161" s="49">
        <f>'1_Raw_Games'!B1161</f>
        <v/>
      </c>
      <c r="C1161" s="48">
        <f>'1_Raw_Games'!D1161</f>
        <v/>
      </c>
      <c r="D1161" s="48">
        <f>'1_Raw_Games'!C1161</f>
        <v/>
      </c>
      <c r="E1161" s="48">
        <f>'1_Raw_Games'!P1161</f>
        <v/>
      </c>
      <c r="F1161" s="50">
        <f>'2_Params'!$B$4+SUMPRODUCT(($C$3:C1160=C1161)*($K$3:K1160))-SUMPRODUCT(($D$3:D1160=C1161)*($K$3:K1160))</f>
        <v/>
      </c>
      <c r="G1161" s="50">
        <f>'2_Params'!$B$4+SUMPRODUCT(($C$3:C1160=D1161)*($K$3:K1160))-SUMPRODUCT(($D$3:D1160=D1161)*($K$3:K1160))</f>
        <v/>
      </c>
      <c r="H1161" s="51">
        <f>(F1161-G1161+'2_Params'!$B$6)/'2_Params'!$B$7</f>
        <v/>
      </c>
      <c r="I1161" s="51">
        <f>1/(1+10^(-H1161))</f>
        <v/>
      </c>
      <c r="J1161" s="52">
        <f>LN(ABS(E1161)+1)*('2_Params'!$B$8/MAX('2_Params'!$B$10,(IF(L1161=1,F1161-G1161,G1161-F1161))*'2_Params'!$B$9+'2_Params'!$B$8))</f>
        <v/>
      </c>
      <c r="K1161" s="52">
        <f>'2_Params'!$B$5*J1161*(L1161-I1161)</f>
        <v/>
      </c>
      <c r="L1161" s="48">
        <f>'1_Raw_Games'!O1161</f>
        <v/>
      </c>
      <c r="M1161" s="66" t="n">
        <v>0.6696950650087978</v>
      </c>
      <c r="N1161" s="54">
        <f>ABS(H1161-M1161)</f>
        <v/>
      </c>
    </row>
    <row r="1162" ht="15" customHeight="1" s="35">
      <c r="A1162" s="48">
        <f>'1_Raw_Games'!A1162</f>
        <v/>
      </c>
      <c r="B1162" s="49">
        <f>'1_Raw_Games'!B1162</f>
        <v/>
      </c>
      <c r="C1162" s="48">
        <f>'1_Raw_Games'!D1162</f>
        <v/>
      </c>
      <c r="D1162" s="48">
        <f>'1_Raw_Games'!C1162</f>
        <v/>
      </c>
      <c r="E1162" s="48">
        <f>'1_Raw_Games'!P1162</f>
        <v/>
      </c>
      <c r="F1162" s="50">
        <f>'2_Params'!$B$4+SUMPRODUCT(($C$3:C1161=C1162)*($K$3:K1161))-SUMPRODUCT(($D$3:D1161=C1162)*($K$3:K1161))</f>
        <v/>
      </c>
      <c r="G1162" s="50">
        <f>'2_Params'!$B$4+SUMPRODUCT(($C$3:C1161=D1162)*($K$3:K1161))-SUMPRODUCT(($D$3:D1161=D1162)*($K$3:K1161))</f>
        <v/>
      </c>
      <c r="H1162" s="51">
        <f>(F1162-G1162+'2_Params'!$B$6)/'2_Params'!$B$7</f>
        <v/>
      </c>
      <c r="I1162" s="51">
        <f>1/(1+10^(-H1162))</f>
        <v/>
      </c>
      <c r="J1162" s="52">
        <f>LN(ABS(E1162)+1)*('2_Params'!$B$8/MAX('2_Params'!$B$10,(IF(L1162=1,F1162-G1162,G1162-F1162))*'2_Params'!$B$9+'2_Params'!$B$8))</f>
        <v/>
      </c>
      <c r="K1162" s="52">
        <f>'2_Params'!$B$5*J1162*(L1162-I1162)</f>
        <v/>
      </c>
      <c r="L1162" s="48">
        <f>'1_Raw_Games'!O1162</f>
        <v/>
      </c>
      <c r="M1162" s="66" t="n">
        <v>-0.1776278411615698</v>
      </c>
      <c r="N1162" s="54">
        <f>ABS(H1162-M1162)</f>
        <v/>
      </c>
    </row>
    <row r="1163" ht="15" customHeight="1" s="35">
      <c r="A1163" s="48">
        <f>'1_Raw_Games'!A1163</f>
        <v/>
      </c>
      <c r="B1163" s="49">
        <f>'1_Raw_Games'!B1163</f>
        <v/>
      </c>
      <c r="C1163" s="48">
        <f>'1_Raw_Games'!D1163</f>
        <v/>
      </c>
      <c r="D1163" s="48">
        <f>'1_Raw_Games'!C1163</f>
        <v/>
      </c>
      <c r="E1163" s="48">
        <f>'1_Raw_Games'!P1163</f>
        <v/>
      </c>
      <c r="F1163" s="50">
        <f>'2_Params'!$B$4+SUMPRODUCT(($C$3:C1162=C1163)*($K$3:K1162))-SUMPRODUCT(($D$3:D1162=C1163)*($K$3:K1162))</f>
        <v/>
      </c>
      <c r="G1163" s="50">
        <f>'2_Params'!$B$4+SUMPRODUCT(($C$3:C1162=D1163)*($K$3:K1162))-SUMPRODUCT(($D$3:D1162=D1163)*($K$3:K1162))</f>
        <v/>
      </c>
      <c r="H1163" s="51">
        <f>(F1163-G1163+'2_Params'!$B$6)/'2_Params'!$B$7</f>
        <v/>
      </c>
      <c r="I1163" s="51">
        <f>1/(1+10^(-H1163))</f>
        <v/>
      </c>
      <c r="J1163" s="52">
        <f>LN(ABS(E1163)+1)*('2_Params'!$B$8/MAX('2_Params'!$B$10,(IF(L1163=1,F1163-G1163,G1163-F1163))*'2_Params'!$B$9+'2_Params'!$B$8))</f>
        <v/>
      </c>
      <c r="K1163" s="52">
        <f>'2_Params'!$B$5*J1163*(L1163-I1163)</f>
        <v/>
      </c>
      <c r="L1163" s="48">
        <f>'1_Raw_Games'!O1163</f>
        <v/>
      </c>
      <c r="M1163" s="66" t="n">
        <v>-0.1538590907874078</v>
      </c>
      <c r="N1163" s="54">
        <f>ABS(H1163-M1163)</f>
        <v/>
      </c>
    </row>
    <row r="1164" ht="15" customHeight="1" s="35">
      <c r="A1164" s="48">
        <f>'1_Raw_Games'!A1164</f>
        <v/>
      </c>
      <c r="B1164" s="49">
        <f>'1_Raw_Games'!B1164</f>
        <v/>
      </c>
      <c r="C1164" s="48">
        <f>'1_Raw_Games'!D1164</f>
        <v/>
      </c>
      <c r="D1164" s="48">
        <f>'1_Raw_Games'!C1164</f>
        <v/>
      </c>
      <c r="E1164" s="48">
        <f>'1_Raw_Games'!P1164</f>
        <v/>
      </c>
      <c r="F1164" s="50">
        <f>'2_Params'!$B$4+SUMPRODUCT(($C$3:C1163=C1164)*($K$3:K1163))-SUMPRODUCT(($D$3:D1163=C1164)*($K$3:K1163))</f>
        <v/>
      </c>
      <c r="G1164" s="50">
        <f>'2_Params'!$B$4+SUMPRODUCT(($C$3:C1163=D1164)*($K$3:K1163))-SUMPRODUCT(($D$3:D1163=D1164)*($K$3:K1163))</f>
        <v/>
      </c>
      <c r="H1164" s="51">
        <f>(F1164-G1164+'2_Params'!$B$6)/'2_Params'!$B$7</f>
        <v/>
      </c>
      <c r="I1164" s="51">
        <f>1/(1+10^(-H1164))</f>
        <v/>
      </c>
      <c r="J1164" s="52">
        <f>LN(ABS(E1164)+1)*('2_Params'!$B$8/MAX('2_Params'!$B$10,(IF(L1164=1,F1164-G1164,G1164-F1164))*'2_Params'!$B$9+'2_Params'!$B$8))</f>
        <v/>
      </c>
      <c r="K1164" s="52">
        <f>'2_Params'!$B$5*J1164*(L1164-I1164)</f>
        <v/>
      </c>
      <c r="L1164" s="48">
        <f>'1_Raw_Games'!O1164</f>
        <v/>
      </c>
      <c r="M1164" s="66" t="n">
        <v>0.4577765875915298</v>
      </c>
      <c r="N1164" s="54">
        <f>ABS(H1164-M1164)</f>
        <v/>
      </c>
    </row>
    <row r="1165" ht="15" customHeight="1" s="35">
      <c r="A1165" s="48">
        <f>'1_Raw_Games'!A1165</f>
        <v/>
      </c>
      <c r="B1165" s="49">
        <f>'1_Raw_Games'!B1165</f>
        <v/>
      </c>
      <c r="C1165" s="48">
        <f>'1_Raw_Games'!D1165</f>
        <v/>
      </c>
      <c r="D1165" s="48">
        <f>'1_Raw_Games'!C1165</f>
        <v/>
      </c>
      <c r="E1165" s="48">
        <f>'1_Raw_Games'!P1165</f>
        <v/>
      </c>
      <c r="F1165" s="50">
        <f>'2_Params'!$B$4+SUMPRODUCT(($C$3:C1164=C1165)*($K$3:K1164))-SUMPRODUCT(($D$3:D1164=C1165)*($K$3:K1164))</f>
        <v/>
      </c>
      <c r="G1165" s="50">
        <f>'2_Params'!$B$4+SUMPRODUCT(($C$3:C1164=D1165)*($K$3:K1164))-SUMPRODUCT(($D$3:D1164=D1165)*($K$3:K1164))</f>
        <v/>
      </c>
      <c r="H1165" s="51">
        <f>(F1165-G1165+'2_Params'!$B$6)/'2_Params'!$B$7</f>
        <v/>
      </c>
      <c r="I1165" s="51">
        <f>1/(1+10^(-H1165))</f>
        <v/>
      </c>
      <c r="J1165" s="52">
        <f>LN(ABS(E1165)+1)*('2_Params'!$B$8/MAX('2_Params'!$B$10,(IF(L1165=1,F1165-G1165,G1165-F1165))*'2_Params'!$B$9+'2_Params'!$B$8))</f>
        <v/>
      </c>
      <c r="K1165" s="52">
        <f>'2_Params'!$B$5*J1165*(L1165-I1165)</f>
        <v/>
      </c>
      <c r="L1165" s="48">
        <f>'1_Raw_Games'!O1165</f>
        <v/>
      </c>
      <c r="M1165" s="66" t="n">
        <v>0.1963125347777435</v>
      </c>
      <c r="N1165" s="54">
        <f>ABS(H1165-M1165)</f>
        <v/>
      </c>
    </row>
    <row r="1166" ht="15" customHeight="1" s="35">
      <c r="A1166" s="48">
        <f>'1_Raw_Games'!A1166</f>
        <v/>
      </c>
      <c r="B1166" s="49">
        <f>'1_Raw_Games'!B1166</f>
        <v/>
      </c>
      <c r="C1166" s="48">
        <f>'1_Raw_Games'!D1166</f>
        <v/>
      </c>
      <c r="D1166" s="48">
        <f>'1_Raw_Games'!C1166</f>
        <v/>
      </c>
      <c r="E1166" s="48">
        <f>'1_Raw_Games'!P1166</f>
        <v/>
      </c>
      <c r="F1166" s="50">
        <f>'2_Params'!$B$4+SUMPRODUCT(($C$3:C1165=C1166)*($K$3:K1165))-SUMPRODUCT(($D$3:D1165=C1166)*($K$3:K1165))</f>
        <v/>
      </c>
      <c r="G1166" s="50">
        <f>'2_Params'!$B$4+SUMPRODUCT(($C$3:C1165=D1166)*($K$3:K1165))-SUMPRODUCT(($D$3:D1165=D1166)*($K$3:K1165))</f>
        <v/>
      </c>
      <c r="H1166" s="51">
        <f>(F1166-G1166+'2_Params'!$B$6)/'2_Params'!$B$7</f>
        <v/>
      </c>
      <c r="I1166" s="51">
        <f>1/(1+10^(-H1166))</f>
        <v/>
      </c>
      <c r="J1166" s="52">
        <f>LN(ABS(E1166)+1)*('2_Params'!$B$8/MAX('2_Params'!$B$10,(IF(L1166=1,F1166-G1166,G1166-F1166))*'2_Params'!$B$9+'2_Params'!$B$8))</f>
        <v/>
      </c>
      <c r="K1166" s="52">
        <f>'2_Params'!$B$5*J1166*(L1166-I1166)</f>
        <v/>
      </c>
      <c r="L1166" s="48">
        <f>'1_Raw_Games'!O1166</f>
        <v/>
      </c>
      <c r="M1166" s="66" t="n">
        <v>-0.2500655585941178</v>
      </c>
      <c r="N1166" s="54">
        <f>ABS(H1166-M1166)</f>
        <v/>
      </c>
    </row>
    <row r="1167" ht="15" customHeight="1" s="35">
      <c r="A1167" s="48">
        <f>'1_Raw_Games'!A1167</f>
        <v/>
      </c>
      <c r="B1167" s="49">
        <f>'1_Raw_Games'!B1167</f>
        <v/>
      </c>
      <c r="C1167" s="48">
        <f>'1_Raw_Games'!D1167</f>
        <v/>
      </c>
      <c r="D1167" s="48">
        <f>'1_Raw_Games'!C1167</f>
        <v/>
      </c>
      <c r="E1167" s="48">
        <f>'1_Raw_Games'!P1167</f>
        <v/>
      </c>
      <c r="F1167" s="50">
        <f>'2_Params'!$B$4+SUMPRODUCT(($C$3:C1166=C1167)*($K$3:K1166))-SUMPRODUCT(($D$3:D1166=C1167)*($K$3:K1166))</f>
        <v/>
      </c>
      <c r="G1167" s="50">
        <f>'2_Params'!$B$4+SUMPRODUCT(($C$3:C1166=D1167)*($K$3:K1166))-SUMPRODUCT(($D$3:D1166=D1167)*($K$3:K1166))</f>
        <v/>
      </c>
      <c r="H1167" s="51">
        <f>(F1167-G1167+'2_Params'!$B$6)/'2_Params'!$B$7</f>
        <v/>
      </c>
      <c r="I1167" s="51">
        <f>1/(1+10^(-H1167))</f>
        <v/>
      </c>
      <c r="J1167" s="52">
        <f>LN(ABS(E1167)+1)*('2_Params'!$B$8/MAX('2_Params'!$B$10,(IF(L1167=1,F1167-G1167,G1167-F1167))*'2_Params'!$B$9+'2_Params'!$B$8))</f>
        <v/>
      </c>
      <c r="K1167" s="52">
        <f>'2_Params'!$B$5*J1167*(L1167-I1167)</f>
        <v/>
      </c>
      <c r="L1167" s="48">
        <f>'1_Raw_Games'!O1167</f>
        <v/>
      </c>
      <c r="M1167" s="66" t="n">
        <v>0.2332632816861803</v>
      </c>
      <c r="N1167" s="54">
        <f>ABS(H1167-M1167)</f>
        <v/>
      </c>
    </row>
    <row r="1168" ht="15" customHeight="1" s="35">
      <c r="A1168" s="48">
        <f>'1_Raw_Games'!A1168</f>
        <v/>
      </c>
      <c r="B1168" s="49">
        <f>'1_Raw_Games'!B1168</f>
        <v/>
      </c>
      <c r="C1168" s="48">
        <f>'1_Raw_Games'!D1168</f>
        <v/>
      </c>
      <c r="D1168" s="48">
        <f>'1_Raw_Games'!C1168</f>
        <v/>
      </c>
      <c r="E1168" s="48">
        <f>'1_Raw_Games'!P1168</f>
        <v/>
      </c>
      <c r="F1168" s="50">
        <f>'2_Params'!$B$4+SUMPRODUCT(($C$3:C1167=C1168)*($K$3:K1167))-SUMPRODUCT(($D$3:D1167=C1168)*($K$3:K1167))</f>
        <v/>
      </c>
      <c r="G1168" s="50">
        <f>'2_Params'!$B$4+SUMPRODUCT(($C$3:C1167=D1168)*($K$3:K1167))-SUMPRODUCT(($D$3:D1167=D1168)*($K$3:K1167))</f>
        <v/>
      </c>
      <c r="H1168" s="51">
        <f>(F1168-G1168+'2_Params'!$B$6)/'2_Params'!$B$7</f>
        <v/>
      </c>
      <c r="I1168" s="51">
        <f>1/(1+10^(-H1168))</f>
        <v/>
      </c>
      <c r="J1168" s="52">
        <f>LN(ABS(E1168)+1)*('2_Params'!$B$8/MAX('2_Params'!$B$10,(IF(L1168=1,F1168-G1168,G1168-F1168))*'2_Params'!$B$9+'2_Params'!$B$8))</f>
        <v/>
      </c>
      <c r="K1168" s="52">
        <f>'2_Params'!$B$5*J1168*(L1168-I1168)</f>
        <v/>
      </c>
      <c r="L1168" s="48">
        <f>'1_Raw_Games'!O1168</f>
        <v/>
      </c>
      <c r="M1168" s="66" t="n">
        <v>0.7921587773868134</v>
      </c>
      <c r="N1168" s="54">
        <f>ABS(H1168-M1168)</f>
        <v/>
      </c>
    </row>
    <row r="1169" ht="15" customHeight="1" s="35">
      <c r="A1169" s="48">
        <f>'1_Raw_Games'!A1169</f>
        <v/>
      </c>
      <c r="B1169" s="49">
        <f>'1_Raw_Games'!B1169</f>
        <v/>
      </c>
      <c r="C1169" s="48">
        <f>'1_Raw_Games'!D1169</f>
        <v/>
      </c>
      <c r="D1169" s="48">
        <f>'1_Raw_Games'!C1169</f>
        <v/>
      </c>
      <c r="E1169" s="48">
        <f>'1_Raw_Games'!P1169</f>
        <v/>
      </c>
      <c r="F1169" s="50">
        <f>'2_Params'!$B$4+SUMPRODUCT(($C$3:C1168=C1169)*($K$3:K1168))-SUMPRODUCT(($D$3:D1168=C1169)*($K$3:K1168))</f>
        <v/>
      </c>
      <c r="G1169" s="50">
        <f>'2_Params'!$B$4+SUMPRODUCT(($C$3:C1168=D1169)*($K$3:K1168))-SUMPRODUCT(($D$3:D1168=D1169)*($K$3:K1168))</f>
        <v/>
      </c>
      <c r="H1169" s="51">
        <f>(F1169-G1169+'2_Params'!$B$6)/'2_Params'!$B$7</f>
        <v/>
      </c>
      <c r="I1169" s="51">
        <f>1/(1+10^(-H1169))</f>
        <v/>
      </c>
      <c r="J1169" s="52">
        <f>LN(ABS(E1169)+1)*('2_Params'!$B$8/MAX('2_Params'!$B$10,(IF(L1169=1,F1169-G1169,G1169-F1169))*'2_Params'!$B$9+'2_Params'!$B$8))</f>
        <v/>
      </c>
      <c r="K1169" s="52">
        <f>'2_Params'!$B$5*J1169*(L1169-I1169)</f>
        <v/>
      </c>
      <c r="L1169" s="48">
        <f>'1_Raw_Games'!O1169</f>
        <v/>
      </c>
      <c r="M1169" s="66" t="n">
        <v>-0.008255734856183999</v>
      </c>
      <c r="N1169" s="54">
        <f>ABS(H1169-M1169)</f>
        <v/>
      </c>
    </row>
    <row r="1170" ht="15" customHeight="1" s="35">
      <c r="A1170" s="48">
        <f>'1_Raw_Games'!A1170</f>
        <v/>
      </c>
      <c r="B1170" s="49">
        <f>'1_Raw_Games'!B1170</f>
        <v/>
      </c>
      <c r="C1170" s="48">
        <f>'1_Raw_Games'!D1170</f>
        <v/>
      </c>
      <c r="D1170" s="48">
        <f>'1_Raw_Games'!C1170</f>
        <v/>
      </c>
      <c r="E1170" s="48">
        <f>'1_Raw_Games'!P1170</f>
        <v/>
      </c>
      <c r="F1170" s="50">
        <f>'2_Params'!$B$4+SUMPRODUCT(($C$3:C1169=C1170)*($K$3:K1169))-SUMPRODUCT(($D$3:D1169=C1170)*($K$3:K1169))</f>
        <v/>
      </c>
      <c r="G1170" s="50">
        <f>'2_Params'!$B$4+SUMPRODUCT(($C$3:C1169=D1170)*($K$3:K1169))-SUMPRODUCT(($D$3:D1169=D1170)*($K$3:K1169))</f>
        <v/>
      </c>
      <c r="H1170" s="51">
        <f>(F1170-G1170+'2_Params'!$B$6)/'2_Params'!$B$7</f>
        <v/>
      </c>
      <c r="I1170" s="51">
        <f>1/(1+10^(-H1170))</f>
        <v/>
      </c>
      <c r="J1170" s="52">
        <f>LN(ABS(E1170)+1)*('2_Params'!$B$8/MAX('2_Params'!$B$10,(IF(L1170=1,F1170-G1170,G1170-F1170))*'2_Params'!$B$9+'2_Params'!$B$8))</f>
        <v/>
      </c>
      <c r="K1170" s="52">
        <f>'2_Params'!$B$5*J1170*(L1170-I1170)</f>
        <v/>
      </c>
      <c r="L1170" s="48">
        <f>'1_Raw_Games'!O1170</f>
        <v/>
      </c>
      <c r="M1170" s="66" t="n">
        <v>-0.0522420384837084</v>
      </c>
      <c r="N1170" s="54">
        <f>ABS(H1170-M1170)</f>
        <v/>
      </c>
    </row>
    <row r="1171" ht="15" customHeight="1" s="35">
      <c r="A1171" s="48">
        <f>'1_Raw_Games'!A1171</f>
        <v/>
      </c>
      <c r="B1171" s="49">
        <f>'1_Raw_Games'!B1171</f>
        <v/>
      </c>
      <c r="C1171" s="48">
        <f>'1_Raw_Games'!D1171</f>
        <v/>
      </c>
      <c r="D1171" s="48">
        <f>'1_Raw_Games'!C1171</f>
        <v/>
      </c>
      <c r="E1171" s="48">
        <f>'1_Raw_Games'!P1171</f>
        <v/>
      </c>
      <c r="F1171" s="50">
        <f>'2_Params'!$B$4+SUMPRODUCT(($C$3:C1170=C1171)*($K$3:K1170))-SUMPRODUCT(($D$3:D1170=C1171)*($K$3:K1170))</f>
        <v/>
      </c>
      <c r="G1171" s="50">
        <f>'2_Params'!$B$4+SUMPRODUCT(($C$3:C1170=D1171)*($K$3:K1170))-SUMPRODUCT(($D$3:D1170=D1171)*($K$3:K1170))</f>
        <v/>
      </c>
      <c r="H1171" s="51">
        <f>(F1171-G1171+'2_Params'!$B$6)/'2_Params'!$B$7</f>
        <v/>
      </c>
      <c r="I1171" s="51">
        <f>1/(1+10^(-H1171))</f>
        <v/>
      </c>
      <c r="J1171" s="52">
        <f>LN(ABS(E1171)+1)*('2_Params'!$B$8/MAX('2_Params'!$B$10,(IF(L1171=1,F1171-G1171,G1171-F1171))*'2_Params'!$B$9+'2_Params'!$B$8))</f>
        <v/>
      </c>
      <c r="K1171" s="52">
        <f>'2_Params'!$B$5*J1171*(L1171-I1171)</f>
        <v/>
      </c>
      <c r="L1171" s="48">
        <f>'1_Raw_Games'!O1171</f>
        <v/>
      </c>
      <c r="M1171" s="66" t="n">
        <v>1.120585273095466</v>
      </c>
      <c r="N1171" s="54">
        <f>ABS(H1171-M1171)</f>
        <v/>
      </c>
    </row>
    <row r="1172" ht="15" customHeight="1" s="35">
      <c r="A1172" s="48">
        <f>'1_Raw_Games'!A1172</f>
        <v/>
      </c>
      <c r="B1172" s="49">
        <f>'1_Raw_Games'!B1172</f>
        <v/>
      </c>
      <c r="C1172" s="48">
        <f>'1_Raw_Games'!D1172</f>
        <v/>
      </c>
      <c r="D1172" s="48">
        <f>'1_Raw_Games'!C1172</f>
        <v/>
      </c>
      <c r="E1172" s="48">
        <f>'1_Raw_Games'!P1172</f>
        <v/>
      </c>
      <c r="F1172" s="50">
        <f>'2_Params'!$B$4+SUMPRODUCT(($C$3:C1171=C1172)*($K$3:K1171))-SUMPRODUCT(($D$3:D1171=C1172)*($K$3:K1171))</f>
        <v/>
      </c>
      <c r="G1172" s="50">
        <f>'2_Params'!$B$4+SUMPRODUCT(($C$3:C1171=D1172)*($K$3:K1171))-SUMPRODUCT(($D$3:D1171=D1172)*($K$3:K1171))</f>
        <v/>
      </c>
      <c r="H1172" s="51">
        <f>(F1172-G1172+'2_Params'!$B$6)/'2_Params'!$B$7</f>
        <v/>
      </c>
      <c r="I1172" s="51">
        <f>1/(1+10^(-H1172))</f>
        <v/>
      </c>
      <c r="J1172" s="52">
        <f>LN(ABS(E1172)+1)*('2_Params'!$B$8/MAX('2_Params'!$B$10,(IF(L1172=1,F1172-G1172,G1172-F1172))*'2_Params'!$B$9+'2_Params'!$B$8))</f>
        <v/>
      </c>
      <c r="K1172" s="52">
        <f>'2_Params'!$B$5*J1172*(L1172-I1172)</f>
        <v/>
      </c>
      <c r="L1172" s="48">
        <f>'1_Raw_Games'!O1172</f>
        <v/>
      </c>
      <c r="M1172" s="66" t="n">
        <v>-0.4488336515980131</v>
      </c>
      <c r="N1172" s="54">
        <f>ABS(H1172-M1172)</f>
        <v/>
      </c>
    </row>
    <row r="1173" ht="15" customHeight="1" s="35">
      <c r="A1173" s="48">
        <f>'1_Raw_Games'!A1173</f>
        <v/>
      </c>
      <c r="B1173" s="49">
        <f>'1_Raw_Games'!B1173</f>
        <v/>
      </c>
      <c r="C1173" s="48">
        <f>'1_Raw_Games'!D1173</f>
        <v/>
      </c>
      <c r="D1173" s="48">
        <f>'1_Raw_Games'!C1173</f>
        <v/>
      </c>
      <c r="E1173" s="48">
        <f>'1_Raw_Games'!P1173</f>
        <v/>
      </c>
      <c r="F1173" s="50">
        <f>'2_Params'!$B$4+SUMPRODUCT(($C$3:C1172=C1173)*($K$3:K1172))-SUMPRODUCT(($D$3:D1172=C1173)*($K$3:K1172))</f>
        <v/>
      </c>
      <c r="G1173" s="50">
        <f>'2_Params'!$B$4+SUMPRODUCT(($C$3:C1172=D1173)*($K$3:K1172))-SUMPRODUCT(($D$3:D1172=D1173)*($K$3:K1172))</f>
        <v/>
      </c>
      <c r="H1173" s="51">
        <f>(F1173-G1173+'2_Params'!$B$6)/'2_Params'!$B$7</f>
        <v/>
      </c>
      <c r="I1173" s="51">
        <f>1/(1+10^(-H1173))</f>
        <v/>
      </c>
      <c r="J1173" s="52">
        <f>LN(ABS(E1173)+1)*('2_Params'!$B$8/MAX('2_Params'!$B$10,(IF(L1173=1,F1173-G1173,G1173-F1173))*'2_Params'!$B$9+'2_Params'!$B$8))</f>
        <v/>
      </c>
      <c r="K1173" s="52">
        <f>'2_Params'!$B$5*J1173*(L1173-I1173)</f>
        <v/>
      </c>
      <c r="L1173" s="48">
        <f>'1_Raw_Games'!O1173</f>
        <v/>
      </c>
      <c r="M1173" s="66" t="n">
        <v>-0.3098568489567281</v>
      </c>
      <c r="N1173" s="54">
        <f>ABS(H1173-M1173)</f>
        <v/>
      </c>
    </row>
    <row r="1174" ht="15" customHeight="1" s="35">
      <c r="A1174" s="48">
        <f>'1_Raw_Games'!A1174</f>
        <v/>
      </c>
      <c r="B1174" s="49">
        <f>'1_Raw_Games'!B1174</f>
        <v/>
      </c>
      <c r="C1174" s="48">
        <f>'1_Raw_Games'!D1174</f>
        <v/>
      </c>
      <c r="D1174" s="48">
        <f>'1_Raw_Games'!C1174</f>
        <v/>
      </c>
      <c r="E1174" s="48">
        <f>'1_Raw_Games'!P1174</f>
        <v/>
      </c>
      <c r="F1174" s="50">
        <f>'2_Params'!$B$4+SUMPRODUCT(($C$3:C1173=C1174)*($K$3:K1173))-SUMPRODUCT(($D$3:D1173=C1174)*($K$3:K1173))</f>
        <v/>
      </c>
      <c r="G1174" s="50">
        <f>'2_Params'!$B$4+SUMPRODUCT(($C$3:C1173=D1174)*($K$3:K1173))-SUMPRODUCT(($D$3:D1173=D1174)*($K$3:K1173))</f>
        <v/>
      </c>
      <c r="H1174" s="51">
        <f>(F1174-G1174+'2_Params'!$B$6)/'2_Params'!$B$7</f>
        <v/>
      </c>
      <c r="I1174" s="51">
        <f>1/(1+10^(-H1174))</f>
        <v/>
      </c>
      <c r="J1174" s="52">
        <f>LN(ABS(E1174)+1)*('2_Params'!$B$8/MAX('2_Params'!$B$10,(IF(L1174=1,F1174-G1174,G1174-F1174))*'2_Params'!$B$9+'2_Params'!$B$8))</f>
        <v/>
      </c>
      <c r="K1174" s="52">
        <f>'2_Params'!$B$5*J1174*(L1174-I1174)</f>
        <v/>
      </c>
      <c r="L1174" s="48">
        <f>'1_Raw_Games'!O1174</f>
        <v/>
      </c>
      <c r="M1174" s="66" t="n">
        <v>-0.173046310952958</v>
      </c>
      <c r="N1174" s="54">
        <f>ABS(H1174-M1174)</f>
        <v/>
      </c>
    </row>
    <row r="1175" ht="15" customHeight="1" s="35">
      <c r="A1175" s="48">
        <f>'1_Raw_Games'!A1175</f>
        <v/>
      </c>
      <c r="B1175" s="49">
        <f>'1_Raw_Games'!B1175</f>
        <v/>
      </c>
      <c r="C1175" s="48">
        <f>'1_Raw_Games'!D1175</f>
        <v/>
      </c>
      <c r="D1175" s="48">
        <f>'1_Raw_Games'!C1175</f>
        <v/>
      </c>
      <c r="E1175" s="48">
        <f>'1_Raw_Games'!P1175</f>
        <v/>
      </c>
      <c r="F1175" s="50">
        <f>'2_Params'!$B$4+SUMPRODUCT(($C$3:C1174=C1175)*($K$3:K1174))-SUMPRODUCT(($D$3:D1174=C1175)*($K$3:K1174))</f>
        <v/>
      </c>
      <c r="G1175" s="50">
        <f>'2_Params'!$B$4+SUMPRODUCT(($C$3:C1174=D1175)*($K$3:K1174))-SUMPRODUCT(($D$3:D1174=D1175)*($K$3:K1174))</f>
        <v/>
      </c>
      <c r="H1175" s="51">
        <f>(F1175-G1175+'2_Params'!$B$6)/'2_Params'!$B$7</f>
        <v/>
      </c>
      <c r="I1175" s="51">
        <f>1/(1+10^(-H1175))</f>
        <v/>
      </c>
      <c r="J1175" s="52">
        <f>LN(ABS(E1175)+1)*('2_Params'!$B$8/MAX('2_Params'!$B$10,(IF(L1175=1,F1175-G1175,G1175-F1175))*'2_Params'!$B$9+'2_Params'!$B$8))</f>
        <v/>
      </c>
      <c r="K1175" s="52">
        <f>'2_Params'!$B$5*J1175*(L1175-I1175)</f>
        <v/>
      </c>
      <c r="L1175" s="48">
        <f>'1_Raw_Games'!O1175</f>
        <v/>
      </c>
      <c r="M1175" s="66" t="n">
        <v>0.1033092861373609</v>
      </c>
      <c r="N1175" s="54">
        <f>ABS(H1175-M1175)</f>
        <v/>
      </c>
    </row>
    <row r="1176" ht="15" customHeight="1" s="35">
      <c r="A1176" s="48">
        <f>'1_Raw_Games'!A1176</f>
        <v/>
      </c>
      <c r="B1176" s="49">
        <f>'1_Raw_Games'!B1176</f>
        <v/>
      </c>
      <c r="C1176" s="48">
        <f>'1_Raw_Games'!D1176</f>
        <v/>
      </c>
      <c r="D1176" s="48">
        <f>'1_Raw_Games'!C1176</f>
        <v/>
      </c>
      <c r="E1176" s="48">
        <f>'1_Raw_Games'!P1176</f>
        <v/>
      </c>
      <c r="F1176" s="50">
        <f>'2_Params'!$B$4+SUMPRODUCT(($C$3:C1175=C1176)*($K$3:K1175))-SUMPRODUCT(($D$3:D1175=C1176)*($K$3:K1175))</f>
        <v/>
      </c>
      <c r="G1176" s="50">
        <f>'2_Params'!$B$4+SUMPRODUCT(($C$3:C1175=D1176)*($K$3:K1175))-SUMPRODUCT(($D$3:D1175=D1176)*($K$3:K1175))</f>
        <v/>
      </c>
      <c r="H1176" s="51">
        <f>(F1176-G1176+'2_Params'!$B$6)/'2_Params'!$B$7</f>
        <v/>
      </c>
      <c r="I1176" s="51">
        <f>1/(1+10^(-H1176))</f>
        <v/>
      </c>
      <c r="J1176" s="52">
        <f>LN(ABS(E1176)+1)*('2_Params'!$B$8/MAX('2_Params'!$B$10,(IF(L1176=1,F1176-G1176,G1176-F1176))*'2_Params'!$B$9+'2_Params'!$B$8))</f>
        <v/>
      </c>
      <c r="K1176" s="52">
        <f>'2_Params'!$B$5*J1176*(L1176-I1176)</f>
        <v/>
      </c>
      <c r="L1176" s="48">
        <f>'1_Raw_Games'!O1176</f>
        <v/>
      </c>
      <c r="M1176" s="66" t="n">
        <v>-0.2565539458909251</v>
      </c>
      <c r="N1176" s="54">
        <f>ABS(H1176-M1176)</f>
        <v/>
      </c>
    </row>
    <row r="1177" ht="15" customHeight="1" s="35">
      <c r="A1177" s="48">
        <f>'1_Raw_Games'!A1177</f>
        <v/>
      </c>
      <c r="B1177" s="49">
        <f>'1_Raw_Games'!B1177</f>
        <v/>
      </c>
      <c r="C1177" s="48">
        <f>'1_Raw_Games'!D1177</f>
        <v/>
      </c>
      <c r="D1177" s="48">
        <f>'1_Raw_Games'!C1177</f>
        <v/>
      </c>
      <c r="E1177" s="48">
        <f>'1_Raw_Games'!P1177</f>
        <v/>
      </c>
      <c r="F1177" s="50">
        <f>'2_Params'!$B$4+SUMPRODUCT(($C$3:C1176=C1177)*($K$3:K1176))-SUMPRODUCT(($D$3:D1176=C1177)*($K$3:K1176))</f>
        <v/>
      </c>
      <c r="G1177" s="50">
        <f>'2_Params'!$B$4+SUMPRODUCT(($C$3:C1176=D1177)*($K$3:K1176))-SUMPRODUCT(($D$3:D1176=D1177)*($K$3:K1176))</f>
        <v/>
      </c>
      <c r="H1177" s="51">
        <f>(F1177-G1177+'2_Params'!$B$6)/'2_Params'!$B$7</f>
        <v/>
      </c>
      <c r="I1177" s="51">
        <f>1/(1+10^(-H1177))</f>
        <v/>
      </c>
      <c r="J1177" s="52">
        <f>LN(ABS(E1177)+1)*('2_Params'!$B$8/MAX('2_Params'!$B$10,(IF(L1177=1,F1177-G1177,G1177-F1177))*'2_Params'!$B$9+'2_Params'!$B$8))</f>
        <v/>
      </c>
      <c r="K1177" s="52">
        <f>'2_Params'!$B$5*J1177*(L1177-I1177)</f>
        <v/>
      </c>
      <c r="L1177" s="48">
        <f>'1_Raw_Games'!O1177</f>
        <v/>
      </c>
      <c r="M1177" s="66" t="n">
        <v>-0.5044410857930768</v>
      </c>
      <c r="N1177" s="54">
        <f>ABS(H1177-M1177)</f>
        <v/>
      </c>
    </row>
    <row r="1178" ht="15" customHeight="1" s="35">
      <c r="A1178" s="48">
        <f>'1_Raw_Games'!A1178</f>
        <v/>
      </c>
      <c r="B1178" s="49">
        <f>'1_Raw_Games'!B1178</f>
        <v/>
      </c>
      <c r="C1178" s="48">
        <f>'1_Raw_Games'!D1178</f>
        <v/>
      </c>
      <c r="D1178" s="48">
        <f>'1_Raw_Games'!C1178</f>
        <v/>
      </c>
      <c r="E1178" s="48">
        <f>'1_Raw_Games'!P1178</f>
        <v/>
      </c>
      <c r="F1178" s="50">
        <f>'2_Params'!$B$4+SUMPRODUCT(($C$3:C1177=C1178)*($K$3:K1177))-SUMPRODUCT(($D$3:D1177=C1178)*($K$3:K1177))</f>
        <v/>
      </c>
      <c r="G1178" s="50">
        <f>'2_Params'!$B$4+SUMPRODUCT(($C$3:C1177=D1178)*($K$3:K1177))-SUMPRODUCT(($D$3:D1177=D1178)*($K$3:K1177))</f>
        <v/>
      </c>
      <c r="H1178" s="51">
        <f>(F1178-G1178+'2_Params'!$B$6)/'2_Params'!$B$7</f>
        <v/>
      </c>
      <c r="I1178" s="51">
        <f>1/(1+10^(-H1178))</f>
        <v/>
      </c>
      <c r="J1178" s="52">
        <f>LN(ABS(E1178)+1)*('2_Params'!$B$8/MAX('2_Params'!$B$10,(IF(L1178=1,F1178-G1178,G1178-F1178))*'2_Params'!$B$9+'2_Params'!$B$8))</f>
        <v/>
      </c>
      <c r="K1178" s="52">
        <f>'2_Params'!$B$5*J1178*(L1178-I1178)</f>
        <v/>
      </c>
      <c r="L1178" s="48">
        <f>'1_Raw_Games'!O1178</f>
        <v/>
      </c>
      <c r="M1178" s="66" t="n">
        <v>0.6072156194174221</v>
      </c>
      <c r="N1178" s="54">
        <f>ABS(H1178-M1178)</f>
        <v/>
      </c>
    </row>
    <row r="1179" ht="15" customHeight="1" s="35">
      <c r="A1179" s="48">
        <f>'1_Raw_Games'!A1179</f>
        <v/>
      </c>
      <c r="B1179" s="49">
        <f>'1_Raw_Games'!B1179</f>
        <v/>
      </c>
      <c r="C1179" s="48">
        <f>'1_Raw_Games'!D1179</f>
        <v/>
      </c>
      <c r="D1179" s="48">
        <f>'1_Raw_Games'!C1179</f>
        <v/>
      </c>
      <c r="E1179" s="48">
        <f>'1_Raw_Games'!P1179</f>
        <v/>
      </c>
      <c r="F1179" s="50">
        <f>'2_Params'!$B$4+SUMPRODUCT(($C$3:C1178=C1179)*($K$3:K1178))-SUMPRODUCT(($D$3:D1178=C1179)*($K$3:K1178))</f>
        <v/>
      </c>
      <c r="G1179" s="50">
        <f>'2_Params'!$B$4+SUMPRODUCT(($C$3:C1178=D1179)*($K$3:K1178))-SUMPRODUCT(($D$3:D1178=D1179)*($K$3:K1178))</f>
        <v/>
      </c>
      <c r="H1179" s="51">
        <f>(F1179-G1179+'2_Params'!$B$6)/'2_Params'!$B$7</f>
        <v/>
      </c>
      <c r="I1179" s="51">
        <f>1/(1+10^(-H1179))</f>
        <v/>
      </c>
      <c r="J1179" s="52">
        <f>LN(ABS(E1179)+1)*('2_Params'!$B$8/MAX('2_Params'!$B$10,(IF(L1179=1,F1179-G1179,G1179-F1179))*'2_Params'!$B$9+'2_Params'!$B$8))</f>
        <v/>
      </c>
      <c r="K1179" s="52">
        <f>'2_Params'!$B$5*J1179*(L1179-I1179)</f>
        <v/>
      </c>
      <c r="L1179" s="48">
        <f>'1_Raw_Games'!O1179</f>
        <v/>
      </c>
      <c r="M1179" s="66" t="n">
        <v>0.3333960762231897</v>
      </c>
      <c r="N1179" s="54">
        <f>ABS(H1179-M1179)</f>
        <v/>
      </c>
    </row>
    <row r="1180" ht="15" customHeight="1" s="35">
      <c r="A1180" s="48">
        <f>'1_Raw_Games'!A1180</f>
        <v/>
      </c>
      <c r="B1180" s="49">
        <f>'1_Raw_Games'!B1180</f>
        <v/>
      </c>
      <c r="C1180" s="48">
        <f>'1_Raw_Games'!D1180</f>
        <v/>
      </c>
      <c r="D1180" s="48">
        <f>'1_Raw_Games'!C1180</f>
        <v/>
      </c>
      <c r="E1180" s="48">
        <f>'1_Raw_Games'!P1180</f>
        <v/>
      </c>
      <c r="F1180" s="50">
        <f>'2_Params'!$B$4+SUMPRODUCT(($C$3:C1179=C1180)*($K$3:K1179))-SUMPRODUCT(($D$3:D1179=C1180)*($K$3:K1179))</f>
        <v/>
      </c>
      <c r="G1180" s="50">
        <f>'2_Params'!$B$4+SUMPRODUCT(($C$3:C1179=D1180)*($K$3:K1179))-SUMPRODUCT(($D$3:D1179=D1180)*($K$3:K1179))</f>
        <v/>
      </c>
      <c r="H1180" s="51">
        <f>(F1180-G1180+'2_Params'!$B$6)/'2_Params'!$B$7</f>
        <v/>
      </c>
      <c r="I1180" s="51">
        <f>1/(1+10^(-H1180))</f>
        <v/>
      </c>
      <c r="J1180" s="52">
        <f>LN(ABS(E1180)+1)*('2_Params'!$B$8/MAX('2_Params'!$B$10,(IF(L1180=1,F1180-G1180,G1180-F1180))*'2_Params'!$B$9+'2_Params'!$B$8))</f>
        <v/>
      </c>
      <c r="K1180" s="52">
        <f>'2_Params'!$B$5*J1180*(L1180-I1180)</f>
        <v/>
      </c>
      <c r="L1180" s="48">
        <f>'1_Raw_Games'!O1180</f>
        <v/>
      </c>
      <c r="M1180" s="66" t="n">
        <v>-0.0489562025063571</v>
      </c>
      <c r="N1180" s="54">
        <f>ABS(H1180-M1180)</f>
        <v/>
      </c>
    </row>
    <row r="1181" ht="15" customHeight="1" s="35">
      <c r="A1181" s="48">
        <f>'1_Raw_Games'!A1181</f>
        <v/>
      </c>
      <c r="B1181" s="49">
        <f>'1_Raw_Games'!B1181</f>
        <v/>
      </c>
      <c r="C1181" s="48">
        <f>'1_Raw_Games'!D1181</f>
        <v/>
      </c>
      <c r="D1181" s="48">
        <f>'1_Raw_Games'!C1181</f>
        <v/>
      </c>
      <c r="E1181" s="48">
        <f>'1_Raw_Games'!P1181</f>
        <v/>
      </c>
      <c r="F1181" s="50">
        <f>'2_Params'!$B$4+SUMPRODUCT(($C$3:C1180=C1181)*($K$3:K1180))-SUMPRODUCT(($D$3:D1180=C1181)*($K$3:K1180))</f>
        <v/>
      </c>
      <c r="G1181" s="50">
        <f>'2_Params'!$B$4+SUMPRODUCT(($C$3:C1180=D1181)*($K$3:K1180))-SUMPRODUCT(($D$3:D1180=D1181)*($K$3:K1180))</f>
        <v/>
      </c>
      <c r="H1181" s="51">
        <f>(F1181-G1181+'2_Params'!$B$6)/'2_Params'!$B$7</f>
        <v/>
      </c>
      <c r="I1181" s="51">
        <f>1/(1+10^(-H1181))</f>
        <v/>
      </c>
      <c r="J1181" s="52">
        <f>LN(ABS(E1181)+1)*('2_Params'!$B$8/MAX('2_Params'!$B$10,(IF(L1181=1,F1181-G1181,G1181-F1181))*'2_Params'!$B$9+'2_Params'!$B$8))</f>
        <v/>
      </c>
      <c r="K1181" s="52">
        <f>'2_Params'!$B$5*J1181*(L1181-I1181)</f>
        <v/>
      </c>
      <c r="L1181" s="48">
        <f>'1_Raw_Games'!O1181</f>
        <v/>
      </c>
      <c r="M1181" s="66" t="n">
        <v>0.2355345511880318</v>
      </c>
      <c r="N1181" s="54">
        <f>ABS(H1181-M1181)</f>
        <v/>
      </c>
    </row>
    <row r="1182" ht="15" customHeight="1" s="35">
      <c r="A1182" s="48">
        <f>'1_Raw_Games'!A1182</f>
        <v/>
      </c>
      <c r="B1182" s="49">
        <f>'1_Raw_Games'!B1182</f>
        <v/>
      </c>
      <c r="C1182" s="48">
        <f>'1_Raw_Games'!D1182</f>
        <v/>
      </c>
      <c r="D1182" s="48">
        <f>'1_Raw_Games'!C1182</f>
        <v/>
      </c>
      <c r="E1182" s="48">
        <f>'1_Raw_Games'!P1182</f>
        <v/>
      </c>
      <c r="F1182" s="50">
        <f>'2_Params'!$B$4+SUMPRODUCT(($C$3:C1181=C1182)*($K$3:K1181))-SUMPRODUCT(($D$3:D1181=C1182)*($K$3:K1181))</f>
        <v/>
      </c>
      <c r="G1182" s="50">
        <f>'2_Params'!$B$4+SUMPRODUCT(($C$3:C1181=D1182)*($K$3:K1181))-SUMPRODUCT(($D$3:D1181=D1182)*($K$3:K1181))</f>
        <v/>
      </c>
      <c r="H1182" s="51">
        <f>(F1182-G1182+'2_Params'!$B$6)/'2_Params'!$B$7</f>
        <v/>
      </c>
      <c r="I1182" s="51">
        <f>1/(1+10^(-H1182))</f>
        <v/>
      </c>
      <c r="J1182" s="52">
        <f>LN(ABS(E1182)+1)*('2_Params'!$B$8/MAX('2_Params'!$B$10,(IF(L1182=1,F1182-G1182,G1182-F1182))*'2_Params'!$B$9+'2_Params'!$B$8))</f>
        <v/>
      </c>
      <c r="K1182" s="52">
        <f>'2_Params'!$B$5*J1182*(L1182-I1182)</f>
        <v/>
      </c>
      <c r="L1182" s="48">
        <f>'1_Raw_Games'!O1182</f>
        <v/>
      </c>
      <c r="M1182" s="66" t="n">
        <v>-0.0311579073944636</v>
      </c>
      <c r="N1182" s="54">
        <f>ABS(H1182-M1182)</f>
        <v/>
      </c>
    </row>
    <row r="1183" ht="15" customHeight="1" s="35">
      <c r="A1183" s="48">
        <f>'1_Raw_Games'!A1183</f>
        <v/>
      </c>
      <c r="B1183" s="49">
        <f>'1_Raw_Games'!B1183</f>
        <v/>
      </c>
      <c r="C1183" s="48">
        <f>'1_Raw_Games'!D1183</f>
        <v/>
      </c>
      <c r="D1183" s="48">
        <f>'1_Raw_Games'!C1183</f>
        <v/>
      </c>
      <c r="E1183" s="48">
        <f>'1_Raw_Games'!P1183</f>
        <v/>
      </c>
      <c r="F1183" s="50">
        <f>'2_Params'!$B$4+SUMPRODUCT(($C$3:C1182=C1183)*($K$3:K1182))-SUMPRODUCT(($D$3:D1182=C1183)*($K$3:K1182))</f>
        <v/>
      </c>
      <c r="G1183" s="50">
        <f>'2_Params'!$B$4+SUMPRODUCT(($C$3:C1182=D1183)*($K$3:K1182))-SUMPRODUCT(($D$3:D1182=D1183)*($K$3:K1182))</f>
        <v/>
      </c>
      <c r="H1183" s="51">
        <f>(F1183-G1183+'2_Params'!$B$6)/'2_Params'!$B$7</f>
        <v/>
      </c>
      <c r="I1183" s="51">
        <f>1/(1+10^(-H1183))</f>
        <v/>
      </c>
      <c r="J1183" s="52">
        <f>LN(ABS(E1183)+1)*('2_Params'!$B$8/MAX('2_Params'!$B$10,(IF(L1183=1,F1183-G1183,G1183-F1183))*'2_Params'!$B$9+'2_Params'!$B$8))</f>
        <v/>
      </c>
      <c r="K1183" s="52">
        <f>'2_Params'!$B$5*J1183*(L1183-I1183)</f>
        <v/>
      </c>
      <c r="L1183" s="48">
        <f>'1_Raw_Games'!O1183</f>
        <v/>
      </c>
      <c r="M1183" s="66" t="n">
        <v>0.1473635296817582</v>
      </c>
      <c r="N1183" s="54">
        <f>ABS(H1183-M1183)</f>
        <v/>
      </c>
    </row>
    <row r="1184" ht="15" customHeight="1" s="35">
      <c r="A1184" s="48">
        <f>'1_Raw_Games'!A1184</f>
        <v/>
      </c>
      <c r="B1184" s="49">
        <f>'1_Raw_Games'!B1184</f>
        <v/>
      </c>
      <c r="C1184" s="48">
        <f>'1_Raw_Games'!D1184</f>
        <v/>
      </c>
      <c r="D1184" s="48">
        <f>'1_Raw_Games'!C1184</f>
        <v/>
      </c>
      <c r="E1184" s="48">
        <f>'1_Raw_Games'!P1184</f>
        <v/>
      </c>
      <c r="F1184" s="50">
        <f>'2_Params'!$B$4+SUMPRODUCT(($C$3:C1183=C1184)*($K$3:K1183))-SUMPRODUCT(($D$3:D1183=C1184)*($K$3:K1183))</f>
        <v/>
      </c>
      <c r="G1184" s="50">
        <f>'2_Params'!$B$4+SUMPRODUCT(($C$3:C1183=D1184)*($K$3:K1183))-SUMPRODUCT(($D$3:D1183=D1184)*($K$3:K1183))</f>
        <v/>
      </c>
      <c r="H1184" s="51">
        <f>(F1184-G1184+'2_Params'!$B$6)/'2_Params'!$B$7</f>
        <v/>
      </c>
      <c r="I1184" s="51">
        <f>1/(1+10^(-H1184))</f>
        <v/>
      </c>
      <c r="J1184" s="52">
        <f>LN(ABS(E1184)+1)*('2_Params'!$B$8/MAX('2_Params'!$B$10,(IF(L1184=1,F1184-G1184,G1184-F1184))*'2_Params'!$B$9+'2_Params'!$B$8))</f>
        <v/>
      </c>
      <c r="K1184" s="52">
        <f>'2_Params'!$B$5*J1184*(L1184-I1184)</f>
        <v/>
      </c>
      <c r="L1184" s="48">
        <f>'1_Raw_Games'!O1184</f>
        <v/>
      </c>
      <c r="M1184" s="66" t="n">
        <v>-0.3901371112347687</v>
      </c>
      <c r="N1184" s="54">
        <f>ABS(H1184-M1184)</f>
        <v/>
      </c>
    </row>
    <row r="1185" ht="15" customHeight="1" s="35">
      <c r="A1185" s="48">
        <f>'1_Raw_Games'!A1185</f>
        <v/>
      </c>
      <c r="B1185" s="49">
        <f>'1_Raw_Games'!B1185</f>
        <v/>
      </c>
      <c r="C1185" s="48">
        <f>'1_Raw_Games'!D1185</f>
        <v/>
      </c>
      <c r="D1185" s="48">
        <f>'1_Raw_Games'!C1185</f>
        <v/>
      </c>
      <c r="E1185" s="48">
        <f>'1_Raw_Games'!P1185</f>
        <v/>
      </c>
      <c r="F1185" s="50">
        <f>'2_Params'!$B$4+SUMPRODUCT(($C$3:C1184=C1185)*($K$3:K1184))-SUMPRODUCT(($D$3:D1184=C1185)*($K$3:K1184))</f>
        <v/>
      </c>
      <c r="G1185" s="50">
        <f>'2_Params'!$B$4+SUMPRODUCT(($C$3:C1184=D1185)*($K$3:K1184))-SUMPRODUCT(($D$3:D1184=D1185)*($K$3:K1184))</f>
        <v/>
      </c>
      <c r="H1185" s="51">
        <f>(F1185-G1185+'2_Params'!$B$6)/'2_Params'!$B$7</f>
        <v/>
      </c>
      <c r="I1185" s="51">
        <f>1/(1+10^(-H1185))</f>
        <v/>
      </c>
      <c r="J1185" s="52">
        <f>LN(ABS(E1185)+1)*('2_Params'!$B$8/MAX('2_Params'!$B$10,(IF(L1185=1,F1185-G1185,G1185-F1185))*'2_Params'!$B$9+'2_Params'!$B$8))</f>
        <v/>
      </c>
      <c r="K1185" s="52">
        <f>'2_Params'!$B$5*J1185*(L1185-I1185)</f>
        <v/>
      </c>
      <c r="L1185" s="48">
        <f>'1_Raw_Games'!O1185</f>
        <v/>
      </c>
      <c r="M1185" s="66" t="n">
        <v>0.4039551995976456</v>
      </c>
      <c r="N1185" s="54">
        <f>ABS(H1185-M1185)</f>
        <v/>
      </c>
    </row>
    <row r="1186" ht="15" customHeight="1" s="35">
      <c r="A1186" s="48">
        <f>'1_Raw_Games'!A1186</f>
        <v/>
      </c>
      <c r="B1186" s="49">
        <f>'1_Raw_Games'!B1186</f>
        <v/>
      </c>
      <c r="C1186" s="48">
        <f>'1_Raw_Games'!D1186</f>
        <v/>
      </c>
      <c r="D1186" s="48">
        <f>'1_Raw_Games'!C1186</f>
        <v/>
      </c>
      <c r="E1186" s="48">
        <f>'1_Raw_Games'!P1186</f>
        <v/>
      </c>
      <c r="F1186" s="50">
        <f>'2_Params'!$B$4+SUMPRODUCT(($C$3:C1185=C1186)*($K$3:K1185))-SUMPRODUCT(($D$3:D1185=C1186)*($K$3:K1185))</f>
        <v/>
      </c>
      <c r="G1186" s="50">
        <f>'2_Params'!$B$4+SUMPRODUCT(($C$3:C1185=D1186)*($K$3:K1185))-SUMPRODUCT(($D$3:D1185=D1186)*($K$3:K1185))</f>
        <v/>
      </c>
      <c r="H1186" s="51">
        <f>(F1186-G1186+'2_Params'!$B$6)/'2_Params'!$B$7</f>
        <v/>
      </c>
      <c r="I1186" s="51">
        <f>1/(1+10^(-H1186))</f>
        <v/>
      </c>
      <c r="J1186" s="52">
        <f>LN(ABS(E1186)+1)*('2_Params'!$B$8/MAX('2_Params'!$B$10,(IF(L1186=1,F1186-G1186,G1186-F1186))*'2_Params'!$B$9+'2_Params'!$B$8))</f>
        <v/>
      </c>
      <c r="K1186" s="52">
        <f>'2_Params'!$B$5*J1186*(L1186-I1186)</f>
        <v/>
      </c>
      <c r="L1186" s="48">
        <f>'1_Raw_Games'!O1186</f>
        <v/>
      </c>
      <c r="M1186" s="66" t="n">
        <v>0.4022567987781855</v>
      </c>
      <c r="N1186" s="54">
        <f>ABS(H1186-M1186)</f>
        <v/>
      </c>
    </row>
    <row r="1187" ht="15" customHeight="1" s="35">
      <c r="A1187" s="48">
        <f>'1_Raw_Games'!A1187</f>
        <v/>
      </c>
      <c r="B1187" s="49">
        <f>'1_Raw_Games'!B1187</f>
        <v/>
      </c>
      <c r="C1187" s="48">
        <f>'1_Raw_Games'!D1187</f>
        <v/>
      </c>
      <c r="D1187" s="48">
        <f>'1_Raw_Games'!C1187</f>
        <v/>
      </c>
      <c r="E1187" s="48">
        <f>'1_Raw_Games'!P1187</f>
        <v/>
      </c>
      <c r="F1187" s="50">
        <f>'2_Params'!$B$4+SUMPRODUCT(($C$3:C1186=C1187)*($K$3:K1186))-SUMPRODUCT(($D$3:D1186=C1187)*($K$3:K1186))</f>
        <v/>
      </c>
      <c r="G1187" s="50">
        <f>'2_Params'!$B$4+SUMPRODUCT(($C$3:C1186=D1187)*($K$3:K1186))-SUMPRODUCT(($D$3:D1186=D1187)*($K$3:K1186))</f>
        <v/>
      </c>
      <c r="H1187" s="51">
        <f>(F1187-G1187+'2_Params'!$B$6)/'2_Params'!$B$7</f>
        <v/>
      </c>
      <c r="I1187" s="51">
        <f>1/(1+10^(-H1187))</f>
        <v/>
      </c>
      <c r="J1187" s="52">
        <f>LN(ABS(E1187)+1)*('2_Params'!$B$8/MAX('2_Params'!$B$10,(IF(L1187=1,F1187-G1187,G1187-F1187))*'2_Params'!$B$9+'2_Params'!$B$8))</f>
        <v/>
      </c>
      <c r="K1187" s="52">
        <f>'2_Params'!$B$5*J1187*(L1187-I1187)</f>
        <v/>
      </c>
      <c r="L1187" s="48">
        <f>'1_Raw_Games'!O1187</f>
        <v/>
      </c>
      <c r="M1187" s="66" t="n">
        <v>-0.172918182101568</v>
      </c>
      <c r="N1187" s="54">
        <f>ABS(H1187-M1187)</f>
        <v/>
      </c>
    </row>
    <row r="1188" ht="15" customHeight="1" s="35">
      <c r="A1188" s="48">
        <f>'1_Raw_Games'!A1188</f>
        <v/>
      </c>
      <c r="B1188" s="49">
        <f>'1_Raw_Games'!B1188</f>
        <v/>
      </c>
      <c r="C1188" s="48">
        <f>'1_Raw_Games'!D1188</f>
        <v/>
      </c>
      <c r="D1188" s="48">
        <f>'1_Raw_Games'!C1188</f>
        <v/>
      </c>
      <c r="E1188" s="48">
        <f>'1_Raw_Games'!P1188</f>
        <v/>
      </c>
      <c r="F1188" s="50">
        <f>'2_Params'!$B$4+SUMPRODUCT(($C$3:C1187=C1188)*($K$3:K1187))-SUMPRODUCT(($D$3:D1187=C1188)*($K$3:K1187))</f>
        <v/>
      </c>
      <c r="G1188" s="50">
        <f>'2_Params'!$B$4+SUMPRODUCT(($C$3:C1187=D1188)*($K$3:K1187))-SUMPRODUCT(($D$3:D1187=D1188)*($K$3:K1187))</f>
        <v/>
      </c>
      <c r="H1188" s="51">
        <f>(F1188-G1188+'2_Params'!$B$6)/'2_Params'!$B$7</f>
        <v/>
      </c>
      <c r="I1188" s="51">
        <f>1/(1+10^(-H1188))</f>
        <v/>
      </c>
      <c r="J1188" s="52">
        <f>LN(ABS(E1188)+1)*('2_Params'!$B$8/MAX('2_Params'!$B$10,(IF(L1188=1,F1188-G1188,G1188-F1188))*'2_Params'!$B$9+'2_Params'!$B$8))</f>
        <v/>
      </c>
      <c r="K1188" s="52">
        <f>'2_Params'!$B$5*J1188*(L1188-I1188)</f>
        <v/>
      </c>
      <c r="L1188" s="48">
        <f>'1_Raw_Games'!O1188</f>
        <v/>
      </c>
      <c r="M1188" s="66" t="n">
        <v>0.5617069297183486</v>
      </c>
      <c r="N1188" s="54">
        <f>ABS(H1188-M1188)</f>
        <v/>
      </c>
    </row>
    <row r="1189" ht="15" customHeight="1" s="35">
      <c r="A1189" s="48">
        <f>'1_Raw_Games'!A1189</f>
        <v/>
      </c>
      <c r="B1189" s="49">
        <f>'1_Raw_Games'!B1189</f>
        <v/>
      </c>
      <c r="C1189" s="48">
        <f>'1_Raw_Games'!D1189</f>
        <v/>
      </c>
      <c r="D1189" s="48">
        <f>'1_Raw_Games'!C1189</f>
        <v/>
      </c>
      <c r="E1189" s="48">
        <f>'1_Raw_Games'!P1189</f>
        <v/>
      </c>
      <c r="F1189" s="50">
        <f>'2_Params'!$B$4+SUMPRODUCT(($C$3:C1188=C1189)*($K$3:K1188))-SUMPRODUCT(($D$3:D1188=C1189)*($K$3:K1188))</f>
        <v/>
      </c>
      <c r="G1189" s="50">
        <f>'2_Params'!$B$4+SUMPRODUCT(($C$3:C1188=D1189)*($K$3:K1188))-SUMPRODUCT(($D$3:D1188=D1189)*($K$3:K1188))</f>
        <v/>
      </c>
      <c r="H1189" s="51">
        <f>(F1189-G1189+'2_Params'!$B$6)/'2_Params'!$B$7</f>
        <v/>
      </c>
      <c r="I1189" s="51">
        <f>1/(1+10^(-H1189))</f>
        <v/>
      </c>
      <c r="J1189" s="52">
        <f>LN(ABS(E1189)+1)*('2_Params'!$B$8/MAX('2_Params'!$B$10,(IF(L1189=1,F1189-G1189,G1189-F1189))*'2_Params'!$B$9+'2_Params'!$B$8))</f>
        <v/>
      </c>
      <c r="K1189" s="52">
        <f>'2_Params'!$B$5*J1189*(L1189-I1189)</f>
        <v/>
      </c>
      <c r="L1189" s="48">
        <f>'1_Raw_Games'!O1189</f>
        <v/>
      </c>
      <c r="M1189" s="66" t="n">
        <v>0.0150975282635084</v>
      </c>
      <c r="N1189" s="54">
        <f>ABS(H1189-M1189)</f>
        <v/>
      </c>
    </row>
    <row r="1190" ht="15" customHeight="1" s="35">
      <c r="A1190" s="48">
        <f>'1_Raw_Games'!A1190</f>
        <v/>
      </c>
      <c r="B1190" s="49">
        <f>'1_Raw_Games'!B1190</f>
        <v/>
      </c>
      <c r="C1190" s="48">
        <f>'1_Raw_Games'!D1190</f>
        <v/>
      </c>
      <c r="D1190" s="48">
        <f>'1_Raw_Games'!C1190</f>
        <v/>
      </c>
      <c r="E1190" s="48">
        <f>'1_Raw_Games'!P1190</f>
        <v/>
      </c>
      <c r="F1190" s="50">
        <f>'2_Params'!$B$4+SUMPRODUCT(($C$3:C1189=C1190)*($K$3:K1189))-SUMPRODUCT(($D$3:D1189=C1190)*($K$3:K1189))</f>
        <v/>
      </c>
      <c r="G1190" s="50">
        <f>'2_Params'!$B$4+SUMPRODUCT(($C$3:C1189=D1190)*($K$3:K1189))-SUMPRODUCT(($D$3:D1189=D1190)*($K$3:K1189))</f>
        <v/>
      </c>
      <c r="H1190" s="51">
        <f>(F1190-G1190+'2_Params'!$B$6)/'2_Params'!$B$7</f>
        <v/>
      </c>
      <c r="I1190" s="51">
        <f>1/(1+10^(-H1190))</f>
        <v/>
      </c>
      <c r="J1190" s="52">
        <f>LN(ABS(E1190)+1)*('2_Params'!$B$8/MAX('2_Params'!$B$10,(IF(L1190=1,F1190-G1190,G1190-F1190))*'2_Params'!$B$9+'2_Params'!$B$8))</f>
        <v/>
      </c>
      <c r="K1190" s="52">
        <f>'2_Params'!$B$5*J1190*(L1190-I1190)</f>
        <v/>
      </c>
      <c r="L1190" s="48">
        <f>'1_Raw_Games'!O1190</f>
        <v/>
      </c>
      <c r="M1190" s="66" t="n">
        <v>0.1829403658887065</v>
      </c>
      <c r="N1190" s="54">
        <f>ABS(H1190-M1190)</f>
        <v/>
      </c>
    </row>
    <row r="1191" ht="15" customHeight="1" s="35">
      <c r="A1191" s="48">
        <f>'1_Raw_Games'!A1191</f>
        <v/>
      </c>
      <c r="B1191" s="49">
        <f>'1_Raw_Games'!B1191</f>
        <v/>
      </c>
      <c r="C1191" s="48">
        <f>'1_Raw_Games'!D1191</f>
        <v/>
      </c>
      <c r="D1191" s="48">
        <f>'1_Raw_Games'!C1191</f>
        <v/>
      </c>
      <c r="E1191" s="48">
        <f>'1_Raw_Games'!P1191</f>
        <v/>
      </c>
      <c r="F1191" s="50">
        <f>'2_Params'!$B$4+SUMPRODUCT(($C$3:C1190=C1191)*($K$3:K1190))-SUMPRODUCT(($D$3:D1190=C1191)*($K$3:K1190))</f>
        <v/>
      </c>
      <c r="G1191" s="50">
        <f>'2_Params'!$B$4+SUMPRODUCT(($C$3:C1190=D1191)*($K$3:K1190))-SUMPRODUCT(($D$3:D1190=D1191)*($K$3:K1190))</f>
        <v/>
      </c>
      <c r="H1191" s="51">
        <f>(F1191-G1191+'2_Params'!$B$6)/'2_Params'!$B$7</f>
        <v/>
      </c>
      <c r="I1191" s="51">
        <f>1/(1+10^(-H1191))</f>
        <v/>
      </c>
      <c r="J1191" s="52">
        <f>LN(ABS(E1191)+1)*('2_Params'!$B$8/MAX('2_Params'!$B$10,(IF(L1191=1,F1191-G1191,G1191-F1191))*'2_Params'!$B$9+'2_Params'!$B$8))</f>
        <v/>
      </c>
      <c r="K1191" s="52">
        <f>'2_Params'!$B$5*J1191*(L1191-I1191)</f>
        <v/>
      </c>
      <c r="L1191" s="48">
        <f>'1_Raw_Games'!O1191</f>
        <v/>
      </c>
      <c r="M1191" s="66" t="n">
        <v>0.06620276625813511</v>
      </c>
      <c r="N1191" s="54">
        <f>ABS(H1191-M1191)</f>
        <v/>
      </c>
    </row>
    <row r="1192" ht="15" customHeight="1" s="35">
      <c r="A1192" s="48">
        <f>'1_Raw_Games'!A1192</f>
        <v/>
      </c>
      <c r="B1192" s="49">
        <f>'1_Raw_Games'!B1192</f>
        <v/>
      </c>
      <c r="C1192" s="48">
        <f>'1_Raw_Games'!D1192</f>
        <v/>
      </c>
      <c r="D1192" s="48">
        <f>'1_Raw_Games'!C1192</f>
        <v/>
      </c>
      <c r="E1192" s="48">
        <f>'1_Raw_Games'!P1192</f>
        <v/>
      </c>
      <c r="F1192" s="50">
        <f>'2_Params'!$B$4+SUMPRODUCT(($C$3:C1191=C1192)*($K$3:K1191))-SUMPRODUCT(($D$3:D1191=C1192)*($K$3:K1191))</f>
        <v/>
      </c>
      <c r="G1192" s="50">
        <f>'2_Params'!$B$4+SUMPRODUCT(($C$3:C1191=D1192)*($K$3:K1191))-SUMPRODUCT(($D$3:D1191=D1192)*($K$3:K1191))</f>
        <v/>
      </c>
      <c r="H1192" s="51">
        <f>(F1192-G1192+'2_Params'!$B$6)/'2_Params'!$B$7</f>
        <v/>
      </c>
      <c r="I1192" s="51">
        <f>1/(1+10^(-H1192))</f>
        <v/>
      </c>
      <c r="J1192" s="52">
        <f>LN(ABS(E1192)+1)*('2_Params'!$B$8/MAX('2_Params'!$B$10,(IF(L1192=1,F1192-G1192,G1192-F1192))*'2_Params'!$B$9+'2_Params'!$B$8))</f>
        <v/>
      </c>
      <c r="K1192" s="52">
        <f>'2_Params'!$B$5*J1192*(L1192-I1192)</f>
        <v/>
      </c>
      <c r="L1192" s="48">
        <f>'1_Raw_Games'!O1192</f>
        <v/>
      </c>
      <c r="M1192" s="66" t="n">
        <v>0.7910912955465715</v>
      </c>
      <c r="N1192" s="54">
        <f>ABS(H1192-M1192)</f>
        <v/>
      </c>
    </row>
    <row r="1193" ht="15" customHeight="1" s="35">
      <c r="A1193" s="48">
        <f>'1_Raw_Games'!A1193</f>
        <v/>
      </c>
      <c r="B1193" s="49">
        <f>'1_Raw_Games'!B1193</f>
        <v/>
      </c>
      <c r="C1193" s="48">
        <f>'1_Raw_Games'!D1193</f>
        <v/>
      </c>
      <c r="D1193" s="48">
        <f>'1_Raw_Games'!C1193</f>
        <v/>
      </c>
      <c r="E1193" s="48">
        <f>'1_Raw_Games'!P1193</f>
        <v/>
      </c>
      <c r="F1193" s="50">
        <f>'2_Params'!$B$4+SUMPRODUCT(($C$3:C1192=C1193)*($K$3:K1192))-SUMPRODUCT(($D$3:D1192=C1193)*($K$3:K1192))</f>
        <v/>
      </c>
      <c r="G1193" s="50">
        <f>'2_Params'!$B$4+SUMPRODUCT(($C$3:C1192=D1193)*($K$3:K1192))-SUMPRODUCT(($D$3:D1192=D1193)*($K$3:K1192))</f>
        <v/>
      </c>
      <c r="H1193" s="51">
        <f>(F1193-G1193+'2_Params'!$B$6)/'2_Params'!$B$7</f>
        <v/>
      </c>
      <c r="I1193" s="51">
        <f>1/(1+10^(-H1193))</f>
        <v/>
      </c>
      <c r="J1193" s="52">
        <f>LN(ABS(E1193)+1)*('2_Params'!$B$8/MAX('2_Params'!$B$10,(IF(L1193=1,F1193-G1193,G1193-F1193))*'2_Params'!$B$9+'2_Params'!$B$8))</f>
        <v/>
      </c>
      <c r="K1193" s="52">
        <f>'2_Params'!$B$5*J1193*(L1193-I1193)</f>
        <v/>
      </c>
      <c r="L1193" s="48">
        <f>'1_Raw_Games'!O1193</f>
        <v/>
      </c>
      <c r="M1193" s="66" t="n">
        <v>0.6415801141696506</v>
      </c>
      <c r="N1193" s="54">
        <f>ABS(H1193-M1193)</f>
        <v/>
      </c>
    </row>
    <row r="1194" ht="15" customHeight="1" s="35">
      <c r="A1194" s="48">
        <f>'1_Raw_Games'!A1194</f>
        <v/>
      </c>
      <c r="B1194" s="49">
        <f>'1_Raw_Games'!B1194</f>
        <v/>
      </c>
      <c r="C1194" s="48">
        <f>'1_Raw_Games'!D1194</f>
        <v/>
      </c>
      <c r="D1194" s="48">
        <f>'1_Raw_Games'!C1194</f>
        <v/>
      </c>
      <c r="E1194" s="48">
        <f>'1_Raw_Games'!P1194</f>
        <v/>
      </c>
      <c r="F1194" s="50">
        <f>'2_Params'!$B$4+SUMPRODUCT(($C$3:C1193=C1194)*($K$3:K1193))-SUMPRODUCT(($D$3:D1193=C1194)*($K$3:K1193))</f>
        <v/>
      </c>
      <c r="G1194" s="50">
        <f>'2_Params'!$B$4+SUMPRODUCT(($C$3:C1193=D1194)*($K$3:K1193))-SUMPRODUCT(($D$3:D1193=D1194)*($K$3:K1193))</f>
        <v/>
      </c>
      <c r="H1194" s="51">
        <f>(F1194-G1194+'2_Params'!$B$6)/'2_Params'!$B$7</f>
        <v/>
      </c>
      <c r="I1194" s="51">
        <f>1/(1+10^(-H1194))</f>
        <v/>
      </c>
      <c r="J1194" s="52">
        <f>LN(ABS(E1194)+1)*('2_Params'!$B$8/MAX('2_Params'!$B$10,(IF(L1194=1,F1194-G1194,G1194-F1194))*'2_Params'!$B$9+'2_Params'!$B$8))</f>
        <v/>
      </c>
      <c r="K1194" s="52">
        <f>'2_Params'!$B$5*J1194*(L1194-I1194)</f>
        <v/>
      </c>
      <c r="L1194" s="48">
        <f>'1_Raw_Games'!O1194</f>
        <v/>
      </c>
      <c r="M1194" s="66" t="n">
        <v>0.807143829034872</v>
      </c>
      <c r="N1194" s="54">
        <f>ABS(H1194-M1194)</f>
        <v/>
      </c>
    </row>
    <row r="1195" ht="15" customHeight="1" s="35">
      <c r="A1195" s="48">
        <f>'1_Raw_Games'!A1195</f>
        <v/>
      </c>
      <c r="B1195" s="49">
        <f>'1_Raw_Games'!B1195</f>
        <v/>
      </c>
      <c r="C1195" s="48">
        <f>'1_Raw_Games'!D1195</f>
        <v/>
      </c>
      <c r="D1195" s="48">
        <f>'1_Raw_Games'!C1195</f>
        <v/>
      </c>
      <c r="E1195" s="48">
        <f>'1_Raw_Games'!P1195</f>
        <v/>
      </c>
      <c r="F1195" s="50">
        <f>'2_Params'!$B$4+SUMPRODUCT(($C$3:C1194=C1195)*($K$3:K1194))-SUMPRODUCT(($D$3:D1194=C1195)*($K$3:K1194))</f>
        <v/>
      </c>
      <c r="G1195" s="50">
        <f>'2_Params'!$B$4+SUMPRODUCT(($C$3:C1194=D1195)*($K$3:K1194))-SUMPRODUCT(($D$3:D1194=D1195)*($K$3:K1194))</f>
        <v/>
      </c>
      <c r="H1195" s="51">
        <f>(F1195-G1195+'2_Params'!$B$6)/'2_Params'!$B$7</f>
        <v/>
      </c>
      <c r="I1195" s="51">
        <f>1/(1+10^(-H1195))</f>
        <v/>
      </c>
      <c r="J1195" s="52">
        <f>LN(ABS(E1195)+1)*('2_Params'!$B$8/MAX('2_Params'!$B$10,(IF(L1195=1,F1195-G1195,G1195-F1195))*'2_Params'!$B$9+'2_Params'!$B$8))</f>
        <v/>
      </c>
      <c r="K1195" s="52">
        <f>'2_Params'!$B$5*J1195*(L1195-I1195)</f>
        <v/>
      </c>
      <c r="L1195" s="48">
        <f>'1_Raw_Games'!O1195</f>
        <v/>
      </c>
      <c r="M1195" s="66" t="n">
        <v>-0.2906568996447117</v>
      </c>
      <c r="N1195" s="54">
        <f>ABS(H1195-M1195)</f>
        <v/>
      </c>
    </row>
    <row r="1196" ht="15" customHeight="1" s="35">
      <c r="A1196" s="48">
        <f>'1_Raw_Games'!A1196</f>
        <v/>
      </c>
      <c r="B1196" s="49">
        <f>'1_Raw_Games'!B1196</f>
        <v/>
      </c>
      <c r="C1196" s="48">
        <f>'1_Raw_Games'!D1196</f>
        <v/>
      </c>
      <c r="D1196" s="48">
        <f>'1_Raw_Games'!C1196</f>
        <v/>
      </c>
      <c r="E1196" s="48">
        <f>'1_Raw_Games'!P1196</f>
        <v/>
      </c>
      <c r="F1196" s="50">
        <f>'2_Params'!$B$4+SUMPRODUCT(($C$3:C1195=C1196)*($K$3:K1195))-SUMPRODUCT(($D$3:D1195=C1196)*($K$3:K1195))</f>
        <v/>
      </c>
      <c r="G1196" s="50">
        <f>'2_Params'!$B$4+SUMPRODUCT(($C$3:C1195=D1196)*($K$3:K1195))-SUMPRODUCT(($D$3:D1195=D1196)*($K$3:K1195))</f>
        <v/>
      </c>
      <c r="H1196" s="51">
        <f>(F1196-G1196+'2_Params'!$B$6)/'2_Params'!$B$7</f>
        <v/>
      </c>
      <c r="I1196" s="51">
        <f>1/(1+10^(-H1196))</f>
        <v/>
      </c>
      <c r="J1196" s="52">
        <f>LN(ABS(E1196)+1)*('2_Params'!$B$8/MAX('2_Params'!$B$10,(IF(L1196=1,F1196-G1196,G1196-F1196))*'2_Params'!$B$9+'2_Params'!$B$8))</f>
        <v/>
      </c>
      <c r="K1196" s="52">
        <f>'2_Params'!$B$5*J1196*(L1196-I1196)</f>
        <v/>
      </c>
      <c r="L1196" s="48">
        <f>'1_Raw_Games'!O1196</f>
        <v/>
      </c>
      <c r="M1196" s="66" t="n">
        <v>0.5229705248756806</v>
      </c>
      <c r="N1196" s="54">
        <f>ABS(H1196-M1196)</f>
        <v/>
      </c>
    </row>
    <row r="1197" ht="15" customHeight="1" s="35">
      <c r="A1197" s="48">
        <f>'1_Raw_Games'!A1197</f>
        <v/>
      </c>
      <c r="B1197" s="49">
        <f>'1_Raw_Games'!B1197</f>
        <v/>
      </c>
      <c r="C1197" s="48">
        <f>'1_Raw_Games'!D1197</f>
        <v/>
      </c>
      <c r="D1197" s="48">
        <f>'1_Raw_Games'!C1197</f>
        <v/>
      </c>
      <c r="E1197" s="48">
        <f>'1_Raw_Games'!P1197</f>
        <v/>
      </c>
      <c r="F1197" s="50">
        <f>'2_Params'!$B$4+SUMPRODUCT(($C$3:C1196=C1197)*($K$3:K1196))-SUMPRODUCT(($D$3:D1196=C1197)*($K$3:K1196))</f>
        <v/>
      </c>
      <c r="G1197" s="50">
        <f>'2_Params'!$B$4+SUMPRODUCT(($C$3:C1196=D1197)*($K$3:K1196))-SUMPRODUCT(($D$3:D1196=D1197)*($K$3:K1196))</f>
        <v/>
      </c>
      <c r="H1197" s="51">
        <f>(F1197-G1197+'2_Params'!$B$6)/'2_Params'!$B$7</f>
        <v/>
      </c>
      <c r="I1197" s="51">
        <f>1/(1+10^(-H1197))</f>
        <v/>
      </c>
      <c r="J1197" s="52">
        <f>LN(ABS(E1197)+1)*('2_Params'!$B$8/MAX('2_Params'!$B$10,(IF(L1197=1,F1197-G1197,G1197-F1197))*'2_Params'!$B$9+'2_Params'!$B$8))</f>
        <v/>
      </c>
      <c r="K1197" s="52">
        <f>'2_Params'!$B$5*J1197*(L1197-I1197)</f>
        <v/>
      </c>
      <c r="L1197" s="48">
        <f>'1_Raw_Games'!O1197</f>
        <v/>
      </c>
      <c r="M1197" s="66" t="n">
        <v>0.1986835061621667</v>
      </c>
      <c r="N1197" s="54">
        <f>ABS(H1197-M1197)</f>
        <v/>
      </c>
    </row>
    <row r="1198" ht="15" customHeight="1" s="35">
      <c r="A1198" s="48">
        <f>'1_Raw_Games'!A1198</f>
        <v/>
      </c>
      <c r="B1198" s="49">
        <f>'1_Raw_Games'!B1198</f>
        <v/>
      </c>
      <c r="C1198" s="48">
        <f>'1_Raw_Games'!D1198</f>
        <v/>
      </c>
      <c r="D1198" s="48">
        <f>'1_Raw_Games'!C1198</f>
        <v/>
      </c>
      <c r="E1198" s="48">
        <f>'1_Raw_Games'!P1198</f>
        <v/>
      </c>
      <c r="F1198" s="50">
        <f>'2_Params'!$B$4+SUMPRODUCT(($C$3:C1197=C1198)*($K$3:K1197))-SUMPRODUCT(($D$3:D1197=C1198)*($K$3:K1197))</f>
        <v/>
      </c>
      <c r="G1198" s="50">
        <f>'2_Params'!$B$4+SUMPRODUCT(($C$3:C1197=D1198)*($K$3:K1197))-SUMPRODUCT(($D$3:D1197=D1198)*($K$3:K1197))</f>
        <v/>
      </c>
      <c r="H1198" s="51">
        <f>(F1198-G1198+'2_Params'!$B$6)/'2_Params'!$B$7</f>
        <v/>
      </c>
      <c r="I1198" s="51">
        <f>1/(1+10^(-H1198))</f>
        <v/>
      </c>
      <c r="J1198" s="52">
        <f>LN(ABS(E1198)+1)*('2_Params'!$B$8/MAX('2_Params'!$B$10,(IF(L1198=1,F1198-G1198,G1198-F1198))*'2_Params'!$B$9+'2_Params'!$B$8))</f>
        <v/>
      </c>
      <c r="K1198" s="52">
        <f>'2_Params'!$B$5*J1198*(L1198-I1198)</f>
        <v/>
      </c>
      <c r="L1198" s="48">
        <f>'1_Raw_Games'!O1198</f>
        <v/>
      </c>
      <c r="M1198" s="66" t="n">
        <v>-0.1082692397552921</v>
      </c>
      <c r="N1198" s="54">
        <f>ABS(H1198-M1198)</f>
        <v/>
      </c>
    </row>
    <row r="1199" ht="15" customHeight="1" s="35">
      <c r="A1199" s="48">
        <f>'1_Raw_Games'!A1199</f>
        <v/>
      </c>
      <c r="B1199" s="49">
        <f>'1_Raw_Games'!B1199</f>
        <v/>
      </c>
      <c r="C1199" s="48">
        <f>'1_Raw_Games'!D1199</f>
        <v/>
      </c>
      <c r="D1199" s="48">
        <f>'1_Raw_Games'!C1199</f>
        <v/>
      </c>
      <c r="E1199" s="48">
        <f>'1_Raw_Games'!P1199</f>
        <v/>
      </c>
      <c r="F1199" s="50">
        <f>'2_Params'!$B$4+SUMPRODUCT(($C$3:C1198=C1199)*($K$3:K1198))-SUMPRODUCT(($D$3:D1198=C1199)*($K$3:K1198))</f>
        <v/>
      </c>
      <c r="G1199" s="50">
        <f>'2_Params'!$B$4+SUMPRODUCT(($C$3:C1198=D1199)*($K$3:K1198))-SUMPRODUCT(($D$3:D1198=D1199)*($K$3:K1198))</f>
        <v/>
      </c>
      <c r="H1199" s="51">
        <f>(F1199-G1199+'2_Params'!$B$6)/'2_Params'!$B$7</f>
        <v/>
      </c>
      <c r="I1199" s="51">
        <f>1/(1+10^(-H1199))</f>
        <v/>
      </c>
      <c r="J1199" s="52">
        <f>LN(ABS(E1199)+1)*('2_Params'!$B$8/MAX('2_Params'!$B$10,(IF(L1199=1,F1199-G1199,G1199-F1199))*'2_Params'!$B$9+'2_Params'!$B$8))</f>
        <v/>
      </c>
      <c r="K1199" s="52">
        <f>'2_Params'!$B$5*J1199*(L1199-I1199)</f>
        <v/>
      </c>
      <c r="L1199" s="48">
        <f>'1_Raw_Games'!O1199</f>
        <v/>
      </c>
      <c r="M1199" s="66" t="n">
        <v>0.1611329016417289</v>
      </c>
      <c r="N1199" s="54">
        <f>ABS(H1199-M1199)</f>
        <v/>
      </c>
    </row>
    <row r="1200" ht="15" customHeight="1" s="35">
      <c r="A1200" s="48">
        <f>'1_Raw_Games'!A1200</f>
        <v/>
      </c>
      <c r="B1200" s="49">
        <f>'1_Raw_Games'!B1200</f>
        <v/>
      </c>
      <c r="C1200" s="48">
        <f>'1_Raw_Games'!D1200</f>
        <v/>
      </c>
      <c r="D1200" s="48">
        <f>'1_Raw_Games'!C1200</f>
        <v/>
      </c>
      <c r="E1200" s="48">
        <f>'1_Raw_Games'!P1200</f>
        <v/>
      </c>
      <c r="F1200" s="50">
        <f>'2_Params'!$B$4+SUMPRODUCT(($C$3:C1199=C1200)*($K$3:K1199))-SUMPRODUCT(($D$3:D1199=C1200)*($K$3:K1199))</f>
        <v/>
      </c>
      <c r="G1200" s="50">
        <f>'2_Params'!$B$4+SUMPRODUCT(($C$3:C1199=D1200)*($K$3:K1199))-SUMPRODUCT(($D$3:D1199=D1200)*($K$3:K1199))</f>
        <v/>
      </c>
      <c r="H1200" s="51">
        <f>(F1200-G1200+'2_Params'!$B$6)/'2_Params'!$B$7</f>
        <v/>
      </c>
      <c r="I1200" s="51">
        <f>1/(1+10^(-H1200))</f>
        <v/>
      </c>
      <c r="J1200" s="52">
        <f>LN(ABS(E1200)+1)*('2_Params'!$B$8/MAX('2_Params'!$B$10,(IF(L1200=1,F1200-G1200,G1200-F1200))*'2_Params'!$B$9+'2_Params'!$B$8))</f>
        <v/>
      </c>
      <c r="K1200" s="52">
        <f>'2_Params'!$B$5*J1200*(L1200-I1200)</f>
        <v/>
      </c>
      <c r="L1200" s="48">
        <f>'1_Raw_Games'!O1200</f>
        <v/>
      </c>
      <c r="M1200" s="66" t="n">
        <v>-0.005389622698338</v>
      </c>
      <c r="N1200" s="54">
        <f>ABS(H1200-M1200)</f>
        <v/>
      </c>
    </row>
    <row r="1201" ht="15" customHeight="1" s="35">
      <c r="A1201" s="48">
        <f>'1_Raw_Games'!A1201</f>
        <v/>
      </c>
      <c r="B1201" s="49">
        <f>'1_Raw_Games'!B1201</f>
        <v/>
      </c>
      <c r="C1201" s="48">
        <f>'1_Raw_Games'!D1201</f>
        <v/>
      </c>
      <c r="D1201" s="48">
        <f>'1_Raw_Games'!C1201</f>
        <v/>
      </c>
      <c r="E1201" s="48">
        <f>'1_Raw_Games'!P1201</f>
        <v/>
      </c>
      <c r="F1201" s="50">
        <f>'2_Params'!$B$4+SUMPRODUCT(($C$3:C1200=C1201)*($K$3:K1200))-SUMPRODUCT(($D$3:D1200=C1201)*($K$3:K1200))</f>
        <v/>
      </c>
      <c r="G1201" s="50">
        <f>'2_Params'!$B$4+SUMPRODUCT(($C$3:C1200=D1201)*($K$3:K1200))-SUMPRODUCT(($D$3:D1200=D1201)*($K$3:K1200))</f>
        <v/>
      </c>
      <c r="H1201" s="51">
        <f>(F1201-G1201+'2_Params'!$B$6)/'2_Params'!$B$7</f>
        <v/>
      </c>
      <c r="I1201" s="51">
        <f>1/(1+10^(-H1201))</f>
        <v/>
      </c>
      <c r="J1201" s="52">
        <f>LN(ABS(E1201)+1)*('2_Params'!$B$8/MAX('2_Params'!$B$10,(IF(L1201=1,F1201-G1201,G1201-F1201))*'2_Params'!$B$9+'2_Params'!$B$8))</f>
        <v/>
      </c>
      <c r="K1201" s="52">
        <f>'2_Params'!$B$5*J1201*(L1201-I1201)</f>
        <v/>
      </c>
      <c r="L1201" s="48">
        <f>'1_Raw_Games'!O1201</f>
        <v/>
      </c>
      <c r="M1201" s="66" t="n">
        <v>0.3100154233196878</v>
      </c>
      <c r="N1201" s="54">
        <f>ABS(H1201-M1201)</f>
        <v/>
      </c>
    </row>
    <row r="1202" ht="15" customHeight="1" s="35">
      <c r="A1202" s="48">
        <f>'1_Raw_Games'!A1202</f>
        <v/>
      </c>
      <c r="B1202" s="49">
        <f>'1_Raw_Games'!B1202</f>
        <v/>
      </c>
      <c r="C1202" s="48">
        <f>'1_Raw_Games'!D1202</f>
        <v/>
      </c>
      <c r="D1202" s="48">
        <f>'1_Raw_Games'!C1202</f>
        <v/>
      </c>
      <c r="E1202" s="48">
        <f>'1_Raw_Games'!P1202</f>
        <v/>
      </c>
      <c r="F1202" s="50">
        <f>'2_Params'!$B$4+SUMPRODUCT(($C$3:C1201=C1202)*($K$3:K1201))-SUMPRODUCT(($D$3:D1201=C1202)*($K$3:K1201))</f>
        <v/>
      </c>
      <c r="G1202" s="50">
        <f>'2_Params'!$B$4+SUMPRODUCT(($C$3:C1201=D1202)*($K$3:K1201))-SUMPRODUCT(($D$3:D1201=D1202)*($K$3:K1201))</f>
        <v/>
      </c>
      <c r="H1202" s="51">
        <f>(F1202-G1202+'2_Params'!$B$6)/'2_Params'!$B$7</f>
        <v/>
      </c>
      <c r="I1202" s="51">
        <f>1/(1+10^(-H1202))</f>
        <v/>
      </c>
      <c r="J1202" s="52">
        <f>LN(ABS(E1202)+1)*('2_Params'!$B$8/MAX('2_Params'!$B$10,(IF(L1202=1,F1202-G1202,G1202-F1202))*'2_Params'!$B$9+'2_Params'!$B$8))</f>
        <v/>
      </c>
      <c r="K1202" s="52">
        <f>'2_Params'!$B$5*J1202*(L1202-I1202)</f>
        <v/>
      </c>
      <c r="L1202" s="48">
        <f>'1_Raw_Games'!O1202</f>
        <v/>
      </c>
      <c r="M1202" s="66" t="n">
        <v>-0.1509266965209371</v>
      </c>
      <c r="N1202" s="54">
        <f>ABS(H1202-M1202)</f>
        <v/>
      </c>
    </row>
    <row r="1203" ht="15" customHeight="1" s="35">
      <c r="A1203" s="48">
        <f>'1_Raw_Games'!A1203</f>
        <v/>
      </c>
      <c r="B1203" s="49">
        <f>'1_Raw_Games'!B1203</f>
        <v/>
      </c>
      <c r="C1203" s="48">
        <f>'1_Raw_Games'!D1203</f>
        <v/>
      </c>
      <c r="D1203" s="48">
        <f>'1_Raw_Games'!C1203</f>
        <v/>
      </c>
      <c r="E1203" s="48">
        <f>'1_Raw_Games'!P1203</f>
        <v/>
      </c>
      <c r="F1203" s="50">
        <f>'2_Params'!$B$4+SUMPRODUCT(($C$3:C1202=C1203)*($K$3:K1202))-SUMPRODUCT(($D$3:D1202=C1203)*($K$3:K1202))</f>
        <v/>
      </c>
      <c r="G1203" s="50">
        <f>'2_Params'!$B$4+SUMPRODUCT(($C$3:C1202=D1203)*($K$3:K1202))-SUMPRODUCT(($D$3:D1202=D1203)*($K$3:K1202))</f>
        <v/>
      </c>
      <c r="H1203" s="51">
        <f>(F1203-G1203+'2_Params'!$B$6)/'2_Params'!$B$7</f>
        <v/>
      </c>
      <c r="I1203" s="51">
        <f>1/(1+10^(-H1203))</f>
        <v/>
      </c>
      <c r="J1203" s="52">
        <f>LN(ABS(E1203)+1)*('2_Params'!$B$8/MAX('2_Params'!$B$10,(IF(L1203=1,F1203-G1203,G1203-F1203))*'2_Params'!$B$9+'2_Params'!$B$8))</f>
        <v/>
      </c>
      <c r="K1203" s="52">
        <f>'2_Params'!$B$5*J1203*(L1203-I1203)</f>
        <v/>
      </c>
      <c r="L1203" s="48">
        <f>'1_Raw_Games'!O1203</f>
        <v/>
      </c>
      <c r="M1203" s="66" t="n">
        <v>0.0435489307873331</v>
      </c>
      <c r="N1203" s="54">
        <f>ABS(H1203-M1203)</f>
        <v/>
      </c>
    </row>
    <row r="1204" ht="15" customHeight="1" s="35">
      <c r="A1204" s="48">
        <f>'1_Raw_Games'!A1204</f>
        <v/>
      </c>
      <c r="B1204" s="49">
        <f>'1_Raw_Games'!B1204</f>
        <v/>
      </c>
      <c r="C1204" s="48">
        <f>'1_Raw_Games'!D1204</f>
        <v/>
      </c>
      <c r="D1204" s="48">
        <f>'1_Raw_Games'!C1204</f>
        <v/>
      </c>
      <c r="E1204" s="48">
        <f>'1_Raw_Games'!P1204</f>
        <v/>
      </c>
      <c r="F1204" s="50">
        <f>'2_Params'!$B$4+SUMPRODUCT(($C$3:C1203=C1204)*($K$3:K1203))-SUMPRODUCT(($D$3:D1203=C1204)*($K$3:K1203))</f>
        <v/>
      </c>
      <c r="G1204" s="50">
        <f>'2_Params'!$B$4+SUMPRODUCT(($C$3:C1203=D1204)*($K$3:K1203))-SUMPRODUCT(($D$3:D1203=D1204)*($K$3:K1203))</f>
        <v/>
      </c>
      <c r="H1204" s="51">
        <f>(F1204-G1204+'2_Params'!$B$6)/'2_Params'!$B$7</f>
        <v/>
      </c>
      <c r="I1204" s="51">
        <f>1/(1+10^(-H1204))</f>
        <v/>
      </c>
      <c r="J1204" s="52">
        <f>LN(ABS(E1204)+1)*('2_Params'!$B$8/MAX('2_Params'!$B$10,(IF(L1204=1,F1204-G1204,G1204-F1204))*'2_Params'!$B$9+'2_Params'!$B$8))</f>
        <v/>
      </c>
      <c r="K1204" s="52">
        <f>'2_Params'!$B$5*J1204*(L1204-I1204)</f>
        <v/>
      </c>
      <c r="L1204" s="48">
        <f>'1_Raw_Games'!O1204</f>
        <v/>
      </c>
      <c r="M1204" s="66" t="n">
        <v>-0.4298736618768356</v>
      </c>
      <c r="N1204" s="54">
        <f>ABS(H1204-M1204)</f>
        <v/>
      </c>
    </row>
    <row r="1205" ht="15" customHeight="1" s="35">
      <c r="A1205" s="48">
        <f>'1_Raw_Games'!A1205</f>
        <v/>
      </c>
      <c r="B1205" s="49">
        <f>'1_Raw_Games'!B1205</f>
        <v/>
      </c>
      <c r="C1205" s="48">
        <f>'1_Raw_Games'!D1205</f>
        <v/>
      </c>
      <c r="D1205" s="48">
        <f>'1_Raw_Games'!C1205</f>
        <v/>
      </c>
      <c r="E1205" s="48">
        <f>'1_Raw_Games'!P1205</f>
        <v/>
      </c>
      <c r="F1205" s="50">
        <f>'2_Params'!$B$4+SUMPRODUCT(($C$3:C1204=C1205)*($K$3:K1204))-SUMPRODUCT(($D$3:D1204=C1205)*($K$3:K1204))</f>
        <v/>
      </c>
      <c r="G1205" s="50">
        <f>'2_Params'!$B$4+SUMPRODUCT(($C$3:C1204=D1205)*($K$3:K1204))-SUMPRODUCT(($D$3:D1204=D1205)*($K$3:K1204))</f>
        <v/>
      </c>
      <c r="H1205" s="51">
        <f>(F1205-G1205+'2_Params'!$B$6)/'2_Params'!$B$7</f>
        <v/>
      </c>
      <c r="I1205" s="51">
        <f>1/(1+10^(-H1205))</f>
        <v/>
      </c>
      <c r="J1205" s="52">
        <f>LN(ABS(E1205)+1)*('2_Params'!$B$8/MAX('2_Params'!$B$10,(IF(L1205=1,F1205-G1205,G1205-F1205))*'2_Params'!$B$9+'2_Params'!$B$8))</f>
        <v/>
      </c>
      <c r="K1205" s="52">
        <f>'2_Params'!$B$5*J1205*(L1205-I1205)</f>
        <v/>
      </c>
      <c r="L1205" s="48">
        <f>'1_Raw_Games'!O1205</f>
        <v/>
      </c>
      <c r="M1205" s="66" t="n">
        <v>0.0633836533589499</v>
      </c>
      <c r="N1205" s="54">
        <f>ABS(H1205-M1205)</f>
        <v/>
      </c>
    </row>
    <row r="1206" ht="15" customHeight="1" s="35">
      <c r="A1206" s="48">
        <f>'1_Raw_Games'!A1206</f>
        <v/>
      </c>
      <c r="B1206" s="49">
        <f>'1_Raw_Games'!B1206</f>
        <v/>
      </c>
      <c r="C1206" s="48">
        <f>'1_Raw_Games'!D1206</f>
        <v/>
      </c>
      <c r="D1206" s="48">
        <f>'1_Raw_Games'!C1206</f>
        <v/>
      </c>
      <c r="E1206" s="48">
        <f>'1_Raw_Games'!P1206</f>
        <v/>
      </c>
      <c r="F1206" s="50">
        <f>'2_Params'!$B$4+SUMPRODUCT(($C$3:C1205=C1206)*($K$3:K1205))-SUMPRODUCT(($D$3:D1205=C1206)*($K$3:K1205))</f>
        <v/>
      </c>
      <c r="G1206" s="50">
        <f>'2_Params'!$B$4+SUMPRODUCT(($C$3:C1205=D1206)*($K$3:K1205))-SUMPRODUCT(($D$3:D1205=D1206)*($K$3:K1205))</f>
        <v/>
      </c>
      <c r="H1206" s="51">
        <f>(F1206-G1206+'2_Params'!$B$6)/'2_Params'!$B$7</f>
        <v/>
      </c>
      <c r="I1206" s="51">
        <f>1/(1+10^(-H1206))</f>
        <v/>
      </c>
      <c r="J1206" s="52">
        <f>LN(ABS(E1206)+1)*('2_Params'!$B$8/MAX('2_Params'!$B$10,(IF(L1206=1,F1206-G1206,G1206-F1206))*'2_Params'!$B$9+'2_Params'!$B$8))</f>
        <v/>
      </c>
      <c r="K1206" s="52">
        <f>'2_Params'!$B$5*J1206*(L1206-I1206)</f>
        <v/>
      </c>
      <c r="L1206" s="48">
        <f>'1_Raw_Games'!O1206</f>
        <v/>
      </c>
      <c r="M1206" s="66" t="n">
        <v>0.7233209856908451</v>
      </c>
      <c r="N1206" s="54">
        <f>ABS(H1206-M1206)</f>
        <v/>
      </c>
    </row>
    <row r="1207" ht="15" customHeight="1" s="35">
      <c r="A1207" s="48">
        <f>'1_Raw_Games'!A1207</f>
        <v/>
      </c>
      <c r="B1207" s="49">
        <f>'1_Raw_Games'!B1207</f>
        <v/>
      </c>
      <c r="C1207" s="48">
        <f>'1_Raw_Games'!D1207</f>
        <v/>
      </c>
      <c r="D1207" s="48">
        <f>'1_Raw_Games'!C1207</f>
        <v/>
      </c>
      <c r="E1207" s="48">
        <f>'1_Raw_Games'!P1207</f>
        <v/>
      </c>
      <c r="F1207" s="50">
        <f>'2_Params'!$B$4+SUMPRODUCT(($C$3:C1206=C1207)*($K$3:K1206))-SUMPRODUCT(($D$3:D1206=C1207)*($K$3:K1206))</f>
        <v/>
      </c>
      <c r="G1207" s="50">
        <f>'2_Params'!$B$4+SUMPRODUCT(($C$3:C1206=D1207)*($K$3:K1206))-SUMPRODUCT(($D$3:D1206=D1207)*($K$3:K1206))</f>
        <v/>
      </c>
      <c r="H1207" s="51">
        <f>(F1207-G1207+'2_Params'!$B$6)/'2_Params'!$B$7</f>
        <v/>
      </c>
      <c r="I1207" s="51">
        <f>1/(1+10^(-H1207))</f>
        <v/>
      </c>
      <c r="J1207" s="52">
        <f>LN(ABS(E1207)+1)*('2_Params'!$B$8/MAX('2_Params'!$B$10,(IF(L1207=1,F1207-G1207,G1207-F1207))*'2_Params'!$B$9+'2_Params'!$B$8))</f>
        <v/>
      </c>
      <c r="K1207" s="52">
        <f>'2_Params'!$B$5*J1207*(L1207-I1207)</f>
        <v/>
      </c>
      <c r="L1207" s="48">
        <f>'1_Raw_Games'!O1207</f>
        <v/>
      </c>
      <c r="M1207" s="66" t="n">
        <v>-0.3064078325177058</v>
      </c>
      <c r="N1207" s="54">
        <f>ABS(H1207-M1207)</f>
        <v/>
      </c>
    </row>
    <row r="1208" ht="15" customHeight="1" s="35">
      <c r="A1208" s="48">
        <f>'1_Raw_Games'!A1208</f>
        <v/>
      </c>
      <c r="B1208" s="49">
        <f>'1_Raw_Games'!B1208</f>
        <v/>
      </c>
      <c r="C1208" s="48">
        <f>'1_Raw_Games'!D1208</f>
        <v/>
      </c>
      <c r="D1208" s="48">
        <f>'1_Raw_Games'!C1208</f>
        <v/>
      </c>
      <c r="E1208" s="48">
        <f>'1_Raw_Games'!P1208</f>
        <v/>
      </c>
      <c r="F1208" s="50">
        <f>'2_Params'!$B$4+SUMPRODUCT(($C$3:C1207=C1208)*($K$3:K1207))-SUMPRODUCT(($D$3:D1207=C1208)*($K$3:K1207))</f>
        <v/>
      </c>
      <c r="G1208" s="50">
        <f>'2_Params'!$B$4+SUMPRODUCT(($C$3:C1207=D1208)*($K$3:K1207))-SUMPRODUCT(($D$3:D1207=D1208)*($K$3:K1207))</f>
        <v/>
      </c>
      <c r="H1208" s="51">
        <f>(F1208-G1208+'2_Params'!$B$6)/'2_Params'!$B$7</f>
        <v/>
      </c>
      <c r="I1208" s="51">
        <f>1/(1+10^(-H1208))</f>
        <v/>
      </c>
      <c r="J1208" s="52">
        <f>LN(ABS(E1208)+1)*('2_Params'!$B$8/MAX('2_Params'!$B$10,(IF(L1208=1,F1208-G1208,G1208-F1208))*'2_Params'!$B$9+'2_Params'!$B$8))</f>
        <v/>
      </c>
      <c r="K1208" s="52">
        <f>'2_Params'!$B$5*J1208*(L1208-I1208)</f>
        <v/>
      </c>
      <c r="L1208" s="48">
        <f>'1_Raw_Games'!O1208</f>
        <v/>
      </c>
      <c r="M1208" s="66" t="n">
        <v>0.3302399133741772</v>
      </c>
      <c r="N1208" s="54">
        <f>ABS(H1208-M1208)</f>
        <v/>
      </c>
    </row>
    <row r="1209" ht="15" customHeight="1" s="35">
      <c r="A1209" s="48">
        <f>'1_Raw_Games'!A1209</f>
        <v/>
      </c>
      <c r="B1209" s="49">
        <f>'1_Raw_Games'!B1209</f>
        <v/>
      </c>
      <c r="C1209" s="48">
        <f>'1_Raw_Games'!D1209</f>
        <v/>
      </c>
      <c r="D1209" s="48">
        <f>'1_Raw_Games'!C1209</f>
        <v/>
      </c>
      <c r="E1209" s="48">
        <f>'1_Raw_Games'!P1209</f>
        <v/>
      </c>
      <c r="F1209" s="50">
        <f>'2_Params'!$B$4+SUMPRODUCT(($C$3:C1208=C1209)*($K$3:K1208))-SUMPRODUCT(($D$3:D1208=C1209)*($K$3:K1208))</f>
        <v/>
      </c>
      <c r="G1209" s="50">
        <f>'2_Params'!$B$4+SUMPRODUCT(($C$3:C1208=D1209)*($K$3:K1208))-SUMPRODUCT(($D$3:D1208=D1209)*($K$3:K1208))</f>
        <v/>
      </c>
      <c r="H1209" s="51">
        <f>(F1209-G1209+'2_Params'!$B$6)/'2_Params'!$B$7</f>
        <v/>
      </c>
      <c r="I1209" s="51">
        <f>1/(1+10^(-H1209))</f>
        <v/>
      </c>
      <c r="J1209" s="52">
        <f>LN(ABS(E1209)+1)*('2_Params'!$B$8/MAX('2_Params'!$B$10,(IF(L1209=1,F1209-G1209,G1209-F1209))*'2_Params'!$B$9+'2_Params'!$B$8))</f>
        <v/>
      </c>
      <c r="K1209" s="52">
        <f>'2_Params'!$B$5*J1209*(L1209-I1209)</f>
        <v/>
      </c>
      <c r="L1209" s="48">
        <f>'1_Raw_Games'!O1209</f>
        <v/>
      </c>
      <c r="M1209" s="66" t="n">
        <v>-0.2186011742022674</v>
      </c>
      <c r="N1209" s="54">
        <f>ABS(H1209-M1209)</f>
        <v/>
      </c>
    </row>
    <row r="1210" ht="15" customHeight="1" s="35">
      <c r="A1210" s="48">
        <f>'1_Raw_Games'!A1210</f>
        <v/>
      </c>
      <c r="B1210" s="49">
        <f>'1_Raw_Games'!B1210</f>
        <v/>
      </c>
      <c r="C1210" s="48">
        <f>'1_Raw_Games'!D1210</f>
        <v/>
      </c>
      <c r="D1210" s="48">
        <f>'1_Raw_Games'!C1210</f>
        <v/>
      </c>
      <c r="E1210" s="48">
        <f>'1_Raw_Games'!P1210</f>
        <v/>
      </c>
      <c r="F1210" s="50">
        <f>'2_Params'!$B$4+SUMPRODUCT(($C$3:C1209=C1210)*($K$3:K1209))-SUMPRODUCT(($D$3:D1209=C1210)*($K$3:K1209))</f>
        <v/>
      </c>
      <c r="G1210" s="50">
        <f>'2_Params'!$B$4+SUMPRODUCT(($C$3:C1209=D1210)*($K$3:K1209))-SUMPRODUCT(($D$3:D1209=D1210)*($K$3:K1209))</f>
        <v/>
      </c>
      <c r="H1210" s="51">
        <f>(F1210-G1210+'2_Params'!$B$6)/'2_Params'!$B$7</f>
        <v/>
      </c>
      <c r="I1210" s="51">
        <f>1/(1+10^(-H1210))</f>
        <v/>
      </c>
      <c r="J1210" s="52">
        <f>LN(ABS(E1210)+1)*('2_Params'!$B$8/MAX('2_Params'!$B$10,(IF(L1210=1,F1210-G1210,G1210-F1210))*'2_Params'!$B$9+'2_Params'!$B$8))</f>
        <v/>
      </c>
      <c r="K1210" s="52">
        <f>'2_Params'!$B$5*J1210*(L1210-I1210)</f>
        <v/>
      </c>
      <c r="L1210" s="48">
        <f>'1_Raw_Games'!O1210</f>
        <v/>
      </c>
      <c r="M1210" s="66" t="n">
        <v>0.2862472784624225</v>
      </c>
      <c r="N1210" s="54">
        <f>ABS(H1210-M1210)</f>
        <v/>
      </c>
    </row>
    <row r="1211" ht="15" customHeight="1" s="35">
      <c r="A1211" s="48">
        <f>'1_Raw_Games'!A1211</f>
        <v/>
      </c>
      <c r="B1211" s="49">
        <f>'1_Raw_Games'!B1211</f>
        <v/>
      </c>
      <c r="C1211" s="48">
        <f>'1_Raw_Games'!D1211</f>
        <v/>
      </c>
      <c r="D1211" s="48">
        <f>'1_Raw_Games'!C1211</f>
        <v/>
      </c>
      <c r="E1211" s="48">
        <f>'1_Raw_Games'!P1211</f>
        <v/>
      </c>
      <c r="F1211" s="50">
        <f>'2_Params'!$B$4+SUMPRODUCT(($C$3:C1210=C1211)*($K$3:K1210))-SUMPRODUCT(($D$3:D1210=C1211)*($K$3:K1210))</f>
        <v/>
      </c>
      <c r="G1211" s="50">
        <f>'2_Params'!$B$4+SUMPRODUCT(($C$3:C1210=D1211)*($K$3:K1210))-SUMPRODUCT(($D$3:D1210=D1211)*($K$3:K1210))</f>
        <v/>
      </c>
      <c r="H1211" s="51">
        <f>(F1211-G1211+'2_Params'!$B$6)/'2_Params'!$B$7</f>
        <v/>
      </c>
      <c r="I1211" s="51">
        <f>1/(1+10^(-H1211))</f>
        <v/>
      </c>
      <c r="J1211" s="52">
        <f>LN(ABS(E1211)+1)*('2_Params'!$B$8/MAX('2_Params'!$B$10,(IF(L1211=1,F1211-G1211,G1211-F1211))*'2_Params'!$B$9+'2_Params'!$B$8))</f>
        <v/>
      </c>
      <c r="K1211" s="52">
        <f>'2_Params'!$B$5*J1211*(L1211-I1211)</f>
        <v/>
      </c>
      <c r="L1211" s="48">
        <f>'1_Raw_Games'!O1211</f>
        <v/>
      </c>
      <c r="M1211" s="66" t="n">
        <v>0.2973745040968009</v>
      </c>
      <c r="N1211" s="54">
        <f>ABS(H1211-M1211)</f>
        <v/>
      </c>
    </row>
    <row r="1212" ht="15" customHeight="1" s="35">
      <c r="A1212" s="48">
        <f>'1_Raw_Games'!A1212</f>
        <v/>
      </c>
      <c r="B1212" s="49">
        <f>'1_Raw_Games'!B1212</f>
        <v/>
      </c>
      <c r="C1212" s="48">
        <f>'1_Raw_Games'!D1212</f>
        <v/>
      </c>
      <c r="D1212" s="48">
        <f>'1_Raw_Games'!C1212</f>
        <v/>
      </c>
      <c r="E1212" s="48">
        <f>'1_Raw_Games'!P1212</f>
        <v/>
      </c>
      <c r="F1212" s="50">
        <f>'2_Params'!$B$4+SUMPRODUCT(($C$3:C1211=C1212)*($K$3:K1211))-SUMPRODUCT(($D$3:D1211=C1212)*($K$3:K1211))</f>
        <v/>
      </c>
      <c r="G1212" s="50">
        <f>'2_Params'!$B$4+SUMPRODUCT(($C$3:C1211=D1212)*($K$3:K1211))-SUMPRODUCT(($D$3:D1211=D1212)*($K$3:K1211))</f>
        <v/>
      </c>
      <c r="H1212" s="51">
        <f>(F1212-G1212+'2_Params'!$B$6)/'2_Params'!$B$7</f>
        <v/>
      </c>
      <c r="I1212" s="51">
        <f>1/(1+10^(-H1212))</f>
        <v/>
      </c>
      <c r="J1212" s="52">
        <f>LN(ABS(E1212)+1)*('2_Params'!$B$8/MAX('2_Params'!$B$10,(IF(L1212=1,F1212-G1212,G1212-F1212))*'2_Params'!$B$9+'2_Params'!$B$8))</f>
        <v/>
      </c>
      <c r="K1212" s="52">
        <f>'2_Params'!$B$5*J1212*(L1212-I1212)</f>
        <v/>
      </c>
      <c r="L1212" s="48">
        <f>'1_Raw_Games'!O1212</f>
        <v/>
      </c>
      <c r="M1212" s="66" t="n">
        <v>1.026345403241144</v>
      </c>
      <c r="N1212" s="54">
        <f>ABS(H1212-M1212)</f>
        <v/>
      </c>
    </row>
    <row r="1213" ht="15" customHeight="1" s="35">
      <c r="A1213" s="48">
        <f>'1_Raw_Games'!A1213</f>
        <v/>
      </c>
      <c r="B1213" s="49">
        <f>'1_Raw_Games'!B1213</f>
        <v/>
      </c>
      <c r="C1213" s="48">
        <f>'1_Raw_Games'!D1213</f>
        <v/>
      </c>
      <c r="D1213" s="48">
        <f>'1_Raw_Games'!C1213</f>
        <v/>
      </c>
      <c r="E1213" s="48">
        <f>'1_Raw_Games'!P1213</f>
        <v/>
      </c>
      <c r="F1213" s="50">
        <f>'2_Params'!$B$4+SUMPRODUCT(($C$3:C1212=C1213)*($K$3:K1212))-SUMPRODUCT(($D$3:D1212=C1213)*($K$3:K1212))</f>
        <v/>
      </c>
      <c r="G1213" s="50">
        <f>'2_Params'!$B$4+SUMPRODUCT(($C$3:C1212=D1213)*($K$3:K1212))-SUMPRODUCT(($D$3:D1212=D1213)*($K$3:K1212))</f>
        <v/>
      </c>
      <c r="H1213" s="51">
        <f>(F1213-G1213+'2_Params'!$B$6)/'2_Params'!$B$7</f>
        <v/>
      </c>
      <c r="I1213" s="51">
        <f>1/(1+10^(-H1213))</f>
        <v/>
      </c>
      <c r="J1213" s="52">
        <f>LN(ABS(E1213)+1)*('2_Params'!$B$8/MAX('2_Params'!$B$10,(IF(L1213=1,F1213-G1213,G1213-F1213))*'2_Params'!$B$9+'2_Params'!$B$8))</f>
        <v/>
      </c>
      <c r="K1213" s="52">
        <f>'2_Params'!$B$5*J1213*(L1213-I1213)</f>
        <v/>
      </c>
      <c r="L1213" s="48">
        <f>'1_Raw_Games'!O1213</f>
        <v/>
      </c>
      <c r="M1213" s="66" t="n">
        <v>0.06773460925557789</v>
      </c>
      <c r="N1213" s="54">
        <f>ABS(H1213-M1213)</f>
        <v/>
      </c>
    </row>
    <row r="1214" ht="15" customHeight="1" s="35">
      <c r="A1214" s="48">
        <f>'1_Raw_Games'!A1214</f>
        <v/>
      </c>
      <c r="B1214" s="49">
        <f>'1_Raw_Games'!B1214</f>
        <v/>
      </c>
      <c r="C1214" s="48">
        <f>'1_Raw_Games'!D1214</f>
        <v/>
      </c>
      <c r="D1214" s="48">
        <f>'1_Raw_Games'!C1214</f>
        <v/>
      </c>
      <c r="E1214" s="48">
        <f>'1_Raw_Games'!P1214</f>
        <v/>
      </c>
      <c r="F1214" s="50">
        <f>'2_Params'!$B$4+SUMPRODUCT(($C$3:C1213=C1214)*($K$3:K1213))-SUMPRODUCT(($D$3:D1213=C1214)*($K$3:K1213))</f>
        <v/>
      </c>
      <c r="G1214" s="50">
        <f>'2_Params'!$B$4+SUMPRODUCT(($C$3:C1213=D1214)*($K$3:K1213))-SUMPRODUCT(($D$3:D1213=D1214)*($K$3:K1213))</f>
        <v/>
      </c>
      <c r="H1214" s="51">
        <f>(F1214-G1214+'2_Params'!$B$6)/'2_Params'!$B$7</f>
        <v/>
      </c>
      <c r="I1214" s="51">
        <f>1/(1+10^(-H1214))</f>
        <v/>
      </c>
      <c r="J1214" s="52">
        <f>LN(ABS(E1214)+1)*('2_Params'!$B$8/MAX('2_Params'!$B$10,(IF(L1214=1,F1214-G1214,G1214-F1214))*'2_Params'!$B$9+'2_Params'!$B$8))</f>
        <v/>
      </c>
      <c r="K1214" s="52">
        <f>'2_Params'!$B$5*J1214*(L1214-I1214)</f>
        <v/>
      </c>
      <c r="L1214" s="48">
        <f>'1_Raw_Games'!O1214</f>
        <v/>
      </c>
      <c r="M1214" s="66" t="n">
        <v>-0.1594220943459396</v>
      </c>
      <c r="N1214" s="54">
        <f>ABS(H1214-M1214)</f>
        <v/>
      </c>
    </row>
    <row r="1215" ht="15" customHeight="1" s="35">
      <c r="A1215" s="48">
        <f>'1_Raw_Games'!A1215</f>
        <v/>
      </c>
      <c r="B1215" s="49">
        <f>'1_Raw_Games'!B1215</f>
        <v/>
      </c>
      <c r="C1215" s="48">
        <f>'1_Raw_Games'!D1215</f>
        <v/>
      </c>
      <c r="D1215" s="48">
        <f>'1_Raw_Games'!C1215</f>
        <v/>
      </c>
      <c r="E1215" s="48">
        <f>'1_Raw_Games'!P1215</f>
        <v/>
      </c>
      <c r="F1215" s="50">
        <f>'2_Params'!$B$4+SUMPRODUCT(($C$3:C1214=C1215)*($K$3:K1214))-SUMPRODUCT(($D$3:D1214=C1215)*($K$3:K1214))</f>
        <v/>
      </c>
      <c r="G1215" s="50">
        <f>'2_Params'!$B$4+SUMPRODUCT(($C$3:C1214=D1215)*($K$3:K1214))-SUMPRODUCT(($D$3:D1214=D1215)*($K$3:K1214))</f>
        <v/>
      </c>
      <c r="H1215" s="51">
        <f>(F1215-G1215+'2_Params'!$B$6)/'2_Params'!$B$7</f>
        <v/>
      </c>
      <c r="I1215" s="51">
        <f>1/(1+10^(-H1215))</f>
        <v/>
      </c>
      <c r="J1215" s="52">
        <f>LN(ABS(E1215)+1)*('2_Params'!$B$8/MAX('2_Params'!$B$10,(IF(L1215=1,F1215-G1215,G1215-F1215))*'2_Params'!$B$9+'2_Params'!$B$8))</f>
        <v/>
      </c>
      <c r="K1215" s="52">
        <f>'2_Params'!$B$5*J1215*(L1215-I1215)</f>
        <v/>
      </c>
      <c r="L1215" s="48">
        <f>'1_Raw_Games'!O1215</f>
        <v/>
      </c>
      <c r="M1215" s="66" t="n">
        <v>0.0725182411561576</v>
      </c>
      <c r="N1215" s="54">
        <f>ABS(H1215-M1215)</f>
        <v/>
      </c>
    </row>
    <row r="1216" ht="15" customHeight="1" s="35">
      <c r="A1216" s="48">
        <f>'1_Raw_Games'!A1216</f>
        <v/>
      </c>
      <c r="B1216" s="49">
        <f>'1_Raw_Games'!B1216</f>
        <v/>
      </c>
      <c r="C1216" s="48">
        <f>'1_Raw_Games'!D1216</f>
        <v/>
      </c>
      <c r="D1216" s="48">
        <f>'1_Raw_Games'!C1216</f>
        <v/>
      </c>
      <c r="E1216" s="48">
        <f>'1_Raw_Games'!P1216</f>
        <v/>
      </c>
      <c r="F1216" s="50">
        <f>'2_Params'!$B$4+SUMPRODUCT(($C$3:C1215=C1216)*($K$3:K1215))-SUMPRODUCT(($D$3:D1215=C1216)*($K$3:K1215))</f>
        <v/>
      </c>
      <c r="G1216" s="50">
        <f>'2_Params'!$B$4+SUMPRODUCT(($C$3:C1215=D1216)*($K$3:K1215))-SUMPRODUCT(($D$3:D1215=D1216)*($K$3:K1215))</f>
        <v/>
      </c>
      <c r="H1216" s="51">
        <f>(F1216-G1216+'2_Params'!$B$6)/'2_Params'!$B$7</f>
        <v/>
      </c>
      <c r="I1216" s="51">
        <f>1/(1+10^(-H1216))</f>
        <v/>
      </c>
      <c r="J1216" s="52">
        <f>LN(ABS(E1216)+1)*('2_Params'!$B$8/MAX('2_Params'!$B$10,(IF(L1216=1,F1216-G1216,G1216-F1216))*'2_Params'!$B$9+'2_Params'!$B$8))</f>
        <v/>
      </c>
      <c r="K1216" s="52">
        <f>'2_Params'!$B$5*J1216*(L1216-I1216)</f>
        <v/>
      </c>
      <c r="L1216" s="48">
        <f>'1_Raw_Games'!O1216</f>
        <v/>
      </c>
      <c r="M1216" s="66" t="n">
        <v>-0.124546657003857</v>
      </c>
      <c r="N1216" s="54">
        <f>ABS(H1216-M1216)</f>
        <v/>
      </c>
    </row>
    <row r="1217" ht="15" customHeight="1" s="35">
      <c r="A1217" s="48">
        <f>'1_Raw_Games'!A1217</f>
        <v/>
      </c>
      <c r="B1217" s="49">
        <f>'1_Raw_Games'!B1217</f>
        <v/>
      </c>
      <c r="C1217" s="48">
        <f>'1_Raw_Games'!D1217</f>
        <v/>
      </c>
      <c r="D1217" s="48">
        <f>'1_Raw_Games'!C1217</f>
        <v/>
      </c>
      <c r="E1217" s="48">
        <f>'1_Raw_Games'!P1217</f>
        <v/>
      </c>
      <c r="F1217" s="50">
        <f>'2_Params'!$B$4+SUMPRODUCT(($C$3:C1216=C1217)*($K$3:K1216))-SUMPRODUCT(($D$3:D1216=C1217)*($K$3:K1216))</f>
        <v/>
      </c>
      <c r="G1217" s="50">
        <f>'2_Params'!$B$4+SUMPRODUCT(($C$3:C1216=D1217)*($K$3:K1216))-SUMPRODUCT(($D$3:D1216=D1217)*($K$3:K1216))</f>
        <v/>
      </c>
      <c r="H1217" s="51">
        <f>(F1217-G1217+'2_Params'!$B$6)/'2_Params'!$B$7</f>
        <v/>
      </c>
      <c r="I1217" s="51">
        <f>1/(1+10^(-H1217))</f>
        <v/>
      </c>
      <c r="J1217" s="52">
        <f>LN(ABS(E1217)+1)*('2_Params'!$B$8/MAX('2_Params'!$B$10,(IF(L1217=1,F1217-G1217,G1217-F1217))*'2_Params'!$B$9+'2_Params'!$B$8))</f>
        <v/>
      </c>
      <c r="K1217" s="52">
        <f>'2_Params'!$B$5*J1217*(L1217-I1217)</f>
        <v/>
      </c>
      <c r="L1217" s="48">
        <f>'1_Raw_Games'!O1217</f>
        <v/>
      </c>
      <c r="M1217" s="66" t="n">
        <v>0.2759120627938489</v>
      </c>
      <c r="N1217" s="54">
        <f>ABS(H1217-M1217)</f>
        <v/>
      </c>
    </row>
    <row r="1218" ht="15" customHeight="1" s="35">
      <c r="A1218" s="48">
        <f>'1_Raw_Games'!A1218</f>
        <v/>
      </c>
      <c r="B1218" s="49">
        <f>'1_Raw_Games'!B1218</f>
        <v/>
      </c>
      <c r="C1218" s="48">
        <f>'1_Raw_Games'!D1218</f>
        <v/>
      </c>
      <c r="D1218" s="48">
        <f>'1_Raw_Games'!C1218</f>
        <v/>
      </c>
      <c r="E1218" s="48">
        <f>'1_Raw_Games'!P1218</f>
        <v/>
      </c>
      <c r="F1218" s="50">
        <f>'2_Params'!$B$4+SUMPRODUCT(($C$3:C1217=C1218)*($K$3:K1217))-SUMPRODUCT(($D$3:D1217=C1218)*($K$3:K1217))</f>
        <v/>
      </c>
      <c r="G1218" s="50">
        <f>'2_Params'!$B$4+SUMPRODUCT(($C$3:C1217=D1218)*($K$3:K1217))-SUMPRODUCT(($D$3:D1217=D1218)*($K$3:K1217))</f>
        <v/>
      </c>
      <c r="H1218" s="51">
        <f>(F1218-G1218+'2_Params'!$B$6)/'2_Params'!$B$7</f>
        <v/>
      </c>
      <c r="I1218" s="51">
        <f>1/(1+10^(-H1218))</f>
        <v/>
      </c>
      <c r="J1218" s="52">
        <f>LN(ABS(E1218)+1)*('2_Params'!$B$8/MAX('2_Params'!$B$10,(IF(L1218=1,F1218-G1218,G1218-F1218))*'2_Params'!$B$9+'2_Params'!$B$8))</f>
        <v/>
      </c>
      <c r="K1218" s="52">
        <f>'2_Params'!$B$5*J1218*(L1218-I1218)</f>
        <v/>
      </c>
      <c r="L1218" s="48">
        <f>'1_Raw_Games'!O1218</f>
        <v/>
      </c>
      <c r="M1218" s="66" t="n">
        <v>0.4495084592474376</v>
      </c>
      <c r="N1218" s="54">
        <f>ABS(H1218-M1218)</f>
        <v/>
      </c>
    </row>
    <row r="1219" ht="15" customHeight="1" s="35">
      <c r="A1219" s="48">
        <f>'1_Raw_Games'!A1219</f>
        <v/>
      </c>
      <c r="B1219" s="49">
        <f>'1_Raw_Games'!B1219</f>
        <v/>
      </c>
      <c r="C1219" s="48">
        <f>'1_Raw_Games'!D1219</f>
        <v/>
      </c>
      <c r="D1219" s="48">
        <f>'1_Raw_Games'!C1219</f>
        <v/>
      </c>
      <c r="E1219" s="48">
        <f>'1_Raw_Games'!P1219</f>
        <v/>
      </c>
      <c r="F1219" s="50">
        <f>'2_Params'!$B$4+SUMPRODUCT(($C$3:C1218=C1219)*($K$3:K1218))-SUMPRODUCT(($D$3:D1218=C1219)*($K$3:K1218))</f>
        <v/>
      </c>
      <c r="G1219" s="50">
        <f>'2_Params'!$B$4+SUMPRODUCT(($C$3:C1218=D1219)*($K$3:K1218))-SUMPRODUCT(($D$3:D1218=D1219)*($K$3:K1218))</f>
        <v/>
      </c>
      <c r="H1219" s="51">
        <f>(F1219-G1219+'2_Params'!$B$6)/'2_Params'!$B$7</f>
        <v/>
      </c>
      <c r="I1219" s="51">
        <f>1/(1+10^(-H1219))</f>
        <v/>
      </c>
      <c r="J1219" s="52">
        <f>LN(ABS(E1219)+1)*('2_Params'!$B$8/MAX('2_Params'!$B$10,(IF(L1219=1,F1219-G1219,G1219-F1219))*'2_Params'!$B$9+'2_Params'!$B$8))</f>
        <v/>
      </c>
      <c r="K1219" s="52">
        <f>'2_Params'!$B$5*J1219*(L1219-I1219)</f>
        <v/>
      </c>
      <c r="L1219" s="48">
        <f>'1_Raw_Games'!O1219</f>
        <v/>
      </c>
      <c r="M1219" s="66" t="n">
        <v>0.9625844840503618</v>
      </c>
      <c r="N1219" s="54">
        <f>ABS(H1219-M1219)</f>
        <v/>
      </c>
    </row>
    <row r="1220" ht="15" customHeight="1" s="35">
      <c r="A1220" s="48">
        <f>'1_Raw_Games'!A1220</f>
        <v/>
      </c>
      <c r="B1220" s="49">
        <f>'1_Raw_Games'!B1220</f>
        <v/>
      </c>
      <c r="C1220" s="48">
        <f>'1_Raw_Games'!D1220</f>
        <v/>
      </c>
      <c r="D1220" s="48">
        <f>'1_Raw_Games'!C1220</f>
        <v/>
      </c>
      <c r="E1220" s="48">
        <f>'1_Raw_Games'!P1220</f>
        <v/>
      </c>
      <c r="F1220" s="50">
        <f>'2_Params'!$B$4+SUMPRODUCT(($C$3:C1219=C1220)*($K$3:K1219))-SUMPRODUCT(($D$3:D1219=C1220)*($K$3:K1219))</f>
        <v/>
      </c>
      <c r="G1220" s="50">
        <f>'2_Params'!$B$4+SUMPRODUCT(($C$3:C1219=D1220)*($K$3:K1219))-SUMPRODUCT(($D$3:D1219=D1220)*($K$3:K1219))</f>
        <v/>
      </c>
      <c r="H1220" s="51">
        <f>(F1220-G1220+'2_Params'!$B$6)/'2_Params'!$B$7</f>
        <v/>
      </c>
      <c r="I1220" s="51">
        <f>1/(1+10^(-H1220))</f>
        <v/>
      </c>
      <c r="J1220" s="52">
        <f>LN(ABS(E1220)+1)*('2_Params'!$B$8/MAX('2_Params'!$B$10,(IF(L1220=1,F1220-G1220,G1220-F1220))*'2_Params'!$B$9+'2_Params'!$B$8))</f>
        <v/>
      </c>
      <c r="K1220" s="52">
        <f>'2_Params'!$B$5*J1220*(L1220-I1220)</f>
        <v/>
      </c>
      <c r="L1220" s="48">
        <f>'1_Raw_Games'!O1220</f>
        <v/>
      </c>
      <c r="M1220" s="66" t="n">
        <v>-0.6819386512482362</v>
      </c>
      <c r="N1220" s="54">
        <f>ABS(H1220-M1220)</f>
        <v/>
      </c>
    </row>
    <row r="1221" ht="15" customHeight="1" s="35">
      <c r="A1221" s="48">
        <f>'1_Raw_Games'!A1221</f>
        <v/>
      </c>
      <c r="B1221" s="49">
        <f>'1_Raw_Games'!B1221</f>
        <v/>
      </c>
      <c r="C1221" s="48">
        <f>'1_Raw_Games'!D1221</f>
        <v/>
      </c>
      <c r="D1221" s="48">
        <f>'1_Raw_Games'!C1221</f>
        <v/>
      </c>
      <c r="E1221" s="48">
        <f>'1_Raw_Games'!P1221</f>
        <v/>
      </c>
      <c r="F1221" s="50">
        <f>'2_Params'!$B$4+SUMPRODUCT(($C$3:C1220=C1221)*($K$3:K1220))-SUMPRODUCT(($D$3:D1220=C1221)*($K$3:K1220))</f>
        <v/>
      </c>
      <c r="G1221" s="50">
        <f>'2_Params'!$B$4+SUMPRODUCT(($C$3:C1220=D1221)*($K$3:K1220))-SUMPRODUCT(($D$3:D1220=D1221)*($K$3:K1220))</f>
        <v/>
      </c>
      <c r="H1221" s="51">
        <f>(F1221-G1221+'2_Params'!$B$6)/'2_Params'!$B$7</f>
        <v/>
      </c>
      <c r="I1221" s="51">
        <f>1/(1+10^(-H1221))</f>
        <v/>
      </c>
      <c r="J1221" s="52">
        <f>LN(ABS(E1221)+1)*('2_Params'!$B$8/MAX('2_Params'!$B$10,(IF(L1221=1,F1221-G1221,G1221-F1221))*'2_Params'!$B$9+'2_Params'!$B$8))</f>
        <v/>
      </c>
      <c r="K1221" s="52">
        <f>'2_Params'!$B$5*J1221*(L1221-I1221)</f>
        <v/>
      </c>
      <c r="L1221" s="48">
        <f>'1_Raw_Games'!O1221</f>
        <v/>
      </c>
      <c r="M1221" s="66" t="n">
        <v>-0.0720758918901685</v>
      </c>
      <c r="N1221" s="54">
        <f>ABS(H1221-M1221)</f>
        <v/>
      </c>
    </row>
    <row r="1222" ht="15" customHeight="1" s="35">
      <c r="A1222" s="48">
        <f>'1_Raw_Games'!A1222</f>
        <v/>
      </c>
      <c r="B1222" s="49">
        <f>'1_Raw_Games'!B1222</f>
        <v/>
      </c>
      <c r="C1222" s="48">
        <f>'1_Raw_Games'!D1222</f>
        <v/>
      </c>
      <c r="D1222" s="48">
        <f>'1_Raw_Games'!C1222</f>
        <v/>
      </c>
      <c r="E1222" s="48">
        <f>'1_Raw_Games'!P1222</f>
        <v/>
      </c>
      <c r="F1222" s="50">
        <f>'2_Params'!$B$4+SUMPRODUCT(($C$3:C1221=C1222)*($K$3:K1221))-SUMPRODUCT(($D$3:D1221=C1222)*($K$3:K1221))</f>
        <v/>
      </c>
      <c r="G1222" s="50">
        <f>'2_Params'!$B$4+SUMPRODUCT(($C$3:C1221=D1222)*($K$3:K1221))-SUMPRODUCT(($D$3:D1221=D1222)*($K$3:K1221))</f>
        <v/>
      </c>
      <c r="H1222" s="51">
        <f>(F1222-G1222+'2_Params'!$B$6)/'2_Params'!$B$7</f>
        <v/>
      </c>
      <c r="I1222" s="51">
        <f>1/(1+10^(-H1222))</f>
        <v/>
      </c>
      <c r="J1222" s="52">
        <f>LN(ABS(E1222)+1)*('2_Params'!$B$8/MAX('2_Params'!$B$10,(IF(L1222=1,F1222-G1222,G1222-F1222))*'2_Params'!$B$9+'2_Params'!$B$8))</f>
        <v/>
      </c>
      <c r="K1222" s="52">
        <f>'2_Params'!$B$5*J1222*(L1222-I1222)</f>
        <v/>
      </c>
      <c r="L1222" s="48">
        <f>'1_Raw_Games'!O1222</f>
        <v/>
      </c>
      <c r="M1222" s="66" t="n">
        <v>0.190328917995252</v>
      </c>
      <c r="N1222" s="54">
        <f>ABS(H1222-M1222)</f>
        <v/>
      </c>
    </row>
    <row r="1223" ht="15" customHeight="1" s="35">
      <c r="A1223" s="48">
        <f>'1_Raw_Games'!A1223</f>
        <v/>
      </c>
      <c r="B1223" s="49">
        <f>'1_Raw_Games'!B1223</f>
        <v/>
      </c>
      <c r="C1223" s="48">
        <f>'1_Raw_Games'!D1223</f>
        <v/>
      </c>
      <c r="D1223" s="48">
        <f>'1_Raw_Games'!C1223</f>
        <v/>
      </c>
      <c r="E1223" s="48">
        <f>'1_Raw_Games'!P1223</f>
        <v/>
      </c>
      <c r="F1223" s="50">
        <f>'2_Params'!$B$4+SUMPRODUCT(($C$3:C1222=C1223)*($K$3:K1222))-SUMPRODUCT(($D$3:D1222=C1223)*($K$3:K1222))</f>
        <v/>
      </c>
      <c r="G1223" s="50">
        <f>'2_Params'!$B$4+SUMPRODUCT(($C$3:C1222=D1223)*($K$3:K1222))-SUMPRODUCT(($D$3:D1222=D1223)*($K$3:K1222))</f>
        <v/>
      </c>
      <c r="H1223" s="51">
        <f>(F1223-G1223+'2_Params'!$B$6)/'2_Params'!$B$7</f>
        <v/>
      </c>
      <c r="I1223" s="51">
        <f>1/(1+10^(-H1223))</f>
        <v/>
      </c>
      <c r="J1223" s="52">
        <f>LN(ABS(E1223)+1)*('2_Params'!$B$8/MAX('2_Params'!$B$10,(IF(L1223=1,F1223-G1223,G1223-F1223))*'2_Params'!$B$9+'2_Params'!$B$8))</f>
        <v/>
      </c>
      <c r="K1223" s="52">
        <f>'2_Params'!$B$5*J1223*(L1223-I1223)</f>
        <v/>
      </c>
      <c r="L1223" s="48">
        <f>'1_Raw_Games'!O1223</f>
        <v/>
      </c>
      <c r="M1223" s="66" t="n">
        <v>0.4702944009544086</v>
      </c>
      <c r="N1223" s="54">
        <f>ABS(H1223-M1223)</f>
        <v/>
      </c>
    </row>
    <row r="1224" ht="15" customHeight="1" s="35">
      <c r="A1224" s="48">
        <f>'1_Raw_Games'!A1224</f>
        <v/>
      </c>
      <c r="B1224" s="49">
        <f>'1_Raw_Games'!B1224</f>
        <v/>
      </c>
      <c r="C1224" s="48">
        <f>'1_Raw_Games'!D1224</f>
        <v/>
      </c>
      <c r="D1224" s="48">
        <f>'1_Raw_Games'!C1224</f>
        <v/>
      </c>
      <c r="E1224" s="48">
        <f>'1_Raw_Games'!P1224</f>
        <v/>
      </c>
      <c r="F1224" s="50">
        <f>'2_Params'!$B$4+SUMPRODUCT(($C$3:C1223=C1224)*($K$3:K1223))-SUMPRODUCT(($D$3:D1223=C1224)*($K$3:K1223))</f>
        <v/>
      </c>
      <c r="G1224" s="50">
        <f>'2_Params'!$B$4+SUMPRODUCT(($C$3:C1223=D1224)*($K$3:K1223))-SUMPRODUCT(($D$3:D1223=D1224)*($K$3:K1223))</f>
        <v/>
      </c>
      <c r="H1224" s="51">
        <f>(F1224-G1224+'2_Params'!$B$6)/'2_Params'!$B$7</f>
        <v/>
      </c>
      <c r="I1224" s="51">
        <f>1/(1+10^(-H1224))</f>
        <v/>
      </c>
      <c r="J1224" s="52">
        <f>LN(ABS(E1224)+1)*('2_Params'!$B$8/MAX('2_Params'!$B$10,(IF(L1224=1,F1224-G1224,G1224-F1224))*'2_Params'!$B$9+'2_Params'!$B$8))</f>
        <v/>
      </c>
      <c r="K1224" s="52">
        <f>'2_Params'!$B$5*J1224*(L1224-I1224)</f>
        <v/>
      </c>
      <c r="L1224" s="48">
        <f>'1_Raw_Games'!O1224</f>
        <v/>
      </c>
      <c r="M1224" s="66" t="n">
        <v>0.6882798267722677</v>
      </c>
      <c r="N1224" s="54">
        <f>ABS(H1224-M1224)</f>
        <v/>
      </c>
    </row>
    <row r="1225" ht="15" customHeight="1" s="35">
      <c r="A1225" s="48">
        <f>'1_Raw_Games'!A1225</f>
        <v/>
      </c>
      <c r="B1225" s="49">
        <f>'1_Raw_Games'!B1225</f>
        <v/>
      </c>
      <c r="C1225" s="48">
        <f>'1_Raw_Games'!D1225</f>
        <v/>
      </c>
      <c r="D1225" s="48">
        <f>'1_Raw_Games'!C1225</f>
        <v/>
      </c>
      <c r="E1225" s="48">
        <f>'1_Raw_Games'!P1225</f>
        <v/>
      </c>
      <c r="F1225" s="50">
        <f>'2_Params'!$B$4+SUMPRODUCT(($C$3:C1224=C1225)*($K$3:K1224))-SUMPRODUCT(($D$3:D1224=C1225)*($K$3:K1224))</f>
        <v/>
      </c>
      <c r="G1225" s="50">
        <f>'2_Params'!$B$4+SUMPRODUCT(($C$3:C1224=D1225)*($K$3:K1224))-SUMPRODUCT(($D$3:D1224=D1225)*($K$3:K1224))</f>
        <v/>
      </c>
      <c r="H1225" s="51">
        <f>(F1225-G1225+'2_Params'!$B$6)/'2_Params'!$B$7</f>
        <v/>
      </c>
      <c r="I1225" s="51">
        <f>1/(1+10^(-H1225))</f>
        <v/>
      </c>
      <c r="J1225" s="52">
        <f>LN(ABS(E1225)+1)*('2_Params'!$B$8/MAX('2_Params'!$B$10,(IF(L1225=1,F1225-G1225,G1225-F1225))*'2_Params'!$B$9+'2_Params'!$B$8))</f>
        <v/>
      </c>
      <c r="K1225" s="52">
        <f>'2_Params'!$B$5*J1225*(L1225-I1225)</f>
        <v/>
      </c>
      <c r="L1225" s="48">
        <f>'1_Raw_Games'!O1225</f>
        <v/>
      </c>
      <c r="M1225" s="66" t="n">
        <v>0.1053222375628178</v>
      </c>
      <c r="N1225" s="54">
        <f>ABS(H1225-M1225)</f>
        <v/>
      </c>
    </row>
    <row r="1226" ht="15" customHeight="1" s="35">
      <c r="A1226" s="48">
        <f>'1_Raw_Games'!A1226</f>
        <v/>
      </c>
      <c r="B1226" s="49">
        <f>'1_Raw_Games'!B1226</f>
        <v/>
      </c>
      <c r="C1226" s="48">
        <f>'1_Raw_Games'!D1226</f>
        <v/>
      </c>
      <c r="D1226" s="48">
        <f>'1_Raw_Games'!C1226</f>
        <v/>
      </c>
      <c r="E1226" s="48">
        <f>'1_Raw_Games'!P1226</f>
        <v/>
      </c>
      <c r="F1226" s="50">
        <f>'2_Params'!$B$4+SUMPRODUCT(($C$3:C1225=C1226)*($K$3:K1225))-SUMPRODUCT(($D$3:D1225=C1226)*($K$3:K1225))</f>
        <v/>
      </c>
      <c r="G1226" s="50">
        <f>'2_Params'!$B$4+SUMPRODUCT(($C$3:C1225=D1226)*($K$3:K1225))-SUMPRODUCT(($D$3:D1225=D1226)*($K$3:K1225))</f>
        <v/>
      </c>
      <c r="H1226" s="51">
        <f>(F1226-G1226+'2_Params'!$B$6)/'2_Params'!$B$7</f>
        <v/>
      </c>
      <c r="I1226" s="51">
        <f>1/(1+10^(-H1226))</f>
        <v/>
      </c>
      <c r="J1226" s="52">
        <f>LN(ABS(E1226)+1)*('2_Params'!$B$8/MAX('2_Params'!$B$10,(IF(L1226=1,F1226-G1226,G1226-F1226))*'2_Params'!$B$9+'2_Params'!$B$8))</f>
        <v/>
      </c>
      <c r="K1226" s="52">
        <f>'2_Params'!$B$5*J1226*(L1226-I1226)</f>
        <v/>
      </c>
      <c r="L1226" s="48">
        <f>'1_Raw_Games'!O1226</f>
        <v/>
      </c>
      <c r="M1226" s="66" t="n">
        <v>0.8141387476037381</v>
      </c>
      <c r="N1226" s="54">
        <f>ABS(H1226-M1226)</f>
        <v/>
      </c>
    </row>
    <row r="1227" ht="15" customHeight="1" s="35">
      <c r="A1227" s="48">
        <f>'1_Raw_Games'!A1227</f>
        <v/>
      </c>
      <c r="B1227" s="49">
        <f>'1_Raw_Games'!B1227</f>
        <v/>
      </c>
      <c r="C1227" s="48">
        <f>'1_Raw_Games'!D1227</f>
        <v/>
      </c>
      <c r="D1227" s="48">
        <f>'1_Raw_Games'!C1227</f>
        <v/>
      </c>
      <c r="E1227" s="48">
        <f>'1_Raw_Games'!P1227</f>
        <v/>
      </c>
      <c r="F1227" s="50">
        <f>'2_Params'!$B$4+SUMPRODUCT(($C$3:C1226=C1227)*($K$3:K1226))-SUMPRODUCT(($D$3:D1226=C1227)*($K$3:K1226))</f>
        <v/>
      </c>
      <c r="G1227" s="50">
        <f>'2_Params'!$B$4+SUMPRODUCT(($C$3:C1226=D1227)*($K$3:K1226))-SUMPRODUCT(($D$3:D1226=D1227)*($K$3:K1226))</f>
        <v/>
      </c>
      <c r="H1227" s="51">
        <f>(F1227-G1227+'2_Params'!$B$6)/'2_Params'!$B$7</f>
        <v/>
      </c>
      <c r="I1227" s="51">
        <f>1/(1+10^(-H1227))</f>
        <v/>
      </c>
      <c r="J1227" s="52">
        <f>LN(ABS(E1227)+1)*('2_Params'!$B$8/MAX('2_Params'!$B$10,(IF(L1227=1,F1227-G1227,G1227-F1227))*'2_Params'!$B$9+'2_Params'!$B$8))</f>
        <v/>
      </c>
      <c r="K1227" s="52">
        <f>'2_Params'!$B$5*J1227*(L1227-I1227)</f>
        <v/>
      </c>
      <c r="L1227" s="48">
        <f>'1_Raw_Games'!O1227</f>
        <v/>
      </c>
      <c r="M1227" s="66" t="n">
        <v>0.4544397094325279</v>
      </c>
      <c r="N1227" s="54">
        <f>ABS(H1227-M1227)</f>
        <v/>
      </c>
    </row>
    <row r="1228" ht="15" customHeight="1" s="35">
      <c r="A1228" s="48">
        <f>'1_Raw_Games'!A1228</f>
        <v/>
      </c>
      <c r="B1228" s="49">
        <f>'1_Raw_Games'!B1228</f>
        <v/>
      </c>
      <c r="C1228" s="48">
        <f>'1_Raw_Games'!D1228</f>
        <v/>
      </c>
      <c r="D1228" s="48">
        <f>'1_Raw_Games'!C1228</f>
        <v/>
      </c>
      <c r="E1228" s="48">
        <f>'1_Raw_Games'!P1228</f>
        <v/>
      </c>
      <c r="F1228" s="50">
        <f>'2_Params'!$B$4+SUMPRODUCT(($C$3:C1227=C1228)*($K$3:K1227))-SUMPRODUCT(($D$3:D1227=C1228)*($K$3:K1227))</f>
        <v/>
      </c>
      <c r="G1228" s="50">
        <f>'2_Params'!$B$4+SUMPRODUCT(($C$3:C1227=D1228)*($K$3:K1227))-SUMPRODUCT(($D$3:D1227=D1228)*($K$3:K1227))</f>
        <v/>
      </c>
      <c r="H1228" s="51">
        <f>(F1228-G1228+'2_Params'!$B$6)/'2_Params'!$B$7</f>
        <v/>
      </c>
      <c r="I1228" s="51">
        <f>1/(1+10^(-H1228))</f>
        <v/>
      </c>
      <c r="J1228" s="52">
        <f>LN(ABS(E1228)+1)*('2_Params'!$B$8/MAX('2_Params'!$B$10,(IF(L1228=1,F1228-G1228,G1228-F1228))*'2_Params'!$B$9+'2_Params'!$B$8))</f>
        <v/>
      </c>
      <c r="K1228" s="52">
        <f>'2_Params'!$B$5*J1228*(L1228-I1228)</f>
        <v/>
      </c>
      <c r="L1228" s="48">
        <f>'1_Raw_Games'!O1228</f>
        <v/>
      </c>
      <c r="M1228" s="66" t="n">
        <v>0.6199561645162009</v>
      </c>
      <c r="N1228" s="54">
        <f>ABS(H1228-M1228)</f>
        <v/>
      </c>
    </row>
    <row r="1229" ht="15" customHeight="1" s="35">
      <c r="A1229" s="48">
        <f>'1_Raw_Games'!A1229</f>
        <v/>
      </c>
      <c r="B1229" s="49">
        <f>'1_Raw_Games'!B1229</f>
        <v/>
      </c>
      <c r="C1229" s="48">
        <f>'1_Raw_Games'!D1229</f>
        <v/>
      </c>
      <c r="D1229" s="48">
        <f>'1_Raw_Games'!C1229</f>
        <v/>
      </c>
      <c r="E1229" s="48">
        <f>'1_Raw_Games'!P1229</f>
        <v/>
      </c>
      <c r="F1229" s="50">
        <f>'2_Params'!$B$4+SUMPRODUCT(($C$3:C1228=C1229)*($K$3:K1228))-SUMPRODUCT(($D$3:D1228=C1229)*($K$3:K1228))</f>
        <v/>
      </c>
      <c r="G1229" s="50">
        <f>'2_Params'!$B$4+SUMPRODUCT(($C$3:C1228=D1229)*($K$3:K1228))-SUMPRODUCT(($D$3:D1228=D1229)*($K$3:K1228))</f>
        <v/>
      </c>
      <c r="H1229" s="51">
        <f>(F1229-G1229+'2_Params'!$B$6)/'2_Params'!$B$7</f>
        <v/>
      </c>
      <c r="I1229" s="51">
        <f>1/(1+10^(-H1229))</f>
        <v/>
      </c>
      <c r="J1229" s="52">
        <f>LN(ABS(E1229)+1)*('2_Params'!$B$8/MAX('2_Params'!$B$10,(IF(L1229=1,F1229-G1229,G1229-F1229))*'2_Params'!$B$9+'2_Params'!$B$8))</f>
        <v/>
      </c>
      <c r="K1229" s="52">
        <f>'2_Params'!$B$5*J1229*(L1229-I1229)</f>
        <v/>
      </c>
      <c r="L1229" s="48">
        <f>'1_Raw_Games'!O1229</f>
        <v/>
      </c>
      <c r="M1229" s="66" t="n">
        <v>0.3950454903755337</v>
      </c>
      <c r="N1229" s="54">
        <f>ABS(H1229-M1229)</f>
        <v/>
      </c>
    </row>
    <row r="1230" ht="15" customHeight="1" s="35">
      <c r="A1230" s="48">
        <f>'1_Raw_Games'!A1230</f>
        <v/>
      </c>
      <c r="B1230" s="49">
        <f>'1_Raw_Games'!B1230</f>
        <v/>
      </c>
      <c r="C1230" s="48">
        <f>'1_Raw_Games'!D1230</f>
        <v/>
      </c>
      <c r="D1230" s="48">
        <f>'1_Raw_Games'!C1230</f>
        <v/>
      </c>
      <c r="E1230" s="48">
        <f>'1_Raw_Games'!P1230</f>
        <v/>
      </c>
      <c r="F1230" s="50">
        <f>'2_Params'!$B$4+SUMPRODUCT(($C$3:C1229=C1230)*($K$3:K1229))-SUMPRODUCT(($D$3:D1229=C1230)*($K$3:K1229))</f>
        <v/>
      </c>
      <c r="G1230" s="50">
        <f>'2_Params'!$B$4+SUMPRODUCT(($C$3:C1229=D1230)*($K$3:K1229))-SUMPRODUCT(($D$3:D1229=D1230)*($K$3:K1229))</f>
        <v/>
      </c>
      <c r="H1230" s="51">
        <f>(F1230-G1230+'2_Params'!$B$6)/'2_Params'!$B$7</f>
        <v/>
      </c>
      <c r="I1230" s="51">
        <f>1/(1+10^(-H1230))</f>
        <v/>
      </c>
      <c r="J1230" s="52">
        <f>LN(ABS(E1230)+1)*('2_Params'!$B$8/MAX('2_Params'!$B$10,(IF(L1230=1,F1230-G1230,G1230-F1230))*'2_Params'!$B$9+'2_Params'!$B$8))</f>
        <v/>
      </c>
      <c r="K1230" s="52">
        <f>'2_Params'!$B$5*J1230*(L1230-I1230)</f>
        <v/>
      </c>
      <c r="L1230" s="48">
        <f>'1_Raw_Games'!O1230</f>
        <v/>
      </c>
      <c r="M1230" s="66" t="n">
        <v>0.816114316674176</v>
      </c>
      <c r="N1230" s="54">
        <f>ABS(H1230-M1230)</f>
        <v/>
      </c>
    </row>
    <row r="1231" ht="15" customHeight="1" s="35">
      <c r="A1231" s="48">
        <f>'1_Raw_Games'!A1231</f>
        <v/>
      </c>
      <c r="B1231" s="49">
        <f>'1_Raw_Games'!B1231</f>
        <v/>
      </c>
      <c r="C1231" s="48">
        <f>'1_Raw_Games'!D1231</f>
        <v/>
      </c>
      <c r="D1231" s="48">
        <f>'1_Raw_Games'!C1231</f>
        <v/>
      </c>
      <c r="E1231" s="48">
        <f>'1_Raw_Games'!P1231</f>
        <v/>
      </c>
      <c r="F1231" s="50">
        <f>'2_Params'!$B$4+SUMPRODUCT(($C$3:C1230=C1231)*($K$3:K1230))-SUMPRODUCT(($D$3:D1230=C1231)*($K$3:K1230))</f>
        <v/>
      </c>
      <c r="G1231" s="50">
        <f>'2_Params'!$B$4+SUMPRODUCT(($C$3:C1230=D1231)*($K$3:K1230))-SUMPRODUCT(($D$3:D1230=D1231)*($K$3:K1230))</f>
        <v/>
      </c>
      <c r="H1231" s="51">
        <f>(F1231-G1231+'2_Params'!$B$6)/'2_Params'!$B$7</f>
        <v/>
      </c>
      <c r="I1231" s="51">
        <f>1/(1+10^(-H1231))</f>
        <v/>
      </c>
      <c r="J1231" s="52">
        <f>LN(ABS(E1231)+1)*('2_Params'!$B$8/MAX('2_Params'!$B$10,(IF(L1231=1,F1231-G1231,G1231-F1231))*'2_Params'!$B$9+'2_Params'!$B$8))</f>
        <v/>
      </c>
      <c r="K1231" s="52">
        <f>'2_Params'!$B$5*J1231*(L1231-I1231)</f>
        <v/>
      </c>
      <c r="L1231" s="48">
        <f>'1_Raw_Games'!O1231</f>
        <v/>
      </c>
      <c r="M1231" s="66" t="n">
        <v>0.3590627445753205</v>
      </c>
      <c r="N1231" s="54">
        <f>ABS(H1231-M1231)</f>
        <v/>
      </c>
    </row>
    <row r="1232" ht="15" customHeight="1" s="35">
      <c r="A1232" s="48">
        <f>'1_Raw_Games'!A1232</f>
        <v/>
      </c>
      <c r="B1232" s="49">
        <f>'1_Raw_Games'!B1232</f>
        <v/>
      </c>
      <c r="C1232" s="48">
        <f>'1_Raw_Games'!D1232</f>
        <v/>
      </c>
      <c r="D1232" s="48">
        <f>'1_Raw_Games'!C1232</f>
        <v/>
      </c>
      <c r="E1232" s="48">
        <f>'1_Raw_Games'!P1232</f>
        <v/>
      </c>
      <c r="F1232" s="50">
        <f>'2_Params'!$B$4+SUMPRODUCT(($C$3:C1231=C1232)*($K$3:K1231))-SUMPRODUCT(($D$3:D1231=C1232)*($K$3:K1231))</f>
        <v/>
      </c>
      <c r="G1232" s="50">
        <f>'2_Params'!$B$4+SUMPRODUCT(($C$3:C1231=D1232)*($K$3:K1231))-SUMPRODUCT(($D$3:D1231=D1232)*($K$3:K1231))</f>
        <v/>
      </c>
      <c r="H1232" s="51">
        <f>(F1232-G1232+'2_Params'!$B$6)/'2_Params'!$B$7</f>
        <v/>
      </c>
      <c r="I1232" s="51">
        <f>1/(1+10^(-H1232))</f>
        <v/>
      </c>
      <c r="J1232" s="52">
        <f>LN(ABS(E1232)+1)*('2_Params'!$B$8/MAX('2_Params'!$B$10,(IF(L1232=1,F1232-G1232,G1232-F1232))*'2_Params'!$B$9+'2_Params'!$B$8))</f>
        <v/>
      </c>
      <c r="K1232" s="52">
        <f>'2_Params'!$B$5*J1232*(L1232-I1232)</f>
        <v/>
      </c>
      <c r="L1232" s="48">
        <f>'1_Raw_Games'!O1232</f>
        <v/>
      </c>
      <c r="M1232" s="66" t="n">
        <v>0.5644672864847808</v>
      </c>
      <c r="N1232" s="54">
        <f>ABS(H1232-M1232)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2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4"/>
    <col width="9" customWidth="1" style="34" min="5" max="5"/>
    <col width="11" customWidth="1" style="34" min="6" max="8"/>
    <col width="10" customWidth="1" style="34" min="9" max="9"/>
  </cols>
  <sheetData>
    <row r="1" ht="15" customHeight="1" s="35">
      <c r="A1" s="40" t="inlineStr">
        <is>
          <t>SEASON FEATURE TABLE (sequential policy) — fitting substrate for sheets 7–9</t>
        </is>
      </c>
    </row>
    <row r="2" ht="39.75" customHeight="1" s="35">
      <c r="A2" s="41" t="inlineStr">
        <is>
          <t>game_id</t>
        </is>
      </c>
      <c r="B2" s="41" t="inlineStr">
        <is>
          <t>date</t>
        </is>
      </c>
      <c r="C2" s="41" t="inlineStr">
        <is>
          <t>home</t>
        </is>
      </c>
      <c r="D2" s="41" t="inlineStr">
        <is>
          <t>away</t>
        </is>
      </c>
      <c r="E2" s="41" t="inlineStr">
        <is>
          <t>home_win</t>
        </is>
      </c>
      <c r="F2" s="41" t="inlineStr">
        <is>
          <t>elo_diff</t>
        </is>
      </c>
      <c r="G2" s="41" t="inlineStr">
        <is>
          <t>bt_logit</t>
        </is>
      </c>
      <c r="H2" s="41" t="inlineStr">
        <is>
          <t>trend_diff</t>
        </is>
      </c>
      <c r="I2" s="41" t="inlineStr">
        <is>
          <t>window</t>
        </is>
      </c>
    </row>
    <row r="3" ht="15" customHeight="1" s="35">
      <c r="A3" s="48">
        <f>'1_Raw_Games'!A3</f>
        <v/>
      </c>
      <c r="B3" s="49">
        <f>'1_Raw_Games'!B3</f>
        <v/>
      </c>
      <c r="C3" s="48">
        <f>'1_Raw_Games'!D3</f>
        <v/>
      </c>
      <c r="D3" s="48">
        <f>'1_Raw_Games'!C3</f>
        <v/>
      </c>
      <c r="E3" s="48">
        <f>'1_Raw_Games'!O3</f>
        <v/>
      </c>
      <c r="F3" s="55">
        <f>'3_Elo_Chain'!H3</f>
        <v/>
      </c>
      <c r="G3" s="66" t="n">
        <v>0</v>
      </c>
      <c r="H3" s="66" t="n">
        <v>0</v>
      </c>
      <c r="I3" s="37" t="inlineStr">
        <is>
          <t>train</t>
        </is>
      </c>
    </row>
    <row r="4" ht="15" customHeight="1" s="35">
      <c r="A4" s="48">
        <f>'1_Raw_Games'!A4</f>
        <v/>
      </c>
      <c r="B4" s="49">
        <f>'1_Raw_Games'!B4</f>
        <v/>
      </c>
      <c r="C4" s="48">
        <f>'1_Raw_Games'!D4</f>
        <v/>
      </c>
      <c r="D4" s="48">
        <f>'1_Raw_Games'!C4</f>
        <v/>
      </c>
      <c r="E4" s="48">
        <f>'1_Raw_Games'!O4</f>
        <v/>
      </c>
      <c r="F4" s="55">
        <f>'3_Elo_Chain'!H4</f>
        <v/>
      </c>
      <c r="G4" s="66" t="n">
        <v>0</v>
      </c>
      <c r="H4" s="66" t="n">
        <v>0</v>
      </c>
      <c r="I4" s="37" t="inlineStr">
        <is>
          <t>train</t>
        </is>
      </c>
    </row>
    <row r="5" ht="15" customHeight="1" s="35">
      <c r="A5" s="48">
        <f>'1_Raw_Games'!A5</f>
        <v/>
      </c>
      <c r="B5" s="49">
        <f>'1_Raw_Games'!B5</f>
        <v/>
      </c>
      <c r="C5" s="48">
        <f>'1_Raw_Games'!D5</f>
        <v/>
      </c>
      <c r="D5" s="48">
        <f>'1_Raw_Games'!C5</f>
        <v/>
      </c>
      <c r="E5" s="48">
        <f>'1_Raw_Games'!O5</f>
        <v/>
      </c>
      <c r="F5" s="55">
        <f>'3_Elo_Chain'!H5</f>
        <v/>
      </c>
      <c r="G5" s="66" t="n">
        <v>0</v>
      </c>
      <c r="H5" s="66" t="n">
        <v>0</v>
      </c>
      <c r="I5" s="37" t="inlineStr">
        <is>
          <t>train</t>
        </is>
      </c>
    </row>
    <row r="6" ht="15" customHeight="1" s="35">
      <c r="A6" s="48">
        <f>'1_Raw_Games'!A6</f>
        <v/>
      </c>
      <c r="B6" s="49">
        <f>'1_Raw_Games'!B6</f>
        <v/>
      </c>
      <c r="C6" s="48">
        <f>'1_Raw_Games'!D6</f>
        <v/>
      </c>
      <c r="D6" s="48">
        <f>'1_Raw_Games'!C6</f>
        <v/>
      </c>
      <c r="E6" s="48">
        <f>'1_Raw_Games'!O6</f>
        <v/>
      </c>
      <c r="F6" s="55">
        <f>'3_Elo_Chain'!H6</f>
        <v/>
      </c>
      <c r="G6" s="66" t="n">
        <v>0</v>
      </c>
      <c r="H6" s="66" t="n">
        <v>0</v>
      </c>
      <c r="I6" s="37" t="inlineStr">
        <is>
          <t>train</t>
        </is>
      </c>
    </row>
    <row r="7" ht="15" customHeight="1" s="35">
      <c r="A7" s="48">
        <f>'1_Raw_Games'!A7</f>
        <v/>
      </c>
      <c r="B7" s="49">
        <f>'1_Raw_Games'!B7</f>
        <v/>
      </c>
      <c r="C7" s="48">
        <f>'1_Raw_Games'!D7</f>
        <v/>
      </c>
      <c r="D7" s="48">
        <f>'1_Raw_Games'!C7</f>
        <v/>
      </c>
      <c r="E7" s="48">
        <f>'1_Raw_Games'!O7</f>
        <v/>
      </c>
      <c r="F7" s="55">
        <f>'3_Elo_Chain'!H7</f>
        <v/>
      </c>
      <c r="G7" s="66" t="n">
        <v>0</v>
      </c>
      <c r="H7" s="66" t="n">
        <v>0</v>
      </c>
      <c r="I7" s="37" t="inlineStr">
        <is>
          <t>train</t>
        </is>
      </c>
    </row>
    <row r="8" ht="15" customHeight="1" s="35">
      <c r="A8" s="48">
        <f>'1_Raw_Games'!A8</f>
        <v/>
      </c>
      <c r="B8" s="49">
        <f>'1_Raw_Games'!B8</f>
        <v/>
      </c>
      <c r="C8" s="48">
        <f>'1_Raw_Games'!D8</f>
        <v/>
      </c>
      <c r="D8" s="48">
        <f>'1_Raw_Games'!C8</f>
        <v/>
      </c>
      <c r="E8" s="48">
        <f>'1_Raw_Games'!O8</f>
        <v/>
      </c>
      <c r="F8" s="55">
        <f>'3_Elo_Chain'!H8</f>
        <v/>
      </c>
      <c r="G8" s="66" t="n">
        <v>0</v>
      </c>
      <c r="H8" s="66" t="n">
        <v>0</v>
      </c>
      <c r="I8" s="37" t="inlineStr">
        <is>
          <t>train</t>
        </is>
      </c>
    </row>
    <row r="9" ht="15" customHeight="1" s="35">
      <c r="A9" s="48">
        <f>'1_Raw_Games'!A9</f>
        <v/>
      </c>
      <c r="B9" s="49">
        <f>'1_Raw_Games'!B9</f>
        <v/>
      </c>
      <c r="C9" s="48">
        <f>'1_Raw_Games'!D9</f>
        <v/>
      </c>
      <c r="D9" s="48">
        <f>'1_Raw_Games'!C9</f>
        <v/>
      </c>
      <c r="E9" s="48">
        <f>'1_Raw_Games'!O9</f>
        <v/>
      </c>
      <c r="F9" s="55">
        <f>'3_Elo_Chain'!H9</f>
        <v/>
      </c>
      <c r="G9" s="66" t="n">
        <v>0</v>
      </c>
      <c r="H9" s="66" t="n">
        <v>0</v>
      </c>
      <c r="I9" s="37" t="inlineStr">
        <is>
          <t>train</t>
        </is>
      </c>
    </row>
    <row r="10" ht="15" customHeight="1" s="35">
      <c r="A10" s="48">
        <f>'1_Raw_Games'!A10</f>
        <v/>
      </c>
      <c r="B10" s="49">
        <f>'1_Raw_Games'!B10</f>
        <v/>
      </c>
      <c r="C10" s="48">
        <f>'1_Raw_Games'!D10</f>
        <v/>
      </c>
      <c r="D10" s="48">
        <f>'1_Raw_Games'!C10</f>
        <v/>
      </c>
      <c r="E10" s="48">
        <f>'1_Raw_Games'!O10</f>
        <v/>
      </c>
      <c r="F10" s="55">
        <f>'3_Elo_Chain'!H10</f>
        <v/>
      </c>
      <c r="G10" s="66" t="n">
        <v>0</v>
      </c>
      <c r="H10" s="66" t="n">
        <v>0</v>
      </c>
      <c r="I10" s="37" t="inlineStr">
        <is>
          <t>train</t>
        </is>
      </c>
    </row>
    <row r="11" ht="15" customHeight="1" s="35">
      <c r="A11" s="48">
        <f>'1_Raw_Games'!A11</f>
        <v/>
      </c>
      <c r="B11" s="49">
        <f>'1_Raw_Games'!B11</f>
        <v/>
      </c>
      <c r="C11" s="48">
        <f>'1_Raw_Games'!D11</f>
        <v/>
      </c>
      <c r="D11" s="48">
        <f>'1_Raw_Games'!C11</f>
        <v/>
      </c>
      <c r="E11" s="48">
        <f>'1_Raw_Games'!O11</f>
        <v/>
      </c>
      <c r="F11" s="55">
        <f>'3_Elo_Chain'!H11</f>
        <v/>
      </c>
      <c r="G11" s="66" t="n">
        <v>0</v>
      </c>
      <c r="H11" s="66" t="n">
        <v>0</v>
      </c>
      <c r="I11" s="37" t="inlineStr">
        <is>
          <t>train</t>
        </is>
      </c>
    </row>
    <row r="12" ht="15" customHeight="1" s="35">
      <c r="A12" s="48">
        <f>'1_Raw_Games'!A12</f>
        <v/>
      </c>
      <c r="B12" s="49">
        <f>'1_Raw_Games'!B12</f>
        <v/>
      </c>
      <c r="C12" s="48">
        <f>'1_Raw_Games'!D12</f>
        <v/>
      </c>
      <c r="D12" s="48">
        <f>'1_Raw_Games'!C12</f>
        <v/>
      </c>
      <c r="E12" s="48">
        <f>'1_Raw_Games'!O12</f>
        <v/>
      </c>
      <c r="F12" s="55">
        <f>'3_Elo_Chain'!H12</f>
        <v/>
      </c>
      <c r="G12" s="66" t="n">
        <v>0</v>
      </c>
      <c r="H12" s="66" t="n">
        <v>0</v>
      </c>
      <c r="I12" s="37" t="inlineStr">
        <is>
          <t>train</t>
        </is>
      </c>
    </row>
    <row r="13" ht="15" customHeight="1" s="35">
      <c r="A13" s="48">
        <f>'1_Raw_Games'!A13</f>
        <v/>
      </c>
      <c r="B13" s="49">
        <f>'1_Raw_Games'!B13</f>
        <v/>
      </c>
      <c r="C13" s="48">
        <f>'1_Raw_Games'!D13</f>
        <v/>
      </c>
      <c r="D13" s="48">
        <f>'1_Raw_Games'!C13</f>
        <v/>
      </c>
      <c r="E13" s="48">
        <f>'1_Raw_Games'!O13</f>
        <v/>
      </c>
      <c r="F13" s="55">
        <f>'3_Elo_Chain'!H13</f>
        <v/>
      </c>
      <c r="G13" s="66" t="n">
        <v>0</v>
      </c>
      <c r="H13" s="66" t="n">
        <v>0</v>
      </c>
      <c r="I13" s="37" t="inlineStr">
        <is>
          <t>train</t>
        </is>
      </c>
    </row>
    <row r="14" ht="15" customHeight="1" s="35">
      <c r="A14" s="48">
        <f>'1_Raw_Games'!A14</f>
        <v/>
      </c>
      <c r="B14" s="49">
        <f>'1_Raw_Games'!B14</f>
        <v/>
      </c>
      <c r="C14" s="48">
        <f>'1_Raw_Games'!D14</f>
        <v/>
      </c>
      <c r="D14" s="48">
        <f>'1_Raw_Games'!C14</f>
        <v/>
      </c>
      <c r="E14" s="48">
        <f>'1_Raw_Games'!O14</f>
        <v/>
      </c>
      <c r="F14" s="55">
        <f>'3_Elo_Chain'!H14</f>
        <v/>
      </c>
      <c r="G14" s="66" t="n">
        <v>0</v>
      </c>
      <c r="H14" s="66" t="n">
        <v>0</v>
      </c>
      <c r="I14" s="37" t="inlineStr">
        <is>
          <t>train</t>
        </is>
      </c>
    </row>
    <row r="15" ht="15" customHeight="1" s="35">
      <c r="A15" s="48">
        <f>'1_Raw_Games'!A15</f>
        <v/>
      </c>
      <c r="B15" s="49">
        <f>'1_Raw_Games'!B15</f>
        <v/>
      </c>
      <c r="C15" s="48">
        <f>'1_Raw_Games'!D15</f>
        <v/>
      </c>
      <c r="D15" s="48">
        <f>'1_Raw_Games'!C15</f>
        <v/>
      </c>
      <c r="E15" s="48">
        <f>'1_Raw_Games'!O15</f>
        <v/>
      </c>
      <c r="F15" s="55">
        <f>'3_Elo_Chain'!H15</f>
        <v/>
      </c>
      <c r="G15" s="66" t="n">
        <v>0</v>
      </c>
      <c r="H15" s="66" t="n">
        <v>0</v>
      </c>
      <c r="I15" s="37" t="inlineStr">
        <is>
          <t>train</t>
        </is>
      </c>
    </row>
    <row r="16" ht="15" customHeight="1" s="35">
      <c r="A16" s="48">
        <f>'1_Raw_Games'!A16</f>
        <v/>
      </c>
      <c r="B16" s="49">
        <f>'1_Raw_Games'!B16</f>
        <v/>
      </c>
      <c r="C16" s="48">
        <f>'1_Raw_Games'!D16</f>
        <v/>
      </c>
      <c r="D16" s="48">
        <f>'1_Raw_Games'!C16</f>
        <v/>
      </c>
      <c r="E16" s="48">
        <f>'1_Raw_Games'!O16</f>
        <v/>
      </c>
      <c r="F16" s="55">
        <f>'3_Elo_Chain'!H16</f>
        <v/>
      </c>
      <c r="G16" s="66" t="n">
        <v>0</v>
      </c>
      <c r="H16" s="66" t="n">
        <v>0</v>
      </c>
      <c r="I16" s="37" t="inlineStr">
        <is>
          <t>train</t>
        </is>
      </c>
    </row>
    <row r="17" ht="15" customHeight="1" s="35">
      <c r="A17" s="48">
        <f>'1_Raw_Games'!A17</f>
        <v/>
      </c>
      <c r="B17" s="49">
        <f>'1_Raw_Games'!B17</f>
        <v/>
      </c>
      <c r="C17" s="48">
        <f>'1_Raw_Games'!D17</f>
        <v/>
      </c>
      <c r="D17" s="48">
        <f>'1_Raw_Games'!C17</f>
        <v/>
      </c>
      <c r="E17" s="48">
        <f>'1_Raw_Games'!O17</f>
        <v/>
      </c>
      <c r="F17" s="55">
        <f>'3_Elo_Chain'!H17</f>
        <v/>
      </c>
      <c r="G17" s="66" t="n">
        <v>0</v>
      </c>
      <c r="H17" s="66" t="n">
        <v>0</v>
      </c>
      <c r="I17" s="37" t="inlineStr">
        <is>
          <t>train</t>
        </is>
      </c>
    </row>
    <row r="18" ht="15" customHeight="1" s="35">
      <c r="A18" s="48">
        <f>'1_Raw_Games'!A18</f>
        <v/>
      </c>
      <c r="B18" s="49">
        <f>'1_Raw_Games'!B18</f>
        <v/>
      </c>
      <c r="C18" s="48">
        <f>'1_Raw_Games'!D18</f>
        <v/>
      </c>
      <c r="D18" s="48">
        <f>'1_Raw_Games'!C18</f>
        <v/>
      </c>
      <c r="E18" s="48">
        <f>'1_Raw_Games'!O18</f>
        <v/>
      </c>
      <c r="F18" s="55">
        <f>'3_Elo_Chain'!H18</f>
        <v/>
      </c>
      <c r="G18" s="66" t="n">
        <v>0</v>
      </c>
      <c r="H18" s="66" t="n">
        <v>0</v>
      </c>
      <c r="I18" s="37" t="inlineStr">
        <is>
          <t>train</t>
        </is>
      </c>
    </row>
    <row r="19" ht="15" customHeight="1" s="35">
      <c r="A19" s="48">
        <f>'1_Raw_Games'!A19</f>
        <v/>
      </c>
      <c r="B19" s="49">
        <f>'1_Raw_Games'!B19</f>
        <v/>
      </c>
      <c r="C19" s="48">
        <f>'1_Raw_Games'!D19</f>
        <v/>
      </c>
      <c r="D19" s="48">
        <f>'1_Raw_Games'!C19</f>
        <v/>
      </c>
      <c r="E19" s="48">
        <f>'1_Raw_Games'!O19</f>
        <v/>
      </c>
      <c r="F19" s="55">
        <f>'3_Elo_Chain'!H19</f>
        <v/>
      </c>
      <c r="G19" s="66" t="n">
        <v>0</v>
      </c>
      <c r="H19" s="66" t="n">
        <v>0</v>
      </c>
      <c r="I19" s="37" t="inlineStr">
        <is>
          <t>train</t>
        </is>
      </c>
    </row>
    <row r="20" ht="15" customHeight="1" s="35">
      <c r="A20" s="48">
        <f>'1_Raw_Games'!A20</f>
        <v/>
      </c>
      <c r="B20" s="49">
        <f>'1_Raw_Games'!B20</f>
        <v/>
      </c>
      <c r="C20" s="48">
        <f>'1_Raw_Games'!D20</f>
        <v/>
      </c>
      <c r="D20" s="48">
        <f>'1_Raw_Games'!C20</f>
        <v/>
      </c>
      <c r="E20" s="48">
        <f>'1_Raw_Games'!O20</f>
        <v/>
      </c>
      <c r="F20" s="55">
        <f>'3_Elo_Chain'!H20</f>
        <v/>
      </c>
      <c r="G20" s="66" t="n">
        <v>0</v>
      </c>
      <c r="H20" s="66" t="n">
        <v>0</v>
      </c>
      <c r="I20" s="37" t="inlineStr">
        <is>
          <t>train</t>
        </is>
      </c>
    </row>
    <row r="21" ht="15" customHeight="1" s="35">
      <c r="A21" s="48">
        <f>'1_Raw_Games'!A21</f>
        <v/>
      </c>
      <c r="B21" s="49">
        <f>'1_Raw_Games'!B21</f>
        <v/>
      </c>
      <c r="C21" s="48">
        <f>'1_Raw_Games'!D21</f>
        <v/>
      </c>
      <c r="D21" s="48">
        <f>'1_Raw_Games'!C21</f>
        <v/>
      </c>
      <c r="E21" s="48">
        <f>'1_Raw_Games'!O21</f>
        <v/>
      </c>
      <c r="F21" s="55">
        <f>'3_Elo_Chain'!H21</f>
        <v/>
      </c>
      <c r="G21" s="66" t="n">
        <v>0</v>
      </c>
      <c r="H21" s="66" t="n">
        <v>0</v>
      </c>
      <c r="I21" s="37" t="inlineStr">
        <is>
          <t>train</t>
        </is>
      </c>
    </row>
    <row r="22" ht="15" customHeight="1" s="35">
      <c r="A22" s="48">
        <f>'1_Raw_Games'!A22</f>
        <v/>
      </c>
      <c r="B22" s="49">
        <f>'1_Raw_Games'!B22</f>
        <v/>
      </c>
      <c r="C22" s="48">
        <f>'1_Raw_Games'!D22</f>
        <v/>
      </c>
      <c r="D22" s="48">
        <f>'1_Raw_Games'!C22</f>
        <v/>
      </c>
      <c r="E22" s="48">
        <f>'1_Raw_Games'!O22</f>
        <v/>
      </c>
      <c r="F22" s="55">
        <f>'3_Elo_Chain'!H22</f>
        <v/>
      </c>
      <c r="G22" s="66" t="n">
        <v>0</v>
      </c>
      <c r="H22" s="66" t="n">
        <v>0</v>
      </c>
      <c r="I22" s="37" t="inlineStr">
        <is>
          <t>train</t>
        </is>
      </c>
    </row>
    <row r="23" ht="15" customHeight="1" s="35">
      <c r="A23" s="48">
        <f>'1_Raw_Games'!A23</f>
        <v/>
      </c>
      <c r="B23" s="49">
        <f>'1_Raw_Games'!B23</f>
        <v/>
      </c>
      <c r="C23" s="48">
        <f>'1_Raw_Games'!D23</f>
        <v/>
      </c>
      <c r="D23" s="48">
        <f>'1_Raw_Games'!C23</f>
        <v/>
      </c>
      <c r="E23" s="48">
        <f>'1_Raw_Games'!O23</f>
        <v/>
      </c>
      <c r="F23" s="55">
        <f>'3_Elo_Chain'!H23</f>
        <v/>
      </c>
      <c r="G23" s="66" t="n">
        <v>0</v>
      </c>
      <c r="H23" s="66" t="n">
        <v>0</v>
      </c>
      <c r="I23" s="37" t="inlineStr">
        <is>
          <t>train</t>
        </is>
      </c>
    </row>
    <row r="24" ht="15" customHeight="1" s="35">
      <c r="A24" s="48">
        <f>'1_Raw_Games'!A24</f>
        <v/>
      </c>
      <c r="B24" s="49">
        <f>'1_Raw_Games'!B24</f>
        <v/>
      </c>
      <c r="C24" s="48">
        <f>'1_Raw_Games'!D24</f>
        <v/>
      </c>
      <c r="D24" s="48">
        <f>'1_Raw_Games'!C24</f>
        <v/>
      </c>
      <c r="E24" s="48">
        <f>'1_Raw_Games'!O24</f>
        <v/>
      </c>
      <c r="F24" s="55">
        <f>'3_Elo_Chain'!H24</f>
        <v/>
      </c>
      <c r="G24" s="66" t="n">
        <v>0</v>
      </c>
      <c r="H24" s="66" t="n">
        <v>0</v>
      </c>
      <c r="I24" s="37" t="inlineStr">
        <is>
          <t>train</t>
        </is>
      </c>
    </row>
    <row r="25" ht="15" customHeight="1" s="35">
      <c r="A25" s="48">
        <f>'1_Raw_Games'!A25</f>
        <v/>
      </c>
      <c r="B25" s="49">
        <f>'1_Raw_Games'!B25</f>
        <v/>
      </c>
      <c r="C25" s="48">
        <f>'1_Raw_Games'!D25</f>
        <v/>
      </c>
      <c r="D25" s="48">
        <f>'1_Raw_Games'!C25</f>
        <v/>
      </c>
      <c r="E25" s="48">
        <f>'1_Raw_Games'!O25</f>
        <v/>
      </c>
      <c r="F25" s="55">
        <f>'3_Elo_Chain'!H25</f>
        <v/>
      </c>
      <c r="G25" s="66" t="n">
        <v>0</v>
      </c>
      <c r="H25" s="66" t="n">
        <v>0</v>
      </c>
      <c r="I25" s="37" t="inlineStr">
        <is>
          <t>train</t>
        </is>
      </c>
    </row>
    <row r="26" ht="15" customHeight="1" s="35">
      <c r="A26" s="48">
        <f>'1_Raw_Games'!A26</f>
        <v/>
      </c>
      <c r="B26" s="49">
        <f>'1_Raw_Games'!B26</f>
        <v/>
      </c>
      <c r="C26" s="48">
        <f>'1_Raw_Games'!D26</f>
        <v/>
      </c>
      <c r="D26" s="48">
        <f>'1_Raw_Games'!C26</f>
        <v/>
      </c>
      <c r="E26" s="48">
        <f>'1_Raw_Games'!O26</f>
        <v/>
      </c>
      <c r="F26" s="55">
        <f>'3_Elo_Chain'!H26</f>
        <v/>
      </c>
      <c r="G26" s="66" t="n">
        <v>0</v>
      </c>
      <c r="H26" s="66" t="n">
        <v>0</v>
      </c>
      <c r="I26" s="37" t="inlineStr">
        <is>
          <t>train</t>
        </is>
      </c>
    </row>
    <row r="27" ht="15" customHeight="1" s="35">
      <c r="A27" s="48">
        <f>'1_Raw_Games'!A27</f>
        <v/>
      </c>
      <c r="B27" s="49">
        <f>'1_Raw_Games'!B27</f>
        <v/>
      </c>
      <c r="C27" s="48">
        <f>'1_Raw_Games'!D27</f>
        <v/>
      </c>
      <c r="D27" s="48">
        <f>'1_Raw_Games'!C27</f>
        <v/>
      </c>
      <c r="E27" s="48">
        <f>'1_Raw_Games'!O27</f>
        <v/>
      </c>
      <c r="F27" s="55">
        <f>'3_Elo_Chain'!H27</f>
        <v/>
      </c>
      <c r="G27" s="66" t="n">
        <v>0</v>
      </c>
      <c r="H27" s="66" t="n">
        <v>0</v>
      </c>
      <c r="I27" s="37" t="inlineStr">
        <is>
          <t>train</t>
        </is>
      </c>
    </row>
    <row r="28" ht="15" customHeight="1" s="35">
      <c r="A28" s="48">
        <f>'1_Raw_Games'!A28</f>
        <v/>
      </c>
      <c r="B28" s="49">
        <f>'1_Raw_Games'!B28</f>
        <v/>
      </c>
      <c r="C28" s="48">
        <f>'1_Raw_Games'!D28</f>
        <v/>
      </c>
      <c r="D28" s="48">
        <f>'1_Raw_Games'!C28</f>
        <v/>
      </c>
      <c r="E28" s="48">
        <f>'1_Raw_Games'!O28</f>
        <v/>
      </c>
      <c r="F28" s="55">
        <f>'3_Elo_Chain'!H28</f>
        <v/>
      </c>
      <c r="G28" s="66" t="n">
        <v>0</v>
      </c>
      <c r="H28" s="66" t="n">
        <v>-0.0231038782196684</v>
      </c>
      <c r="I28" s="37" t="inlineStr">
        <is>
          <t>train</t>
        </is>
      </c>
    </row>
    <row r="29" ht="15" customHeight="1" s="35">
      <c r="A29" s="48">
        <f>'1_Raw_Games'!A29</f>
        <v/>
      </c>
      <c r="B29" s="49">
        <f>'1_Raw_Games'!B29</f>
        <v/>
      </c>
      <c r="C29" s="48">
        <f>'1_Raw_Games'!D29</f>
        <v/>
      </c>
      <c r="D29" s="48">
        <f>'1_Raw_Games'!C29</f>
        <v/>
      </c>
      <c r="E29" s="48">
        <f>'1_Raw_Games'!O29</f>
        <v/>
      </c>
      <c r="F29" s="55">
        <f>'3_Elo_Chain'!H29</f>
        <v/>
      </c>
      <c r="G29" s="66" t="n">
        <v>0</v>
      </c>
      <c r="H29" s="66" t="n">
        <v>0</v>
      </c>
      <c r="I29" s="37" t="inlineStr">
        <is>
          <t>train</t>
        </is>
      </c>
    </row>
    <row r="30" ht="15" customHeight="1" s="35">
      <c r="A30" s="48">
        <f>'1_Raw_Games'!A30</f>
        <v/>
      </c>
      <c r="B30" s="49">
        <f>'1_Raw_Games'!B30</f>
        <v/>
      </c>
      <c r="C30" s="48">
        <f>'1_Raw_Games'!D30</f>
        <v/>
      </c>
      <c r="D30" s="48">
        <f>'1_Raw_Games'!C30</f>
        <v/>
      </c>
      <c r="E30" s="48">
        <f>'1_Raw_Games'!O30</f>
        <v/>
      </c>
      <c r="F30" s="55">
        <f>'3_Elo_Chain'!H30</f>
        <v/>
      </c>
      <c r="G30" s="66" t="n">
        <v>0</v>
      </c>
      <c r="H30" s="66" t="n">
        <v>0</v>
      </c>
      <c r="I30" s="37" t="inlineStr">
        <is>
          <t>train</t>
        </is>
      </c>
    </row>
    <row r="31" ht="15" customHeight="1" s="35">
      <c r="A31" s="48">
        <f>'1_Raw_Games'!A31</f>
        <v/>
      </c>
      <c r="B31" s="49">
        <f>'1_Raw_Games'!B31</f>
        <v/>
      </c>
      <c r="C31" s="48">
        <f>'1_Raw_Games'!D31</f>
        <v/>
      </c>
      <c r="D31" s="48">
        <f>'1_Raw_Games'!C31</f>
        <v/>
      </c>
      <c r="E31" s="48">
        <f>'1_Raw_Games'!O31</f>
        <v/>
      </c>
      <c r="F31" s="55">
        <f>'3_Elo_Chain'!H31</f>
        <v/>
      </c>
      <c r="G31" s="66" t="n">
        <v>0</v>
      </c>
      <c r="H31" s="66" t="n">
        <v>0.0462077564393365</v>
      </c>
      <c r="I31" s="37" t="inlineStr">
        <is>
          <t>train</t>
        </is>
      </c>
    </row>
    <row r="32" ht="15" customHeight="1" s="35">
      <c r="A32" s="48">
        <f>'1_Raw_Games'!A32</f>
        <v/>
      </c>
      <c r="B32" s="49">
        <f>'1_Raw_Games'!B32</f>
        <v/>
      </c>
      <c r="C32" s="48">
        <f>'1_Raw_Games'!D32</f>
        <v/>
      </c>
      <c r="D32" s="48">
        <f>'1_Raw_Games'!C32</f>
        <v/>
      </c>
      <c r="E32" s="48">
        <f>'1_Raw_Games'!O32</f>
        <v/>
      </c>
      <c r="F32" s="55">
        <f>'3_Elo_Chain'!H32</f>
        <v/>
      </c>
      <c r="G32" s="66" t="n">
        <v>0</v>
      </c>
      <c r="H32" s="66" t="n">
        <v>-0.1097434215434249</v>
      </c>
      <c r="I32" s="37" t="inlineStr">
        <is>
          <t>train</t>
        </is>
      </c>
    </row>
    <row r="33" ht="15" customHeight="1" s="35">
      <c r="A33" s="48">
        <f>'1_Raw_Games'!A33</f>
        <v/>
      </c>
      <c r="B33" s="49">
        <f>'1_Raw_Games'!B33</f>
        <v/>
      </c>
      <c r="C33" s="48">
        <f>'1_Raw_Games'!D33</f>
        <v/>
      </c>
      <c r="D33" s="48">
        <f>'1_Raw_Games'!C33</f>
        <v/>
      </c>
      <c r="E33" s="48">
        <f>'1_Raw_Games'!O33</f>
        <v/>
      </c>
      <c r="F33" s="55">
        <f>'3_Elo_Chain'!H33</f>
        <v/>
      </c>
      <c r="G33" s="66" t="n">
        <v>0</v>
      </c>
      <c r="H33" s="66" t="n">
        <v>0</v>
      </c>
      <c r="I33" s="37" t="inlineStr">
        <is>
          <t>train</t>
        </is>
      </c>
    </row>
    <row r="34" ht="15" customHeight="1" s="35">
      <c r="A34" s="48">
        <f>'1_Raw_Games'!A34</f>
        <v/>
      </c>
      <c r="B34" s="49">
        <f>'1_Raw_Games'!B34</f>
        <v/>
      </c>
      <c r="C34" s="48">
        <f>'1_Raw_Games'!D34</f>
        <v/>
      </c>
      <c r="D34" s="48">
        <f>'1_Raw_Games'!C34</f>
        <v/>
      </c>
      <c r="E34" s="48">
        <f>'1_Raw_Games'!O34</f>
        <v/>
      </c>
      <c r="F34" s="55">
        <f>'3_Elo_Chain'!H34</f>
        <v/>
      </c>
      <c r="G34" s="66" t="n">
        <v>0</v>
      </c>
      <c r="H34" s="66" t="n">
        <v>0.2194868430868481</v>
      </c>
      <c r="I34" s="37" t="inlineStr">
        <is>
          <t>train</t>
        </is>
      </c>
    </row>
    <row r="35" ht="15" customHeight="1" s="35">
      <c r="A35" s="48">
        <f>'1_Raw_Games'!A35</f>
        <v/>
      </c>
      <c r="B35" s="49">
        <f>'1_Raw_Games'!B35</f>
        <v/>
      </c>
      <c r="C35" s="48">
        <f>'1_Raw_Games'!D35</f>
        <v/>
      </c>
      <c r="D35" s="48">
        <f>'1_Raw_Games'!C35</f>
        <v/>
      </c>
      <c r="E35" s="48">
        <f>'1_Raw_Games'!O35</f>
        <v/>
      </c>
      <c r="F35" s="55">
        <f>'3_Elo_Chain'!H35</f>
        <v/>
      </c>
      <c r="G35" s="66" t="n">
        <v>0</v>
      </c>
      <c r="H35" s="66" t="n">
        <v>-0.1790550562024275</v>
      </c>
      <c r="I35" s="37" t="inlineStr">
        <is>
          <t>train</t>
        </is>
      </c>
    </row>
    <row r="36" ht="15" customHeight="1" s="35">
      <c r="A36" s="48">
        <f>'1_Raw_Games'!A36</f>
        <v/>
      </c>
      <c r="B36" s="49">
        <f>'1_Raw_Games'!B36</f>
        <v/>
      </c>
      <c r="C36" s="48">
        <f>'1_Raw_Games'!D36</f>
        <v/>
      </c>
      <c r="D36" s="48">
        <f>'1_Raw_Games'!C36</f>
        <v/>
      </c>
      <c r="E36" s="48">
        <f>'1_Raw_Games'!O36</f>
        <v/>
      </c>
      <c r="F36" s="55">
        <f>'3_Elo_Chain'!H36</f>
        <v/>
      </c>
      <c r="G36" s="66" t="n">
        <v>0.3980435147178207</v>
      </c>
      <c r="H36" s="66" t="n">
        <v>0.2368147517515986</v>
      </c>
      <c r="I36" s="37" t="inlineStr">
        <is>
          <t>train</t>
        </is>
      </c>
    </row>
    <row r="37" ht="15" customHeight="1" s="35">
      <c r="A37" s="48">
        <f>'1_Raw_Games'!A37</f>
        <v/>
      </c>
      <c r="B37" s="49">
        <f>'1_Raw_Games'!B37</f>
        <v/>
      </c>
      <c r="C37" s="48">
        <f>'1_Raw_Games'!D37</f>
        <v/>
      </c>
      <c r="D37" s="48">
        <f>'1_Raw_Games'!C37</f>
        <v/>
      </c>
      <c r="E37" s="48">
        <f>'1_Raw_Games'!O37</f>
        <v/>
      </c>
      <c r="F37" s="55">
        <f>'3_Elo_Chain'!H37</f>
        <v/>
      </c>
      <c r="G37" s="66" t="n">
        <v>0.3035062414074909</v>
      </c>
      <c r="H37" s="66" t="n">
        <v>-0.09819148243359049</v>
      </c>
      <c r="I37" s="37" t="inlineStr">
        <is>
          <t>train</t>
        </is>
      </c>
    </row>
    <row r="38" ht="15" customHeight="1" s="35">
      <c r="A38" s="48">
        <f>'1_Raw_Games'!A38</f>
        <v/>
      </c>
      <c r="B38" s="49">
        <f>'1_Raw_Games'!B38</f>
        <v/>
      </c>
      <c r="C38" s="48">
        <f>'1_Raw_Games'!D38</f>
        <v/>
      </c>
      <c r="D38" s="48">
        <f>'1_Raw_Games'!C38</f>
        <v/>
      </c>
      <c r="E38" s="48">
        <f>'1_Raw_Games'!O38</f>
        <v/>
      </c>
      <c r="F38" s="55">
        <f>'3_Elo_Chain'!H38</f>
        <v/>
      </c>
      <c r="G38" s="66" t="n">
        <v>0.1165236632582652</v>
      </c>
      <c r="H38" s="66" t="n">
        <v>-0.1270713302081768</v>
      </c>
      <c r="I38" s="37" t="inlineStr">
        <is>
          <t>train</t>
        </is>
      </c>
    </row>
    <row r="39" ht="15" customHeight="1" s="35">
      <c r="A39" s="48">
        <f>'1_Raw_Games'!A39</f>
        <v/>
      </c>
      <c r="B39" s="49">
        <f>'1_Raw_Games'!B39</f>
        <v/>
      </c>
      <c r="C39" s="48">
        <f>'1_Raw_Games'!D39</f>
        <v/>
      </c>
      <c r="D39" s="48">
        <f>'1_Raw_Games'!C39</f>
        <v/>
      </c>
      <c r="E39" s="48">
        <f>'1_Raw_Games'!O39</f>
        <v/>
      </c>
      <c r="F39" s="55">
        <f>'3_Elo_Chain'!H39</f>
        <v/>
      </c>
      <c r="G39" s="66" t="n">
        <v>0.1278222334880794</v>
      </c>
      <c r="H39" s="66" t="n">
        <v>-0.1963829648671797</v>
      </c>
      <c r="I39" s="37" t="inlineStr">
        <is>
          <t>train</t>
        </is>
      </c>
    </row>
    <row r="40" ht="15" customHeight="1" s="35">
      <c r="A40" s="48">
        <f>'1_Raw_Games'!A40</f>
        <v/>
      </c>
      <c r="B40" s="49">
        <f>'1_Raw_Games'!B40</f>
        <v/>
      </c>
      <c r="C40" s="48">
        <f>'1_Raw_Games'!D40</f>
        <v/>
      </c>
      <c r="D40" s="48">
        <f>'1_Raw_Games'!C40</f>
        <v/>
      </c>
      <c r="E40" s="48">
        <f>'1_Raw_Games'!O40</f>
        <v/>
      </c>
      <c r="F40" s="55">
        <f>'3_Elo_Chain'!H40</f>
        <v/>
      </c>
      <c r="G40" s="66" t="n">
        <v>0.212205951341462</v>
      </c>
      <c r="H40" s="66" t="n">
        <v>-0.3321071697806075</v>
      </c>
      <c r="I40" s="37" t="inlineStr">
        <is>
          <t>train</t>
        </is>
      </c>
    </row>
    <row r="41" ht="15" customHeight="1" s="35">
      <c r="A41" s="48">
        <f>'1_Raw_Games'!A41</f>
        <v/>
      </c>
      <c r="B41" s="49">
        <f>'1_Raw_Games'!B41</f>
        <v/>
      </c>
      <c r="C41" s="48">
        <f>'1_Raw_Games'!D41</f>
        <v/>
      </c>
      <c r="D41" s="48">
        <f>'1_Raw_Games'!C41</f>
        <v/>
      </c>
      <c r="E41" s="48">
        <f>'1_Raw_Games'!O41</f>
        <v/>
      </c>
      <c r="F41" s="55">
        <f>'3_Elo_Chain'!H41</f>
        <v/>
      </c>
      <c r="G41" s="66" t="n">
        <v>0.3032711791369799</v>
      </c>
      <c r="H41" s="66" t="n">
        <v>0.0173279086647539</v>
      </c>
      <c r="I41" s="37" t="inlineStr">
        <is>
          <t>train</t>
        </is>
      </c>
    </row>
    <row r="42" ht="15" customHeight="1" s="35">
      <c r="A42" s="48">
        <f>'1_Raw_Games'!A42</f>
        <v/>
      </c>
      <c r="B42" s="49">
        <f>'1_Raw_Games'!B42</f>
        <v/>
      </c>
      <c r="C42" s="48">
        <f>'1_Raw_Games'!D42</f>
        <v/>
      </c>
      <c r="D42" s="48">
        <f>'1_Raw_Games'!C42</f>
        <v/>
      </c>
      <c r="E42" s="48">
        <f>'1_Raw_Games'!O42</f>
        <v/>
      </c>
      <c r="F42" s="55">
        <f>'3_Elo_Chain'!H42</f>
        <v/>
      </c>
      <c r="G42" s="66" t="n">
        <v>0.09934401572851741</v>
      </c>
      <c r="H42" s="66" t="n">
        <v>-0.2830225081909363</v>
      </c>
      <c r="I42" s="37" t="inlineStr">
        <is>
          <t>train</t>
        </is>
      </c>
    </row>
    <row r="43" ht="15" customHeight="1" s="35">
      <c r="A43" s="48">
        <f>'1_Raw_Games'!A43</f>
        <v/>
      </c>
      <c r="B43" s="49">
        <f>'1_Raw_Games'!B43</f>
        <v/>
      </c>
      <c r="C43" s="48">
        <f>'1_Raw_Games'!D43</f>
        <v/>
      </c>
      <c r="D43" s="48">
        <f>'1_Raw_Games'!C43</f>
        <v/>
      </c>
      <c r="E43" s="48">
        <f>'1_Raw_Games'!O43</f>
        <v/>
      </c>
      <c r="F43" s="55">
        <f>'3_Elo_Chain'!H43</f>
        <v/>
      </c>
      <c r="G43" s="66" t="n">
        <v>0.209933864695415</v>
      </c>
      <c r="H43" s="66" t="n">
        <v>-0.1386232693180105</v>
      </c>
      <c r="I43" s="37" t="inlineStr">
        <is>
          <t>train</t>
        </is>
      </c>
    </row>
    <row r="44" ht="15" customHeight="1" s="35">
      <c r="A44" s="48">
        <f>'1_Raw_Games'!A44</f>
        <v/>
      </c>
      <c r="B44" s="49">
        <f>'1_Raw_Games'!B44</f>
        <v/>
      </c>
      <c r="C44" s="48">
        <f>'1_Raw_Games'!D44</f>
        <v/>
      </c>
      <c r="D44" s="48">
        <f>'1_Raw_Games'!C44</f>
        <v/>
      </c>
      <c r="E44" s="48">
        <f>'1_Raw_Games'!O44</f>
        <v/>
      </c>
      <c r="F44" s="55">
        <f>'3_Elo_Chain'!H44</f>
        <v/>
      </c>
      <c r="G44" s="66" t="n">
        <v>0.2099298841935937</v>
      </c>
      <c r="H44" s="66" t="n">
        <v>0.2136973852902155</v>
      </c>
      <c r="I44" s="37" t="inlineStr">
        <is>
          <t>train</t>
        </is>
      </c>
    </row>
    <row r="45" ht="15" customHeight="1" s="35">
      <c r="A45" s="48">
        <f>'1_Raw_Games'!A45</f>
        <v/>
      </c>
      <c r="B45" s="49">
        <f>'1_Raw_Games'!B45</f>
        <v/>
      </c>
      <c r="C45" s="48">
        <f>'1_Raw_Games'!D45</f>
        <v/>
      </c>
      <c r="D45" s="48">
        <f>'1_Raw_Games'!C45</f>
        <v/>
      </c>
      <c r="E45" s="48">
        <f>'1_Raw_Games'!O45</f>
        <v/>
      </c>
      <c r="F45" s="55">
        <f>'3_Elo_Chain'!H45</f>
        <v/>
      </c>
      <c r="G45" s="66" t="n">
        <v>0.4001040490065914</v>
      </c>
      <c r="H45" s="66" t="n">
        <v>0.022776660554145</v>
      </c>
      <c r="I45" s="37" t="inlineStr">
        <is>
          <t>train</t>
        </is>
      </c>
    </row>
    <row r="46" ht="15" customHeight="1" s="35">
      <c r="A46" s="48">
        <f>'1_Raw_Games'!A46</f>
        <v/>
      </c>
      <c r="B46" s="49">
        <f>'1_Raw_Games'!B46</f>
        <v/>
      </c>
      <c r="C46" s="48">
        <f>'1_Raw_Games'!D46</f>
        <v/>
      </c>
      <c r="D46" s="48">
        <f>'1_Raw_Games'!C46</f>
        <v/>
      </c>
      <c r="E46" s="48">
        <f>'1_Raw_Games'!O46</f>
        <v/>
      </c>
      <c r="F46" s="55">
        <f>'3_Elo_Chain'!H46</f>
        <v/>
      </c>
      <c r="G46" s="66" t="n">
        <v>0.4544295415064767</v>
      </c>
      <c r="H46" s="66" t="n">
        <v>0.1604223875595352</v>
      </c>
      <c r="I46" s="37" t="inlineStr">
        <is>
          <t>train</t>
        </is>
      </c>
    </row>
    <row r="47" ht="15" customHeight="1" s="35">
      <c r="A47" s="48">
        <f>'1_Raw_Games'!A47</f>
        <v/>
      </c>
      <c r="B47" s="49">
        <f>'1_Raw_Games'!B47</f>
        <v/>
      </c>
      <c r="C47" s="48">
        <f>'1_Raw_Games'!D47</f>
        <v/>
      </c>
      <c r="D47" s="48">
        <f>'1_Raw_Games'!C47</f>
        <v/>
      </c>
      <c r="E47" s="48">
        <f>'1_Raw_Games'!O47</f>
        <v/>
      </c>
      <c r="F47" s="55">
        <f>'3_Elo_Chain'!H47</f>
        <v/>
      </c>
      <c r="G47" s="66" t="n">
        <v>0.5678673904318919</v>
      </c>
      <c r="H47" s="66" t="n">
        <v>-0.1182273270280305</v>
      </c>
      <c r="I47" s="37" t="inlineStr">
        <is>
          <t>train</t>
        </is>
      </c>
    </row>
    <row r="48" ht="15" customHeight="1" s="35">
      <c r="A48" s="48">
        <f>'1_Raw_Games'!A48</f>
        <v/>
      </c>
      <c r="B48" s="49">
        <f>'1_Raw_Games'!B48</f>
        <v/>
      </c>
      <c r="C48" s="48">
        <f>'1_Raw_Games'!D48</f>
        <v/>
      </c>
      <c r="D48" s="48">
        <f>'1_Raw_Games'!C48</f>
        <v/>
      </c>
      <c r="E48" s="48">
        <f>'1_Raw_Games'!O48</f>
        <v/>
      </c>
      <c r="F48" s="55">
        <f>'3_Elo_Chain'!H48</f>
        <v/>
      </c>
      <c r="G48" s="66" t="n">
        <v>0.5520549474553758</v>
      </c>
      <c r="H48" s="66" t="n">
        <v>-0.0238565702967861</v>
      </c>
      <c r="I48" s="37" t="inlineStr">
        <is>
          <t>train</t>
        </is>
      </c>
    </row>
    <row r="49" ht="15" customHeight="1" s="35">
      <c r="A49" s="48">
        <f>'1_Raw_Games'!A49</f>
        <v/>
      </c>
      <c r="B49" s="49">
        <f>'1_Raw_Games'!B49</f>
        <v/>
      </c>
      <c r="C49" s="48">
        <f>'1_Raw_Games'!D49</f>
        <v/>
      </c>
      <c r="D49" s="48">
        <f>'1_Raw_Games'!C49</f>
        <v/>
      </c>
      <c r="E49" s="48">
        <f>'1_Raw_Games'!O49</f>
        <v/>
      </c>
      <c r="F49" s="55">
        <f>'3_Elo_Chain'!H49</f>
        <v/>
      </c>
      <c r="G49" s="66" t="n">
        <v>0.4362236431831242</v>
      </c>
      <c r="H49" s="66" t="n">
        <v>0.08712356111765281</v>
      </c>
      <c r="I49" s="37" t="inlineStr">
        <is>
          <t>train</t>
        </is>
      </c>
    </row>
    <row r="50" ht="15" customHeight="1" s="35">
      <c r="A50" s="48">
        <f>'1_Raw_Games'!A50</f>
        <v/>
      </c>
      <c r="B50" s="49">
        <f>'1_Raw_Games'!B50</f>
        <v/>
      </c>
      <c r="C50" s="48">
        <f>'1_Raw_Games'!D50</f>
        <v/>
      </c>
      <c r="D50" s="48">
        <f>'1_Raw_Games'!C50</f>
        <v/>
      </c>
      <c r="E50" s="48">
        <f>'1_Raw_Games'!O50</f>
        <v/>
      </c>
      <c r="F50" s="55">
        <f>'3_Elo_Chain'!H50</f>
        <v/>
      </c>
      <c r="G50" s="66" t="n">
        <v>0.4369050506392715</v>
      </c>
      <c r="H50" s="66" t="n">
        <v>-0.0496711927580326</v>
      </c>
      <c r="I50" s="37" t="inlineStr">
        <is>
          <t>train</t>
        </is>
      </c>
    </row>
    <row r="51" ht="15" customHeight="1" s="35">
      <c r="A51" s="48">
        <f>'1_Raw_Games'!A51</f>
        <v/>
      </c>
      <c r="B51" s="49">
        <f>'1_Raw_Games'!B51</f>
        <v/>
      </c>
      <c r="C51" s="48">
        <f>'1_Raw_Games'!D51</f>
        <v/>
      </c>
      <c r="D51" s="48">
        <f>'1_Raw_Games'!C51</f>
        <v/>
      </c>
      <c r="E51" s="48">
        <f>'1_Raw_Games'!O51</f>
        <v/>
      </c>
      <c r="F51" s="55">
        <f>'3_Elo_Chain'!H51</f>
        <v/>
      </c>
      <c r="G51" s="66" t="n">
        <v>0.5837003646730262</v>
      </c>
      <c r="H51" s="66" t="n">
        <v>-0.0620227523652843</v>
      </c>
      <c r="I51" s="37" t="inlineStr">
        <is>
          <t>train</t>
        </is>
      </c>
    </row>
    <row r="52" ht="15" customHeight="1" s="35">
      <c r="A52" s="48">
        <f>'1_Raw_Games'!A52</f>
        <v/>
      </c>
      <c r="B52" s="49">
        <f>'1_Raw_Games'!B52</f>
        <v/>
      </c>
      <c r="C52" s="48">
        <f>'1_Raw_Games'!D52</f>
        <v/>
      </c>
      <c r="D52" s="48">
        <f>'1_Raw_Games'!C52</f>
        <v/>
      </c>
      <c r="E52" s="48">
        <f>'1_Raw_Games'!O52</f>
        <v/>
      </c>
      <c r="F52" s="55">
        <f>'3_Elo_Chain'!H52</f>
        <v/>
      </c>
      <c r="G52" s="66" t="n">
        <v>0.1862088631179881</v>
      </c>
      <c r="H52" s="66" t="n">
        <v>-0.2076587722153249</v>
      </c>
      <c r="I52" s="37" t="inlineStr">
        <is>
          <t>train</t>
        </is>
      </c>
    </row>
    <row r="53" ht="15" customHeight="1" s="35">
      <c r="A53" s="48">
        <f>'1_Raw_Games'!A53</f>
        <v/>
      </c>
      <c r="B53" s="49">
        <f>'1_Raw_Games'!B53</f>
        <v/>
      </c>
      <c r="C53" s="48">
        <f>'1_Raw_Games'!D53</f>
        <v/>
      </c>
      <c r="D53" s="48">
        <f>'1_Raw_Games'!C53</f>
        <v/>
      </c>
      <c r="E53" s="48">
        <f>'1_Raw_Games'!O53</f>
        <v/>
      </c>
      <c r="F53" s="55">
        <f>'3_Elo_Chain'!H53</f>
        <v/>
      </c>
      <c r="G53" s="66" t="n">
        <v>0.4394020892149639</v>
      </c>
      <c r="H53" s="66" t="n">
        <v>-0.0453390793244192</v>
      </c>
      <c r="I53" s="37" t="inlineStr">
        <is>
          <t>train</t>
        </is>
      </c>
    </row>
    <row r="54" ht="15" customHeight="1" s="35">
      <c r="A54" s="48">
        <f>'1_Raw_Games'!A54</f>
        <v/>
      </c>
      <c r="B54" s="49">
        <f>'1_Raw_Games'!B54</f>
        <v/>
      </c>
      <c r="C54" s="48">
        <f>'1_Raw_Games'!D54</f>
        <v/>
      </c>
      <c r="D54" s="48">
        <f>'1_Raw_Games'!C54</f>
        <v/>
      </c>
      <c r="E54" s="48">
        <f>'1_Raw_Games'!O54</f>
        <v/>
      </c>
      <c r="F54" s="55">
        <f>'3_Elo_Chain'!H54</f>
        <v/>
      </c>
      <c r="G54" s="66" t="n">
        <v>0.4422554985960892</v>
      </c>
      <c r="H54" s="66" t="n">
        <v>0.2092678801537372</v>
      </c>
      <c r="I54" s="37" t="inlineStr">
        <is>
          <t>train</t>
        </is>
      </c>
    </row>
    <row r="55" ht="15" customHeight="1" s="35">
      <c r="A55" s="48">
        <f>'1_Raw_Games'!A55</f>
        <v/>
      </c>
      <c r="B55" s="49">
        <f>'1_Raw_Games'!B55</f>
        <v/>
      </c>
      <c r="C55" s="48">
        <f>'1_Raw_Games'!D55</f>
        <v/>
      </c>
      <c r="D55" s="48">
        <f>'1_Raw_Games'!C55</f>
        <v/>
      </c>
      <c r="E55" s="48">
        <f>'1_Raw_Games'!O55</f>
        <v/>
      </c>
      <c r="F55" s="55">
        <f>'3_Elo_Chain'!H55</f>
        <v/>
      </c>
      <c r="G55" s="66" t="n">
        <v>0.4932111275753243</v>
      </c>
      <c r="H55" s="66" t="n">
        <v>-0.2111809181717636</v>
      </c>
      <c r="I55" s="37" t="inlineStr">
        <is>
          <t>train</t>
        </is>
      </c>
    </row>
    <row r="56" ht="15" customHeight="1" s="35">
      <c r="A56" s="48">
        <f>'1_Raw_Games'!A56</f>
        <v/>
      </c>
      <c r="B56" s="49">
        <f>'1_Raw_Games'!B56</f>
        <v/>
      </c>
      <c r="C56" s="48">
        <f>'1_Raw_Games'!D56</f>
        <v/>
      </c>
      <c r="D56" s="48">
        <f>'1_Raw_Games'!C56</f>
        <v/>
      </c>
      <c r="E56" s="48">
        <f>'1_Raw_Games'!O56</f>
        <v/>
      </c>
      <c r="F56" s="55">
        <f>'3_Elo_Chain'!H56</f>
        <v/>
      </c>
      <c r="G56" s="66" t="n">
        <v>0.186750564349538</v>
      </c>
      <c r="H56" s="66" t="n">
        <v>0.2045606751273538</v>
      </c>
      <c r="I56" s="37" t="inlineStr">
        <is>
          <t>train</t>
        </is>
      </c>
    </row>
    <row r="57" ht="15" customHeight="1" s="35">
      <c r="A57" s="48">
        <f>'1_Raw_Games'!A57</f>
        <v/>
      </c>
      <c r="B57" s="49">
        <f>'1_Raw_Games'!B57</f>
        <v/>
      </c>
      <c r="C57" s="48">
        <f>'1_Raw_Games'!D57</f>
        <v/>
      </c>
      <c r="D57" s="48">
        <f>'1_Raw_Games'!C57</f>
        <v/>
      </c>
      <c r="E57" s="48">
        <f>'1_Raw_Games'!O57</f>
        <v/>
      </c>
      <c r="F57" s="55">
        <f>'3_Elo_Chain'!H57</f>
        <v/>
      </c>
      <c r="G57" s="66" t="n">
        <v>0.3539946904605656</v>
      </c>
      <c r="H57" s="66" t="n">
        <v>-0.1035174110490206</v>
      </c>
      <c r="I57" s="37" t="inlineStr">
        <is>
          <t>train</t>
        </is>
      </c>
    </row>
    <row r="58" ht="15" customHeight="1" s="35">
      <c r="A58" s="48">
        <f>'1_Raw_Games'!A58</f>
        <v/>
      </c>
      <c r="B58" s="49">
        <f>'1_Raw_Games'!B58</f>
        <v/>
      </c>
      <c r="C58" s="48">
        <f>'1_Raw_Games'!D58</f>
        <v/>
      </c>
      <c r="D58" s="48">
        <f>'1_Raw_Games'!C58</f>
        <v/>
      </c>
      <c r="E58" s="48">
        <f>'1_Raw_Games'!O58</f>
        <v/>
      </c>
      <c r="F58" s="55">
        <f>'3_Elo_Chain'!H58</f>
        <v/>
      </c>
      <c r="G58" s="66" t="n">
        <v>0.3685795479227912</v>
      </c>
      <c r="H58" s="66" t="n">
        <v>0.0149274421919165</v>
      </c>
      <c r="I58" s="37" t="inlineStr">
        <is>
          <t>train</t>
        </is>
      </c>
    </row>
    <row r="59" ht="15" customHeight="1" s="35">
      <c r="A59" s="48">
        <f>'1_Raw_Games'!A59</f>
        <v/>
      </c>
      <c r="B59" s="49">
        <f>'1_Raw_Games'!B59</f>
        <v/>
      </c>
      <c r="C59" s="48">
        <f>'1_Raw_Games'!D59</f>
        <v/>
      </c>
      <c r="D59" s="48">
        <f>'1_Raw_Games'!C59</f>
        <v/>
      </c>
      <c r="E59" s="48">
        <f>'1_Raw_Games'!O59</f>
        <v/>
      </c>
      <c r="F59" s="55">
        <f>'3_Elo_Chain'!H59</f>
        <v/>
      </c>
      <c r="G59" s="66" t="n">
        <v>0.5998213376658492</v>
      </c>
      <c r="H59" s="66" t="n">
        <v>-0.106226083536244</v>
      </c>
      <c r="I59" s="37" t="inlineStr">
        <is>
          <t>train</t>
        </is>
      </c>
    </row>
    <row r="60" ht="15" customHeight="1" s="35">
      <c r="A60" s="48">
        <f>'1_Raw_Games'!A60</f>
        <v/>
      </c>
      <c r="B60" s="49">
        <f>'1_Raw_Games'!B60</f>
        <v/>
      </c>
      <c r="C60" s="48">
        <f>'1_Raw_Games'!D60</f>
        <v/>
      </c>
      <c r="D60" s="48">
        <f>'1_Raw_Games'!C60</f>
        <v/>
      </c>
      <c r="E60" s="48">
        <f>'1_Raw_Games'!O60</f>
        <v/>
      </c>
      <c r="F60" s="55">
        <f>'3_Elo_Chain'!H60</f>
        <v/>
      </c>
      <c r="G60" s="66" t="n">
        <v>0.4083595532144801</v>
      </c>
      <c r="H60" s="66" t="n">
        <v>0.1955557224512896</v>
      </c>
      <c r="I60" s="37" t="inlineStr">
        <is>
          <t>train</t>
        </is>
      </c>
    </row>
    <row r="61" ht="15" customHeight="1" s="35">
      <c r="A61" s="48">
        <f>'1_Raw_Games'!A61</f>
        <v/>
      </c>
      <c r="B61" s="49">
        <f>'1_Raw_Games'!B61</f>
        <v/>
      </c>
      <c r="C61" s="48">
        <f>'1_Raw_Games'!D61</f>
        <v/>
      </c>
      <c r="D61" s="48">
        <f>'1_Raw_Games'!C61</f>
        <v/>
      </c>
      <c r="E61" s="48">
        <f>'1_Raw_Games'!O61</f>
        <v/>
      </c>
      <c r="F61" s="55">
        <f>'3_Elo_Chain'!H61</f>
        <v/>
      </c>
      <c r="G61" s="66" t="n">
        <v>0.248974548498033</v>
      </c>
      <c r="H61" s="66" t="n">
        <v>-0.0149705407134761</v>
      </c>
      <c r="I61" s="37" t="inlineStr">
        <is>
          <t>train</t>
        </is>
      </c>
    </row>
    <row r="62" ht="15" customHeight="1" s="35">
      <c r="A62" s="48">
        <f>'1_Raw_Games'!A62</f>
        <v/>
      </c>
      <c r="B62" s="49">
        <f>'1_Raw_Games'!B62</f>
        <v/>
      </c>
      <c r="C62" s="48">
        <f>'1_Raw_Games'!D62</f>
        <v/>
      </c>
      <c r="D62" s="48">
        <f>'1_Raw_Games'!C62</f>
        <v/>
      </c>
      <c r="E62" s="48">
        <f>'1_Raw_Games'!O62</f>
        <v/>
      </c>
      <c r="F62" s="55">
        <f>'3_Elo_Chain'!H62</f>
        <v/>
      </c>
      <c r="G62" s="66" t="n">
        <v>0.5354830740230372</v>
      </c>
      <c r="H62" s="66" t="n">
        <v>-0.0338175679054502</v>
      </c>
      <c r="I62" s="37" t="inlineStr">
        <is>
          <t>train</t>
        </is>
      </c>
    </row>
    <row r="63" ht="15" customHeight="1" s="35">
      <c r="A63" s="48">
        <f>'1_Raw_Games'!A63</f>
        <v/>
      </c>
      <c r="B63" s="49">
        <f>'1_Raw_Games'!B63</f>
        <v/>
      </c>
      <c r="C63" s="48">
        <f>'1_Raw_Games'!D63</f>
        <v/>
      </c>
      <c r="D63" s="48">
        <f>'1_Raw_Games'!C63</f>
        <v/>
      </c>
      <c r="E63" s="48">
        <f>'1_Raw_Games'!O63</f>
        <v/>
      </c>
      <c r="F63" s="55">
        <f>'3_Elo_Chain'!H63</f>
        <v/>
      </c>
      <c r="G63" s="66" t="n">
        <v>0.3584077635522927</v>
      </c>
      <c r="H63" s="66" t="n">
        <v>0.1340790435075476</v>
      </c>
      <c r="I63" s="37" t="inlineStr">
        <is>
          <t>train</t>
        </is>
      </c>
    </row>
    <row r="64" ht="15" customHeight="1" s="35">
      <c r="A64" s="48">
        <f>'1_Raw_Games'!A64</f>
        <v/>
      </c>
      <c r="B64" s="49">
        <f>'1_Raw_Games'!B64</f>
        <v/>
      </c>
      <c r="C64" s="48">
        <f>'1_Raw_Games'!D64</f>
        <v/>
      </c>
      <c r="D64" s="48">
        <f>'1_Raw_Games'!C64</f>
        <v/>
      </c>
      <c r="E64" s="48">
        <f>'1_Raw_Games'!O64</f>
        <v/>
      </c>
      <c r="F64" s="55">
        <f>'3_Elo_Chain'!H64</f>
        <v/>
      </c>
      <c r="G64" s="66" t="n">
        <v>0.4133682449820606</v>
      </c>
      <c r="H64" s="66" t="n">
        <v>0.634630910057894</v>
      </c>
      <c r="I64" s="37" t="inlineStr">
        <is>
          <t>train</t>
        </is>
      </c>
    </row>
    <row r="65" ht="15" customHeight="1" s="35">
      <c r="A65" s="48">
        <f>'1_Raw_Games'!A65</f>
        <v/>
      </c>
      <c r="B65" s="49">
        <f>'1_Raw_Games'!B65</f>
        <v/>
      </c>
      <c r="C65" s="48">
        <f>'1_Raw_Games'!D65</f>
        <v/>
      </c>
      <c r="D65" s="48">
        <f>'1_Raw_Games'!C65</f>
        <v/>
      </c>
      <c r="E65" s="48">
        <f>'1_Raw_Games'!O65</f>
        <v/>
      </c>
      <c r="F65" s="55">
        <f>'3_Elo_Chain'!H65</f>
        <v/>
      </c>
      <c r="G65" s="66" t="n">
        <v>0.6430120247083637</v>
      </c>
      <c r="H65" s="66" t="n">
        <v>-0.0592381037957014</v>
      </c>
      <c r="I65" s="37" t="inlineStr">
        <is>
          <t>train</t>
        </is>
      </c>
    </row>
    <row r="66" ht="15" customHeight="1" s="35">
      <c r="A66" s="48">
        <f>'1_Raw_Games'!A66</f>
        <v/>
      </c>
      <c r="B66" s="49">
        <f>'1_Raw_Games'!B66</f>
        <v/>
      </c>
      <c r="C66" s="48">
        <f>'1_Raw_Games'!D66</f>
        <v/>
      </c>
      <c r="D66" s="48">
        <f>'1_Raw_Games'!C66</f>
        <v/>
      </c>
      <c r="E66" s="48">
        <f>'1_Raw_Games'!O66</f>
        <v/>
      </c>
      <c r="F66" s="55">
        <f>'3_Elo_Chain'!H66</f>
        <v/>
      </c>
      <c r="G66" s="66" t="n">
        <v>0.4303089115803848</v>
      </c>
      <c r="H66" s="66" t="n">
        <v>-0.285710762860317</v>
      </c>
      <c r="I66" s="37" t="inlineStr">
        <is>
          <t>train</t>
        </is>
      </c>
    </row>
    <row r="67" ht="15" customHeight="1" s="35">
      <c r="A67" s="48">
        <f>'1_Raw_Games'!A67</f>
        <v/>
      </c>
      <c r="B67" s="49">
        <f>'1_Raw_Games'!B67</f>
        <v/>
      </c>
      <c r="C67" s="48">
        <f>'1_Raw_Games'!D67</f>
        <v/>
      </c>
      <c r="D67" s="48">
        <f>'1_Raw_Games'!C67</f>
        <v/>
      </c>
      <c r="E67" s="48">
        <f>'1_Raw_Games'!O67</f>
        <v/>
      </c>
      <c r="F67" s="55">
        <f>'3_Elo_Chain'!H67</f>
        <v/>
      </c>
      <c r="G67" s="66" t="n">
        <v>0.6347333392037705</v>
      </c>
      <c r="H67" s="66" t="n">
        <v>-0.4165932386846567</v>
      </c>
      <c r="I67" s="37" t="inlineStr">
        <is>
          <t>train</t>
        </is>
      </c>
    </row>
    <row r="68" ht="15" customHeight="1" s="35">
      <c r="A68" s="48">
        <f>'1_Raw_Games'!A68</f>
        <v/>
      </c>
      <c r="B68" s="49">
        <f>'1_Raw_Games'!B68</f>
        <v/>
      </c>
      <c r="C68" s="48">
        <f>'1_Raw_Games'!D68</f>
        <v/>
      </c>
      <c r="D68" s="48">
        <f>'1_Raw_Games'!C68</f>
        <v/>
      </c>
      <c r="E68" s="48">
        <f>'1_Raw_Games'!O68</f>
        <v/>
      </c>
      <c r="F68" s="55">
        <f>'3_Elo_Chain'!H68</f>
        <v/>
      </c>
      <c r="G68" s="66" t="n">
        <v>0.4600737095677101</v>
      </c>
      <c r="H68" s="66" t="n">
        <v>0.1988152842722046</v>
      </c>
      <c r="I68" s="37" t="inlineStr">
        <is>
          <t>train</t>
        </is>
      </c>
    </row>
    <row r="69" ht="15" customHeight="1" s="35">
      <c r="A69" s="48">
        <f>'1_Raw_Games'!A69</f>
        <v/>
      </c>
      <c r="B69" s="49">
        <f>'1_Raw_Games'!B69</f>
        <v/>
      </c>
      <c r="C69" s="48">
        <f>'1_Raw_Games'!D69</f>
        <v/>
      </c>
      <c r="D69" s="48">
        <f>'1_Raw_Games'!C69</f>
        <v/>
      </c>
      <c r="E69" s="48">
        <f>'1_Raw_Games'!O69</f>
        <v/>
      </c>
      <c r="F69" s="55">
        <f>'3_Elo_Chain'!H69</f>
        <v/>
      </c>
      <c r="G69" s="66" t="n">
        <v>0.4458085003878846</v>
      </c>
      <c r="H69" s="66" t="n">
        <v>0.0631545528133433</v>
      </c>
      <c r="I69" s="37" t="inlineStr">
        <is>
          <t>train</t>
        </is>
      </c>
    </row>
    <row r="70" ht="15" customHeight="1" s="35">
      <c r="A70" s="48">
        <f>'1_Raw_Games'!A70</f>
        <v/>
      </c>
      <c r="B70" s="49">
        <f>'1_Raw_Games'!B70</f>
        <v/>
      </c>
      <c r="C70" s="48">
        <f>'1_Raw_Games'!D70</f>
        <v/>
      </c>
      <c r="D70" s="48">
        <f>'1_Raw_Games'!C70</f>
        <v/>
      </c>
      <c r="E70" s="48">
        <f>'1_Raw_Games'!O70</f>
        <v/>
      </c>
      <c r="F70" s="55">
        <f>'3_Elo_Chain'!H70</f>
        <v/>
      </c>
      <c r="G70" s="66" t="n">
        <v>0.3777399002086938</v>
      </c>
      <c r="H70" s="66" t="n">
        <v>-0.0067938102335882</v>
      </c>
      <c r="I70" s="37" t="inlineStr">
        <is>
          <t>train</t>
        </is>
      </c>
    </row>
    <row r="71" ht="15" customHeight="1" s="35">
      <c r="A71" s="48">
        <f>'1_Raw_Games'!A71</f>
        <v/>
      </c>
      <c r="B71" s="49">
        <f>'1_Raw_Games'!B71</f>
        <v/>
      </c>
      <c r="C71" s="48">
        <f>'1_Raw_Games'!D71</f>
        <v/>
      </c>
      <c r="D71" s="48">
        <f>'1_Raw_Games'!C71</f>
        <v/>
      </c>
      <c r="E71" s="48">
        <f>'1_Raw_Games'!O71</f>
        <v/>
      </c>
      <c r="F71" s="55">
        <f>'3_Elo_Chain'!H71</f>
        <v/>
      </c>
      <c r="G71" s="66" t="n">
        <v>0.5013846728954665</v>
      </c>
      <c r="H71" s="66" t="n">
        <v>0.1248399048759205</v>
      </c>
      <c r="I71" s="37" t="inlineStr">
        <is>
          <t>train</t>
        </is>
      </c>
    </row>
    <row r="72" ht="15" customHeight="1" s="35">
      <c r="A72" s="48">
        <f>'1_Raw_Games'!A72</f>
        <v/>
      </c>
      <c r="B72" s="49">
        <f>'1_Raw_Games'!B72</f>
        <v/>
      </c>
      <c r="C72" s="48">
        <f>'1_Raw_Games'!D72</f>
        <v/>
      </c>
      <c r="D72" s="48">
        <f>'1_Raw_Games'!C72</f>
        <v/>
      </c>
      <c r="E72" s="48">
        <f>'1_Raw_Games'!O72</f>
        <v/>
      </c>
      <c r="F72" s="55">
        <f>'3_Elo_Chain'!H72</f>
        <v/>
      </c>
      <c r="G72" s="66" t="n">
        <v>0.3111863004296077</v>
      </c>
      <c r="H72" s="66" t="n">
        <v>0.2032388462054886</v>
      </c>
      <c r="I72" s="37" t="inlineStr">
        <is>
          <t>train</t>
        </is>
      </c>
    </row>
    <row r="73" ht="15" customHeight="1" s="35">
      <c r="A73" s="48">
        <f>'1_Raw_Games'!A73</f>
        <v/>
      </c>
      <c r="B73" s="49">
        <f>'1_Raw_Games'!B73</f>
        <v/>
      </c>
      <c r="C73" s="48">
        <f>'1_Raw_Games'!D73</f>
        <v/>
      </c>
      <c r="D73" s="48">
        <f>'1_Raw_Games'!C73</f>
        <v/>
      </c>
      <c r="E73" s="48">
        <f>'1_Raw_Games'!O73</f>
        <v/>
      </c>
      <c r="F73" s="55">
        <f>'3_Elo_Chain'!H73</f>
        <v/>
      </c>
      <c r="G73" s="66" t="n">
        <v>0.6623557331893887</v>
      </c>
      <c r="H73" s="66" t="n">
        <v>-0.08731990715999149</v>
      </c>
      <c r="I73" s="37" t="inlineStr">
        <is>
          <t>train</t>
        </is>
      </c>
    </row>
    <row r="74" ht="15" customHeight="1" s="35">
      <c r="A74" s="48">
        <f>'1_Raw_Games'!A74</f>
        <v/>
      </c>
      <c r="B74" s="49">
        <f>'1_Raw_Games'!B74</f>
        <v/>
      </c>
      <c r="C74" s="48">
        <f>'1_Raw_Games'!D74</f>
        <v/>
      </c>
      <c r="D74" s="48">
        <f>'1_Raw_Games'!C74</f>
        <v/>
      </c>
      <c r="E74" s="48">
        <f>'1_Raw_Games'!O74</f>
        <v/>
      </c>
      <c r="F74" s="55">
        <f>'3_Elo_Chain'!H74</f>
        <v/>
      </c>
      <c r="G74" s="66" t="n">
        <v>0.433846035499859</v>
      </c>
      <c r="H74" s="66" t="n">
        <v>0.3102577923435081</v>
      </c>
      <c r="I74" s="37" t="inlineStr">
        <is>
          <t>train</t>
        </is>
      </c>
    </row>
    <row r="75" ht="15" customHeight="1" s="35">
      <c r="A75" s="48">
        <f>'1_Raw_Games'!A75</f>
        <v/>
      </c>
      <c r="B75" s="49">
        <f>'1_Raw_Games'!B75</f>
        <v/>
      </c>
      <c r="C75" s="48">
        <f>'1_Raw_Games'!D75</f>
        <v/>
      </c>
      <c r="D75" s="48">
        <f>'1_Raw_Games'!C75</f>
        <v/>
      </c>
      <c r="E75" s="48">
        <f>'1_Raw_Games'!O75</f>
        <v/>
      </c>
      <c r="F75" s="55">
        <f>'3_Elo_Chain'!H75</f>
        <v/>
      </c>
      <c r="G75" s="66" t="n">
        <v>0.2568989704113257</v>
      </c>
      <c r="H75" s="66" t="n">
        <v>0.1015449320421781</v>
      </c>
      <c r="I75" s="37" t="inlineStr">
        <is>
          <t>train</t>
        </is>
      </c>
    </row>
    <row r="76" ht="15" customHeight="1" s="35">
      <c r="A76" s="48">
        <f>'1_Raw_Games'!A76</f>
        <v/>
      </c>
      <c r="B76" s="49">
        <f>'1_Raw_Games'!B76</f>
        <v/>
      </c>
      <c r="C76" s="48">
        <f>'1_Raw_Games'!D76</f>
        <v/>
      </c>
      <c r="D76" s="48">
        <f>'1_Raw_Games'!C76</f>
        <v/>
      </c>
      <c r="E76" s="48">
        <f>'1_Raw_Games'!O76</f>
        <v/>
      </c>
      <c r="F76" s="55">
        <f>'3_Elo_Chain'!H76</f>
        <v/>
      </c>
      <c r="G76" s="66" t="n">
        <v>0.5928962168710368</v>
      </c>
      <c r="H76" s="66" t="n">
        <v>0.2295093975929569</v>
      </c>
      <c r="I76" s="37" t="inlineStr">
        <is>
          <t>train</t>
        </is>
      </c>
    </row>
    <row r="77" ht="15" customHeight="1" s="35">
      <c r="A77" s="48">
        <f>'1_Raw_Games'!A77</f>
        <v/>
      </c>
      <c r="B77" s="49">
        <f>'1_Raw_Games'!B77</f>
        <v/>
      </c>
      <c r="C77" s="48">
        <f>'1_Raw_Games'!D77</f>
        <v/>
      </c>
      <c r="D77" s="48">
        <f>'1_Raw_Games'!C77</f>
        <v/>
      </c>
      <c r="E77" s="48">
        <f>'1_Raw_Games'!O77</f>
        <v/>
      </c>
      <c r="F77" s="55">
        <f>'3_Elo_Chain'!H77</f>
        <v/>
      </c>
      <c r="G77" s="66" t="n">
        <v>0.57191829493348</v>
      </c>
      <c r="H77" s="66" t="n">
        <v>-0.3025550481474605</v>
      </c>
      <c r="I77" s="37" t="inlineStr">
        <is>
          <t>train</t>
        </is>
      </c>
    </row>
    <row r="78" ht="15" customHeight="1" s="35">
      <c r="A78" s="48">
        <f>'1_Raw_Games'!A78</f>
        <v/>
      </c>
      <c r="B78" s="49">
        <f>'1_Raw_Games'!B78</f>
        <v/>
      </c>
      <c r="C78" s="48">
        <f>'1_Raw_Games'!D78</f>
        <v/>
      </c>
      <c r="D78" s="48">
        <f>'1_Raw_Games'!C78</f>
        <v/>
      </c>
      <c r="E78" s="48">
        <f>'1_Raw_Games'!O78</f>
        <v/>
      </c>
      <c r="F78" s="55">
        <f>'3_Elo_Chain'!H78</f>
        <v/>
      </c>
      <c r="G78" s="66" t="n">
        <v>0.5390183881687555</v>
      </c>
      <c r="H78" s="66" t="n">
        <v>-0.2786048622415733</v>
      </c>
      <c r="I78" s="37" t="inlineStr">
        <is>
          <t>train</t>
        </is>
      </c>
    </row>
    <row r="79" ht="15" customHeight="1" s="35">
      <c r="A79" s="48">
        <f>'1_Raw_Games'!A79</f>
        <v/>
      </c>
      <c r="B79" s="49">
        <f>'1_Raw_Games'!B79</f>
        <v/>
      </c>
      <c r="C79" s="48">
        <f>'1_Raw_Games'!D79</f>
        <v/>
      </c>
      <c r="D79" s="48">
        <f>'1_Raw_Games'!C79</f>
        <v/>
      </c>
      <c r="E79" s="48">
        <f>'1_Raw_Games'!O79</f>
        <v/>
      </c>
      <c r="F79" s="55">
        <f>'3_Elo_Chain'!H79</f>
        <v/>
      </c>
      <c r="G79" s="66" t="n">
        <v>0.3776404857903722</v>
      </c>
      <c r="H79" s="66" t="n">
        <v>0.0127480501000795</v>
      </c>
      <c r="I79" s="37" t="inlineStr">
        <is>
          <t>train</t>
        </is>
      </c>
    </row>
    <row r="80" ht="15" customHeight="1" s="35">
      <c r="A80" s="48">
        <f>'1_Raw_Games'!A80</f>
        <v/>
      </c>
      <c r="B80" s="49">
        <f>'1_Raw_Games'!B80</f>
        <v/>
      </c>
      <c r="C80" s="48">
        <f>'1_Raw_Games'!D80</f>
        <v/>
      </c>
      <c r="D80" s="48">
        <f>'1_Raw_Games'!C80</f>
        <v/>
      </c>
      <c r="E80" s="48">
        <f>'1_Raw_Games'!O80</f>
        <v/>
      </c>
      <c r="F80" s="55">
        <f>'3_Elo_Chain'!H80</f>
        <v/>
      </c>
      <c r="G80" s="66" t="n">
        <v>0.2779480931285352</v>
      </c>
      <c r="H80" s="66" t="n">
        <v>-0.2660263495992812</v>
      </c>
      <c r="I80" s="37" t="inlineStr">
        <is>
          <t>train</t>
        </is>
      </c>
    </row>
    <row r="81" ht="15" customHeight="1" s="35">
      <c r="A81" s="48">
        <f>'1_Raw_Games'!A81</f>
        <v/>
      </c>
      <c r="B81" s="49">
        <f>'1_Raw_Games'!B81</f>
        <v/>
      </c>
      <c r="C81" s="48">
        <f>'1_Raw_Games'!D81</f>
        <v/>
      </c>
      <c r="D81" s="48">
        <f>'1_Raw_Games'!C81</f>
        <v/>
      </c>
      <c r="E81" s="48">
        <f>'1_Raw_Games'!O81</f>
        <v/>
      </c>
      <c r="F81" s="55">
        <f>'3_Elo_Chain'!H81</f>
        <v/>
      </c>
      <c r="G81" s="66" t="n">
        <v>0.3511518026943829</v>
      </c>
      <c r="H81" s="66" t="n">
        <v>0.3075012610496976</v>
      </c>
      <c r="I81" s="37" t="inlineStr">
        <is>
          <t>train</t>
        </is>
      </c>
    </row>
    <row r="82" ht="15" customHeight="1" s="35">
      <c r="A82" s="48">
        <f>'1_Raw_Games'!A82</f>
        <v/>
      </c>
      <c r="B82" s="49">
        <f>'1_Raw_Games'!B82</f>
        <v/>
      </c>
      <c r="C82" s="48">
        <f>'1_Raw_Games'!D82</f>
        <v/>
      </c>
      <c r="D82" s="48">
        <f>'1_Raw_Games'!C82</f>
        <v/>
      </c>
      <c r="E82" s="48">
        <f>'1_Raw_Games'!O82</f>
        <v/>
      </c>
      <c r="F82" s="55">
        <f>'3_Elo_Chain'!H82</f>
        <v/>
      </c>
      <c r="G82" s="66" t="n">
        <v>0.5588412347976963</v>
      </c>
      <c r="H82" s="66" t="n">
        <v>-0.359202205917039</v>
      </c>
      <c r="I82" s="37" t="inlineStr">
        <is>
          <t>train</t>
        </is>
      </c>
    </row>
    <row r="83" ht="15" customHeight="1" s="35">
      <c r="A83" s="48">
        <f>'1_Raw_Games'!A83</f>
        <v/>
      </c>
      <c r="B83" s="49">
        <f>'1_Raw_Games'!B83</f>
        <v/>
      </c>
      <c r="C83" s="48">
        <f>'1_Raw_Games'!D83</f>
        <v/>
      </c>
      <c r="D83" s="48">
        <f>'1_Raw_Games'!C83</f>
        <v/>
      </c>
      <c r="E83" s="48">
        <f>'1_Raw_Games'!O83</f>
        <v/>
      </c>
      <c r="F83" s="55">
        <f>'3_Elo_Chain'!H83</f>
        <v/>
      </c>
      <c r="G83" s="66" t="n">
        <v>0.5805183704776018</v>
      </c>
      <c r="H83" s="66" t="n">
        <v>-0.0921109666512611</v>
      </c>
      <c r="I83" s="37" t="inlineStr">
        <is>
          <t>train</t>
        </is>
      </c>
    </row>
    <row r="84" ht="15" customHeight="1" s="35">
      <c r="A84" s="48">
        <f>'1_Raw_Games'!A84</f>
        <v/>
      </c>
      <c r="B84" s="49">
        <f>'1_Raw_Games'!B84</f>
        <v/>
      </c>
      <c r="C84" s="48">
        <f>'1_Raw_Games'!D84</f>
        <v/>
      </c>
      <c r="D84" s="48">
        <f>'1_Raw_Games'!C84</f>
        <v/>
      </c>
      <c r="E84" s="48">
        <f>'1_Raw_Games'!O84</f>
        <v/>
      </c>
      <c r="F84" s="55">
        <f>'3_Elo_Chain'!H84</f>
        <v/>
      </c>
      <c r="G84" s="66" t="n">
        <v>0.3457421020453284</v>
      </c>
      <c r="H84" s="66" t="n">
        <v>0.4261398947462506</v>
      </c>
      <c r="I84" s="37" t="inlineStr">
        <is>
          <t>train</t>
        </is>
      </c>
    </row>
    <row r="85" ht="15" customHeight="1" s="35">
      <c r="A85" s="48">
        <f>'1_Raw_Games'!A85</f>
        <v/>
      </c>
      <c r="B85" s="49">
        <f>'1_Raw_Games'!B85</f>
        <v/>
      </c>
      <c r="C85" s="48">
        <f>'1_Raw_Games'!D85</f>
        <v/>
      </c>
      <c r="D85" s="48">
        <f>'1_Raw_Games'!C85</f>
        <v/>
      </c>
      <c r="E85" s="48">
        <f>'1_Raw_Games'!O85</f>
        <v/>
      </c>
      <c r="F85" s="55">
        <f>'3_Elo_Chain'!H85</f>
        <v/>
      </c>
      <c r="G85" s="66" t="n">
        <v>0.0301824531250264</v>
      </c>
      <c r="H85" s="66" t="n">
        <v>0.0253070522426228</v>
      </c>
      <c r="I85" s="37" t="inlineStr">
        <is>
          <t>train</t>
        </is>
      </c>
    </row>
    <row r="86" ht="15" customHeight="1" s="35">
      <c r="A86" s="48">
        <f>'1_Raw_Games'!A86</f>
        <v/>
      </c>
      <c r="B86" s="49">
        <f>'1_Raw_Games'!B86</f>
        <v/>
      </c>
      <c r="C86" s="48">
        <f>'1_Raw_Games'!D86</f>
        <v/>
      </c>
      <c r="D86" s="48">
        <f>'1_Raw_Games'!C86</f>
        <v/>
      </c>
      <c r="E86" s="48">
        <f>'1_Raw_Games'!O86</f>
        <v/>
      </c>
      <c r="F86" s="55">
        <f>'3_Elo_Chain'!H86</f>
        <v/>
      </c>
      <c r="G86" s="66" t="n">
        <v>0.298701035378478</v>
      </c>
      <c r="H86" s="66" t="n">
        <v>0.1359281078663068</v>
      </c>
      <c r="I86" s="37" t="inlineStr">
        <is>
          <t>train</t>
        </is>
      </c>
    </row>
    <row r="87" ht="15" customHeight="1" s="35">
      <c r="A87" s="48">
        <f>'1_Raw_Games'!A87</f>
        <v/>
      </c>
      <c r="B87" s="49">
        <f>'1_Raw_Games'!B87</f>
        <v/>
      </c>
      <c r="C87" s="48">
        <f>'1_Raw_Games'!D87</f>
        <v/>
      </c>
      <c r="D87" s="48">
        <f>'1_Raw_Games'!C87</f>
        <v/>
      </c>
      <c r="E87" s="48">
        <f>'1_Raw_Games'!O87</f>
        <v/>
      </c>
      <c r="F87" s="55">
        <f>'3_Elo_Chain'!H87</f>
        <v/>
      </c>
      <c r="G87" s="66" t="n">
        <v>0.3536108771702474</v>
      </c>
      <c r="H87" s="66" t="n">
        <v>0.1665859861451331</v>
      </c>
      <c r="I87" s="37" t="inlineStr">
        <is>
          <t>train</t>
        </is>
      </c>
    </row>
    <row r="88" ht="15" customHeight="1" s="35">
      <c r="A88" s="48">
        <f>'1_Raw_Games'!A88</f>
        <v/>
      </c>
      <c r="B88" s="49">
        <f>'1_Raw_Games'!B88</f>
        <v/>
      </c>
      <c r="C88" s="48">
        <f>'1_Raw_Games'!D88</f>
        <v/>
      </c>
      <c r="D88" s="48">
        <f>'1_Raw_Games'!C88</f>
        <v/>
      </c>
      <c r="E88" s="48">
        <f>'1_Raw_Games'!O88</f>
        <v/>
      </c>
      <c r="F88" s="55">
        <f>'3_Elo_Chain'!H88</f>
        <v/>
      </c>
      <c r="G88" s="66" t="n">
        <v>0.4587210082081037</v>
      </c>
      <c r="H88" s="66" t="n">
        <v>0.2038938563547294</v>
      </c>
      <c r="I88" s="37" t="inlineStr">
        <is>
          <t>train</t>
        </is>
      </c>
    </row>
    <row r="89" ht="15" customHeight="1" s="35">
      <c r="A89" s="48">
        <f>'1_Raw_Games'!A89</f>
        <v/>
      </c>
      <c r="B89" s="49">
        <f>'1_Raw_Games'!B89</f>
        <v/>
      </c>
      <c r="C89" s="48">
        <f>'1_Raw_Games'!D89</f>
        <v/>
      </c>
      <c r="D89" s="48">
        <f>'1_Raw_Games'!C89</f>
        <v/>
      </c>
      <c r="E89" s="48">
        <f>'1_Raw_Games'!O89</f>
        <v/>
      </c>
      <c r="F89" s="55">
        <f>'3_Elo_Chain'!H89</f>
        <v/>
      </c>
      <c r="G89" s="66" t="n">
        <v>0.7316196719675566</v>
      </c>
      <c r="H89" s="66" t="n">
        <v>-0.286078747642323</v>
      </c>
      <c r="I89" s="37" t="inlineStr">
        <is>
          <t>train</t>
        </is>
      </c>
    </row>
    <row r="90" ht="15" customHeight="1" s="35">
      <c r="A90" s="48">
        <f>'1_Raw_Games'!A90</f>
        <v/>
      </c>
      <c r="B90" s="49">
        <f>'1_Raw_Games'!B90</f>
        <v/>
      </c>
      <c r="C90" s="48">
        <f>'1_Raw_Games'!D90</f>
        <v/>
      </c>
      <c r="D90" s="48">
        <f>'1_Raw_Games'!C90</f>
        <v/>
      </c>
      <c r="E90" s="48">
        <f>'1_Raw_Games'!O90</f>
        <v/>
      </c>
      <c r="F90" s="55">
        <f>'3_Elo_Chain'!H90</f>
        <v/>
      </c>
      <c r="G90" s="66" t="n">
        <v>-0.0652401388386043</v>
      </c>
      <c r="H90" s="66" t="n">
        <v>-0.054846888807515</v>
      </c>
      <c r="I90" s="37" t="inlineStr">
        <is>
          <t>train</t>
        </is>
      </c>
    </row>
    <row r="91" ht="15" customHeight="1" s="35">
      <c r="A91" s="48">
        <f>'1_Raw_Games'!A91</f>
        <v/>
      </c>
      <c r="B91" s="49">
        <f>'1_Raw_Games'!B91</f>
        <v/>
      </c>
      <c r="C91" s="48">
        <f>'1_Raw_Games'!D91</f>
        <v/>
      </c>
      <c r="D91" s="48">
        <f>'1_Raw_Games'!C91</f>
        <v/>
      </c>
      <c r="E91" s="48">
        <f>'1_Raw_Games'!O91</f>
        <v/>
      </c>
      <c r="F91" s="55">
        <f>'3_Elo_Chain'!H91</f>
        <v/>
      </c>
      <c r="G91" s="66" t="n">
        <v>0.2282934331996351</v>
      </c>
      <c r="H91" s="66" t="n">
        <v>0.0692149242078908</v>
      </c>
      <c r="I91" s="37" t="inlineStr">
        <is>
          <t>train</t>
        </is>
      </c>
    </row>
    <row r="92" ht="15" customHeight="1" s="35">
      <c r="A92" s="48">
        <f>'1_Raw_Games'!A92</f>
        <v/>
      </c>
      <c r="B92" s="49">
        <f>'1_Raw_Games'!B92</f>
        <v/>
      </c>
      <c r="C92" s="48">
        <f>'1_Raw_Games'!D92</f>
        <v/>
      </c>
      <c r="D92" s="48">
        <f>'1_Raw_Games'!C92</f>
        <v/>
      </c>
      <c r="E92" s="48">
        <f>'1_Raw_Games'!O92</f>
        <v/>
      </c>
      <c r="F92" s="55">
        <f>'3_Elo_Chain'!H92</f>
        <v/>
      </c>
      <c r="G92" s="66" t="n">
        <v>0.2640542896659387</v>
      </c>
      <c r="H92" s="66" t="n">
        <v>0.5387122057419567</v>
      </c>
      <c r="I92" s="37" t="inlineStr">
        <is>
          <t>train</t>
        </is>
      </c>
    </row>
    <row r="93" ht="15" customHeight="1" s="35">
      <c r="A93" s="48">
        <f>'1_Raw_Games'!A93</f>
        <v/>
      </c>
      <c r="B93" s="49">
        <f>'1_Raw_Games'!B93</f>
        <v/>
      </c>
      <c r="C93" s="48">
        <f>'1_Raw_Games'!D93</f>
        <v/>
      </c>
      <c r="D93" s="48">
        <f>'1_Raw_Games'!C93</f>
        <v/>
      </c>
      <c r="E93" s="48">
        <f>'1_Raw_Games'!O93</f>
        <v/>
      </c>
      <c r="F93" s="55">
        <f>'3_Elo_Chain'!H93</f>
        <v/>
      </c>
      <c r="G93" s="66" t="n">
        <v>0.2145726684792409</v>
      </c>
      <c r="H93" s="66" t="n">
        <v>0.1095818150135787</v>
      </c>
      <c r="I93" s="37" t="inlineStr">
        <is>
          <t>train</t>
        </is>
      </c>
    </row>
    <row r="94" ht="15" customHeight="1" s="35">
      <c r="A94" s="48">
        <f>'1_Raw_Games'!A94</f>
        <v/>
      </c>
      <c r="B94" s="49">
        <f>'1_Raw_Games'!B94</f>
        <v/>
      </c>
      <c r="C94" s="48">
        <f>'1_Raw_Games'!D94</f>
        <v/>
      </c>
      <c r="D94" s="48">
        <f>'1_Raw_Games'!C94</f>
        <v/>
      </c>
      <c r="E94" s="48">
        <f>'1_Raw_Games'!O94</f>
        <v/>
      </c>
      <c r="F94" s="55">
        <f>'3_Elo_Chain'!H94</f>
        <v/>
      </c>
      <c r="G94" s="66" t="n">
        <v>0.0312613696179301</v>
      </c>
      <c r="H94" s="66" t="n">
        <v>0.3472149049132773</v>
      </c>
      <c r="I94" s="37" t="inlineStr">
        <is>
          <t>train</t>
        </is>
      </c>
    </row>
    <row r="95" ht="15" customHeight="1" s="35">
      <c r="A95" s="48">
        <f>'1_Raw_Games'!A95</f>
        <v/>
      </c>
      <c r="B95" s="49">
        <f>'1_Raw_Games'!B95</f>
        <v/>
      </c>
      <c r="C95" s="48">
        <f>'1_Raw_Games'!D95</f>
        <v/>
      </c>
      <c r="D95" s="48">
        <f>'1_Raw_Games'!C95</f>
        <v/>
      </c>
      <c r="E95" s="48">
        <f>'1_Raw_Games'!O95</f>
        <v/>
      </c>
      <c r="F95" s="55">
        <f>'3_Elo_Chain'!H95</f>
        <v/>
      </c>
      <c r="G95" s="66" t="n">
        <v>-0.0268147114940158</v>
      </c>
      <c r="H95" s="66" t="n">
        <v>-0.5304938015981779</v>
      </c>
      <c r="I95" s="37" t="inlineStr">
        <is>
          <t>train</t>
        </is>
      </c>
    </row>
    <row r="96" ht="15" customHeight="1" s="35">
      <c r="A96" s="48">
        <f>'1_Raw_Games'!A96</f>
        <v/>
      </c>
      <c r="B96" s="49">
        <f>'1_Raw_Games'!B96</f>
        <v/>
      </c>
      <c r="C96" s="48">
        <f>'1_Raw_Games'!D96</f>
        <v/>
      </c>
      <c r="D96" s="48">
        <f>'1_Raw_Games'!C96</f>
        <v/>
      </c>
      <c r="E96" s="48">
        <f>'1_Raw_Games'!O96</f>
        <v/>
      </c>
      <c r="F96" s="55">
        <f>'3_Elo_Chain'!H96</f>
        <v/>
      </c>
      <c r="G96" s="66" t="n">
        <v>0.3050362768073122</v>
      </c>
      <c r="H96" s="66" t="n">
        <v>-0.0944435648639701</v>
      </c>
      <c r="I96" s="37" t="inlineStr">
        <is>
          <t>train</t>
        </is>
      </c>
    </row>
    <row r="97" ht="15" customHeight="1" s="35">
      <c r="A97" s="48">
        <f>'1_Raw_Games'!A97</f>
        <v/>
      </c>
      <c r="B97" s="49">
        <f>'1_Raw_Games'!B97</f>
        <v/>
      </c>
      <c r="C97" s="48">
        <f>'1_Raw_Games'!D97</f>
        <v/>
      </c>
      <c r="D97" s="48">
        <f>'1_Raw_Games'!C97</f>
        <v/>
      </c>
      <c r="E97" s="48">
        <f>'1_Raw_Games'!O97</f>
        <v/>
      </c>
      <c r="F97" s="55">
        <f>'3_Elo_Chain'!H97</f>
        <v/>
      </c>
      <c r="G97" s="66" t="n">
        <v>0.1231200066711947</v>
      </c>
      <c r="H97" s="66" t="n">
        <v>0.3039035432317363</v>
      </c>
      <c r="I97" s="37" t="inlineStr">
        <is>
          <t>train</t>
        </is>
      </c>
    </row>
    <row r="98" ht="15" customHeight="1" s="35">
      <c r="A98" s="48">
        <f>'1_Raw_Games'!A98</f>
        <v/>
      </c>
      <c r="B98" s="49">
        <f>'1_Raw_Games'!B98</f>
        <v/>
      </c>
      <c r="C98" s="48">
        <f>'1_Raw_Games'!D98</f>
        <v/>
      </c>
      <c r="D98" s="48">
        <f>'1_Raw_Games'!C98</f>
        <v/>
      </c>
      <c r="E98" s="48">
        <f>'1_Raw_Games'!O98</f>
        <v/>
      </c>
      <c r="F98" s="55">
        <f>'3_Elo_Chain'!H98</f>
        <v/>
      </c>
      <c r="G98" s="66" t="n">
        <v>0.142191504220945</v>
      </c>
      <c r="H98" s="66" t="n">
        <v>-0.1962316176587402</v>
      </c>
      <c r="I98" s="37" t="inlineStr">
        <is>
          <t>train</t>
        </is>
      </c>
    </row>
    <row r="99" ht="15" customHeight="1" s="35">
      <c r="A99" s="48">
        <f>'1_Raw_Games'!A99</f>
        <v/>
      </c>
      <c r="B99" s="49">
        <f>'1_Raw_Games'!B99</f>
        <v/>
      </c>
      <c r="C99" s="48">
        <f>'1_Raw_Games'!D99</f>
        <v/>
      </c>
      <c r="D99" s="48">
        <f>'1_Raw_Games'!C99</f>
        <v/>
      </c>
      <c r="E99" s="48">
        <f>'1_Raw_Games'!O99</f>
        <v/>
      </c>
      <c r="F99" s="55">
        <f>'3_Elo_Chain'!H99</f>
        <v/>
      </c>
      <c r="G99" s="66" t="n">
        <v>0.4416726251722635</v>
      </c>
      <c r="H99" s="66" t="n">
        <v>-0.5142782943975515</v>
      </c>
      <c r="I99" s="37" t="inlineStr">
        <is>
          <t>train</t>
        </is>
      </c>
    </row>
    <row r="100" ht="15" customHeight="1" s="35">
      <c r="A100" s="48">
        <f>'1_Raw_Games'!A100</f>
        <v/>
      </c>
      <c r="B100" s="49">
        <f>'1_Raw_Games'!B100</f>
        <v/>
      </c>
      <c r="C100" s="48">
        <f>'1_Raw_Games'!D100</f>
        <v/>
      </c>
      <c r="D100" s="48">
        <f>'1_Raw_Games'!C100</f>
        <v/>
      </c>
      <c r="E100" s="48">
        <f>'1_Raw_Games'!O100</f>
        <v/>
      </c>
      <c r="F100" s="55">
        <f>'3_Elo_Chain'!H100</f>
        <v/>
      </c>
      <c r="G100" s="66" t="n">
        <v>0.5591775934089047</v>
      </c>
      <c r="H100" s="66" t="n">
        <v>-0.2306408257396954</v>
      </c>
      <c r="I100" s="37" t="inlineStr">
        <is>
          <t>train</t>
        </is>
      </c>
    </row>
    <row r="101" ht="15" customHeight="1" s="35">
      <c r="A101" s="48">
        <f>'1_Raw_Games'!A101</f>
        <v/>
      </c>
      <c r="B101" s="49">
        <f>'1_Raw_Games'!B101</f>
        <v/>
      </c>
      <c r="C101" s="48">
        <f>'1_Raw_Games'!D101</f>
        <v/>
      </c>
      <c r="D101" s="48">
        <f>'1_Raw_Games'!C101</f>
        <v/>
      </c>
      <c r="E101" s="48">
        <f>'1_Raw_Games'!O101</f>
        <v/>
      </c>
      <c r="F101" s="55">
        <f>'3_Elo_Chain'!H101</f>
        <v/>
      </c>
      <c r="G101" s="66" t="n">
        <v>0.5524571762590207</v>
      </c>
      <c r="H101" s="66" t="n">
        <v>-0.2875072041085396</v>
      </c>
      <c r="I101" s="37" t="inlineStr">
        <is>
          <t>train</t>
        </is>
      </c>
    </row>
    <row r="102" ht="15" customHeight="1" s="35">
      <c r="A102" s="48">
        <f>'1_Raw_Games'!A102</f>
        <v/>
      </c>
      <c r="B102" s="49">
        <f>'1_Raw_Games'!B102</f>
        <v/>
      </c>
      <c r="C102" s="48">
        <f>'1_Raw_Games'!D102</f>
        <v/>
      </c>
      <c r="D102" s="48">
        <f>'1_Raw_Games'!C102</f>
        <v/>
      </c>
      <c r="E102" s="48">
        <f>'1_Raw_Games'!O102</f>
        <v/>
      </c>
      <c r="F102" s="55">
        <f>'3_Elo_Chain'!H102</f>
        <v/>
      </c>
      <c r="G102" s="66" t="n">
        <v>0.2519223401310859</v>
      </c>
      <c r="H102" s="66" t="n">
        <v>0.3237720292910309</v>
      </c>
      <c r="I102" s="37" t="inlineStr">
        <is>
          <t>train</t>
        </is>
      </c>
    </row>
    <row r="103" ht="15" customHeight="1" s="35">
      <c r="A103" s="48">
        <f>'1_Raw_Games'!A103</f>
        <v/>
      </c>
      <c r="B103" s="49">
        <f>'1_Raw_Games'!B103</f>
        <v/>
      </c>
      <c r="C103" s="48">
        <f>'1_Raw_Games'!D103</f>
        <v/>
      </c>
      <c r="D103" s="48">
        <f>'1_Raw_Games'!C103</f>
        <v/>
      </c>
      <c r="E103" s="48">
        <f>'1_Raw_Games'!O103</f>
        <v/>
      </c>
      <c r="F103" s="55">
        <f>'3_Elo_Chain'!H103</f>
        <v/>
      </c>
      <c r="G103" s="66" t="n">
        <v>0.4927929312564232</v>
      </c>
      <c r="H103" s="66" t="n">
        <v>-0.08987756542019371</v>
      </c>
      <c r="I103" s="37" t="inlineStr">
        <is>
          <t>train</t>
        </is>
      </c>
    </row>
    <row r="104" ht="15" customHeight="1" s="35">
      <c r="A104" s="48">
        <f>'1_Raw_Games'!A104</f>
        <v/>
      </c>
      <c r="B104" s="49">
        <f>'1_Raw_Games'!B104</f>
        <v/>
      </c>
      <c r="C104" s="48">
        <f>'1_Raw_Games'!D104</f>
        <v/>
      </c>
      <c r="D104" s="48">
        <f>'1_Raw_Games'!C104</f>
        <v/>
      </c>
      <c r="E104" s="48">
        <f>'1_Raw_Games'!O104</f>
        <v/>
      </c>
      <c r="F104" s="55">
        <f>'3_Elo_Chain'!H104</f>
        <v/>
      </c>
      <c r="G104" s="66" t="n">
        <v>0.3511185494271465</v>
      </c>
      <c r="H104" s="66" t="n">
        <v>0.1413245192618744</v>
      </c>
      <c r="I104" s="37" t="inlineStr">
        <is>
          <t>train</t>
        </is>
      </c>
    </row>
    <row r="105" ht="15" customHeight="1" s="35">
      <c r="A105" s="48">
        <f>'1_Raw_Games'!A105</f>
        <v/>
      </c>
      <c r="B105" s="49">
        <f>'1_Raw_Games'!B105</f>
        <v/>
      </c>
      <c r="C105" s="48">
        <f>'1_Raw_Games'!D105</f>
        <v/>
      </c>
      <c r="D105" s="48">
        <f>'1_Raw_Games'!C105</f>
        <v/>
      </c>
      <c r="E105" s="48">
        <f>'1_Raw_Games'!O105</f>
        <v/>
      </c>
      <c r="F105" s="55">
        <f>'3_Elo_Chain'!H105</f>
        <v/>
      </c>
      <c r="G105" s="66" t="n">
        <v>0.393405099464598</v>
      </c>
      <c r="H105" s="66" t="n">
        <v>-0.2871962136722391</v>
      </c>
      <c r="I105" s="37" t="inlineStr">
        <is>
          <t>train</t>
        </is>
      </c>
    </row>
    <row r="106" ht="15" customHeight="1" s="35">
      <c r="A106" s="48">
        <f>'1_Raw_Games'!A106</f>
        <v/>
      </c>
      <c r="B106" s="49">
        <f>'1_Raw_Games'!B106</f>
        <v/>
      </c>
      <c r="C106" s="48">
        <f>'1_Raw_Games'!D106</f>
        <v/>
      </c>
      <c r="D106" s="48">
        <f>'1_Raw_Games'!C106</f>
        <v/>
      </c>
      <c r="E106" s="48">
        <f>'1_Raw_Games'!O106</f>
        <v/>
      </c>
      <c r="F106" s="55">
        <f>'3_Elo_Chain'!H106</f>
        <v/>
      </c>
      <c r="G106" s="66" t="n">
        <v>0.1445803223985173</v>
      </c>
      <c r="H106" s="66" t="n">
        <v>-0.150626242029358</v>
      </c>
      <c r="I106" s="37" t="inlineStr">
        <is>
          <t>train</t>
        </is>
      </c>
    </row>
    <row r="107" ht="15" customHeight="1" s="35">
      <c r="A107" s="48">
        <f>'1_Raw_Games'!A107</f>
        <v/>
      </c>
      <c r="B107" s="49">
        <f>'1_Raw_Games'!B107</f>
        <v/>
      </c>
      <c r="C107" s="48">
        <f>'1_Raw_Games'!D107</f>
        <v/>
      </c>
      <c r="D107" s="48">
        <f>'1_Raw_Games'!C107</f>
        <v/>
      </c>
      <c r="E107" s="48">
        <f>'1_Raw_Games'!O107</f>
        <v/>
      </c>
      <c r="F107" s="55">
        <f>'3_Elo_Chain'!H107</f>
        <v/>
      </c>
      <c r="G107" s="66" t="n">
        <v>0.2975478324296826</v>
      </c>
      <c r="H107" s="66" t="n">
        <v>0.0288135476374691</v>
      </c>
      <c r="I107" s="37" t="inlineStr">
        <is>
          <t>train</t>
        </is>
      </c>
    </row>
    <row r="108" ht="15" customHeight="1" s="35">
      <c r="A108" s="48">
        <f>'1_Raw_Games'!A108</f>
        <v/>
      </c>
      <c r="B108" s="49">
        <f>'1_Raw_Games'!B108</f>
        <v/>
      </c>
      <c r="C108" s="48">
        <f>'1_Raw_Games'!D108</f>
        <v/>
      </c>
      <c r="D108" s="48">
        <f>'1_Raw_Games'!C108</f>
        <v/>
      </c>
      <c r="E108" s="48">
        <f>'1_Raw_Games'!O108</f>
        <v/>
      </c>
      <c r="F108" s="55">
        <f>'3_Elo_Chain'!H108</f>
        <v/>
      </c>
      <c r="G108" s="66" t="n">
        <v>0.2963166441599209</v>
      </c>
      <c r="H108" s="66" t="n">
        <v>0.3499474128441102</v>
      </c>
      <c r="I108" s="37" t="inlineStr">
        <is>
          <t>train</t>
        </is>
      </c>
    </row>
    <row r="109" ht="15" customHeight="1" s="35">
      <c r="A109" s="48">
        <f>'1_Raw_Games'!A109</f>
        <v/>
      </c>
      <c r="B109" s="49">
        <f>'1_Raw_Games'!B109</f>
        <v/>
      </c>
      <c r="C109" s="48">
        <f>'1_Raw_Games'!D109</f>
        <v/>
      </c>
      <c r="D109" s="48">
        <f>'1_Raw_Games'!C109</f>
        <v/>
      </c>
      <c r="E109" s="48">
        <f>'1_Raw_Games'!O109</f>
        <v/>
      </c>
      <c r="F109" s="55">
        <f>'3_Elo_Chain'!H109</f>
        <v/>
      </c>
      <c r="G109" s="66" t="n">
        <v>0.1042313513860057</v>
      </c>
      <c r="H109" s="66" t="n">
        <v>0.059213555889939</v>
      </c>
      <c r="I109" s="37" t="inlineStr">
        <is>
          <t>train</t>
        </is>
      </c>
    </row>
    <row r="110" ht="15" customHeight="1" s="35">
      <c r="A110" s="48">
        <f>'1_Raw_Games'!A110</f>
        <v/>
      </c>
      <c r="B110" s="49">
        <f>'1_Raw_Games'!B110</f>
        <v/>
      </c>
      <c r="C110" s="48">
        <f>'1_Raw_Games'!D110</f>
        <v/>
      </c>
      <c r="D110" s="48">
        <f>'1_Raw_Games'!C110</f>
        <v/>
      </c>
      <c r="E110" s="48">
        <f>'1_Raw_Games'!O110</f>
        <v/>
      </c>
      <c r="F110" s="55">
        <f>'3_Elo_Chain'!H110</f>
        <v/>
      </c>
      <c r="G110" s="66" t="n">
        <v>0.3923186397190674</v>
      </c>
      <c r="H110" s="66" t="n">
        <v>0.5354599513611951</v>
      </c>
      <c r="I110" s="37" t="inlineStr">
        <is>
          <t>train</t>
        </is>
      </c>
    </row>
    <row r="111" ht="15" customHeight="1" s="35">
      <c r="A111" s="48">
        <f>'1_Raw_Games'!A111</f>
        <v/>
      </c>
      <c r="B111" s="49">
        <f>'1_Raw_Games'!B111</f>
        <v/>
      </c>
      <c r="C111" s="48">
        <f>'1_Raw_Games'!D111</f>
        <v/>
      </c>
      <c r="D111" s="48">
        <f>'1_Raw_Games'!C111</f>
        <v/>
      </c>
      <c r="E111" s="48">
        <f>'1_Raw_Games'!O111</f>
        <v/>
      </c>
      <c r="F111" s="55">
        <f>'3_Elo_Chain'!H111</f>
        <v/>
      </c>
      <c r="G111" s="66" t="n">
        <v>-0.0006036963608224</v>
      </c>
      <c r="H111" s="66" t="n">
        <v>0.3491175530815174</v>
      </c>
      <c r="I111" s="37" t="inlineStr">
        <is>
          <t>train</t>
        </is>
      </c>
    </row>
    <row r="112" ht="15" customHeight="1" s="35">
      <c r="A112" s="48">
        <f>'1_Raw_Games'!A112</f>
        <v/>
      </c>
      <c r="B112" s="49">
        <f>'1_Raw_Games'!B112</f>
        <v/>
      </c>
      <c r="C112" s="48">
        <f>'1_Raw_Games'!D112</f>
        <v/>
      </c>
      <c r="D112" s="48">
        <f>'1_Raw_Games'!C112</f>
        <v/>
      </c>
      <c r="E112" s="48">
        <f>'1_Raw_Games'!O112</f>
        <v/>
      </c>
      <c r="F112" s="55">
        <f>'3_Elo_Chain'!H112</f>
        <v/>
      </c>
      <c r="G112" s="66" t="n">
        <v>0.2820271798974527</v>
      </c>
      <c r="H112" s="66" t="n">
        <v>0.1057472742861421</v>
      </c>
      <c r="I112" s="37" t="inlineStr">
        <is>
          <t>train</t>
        </is>
      </c>
    </row>
    <row r="113" ht="15" customHeight="1" s="35">
      <c r="A113" s="48">
        <f>'1_Raw_Games'!A113</f>
        <v/>
      </c>
      <c r="B113" s="49">
        <f>'1_Raw_Games'!B113</f>
        <v/>
      </c>
      <c r="C113" s="48">
        <f>'1_Raw_Games'!D113</f>
        <v/>
      </c>
      <c r="D113" s="48">
        <f>'1_Raw_Games'!C113</f>
        <v/>
      </c>
      <c r="E113" s="48">
        <f>'1_Raw_Games'!O113</f>
        <v/>
      </c>
      <c r="F113" s="55">
        <f>'3_Elo_Chain'!H113</f>
        <v/>
      </c>
      <c r="G113" s="66" t="n">
        <v>0.5214461175193318</v>
      </c>
      <c r="H113" s="66" t="n">
        <v>-0.693294117674883</v>
      </c>
      <c r="I113" s="37" t="inlineStr">
        <is>
          <t>train</t>
        </is>
      </c>
    </row>
    <row r="114" ht="15" customHeight="1" s="35">
      <c r="A114" s="48">
        <f>'1_Raw_Games'!A114</f>
        <v/>
      </c>
      <c r="B114" s="49">
        <f>'1_Raw_Games'!B114</f>
        <v/>
      </c>
      <c r="C114" s="48">
        <f>'1_Raw_Games'!D114</f>
        <v/>
      </c>
      <c r="D114" s="48">
        <f>'1_Raw_Games'!C114</f>
        <v/>
      </c>
      <c r="E114" s="48">
        <f>'1_Raw_Games'!O114</f>
        <v/>
      </c>
      <c r="F114" s="55">
        <f>'3_Elo_Chain'!H114</f>
        <v/>
      </c>
      <c r="G114" s="66" t="n">
        <v>0.4416162339472559</v>
      </c>
      <c r="H114" s="66" t="n">
        <v>-0.2247834218867952</v>
      </c>
      <c r="I114" s="37" t="inlineStr">
        <is>
          <t>train</t>
        </is>
      </c>
    </row>
    <row r="115" ht="15" customHeight="1" s="35">
      <c r="A115" s="48">
        <f>'1_Raw_Games'!A115</f>
        <v/>
      </c>
      <c r="B115" s="49">
        <f>'1_Raw_Games'!B115</f>
        <v/>
      </c>
      <c r="C115" s="48">
        <f>'1_Raw_Games'!D115</f>
        <v/>
      </c>
      <c r="D115" s="48">
        <f>'1_Raw_Games'!C115</f>
        <v/>
      </c>
      <c r="E115" s="48">
        <f>'1_Raw_Games'!O115</f>
        <v/>
      </c>
      <c r="F115" s="55">
        <f>'3_Elo_Chain'!H115</f>
        <v/>
      </c>
      <c r="G115" s="66" t="n">
        <v>0.4810195395903878</v>
      </c>
      <c r="H115" s="66" t="n">
        <v>-0.1768258364206426</v>
      </c>
      <c r="I115" s="37" t="inlineStr">
        <is>
          <t>train</t>
        </is>
      </c>
    </row>
    <row r="116" ht="15" customHeight="1" s="35">
      <c r="A116" s="48">
        <f>'1_Raw_Games'!A116</f>
        <v/>
      </c>
      <c r="B116" s="49">
        <f>'1_Raw_Games'!B116</f>
        <v/>
      </c>
      <c r="C116" s="48">
        <f>'1_Raw_Games'!D116</f>
        <v/>
      </c>
      <c r="D116" s="48">
        <f>'1_Raw_Games'!C116</f>
        <v/>
      </c>
      <c r="E116" s="48">
        <f>'1_Raw_Games'!O116</f>
        <v/>
      </c>
      <c r="F116" s="55">
        <f>'3_Elo_Chain'!H116</f>
        <v/>
      </c>
      <c r="G116" s="66" t="n">
        <v>0.3514476558026476</v>
      </c>
      <c r="H116" s="66" t="n">
        <v>0.2688559713512175</v>
      </c>
      <c r="I116" s="37" t="inlineStr">
        <is>
          <t>train</t>
        </is>
      </c>
    </row>
    <row r="117" ht="15" customHeight="1" s="35">
      <c r="A117" s="48">
        <f>'1_Raw_Games'!A117</f>
        <v/>
      </c>
      <c r="B117" s="49">
        <f>'1_Raw_Games'!B117</f>
        <v/>
      </c>
      <c r="C117" s="48">
        <f>'1_Raw_Games'!D117</f>
        <v/>
      </c>
      <c r="D117" s="48">
        <f>'1_Raw_Games'!C117</f>
        <v/>
      </c>
      <c r="E117" s="48">
        <f>'1_Raw_Games'!O117</f>
        <v/>
      </c>
      <c r="F117" s="55">
        <f>'3_Elo_Chain'!H117</f>
        <v/>
      </c>
      <c r="G117" s="66" t="n">
        <v>0.1716590371864876</v>
      </c>
      <c r="H117" s="66" t="n">
        <v>0.4742896526423994</v>
      </c>
      <c r="I117" s="37" t="inlineStr">
        <is>
          <t>train</t>
        </is>
      </c>
    </row>
    <row r="118" ht="15" customHeight="1" s="35">
      <c r="A118" s="48">
        <f>'1_Raw_Games'!A118</f>
        <v/>
      </c>
      <c r="B118" s="49">
        <f>'1_Raw_Games'!B118</f>
        <v/>
      </c>
      <c r="C118" s="48">
        <f>'1_Raw_Games'!D118</f>
        <v/>
      </c>
      <c r="D118" s="48">
        <f>'1_Raw_Games'!C118</f>
        <v/>
      </c>
      <c r="E118" s="48">
        <f>'1_Raw_Games'!O118</f>
        <v/>
      </c>
      <c r="F118" s="55">
        <f>'3_Elo_Chain'!H118</f>
        <v/>
      </c>
      <c r="G118" s="66" t="n">
        <v>0.4142748041833224</v>
      </c>
      <c r="H118" s="66" t="n">
        <v>-0.1835277777838015</v>
      </c>
      <c r="I118" s="37" t="inlineStr">
        <is>
          <t>train</t>
        </is>
      </c>
    </row>
    <row r="119" ht="15" customHeight="1" s="35">
      <c r="A119" s="48">
        <f>'1_Raw_Games'!A119</f>
        <v/>
      </c>
      <c r="B119" s="49">
        <f>'1_Raw_Games'!B119</f>
        <v/>
      </c>
      <c r="C119" s="48">
        <f>'1_Raw_Games'!D119</f>
        <v/>
      </c>
      <c r="D119" s="48">
        <f>'1_Raw_Games'!C119</f>
        <v/>
      </c>
      <c r="E119" s="48">
        <f>'1_Raw_Games'!O119</f>
        <v/>
      </c>
      <c r="F119" s="55">
        <f>'3_Elo_Chain'!H119</f>
        <v/>
      </c>
      <c r="G119" s="66" t="n">
        <v>0.374100596002096</v>
      </c>
      <c r="H119" s="66" t="n">
        <v>-0.3079778208689845</v>
      </c>
      <c r="I119" s="37" t="inlineStr">
        <is>
          <t>train</t>
        </is>
      </c>
    </row>
    <row r="120" ht="15" customHeight="1" s="35">
      <c r="A120" s="48">
        <f>'1_Raw_Games'!A120</f>
        <v/>
      </c>
      <c r="B120" s="49">
        <f>'1_Raw_Games'!B120</f>
        <v/>
      </c>
      <c r="C120" s="48">
        <f>'1_Raw_Games'!D120</f>
        <v/>
      </c>
      <c r="D120" s="48">
        <f>'1_Raw_Games'!C120</f>
        <v/>
      </c>
      <c r="E120" s="48">
        <f>'1_Raw_Games'!O120</f>
        <v/>
      </c>
      <c r="F120" s="55">
        <f>'3_Elo_Chain'!H120</f>
        <v/>
      </c>
      <c r="G120" s="66" t="n">
        <v>0.3665638443539241</v>
      </c>
      <c r="H120" s="66" t="n">
        <v>-0.6258732991641254</v>
      </c>
      <c r="I120" s="37" t="inlineStr">
        <is>
          <t>train</t>
        </is>
      </c>
    </row>
    <row r="121" ht="15" customHeight="1" s="35">
      <c r="A121" s="48">
        <f>'1_Raw_Games'!A121</f>
        <v/>
      </c>
      <c r="B121" s="49">
        <f>'1_Raw_Games'!B121</f>
        <v/>
      </c>
      <c r="C121" s="48">
        <f>'1_Raw_Games'!D121</f>
        <v/>
      </c>
      <c r="D121" s="48">
        <f>'1_Raw_Games'!C121</f>
        <v/>
      </c>
      <c r="E121" s="48">
        <f>'1_Raw_Games'!O121</f>
        <v/>
      </c>
      <c r="F121" s="55">
        <f>'3_Elo_Chain'!H121</f>
        <v/>
      </c>
      <c r="G121" s="66" t="n">
        <v>0.0820414787495886</v>
      </c>
      <c r="H121" s="66" t="n">
        <v>0.5220040258022549</v>
      </c>
      <c r="I121" s="37" t="inlineStr">
        <is>
          <t>train</t>
        </is>
      </c>
    </row>
    <row r="122" ht="15" customHeight="1" s="35">
      <c r="A122" s="48">
        <f>'1_Raw_Games'!A122</f>
        <v/>
      </c>
      <c r="B122" s="49">
        <f>'1_Raw_Games'!B122</f>
        <v/>
      </c>
      <c r="C122" s="48">
        <f>'1_Raw_Games'!D122</f>
        <v/>
      </c>
      <c r="D122" s="48">
        <f>'1_Raw_Games'!C122</f>
        <v/>
      </c>
      <c r="E122" s="48">
        <f>'1_Raw_Games'!O122</f>
        <v/>
      </c>
      <c r="F122" s="55">
        <f>'3_Elo_Chain'!H122</f>
        <v/>
      </c>
      <c r="G122" s="66" t="n">
        <v>0.1837600698030271</v>
      </c>
      <c r="H122" s="66" t="n">
        <v>0.0433390820093886</v>
      </c>
      <c r="I122" s="37" t="inlineStr">
        <is>
          <t>train</t>
        </is>
      </c>
    </row>
    <row r="123" ht="15" customHeight="1" s="35">
      <c r="A123" s="48">
        <f>'1_Raw_Games'!A123</f>
        <v/>
      </c>
      <c r="B123" s="49">
        <f>'1_Raw_Games'!B123</f>
        <v/>
      </c>
      <c r="C123" s="48">
        <f>'1_Raw_Games'!D123</f>
        <v/>
      </c>
      <c r="D123" s="48">
        <f>'1_Raw_Games'!C123</f>
        <v/>
      </c>
      <c r="E123" s="48">
        <f>'1_Raw_Games'!O123</f>
        <v/>
      </c>
      <c r="F123" s="55">
        <f>'3_Elo_Chain'!H123</f>
        <v/>
      </c>
      <c r="G123" s="66" t="n">
        <v>0.3920958617176552</v>
      </c>
      <c r="H123" s="66" t="n">
        <v>-0.4956639613125575</v>
      </c>
      <c r="I123" s="37" t="inlineStr">
        <is>
          <t>train</t>
        </is>
      </c>
    </row>
    <row r="124" ht="15" customHeight="1" s="35">
      <c r="A124" s="48">
        <f>'1_Raw_Games'!A124</f>
        <v/>
      </c>
      <c r="B124" s="49">
        <f>'1_Raw_Games'!B124</f>
        <v/>
      </c>
      <c r="C124" s="48">
        <f>'1_Raw_Games'!D124</f>
        <v/>
      </c>
      <c r="D124" s="48">
        <f>'1_Raw_Games'!C124</f>
        <v/>
      </c>
      <c r="E124" s="48">
        <f>'1_Raw_Games'!O124</f>
        <v/>
      </c>
      <c r="F124" s="55">
        <f>'3_Elo_Chain'!H124</f>
        <v/>
      </c>
      <c r="G124" s="66" t="n">
        <v>0.4105696580862253</v>
      </c>
      <c r="H124" s="66" t="n">
        <v>0.058791598235522</v>
      </c>
      <c r="I124" s="37" t="inlineStr">
        <is>
          <t>train</t>
        </is>
      </c>
    </row>
    <row r="125" ht="15" customHeight="1" s="35">
      <c r="A125" s="48">
        <f>'1_Raw_Games'!A125</f>
        <v/>
      </c>
      <c r="B125" s="49">
        <f>'1_Raw_Games'!B125</f>
        <v/>
      </c>
      <c r="C125" s="48">
        <f>'1_Raw_Games'!D125</f>
        <v/>
      </c>
      <c r="D125" s="48">
        <f>'1_Raw_Games'!C125</f>
        <v/>
      </c>
      <c r="E125" s="48">
        <f>'1_Raw_Games'!O125</f>
        <v/>
      </c>
      <c r="F125" s="55">
        <f>'3_Elo_Chain'!H125</f>
        <v/>
      </c>
      <c r="G125" s="66" t="n">
        <v>0.1081066508733984</v>
      </c>
      <c r="H125" s="66" t="n">
        <v>0.484581178534833</v>
      </c>
      <c r="I125" s="37" t="inlineStr">
        <is>
          <t>train</t>
        </is>
      </c>
    </row>
    <row r="126" ht="15" customHeight="1" s="35">
      <c r="A126" s="48">
        <f>'1_Raw_Games'!A126</f>
        <v/>
      </c>
      <c r="B126" s="49">
        <f>'1_Raw_Games'!B126</f>
        <v/>
      </c>
      <c r="C126" s="48">
        <f>'1_Raw_Games'!D126</f>
        <v/>
      </c>
      <c r="D126" s="48">
        <f>'1_Raw_Games'!C126</f>
        <v/>
      </c>
      <c r="E126" s="48">
        <f>'1_Raw_Games'!O126</f>
        <v/>
      </c>
      <c r="F126" s="55">
        <f>'3_Elo_Chain'!H126</f>
        <v/>
      </c>
      <c r="G126" s="66" t="n">
        <v>0.4394434948356937</v>
      </c>
      <c r="H126" s="66" t="n">
        <v>-0.1005839420104736</v>
      </c>
      <c r="I126" s="37" t="inlineStr">
        <is>
          <t>train</t>
        </is>
      </c>
    </row>
    <row r="127" ht="15" customHeight="1" s="35">
      <c r="A127" s="48">
        <f>'1_Raw_Games'!A127</f>
        <v/>
      </c>
      <c r="B127" s="49">
        <f>'1_Raw_Games'!B127</f>
        <v/>
      </c>
      <c r="C127" s="48">
        <f>'1_Raw_Games'!D127</f>
        <v/>
      </c>
      <c r="D127" s="48">
        <f>'1_Raw_Games'!C127</f>
        <v/>
      </c>
      <c r="E127" s="48">
        <f>'1_Raw_Games'!O127</f>
        <v/>
      </c>
      <c r="F127" s="55">
        <f>'3_Elo_Chain'!H127</f>
        <v/>
      </c>
      <c r="G127" s="66" t="n">
        <v>0.0287219924567461</v>
      </c>
      <c r="H127" s="66" t="n">
        <v>0.08544672453863809</v>
      </c>
      <c r="I127" s="37" t="inlineStr">
        <is>
          <t>train</t>
        </is>
      </c>
    </row>
    <row r="128" ht="15" customHeight="1" s="35">
      <c r="A128" s="48">
        <f>'1_Raw_Games'!A128</f>
        <v/>
      </c>
      <c r="B128" s="49">
        <f>'1_Raw_Games'!B128</f>
        <v/>
      </c>
      <c r="C128" s="48">
        <f>'1_Raw_Games'!D128</f>
        <v/>
      </c>
      <c r="D128" s="48">
        <f>'1_Raw_Games'!C128</f>
        <v/>
      </c>
      <c r="E128" s="48">
        <f>'1_Raw_Games'!O128</f>
        <v/>
      </c>
      <c r="F128" s="55">
        <f>'3_Elo_Chain'!H128</f>
        <v/>
      </c>
      <c r="G128" s="66" t="n">
        <v>0.4225034498228355</v>
      </c>
      <c r="H128" s="66" t="n">
        <v>0.8686959349706278</v>
      </c>
      <c r="I128" s="37" t="inlineStr">
        <is>
          <t>train</t>
        </is>
      </c>
    </row>
    <row r="129" ht="15" customHeight="1" s="35">
      <c r="A129" s="48">
        <f>'1_Raw_Games'!A129</f>
        <v/>
      </c>
      <c r="B129" s="49">
        <f>'1_Raw_Games'!B129</f>
        <v/>
      </c>
      <c r="C129" s="48">
        <f>'1_Raw_Games'!D129</f>
        <v/>
      </c>
      <c r="D129" s="48">
        <f>'1_Raw_Games'!C129</f>
        <v/>
      </c>
      <c r="E129" s="48">
        <f>'1_Raw_Games'!O129</f>
        <v/>
      </c>
      <c r="F129" s="55">
        <f>'3_Elo_Chain'!H129</f>
        <v/>
      </c>
      <c r="G129" s="66" t="n">
        <v>0.5609755854333647</v>
      </c>
      <c r="H129" s="66" t="n">
        <v>0.2046797895070482</v>
      </c>
      <c r="I129" s="37" t="inlineStr">
        <is>
          <t>train</t>
        </is>
      </c>
    </row>
    <row r="130" ht="15" customHeight="1" s="35">
      <c r="A130" s="48">
        <f>'1_Raw_Games'!A130</f>
        <v/>
      </c>
      <c r="B130" s="49">
        <f>'1_Raw_Games'!B130</f>
        <v/>
      </c>
      <c r="C130" s="48">
        <f>'1_Raw_Games'!D130</f>
        <v/>
      </c>
      <c r="D130" s="48">
        <f>'1_Raw_Games'!C130</f>
        <v/>
      </c>
      <c r="E130" s="48">
        <f>'1_Raw_Games'!O130</f>
        <v/>
      </c>
      <c r="F130" s="55">
        <f>'3_Elo_Chain'!H130</f>
        <v/>
      </c>
      <c r="G130" s="66" t="n">
        <v>0.4822936526801291</v>
      </c>
      <c r="H130" s="66" t="n">
        <v>0.4344498743590215</v>
      </c>
      <c r="I130" s="37" t="inlineStr">
        <is>
          <t>train</t>
        </is>
      </c>
    </row>
    <row r="131" ht="15" customHeight="1" s="35">
      <c r="A131" s="48">
        <f>'1_Raw_Games'!A131</f>
        <v/>
      </c>
      <c r="B131" s="49">
        <f>'1_Raw_Games'!B131</f>
        <v/>
      </c>
      <c r="C131" s="48">
        <f>'1_Raw_Games'!D131</f>
        <v/>
      </c>
      <c r="D131" s="48">
        <f>'1_Raw_Games'!C131</f>
        <v/>
      </c>
      <c r="E131" s="48">
        <f>'1_Raw_Games'!O131</f>
        <v/>
      </c>
      <c r="F131" s="55">
        <f>'3_Elo_Chain'!H131</f>
        <v/>
      </c>
      <c r="G131" s="66" t="n">
        <v>0.3109839937860984</v>
      </c>
      <c r="H131" s="66" t="n">
        <v>0.2288520509844914</v>
      </c>
      <c r="I131" s="37" t="inlineStr">
        <is>
          <t>train</t>
        </is>
      </c>
    </row>
    <row r="132" ht="15" customHeight="1" s="35">
      <c r="A132" s="48">
        <f>'1_Raw_Games'!A132</f>
        <v/>
      </c>
      <c r="B132" s="49">
        <f>'1_Raw_Games'!B132</f>
        <v/>
      </c>
      <c r="C132" s="48">
        <f>'1_Raw_Games'!D132</f>
        <v/>
      </c>
      <c r="D132" s="48">
        <f>'1_Raw_Games'!C132</f>
        <v/>
      </c>
      <c r="E132" s="48">
        <f>'1_Raw_Games'!O132</f>
        <v/>
      </c>
      <c r="F132" s="55">
        <f>'3_Elo_Chain'!H132</f>
        <v/>
      </c>
      <c r="G132" s="66" t="n">
        <v>0.5157114774858693</v>
      </c>
      <c r="H132" s="66" t="n">
        <v>-0.5339698620810291</v>
      </c>
      <c r="I132" s="37" t="inlineStr">
        <is>
          <t>train</t>
        </is>
      </c>
    </row>
    <row r="133" ht="15" customHeight="1" s="35">
      <c r="A133" s="48">
        <f>'1_Raw_Games'!A133</f>
        <v/>
      </c>
      <c r="B133" s="49">
        <f>'1_Raw_Games'!B133</f>
        <v/>
      </c>
      <c r="C133" s="48">
        <f>'1_Raw_Games'!D133</f>
        <v/>
      </c>
      <c r="D133" s="48">
        <f>'1_Raw_Games'!C133</f>
        <v/>
      </c>
      <c r="E133" s="48">
        <f>'1_Raw_Games'!O133</f>
        <v/>
      </c>
      <c r="F133" s="55">
        <f>'3_Elo_Chain'!H133</f>
        <v/>
      </c>
      <c r="G133" s="66" t="n">
        <v>0.4984875813723985</v>
      </c>
      <c r="H133" s="66" t="n">
        <v>-0.0443360642702459</v>
      </c>
      <c r="I133" s="37" t="inlineStr">
        <is>
          <t>train</t>
        </is>
      </c>
    </row>
    <row r="134" ht="15" customHeight="1" s="35">
      <c r="A134" s="48">
        <f>'1_Raw_Games'!A134</f>
        <v/>
      </c>
      <c r="B134" s="49">
        <f>'1_Raw_Games'!B134</f>
        <v/>
      </c>
      <c r="C134" s="48">
        <f>'1_Raw_Games'!D134</f>
        <v/>
      </c>
      <c r="D134" s="48">
        <f>'1_Raw_Games'!C134</f>
        <v/>
      </c>
      <c r="E134" s="48">
        <f>'1_Raw_Games'!O134</f>
        <v/>
      </c>
      <c r="F134" s="55">
        <f>'3_Elo_Chain'!H134</f>
        <v/>
      </c>
      <c r="G134" s="66" t="n">
        <v>0.0944503980687279</v>
      </c>
      <c r="H134" s="66" t="n">
        <v>0.0939674980735003</v>
      </c>
      <c r="I134" s="37" t="inlineStr">
        <is>
          <t>train</t>
        </is>
      </c>
    </row>
    <row r="135" ht="15" customHeight="1" s="35">
      <c r="A135" s="48">
        <f>'1_Raw_Games'!A135</f>
        <v/>
      </c>
      <c r="B135" s="49">
        <f>'1_Raw_Games'!B135</f>
        <v/>
      </c>
      <c r="C135" s="48">
        <f>'1_Raw_Games'!D135</f>
        <v/>
      </c>
      <c r="D135" s="48">
        <f>'1_Raw_Games'!C135</f>
        <v/>
      </c>
      <c r="E135" s="48">
        <f>'1_Raw_Games'!O135</f>
        <v/>
      </c>
      <c r="F135" s="55">
        <f>'3_Elo_Chain'!H135</f>
        <v/>
      </c>
      <c r="G135" s="66" t="n">
        <v>0.4022190612127093</v>
      </c>
      <c r="H135" s="66" t="n">
        <v>0.6527773225269957</v>
      </c>
      <c r="I135" s="37" t="inlineStr">
        <is>
          <t>train</t>
        </is>
      </c>
    </row>
    <row r="136" ht="15" customHeight="1" s="35">
      <c r="A136" s="48">
        <f>'1_Raw_Games'!A136</f>
        <v/>
      </c>
      <c r="B136" s="49">
        <f>'1_Raw_Games'!B136</f>
        <v/>
      </c>
      <c r="C136" s="48">
        <f>'1_Raw_Games'!D136</f>
        <v/>
      </c>
      <c r="D136" s="48">
        <f>'1_Raw_Games'!C136</f>
        <v/>
      </c>
      <c r="E136" s="48">
        <f>'1_Raw_Games'!O136</f>
        <v/>
      </c>
      <c r="F136" s="55">
        <f>'3_Elo_Chain'!H136</f>
        <v/>
      </c>
      <c r="G136" s="66" t="n">
        <v>0.4810307222711835</v>
      </c>
      <c r="H136" s="66" t="n">
        <v>0.4901112903152786</v>
      </c>
      <c r="I136" s="37" t="inlineStr">
        <is>
          <t>train</t>
        </is>
      </c>
    </row>
    <row r="137" ht="15" customHeight="1" s="35">
      <c r="A137" s="48">
        <f>'1_Raw_Games'!A137</f>
        <v/>
      </c>
      <c r="B137" s="49">
        <f>'1_Raw_Games'!B137</f>
        <v/>
      </c>
      <c r="C137" s="48">
        <f>'1_Raw_Games'!D137</f>
        <v/>
      </c>
      <c r="D137" s="48">
        <f>'1_Raw_Games'!C137</f>
        <v/>
      </c>
      <c r="E137" s="48">
        <f>'1_Raw_Games'!O137</f>
        <v/>
      </c>
      <c r="F137" s="55">
        <f>'3_Elo_Chain'!H137</f>
        <v/>
      </c>
      <c r="G137" s="66" t="n">
        <v>0.2117847707591653</v>
      </c>
      <c r="H137" s="66" t="n">
        <v>-0.111487807465453</v>
      </c>
      <c r="I137" s="37" t="inlineStr">
        <is>
          <t>train</t>
        </is>
      </c>
    </row>
    <row r="138" ht="15" customHeight="1" s="35">
      <c r="A138" s="48">
        <f>'1_Raw_Games'!A138</f>
        <v/>
      </c>
      <c r="B138" s="49">
        <f>'1_Raw_Games'!B138</f>
        <v/>
      </c>
      <c r="C138" s="48">
        <f>'1_Raw_Games'!D138</f>
        <v/>
      </c>
      <c r="D138" s="48">
        <f>'1_Raw_Games'!C138</f>
        <v/>
      </c>
      <c r="E138" s="48">
        <f>'1_Raw_Games'!O138</f>
        <v/>
      </c>
      <c r="F138" s="55">
        <f>'3_Elo_Chain'!H138</f>
        <v/>
      </c>
      <c r="G138" s="66" t="n">
        <v>0.4165050650447178</v>
      </c>
      <c r="H138" s="66" t="n">
        <v>-0.8144921069301261</v>
      </c>
      <c r="I138" s="37" t="inlineStr">
        <is>
          <t>train</t>
        </is>
      </c>
    </row>
    <row r="139" ht="15" customHeight="1" s="35">
      <c r="A139" s="48">
        <f>'1_Raw_Games'!A139</f>
        <v/>
      </c>
      <c r="B139" s="49">
        <f>'1_Raw_Games'!B139</f>
        <v/>
      </c>
      <c r="C139" s="48">
        <f>'1_Raw_Games'!D139</f>
        <v/>
      </c>
      <c r="D139" s="48">
        <f>'1_Raw_Games'!C139</f>
        <v/>
      </c>
      <c r="E139" s="48">
        <f>'1_Raw_Games'!O139</f>
        <v/>
      </c>
      <c r="F139" s="55">
        <f>'3_Elo_Chain'!H139</f>
        <v/>
      </c>
      <c r="G139" s="66" t="n">
        <v>0.4343802836264927</v>
      </c>
      <c r="H139" s="66" t="n">
        <v>0.1092495366870451</v>
      </c>
      <c r="I139" s="37" t="inlineStr">
        <is>
          <t>train</t>
        </is>
      </c>
    </row>
    <row r="140" ht="15" customHeight="1" s="35">
      <c r="A140" s="48">
        <f>'1_Raw_Games'!A140</f>
        <v/>
      </c>
      <c r="B140" s="49">
        <f>'1_Raw_Games'!B140</f>
        <v/>
      </c>
      <c r="C140" s="48">
        <f>'1_Raw_Games'!D140</f>
        <v/>
      </c>
      <c r="D140" s="48">
        <f>'1_Raw_Games'!C140</f>
        <v/>
      </c>
      <c r="E140" s="48">
        <f>'1_Raw_Games'!O140</f>
        <v/>
      </c>
      <c r="F140" s="55">
        <f>'3_Elo_Chain'!H140</f>
        <v/>
      </c>
      <c r="G140" s="66" t="n">
        <v>0.7578453595019001</v>
      </c>
      <c r="H140" s="66" t="n">
        <v>0.5996053172382663</v>
      </c>
      <c r="I140" s="37" t="inlineStr">
        <is>
          <t>train</t>
        </is>
      </c>
    </row>
    <row r="141" ht="15" customHeight="1" s="35">
      <c r="A141" s="48">
        <f>'1_Raw_Games'!A141</f>
        <v/>
      </c>
      <c r="B141" s="49">
        <f>'1_Raw_Games'!B141</f>
        <v/>
      </c>
      <c r="C141" s="48">
        <f>'1_Raw_Games'!D141</f>
        <v/>
      </c>
      <c r="D141" s="48">
        <f>'1_Raw_Games'!C141</f>
        <v/>
      </c>
      <c r="E141" s="48">
        <f>'1_Raw_Games'!O141</f>
        <v/>
      </c>
      <c r="F141" s="55">
        <f>'3_Elo_Chain'!H141</f>
        <v/>
      </c>
      <c r="G141" s="66" t="n">
        <v>0.8670549030222432</v>
      </c>
      <c r="H141" s="66" t="n">
        <v>-0.0301758698883434</v>
      </c>
      <c r="I141" s="37" t="inlineStr">
        <is>
          <t>train</t>
        </is>
      </c>
    </row>
    <row r="142" ht="15" customHeight="1" s="35">
      <c r="A142" s="48">
        <f>'1_Raw_Games'!A142</f>
        <v/>
      </c>
      <c r="B142" s="49">
        <f>'1_Raw_Games'!B142</f>
        <v/>
      </c>
      <c r="C142" s="48">
        <f>'1_Raw_Games'!D142</f>
        <v/>
      </c>
      <c r="D142" s="48">
        <f>'1_Raw_Games'!C142</f>
        <v/>
      </c>
      <c r="E142" s="48">
        <f>'1_Raw_Games'!O142</f>
        <v/>
      </c>
      <c r="F142" s="55">
        <f>'3_Elo_Chain'!H142</f>
        <v/>
      </c>
      <c r="G142" s="66" t="n">
        <v>0.4012028660031994</v>
      </c>
      <c r="H142" s="66" t="n">
        <v>0.7046896076879117</v>
      </c>
      <c r="I142" s="37" t="inlineStr">
        <is>
          <t>train</t>
        </is>
      </c>
    </row>
    <row r="143" ht="15" customHeight="1" s="35">
      <c r="A143" s="48">
        <f>'1_Raw_Games'!A143</f>
        <v/>
      </c>
      <c r="B143" s="49">
        <f>'1_Raw_Games'!B143</f>
        <v/>
      </c>
      <c r="C143" s="48">
        <f>'1_Raw_Games'!D143</f>
        <v/>
      </c>
      <c r="D143" s="48">
        <f>'1_Raw_Games'!C143</f>
        <v/>
      </c>
      <c r="E143" s="48">
        <f>'1_Raw_Games'!O143</f>
        <v/>
      </c>
      <c r="F143" s="55">
        <f>'3_Elo_Chain'!H143</f>
        <v/>
      </c>
      <c r="G143" s="66" t="n">
        <v>0.4811944830211574</v>
      </c>
      <c r="H143" s="66" t="n">
        <v>0.1743332518408675</v>
      </c>
      <c r="I143" s="37" t="inlineStr">
        <is>
          <t>train</t>
        </is>
      </c>
    </row>
    <row r="144" ht="15" customHeight="1" s="35">
      <c r="A144" s="48">
        <f>'1_Raw_Games'!A144</f>
        <v/>
      </c>
      <c r="B144" s="49">
        <f>'1_Raw_Games'!B144</f>
        <v/>
      </c>
      <c r="C144" s="48">
        <f>'1_Raw_Games'!D144</f>
        <v/>
      </c>
      <c r="D144" s="48">
        <f>'1_Raw_Games'!C144</f>
        <v/>
      </c>
      <c r="E144" s="48">
        <f>'1_Raw_Games'!O144</f>
        <v/>
      </c>
      <c r="F144" s="55">
        <f>'3_Elo_Chain'!H144</f>
        <v/>
      </c>
      <c r="G144" s="66" t="n">
        <v>0.8381557776037256</v>
      </c>
      <c r="H144" s="66" t="n">
        <v>-0.1730076257431783</v>
      </c>
      <c r="I144" s="37" t="inlineStr">
        <is>
          <t>train</t>
        </is>
      </c>
    </row>
    <row r="145" ht="15" customHeight="1" s="35">
      <c r="A145" s="48">
        <f>'1_Raw_Games'!A145</f>
        <v/>
      </c>
      <c r="B145" s="49">
        <f>'1_Raw_Games'!B145</f>
        <v/>
      </c>
      <c r="C145" s="48">
        <f>'1_Raw_Games'!D145</f>
        <v/>
      </c>
      <c r="D145" s="48">
        <f>'1_Raw_Games'!C145</f>
        <v/>
      </c>
      <c r="E145" s="48">
        <f>'1_Raw_Games'!O145</f>
        <v/>
      </c>
      <c r="F145" s="55">
        <f>'3_Elo_Chain'!H145</f>
        <v/>
      </c>
      <c r="G145" s="66" t="n">
        <v>0.5241279947548395</v>
      </c>
      <c r="H145" s="66" t="n">
        <v>-0.2797826316228442</v>
      </c>
      <c r="I145" s="37" t="inlineStr">
        <is>
          <t>train</t>
        </is>
      </c>
    </row>
    <row r="146" ht="15" customHeight="1" s="35">
      <c r="A146" s="48">
        <f>'1_Raw_Games'!A146</f>
        <v/>
      </c>
      <c r="B146" s="49">
        <f>'1_Raw_Games'!B146</f>
        <v/>
      </c>
      <c r="C146" s="48">
        <f>'1_Raw_Games'!D146</f>
        <v/>
      </c>
      <c r="D146" s="48">
        <f>'1_Raw_Games'!C146</f>
        <v/>
      </c>
      <c r="E146" s="48">
        <f>'1_Raw_Games'!O146</f>
        <v/>
      </c>
      <c r="F146" s="55">
        <f>'3_Elo_Chain'!H146</f>
        <v/>
      </c>
      <c r="G146" s="66" t="n">
        <v>0.0370219603240343</v>
      </c>
      <c r="H146" s="66" t="n">
        <v>0.3499746570964706</v>
      </c>
      <c r="I146" s="37" t="inlineStr">
        <is>
          <t>train</t>
        </is>
      </c>
    </row>
    <row r="147" ht="15" customHeight="1" s="35">
      <c r="A147" s="48">
        <f>'1_Raw_Games'!A147</f>
        <v/>
      </c>
      <c r="B147" s="49">
        <f>'1_Raw_Games'!B147</f>
        <v/>
      </c>
      <c r="C147" s="48">
        <f>'1_Raw_Games'!D147</f>
        <v/>
      </c>
      <c r="D147" s="48">
        <f>'1_Raw_Games'!C147</f>
        <v/>
      </c>
      <c r="E147" s="48">
        <f>'1_Raw_Games'!O147</f>
        <v/>
      </c>
      <c r="F147" s="55">
        <f>'3_Elo_Chain'!H147</f>
        <v/>
      </c>
      <c r="G147" s="66" t="n">
        <v>0.409776213969923</v>
      </c>
      <c r="H147" s="66" t="n">
        <v>0.4177117861854933</v>
      </c>
      <c r="I147" s="37" t="inlineStr">
        <is>
          <t>train</t>
        </is>
      </c>
    </row>
    <row r="148" ht="15" customHeight="1" s="35">
      <c r="A148" s="48">
        <f>'1_Raw_Games'!A148</f>
        <v/>
      </c>
      <c r="B148" s="49">
        <f>'1_Raw_Games'!B148</f>
        <v/>
      </c>
      <c r="C148" s="48">
        <f>'1_Raw_Games'!D148</f>
        <v/>
      </c>
      <c r="D148" s="48">
        <f>'1_Raw_Games'!C148</f>
        <v/>
      </c>
      <c r="E148" s="48">
        <f>'1_Raw_Games'!O148</f>
        <v/>
      </c>
      <c r="F148" s="55">
        <f>'3_Elo_Chain'!H148</f>
        <v/>
      </c>
      <c r="G148" s="66" t="n">
        <v>0.7929856298415994</v>
      </c>
      <c r="H148" s="66" t="n">
        <v>0.3283681534758803</v>
      </c>
      <c r="I148" s="37" t="inlineStr">
        <is>
          <t>train</t>
        </is>
      </c>
    </row>
    <row r="149" ht="15" customHeight="1" s="35">
      <c r="A149" s="48">
        <f>'1_Raw_Games'!A149</f>
        <v/>
      </c>
      <c r="B149" s="49">
        <f>'1_Raw_Games'!B149</f>
        <v/>
      </c>
      <c r="C149" s="48">
        <f>'1_Raw_Games'!D149</f>
        <v/>
      </c>
      <c r="D149" s="48">
        <f>'1_Raw_Games'!C149</f>
        <v/>
      </c>
      <c r="E149" s="48">
        <f>'1_Raw_Games'!O149</f>
        <v/>
      </c>
      <c r="F149" s="55">
        <f>'3_Elo_Chain'!H149</f>
        <v/>
      </c>
      <c r="G149" s="66" t="n">
        <v>0.3375461680752526</v>
      </c>
      <c r="H149" s="66" t="n">
        <v>0.7205894206957226</v>
      </c>
      <c r="I149" s="37" t="inlineStr">
        <is>
          <t>train</t>
        </is>
      </c>
    </row>
    <row r="150" ht="15" customHeight="1" s="35">
      <c r="A150" s="48">
        <f>'1_Raw_Games'!A150</f>
        <v/>
      </c>
      <c r="B150" s="49">
        <f>'1_Raw_Games'!B150</f>
        <v/>
      </c>
      <c r="C150" s="48">
        <f>'1_Raw_Games'!D150</f>
        <v/>
      </c>
      <c r="D150" s="48">
        <f>'1_Raw_Games'!C150</f>
        <v/>
      </c>
      <c r="E150" s="48">
        <f>'1_Raw_Games'!O150</f>
        <v/>
      </c>
      <c r="F150" s="55">
        <f>'3_Elo_Chain'!H150</f>
        <v/>
      </c>
      <c r="G150" s="66" t="n">
        <v>0.1195860969879518</v>
      </c>
      <c r="H150" s="66" t="n">
        <v>0.2629741372767615</v>
      </c>
      <c r="I150" s="37" t="inlineStr">
        <is>
          <t>train</t>
        </is>
      </c>
    </row>
    <row r="151" ht="15" customHeight="1" s="35">
      <c r="A151" s="48">
        <f>'1_Raw_Games'!A151</f>
        <v/>
      </c>
      <c r="B151" s="49">
        <f>'1_Raw_Games'!B151</f>
        <v/>
      </c>
      <c r="C151" s="48">
        <f>'1_Raw_Games'!D151</f>
        <v/>
      </c>
      <c r="D151" s="48">
        <f>'1_Raw_Games'!C151</f>
        <v/>
      </c>
      <c r="E151" s="48">
        <f>'1_Raw_Games'!O151</f>
        <v/>
      </c>
      <c r="F151" s="55">
        <f>'3_Elo_Chain'!H151</f>
        <v/>
      </c>
      <c r="G151" s="66" t="n">
        <v>0.97184872804615</v>
      </c>
      <c r="H151" s="66" t="n">
        <v>-0.6714317695516439</v>
      </c>
      <c r="I151" s="37" t="inlineStr">
        <is>
          <t>train</t>
        </is>
      </c>
    </row>
    <row r="152" ht="15" customHeight="1" s="35">
      <c r="A152" s="48">
        <f>'1_Raw_Games'!A152</f>
        <v/>
      </c>
      <c r="B152" s="49">
        <f>'1_Raw_Games'!B152</f>
        <v/>
      </c>
      <c r="C152" s="48">
        <f>'1_Raw_Games'!D152</f>
        <v/>
      </c>
      <c r="D152" s="48">
        <f>'1_Raw_Games'!C152</f>
        <v/>
      </c>
      <c r="E152" s="48">
        <f>'1_Raw_Games'!O152</f>
        <v/>
      </c>
      <c r="F152" s="55">
        <f>'3_Elo_Chain'!H152</f>
        <v/>
      </c>
      <c r="G152" s="66" t="n">
        <v>0.2844825370004157</v>
      </c>
      <c r="H152" s="66" t="n">
        <v>-0.3951485128286978</v>
      </c>
      <c r="I152" s="37" t="inlineStr">
        <is>
          <t>train</t>
        </is>
      </c>
    </row>
    <row r="153" ht="15" customHeight="1" s="35">
      <c r="A153" s="48">
        <f>'1_Raw_Games'!A153</f>
        <v/>
      </c>
      <c r="B153" s="49">
        <f>'1_Raw_Games'!B153</f>
        <v/>
      </c>
      <c r="C153" s="48">
        <f>'1_Raw_Games'!D153</f>
        <v/>
      </c>
      <c r="D153" s="48">
        <f>'1_Raw_Games'!C153</f>
        <v/>
      </c>
      <c r="E153" s="48">
        <f>'1_Raw_Games'!O153</f>
        <v/>
      </c>
      <c r="F153" s="55">
        <f>'3_Elo_Chain'!H153</f>
        <v/>
      </c>
      <c r="G153" s="66" t="n">
        <v>0.3525938470835706</v>
      </c>
      <c r="H153" s="66" t="n">
        <v>0.6187591758931106</v>
      </c>
      <c r="I153" s="37" t="inlineStr">
        <is>
          <t>train</t>
        </is>
      </c>
    </row>
    <row r="154" ht="15" customHeight="1" s="35">
      <c r="A154" s="48">
        <f>'1_Raw_Games'!A154</f>
        <v/>
      </c>
      <c r="B154" s="49">
        <f>'1_Raw_Games'!B154</f>
        <v/>
      </c>
      <c r="C154" s="48">
        <f>'1_Raw_Games'!D154</f>
        <v/>
      </c>
      <c r="D154" s="48">
        <f>'1_Raw_Games'!C154</f>
        <v/>
      </c>
      <c r="E154" s="48">
        <f>'1_Raw_Games'!O154</f>
        <v/>
      </c>
      <c r="F154" s="55">
        <f>'3_Elo_Chain'!H154</f>
        <v/>
      </c>
      <c r="G154" s="66" t="n">
        <v>0.3500517649381989</v>
      </c>
      <c r="H154" s="66" t="n">
        <v>0.0213114703306084</v>
      </c>
      <c r="I154" s="37" t="inlineStr">
        <is>
          <t>train</t>
        </is>
      </c>
    </row>
    <row r="155" ht="15" customHeight="1" s="35">
      <c r="A155" s="48">
        <f>'1_Raw_Games'!A155</f>
        <v/>
      </c>
      <c r="B155" s="49">
        <f>'1_Raw_Games'!B155</f>
        <v/>
      </c>
      <c r="C155" s="48">
        <f>'1_Raw_Games'!D155</f>
        <v/>
      </c>
      <c r="D155" s="48">
        <f>'1_Raw_Games'!C155</f>
        <v/>
      </c>
      <c r="E155" s="48">
        <f>'1_Raw_Games'!O155</f>
        <v/>
      </c>
      <c r="F155" s="55">
        <f>'3_Elo_Chain'!H155</f>
        <v/>
      </c>
      <c r="G155" s="66" t="n">
        <v>0.1687061928015707</v>
      </c>
      <c r="H155" s="66" t="n">
        <v>-0.5153096736140639</v>
      </c>
      <c r="I155" s="37" t="inlineStr">
        <is>
          <t>train</t>
        </is>
      </c>
    </row>
    <row r="156" ht="15" customHeight="1" s="35">
      <c r="A156" s="48">
        <f>'1_Raw_Games'!A156</f>
        <v/>
      </c>
      <c r="B156" s="49">
        <f>'1_Raw_Games'!B156</f>
        <v/>
      </c>
      <c r="C156" s="48">
        <f>'1_Raw_Games'!D156</f>
        <v/>
      </c>
      <c r="D156" s="48">
        <f>'1_Raw_Games'!C156</f>
        <v/>
      </c>
      <c r="E156" s="48">
        <f>'1_Raw_Games'!O156</f>
        <v/>
      </c>
      <c r="F156" s="55">
        <f>'3_Elo_Chain'!H156</f>
        <v/>
      </c>
      <c r="G156" s="66" t="n">
        <v>0.5807943132792628</v>
      </c>
      <c r="H156" s="66" t="n">
        <v>-0.313029931423697</v>
      </c>
      <c r="I156" s="37" t="inlineStr">
        <is>
          <t>train</t>
        </is>
      </c>
    </row>
    <row r="157" ht="15" customHeight="1" s="35">
      <c r="A157" s="48">
        <f>'1_Raw_Games'!A157</f>
        <v/>
      </c>
      <c r="B157" s="49">
        <f>'1_Raw_Games'!B157</f>
        <v/>
      </c>
      <c r="C157" s="48">
        <f>'1_Raw_Games'!D157</f>
        <v/>
      </c>
      <c r="D157" s="48">
        <f>'1_Raw_Games'!C157</f>
        <v/>
      </c>
      <c r="E157" s="48">
        <f>'1_Raw_Games'!O157</f>
        <v/>
      </c>
      <c r="F157" s="55">
        <f>'3_Elo_Chain'!H157</f>
        <v/>
      </c>
      <c r="G157" s="66" t="n">
        <v>0.2236170203853124</v>
      </c>
      <c r="H157" s="66" t="n">
        <v>1.488029102580938</v>
      </c>
      <c r="I157" s="37" t="inlineStr">
        <is>
          <t>train</t>
        </is>
      </c>
    </row>
    <row r="158" ht="15" customHeight="1" s="35">
      <c r="A158" s="48">
        <f>'1_Raw_Games'!A158</f>
        <v/>
      </c>
      <c r="B158" s="49">
        <f>'1_Raw_Games'!B158</f>
        <v/>
      </c>
      <c r="C158" s="48">
        <f>'1_Raw_Games'!D158</f>
        <v/>
      </c>
      <c r="D158" s="48">
        <f>'1_Raw_Games'!C158</f>
        <v/>
      </c>
      <c r="E158" s="48">
        <f>'1_Raw_Games'!O158</f>
        <v/>
      </c>
      <c r="F158" s="55">
        <f>'3_Elo_Chain'!H158</f>
        <v/>
      </c>
      <c r="G158" s="66" t="n">
        <v>0.2699291161584153</v>
      </c>
      <c r="H158" s="66" t="n">
        <v>0.7499181401484283</v>
      </c>
      <c r="I158" s="37" t="inlineStr">
        <is>
          <t>train</t>
        </is>
      </c>
    </row>
    <row r="159" ht="15" customHeight="1" s="35">
      <c r="A159" s="48">
        <f>'1_Raw_Games'!A159</f>
        <v/>
      </c>
      <c r="B159" s="49">
        <f>'1_Raw_Games'!B159</f>
        <v/>
      </c>
      <c r="C159" s="48">
        <f>'1_Raw_Games'!D159</f>
        <v/>
      </c>
      <c r="D159" s="48">
        <f>'1_Raw_Games'!C159</f>
        <v/>
      </c>
      <c r="E159" s="48">
        <f>'1_Raw_Games'!O159</f>
        <v/>
      </c>
      <c r="F159" s="55">
        <f>'3_Elo_Chain'!H159</f>
        <v/>
      </c>
      <c r="G159" s="66" t="n">
        <v>0.0456379259094453</v>
      </c>
      <c r="H159" s="66" t="n">
        <v>0.3521582760241424</v>
      </c>
      <c r="I159" s="37" t="inlineStr">
        <is>
          <t>train</t>
        </is>
      </c>
    </row>
    <row r="160" ht="15" customHeight="1" s="35">
      <c r="A160" s="48">
        <f>'1_Raw_Games'!A160</f>
        <v/>
      </c>
      <c r="B160" s="49">
        <f>'1_Raw_Games'!B160</f>
        <v/>
      </c>
      <c r="C160" s="48">
        <f>'1_Raw_Games'!D160</f>
        <v/>
      </c>
      <c r="D160" s="48">
        <f>'1_Raw_Games'!C160</f>
        <v/>
      </c>
      <c r="E160" s="48">
        <f>'1_Raw_Games'!O160</f>
        <v/>
      </c>
      <c r="F160" s="55">
        <f>'3_Elo_Chain'!H160</f>
        <v/>
      </c>
      <c r="G160" s="66" t="n">
        <v>0.6285171900068505</v>
      </c>
      <c r="H160" s="66" t="n">
        <v>-0.7371113076214293</v>
      </c>
      <c r="I160" s="37" t="inlineStr">
        <is>
          <t>train</t>
        </is>
      </c>
    </row>
    <row r="161" ht="15" customHeight="1" s="35">
      <c r="A161" s="48">
        <f>'1_Raw_Games'!A161</f>
        <v/>
      </c>
      <c r="B161" s="49">
        <f>'1_Raw_Games'!B161</f>
        <v/>
      </c>
      <c r="C161" s="48">
        <f>'1_Raw_Games'!D161</f>
        <v/>
      </c>
      <c r="D161" s="48">
        <f>'1_Raw_Games'!C161</f>
        <v/>
      </c>
      <c r="E161" s="48">
        <f>'1_Raw_Games'!O161</f>
        <v/>
      </c>
      <c r="F161" s="55">
        <f>'3_Elo_Chain'!H161</f>
        <v/>
      </c>
      <c r="G161" s="66" t="n">
        <v>0.4852469925843206</v>
      </c>
      <c r="H161" s="66" t="n">
        <v>0.0970707650432345</v>
      </c>
      <c r="I161" s="37" t="inlineStr">
        <is>
          <t>train</t>
        </is>
      </c>
    </row>
    <row r="162" ht="15" customHeight="1" s="35">
      <c r="A162" s="48">
        <f>'1_Raw_Games'!A162</f>
        <v/>
      </c>
      <c r="B162" s="49">
        <f>'1_Raw_Games'!B162</f>
        <v/>
      </c>
      <c r="C162" s="48">
        <f>'1_Raw_Games'!D162</f>
        <v/>
      </c>
      <c r="D162" s="48">
        <f>'1_Raw_Games'!C162</f>
        <v/>
      </c>
      <c r="E162" s="48">
        <f>'1_Raw_Games'!O162</f>
        <v/>
      </c>
      <c r="F162" s="55">
        <f>'3_Elo_Chain'!H162</f>
        <v/>
      </c>
      <c r="G162" s="66" t="n">
        <v>0.6925154281531838</v>
      </c>
      <c r="H162" s="66" t="n">
        <v>-0.2883559586565236</v>
      </c>
      <c r="I162" s="37" t="inlineStr">
        <is>
          <t>train</t>
        </is>
      </c>
    </row>
    <row r="163" ht="15" customHeight="1" s="35">
      <c r="A163" s="48">
        <f>'1_Raw_Games'!A163</f>
        <v/>
      </c>
      <c r="B163" s="49">
        <f>'1_Raw_Games'!B163</f>
        <v/>
      </c>
      <c r="C163" s="48">
        <f>'1_Raw_Games'!D163</f>
        <v/>
      </c>
      <c r="D163" s="48">
        <f>'1_Raw_Games'!C163</f>
        <v/>
      </c>
      <c r="E163" s="48">
        <f>'1_Raw_Games'!O163</f>
        <v/>
      </c>
      <c r="F163" s="55">
        <f>'3_Elo_Chain'!H163</f>
        <v/>
      </c>
      <c r="G163" s="66" t="n">
        <v>0.5546131187223996</v>
      </c>
      <c r="H163" s="66" t="n">
        <v>0.4562025190009606</v>
      </c>
      <c r="I163" s="37" t="inlineStr">
        <is>
          <t>train</t>
        </is>
      </c>
    </row>
    <row r="164" ht="15" customHeight="1" s="35">
      <c r="A164" s="48">
        <f>'1_Raw_Games'!A164</f>
        <v/>
      </c>
      <c r="B164" s="49">
        <f>'1_Raw_Games'!B164</f>
        <v/>
      </c>
      <c r="C164" s="48">
        <f>'1_Raw_Games'!D164</f>
        <v/>
      </c>
      <c r="D164" s="48">
        <f>'1_Raw_Games'!C164</f>
        <v/>
      </c>
      <c r="E164" s="48">
        <f>'1_Raw_Games'!O164</f>
        <v/>
      </c>
      <c r="F164" s="55">
        <f>'3_Elo_Chain'!H164</f>
        <v/>
      </c>
      <c r="G164" s="66" t="n">
        <v>0.0674923432282984</v>
      </c>
      <c r="H164" s="66" t="n">
        <v>0.587154599563009</v>
      </c>
      <c r="I164" s="37" t="inlineStr">
        <is>
          <t>train</t>
        </is>
      </c>
    </row>
    <row r="165" ht="15" customHeight="1" s="35">
      <c r="A165" s="48">
        <f>'1_Raw_Games'!A165</f>
        <v/>
      </c>
      <c r="B165" s="49">
        <f>'1_Raw_Games'!B165</f>
        <v/>
      </c>
      <c r="C165" s="48">
        <f>'1_Raw_Games'!D165</f>
        <v/>
      </c>
      <c r="D165" s="48">
        <f>'1_Raw_Games'!C165</f>
        <v/>
      </c>
      <c r="E165" s="48">
        <f>'1_Raw_Games'!O165</f>
        <v/>
      </c>
      <c r="F165" s="55">
        <f>'3_Elo_Chain'!H165</f>
        <v/>
      </c>
      <c r="G165" s="66" t="n">
        <v>0.1217940405588937</v>
      </c>
      <c r="H165" s="66" t="n">
        <v>0.2165730691545293</v>
      </c>
      <c r="I165" s="37" t="inlineStr">
        <is>
          <t>train</t>
        </is>
      </c>
    </row>
    <row r="166" ht="15" customHeight="1" s="35">
      <c r="A166" s="48">
        <f>'1_Raw_Games'!A166</f>
        <v/>
      </c>
      <c r="B166" s="49">
        <f>'1_Raw_Games'!B166</f>
        <v/>
      </c>
      <c r="C166" s="48">
        <f>'1_Raw_Games'!D166</f>
        <v/>
      </c>
      <c r="D166" s="48">
        <f>'1_Raw_Games'!C166</f>
        <v/>
      </c>
      <c r="E166" s="48">
        <f>'1_Raw_Games'!O166</f>
        <v/>
      </c>
      <c r="F166" s="55">
        <f>'3_Elo_Chain'!H166</f>
        <v/>
      </c>
      <c r="G166" s="66" t="n">
        <v>0.5646270331492897</v>
      </c>
      <c r="H166" s="66" t="n">
        <v>-0.6879413608831342</v>
      </c>
      <c r="I166" s="37" t="inlineStr">
        <is>
          <t>train</t>
        </is>
      </c>
    </row>
    <row r="167" ht="15" customHeight="1" s="35">
      <c r="A167" s="48">
        <f>'1_Raw_Games'!A167</f>
        <v/>
      </c>
      <c r="B167" s="49">
        <f>'1_Raw_Games'!B167</f>
        <v/>
      </c>
      <c r="C167" s="48">
        <f>'1_Raw_Games'!D167</f>
        <v/>
      </c>
      <c r="D167" s="48">
        <f>'1_Raw_Games'!C167</f>
        <v/>
      </c>
      <c r="E167" s="48">
        <f>'1_Raw_Games'!O167</f>
        <v/>
      </c>
      <c r="F167" s="55">
        <f>'3_Elo_Chain'!H167</f>
        <v/>
      </c>
      <c r="G167" s="66" t="n">
        <v>0.5655346144795964</v>
      </c>
      <c r="H167" s="66" t="n">
        <v>-0.4263828903342168</v>
      </c>
      <c r="I167" s="37" t="inlineStr">
        <is>
          <t>train</t>
        </is>
      </c>
    </row>
    <row r="168" ht="15" customHeight="1" s="35">
      <c r="A168" s="48">
        <f>'1_Raw_Games'!A168</f>
        <v/>
      </c>
      <c r="B168" s="49">
        <f>'1_Raw_Games'!B168</f>
        <v/>
      </c>
      <c r="C168" s="48">
        <f>'1_Raw_Games'!D168</f>
        <v/>
      </c>
      <c r="D168" s="48">
        <f>'1_Raw_Games'!C168</f>
        <v/>
      </c>
      <c r="E168" s="48">
        <f>'1_Raw_Games'!O168</f>
        <v/>
      </c>
      <c r="F168" s="55">
        <f>'3_Elo_Chain'!H168</f>
        <v/>
      </c>
      <c r="G168" s="66" t="n">
        <v>0.5081545000811951</v>
      </c>
      <c r="H168" s="66" t="n">
        <v>-0.1230209563237099</v>
      </c>
      <c r="I168" s="37" t="inlineStr">
        <is>
          <t>train</t>
        </is>
      </c>
    </row>
    <row r="169" ht="15" customHeight="1" s="35">
      <c r="A169" s="48">
        <f>'1_Raw_Games'!A169</f>
        <v/>
      </c>
      <c r="B169" s="49">
        <f>'1_Raw_Games'!B169</f>
        <v/>
      </c>
      <c r="C169" s="48">
        <f>'1_Raw_Games'!D169</f>
        <v/>
      </c>
      <c r="D169" s="48">
        <f>'1_Raw_Games'!C169</f>
        <v/>
      </c>
      <c r="E169" s="48">
        <f>'1_Raw_Games'!O169</f>
        <v/>
      </c>
      <c r="F169" s="55">
        <f>'3_Elo_Chain'!H169</f>
        <v/>
      </c>
      <c r="G169" s="66" t="n">
        <v>0.3941092118390702</v>
      </c>
      <c r="H169" s="66" t="n">
        <v>0.5220153975705175</v>
      </c>
      <c r="I169" s="37" t="inlineStr">
        <is>
          <t>train</t>
        </is>
      </c>
    </row>
    <row r="170" ht="15" customHeight="1" s="35">
      <c r="A170" s="48">
        <f>'1_Raw_Games'!A170</f>
        <v/>
      </c>
      <c r="B170" s="49">
        <f>'1_Raw_Games'!B170</f>
        <v/>
      </c>
      <c r="C170" s="48">
        <f>'1_Raw_Games'!D170</f>
        <v/>
      </c>
      <c r="D170" s="48">
        <f>'1_Raw_Games'!C170</f>
        <v/>
      </c>
      <c r="E170" s="48">
        <f>'1_Raw_Games'!O170</f>
        <v/>
      </c>
      <c r="F170" s="55">
        <f>'3_Elo_Chain'!H170</f>
        <v/>
      </c>
      <c r="G170" s="66" t="n">
        <v>0.8891965700795128</v>
      </c>
      <c r="H170" s="66" t="n">
        <v>-0.1290266295072655</v>
      </c>
      <c r="I170" s="37" t="inlineStr">
        <is>
          <t>train</t>
        </is>
      </c>
    </row>
    <row r="171" ht="15" customHeight="1" s="35">
      <c r="A171" s="48">
        <f>'1_Raw_Games'!A171</f>
        <v/>
      </c>
      <c r="B171" s="49">
        <f>'1_Raw_Games'!B171</f>
        <v/>
      </c>
      <c r="C171" s="48">
        <f>'1_Raw_Games'!D171</f>
        <v/>
      </c>
      <c r="D171" s="48">
        <f>'1_Raw_Games'!C171</f>
        <v/>
      </c>
      <c r="E171" s="48">
        <f>'1_Raw_Games'!O171</f>
        <v/>
      </c>
      <c r="F171" s="55">
        <f>'3_Elo_Chain'!H171</f>
        <v/>
      </c>
      <c r="G171" s="66" t="n">
        <v>0.167548273090596</v>
      </c>
      <c r="H171" s="66" t="n">
        <v>-0.3076517672708985</v>
      </c>
      <c r="I171" s="37" t="inlineStr">
        <is>
          <t>train</t>
        </is>
      </c>
    </row>
    <row r="172" ht="15" customHeight="1" s="35">
      <c r="A172" s="48">
        <f>'1_Raw_Games'!A172</f>
        <v/>
      </c>
      <c r="B172" s="49">
        <f>'1_Raw_Games'!B172</f>
        <v/>
      </c>
      <c r="C172" s="48">
        <f>'1_Raw_Games'!D172</f>
        <v/>
      </c>
      <c r="D172" s="48">
        <f>'1_Raw_Games'!C172</f>
        <v/>
      </c>
      <c r="E172" s="48">
        <f>'1_Raw_Games'!O172</f>
        <v/>
      </c>
      <c r="F172" s="55">
        <f>'3_Elo_Chain'!H172</f>
        <v/>
      </c>
      <c r="G172" s="66" t="n">
        <v>0.6156192622651948</v>
      </c>
      <c r="H172" s="66" t="n">
        <v>0.1636762106003225</v>
      </c>
      <c r="I172" s="37" t="inlineStr">
        <is>
          <t>train</t>
        </is>
      </c>
    </row>
    <row r="173" ht="15" customHeight="1" s="35">
      <c r="A173" s="48">
        <f>'1_Raw_Games'!A173</f>
        <v/>
      </c>
      <c r="B173" s="49">
        <f>'1_Raw_Games'!B173</f>
        <v/>
      </c>
      <c r="C173" s="48">
        <f>'1_Raw_Games'!D173</f>
        <v/>
      </c>
      <c r="D173" s="48">
        <f>'1_Raw_Games'!C173</f>
        <v/>
      </c>
      <c r="E173" s="48">
        <f>'1_Raw_Games'!O173</f>
        <v/>
      </c>
      <c r="F173" s="55">
        <f>'3_Elo_Chain'!H173</f>
        <v/>
      </c>
      <c r="G173" s="66" t="n">
        <v>0.152416419750542</v>
      </c>
      <c r="H173" s="66" t="n">
        <v>0.4363899642384423</v>
      </c>
      <c r="I173" s="37" t="inlineStr">
        <is>
          <t>train</t>
        </is>
      </c>
    </row>
    <row r="174" ht="15" customHeight="1" s="35">
      <c r="A174" s="48">
        <f>'1_Raw_Games'!A174</f>
        <v/>
      </c>
      <c r="B174" s="49">
        <f>'1_Raw_Games'!B174</f>
        <v/>
      </c>
      <c r="C174" s="48">
        <f>'1_Raw_Games'!D174</f>
        <v/>
      </c>
      <c r="D174" s="48">
        <f>'1_Raw_Games'!C174</f>
        <v/>
      </c>
      <c r="E174" s="48">
        <f>'1_Raw_Games'!O174</f>
        <v/>
      </c>
      <c r="F174" s="55">
        <f>'3_Elo_Chain'!H174</f>
        <v/>
      </c>
      <c r="G174" s="66" t="n">
        <v>0.5584491337175732</v>
      </c>
      <c r="H174" s="66" t="n">
        <v>-0.4221514052034294</v>
      </c>
      <c r="I174" s="37" t="inlineStr">
        <is>
          <t>train</t>
        </is>
      </c>
    </row>
    <row r="175" ht="15" customHeight="1" s="35">
      <c r="A175" s="48">
        <f>'1_Raw_Games'!A175</f>
        <v/>
      </c>
      <c r="B175" s="49">
        <f>'1_Raw_Games'!B175</f>
        <v/>
      </c>
      <c r="C175" s="48">
        <f>'1_Raw_Games'!D175</f>
        <v/>
      </c>
      <c r="D175" s="48">
        <f>'1_Raw_Games'!C175</f>
        <v/>
      </c>
      <c r="E175" s="48">
        <f>'1_Raw_Games'!O175</f>
        <v/>
      </c>
      <c r="F175" s="55">
        <f>'3_Elo_Chain'!H175</f>
        <v/>
      </c>
      <c r="G175" s="66" t="n">
        <v>0.1716858391833925</v>
      </c>
      <c r="H175" s="66" t="n">
        <v>0.8571386458362906</v>
      </c>
      <c r="I175" s="37" t="inlineStr">
        <is>
          <t>train</t>
        </is>
      </c>
    </row>
    <row r="176" ht="15" customHeight="1" s="35">
      <c r="A176" s="48">
        <f>'1_Raw_Games'!A176</f>
        <v/>
      </c>
      <c r="B176" s="49">
        <f>'1_Raw_Games'!B176</f>
        <v/>
      </c>
      <c r="C176" s="48">
        <f>'1_Raw_Games'!D176</f>
        <v/>
      </c>
      <c r="D176" s="48">
        <f>'1_Raw_Games'!C176</f>
        <v/>
      </c>
      <c r="E176" s="48">
        <f>'1_Raw_Games'!O176</f>
        <v/>
      </c>
      <c r="F176" s="55">
        <f>'3_Elo_Chain'!H176</f>
        <v/>
      </c>
      <c r="G176" s="66" t="n">
        <v>-0.009618148970365699</v>
      </c>
      <c r="H176" s="66" t="n">
        <v>0.4112772065732892</v>
      </c>
      <c r="I176" s="37" t="inlineStr">
        <is>
          <t>train</t>
        </is>
      </c>
    </row>
    <row r="177" ht="15" customHeight="1" s="35">
      <c r="A177" s="48">
        <f>'1_Raw_Games'!A177</f>
        <v/>
      </c>
      <c r="B177" s="49">
        <f>'1_Raw_Games'!B177</f>
        <v/>
      </c>
      <c r="C177" s="48">
        <f>'1_Raw_Games'!D177</f>
        <v/>
      </c>
      <c r="D177" s="48">
        <f>'1_Raw_Games'!C177</f>
        <v/>
      </c>
      <c r="E177" s="48">
        <f>'1_Raw_Games'!O177</f>
        <v/>
      </c>
      <c r="F177" s="55">
        <f>'3_Elo_Chain'!H177</f>
        <v/>
      </c>
      <c r="G177" s="66" t="n">
        <v>0.4553979204331621</v>
      </c>
      <c r="H177" s="66" t="n">
        <v>-0.073253567622312</v>
      </c>
      <c r="I177" s="37" t="inlineStr">
        <is>
          <t>train</t>
        </is>
      </c>
    </row>
    <row r="178" ht="15" customHeight="1" s="35">
      <c r="A178" s="48">
        <f>'1_Raw_Games'!A178</f>
        <v/>
      </c>
      <c r="B178" s="49">
        <f>'1_Raw_Games'!B178</f>
        <v/>
      </c>
      <c r="C178" s="48">
        <f>'1_Raw_Games'!D178</f>
        <v/>
      </c>
      <c r="D178" s="48">
        <f>'1_Raw_Games'!C178</f>
        <v/>
      </c>
      <c r="E178" s="48">
        <f>'1_Raw_Games'!O178</f>
        <v/>
      </c>
      <c r="F178" s="55">
        <f>'3_Elo_Chain'!H178</f>
        <v/>
      </c>
      <c r="G178" s="66" t="n">
        <v>0.7466989823959285</v>
      </c>
      <c r="H178" s="66" t="n">
        <v>-1.055962692083203</v>
      </c>
      <c r="I178" s="37" t="inlineStr">
        <is>
          <t>train</t>
        </is>
      </c>
    </row>
    <row r="179" ht="15" customHeight="1" s="35">
      <c r="A179" s="48">
        <f>'1_Raw_Games'!A179</f>
        <v/>
      </c>
      <c r="B179" s="49">
        <f>'1_Raw_Games'!B179</f>
        <v/>
      </c>
      <c r="C179" s="48">
        <f>'1_Raw_Games'!D179</f>
        <v/>
      </c>
      <c r="D179" s="48">
        <f>'1_Raw_Games'!C179</f>
        <v/>
      </c>
      <c r="E179" s="48">
        <f>'1_Raw_Games'!O179</f>
        <v/>
      </c>
      <c r="F179" s="55">
        <f>'3_Elo_Chain'!H179</f>
        <v/>
      </c>
      <c r="G179" s="66" t="n">
        <v>0.1434297924930604</v>
      </c>
      <c r="H179" s="66" t="n">
        <v>1.014917347961395</v>
      </c>
      <c r="I179" s="37" t="inlineStr">
        <is>
          <t>train</t>
        </is>
      </c>
    </row>
    <row r="180" ht="15" customHeight="1" s="35">
      <c r="A180" s="48">
        <f>'1_Raw_Games'!A180</f>
        <v/>
      </c>
      <c r="B180" s="49">
        <f>'1_Raw_Games'!B180</f>
        <v/>
      </c>
      <c r="C180" s="48">
        <f>'1_Raw_Games'!D180</f>
        <v/>
      </c>
      <c r="D180" s="48">
        <f>'1_Raw_Games'!C180</f>
        <v/>
      </c>
      <c r="E180" s="48">
        <f>'1_Raw_Games'!O180</f>
        <v/>
      </c>
      <c r="F180" s="55">
        <f>'3_Elo_Chain'!H180</f>
        <v/>
      </c>
      <c r="G180" s="66" t="n">
        <v>0.323350863241268</v>
      </c>
      <c r="H180" s="66" t="n">
        <v>-0.6908090604739909</v>
      </c>
      <c r="I180" s="37" t="inlineStr">
        <is>
          <t>train</t>
        </is>
      </c>
    </row>
    <row r="181" ht="15" customHeight="1" s="35">
      <c r="A181" s="48">
        <f>'1_Raw_Games'!A181</f>
        <v/>
      </c>
      <c r="B181" s="49">
        <f>'1_Raw_Games'!B181</f>
        <v/>
      </c>
      <c r="C181" s="48">
        <f>'1_Raw_Games'!D181</f>
        <v/>
      </c>
      <c r="D181" s="48">
        <f>'1_Raw_Games'!C181</f>
        <v/>
      </c>
      <c r="E181" s="48">
        <f>'1_Raw_Games'!O181</f>
        <v/>
      </c>
      <c r="F181" s="55">
        <f>'3_Elo_Chain'!H181</f>
        <v/>
      </c>
      <c r="G181" s="66" t="n">
        <v>0.6807570391642539</v>
      </c>
      <c r="H181" s="66" t="n">
        <v>-0.4322633457034954</v>
      </c>
      <c r="I181" s="37" t="inlineStr">
        <is>
          <t>train</t>
        </is>
      </c>
    </row>
    <row r="182" ht="15" customHeight="1" s="35">
      <c r="A182" s="48">
        <f>'1_Raw_Games'!A182</f>
        <v/>
      </c>
      <c r="B182" s="49">
        <f>'1_Raw_Games'!B182</f>
        <v/>
      </c>
      <c r="C182" s="48">
        <f>'1_Raw_Games'!D182</f>
        <v/>
      </c>
      <c r="D182" s="48">
        <f>'1_Raw_Games'!C182</f>
        <v/>
      </c>
      <c r="E182" s="48">
        <f>'1_Raw_Games'!O182</f>
        <v/>
      </c>
      <c r="F182" s="55">
        <f>'3_Elo_Chain'!H182</f>
        <v/>
      </c>
      <c r="G182" s="66" t="n">
        <v>0.506256804889029</v>
      </c>
      <c r="H182" s="66" t="n">
        <v>-0.3928308867589449</v>
      </c>
      <c r="I182" s="37" t="inlineStr">
        <is>
          <t>train</t>
        </is>
      </c>
    </row>
    <row r="183" ht="15" customHeight="1" s="35">
      <c r="A183" s="48">
        <f>'1_Raw_Games'!A183</f>
        <v/>
      </c>
      <c r="B183" s="49">
        <f>'1_Raw_Games'!B183</f>
        <v/>
      </c>
      <c r="C183" s="48">
        <f>'1_Raw_Games'!D183</f>
        <v/>
      </c>
      <c r="D183" s="48">
        <f>'1_Raw_Games'!C183</f>
        <v/>
      </c>
      <c r="E183" s="48">
        <f>'1_Raw_Games'!O183</f>
        <v/>
      </c>
      <c r="F183" s="55">
        <f>'3_Elo_Chain'!H183</f>
        <v/>
      </c>
      <c r="G183" s="66" t="n">
        <v>0.4414053150986287</v>
      </c>
      <c r="H183" s="66" t="n">
        <v>-0.2746177363786315</v>
      </c>
      <c r="I183" s="37" t="inlineStr">
        <is>
          <t>train</t>
        </is>
      </c>
    </row>
    <row r="184" ht="15" customHeight="1" s="35">
      <c r="A184" s="48">
        <f>'1_Raw_Games'!A184</f>
        <v/>
      </c>
      <c r="B184" s="49">
        <f>'1_Raw_Games'!B184</f>
        <v/>
      </c>
      <c r="C184" s="48">
        <f>'1_Raw_Games'!D184</f>
        <v/>
      </c>
      <c r="D184" s="48">
        <f>'1_Raw_Games'!C184</f>
        <v/>
      </c>
      <c r="E184" s="48">
        <f>'1_Raw_Games'!O184</f>
        <v/>
      </c>
      <c r="F184" s="55">
        <f>'3_Elo_Chain'!H184</f>
        <v/>
      </c>
      <c r="G184" s="66" t="n">
        <v>0.5273083420471936</v>
      </c>
      <c r="H184" s="66" t="n">
        <v>0.1004116322276349</v>
      </c>
      <c r="I184" s="37" t="inlineStr">
        <is>
          <t>train</t>
        </is>
      </c>
    </row>
    <row r="185" ht="15" customHeight="1" s="35">
      <c r="A185" s="48">
        <f>'1_Raw_Games'!A185</f>
        <v/>
      </c>
      <c r="B185" s="49">
        <f>'1_Raw_Games'!B185</f>
        <v/>
      </c>
      <c r="C185" s="48">
        <f>'1_Raw_Games'!D185</f>
        <v/>
      </c>
      <c r="D185" s="48">
        <f>'1_Raw_Games'!C185</f>
        <v/>
      </c>
      <c r="E185" s="48">
        <f>'1_Raw_Games'!O185</f>
        <v/>
      </c>
      <c r="F185" s="55">
        <f>'3_Elo_Chain'!H185</f>
        <v/>
      </c>
      <c r="G185" s="66" t="n">
        <v>0.6647382780777973</v>
      </c>
      <c r="H185" s="66" t="n">
        <v>-1.289685576417421</v>
      </c>
      <c r="I185" s="37" t="inlineStr">
        <is>
          <t>train</t>
        </is>
      </c>
    </row>
    <row r="186" ht="15" customHeight="1" s="35">
      <c r="A186" s="48">
        <f>'1_Raw_Games'!A186</f>
        <v/>
      </c>
      <c r="B186" s="49">
        <f>'1_Raw_Games'!B186</f>
        <v/>
      </c>
      <c r="C186" s="48">
        <f>'1_Raw_Games'!D186</f>
        <v/>
      </c>
      <c r="D186" s="48">
        <f>'1_Raw_Games'!C186</f>
        <v/>
      </c>
      <c r="E186" s="48">
        <f>'1_Raw_Games'!O186</f>
        <v/>
      </c>
      <c r="F186" s="55">
        <f>'3_Elo_Chain'!H186</f>
        <v/>
      </c>
      <c r="G186" s="66" t="n">
        <v>-0.1043902231908204</v>
      </c>
      <c r="H186" s="66" t="n">
        <v>-0.4669850374114326</v>
      </c>
      <c r="I186" s="37" t="inlineStr">
        <is>
          <t>train</t>
        </is>
      </c>
    </row>
    <row r="187" ht="15" customHeight="1" s="35">
      <c r="A187" s="48">
        <f>'1_Raw_Games'!A187</f>
        <v/>
      </c>
      <c r="B187" s="49">
        <f>'1_Raw_Games'!B187</f>
        <v/>
      </c>
      <c r="C187" s="48">
        <f>'1_Raw_Games'!D187</f>
        <v/>
      </c>
      <c r="D187" s="48">
        <f>'1_Raw_Games'!C187</f>
        <v/>
      </c>
      <c r="E187" s="48">
        <f>'1_Raw_Games'!O187</f>
        <v/>
      </c>
      <c r="F187" s="55">
        <f>'3_Elo_Chain'!H187</f>
        <v/>
      </c>
      <c r="G187" s="66" t="n">
        <v>0.2784635695943459</v>
      </c>
      <c r="H187" s="66" t="n">
        <v>-0.5453630114215962</v>
      </c>
      <c r="I187" s="37" t="inlineStr">
        <is>
          <t>train</t>
        </is>
      </c>
    </row>
    <row r="188" ht="15" customHeight="1" s="35">
      <c r="A188" s="48">
        <f>'1_Raw_Games'!A188</f>
        <v/>
      </c>
      <c r="B188" s="49">
        <f>'1_Raw_Games'!B188</f>
        <v/>
      </c>
      <c r="C188" s="48">
        <f>'1_Raw_Games'!D188</f>
        <v/>
      </c>
      <c r="D188" s="48">
        <f>'1_Raw_Games'!C188</f>
        <v/>
      </c>
      <c r="E188" s="48">
        <f>'1_Raw_Games'!O188</f>
        <v/>
      </c>
      <c r="F188" s="55">
        <f>'3_Elo_Chain'!H188</f>
        <v/>
      </c>
      <c r="G188" s="66" t="n">
        <v>0.4535089872477341</v>
      </c>
      <c r="H188" s="66" t="n">
        <v>1.132761111396509</v>
      </c>
      <c r="I188" s="37" t="inlineStr">
        <is>
          <t>train</t>
        </is>
      </c>
    </row>
    <row r="189" ht="15" customHeight="1" s="35">
      <c r="A189" s="48">
        <f>'1_Raw_Games'!A189</f>
        <v/>
      </c>
      <c r="B189" s="49">
        <f>'1_Raw_Games'!B189</f>
        <v/>
      </c>
      <c r="C189" s="48">
        <f>'1_Raw_Games'!D189</f>
        <v/>
      </c>
      <c r="D189" s="48">
        <f>'1_Raw_Games'!C189</f>
        <v/>
      </c>
      <c r="E189" s="48">
        <f>'1_Raw_Games'!O189</f>
        <v/>
      </c>
      <c r="F189" s="55">
        <f>'3_Elo_Chain'!H189</f>
        <v/>
      </c>
      <c r="G189" s="66" t="n">
        <v>0.6665311434879351</v>
      </c>
      <c r="H189" s="66" t="n">
        <v>1.570993778977085</v>
      </c>
      <c r="I189" s="37" t="inlineStr">
        <is>
          <t>train</t>
        </is>
      </c>
    </row>
    <row r="190" ht="15" customHeight="1" s="35">
      <c r="A190" s="48">
        <f>'1_Raw_Games'!A190</f>
        <v/>
      </c>
      <c r="B190" s="49">
        <f>'1_Raw_Games'!B190</f>
        <v/>
      </c>
      <c r="C190" s="48">
        <f>'1_Raw_Games'!D190</f>
        <v/>
      </c>
      <c r="D190" s="48">
        <f>'1_Raw_Games'!C190</f>
        <v/>
      </c>
      <c r="E190" s="48">
        <f>'1_Raw_Games'!O190</f>
        <v/>
      </c>
      <c r="F190" s="55">
        <f>'3_Elo_Chain'!H190</f>
        <v/>
      </c>
      <c r="G190" s="66" t="n">
        <v>-0.2200202976418737</v>
      </c>
      <c r="H190" s="66" t="n">
        <v>-0.3498733606367259</v>
      </c>
      <c r="I190" s="37" t="inlineStr">
        <is>
          <t>train</t>
        </is>
      </c>
    </row>
    <row r="191" ht="15" customHeight="1" s="35">
      <c r="A191" s="48">
        <f>'1_Raw_Games'!A191</f>
        <v/>
      </c>
      <c r="B191" s="49">
        <f>'1_Raw_Games'!B191</f>
        <v/>
      </c>
      <c r="C191" s="48">
        <f>'1_Raw_Games'!D191</f>
        <v/>
      </c>
      <c r="D191" s="48">
        <f>'1_Raw_Games'!C191</f>
        <v/>
      </c>
      <c r="E191" s="48">
        <f>'1_Raw_Games'!O191</f>
        <v/>
      </c>
      <c r="F191" s="55">
        <f>'3_Elo_Chain'!H191</f>
        <v/>
      </c>
      <c r="G191" s="66" t="n">
        <v>-0.1362966863267478</v>
      </c>
      <c r="H191" s="66" t="n">
        <v>0.907763163735722</v>
      </c>
      <c r="I191" s="37" t="inlineStr">
        <is>
          <t>train</t>
        </is>
      </c>
    </row>
    <row r="192" ht="15" customHeight="1" s="35">
      <c r="A192" s="48">
        <f>'1_Raw_Games'!A192</f>
        <v/>
      </c>
      <c r="B192" s="49">
        <f>'1_Raw_Games'!B192</f>
        <v/>
      </c>
      <c r="C192" s="48">
        <f>'1_Raw_Games'!D192</f>
        <v/>
      </c>
      <c r="D192" s="48">
        <f>'1_Raw_Games'!C192</f>
        <v/>
      </c>
      <c r="E192" s="48">
        <f>'1_Raw_Games'!O192</f>
        <v/>
      </c>
      <c r="F192" s="55">
        <f>'3_Elo_Chain'!H192</f>
        <v/>
      </c>
      <c r="G192" s="66" t="n">
        <v>0.2212370755616759</v>
      </c>
      <c r="H192" s="66" t="n">
        <v>-1.7850968629961</v>
      </c>
      <c r="I192" s="37" t="inlineStr">
        <is>
          <t>train</t>
        </is>
      </c>
    </row>
    <row r="193" ht="15" customHeight="1" s="35">
      <c r="A193" s="48">
        <f>'1_Raw_Games'!A193</f>
        <v/>
      </c>
      <c r="B193" s="49">
        <f>'1_Raw_Games'!B193</f>
        <v/>
      </c>
      <c r="C193" s="48">
        <f>'1_Raw_Games'!D193</f>
        <v/>
      </c>
      <c r="D193" s="48">
        <f>'1_Raw_Games'!C193</f>
        <v/>
      </c>
      <c r="E193" s="48">
        <f>'1_Raw_Games'!O193</f>
        <v/>
      </c>
      <c r="F193" s="55">
        <f>'3_Elo_Chain'!H193</f>
        <v/>
      </c>
      <c r="G193" s="66" t="n">
        <v>0.2380040989873729</v>
      </c>
      <c r="H193" s="66" t="n">
        <v>-0.5459572360466236</v>
      </c>
      <c r="I193" s="37" t="inlineStr">
        <is>
          <t>train</t>
        </is>
      </c>
    </row>
    <row r="194" ht="15" customHeight="1" s="35">
      <c r="A194" s="48">
        <f>'1_Raw_Games'!A194</f>
        <v/>
      </c>
      <c r="B194" s="49">
        <f>'1_Raw_Games'!B194</f>
        <v/>
      </c>
      <c r="C194" s="48">
        <f>'1_Raw_Games'!D194</f>
        <v/>
      </c>
      <c r="D194" s="48">
        <f>'1_Raw_Games'!C194</f>
        <v/>
      </c>
      <c r="E194" s="48">
        <f>'1_Raw_Games'!O194</f>
        <v/>
      </c>
      <c r="F194" s="55">
        <f>'3_Elo_Chain'!H194</f>
        <v/>
      </c>
      <c r="G194" s="66" t="n">
        <v>0.4439777183546116</v>
      </c>
      <c r="H194" s="66" t="n">
        <v>0.0334428114073146</v>
      </c>
      <c r="I194" s="37" t="inlineStr">
        <is>
          <t>train</t>
        </is>
      </c>
    </row>
    <row r="195" ht="15" customHeight="1" s="35">
      <c r="A195" s="48">
        <f>'1_Raw_Games'!A195</f>
        <v/>
      </c>
      <c r="B195" s="49">
        <f>'1_Raw_Games'!B195</f>
        <v/>
      </c>
      <c r="C195" s="48">
        <f>'1_Raw_Games'!D195</f>
        <v/>
      </c>
      <c r="D195" s="48">
        <f>'1_Raw_Games'!C195</f>
        <v/>
      </c>
      <c r="E195" s="48">
        <f>'1_Raw_Games'!O195</f>
        <v/>
      </c>
      <c r="F195" s="55">
        <f>'3_Elo_Chain'!H195</f>
        <v/>
      </c>
      <c r="G195" s="66" t="n">
        <v>0.6781775678922091</v>
      </c>
      <c r="H195" s="66" t="n">
        <v>0.5556976515960903</v>
      </c>
      <c r="I195" s="37" t="inlineStr">
        <is>
          <t>train</t>
        </is>
      </c>
    </row>
    <row r="196" ht="15" customHeight="1" s="35">
      <c r="A196" s="48">
        <f>'1_Raw_Games'!A196</f>
        <v/>
      </c>
      <c r="B196" s="49">
        <f>'1_Raw_Games'!B196</f>
        <v/>
      </c>
      <c r="C196" s="48">
        <f>'1_Raw_Games'!D196</f>
        <v/>
      </c>
      <c r="D196" s="48">
        <f>'1_Raw_Games'!C196</f>
        <v/>
      </c>
      <c r="E196" s="48">
        <f>'1_Raw_Games'!O196</f>
        <v/>
      </c>
      <c r="F196" s="55">
        <f>'3_Elo_Chain'!H196</f>
        <v/>
      </c>
      <c r="G196" s="66" t="n">
        <v>0.311626554332868</v>
      </c>
      <c r="H196" s="66" t="n">
        <v>0.2623690334388016</v>
      </c>
      <c r="I196" s="37" t="inlineStr">
        <is>
          <t>train</t>
        </is>
      </c>
    </row>
    <row r="197" ht="15" customHeight="1" s="35">
      <c r="A197" s="48">
        <f>'1_Raw_Games'!A197</f>
        <v/>
      </c>
      <c r="B197" s="49">
        <f>'1_Raw_Games'!B197</f>
        <v/>
      </c>
      <c r="C197" s="48">
        <f>'1_Raw_Games'!D197</f>
        <v/>
      </c>
      <c r="D197" s="48">
        <f>'1_Raw_Games'!C197</f>
        <v/>
      </c>
      <c r="E197" s="48">
        <f>'1_Raw_Games'!O197</f>
        <v/>
      </c>
      <c r="F197" s="55">
        <f>'3_Elo_Chain'!H197</f>
        <v/>
      </c>
      <c r="G197" s="66" t="n">
        <v>0.4784109448776372</v>
      </c>
      <c r="H197" s="66" t="n">
        <v>0.2814869226777321</v>
      </c>
      <c r="I197" s="37" t="inlineStr">
        <is>
          <t>train</t>
        </is>
      </c>
    </row>
    <row r="198" ht="15" customHeight="1" s="35">
      <c r="A198" s="48">
        <f>'1_Raw_Games'!A198</f>
        <v/>
      </c>
      <c r="B198" s="49">
        <f>'1_Raw_Games'!B198</f>
        <v/>
      </c>
      <c r="C198" s="48">
        <f>'1_Raw_Games'!D198</f>
        <v/>
      </c>
      <c r="D198" s="48">
        <f>'1_Raw_Games'!C198</f>
        <v/>
      </c>
      <c r="E198" s="48">
        <f>'1_Raw_Games'!O198</f>
        <v/>
      </c>
      <c r="F198" s="55">
        <f>'3_Elo_Chain'!H198</f>
        <v/>
      </c>
      <c r="G198" s="66" t="n">
        <v>-0.0864535053283931</v>
      </c>
      <c r="H198" s="66" t="n">
        <v>1.003270482147756</v>
      </c>
      <c r="I198" s="37" t="inlineStr">
        <is>
          <t>train</t>
        </is>
      </c>
    </row>
    <row r="199" ht="15" customHeight="1" s="35">
      <c r="A199" s="48">
        <f>'1_Raw_Games'!A199</f>
        <v/>
      </c>
      <c r="B199" s="49">
        <f>'1_Raw_Games'!B199</f>
        <v/>
      </c>
      <c r="C199" s="48">
        <f>'1_Raw_Games'!D199</f>
        <v/>
      </c>
      <c r="D199" s="48">
        <f>'1_Raw_Games'!C199</f>
        <v/>
      </c>
      <c r="E199" s="48">
        <f>'1_Raw_Games'!O199</f>
        <v/>
      </c>
      <c r="F199" s="55">
        <f>'3_Elo_Chain'!H199</f>
        <v/>
      </c>
      <c r="G199" s="66" t="n">
        <v>-0.0291616478934382</v>
      </c>
      <c r="H199" s="66" t="n">
        <v>1.558892110465037</v>
      </c>
      <c r="I199" s="37" t="inlineStr">
        <is>
          <t>train</t>
        </is>
      </c>
    </row>
    <row r="200" ht="15" customHeight="1" s="35">
      <c r="A200" s="48">
        <f>'1_Raw_Games'!A200</f>
        <v/>
      </c>
      <c r="B200" s="49">
        <f>'1_Raw_Games'!B200</f>
        <v/>
      </c>
      <c r="C200" s="48">
        <f>'1_Raw_Games'!D200</f>
        <v/>
      </c>
      <c r="D200" s="48">
        <f>'1_Raw_Games'!C200</f>
        <v/>
      </c>
      <c r="E200" s="48">
        <f>'1_Raw_Games'!O200</f>
        <v/>
      </c>
      <c r="F200" s="55">
        <f>'3_Elo_Chain'!H200</f>
        <v/>
      </c>
      <c r="G200" s="66" t="n">
        <v>0.2556917011707978</v>
      </c>
      <c r="H200" s="66" t="n">
        <v>-2.145732661555826</v>
      </c>
      <c r="I200" s="37" t="inlineStr">
        <is>
          <t>train</t>
        </is>
      </c>
    </row>
    <row r="201" ht="15" customHeight="1" s="35">
      <c r="A201" s="48">
        <f>'1_Raw_Games'!A201</f>
        <v/>
      </c>
      <c r="B201" s="49">
        <f>'1_Raw_Games'!B201</f>
        <v/>
      </c>
      <c r="C201" s="48">
        <f>'1_Raw_Games'!D201</f>
        <v/>
      </c>
      <c r="D201" s="48">
        <f>'1_Raw_Games'!C201</f>
        <v/>
      </c>
      <c r="E201" s="48">
        <f>'1_Raw_Games'!O201</f>
        <v/>
      </c>
      <c r="F201" s="55">
        <f>'3_Elo_Chain'!H201</f>
        <v/>
      </c>
      <c r="G201" s="66" t="n">
        <v>0.09250885885332261</v>
      </c>
      <c r="H201" s="66" t="n">
        <v>-0.2140868771639301</v>
      </c>
      <c r="I201" s="37" t="inlineStr">
        <is>
          <t>train</t>
        </is>
      </c>
    </row>
    <row r="202" ht="15" customHeight="1" s="35">
      <c r="A202" s="48">
        <f>'1_Raw_Games'!A202</f>
        <v/>
      </c>
      <c r="B202" s="49">
        <f>'1_Raw_Games'!B202</f>
        <v/>
      </c>
      <c r="C202" s="48">
        <f>'1_Raw_Games'!D202</f>
        <v/>
      </c>
      <c r="D202" s="48">
        <f>'1_Raw_Games'!C202</f>
        <v/>
      </c>
      <c r="E202" s="48">
        <f>'1_Raw_Games'!O202</f>
        <v/>
      </c>
      <c r="F202" s="55">
        <f>'3_Elo_Chain'!H202</f>
        <v/>
      </c>
      <c r="G202" s="66" t="n">
        <v>0.4172709603247285</v>
      </c>
      <c r="H202" s="66" t="n">
        <v>1.848126216082375</v>
      </c>
      <c r="I202" s="37" t="inlineStr">
        <is>
          <t>train</t>
        </is>
      </c>
    </row>
    <row r="203" ht="15" customHeight="1" s="35">
      <c r="A203" s="48">
        <f>'1_Raw_Games'!A203</f>
        <v/>
      </c>
      <c r="B203" s="49">
        <f>'1_Raw_Games'!B203</f>
        <v/>
      </c>
      <c r="C203" s="48">
        <f>'1_Raw_Games'!D203</f>
        <v/>
      </c>
      <c r="D203" s="48">
        <f>'1_Raw_Games'!C203</f>
        <v/>
      </c>
      <c r="E203" s="48">
        <f>'1_Raw_Games'!O203</f>
        <v/>
      </c>
      <c r="F203" s="55">
        <f>'3_Elo_Chain'!H203</f>
        <v/>
      </c>
      <c r="G203" s="66" t="n">
        <v>1.033496810694928</v>
      </c>
      <c r="H203" s="66" t="n">
        <v>0.7075974182918046</v>
      </c>
      <c r="I203" s="37" t="inlineStr">
        <is>
          <t>train</t>
        </is>
      </c>
    </row>
    <row r="204" ht="15" customHeight="1" s="35">
      <c r="A204" s="48">
        <f>'1_Raw_Games'!A204</f>
        <v/>
      </c>
      <c r="B204" s="49">
        <f>'1_Raw_Games'!B204</f>
        <v/>
      </c>
      <c r="C204" s="48">
        <f>'1_Raw_Games'!D204</f>
        <v/>
      </c>
      <c r="D204" s="48">
        <f>'1_Raw_Games'!C204</f>
        <v/>
      </c>
      <c r="E204" s="48">
        <f>'1_Raw_Games'!O204</f>
        <v/>
      </c>
      <c r="F204" s="55">
        <f>'3_Elo_Chain'!H204</f>
        <v/>
      </c>
      <c r="G204" s="66" t="n">
        <v>0.5945362802720734</v>
      </c>
      <c r="H204" s="66" t="n">
        <v>-1.233221894094708</v>
      </c>
      <c r="I204" s="37" t="inlineStr">
        <is>
          <t>train</t>
        </is>
      </c>
    </row>
    <row r="205" ht="15" customHeight="1" s="35">
      <c r="A205" s="48">
        <f>'1_Raw_Games'!A205</f>
        <v/>
      </c>
      <c r="B205" s="49">
        <f>'1_Raw_Games'!B205</f>
        <v/>
      </c>
      <c r="C205" s="48">
        <f>'1_Raw_Games'!D205</f>
        <v/>
      </c>
      <c r="D205" s="48">
        <f>'1_Raw_Games'!C205</f>
        <v/>
      </c>
      <c r="E205" s="48">
        <f>'1_Raw_Games'!O205</f>
        <v/>
      </c>
      <c r="F205" s="55">
        <f>'3_Elo_Chain'!H205</f>
        <v/>
      </c>
      <c r="G205" s="66" t="n">
        <v>0.2601856062510291</v>
      </c>
      <c r="H205" s="66" t="n">
        <v>1.364317709394196</v>
      </c>
      <c r="I205" s="37" t="inlineStr">
        <is>
          <t>train</t>
        </is>
      </c>
    </row>
    <row r="206" ht="15" customHeight="1" s="35">
      <c r="A206" s="48">
        <f>'1_Raw_Games'!A206</f>
        <v/>
      </c>
      <c r="B206" s="49">
        <f>'1_Raw_Games'!B206</f>
        <v/>
      </c>
      <c r="C206" s="48">
        <f>'1_Raw_Games'!D206</f>
        <v/>
      </c>
      <c r="D206" s="48">
        <f>'1_Raw_Games'!C206</f>
        <v/>
      </c>
      <c r="E206" s="48">
        <f>'1_Raw_Games'!O206</f>
        <v/>
      </c>
      <c r="F206" s="55">
        <f>'3_Elo_Chain'!H206</f>
        <v/>
      </c>
      <c r="G206" s="66" t="n">
        <v>0.6599645499841986</v>
      </c>
      <c r="H206" s="66" t="n">
        <v>-0.3370363144700161</v>
      </c>
      <c r="I206" s="37" t="inlineStr">
        <is>
          <t>train</t>
        </is>
      </c>
    </row>
    <row r="207" ht="15" customHeight="1" s="35">
      <c r="A207" s="48">
        <f>'1_Raw_Games'!A207</f>
        <v/>
      </c>
      <c r="B207" s="49">
        <f>'1_Raw_Games'!B207</f>
        <v/>
      </c>
      <c r="C207" s="48">
        <f>'1_Raw_Games'!D207</f>
        <v/>
      </c>
      <c r="D207" s="48">
        <f>'1_Raw_Games'!C207</f>
        <v/>
      </c>
      <c r="E207" s="48">
        <f>'1_Raw_Games'!O207</f>
        <v/>
      </c>
      <c r="F207" s="55">
        <f>'3_Elo_Chain'!H207</f>
        <v/>
      </c>
      <c r="G207" s="66" t="n">
        <v>0.7002395116655716</v>
      </c>
      <c r="H207" s="66" t="n">
        <v>-2.688389541522285</v>
      </c>
      <c r="I207" s="37" t="inlineStr">
        <is>
          <t>train</t>
        </is>
      </c>
    </row>
    <row r="208" ht="15" customHeight="1" s="35">
      <c r="A208" s="48">
        <f>'1_Raw_Games'!A208</f>
        <v/>
      </c>
      <c r="B208" s="49">
        <f>'1_Raw_Games'!B208</f>
        <v/>
      </c>
      <c r="C208" s="48">
        <f>'1_Raw_Games'!D208</f>
        <v/>
      </c>
      <c r="D208" s="48">
        <f>'1_Raw_Games'!C208</f>
        <v/>
      </c>
      <c r="E208" s="48">
        <f>'1_Raw_Games'!O208</f>
        <v/>
      </c>
      <c r="F208" s="55">
        <f>'3_Elo_Chain'!H208</f>
        <v/>
      </c>
      <c r="G208" s="66" t="n">
        <v>-0.4389750643557804</v>
      </c>
      <c r="H208" s="66" t="n">
        <v>-2.168358580826013</v>
      </c>
      <c r="I208" s="37" t="inlineStr">
        <is>
          <t>train</t>
        </is>
      </c>
    </row>
    <row r="209" ht="15" customHeight="1" s="35">
      <c r="A209" s="48">
        <f>'1_Raw_Games'!A209</f>
        <v/>
      </c>
      <c r="B209" s="49">
        <f>'1_Raw_Games'!B209</f>
        <v/>
      </c>
      <c r="C209" s="48">
        <f>'1_Raw_Games'!D209</f>
        <v/>
      </c>
      <c r="D209" s="48">
        <f>'1_Raw_Games'!C209</f>
        <v/>
      </c>
      <c r="E209" s="48">
        <f>'1_Raw_Games'!O209</f>
        <v/>
      </c>
      <c r="F209" s="55">
        <f>'3_Elo_Chain'!H209</f>
        <v/>
      </c>
      <c r="G209" s="66" t="n">
        <v>0.5936159039345433</v>
      </c>
      <c r="H209" s="66" t="n">
        <v>-0.616897945939703</v>
      </c>
      <c r="I209" s="37" t="inlineStr">
        <is>
          <t>train</t>
        </is>
      </c>
    </row>
    <row r="210" ht="15" customHeight="1" s="35">
      <c r="A210" s="48">
        <f>'1_Raw_Games'!A210</f>
        <v/>
      </c>
      <c r="B210" s="49">
        <f>'1_Raw_Games'!B210</f>
        <v/>
      </c>
      <c r="C210" s="48">
        <f>'1_Raw_Games'!D210</f>
        <v/>
      </c>
      <c r="D210" s="48">
        <f>'1_Raw_Games'!C210</f>
        <v/>
      </c>
      <c r="E210" s="48">
        <f>'1_Raw_Games'!O210</f>
        <v/>
      </c>
      <c r="F210" s="55">
        <f>'3_Elo_Chain'!H210</f>
        <v/>
      </c>
      <c r="G210" s="66" t="n">
        <v>0.2126543636659103</v>
      </c>
      <c r="H210" s="66" t="n">
        <v>-0.755427757826532</v>
      </c>
      <c r="I210" s="37" t="inlineStr">
        <is>
          <t>train</t>
        </is>
      </c>
    </row>
    <row r="211" ht="15" customHeight="1" s="35">
      <c r="A211" s="48">
        <f>'1_Raw_Games'!A211</f>
        <v/>
      </c>
      <c r="B211" s="49">
        <f>'1_Raw_Games'!B211</f>
        <v/>
      </c>
      <c r="C211" s="48">
        <f>'1_Raw_Games'!D211</f>
        <v/>
      </c>
      <c r="D211" s="48">
        <f>'1_Raw_Games'!C211</f>
        <v/>
      </c>
      <c r="E211" s="48">
        <f>'1_Raw_Games'!O211</f>
        <v/>
      </c>
      <c r="F211" s="55">
        <f>'3_Elo_Chain'!H211</f>
        <v/>
      </c>
      <c r="G211" s="66" t="n">
        <v>0.0202385091183008</v>
      </c>
      <c r="H211" s="66" t="n">
        <v>-1.290142066125279</v>
      </c>
      <c r="I211" s="37" t="inlineStr">
        <is>
          <t>train</t>
        </is>
      </c>
    </row>
    <row r="212" ht="15" customHeight="1" s="35">
      <c r="A212" s="48">
        <f>'1_Raw_Games'!A212</f>
        <v/>
      </c>
      <c r="B212" s="49">
        <f>'1_Raw_Games'!B212</f>
        <v/>
      </c>
      <c r="C212" s="48">
        <f>'1_Raw_Games'!D212</f>
        <v/>
      </c>
      <c r="D212" s="48">
        <f>'1_Raw_Games'!C212</f>
        <v/>
      </c>
      <c r="E212" s="48">
        <f>'1_Raw_Games'!O212</f>
        <v/>
      </c>
      <c r="F212" s="55">
        <f>'3_Elo_Chain'!H212</f>
        <v/>
      </c>
      <c r="G212" s="66" t="n">
        <v>0.1841800615860515</v>
      </c>
      <c r="H212" s="66" t="n">
        <v>0.5370617744927211</v>
      </c>
      <c r="I212" s="37" t="inlineStr">
        <is>
          <t>train</t>
        </is>
      </c>
    </row>
    <row r="213" ht="15" customHeight="1" s="35">
      <c r="A213" s="48">
        <f>'1_Raw_Games'!A213</f>
        <v/>
      </c>
      <c r="B213" s="49">
        <f>'1_Raw_Games'!B213</f>
        <v/>
      </c>
      <c r="C213" s="48">
        <f>'1_Raw_Games'!D213</f>
        <v/>
      </c>
      <c r="D213" s="48">
        <f>'1_Raw_Games'!C213</f>
        <v/>
      </c>
      <c r="E213" s="48">
        <f>'1_Raw_Games'!O213</f>
        <v/>
      </c>
      <c r="F213" s="55">
        <f>'3_Elo_Chain'!H213</f>
        <v/>
      </c>
      <c r="G213" s="66" t="n">
        <v>0.7272871326333313</v>
      </c>
      <c r="H213" s="66" t="n">
        <v>-3.01848661231561</v>
      </c>
      <c r="I213" s="37" t="inlineStr">
        <is>
          <t>train</t>
        </is>
      </c>
    </row>
    <row r="214" ht="15" customHeight="1" s="35">
      <c r="A214" s="48">
        <f>'1_Raw_Games'!A214</f>
        <v/>
      </c>
      <c r="B214" s="49">
        <f>'1_Raw_Games'!B214</f>
        <v/>
      </c>
      <c r="C214" s="48">
        <f>'1_Raw_Games'!D214</f>
        <v/>
      </c>
      <c r="D214" s="48">
        <f>'1_Raw_Games'!C214</f>
        <v/>
      </c>
      <c r="E214" s="48">
        <f>'1_Raw_Games'!O214</f>
        <v/>
      </c>
      <c r="F214" s="55">
        <f>'3_Elo_Chain'!H214</f>
        <v/>
      </c>
      <c r="G214" s="66" t="n">
        <v>0.7213732406825595</v>
      </c>
      <c r="H214" s="66" t="n">
        <v>1.504382067682545</v>
      </c>
      <c r="I214" s="37" t="inlineStr">
        <is>
          <t>train</t>
        </is>
      </c>
    </row>
    <row r="215" ht="15" customHeight="1" s="35">
      <c r="A215" s="48">
        <f>'1_Raw_Games'!A215</f>
        <v/>
      </c>
      <c r="B215" s="49">
        <f>'1_Raw_Games'!B215</f>
        <v/>
      </c>
      <c r="C215" s="48">
        <f>'1_Raw_Games'!D215</f>
        <v/>
      </c>
      <c r="D215" s="48">
        <f>'1_Raw_Games'!C215</f>
        <v/>
      </c>
      <c r="E215" s="48">
        <f>'1_Raw_Games'!O215</f>
        <v/>
      </c>
      <c r="F215" s="55">
        <f>'3_Elo_Chain'!H215</f>
        <v/>
      </c>
      <c r="G215" s="66" t="n">
        <v>0.3087485427721068</v>
      </c>
      <c r="H215" s="66" t="n">
        <v>-1.089410166523012</v>
      </c>
      <c r="I215" s="37" t="inlineStr">
        <is>
          <t>train</t>
        </is>
      </c>
    </row>
    <row r="216" ht="15" customHeight="1" s="35">
      <c r="A216" s="48">
        <f>'1_Raw_Games'!A216</f>
        <v/>
      </c>
      <c r="B216" s="49">
        <f>'1_Raw_Games'!B216</f>
        <v/>
      </c>
      <c r="C216" s="48">
        <f>'1_Raw_Games'!D216</f>
        <v/>
      </c>
      <c r="D216" s="48">
        <f>'1_Raw_Games'!C216</f>
        <v/>
      </c>
      <c r="E216" s="48">
        <f>'1_Raw_Games'!O216</f>
        <v/>
      </c>
      <c r="F216" s="55">
        <f>'3_Elo_Chain'!H216</f>
        <v/>
      </c>
      <c r="G216" s="66" t="n">
        <v>0.280914080951082</v>
      </c>
      <c r="H216" s="66" t="n">
        <v>0.7680691885698145</v>
      </c>
      <c r="I216" s="37" t="inlineStr">
        <is>
          <t>train</t>
        </is>
      </c>
    </row>
    <row r="217" ht="15" customHeight="1" s="35">
      <c r="A217" s="48">
        <f>'1_Raw_Games'!A217</f>
        <v/>
      </c>
      <c r="B217" s="49">
        <f>'1_Raw_Games'!B217</f>
        <v/>
      </c>
      <c r="C217" s="48">
        <f>'1_Raw_Games'!D217</f>
        <v/>
      </c>
      <c r="D217" s="48">
        <f>'1_Raw_Games'!C217</f>
        <v/>
      </c>
      <c r="E217" s="48">
        <f>'1_Raw_Games'!O217</f>
        <v/>
      </c>
      <c r="F217" s="55">
        <f>'3_Elo_Chain'!H217</f>
        <v/>
      </c>
      <c r="G217" s="66" t="n">
        <v>0.1278259320468762</v>
      </c>
      <c r="H217" s="66" t="n">
        <v>2.065288764224133</v>
      </c>
      <c r="I217" s="37" t="inlineStr">
        <is>
          <t>train</t>
        </is>
      </c>
    </row>
    <row r="218" ht="15" customHeight="1" s="35">
      <c r="A218" s="48">
        <f>'1_Raw_Games'!A218</f>
        <v/>
      </c>
      <c r="B218" s="49">
        <f>'1_Raw_Games'!B218</f>
        <v/>
      </c>
      <c r="C218" s="48">
        <f>'1_Raw_Games'!D218</f>
        <v/>
      </c>
      <c r="D218" s="48">
        <f>'1_Raw_Games'!C218</f>
        <v/>
      </c>
      <c r="E218" s="48">
        <f>'1_Raw_Games'!O218</f>
        <v/>
      </c>
      <c r="F218" s="55">
        <f>'3_Elo_Chain'!H218</f>
        <v/>
      </c>
      <c r="G218" s="66" t="n">
        <v>0.3094715765619498</v>
      </c>
      <c r="H218" s="66" t="n">
        <v>-1.010870222609617</v>
      </c>
      <c r="I218" s="37" t="inlineStr">
        <is>
          <t>train</t>
        </is>
      </c>
    </row>
    <row r="219" ht="15" customHeight="1" s="35">
      <c r="A219" s="48">
        <f>'1_Raw_Games'!A219</f>
        <v/>
      </c>
      <c r="B219" s="49">
        <f>'1_Raw_Games'!B219</f>
        <v/>
      </c>
      <c r="C219" s="48">
        <f>'1_Raw_Games'!D219</f>
        <v/>
      </c>
      <c r="D219" s="48">
        <f>'1_Raw_Games'!C219</f>
        <v/>
      </c>
      <c r="E219" s="48">
        <f>'1_Raw_Games'!O219</f>
        <v/>
      </c>
      <c r="F219" s="55">
        <f>'3_Elo_Chain'!H219</f>
        <v/>
      </c>
      <c r="G219" s="66" t="n">
        <v>0.2725145091839744</v>
      </c>
      <c r="H219" s="66" t="n">
        <v>1.180321103556341</v>
      </c>
      <c r="I219" s="37" t="inlineStr">
        <is>
          <t>train</t>
        </is>
      </c>
    </row>
    <row r="220" ht="15" customHeight="1" s="35">
      <c r="A220" s="48">
        <f>'1_Raw_Games'!A220</f>
        <v/>
      </c>
      <c r="B220" s="49">
        <f>'1_Raw_Games'!B220</f>
        <v/>
      </c>
      <c r="C220" s="48">
        <f>'1_Raw_Games'!D220</f>
        <v/>
      </c>
      <c r="D220" s="48">
        <f>'1_Raw_Games'!C220</f>
        <v/>
      </c>
      <c r="E220" s="48">
        <f>'1_Raw_Games'!O220</f>
        <v/>
      </c>
      <c r="F220" s="55">
        <f>'3_Elo_Chain'!H220</f>
        <v/>
      </c>
      <c r="G220" s="66" t="n">
        <v>0.8720919325378259</v>
      </c>
      <c r="H220" s="66" t="n">
        <v>1.592605188267917</v>
      </c>
      <c r="I220" s="37" t="inlineStr">
        <is>
          <t>train</t>
        </is>
      </c>
    </row>
    <row r="221" ht="15" customHeight="1" s="35">
      <c r="A221" s="48">
        <f>'1_Raw_Games'!A221</f>
        <v/>
      </c>
      <c r="B221" s="49">
        <f>'1_Raw_Games'!B221</f>
        <v/>
      </c>
      <c r="C221" s="48">
        <f>'1_Raw_Games'!D221</f>
        <v/>
      </c>
      <c r="D221" s="48">
        <f>'1_Raw_Games'!C221</f>
        <v/>
      </c>
      <c r="E221" s="48">
        <f>'1_Raw_Games'!O221</f>
        <v/>
      </c>
      <c r="F221" s="55">
        <f>'3_Elo_Chain'!H221</f>
        <v/>
      </c>
      <c r="G221" s="66" t="n">
        <v>-0.2723192558372631</v>
      </c>
      <c r="H221" s="66" t="n">
        <v>-2.992456101121705</v>
      </c>
      <c r="I221" s="37" t="inlineStr">
        <is>
          <t>train</t>
        </is>
      </c>
    </row>
    <row r="222" ht="15" customHeight="1" s="35">
      <c r="A222" s="48">
        <f>'1_Raw_Games'!A222</f>
        <v/>
      </c>
      <c r="B222" s="49">
        <f>'1_Raw_Games'!B222</f>
        <v/>
      </c>
      <c r="C222" s="48">
        <f>'1_Raw_Games'!D222</f>
        <v/>
      </c>
      <c r="D222" s="48">
        <f>'1_Raw_Games'!C222</f>
        <v/>
      </c>
      <c r="E222" s="48">
        <f>'1_Raw_Games'!O222</f>
        <v/>
      </c>
      <c r="F222" s="55">
        <f>'3_Elo_Chain'!H222</f>
        <v/>
      </c>
      <c r="G222" s="66" t="n">
        <v>1.043504396599961</v>
      </c>
      <c r="H222" s="66" t="n">
        <v>2.520692887285868</v>
      </c>
      <c r="I222" s="37" t="inlineStr">
        <is>
          <t>train</t>
        </is>
      </c>
    </row>
    <row r="223" ht="15" customHeight="1" s="35">
      <c r="A223" s="48">
        <f>'1_Raw_Games'!A223</f>
        <v/>
      </c>
      <c r="B223" s="49">
        <f>'1_Raw_Games'!B223</f>
        <v/>
      </c>
      <c r="C223" s="48">
        <f>'1_Raw_Games'!D223</f>
        <v/>
      </c>
      <c r="D223" s="48">
        <f>'1_Raw_Games'!C223</f>
        <v/>
      </c>
      <c r="E223" s="48">
        <f>'1_Raw_Games'!O223</f>
        <v/>
      </c>
      <c r="F223" s="55">
        <f>'3_Elo_Chain'!H223</f>
        <v/>
      </c>
      <c r="G223" s="66" t="n">
        <v>-0.0450619989965108</v>
      </c>
      <c r="H223" s="66" t="n">
        <v>1.187832761415844</v>
      </c>
      <c r="I223" s="37" t="inlineStr">
        <is>
          <t>train</t>
        </is>
      </c>
    </row>
    <row r="224" ht="15" customHeight="1" s="35">
      <c r="A224" s="48">
        <f>'1_Raw_Games'!A224</f>
        <v/>
      </c>
      <c r="B224" s="49">
        <f>'1_Raw_Games'!B224</f>
        <v/>
      </c>
      <c r="C224" s="48">
        <f>'1_Raw_Games'!D224</f>
        <v/>
      </c>
      <c r="D224" s="48">
        <f>'1_Raw_Games'!C224</f>
        <v/>
      </c>
      <c r="E224" s="48">
        <f>'1_Raw_Games'!O224</f>
        <v/>
      </c>
      <c r="F224" s="55">
        <f>'3_Elo_Chain'!H224</f>
        <v/>
      </c>
      <c r="G224" s="66" t="n">
        <v>0.2137012157917646</v>
      </c>
      <c r="H224" s="66" t="n">
        <v>-1.085703809644164</v>
      </c>
      <c r="I224" s="37" t="inlineStr">
        <is>
          <t>train</t>
        </is>
      </c>
    </row>
    <row r="225" ht="15" customHeight="1" s="35">
      <c r="A225" s="48">
        <f>'1_Raw_Games'!A225</f>
        <v/>
      </c>
      <c r="B225" s="49">
        <f>'1_Raw_Games'!B225</f>
        <v/>
      </c>
      <c r="C225" s="48">
        <f>'1_Raw_Games'!D225</f>
        <v/>
      </c>
      <c r="D225" s="48">
        <f>'1_Raw_Games'!C225</f>
        <v/>
      </c>
      <c r="E225" s="48">
        <f>'1_Raw_Games'!O225</f>
        <v/>
      </c>
      <c r="F225" s="55">
        <f>'3_Elo_Chain'!H225</f>
        <v/>
      </c>
      <c r="G225" s="66" t="n">
        <v>0.5741153615731319</v>
      </c>
      <c r="H225" s="66" t="n">
        <v>2.318807916972855</v>
      </c>
      <c r="I225" s="37" t="inlineStr">
        <is>
          <t>train</t>
        </is>
      </c>
    </row>
    <row r="226" ht="15" customHeight="1" s="35">
      <c r="A226" s="48">
        <f>'1_Raw_Games'!A226</f>
        <v/>
      </c>
      <c r="B226" s="49">
        <f>'1_Raw_Games'!B226</f>
        <v/>
      </c>
      <c r="C226" s="48">
        <f>'1_Raw_Games'!D226</f>
        <v/>
      </c>
      <c r="D226" s="48">
        <f>'1_Raw_Games'!C226</f>
        <v/>
      </c>
      <c r="E226" s="48">
        <f>'1_Raw_Games'!O226</f>
        <v/>
      </c>
      <c r="F226" s="55">
        <f>'3_Elo_Chain'!H226</f>
        <v/>
      </c>
      <c r="G226" s="66" t="n">
        <v>0.3434057861790378</v>
      </c>
      <c r="H226" s="66" t="n">
        <v>-0.0261979231871887</v>
      </c>
      <c r="I226" s="37" t="inlineStr">
        <is>
          <t>train</t>
        </is>
      </c>
    </row>
    <row r="227" ht="15" customHeight="1" s="35">
      <c r="A227" s="48">
        <f>'1_Raw_Games'!A227</f>
        <v/>
      </c>
      <c r="B227" s="49">
        <f>'1_Raw_Games'!B227</f>
        <v/>
      </c>
      <c r="C227" s="48">
        <f>'1_Raw_Games'!D227</f>
        <v/>
      </c>
      <c r="D227" s="48">
        <f>'1_Raw_Games'!C227</f>
        <v/>
      </c>
      <c r="E227" s="48">
        <f>'1_Raw_Games'!O227</f>
        <v/>
      </c>
      <c r="F227" s="55">
        <f>'3_Elo_Chain'!H227</f>
        <v/>
      </c>
      <c r="G227" s="66" t="n">
        <v>0.2667818786476214</v>
      </c>
      <c r="H227" s="66" t="n">
        <v>-1.186695391585114</v>
      </c>
      <c r="I227" s="37" t="inlineStr">
        <is>
          <t>train</t>
        </is>
      </c>
    </row>
    <row r="228" ht="15" customHeight="1" s="35">
      <c r="A228" s="48">
        <f>'1_Raw_Games'!A228</f>
        <v/>
      </c>
      <c r="B228" s="49">
        <f>'1_Raw_Games'!B228</f>
        <v/>
      </c>
      <c r="C228" s="48">
        <f>'1_Raw_Games'!D228</f>
        <v/>
      </c>
      <c r="D228" s="48">
        <f>'1_Raw_Games'!C228</f>
        <v/>
      </c>
      <c r="E228" s="48">
        <f>'1_Raw_Games'!O228</f>
        <v/>
      </c>
      <c r="F228" s="55">
        <f>'3_Elo_Chain'!H228</f>
        <v/>
      </c>
      <c r="G228" s="66" t="n">
        <v>0.3626449671984754</v>
      </c>
      <c r="H228" s="66" t="n">
        <v>-4.546033897654553</v>
      </c>
      <c r="I228" s="37" t="inlineStr">
        <is>
          <t>train</t>
        </is>
      </c>
    </row>
    <row r="229" ht="15" customHeight="1" s="35">
      <c r="A229" s="48">
        <f>'1_Raw_Games'!A229</f>
        <v/>
      </c>
      <c r="B229" s="49">
        <f>'1_Raw_Games'!B229</f>
        <v/>
      </c>
      <c r="C229" s="48">
        <f>'1_Raw_Games'!D229</f>
        <v/>
      </c>
      <c r="D229" s="48">
        <f>'1_Raw_Games'!C229</f>
        <v/>
      </c>
      <c r="E229" s="48">
        <f>'1_Raw_Games'!O229</f>
        <v/>
      </c>
      <c r="F229" s="55">
        <f>'3_Elo_Chain'!H229</f>
        <v/>
      </c>
      <c r="G229" s="66" t="n">
        <v>0.8574000060319751</v>
      </c>
      <c r="H229" s="66" t="n">
        <v>-0.7583865811469614</v>
      </c>
      <c r="I229" s="37" t="inlineStr">
        <is>
          <t>train</t>
        </is>
      </c>
    </row>
    <row r="230" ht="15" customHeight="1" s="35">
      <c r="A230" s="48">
        <f>'1_Raw_Games'!A230</f>
        <v/>
      </c>
      <c r="B230" s="49">
        <f>'1_Raw_Games'!B230</f>
        <v/>
      </c>
      <c r="C230" s="48">
        <f>'1_Raw_Games'!D230</f>
        <v/>
      </c>
      <c r="D230" s="48">
        <f>'1_Raw_Games'!C230</f>
        <v/>
      </c>
      <c r="E230" s="48">
        <f>'1_Raw_Games'!O230</f>
        <v/>
      </c>
      <c r="F230" s="55">
        <f>'3_Elo_Chain'!H230</f>
        <v/>
      </c>
      <c r="G230" s="66" t="n">
        <v>0.7165892404240755</v>
      </c>
      <c r="H230" s="66" t="n">
        <v>2.568620150114429</v>
      </c>
      <c r="I230" s="37" t="inlineStr">
        <is>
          <t>train</t>
        </is>
      </c>
    </row>
    <row r="231" ht="15" customHeight="1" s="35">
      <c r="A231" s="48">
        <f>'1_Raw_Games'!A231</f>
        <v/>
      </c>
      <c r="B231" s="49">
        <f>'1_Raw_Games'!B231</f>
        <v/>
      </c>
      <c r="C231" s="48">
        <f>'1_Raw_Games'!D231</f>
        <v/>
      </c>
      <c r="D231" s="48">
        <f>'1_Raw_Games'!C231</f>
        <v/>
      </c>
      <c r="E231" s="48">
        <f>'1_Raw_Games'!O231</f>
        <v/>
      </c>
      <c r="F231" s="55">
        <f>'3_Elo_Chain'!H231</f>
        <v/>
      </c>
      <c r="G231" s="66" t="n">
        <v>0.9601606309657666</v>
      </c>
      <c r="H231" s="66" t="n">
        <v>2.72935085563064</v>
      </c>
      <c r="I231" s="37" t="inlineStr">
        <is>
          <t>train</t>
        </is>
      </c>
    </row>
    <row r="232" ht="15" customHeight="1" s="35">
      <c r="A232" s="48">
        <f>'1_Raw_Games'!A232</f>
        <v/>
      </c>
      <c r="B232" s="49">
        <f>'1_Raw_Games'!B232</f>
        <v/>
      </c>
      <c r="C232" s="48">
        <f>'1_Raw_Games'!D232</f>
        <v/>
      </c>
      <c r="D232" s="48">
        <f>'1_Raw_Games'!C232</f>
        <v/>
      </c>
      <c r="E232" s="48">
        <f>'1_Raw_Games'!O232</f>
        <v/>
      </c>
      <c r="F232" s="55">
        <f>'3_Elo_Chain'!H232</f>
        <v/>
      </c>
      <c r="G232" s="66" t="n">
        <v>0.318708905446906</v>
      </c>
      <c r="H232" s="66" t="n">
        <v>0.7436721750925127</v>
      </c>
      <c r="I232" s="37" t="inlineStr">
        <is>
          <t>train</t>
        </is>
      </c>
    </row>
    <row r="233" ht="15" customHeight="1" s="35">
      <c r="A233" s="48">
        <f>'1_Raw_Games'!A233</f>
        <v/>
      </c>
      <c r="B233" s="49">
        <f>'1_Raw_Games'!B233</f>
        <v/>
      </c>
      <c r="C233" s="48">
        <f>'1_Raw_Games'!D233</f>
        <v/>
      </c>
      <c r="D233" s="48">
        <f>'1_Raw_Games'!C233</f>
        <v/>
      </c>
      <c r="E233" s="48">
        <f>'1_Raw_Games'!O233</f>
        <v/>
      </c>
      <c r="F233" s="55">
        <f>'3_Elo_Chain'!H233</f>
        <v/>
      </c>
      <c r="G233" s="66" t="n">
        <v>0.380757071743929</v>
      </c>
      <c r="H233" s="66" t="n">
        <v>0.8130393305058812</v>
      </c>
      <c r="I233" s="37" t="inlineStr">
        <is>
          <t>train</t>
        </is>
      </c>
    </row>
    <row r="234" ht="15" customHeight="1" s="35">
      <c r="A234" s="48">
        <f>'1_Raw_Games'!A234</f>
        <v/>
      </c>
      <c r="B234" s="49">
        <f>'1_Raw_Games'!B234</f>
        <v/>
      </c>
      <c r="C234" s="48">
        <f>'1_Raw_Games'!D234</f>
        <v/>
      </c>
      <c r="D234" s="48">
        <f>'1_Raw_Games'!C234</f>
        <v/>
      </c>
      <c r="E234" s="48">
        <f>'1_Raw_Games'!O234</f>
        <v/>
      </c>
      <c r="F234" s="55">
        <f>'3_Elo_Chain'!H234</f>
        <v/>
      </c>
      <c r="G234" s="66" t="n">
        <v>0.2369253894598378</v>
      </c>
      <c r="H234" s="66" t="n">
        <v>2.324844268632643</v>
      </c>
      <c r="I234" s="37" t="inlineStr">
        <is>
          <t>train</t>
        </is>
      </c>
    </row>
    <row r="235" ht="15" customHeight="1" s="35">
      <c r="A235" s="48">
        <f>'1_Raw_Games'!A235</f>
        <v/>
      </c>
      <c r="B235" s="49">
        <f>'1_Raw_Games'!B235</f>
        <v/>
      </c>
      <c r="C235" s="48">
        <f>'1_Raw_Games'!D235</f>
        <v/>
      </c>
      <c r="D235" s="48">
        <f>'1_Raw_Games'!C235</f>
        <v/>
      </c>
      <c r="E235" s="48">
        <f>'1_Raw_Games'!O235</f>
        <v/>
      </c>
      <c r="F235" s="55">
        <f>'3_Elo_Chain'!H235</f>
        <v/>
      </c>
      <c r="G235" s="66" t="n">
        <v>0.3212082832469495</v>
      </c>
      <c r="H235" s="66" t="n">
        <v>0.1793752480885526</v>
      </c>
      <c r="I235" s="37" t="inlineStr">
        <is>
          <t>train</t>
        </is>
      </c>
    </row>
    <row r="236" ht="15" customHeight="1" s="35">
      <c r="A236" s="48">
        <f>'1_Raw_Games'!A236</f>
        <v/>
      </c>
      <c r="B236" s="49">
        <f>'1_Raw_Games'!B236</f>
        <v/>
      </c>
      <c r="C236" s="48">
        <f>'1_Raw_Games'!D236</f>
        <v/>
      </c>
      <c r="D236" s="48">
        <f>'1_Raw_Games'!C236</f>
        <v/>
      </c>
      <c r="E236" s="48">
        <f>'1_Raw_Games'!O236</f>
        <v/>
      </c>
      <c r="F236" s="55">
        <f>'3_Elo_Chain'!H236</f>
        <v/>
      </c>
      <c r="G236" s="66" t="n">
        <v>-0.297704998727312</v>
      </c>
      <c r="H236" s="66" t="n">
        <v>-4.461673306531875</v>
      </c>
      <c r="I236" s="37" t="inlineStr">
        <is>
          <t>train</t>
        </is>
      </c>
    </row>
    <row r="237" ht="15" customHeight="1" s="35">
      <c r="A237" s="48">
        <f>'1_Raw_Games'!A237</f>
        <v/>
      </c>
      <c r="B237" s="49">
        <f>'1_Raw_Games'!B237</f>
        <v/>
      </c>
      <c r="C237" s="48">
        <f>'1_Raw_Games'!D237</f>
        <v/>
      </c>
      <c r="D237" s="48">
        <f>'1_Raw_Games'!C237</f>
        <v/>
      </c>
      <c r="E237" s="48">
        <f>'1_Raw_Games'!O237</f>
        <v/>
      </c>
      <c r="F237" s="55">
        <f>'3_Elo_Chain'!H237</f>
        <v/>
      </c>
      <c r="G237" s="66" t="n">
        <v>0.4798338639120907</v>
      </c>
      <c r="H237" s="66" t="n">
        <v>-1.417777512514379</v>
      </c>
      <c r="I237" s="37" t="inlineStr">
        <is>
          <t>train</t>
        </is>
      </c>
    </row>
    <row r="238" ht="15" customHeight="1" s="35">
      <c r="A238" s="48">
        <f>'1_Raw_Games'!A238</f>
        <v/>
      </c>
      <c r="B238" s="49">
        <f>'1_Raw_Games'!B238</f>
        <v/>
      </c>
      <c r="C238" s="48">
        <f>'1_Raw_Games'!D238</f>
        <v/>
      </c>
      <c r="D238" s="48">
        <f>'1_Raw_Games'!C238</f>
        <v/>
      </c>
      <c r="E238" s="48">
        <f>'1_Raw_Games'!O238</f>
        <v/>
      </c>
      <c r="F238" s="55">
        <f>'3_Elo_Chain'!H238</f>
        <v/>
      </c>
      <c r="G238" s="66" t="n">
        <v>0.2876811243966696</v>
      </c>
      <c r="H238" s="66" t="n">
        <v>-1.62818183767793</v>
      </c>
      <c r="I238" s="37" t="inlineStr">
        <is>
          <t>train</t>
        </is>
      </c>
    </row>
    <row r="239" ht="15" customHeight="1" s="35">
      <c r="A239" s="48">
        <f>'1_Raw_Games'!A239</f>
        <v/>
      </c>
      <c r="B239" s="49">
        <f>'1_Raw_Games'!B239</f>
        <v/>
      </c>
      <c r="C239" s="48">
        <f>'1_Raw_Games'!D239</f>
        <v/>
      </c>
      <c r="D239" s="48">
        <f>'1_Raw_Games'!C239</f>
        <v/>
      </c>
      <c r="E239" s="48">
        <f>'1_Raw_Games'!O239</f>
        <v/>
      </c>
      <c r="F239" s="55">
        <f>'3_Elo_Chain'!H239</f>
        <v/>
      </c>
      <c r="G239" s="66" t="n">
        <v>0.2316398612831082</v>
      </c>
      <c r="H239" s="66" t="n">
        <v>3.162442251537247</v>
      </c>
      <c r="I239" s="37" t="inlineStr">
        <is>
          <t>train</t>
        </is>
      </c>
    </row>
    <row r="240" ht="15" customHeight="1" s="35">
      <c r="A240" s="48">
        <f>'1_Raw_Games'!A240</f>
        <v/>
      </c>
      <c r="B240" s="49">
        <f>'1_Raw_Games'!B240</f>
        <v/>
      </c>
      <c r="C240" s="48">
        <f>'1_Raw_Games'!D240</f>
        <v/>
      </c>
      <c r="D240" s="48">
        <f>'1_Raw_Games'!C240</f>
        <v/>
      </c>
      <c r="E240" s="48">
        <f>'1_Raw_Games'!O240</f>
        <v/>
      </c>
      <c r="F240" s="55">
        <f>'3_Elo_Chain'!H240</f>
        <v/>
      </c>
      <c r="G240" s="66" t="n">
        <v>-0.229424146841079</v>
      </c>
      <c r="H240" s="66" t="n">
        <v>-1.539598359845109</v>
      </c>
      <c r="I240" s="37" t="inlineStr">
        <is>
          <t>train</t>
        </is>
      </c>
    </row>
    <row r="241" ht="15" customHeight="1" s="35">
      <c r="A241" s="48">
        <f>'1_Raw_Games'!A241</f>
        <v/>
      </c>
      <c r="B241" s="49">
        <f>'1_Raw_Games'!B241</f>
        <v/>
      </c>
      <c r="C241" s="48">
        <f>'1_Raw_Games'!D241</f>
        <v/>
      </c>
      <c r="D241" s="48">
        <f>'1_Raw_Games'!C241</f>
        <v/>
      </c>
      <c r="E241" s="48">
        <f>'1_Raw_Games'!O241</f>
        <v/>
      </c>
      <c r="F241" s="55">
        <f>'3_Elo_Chain'!H241</f>
        <v/>
      </c>
      <c r="G241" s="66" t="n">
        <v>0.8170539222446427</v>
      </c>
      <c r="H241" s="66" t="n">
        <v>-0.0894736280633758</v>
      </c>
      <c r="I241" s="37" t="inlineStr">
        <is>
          <t>train</t>
        </is>
      </c>
    </row>
    <row r="242" ht="15" customHeight="1" s="35">
      <c r="A242" s="48">
        <f>'1_Raw_Games'!A242</f>
        <v/>
      </c>
      <c r="B242" s="49">
        <f>'1_Raw_Games'!B242</f>
        <v/>
      </c>
      <c r="C242" s="48">
        <f>'1_Raw_Games'!D242</f>
        <v/>
      </c>
      <c r="D242" s="48">
        <f>'1_Raw_Games'!C242</f>
        <v/>
      </c>
      <c r="E242" s="48">
        <f>'1_Raw_Games'!O242</f>
        <v/>
      </c>
      <c r="F242" s="55">
        <f>'3_Elo_Chain'!H242</f>
        <v/>
      </c>
      <c r="G242" s="66" t="n">
        <v>-0.0976316279851954</v>
      </c>
      <c r="H242" s="66" t="n">
        <v>-2.816475350743431</v>
      </c>
      <c r="I242" s="37" t="inlineStr">
        <is>
          <t>train</t>
        </is>
      </c>
    </row>
    <row r="243" ht="15" customHeight="1" s="35">
      <c r="A243" s="48">
        <f>'1_Raw_Games'!A243</f>
        <v/>
      </c>
      <c r="B243" s="49">
        <f>'1_Raw_Games'!B243</f>
        <v/>
      </c>
      <c r="C243" s="48">
        <f>'1_Raw_Games'!D243</f>
        <v/>
      </c>
      <c r="D243" s="48">
        <f>'1_Raw_Games'!C243</f>
        <v/>
      </c>
      <c r="E243" s="48">
        <f>'1_Raw_Games'!O243</f>
        <v/>
      </c>
      <c r="F243" s="55">
        <f>'3_Elo_Chain'!H243</f>
        <v/>
      </c>
      <c r="G243" s="66" t="n">
        <v>0.2053520742219848</v>
      </c>
      <c r="H243" s="66" t="n">
        <v>1.106825308757977</v>
      </c>
      <c r="I243" s="37" t="inlineStr">
        <is>
          <t>train</t>
        </is>
      </c>
    </row>
    <row r="244" ht="15" customHeight="1" s="35">
      <c r="A244" s="48">
        <f>'1_Raw_Games'!A244</f>
        <v/>
      </c>
      <c r="B244" s="49">
        <f>'1_Raw_Games'!B244</f>
        <v/>
      </c>
      <c r="C244" s="48">
        <f>'1_Raw_Games'!D244</f>
        <v/>
      </c>
      <c r="D244" s="48">
        <f>'1_Raw_Games'!C244</f>
        <v/>
      </c>
      <c r="E244" s="48">
        <f>'1_Raw_Games'!O244</f>
        <v/>
      </c>
      <c r="F244" s="55">
        <f>'3_Elo_Chain'!H244</f>
        <v/>
      </c>
      <c r="G244" s="66" t="n">
        <v>0.9122136641292798</v>
      </c>
      <c r="H244" s="66" t="n">
        <v>2.867727242028675</v>
      </c>
      <c r="I244" s="37" t="inlineStr">
        <is>
          <t>train</t>
        </is>
      </c>
    </row>
    <row r="245" ht="15" customHeight="1" s="35">
      <c r="A245" s="48">
        <f>'1_Raw_Games'!A245</f>
        <v/>
      </c>
      <c r="B245" s="49">
        <f>'1_Raw_Games'!B245</f>
        <v/>
      </c>
      <c r="C245" s="48">
        <f>'1_Raw_Games'!D245</f>
        <v/>
      </c>
      <c r="D245" s="48">
        <f>'1_Raw_Games'!C245</f>
        <v/>
      </c>
      <c r="E245" s="48">
        <f>'1_Raw_Games'!O245</f>
        <v/>
      </c>
      <c r="F245" s="55">
        <f>'3_Elo_Chain'!H245</f>
        <v/>
      </c>
      <c r="G245" s="66" t="n">
        <v>0.215038021496597</v>
      </c>
      <c r="H245" s="66" t="n">
        <v>2.782833340832463</v>
      </c>
      <c r="I245" s="37" t="inlineStr">
        <is>
          <t>train</t>
        </is>
      </c>
    </row>
    <row r="246" ht="15" customHeight="1" s="35">
      <c r="A246" s="48">
        <f>'1_Raw_Games'!A246</f>
        <v/>
      </c>
      <c r="B246" s="49">
        <f>'1_Raw_Games'!B246</f>
        <v/>
      </c>
      <c r="C246" s="48">
        <f>'1_Raw_Games'!D246</f>
        <v/>
      </c>
      <c r="D246" s="48">
        <f>'1_Raw_Games'!C246</f>
        <v/>
      </c>
      <c r="E246" s="48">
        <f>'1_Raw_Games'!O246</f>
        <v/>
      </c>
      <c r="F246" s="55">
        <f>'3_Elo_Chain'!H246</f>
        <v/>
      </c>
      <c r="G246" s="66" t="n">
        <v>0.6955511686480675</v>
      </c>
      <c r="H246" s="66" t="n">
        <v>5.595824211701039</v>
      </c>
      <c r="I246" s="37" t="inlineStr">
        <is>
          <t>train</t>
        </is>
      </c>
    </row>
    <row r="247" ht="15" customHeight="1" s="35">
      <c r="A247" s="48">
        <f>'1_Raw_Games'!A247</f>
        <v/>
      </c>
      <c r="B247" s="49">
        <f>'1_Raw_Games'!B247</f>
        <v/>
      </c>
      <c r="C247" s="48">
        <f>'1_Raw_Games'!D247</f>
        <v/>
      </c>
      <c r="D247" s="48">
        <f>'1_Raw_Games'!C247</f>
        <v/>
      </c>
      <c r="E247" s="48">
        <f>'1_Raw_Games'!O247</f>
        <v/>
      </c>
      <c r="F247" s="55">
        <f>'3_Elo_Chain'!H247</f>
        <v/>
      </c>
      <c r="G247" s="66" t="n">
        <v>0.15350948965212</v>
      </c>
      <c r="H247" s="66" t="n">
        <v>-4.541333274926069</v>
      </c>
      <c r="I247" s="37" t="inlineStr">
        <is>
          <t>train</t>
        </is>
      </c>
    </row>
    <row r="248" ht="15" customHeight="1" s="35">
      <c r="A248" s="48">
        <f>'1_Raw_Games'!A248</f>
        <v/>
      </c>
      <c r="B248" s="49">
        <f>'1_Raw_Games'!B248</f>
        <v/>
      </c>
      <c r="C248" s="48">
        <f>'1_Raw_Games'!D248</f>
        <v/>
      </c>
      <c r="D248" s="48">
        <f>'1_Raw_Games'!C248</f>
        <v/>
      </c>
      <c r="E248" s="48">
        <f>'1_Raw_Games'!O248</f>
        <v/>
      </c>
      <c r="F248" s="55">
        <f>'3_Elo_Chain'!H248</f>
        <v/>
      </c>
      <c r="G248" s="66" t="n">
        <v>0.639428171500118</v>
      </c>
      <c r="H248" s="66" t="n">
        <v>2.239619266890915</v>
      </c>
      <c r="I248" s="37" t="inlineStr">
        <is>
          <t>train</t>
        </is>
      </c>
    </row>
    <row r="249" ht="15" customHeight="1" s="35">
      <c r="A249" s="48">
        <f>'1_Raw_Games'!A249</f>
        <v/>
      </c>
      <c r="B249" s="49">
        <f>'1_Raw_Games'!B249</f>
        <v/>
      </c>
      <c r="C249" s="48">
        <f>'1_Raw_Games'!D249</f>
        <v/>
      </c>
      <c r="D249" s="48">
        <f>'1_Raw_Games'!C249</f>
        <v/>
      </c>
      <c r="E249" s="48">
        <f>'1_Raw_Games'!O249</f>
        <v/>
      </c>
      <c r="F249" s="55">
        <f>'3_Elo_Chain'!H249</f>
        <v/>
      </c>
      <c r="G249" s="66" t="n">
        <v>0.7953978393391721</v>
      </c>
      <c r="H249" s="66" t="n">
        <v>2.759252978179706</v>
      </c>
      <c r="I249" s="37" t="inlineStr">
        <is>
          <t>train</t>
        </is>
      </c>
    </row>
    <row r="250" ht="15" customHeight="1" s="35">
      <c r="A250" s="48">
        <f>'1_Raw_Games'!A250</f>
        <v/>
      </c>
      <c r="B250" s="49">
        <f>'1_Raw_Games'!B250</f>
        <v/>
      </c>
      <c r="C250" s="48">
        <f>'1_Raw_Games'!D250</f>
        <v/>
      </c>
      <c r="D250" s="48">
        <f>'1_Raw_Games'!C250</f>
        <v/>
      </c>
      <c r="E250" s="48">
        <f>'1_Raw_Games'!O250</f>
        <v/>
      </c>
      <c r="F250" s="55">
        <f>'3_Elo_Chain'!H250</f>
        <v/>
      </c>
      <c r="G250" s="66" t="n">
        <v>0.8005809029596418</v>
      </c>
      <c r="H250" s="66" t="n">
        <v>5.116285378080882</v>
      </c>
      <c r="I250" s="37" t="inlineStr">
        <is>
          <t>train</t>
        </is>
      </c>
    </row>
    <row r="251" ht="15" customHeight="1" s="35">
      <c r="A251" s="48">
        <f>'1_Raw_Games'!A251</f>
        <v/>
      </c>
      <c r="B251" s="49">
        <f>'1_Raw_Games'!B251</f>
        <v/>
      </c>
      <c r="C251" s="48">
        <f>'1_Raw_Games'!D251</f>
        <v/>
      </c>
      <c r="D251" s="48">
        <f>'1_Raw_Games'!C251</f>
        <v/>
      </c>
      <c r="E251" s="48">
        <f>'1_Raw_Games'!O251</f>
        <v/>
      </c>
      <c r="F251" s="55">
        <f>'3_Elo_Chain'!H251</f>
        <v/>
      </c>
      <c r="G251" s="66" t="n">
        <v>0.1407132987316247</v>
      </c>
      <c r="H251" s="66" t="n">
        <v>6.894392038067283</v>
      </c>
      <c r="I251" s="37" t="inlineStr">
        <is>
          <t>train</t>
        </is>
      </c>
    </row>
    <row r="252" ht="15" customHeight="1" s="35">
      <c r="A252" s="48">
        <f>'1_Raw_Games'!A252</f>
        <v/>
      </c>
      <c r="B252" s="49">
        <f>'1_Raw_Games'!B252</f>
        <v/>
      </c>
      <c r="C252" s="48">
        <f>'1_Raw_Games'!D252</f>
        <v/>
      </c>
      <c r="D252" s="48">
        <f>'1_Raw_Games'!C252</f>
        <v/>
      </c>
      <c r="E252" s="48">
        <f>'1_Raw_Games'!O252</f>
        <v/>
      </c>
      <c r="F252" s="55">
        <f>'3_Elo_Chain'!H252</f>
        <v/>
      </c>
      <c r="G252" s="66" t="n">
        <v>-0.1835130239437694</v>
      </c>
      <c r="H252" s="66" t="n">
        <v>-2.395598458543348</v>
      </c>
      <c r="I252" s="37" t="inlineStr">
        <is>
          <t>train</t>
        </is>
      </c>
    </row>
    <row r="253" ht="15" customHeight="1" s="35">
      <c r="A253" s="48">
        <f>'1_Raw_Games'!A253</f>
        <v/>
      </c>
      <c r="B253" s="49">
        <f>'1_Raw_Games'!B253</f>
        <v/>
      </c>
      <c r="C253" s="48">
        <f>'1_Raw_Games'!D253</f>
        <v/>
      </c>
      <c r="D253" s="48">
        <f>'1_Raw_Games'!C253</f>
        <v/>
      </c>
      <c r="E253" s="48">
        <f>'1_Raw_Games'!O253</f>
        <v/>
      </c>
      <c r="F253" s="55">
        <f>'3_Elo_Chain'!H253</f>
        <v/>
      </c>
      <c r="G253" s="66" t="n">
        <v>-0.5396202808419386</v>
      </c>
      <c r="H253" s="66" t="n">
        <v>-4.23748449186043</v>
      </c>
      <c r="I253" s="37" t="inlineStr">
        <is>
          <t>train</t>
        </is>
      </c>
    </row>
    <row r="254" ht="15" customHeight="1" s="35">
      <c r="A254" s="48">
        <f>'1_Raw_Games'!A254</f>
        <v/>
      </c>
      <c r="B254" s="49">
        <f>'1_Raw_Games'!B254</f>
        <v/>
      </c>
      <c r="C254" s="48">
        <f>'1_Raw_Games'!D254</f>
        <v/>
      </c>
      <c r="D254" s="48">
        <f>'1_Raw_Games'!C254</f>
        <v/>
      </c>
      <c r="E254" s="48">
        <f>'1_Raw_Games'!O254</f>
        <v/>
      </c>
      <c r="F254" s="55">
        <f>'3_Elo_Chain'!H254</f>
        <v/>
      </c>
      <c r="G254" s="66" t="n">
        <v>0.3323936720856396</v>
      </c>
      <c r="H254" s="66" t="n">
        <v>2.094545823837937</v>
      </c>
      <c r="I254" s="37" t="inlineStr">
        <is>
          <t>train</t>
        </is>
      </c>
    </row>
    <row r="255" ht="15" customHeight="1" s="35">
      <c r="A255" s="48">
        <f>'1_Raw_Games'!A255</f>
        <v/>
      </c>
      <c r="B255" s="49">
        <f>'1_Raw_Games'!B255</f>
        <v/>
      </c>
      <c r="C255" s="48">
        <f>'1_Raw_Games'!D255</f>
        <v/>
      </c>
      <c r="D255" s="48">
        <f>'1_Raw_Games'!C255</f>
        <v/>
      </c>
      <c r="E255" s="48">
        <f>'1_Raw_Games'!O255</f>
        <v/>
      </c>
      <c r="F255" s="55">
        <f>'3_Elo_Chain'!H255</f>
        <v/>
      </c>
      <c r="G255" s="66" t="n">
        <v>-0.1461228676921435</v>
      </c>
      <c r="H255" s="66" t="n">
        <v>0.8856151498014357</v>
      </c>
      <c r="I255" s="37" t="inlineStr">
        <is>
          <t>train</t>
        </is>
      </c>
    </row>
    <row r="256" ht="15" customHeight="1" s="35">
      <c r="A256" s="48">
        <f>'1_Raw_Games'!A256</f>
        <v/>
      </c>
      <c r="B256" s="49">
        <f>'1_Raw_Games'!B256</f>
        <v/>
      </c>
      <c r="C256" s="48">
        <f>'1_Raw_Games'!D256</f>
        <v/>
      </c>
      <c r="D256" s="48">
        <f>'1_Raw_Games'!C256</f>
        <v/>
      </c>
      <c r="E256" s="48">
        <f>'1_Raw_Games'!O256</f>
        <v/>
      </c>
      <c r="F256" s="55">
        <f>'3_Elo_Chain'!H256</f>
        <v/>
      </c>
      <c r="G256" s="66" t="n">
        <v>0.8097989733987423</v>
      </c>
      <c r="H256" s="66" t="n">
        <v>-3.258871228821766</v>
      </c>
      <c r="I256" s="37" t="inlineStr">
        <is>
          <t>train</t>
        </is>
      </c>
    </row>
    <row r="257" ht="15" customHeight="1" s="35">
      <c r="A257" s="48">
        <f>'1_Raw_Games'!A257</f>
        <v/>
      </c>
      <c r="B257" s="49">
        <f>'1_Raw_Games'!B257</f>
        <v/>
      </c>
      <c r="C257" s="48">
        <f>'1_Raw_Games'!D257</f>
        <v/>
      </c>
      <c r="D257" s="48">
        <f>'1_Raw_Games'!C257</f>
        <v/>
      </c>
      <c r="E257" s="48">
        <f>'1_Raw_Games'!O257</f>
        <v/>
      </c>
      <c r="F257" s="55">
        <f>'3_Elo_Chain'!H257</f>
        <v/>
      </c>
      <c r="G257" s="66" t="n">
        <v>-0.1509090480952837</v>
      </c>
      <c r="H257" s="66" t="n">
        <v>0.4794165180621785</v>
      </c>
      <c r="I257" s="37" t="inlineStr">
        <is>
          <t>train</t>
        </is>
      </c>
    </row>
    <row r="258" ht="15" customHeight="1" s="35">
      <c r="A258" s="48">
        <f>'1_Raw_Games'!A258</f>
        <v/>
      </c>
      <c r="B258" s="49">
        <f>'1_Raw_Games'!B258</f>
        <v/>
      </c>
      <c r="C258" s="48">
        <f>'1_Raw_Games'!D258</f>
        <v/>
      </c>
      <c r="D258" s="48">
        <f>'1_Raw_Games'!C258</f>
        <v/>
      </c>
      <c r="E258" s="48">
        <f>'1_Raw_Games'!O258</f>
        <v/>
      </c>
      <c r="F258" s="55">
        <f>'3_Elo_Chain'!H258</f>
        <v/>
      </c>
      <c r="G258" s="66" t="n">
        <v>0.297076865128936</v>
      </c>
      <c r="H258" s="66" t="n">
        <v>-0.5767797649857771</v>
      </c>
      <c r="I258" s="37" t="inlineStr">
        <is>
          <t>train</t>
        </is>
      </c>
    </row>
    <row r="259" ht="15" customHeight="1" s="35">
      <c r="A259" s="48">
        <f>'1_Raw_Games'!A259</f>
        <v/>
      </c>
      <c r="B259" s="49">
        <f>'1_Raw_Games'!B259</f>
        <v/>
      </c>
      <c r="C259" s="48">
        <f>'1_Raw_Games'!D259</f>
        <v/>
      </c>
      <c r="D259" s="48">
        <f>'1_Raw_Games'!C259</f>
        <v/>
      </c>
      <c r="E259" s="48">
        <f>'1_Raw_Games'!O259</f>
        <v/>
      </c>
      <c r="F259" s="55">
        <f>'3_Elo_Chain'!H259</f>
        <v/>
      </c>
      <c r="G259" s="66" t="n">
        <v>-0.2574629005527597</v>
      </c>
      <c r="H259" s="66" t="n">
        <v>4.010760340296127</v>
      </c>
      <c r="I259" s="37" t="inlineStr">
        <is>
          <t>train</t>
        </is>
      </c>
    </row>
    <row r="260" ht="15" customHeight="1" s="35">
      <c r="A260" s="48">
        <f>'1_Raw_Games'!A260</f>
        <v/>
      </c>
      <c r="B260" s="49">
        <f>'1_Raw_Games'!B260</f>
        <v/>
      </c>
      <c r="C260" s="48">
        <f>'1_Raw_Games'!D260</f>
        <v/>
      </c>
      <c r="D260" s="48">
        <f>'1_Raw_Games'!C260</f>
        <v/>
      </c>
      <c r="E260" s="48">
        <f>'1_Raw_Games'!O260</f>
        <v/>
      </c>
      <c r="F260" s="55">
        <f>'3_Elo_Chain'!H260</f>
        <v/>
      </c>
      <c r="G260" s="66" t="n">
        <v>0.1796518069069368</v>
      </c>
      <c r="H260" s="66" t="n">
        <v>3.349141230420459</v>
      </c>
      <c r="I260" s="37" t="inlineStr">
        <is>
          <t>train</t>
        </is>
      </c>
    </row>
    <row r="261" ht="15" customHeight="1" s="35">
      <c r="A261" s="48">
        <f>'1_Raw_Games'!A261</f>
        <v/>
      </c>
      <c r="B261" s="49">
        <f>'1_Raw_Games'!B261</f>
        <v/>
      </c>
      <c r="C261" s="48">
        <f>'1_Raw_Games'!D261</f>
        <v/>
      </c>
      <c r="D261" s="48">
        <f>'1_Raw_Games'!C261</f>
        <v/>
      </c>
      <c r="E261" s="48">
        <f>'1_Raw_Games'!O261</f>
        <v/>
      </c>
      <c r="F261" s="55">
        <f>'3_Elo_Chain'!H261</f>
        <v/>
      </c>
      <c r="G261" s="66" t="n">
        <v>0.5201405629086462</v>
      </c>
      <c r="H261" s="66" t="n">
        <v>2.363315607148661</v>
      </c>
      <c r="I261" s="37" t="inlineStr">
        <is>
          <t>train</t>
        </is>
      </c>
    </row>
    <row r="262" ht="15" customHeight="1" s="35">
      <c r="A262" s="48">
        <f>'1_Raw_Games'!A262</f>
        <v/>
      </c>
      <c r="B262" s="49">
        <f>'1_Raw_Games'!B262</f>
        <v/>
      </c>
      <c r="C262" s="48">
        <f>'1_Raw_Games'!D262</f>
        <v/>
      </c>
      <c r="D262" s="48">
        <f>'1_Raw_Games'!C262</f>
        <v/>
      </c>
      <c r="E262" s="48">
        <f>'1_Raw_Games'!O262</f>
        <v/>
      </c>
      <c r="F262" s="55">
        <f>'3_Elo_Chain'!H262</f>
        <v/>
      </c>
      <c r="G262" s="66" t="n">
        <v>-0.0898147587166208</v>
      </c>
      <c r="H262" s="66" t="n">
        <v>-5.59383116008678</v>
      </c>
      <c r="I262" s="37" t="inlineStr">
        <is>
          <t>train</t>
        </is>
      </c>
    </row>
    <row r="263" ht="15" customHeight="1" s="35">
      <c r="A263" s="48">
        <f>'1_Raw_Games'!A263</f>
        <v/>
      </c>
      <c r="B263" s="49">
        <f>'1_Raw_Games'!B263</f>
        <v/>
      </c>
      <c r="C263" s="48">
        <f>'1_Raw_Games'!D263</f>
        <v/>
      </c>
      <c r="D263" s="48">
        <f>'1_Raw_Games'!C263</f>
        <v/>
      </c>
      <c r="E263" s="48">
        <f>'1_Raw_Games'!O263</f>
        <v/>
      </c>
      <c r="F263" s="55">
        <f>'3_Elo_Chain'!H263</f>
        <v/>
      </c>
      <c r="G263" s="66" t="n">
        <v>-0.360348513245359</v>
      </c>
      <c r="H263" s="66" t="n">
        <v>-4.555727660724346</v>
      </c>
      <c r="I263" s="37" t="inlineStr">
        <is>
          <t>train</t>
        </is>
      </c>
    </row>
    <row r="264" ht="15" customHeight="1" s="35">
      <c r="A264" s="48">
        <f>'1_Raw_Games'!A264</f>
        <v/>
      </c>
      <c r="B264" s="49">
        <f>'1_Raw_Games'!B264</f>
        <v/>
      </c>
      <c r="C264" s="48">
        <f>'1_Raw_Games'!D264</f>
        <v/>
      </c>
      <c r="D264" s="48">
        <f>'1_Raw_Games'!C264</f>
        <v/>
      </c>
      <c r="E264" s="48">
        <f>'1_Raw_Games'!O264</f>
        <v/>
      </c>
      <c r="F264" s="55">
        <f>'3_Elo_Chain'!H264</f>
        <v/>
      </c>
      <c r="G264" s="66" t="n">
        <v>0.2876894338861525</v>
      </c>
      <c r="H264" s="66" t="n">
        <v>-4.393443493888804</v>
      </c>
      <c r="I264" s="37" t="inlineStr">
        <is>
          <t>train</t>
        </is>
      </c>
    </row>
    <row r="265" ht="15" customHeight="1" s="35">
      <c r="A265" s="48">
        <f>'1_Raw_Games'!A265</f>
        <v/>
      </c>
      <c r="B265" s="49">
        <f>'1_Raw_Games'!B265</f>
        <v/>
      </c>
      <c r="C265" s="48">
        <f>'1_Raw_Games'!D265</f>
        <v/>
      </c>
      <c r="D265" s="48">
        <f>'1_Raw_Games'!C265</f>
        <v/>
      </c>
      <c r="E265" s="48">
        <f>'1_Raw_Games'!O265</f>
        <v/>
      </c>
      <c r="F265" s="55">
        <f>'3_Elo_Chain'!H265</f>
        <v/>
      </c>
      <c r="G265" s="66" t="n">
        <v>0.8155873994026848</v>
      </c>
      <c r="H265" s="66" t="n">
        <v>2.323267832904865</v>
      </c>
      <c r="I265" s="37" t="inlineStr">
        <is>
          <t>train</t>
        </is>
      </c>
    </row>
    <row r="266" ht="15" customHeight="1" s="35">
      <c r="A266" s="48">
        <f>'1_Raw_Games'!A266</f>
        <v/>
      </c>
      <c r="B266" s="49">
        <f>'1_Raw_Games'!B266</f>
        <v/>
      </c>
      <c r="C266" s="48">
        <f>'1_Raw_Games'!D266</f>
        <v/>
      </c>
      <c r="D266" s="48">
        <f>'1_Raw_Games'!C266</f>
        <v/>
      </c>
      <c r="E266" s="48">
        <f>'1_Raw_Games'!O266</f>
        <v/>
      </c>
      <c r="F266" s="55">
        <f>'3_Elo_Chain'!H266</f>
        <v/>
      </c>
      <c r="G266" s="66" t="n">
        <v>-0.1271818481604297</v>
      </c>
      <c r="H266" s="66" t="n">
        <v>-3.39580257817897</v>
      </c>
      <c r="I266" s="37" t="inlineStr">
        <is>
          <t>train</t>
        </is>
      </c>
    </row>
    <row r="267" ht="15" customHeight="1" s="35">
      <c r="A267" s="48">
        <f>'1_Raw_Games'!A267</f>
        <v/>
      </c>
      <c r="B267" s="49">
        <f>'1_Raw_Games'!B267</f>
        <v/>
      </c>
      <c r="C267" s="48">
        <f>'1_Raw_Games'!D267</f>
        <v/>
      </c>
      <c r="D267" s="48">
        <f>'1_Raw_Games'!C267</f>
        <v/>
      </c>
      <c r="E267" s="48">
        <f>'1_Raw_Games'!O267</f>
        <v/>
      </c>
      <c r="F267" s="55">
        <f>'3_Elo_Chain'!H267</f>
        <v/>
      </c>
      <c r="G267" s="66" t="n">
        <v>-0.1587557323578525</v>
      </c>
      <c r="H267" s="66" t="n">
        <v>-2.907196153216129</v>
      </c>
      <c r="I267" s="37" t="inlineStr">
        <is>
          <t>train</t>
        </is>
      </c>
    </row>
    <row r="268" ht="15" customHeight="1" s="35">
      <c r="A268" s="48">
        <f>'1_Raw_Games'!A268</f>
        <v/>
      </c>
      <c r="B268" s="49">
        <f>'1_Raw_Games'!B268</f>
        <v/>
      </c>
      <c r="C268" s="48">
        <f>'1_Raw_Games'!D268</f>
        <v/>
      </c>
      <c r="D268" s="48">
        <f>'1_Raw_Games'!C268</f>
        <v/>
      </c>
      <c r="E268" s="48">
        <f>'1_Raw_Games'!O268</f>
        <v/>
      </c>
      <c r="F268" s="55">
        <f>'3_Elo_Chain'!H268</f>
        <v/>
      </c>
      <c r="G268" s="66" t="n">
        <v>0.5908185422113219</v>
      </c>
      <c r="H268" s="66" t="n">
        <v>2.344425100918379</v>
      </c>
      <c r="I268" s="37" t="inlineStr">
        <is>
          <t>train</t>
        </is>
      </c>
    </row>
    <row r="269" ht="15" customHeight="1" s="35">
      <c r="A269" s="48">
        <f>'1_Raw_Games'!A269</f>
        <v/>
      </c>
      <c r="B269" s="49">
        <f>'1_Raw_Games'!B269</f>
        <v/>
      </c>
      <c r="C269" s="48">
        <f>'1_Raw_Games'!D269</f>
        <v/>
      </c>
      <c r="D269" s="48">
        <f>'1_Raw_Games'!C269</f>
        <v/>
      </c>
      <c r="E269" s="48">
        <f>'1_Raw_Games'!O269</f>
        <v/>
      </c>
      <c r="F269" s="55">
        <f>'3_Elo_Chain'!H269</f>
        <v/>
      </c>
      <c r="G269" s="66" t="n">
        <v>0.9961895419709814</v>
      </c>
      <c r="H269" s="66" t="n">
        <v>4.866514708848635</v>
      </c>
      <c r="I269" s="37" t="inlineStr">
        <is>
          <t>train</t>
        </is>
      </c>
    </row>
    <row r="270" ht="15" customHeight="1" s="35">
      <c r="A270" s="48">
        <f>'1_Raw_Games'!A270</f>
        <v/>
      </c>
      <c r="B270" s="49">
        <f>'1_Raw_Games'!B270</f>
        <v/>
      </c>
      <c r="C270" s="48">
        <f>'1_Raw_Games'!D270</f>
        <v/>
      </c>
      <c r="D270" s="48">
        <f>'1_Raw_Games'!C270</f>
        <v/>
      </c>
      <c r="E270" s="48">
        <f>'1_Raw_Games'!O270</f>
        <v/>
      </c>
      <c r="F270" s="55">
        <f>'3_Elo_Chain'!H270</f>
        <v/>
      </c>
      <c r="G270" s="66" t="n">
        <v>0.7245567913733695</v>
      </c>
      <c r="H270" s="66" t="n">
        <v>-0.7477085345517507</v>
      </c>
      <c r="I270" s="37" t="inlineStr">
        <is>
          <t>train</t>
        </is>
      </c>
    </row>
    <row r="271" ht="15" customHeight="1" s="35">
      <c r="A271" s="48">
        <f>'1_Raw_Games'!A271</f>
        <v/>
      </c>
      <c r="B271" s="49">
        <f>'1_Raw_Games'!B271</f>
        <v/>
      </c>
      <c r="C271" s="48">
        <f>'1_Raw_Games'!D271</f>
        <v/>
      </c>
      <c r="D271" s="48">
        <f>'1_Raw_Games'!C271</f>
        <v/>
      </c>
      <c r="E271" s="48">
        <f>'1_Raw_Games'!O271</f>
        <v/>
      </c>
      <c r="F271" s="55">
        <f>'3_Elo_Chain'!H271</f>
        <v/>
      </c>
      <c r="G271" s="66" t="n">
        <v>0.0762679038284636</v>
      </c>
      <c r="H271" s="66" t="n">
        <v>4.115492998555574</v>
      </c>
      <c r="I271" s="37" t="inlineStr">
        <is>
          <t>train</t>
        </is>
      </c>
    </row>
    <row r="272" ht="15" customHeight="1" s="35">
      <c r="A272" s="48">
        <f>'1_Raw_Games'!A272</f>
        <v/>
      </c>
      <c r="B272" s="49">
        <f>'1_Raw_Games'!B272</f>
        <v/>
      </c>
      <c r="C272" s="48">
        <f>'1_Raw_Games'!D272</f>
        <v/>
      </c>
      <c r="D272" s="48">
        <f>'1_Raw_Games'!C272</f>
        <v/>
      </c>
      <c r="E272" s="48">
        <f>'1_Raw_Games'!O272</f>
        <v/>
      </c>
      <c r="F272" s="55">
        <f>'3_Elo_Chain'!H272</f>
        <v/>
      </c>
      <c r="G272" s="66" t="n">
        <v>0.0695142281125524</v>
      </c>
      <c r="H272" s="66" t="n">
        <v>-1.332542688558322</v>
      </c>
      <c r="I272" s="37" t="inlineStr">
        <is>
          <t>train</t>
        </is>
      </c>
    </row>
    <row r="273" ht="15" customHeight="1" s="35">
      <c r="A273" s="48">
        <f>'1_Raw_Games'!A273</f>
        <v/>
      </c>
      <c r="B273" s="49">
        <f>'1_Raw_Games'!B273</f>
        <v/>
      </c>
      <c r="C273" s="48">
        <f>'1_Raw_Games'!D273</f>
        <v/>
      </c>
      <c r="D273" s="48">
        <f>'1_Raw_Games'!C273</f>
        <v/>
      </c>
      <c r="E273" s="48">
        <f>'1_Raw_Games'!O273</f>
        <v/>
      </c>
      <c r="F273" s="55">
        <f>'3_Elo_Chain'!H273</f>
        <v/>
      </c>
      <c r="G273" s="66" t="n">
        <v>0.0743605437833679</v>
      </c>
      <c r="H273" s="66" t="n">
        <v>0.2251421721075184</v>
      </c>
      <c r="I273" s="37" t="inlineStr">
        <is>
          <t>train</t>
        </is>
      </c>
    </row>
    <row r="274" ht="15" customHeight="1" s="35">
      <c r="A274" s="48">
        <f>'1_Raw_Games'!A274</f>
        <v/>
      </c>
      <c r="B274" s="49">
        <f>'1_Raw_Games'!B274</f>
        <v/>
      </c>
      <c r="C274" s="48">
        <f>'1_Raw_Games'!D274</f>
        <v/>
      </c>
      <c r="D274" s="48">
        <f>'1_Raw_Games'!C274</f>
        <v/>
      </c>
      <c r="E274" s="48">
        <f>'1_Raw_Games'!O274</f>
        <v/>
      </c>
      <c r="F274" s="55">
        <f>'3_Elo_Chain'!H274</f>
        <v/>
      </c>
      <c r="G274" s="66" t="n">
        <v>-0.023761170260113</v>
      </c>
      <c r="H274" s="66" t="n">
        <v>-6.878537534333893</v>
      </c>
      <c r="I274" s="37" t="inlineStr">
        <is>
          <t>train</t>
        </is>
      </c>
    </row>
    <row r="275" ht="15" customHeight="1" s="35">
      <c r="A275" s="48">
        <f>'1_Raw_Games'!A275</f>
        <v/>
      </c>
      <c r="B275" s="49">
        <f>'1_Raw_Games'!B275</f>
        <v/>
      </c>
      <c r="C275" s="48">
        <f>'1_Raw_Games'!D275</f>
        <v/>
      </c>
      <c r="D275" s="48">
        <f>'1_Raw_Games'!C275</f>
        <v/>
      </c>
      <c r="E275" s="48">
        <f>'1_Raw_Games'!O275</f>
        <v/>
      </c>
      <c r="F275" s="55">
        <f>'3_Elo_Chain'!H275</f>
        <v/>
      </c>
      <c r="G275" s="66" t="n">
        <v>0.224804892722483</v>
      </c>
      <c r="H275" s="66" t="n">
        <v>0.5311455281812005</v>
      </c>
      <c r="I275" s="37" t="inlineStr">
        <is>
          <t>train</t>
        </is>
      </c>
    </row>
    <row r="276" ht="15" customHeight="1" s="35">
      <c r="A276" s="48">
        <f>'1_Raw_Games'!A276</f>
        <v/>
      </c>
      <c r="B276" s="49">
        <f>'1_Raw_Games'!B276</f>
        <v/>
      </c>
      <c r="C276" s="48">
        <f>'1_Raw_Games'!D276</f>
        <v/>
      </c>
      <c r="D276" s="48">
        <f>'1_Raw_Games'!C276</f>
        <v/>
      </c>
      <c r="E276" s="48">
        <f>'1_Raw_Games'!O276</f>
        <v/>
      </c>
      <c r="F276" s="55">
        <f>'3_Elo_Chain'!H276</f>
        <v/>
      </c>
      <c r="G276" s="66" t="n">
        <v>-0.1283772949128192</v>
      </c>
      <c r="H276" s="66" t="n">
        <v>2.252789166632313</v>
      </c>
      <c r="I276" s="37" t="inlineStr">
        <is>
          <t>train</t>
        </is>
      </c>
    </row>
    <row r="277" ht="15" customHeight="1" s="35">
      <c r="A277" s="48">
        <f>'1_Raw_Games'!A277</f>
        <v/>
      </c>
      <c r="B277" s="49">
        <f>'1_Raw_Games'!B277</f>
        <v/>
      </c>
      <c r="C277" s="48">
        <f>'1_Raw_Games'!D277</f>
        <v/>
      </c>
      <c r="D277" s="48">
        <f>'1_Raw_Games'!C277</f>
        <v/>
      </c>
      <c r="E277" s="48">
        <f>'1_Raw_Games'!O277</f>
        <v/>
      </c>
      <c r="F277" s="55">
        <f>'3_Elo_Chain'!H277</f>
        <v/>
      </c>
      <c r="G277" s="66" t="n">
        <v>-0.1377236681520353</v>
      </c>
      <c r="H277" s="66" t="n">
        <v>3.684816340553698</v>
      </c>
      <c r="I277" s="37" t="inlineStr">
        <is>
          <t>train</t>
        </is>
      </c>
    </row>
    <row r="278" ht="15" customHeight="1" s="35">
      <c r="A278" s="48">
        <f>'1_Raw_Games'!A278</f>
        <v/>
      </c>
      <c r="B278" s="49">
        <f>'1_Raw_Games'!B278</f>
        <v/>
      </c>
      <c r="C278" s="48">
        <f>'1_Raw_Games'!D278</f>
        <v/>
      </c>
      <c r="D278" s="48">
        <f>'1_Raw_Games'!C278</f>
        <v/>
      </c>
      <c r="E278" s="48">
        <f>'1_Raw_Games'!O278</f>
        <v/>
      </c>
      <c r="F278" s="55">
        <f>'3_Elo_Chain'!H278</f>
        <v/>
      </c>
      <c r="G278" s="66" t="n">
        <v>0.5606358607597385</v>
      </c>
      <c r="H278" s="66" t="n">
        <v>-0.2240729071990612</v>
      </c>
      <c r="I278" s="37" t="inlineStr">
        <is>
          <t>train</t>
        </is>
      </c>
    </row>
    <row r="279" ht="15" customHeight="1" s="35">
      <c r="A279" s="48">
        <f>'1_Raw_Games'!A279</f>
        <v/>
      </c>
      <c r="B279" s="49">
        <f>'1_Raw_Games'!B279</f>
        <v/>
      </c>
      <c r="C279" s="48">
        <f>'1_Raw_Games'!D279</f>
        <v/>
      </c>
      <c r="D279" s="48">
        <f>'1_Raw_Games'!C279</f>
        <v/>
      </c>
      <c r="E279" s="48">
        <f>'1_Raw_Games'!O279</f>
        <v/>
      </c>
      <c r="F279" s="55">
        <f>'3_Elo_Chain'!H279</f>
        <v/>
      </c>
      <c r="G279" s="66" t="n">
        <v>0.246059525619267</v>
      </c>
      <c r="H279" s="66" t="n">
        <v>0.1661213002153712</v>
      </c>
      <c r="I279" s="37" t="inlineStr">
        <is>
          <t>train</t>
        </is>
      </c>
    </row>
    <row r="280" ht="15" customHeight="1" s="35">
      <c r="A280" s="48">
        <f>'1_Raw_Games'!A280</f>
        <v/>
      </c>
      <c r="B280" s="49">
        <f>'1_Raw_Games'!B280</f>
        <v/>
      </c>
      <c r="C280" s="48">
        <f>'1_Raw_Games'!D280</f>
        <v/>
      </c>
      <c r="D280" s="48">
        <f>'1_Raw_Games'!C280</f>
        <v/>
      </c>
      <c r="E280" s="48">
        <f>'1_Raw_Games'!O280</f>
        <v/>
      </c>
      <c r="F280" s="55">
        <f>'3_Elo_Chain'!H280</f>
        <v/>
      </c>
      <c r="G280" s="66" t="n">
        <v>0.5422631689339437</v>
      </c>
      <c r="H280" s="66" t="n">
        <v>7.141171584707451</v>
      </c>
      <c r="I280" s="37" t="inlineStr">
        <is>
          <t>train</t>
        </is>
      </c>
    </row>
    <row r="281" ht="15" customHeight="1" s="35">
      <c r="A281" s="48">
        <f>'1_Raw_Games'!A281</f>
        <v/>
      </c>
      <c r="B281" s="49">
        <f>'1_Raw_Games'!B281</f>
        <v/>
      </c>
      <c r="C281" s="48">
        <f>'1_Raw_Games'!D281</f>
        <v/>
      </c>
      <c r="D281" s="48">
        <f>'1_Raw_Games'!C281</f>
        <v/>
      </c>
      <c r="E281" s="48">
        <f>'1_Raw_Games'!O281</f>
        <v/>
      </c>
      <c r="F281" s="55">
        <f>'3_Elo_Chain'!H281</f>
        <v/>
      </c>
      <c r="G281" s="66" t="n">
        <v>0.6842915302040371</v>
      </c>
      <c r="H281" s="66" t="n">
        <v>-1.389540203465233</v>
      </c>
      <c r="I281" s="37" t="inlineStr">
        <is>
          <t>train</t>
        </is>
      </c>
    </row>
    <row r="282" ht="15" customHeight="1" s="35">
      <c r="A282" s="48">
        <f>'1_Raw_Games'!A282</f>
        <v/>
      </c>
      <c r="B282" s="49">
        <f>'1_Raw_Games'!B282</f>
        <v/>
      </c>
      <c r="C282" s="48">
        <f>'1_Raw_Games'!D282</f>
        <v/>
      </c>
      <c r="D282" s="48">
        <f>'1_Raw_Games'!C282</f>
        <v/>
      </c>
      <c r="E282" s="48">
        <f>'1_Raw_Games'!O282</f>
        <v/>
      </c>
      <c r="F282" s="55">
        <f>'3_Elo_Chain'!H282</f>
        <v/>
      </c>
      <c r="G282" s="66" t="n">
        <v>0.3394132915938297</v>
      </c>
      <c r="H282" s="66" t="n">
        <v>2.392072027788036</v>
      </c>
      <c r="I282" s="37" t="inlineStr">
        <is>
          <t>train</t>
        </is>
      </c>
    </row>
    <row r="283" ht="15" customHeight="1" s="35">
      <c r="A283" s="48">
        <f>'1_Raw_Games'!A283</f>
        <v/>
      </c>
      <c r="B283" s="49">
        <f>'1_Raw_Games'!B283</f>
        <v/>
      </c>
      <c r="C283" s="48">
        <f>'1_Raw_Games'!D283</f>
        <v/>
      </c>
      <c r="D283" s="48">
        <f>'1_Raw_Games'!C283</f>
        <v/>
      </c>
      <c r="E283" s="48">
        <f>'1_Raw_Games'!O283</f>
        <v/>
      </c>
      <c r="F283" s="55">
        <f>'3_Elo_Chain'!H283</f>
        <v/>
      </c>
      <c r="G283" s="66" t="n">
        <v>0.2844576413247655</v>
      </c>
      <c r="H283" s="66" t="n">
        <v>1.031470789606475</v>
      </c>
      <c r="I283" s="37" t="inlineStr">
        <is>
          <t>train</t>
        </is>
      </c>
    </row>
    <row r="284" ht="15" customHeight="1" s="35">
      <c r="A284" s="48">
        <f>'1_Raw_Games'!A284</f>
        <v/>
      </c>
      <c r="B284" s="49">
        <f>'1_Raw_Games'!B284</f>
        <v/>
      </c>
      <c r="C284" s="48">
        <f>'1_Raw_Games'!D284</f>
        <v/>
      </c>
      <c r="D284" s="48">
        <f>'1_Raw_Games'!C284</f>
        <v/>
      </c>
      <c r="E284" s="48">
        <f>'1_Raw_Games'!O284</f>
        <v/>
      </c>
      <c r="F284" s="55">
        <f>'3_Elo_Chain'!H284</f>
        <v/>
      </c>
      <c r="G284" s="66" t="n">
        <v>0.9390800639025184</v>
      </c>
      <c r="H284" s="66" t="n">
        <v>-0.240752092411919</v>
      </c>
      <c r="I284" s="37" t="inlineStr">
        <is>
          <t>train</t>
        </is>
      </c>
    </row>
    <row r="285" ht="15" customHeight="1" s="35">
      <c r="A285" s="48">
        <f>'1_Raw_Games'!A285</f>
        <v/>
      </c>
      <c r="B285" s="49">
        <f>'1_Raw_Games'!B285</f>
        <v/>
      </c>
      <c r="C285" s="48">
        <f>'1_Raw_Games'!D285</f>
        <v/>
      </c>
      <c r="D285" s="48">
        <f>'1_Raw_Games'!C285</f>
        <v/>
      </c>
      <c r="E285" s="48">
        <f>'1_Raw_Games'!O285</f>
        <v/>
      </c>
      <c r="F285" s="55">
        <f>'3_Elo_Chain'!H285</f>
        <v/>
      </c>
      <c r="G285" s="66" t="n">
        <v>0.1765342550221927</v>
      </c>
      <c r="H285" s="66" t="n">
        <v>-2.137749175449926</v>
      </c>
      <c r="I285" s="37" t="inlineStr">
        <is>
          <t>train</t>
        </is>
      </c>
    </row>
    <row r="286" ht="15" customHeight="1" s="35">
      <c r="A286" s="48">
        <f>'1_Raw_Games'!A286</f>
        <v/>
      </c>
      <c r="B286" s="49">
        <f>'1_Raw_Games'!B286</f>
        <v/>
      </c>
      <c r="C286" s="48">
        <f>'1_Raw_Games'!D286</f>
        <v/>
      </c>
      <c r="D286" s="48">
        <f>'1_Raw_Games'!C286</f>
        <v/>
      </c>
      <c r="E286" s="48">
        <f>'1_Raw_Games'!O286</f>
        <v/>
      </c>
      <c r="F286" s="55">
        <f>'3_Elo_Chain'!H286</f>
        <v/>
      </c>
      <c r="G286" s="66" t="n">
        <v>0.2828645871936254</v>
      </c>
      <c r="H286" s="66" t="n">
        <v>3.654412263337549</v>
      </c>
      <c r="I286" s="37" t="inlineStr">
        <is>
          <t>train</t>
        </is>
      </c>
    </row>
    <row r="287" ht="15" customHeight="1" s="35">
      <c r="A287" s="48">
        <f>'1_Raw_Games'!A287</f>
        <v/>
      </c>
      <c r="B287" s="49">
        <f>'1_Raw_Games'!B287</f>
        <v/>
      </c>
      <c r="C287" s="48">
        <f>'1_Raw_Games'!D287</f>
        <v/>
      </c>
      <c r="D287" s="48">
        <f>'1_Raw_Games'!C287</f>
        <v/>
      </c>
      <c r="E287" s="48">
        <f>'1_Raw_Games'!O287</f>
        <v/>
      </c>
      <c r="F287" s="55">
        <f>'3_Elo_Chain'!H287</f>
        <v/>
      </c>
      <c r="G287" s="66" t="n">
        <v>-0.3239349203670578</v>
      </c>
      <c r="H287" s="66" t="n">
        <v>-6.628314962507567</v>
      </c>
      <c r="I287" s="37" t="inlineStr">
        <is>
          <t>train</t>
        </is>
      </c>
    </row>
    <row r="288" ht="15" customHeight="1" s="35">
      <c r="A288" s="48">
        <f>'1_Raw_Games'!A288</f>
        <v/>
      </c>
      <c r="B288" s="49">
        <f>'1_Raw_Games'!B288</f>
        <v/>
      </c>
      <c r="C288" s="48">
        <f>'1_Raw_Games'!D288</f>
        <v/>
      </c>
      <c r="D288" s="48">
        <f>'1_Raw_Games'!C288</f>
        <v/>
      </c>
      <c r="E288" s="48">
        <f>'1_Raw_Games'!O288</f>
        <v/>
      </c>
      <c r="F288" s="55">
        <f>'3_Elo_Chain'!H288</f>
        <v/>
      </c>
      <c r="G288" s="66" t="n">
        <v>-0.171843976874387</v>
      </c>
      <c r="H288" s="66" t="n">
        <v>1.901874613593327</v>
      </c>
      <c r="I288" s="37" t="inlineStr">
        <is>
          <t>train</t>
        </is>
      </c>
    </row>
    <row r="289" ht="15" customHeight="1" s="35">
      <c r="A289" s="48">
        <f>'1_Raw_Games'!A289</f>
        <v/>
      </c>
      <c r="B289" s="49">
        <f>'1_Raw_Games'!B289</f>
        <v/>
      </c>
      <c r="C289" s="48">
        <f>'1_Raw_Games'!D289</f>
        <v/>
      </c>
      <c r="D289" s="48">
        <f>'1_Raw_Games'!C289</f>
        <v/>
      </c>
      <c r="E289" s="48">
        <f>'1_Raw_Games'!O289</f>
        <v/>
      </c>
      <c r="F289" s="55">
        <f>'3_Elo_Chain'!H289</f>
        <v/>
      </c>
      <c r="G289" s="66" t="n">
        <v>0.1694992837503564</v>
      </c>
      <c r="H289" s="66" t="n">
        <v>-2.067441598655363</v>
      </c>
      <c r="I289" s="37" t="inlineStr">
        <is>
          <t>train</t>
        </is>
      </c>
    </row>
    <row r="290" ht="15" customHeight="1" s="35">
      <c r="A290" s="48">
        <f>'1_Raw_Games'!A290</f>
        <v/>
      </c>
      <c r="B290" s="49">
        <f>'1_Raw_Games'!B290</f>
        <v/>
      </c>
      <c r="C290" s="48">
        <f>'1_Raw_Games'!D290</f>
        <v/>
      </c>
      <c r="D290" s="48">
        <f>'1_Raw_Games'!C290</f>
        <v/>
      </c>
      <c r="E290" s="48">
        <f>'1_Raw_Games'!O290</f>
        <v/>
      </c>
      <c r="F290" s="55">
        <f>'3_Elo_Chain'!H290</f>
        <v/>
      </c>
      <c r="G290" s="66" t="n">
        <v>0.536464779403553</v>
      </c>
      <c r="H290" s="66" t="n">
        <v>-4.00814789570429</v>
      </c>
      <c r="I290" s="37" t="inlineStr">
        <is>
          <t>train</t>
        </is>
      </c>
    </row>
    <row r="291" ht="15" customHeight="1" s="35">
      <c r="A291" s="48">
        <f>'1_Raw_Games'!A291</f>
        <v/>
      </c>
      <c r="B291" s="49">
        <f>'1_Raw_Games'!B291</f>
        <v/>
      </c>
      <c r="C291" s="48">
        <f>'1_Raw_Games'!D291</f>
        <v/>
      </c>
      <c r="D291" s="48">
        <f>'1_Raw_Games'!C291</f>
        <v/>
      </c>
      <c r="E291" s="48">
        <f>'1_Raw_Games'!O291</f>
        <v/>
      </c>
      <c r="F291" s="55">
        <f>'3_Elo_Chain'!H291</f>
        <v/>
      </c>
      <c r="G291" s="66" t="n">
        <v>0.7436785812783175</v>
      </c>
      <c r="H291" s="66" t="n">
        <v>-3.43188540197522</v>
      </c>
      <c r="I291" s="37" t="inlineStr">
        <is>
          <t>train</t>
        </is>
      </c>
    </row>
    <row r="292" ht="15" customHeight="1" s="35">
      <c r="A292" s="48">
        <f>'1_Raw_Games'!A292</f>
        <v/>
      </c>
      <c r="B292" s="49">
        <f>'1_Raw_Games'!B292</f>
        <v/>
      </c>
      <c r="C292" s="48">
        <f>'1_Raw_Games'!D292</f>
        <v/>
      </c>
      <c r="D292" s="48">
        <f>'1_Raw_Games'!C292</f>
        <v/>
      </c>
      <c r="E292" s="48">
        <f>'1_Raw_Games'!O292</f>
        <v/>
      </c>
      <c r="F292" s="55">
        <f>'3_Elo_Chain'!H292</f>
        <v/>
      </c>
      <c r="G292" s="66" t="n">
        <v>0.1283480591413375</v>
      </c>
      <c r="H292" s="66" t="n">
        <v>4.836468945390024</v>
      </c>
      <c r="I292" s="37" t="inlineStr">
        <is>
          <t>train</t>
        </is>
      </c>
    </row>
    <row r="293" ht="15" customHeight="1" s="35">
      <c r="A293" s="48">
        <f>'1_Raw_Games'!A293</f>
        <v/>
      </c>
      <c r="B293" s="49">
        <f>'1_Raw_Games'!B293</f>
        <v/>
      </c>
      <c r="C293" s="48">
        <f>'1_Raw_Games'!D293</f>
        <v/>
      </c>
      <c r="D293" s="48">
        <f>'1_Raw_Games'!C293</f>
        <v/>
      </c>
      <c r="E293" s="48">
        <f>'1_Raw_Games'!O293</f>
        <v/>
      </c>
      <c r="F293" s="55">
        <f>'3_Elo_Chain'!H293</f>
        <v/>
      </c>
      <c r="G293" s="66" t="n">
        <v>0.3598662513617973</v>
      </c>
      <c r="H293" s="66" t="n">
        <v>-1.962559120820488</v>
      </c>
      <c r="I293" s="37" t="inlineStr">
        <is>
          <t>train</t>
        </is>
      </c>
    </row>
    <row r="294" ht="15" customHeight="1" s="35">
      <c r="A294" s="48">
        <f>'1_Raw_Games'!A294</f>
        <v/>
      </c>
      <c r="B294" s="49">
        <f>'1_Raw_Games'!B294</f>
        <v/>
      </c>
      <c r="C294" s="48">
        <f>'1_Raw_Games'!D294</f>
        <v/>
      </c>
      <c r="D294" s="48">
        <f>'1_Raw_Games'!C294</f>
        <v/>
      </c>
      <c r="E294" s="48">
        <f>'1_Raw_Games'!O294</f>
        <v/>
      </c>
      <c r="F294" s="55">
        <f>'3_Elo_Chain'!H294</f>
        <v/>
      </c>
      <c r="G294" s="66" t="n">
        <v>-0.2350977942716282</v>
      </c>
      <c r="H294" s="66" t="n">
        <v>-1.215556053845116</v>
      </c>
      <c r="I294" s="37" t="inlineStr">
        <is>
          <t>train</t>
        </is>
      </c>
    </row>
    <row r="295" ht="15" customHeight="1" s="35">
      <c r="A295" s="48">
        <f>'1_Raw_Games'!A295</f>
        <v/>
      </c>
      <c r="B295" s="49">
        <f>'1_Raw_Games'!B295</f>
        <v/>
      </c>
      <c r="C295" s="48">
        <f>'1_Raw_Games'!D295</f>
        <v/>
      </c>
      <c r="D295" s="48">
        <f>'1_Raw_Games'!C295</f>
        <v/>
      </c>
      <c r="E295" s="48">
        <f>'1_Raw_Games'!O295</f>
        <v/>
      </c>
      <c r="F295" s="55">
        <f>'3_Elo_Chain'!H295</f>
        <v/>
      </c>
      <c r="G295" s="66" t="n">
        <v>0.3956502807448349</v>
      </c>
      <c r="H295" s="66" t="n">
        <v>-0.3328525824440587</v>
      </c>
      <c r="I295" s="37" t="inlineStr">
        <is>
          <t>train</t>
        </is>
      </c>
    </row>
    <row r="296" ht="15" customHeight="1" s="35">
      <c r="A296" s="48">
        <f>'1_Raw_Games'!A296</f>
        <v/>
      </c>
      <c r="B296" s="49">
        <f>'1_Raw_Games'!B296</f>
        <v/>
      </c>
      <c r="C296" s="48">
        <f>'1_Raw_Games'!D296</f>
        <v/>
      </c>
      <c r="D296" s="48">
        <f>'1_Raw_Games'!C296</f>
        <v/>
      </c>
      <c r="E296" s="48">
        <f>'1_Raw_Games'!O296</f>
        <v/>
      </c>
      <c r="F296" s="55">
        <f>'3_Elo_Chain'!H296</f>
        <v/>
      </c>
      <c r="G296" s="66" t="n">
        <v>0.2182501104801579</v>
      </c>
      <c r="H296" s="66" t="n">
        <v>0.9698241803680414</v>
      </c>
      <c r="I296" s="37" t="inlineStr">
        <is>
          <t>train</t>
        </is>
      </c>
    </row>
    <row r="297" ht="15" customHeight="1" s="35">
      <c r="A297" s="48">
        <f>'1_Raw_Games'!A297</f>
        <v/>
      </c>
      <c r="B297" s="49">
        <f>'1_Raw_Games'!B297</f>
        <v/>
      </c>
      <c r="C297" s="48">
        <f>'1_Raw_Games'!D297</f>
        <v/>
      </c>
      <c r="D297" s="48">
        <f>'1_Raw_Games'!C297</f>
        <v/>
      </c>
      <c r="E297" s="48">
        <f>'1_Raw_Games'!O297</f>
        <v/>
      </c>
      <c r="F297" s="55">
        <f>'3_Elo_Chain'!H297</f>
        <v/>
      </c>
      <c r="G297" s="66" t="n">
        <v>0.1955497354695077</v>
      </c>
      <c r="H297" s="66" t="n">
        <v>-4.900052077850242</v>
      </c>
      <c r="I297" s="37" t="inlineStr">
        <is>
          <t>train</t>
        </is>
      </c>
    </row>
    <row r="298" ht="15" customHeight="1" s="35">
      <c r="A298" s="48">
        <f>'1_Raw_Games'!A298</f>
        <v/>
      </c>
      <c r="B298" s="49">
        <f>'1_Raw_Games'!B298</f>
        <v/>
      </c>
      <c r="C298" s="48">
        <f>'1_Raw_Games'!D298</f>
        <v/>
      </c>
      <c r="D298" s="48">
        <f>'1_Raw_Games'!C298</f>
        <v/>
      </c>
      <c r="E298" s="48">
        <f>'1_Raw_Games'!O298</f>
        <v/>
      </c>
      <c r="F298" s="55">
        <f>'3_Elo_Chain'!H298</f>
        <v/>
      </c>
      <c r="G298" s="66" t="n">
        <v>-0.3357067651382523</v>
      </c>
      <c r="H298" s="66" t="n">
        <v>-3.969360659034819</v>
      </c>
      <c r="I298" s="37" t="inlineStr">
        <is>
          <t>train</t>
        </is>
      </c>
    </row>
    <row r="299" ht="15" customHeight="1" s="35">
      <c r="A299" s="48">
        <f>'1_Raw_Games'!A299</f>
        <v/>
      </c>
      <c r="B299" s="49">
        <f>'1_Raw_Games'!B299</f>
        <v/>
      </c>
      <c r="C299" s="48">
        <f>'1_Raw_Games'!D299</f>
        <v/>
      </c>
      <c r="D299" s="48">
        <f>'1_Raw_Games'!C299</f>
        <v/>
      </c>
      <c r="E299" s="48">
        <f>'1_Raw_Games'!O299</f>
        <v/>
      </c>
      <c r="F299" s="55">
        <f>'3_Elo_Chain'!H299</f>
        <v/>
      </c>
      <c r="G299" s="66" t="n">
        <v>0.1129756983904256</v>
      </c>
      <c r="H299" s="66" t="n">
        <v>3.318107680042089</v>
      </c>
      <c r="I299" s="37" t="inlineStr">
        <is>
          <t>train</t>
        </is>
      </c>
    </row>
    <row r="300" ht="15" customHeight="1" s="35">
      <c r="A300" s="48">
        <f>'1_Raw_Games'!A300</f>
        <v/>
      </c>
      <c r="B300" s="49">
        <f>'1_Raw_Games'!B300</f>
        <v/>
      </c>
      <c r="C300" s="48">
        <f>'1_Raw_Games'!D300</f>
        <v/>
      </c>
      <c r="D300" s="48">
        <f>'1_Raw_Games'!C300</f>
        <v/>
      </c>
      <c r="E300" s="48">
        <f>'1_Raw_Games'!O300</f>
        <v/>
      </c>
      <c r="F300" s="55">
        <f>'3_Elo_Chain'!H300</f>
        <v/>
      </c>
      <c r="G300" s="66" t="n">
        <v>0.1341122402779657</v>
      </c>
      <c r="H300" s="66" t="n">
        <v>-5.279185379664062</v>
      </c>
      <c r="I300" s="37" t="inlineStr">
        <is>
          <t>train</t>
        </is>
      </c>
    </row>
    <row r="301" ht="15" customHeight="1" s="35">
      <c r="A301" s="48">
        <f>'1_Raw_Games'!A301</f>
        <v/>
      </c>
      <c r="B301" s="49">
        <f>'1_Raw_Games'!B301</f>
        <v/>
      </c>
      <c r="C301" s="48">
        <f>'1_Raw_Games'!D301</f>
        <v/>
      </c>
      <c r="D301" s="48">
        <f>'1_Raw_Games'!C301</f>
        <v/>
      </c>
      <c r="E301" s="48">
        <f>'1_Raw_Games'!O301</f>
        <v/>
      </c>
      <c r="F301" s="55">
        <f>'3_Elo_Chain'!H301</f>
        <v/>
      </c>
      <c r="G301" s="66" t="n">
        <v>1.091204930572884</v>
      </c>
      <c r="H301" s="66" t="n">
        <v>-0.0508648453268421</v>
      </c>
      <c r="I301" s="37" t="inlineStr">
        <is>
          <t>train</t>
        </is>
      </c>
    </row>
    <row r="302" ht="15" customHeight="1" s="35">
      <c r="A302" s="48">
        <f>'1_Raw_Games'!A302</f>
        <v/>
      </c>
      <c r="B302" s="49">
        <f>'1_Raw_Games'!B302</f>
        <v/>
      </c>
      <c r="C302" s="48">
        <f>'1_Raw_Games'!D302</f>
        <v/>
      </c>
      <c r="D302" s="48">
        <f>'1_Raw_Games'!C302</f>
        <v/>
      </c>
      <c r="E302" s="48">
        <f>'1_Raw_Games'!O302</f>
        <v/>
      </c>
      <c r="F302" s="55">
        <f>'3_Elo_Chain'!H302</f>
        <v/>
      </c>
      <c r="G302" s="66" t="n">
        <v>0.4760066461931792</v>
      </c>
      <c r="H302" s="66" t="n">
        <v>-2.06691084447994</v>
      </c>
      <c r="I302" s="37" t="inlineStr">
        <is>
          <t>train</t>
        </is>
      </c>
    </row>
    <row r="303" ht="15" customHeight="1" s="35">
      <c r="A303" s="48">
        <f>'1_Raw_Games'!A303</f>
        <v/>
      </c>
      <c r="B303" s="49">
        <f>'1_Raw_Games'!B303</f>
        <v/>
      </c>
      <c r="C303" s="48">
        <f>'1_Raw_Games'!D303</f>
        <v/>
      </c>
      <c r="D303" s="48">
        <f>'1_Raw_Games'!C303</f>
        <v/>
      </c>
      <c r="E303" s="48">
        <f>'1_Raw_Games'!O303</f>
        <v/>
      </c>
      <c r="F303" s="55">
        <f>'3_Elo_Chain'!H303</f>
        <v/>
      </c>
      <c r="G303" s="66" t="n">
        <v>-0.2212657478451243</v>
      </c>
      <c r="H303" s="66" t="n">
        <v>-0.0414161313468377</v>
      </c>
      <c r="I303" s="37" t="inlineStr">
        <is>
          <t>train</t>
        </is>
      </c>
    </row>
    <row r="304" ht="15" customHeight="1" s="35">
      <c r="A304" s="48">
        <f>'1_Raw_Games'!A304</f>
        <v/>
      </c>
      <c r="B304" s="49">
        <f>'1_Raw_Games'!B304</f>
        <v/>
      </c>
      <c r="C304" s="48">
        <f>'1_Raw_Games'!D304</f>
        <v/>
      </c>
      <c r="D304" s="48">
        <f>'1_Raw_Games'!C304</f>
        <v/>
      </c>
      <c r="E304" s="48">
        <f>'1_Raw_Games'!O304</f>
        <v/>
      </c>
      <c r="F304" s="55">
        <f>'3_Elo_Chain'!H304</f>
        <v/>
      </c>
      <c r="G304" s="66" t="n">
        <v>-0.0821632142296003</v>
      </c>
      <c r="H304" s="66" t="n">
        <v>2.413373738502503</v>
      </c>
      <c r="I304" s="37" t="inlineStr">
        <is>
          <t>train</t>
        </is>
      </c>
    </row>
    <row r="305" ht="15" customHeight="1" s="35">
      <c r="A305" s="48">
        <f>'1_Raw_Games'!A305</f>
        <v/>
      </c>
      <c r="B305" s="49">
        <f>'1_Raw_Games'!B305</f>
        <v/>
      </c>
      <c r="C305" s="48">
        <f>'1_Raw_Games'!D305</f>
        <v/>
      </c>
      <c r="D305" s="48">
        <f>'1_Raw_Games'!C305</f>
        <v/>
      </c>
      <c r="E305" s="48">
        <f>'1_Raw_Games'!O305</f>
        <v/>
      </c>
      <c r="F305" s="55">
        <f>'3_Elo_Chain'!H305</f>
        <v/>
      </c>
      <c r="G305" s="66" t="n">
        <v>0.1287266354042984</v>
      </c>
      <c r="H305" s="66" t="n">
        <v>4.972034485183988</v>
      </c>
      <c r="I305" s="37" t="inlineStr">
        <is>
          <t>train</t>
        </is>
      </c>
    </row>
    <row r="306" ht="15" customHeight="1" s="35">
      <c r="A306" s="48">
        <f>'1_Raw_Games'!A306</f>
        <v/>
      </c>
      <c r="B306" s="49">
        <f>'1_Raw_Games'!B306</f>
        <v/>
      </c>
      <c r="C306" s="48">
        <f>'1_Raw_Games'!D306</f>
        <v/>
      </c>
      <c r="D306" s="48">
        <f>'1_Raw_Games'!C306</f>
        <v/>
      </c>
      <c r="E306" s="48">
        <f>'1_Raw_Games'!O306</f>
        <v/>
      </c>
      <c r="F306" s="55">
        <f>'3_Elo_Chain'!H306</f>
        <v/>
      </c>
      <c r="G306" s="66" t="n">
        <v>0.807207886428043</v>
      </c>
      <c r="H306" s="66" t="n">
        <v>1.078715411591951</v>
      </c>
      <c r="I306" s="37" t="inlineStr">
        <is>
          <t>train</t>
        </is>
      </c>
    </row>
    <row r="307" ht="15" customHeight="1" s="35">
      <c r="A307" s="48">
        <f>'1_Raw_Games'!A307</f>
        <v/>
      </c>
      <c r="B307" s="49">
        <f>'1_Raw_Games'!B307</f>
        <v/>
      </c>
      <c r="C307" s="48">
        <f>'1_Raw_Games'!D307</f>
        <v/>
      </c>
      <c r="D307" s="48">
        <f>'1_Raw_Games'!C307</f>
        <v/>
      </c>
      <c r="E307" s="48">
        <f>'1_Raw_Games'!O307</f>
        <v/>
      </c>
      <c r="F307" s="55">
        <f>'3_Elo_Chain'!H307</f>
        <v/>
      </c>
      <c r="G307" s="66" t="n">
        <v>0.4377181913506907</v>
      </c>
      <c r="H307" s="66" t="n">
        <v>7.564027159089784</v>
      </c>
      <c r="I307" s="37" t="inlineStr">
        <is>
          <t>train</t>
        </is>
      </c>
    </row>
    <row r="308" ht="15" customHeight="1" s="35">
      <c r="A308" s="48">
        <f>'1_Raw_Games'!A308</f>
        <v/>
      </c>
      <c r="B308" s="49">
        <f>'1_Raw_Games'!B308</f>
        <v/>
      </c>
      <c r="C308" s="48">
        <f>'1_Raw_Games'!D308</f>
        <v/>
      </c>
      <c r="D308" s="48">
        <f>'1_Raw_Games'!C308</f>
        <v/>
      </c>
      <c r="E308" s="48">
        <f>'1_Raw_Games'!O308</f>
        <v/>
      </c>
      <c r="F308" s="55">
        <f>'3_Elo_Chain'!H308</f>
        <v/>
      </c>
      <c r="G308" s="66" t="n">
        <v>0.889548411912825</v>
      </c>
      <c r="H308" s="66" t="n">
        <v>-2.016433473400238</v>
      </c>
      <c r="I308" s="37" t="inlineStr">
        <is>
          <t>train</t>
        </is>
      </c>
    </row>
    <row r="309" ht="15" customHeight="1" s="35">
      <c r="A309" s="48">
        <f>'1_Raw_Games'!A309</f>
        <v/>
      </c>
      <c r="B309" s="49">
        <f>'1_Raw_Games'!B309</f>
        <v/>
      </c>
      <c r="C309" s="48">
        <f>'1_Raw_Games'!D309</f>
        <v/>
      </c>
      <c r="D309" s="48">
        <f>'1_Raw_Games'!C309</f>
        <v/>
      </c>
      <c r="E309" s="48">
        <f>'1_Raw_Games'!O309</f>
        <v/>
      </c>
      <c r="F309" s="55">
        <f>'3_Elo_Chain'!H309</f>
        <v/>
      </c>
      <c r="G309" s="66" t="n">
        <v>-0.3095951813694885</v>
      </c>
      <c r="H309" s="66" t="n">
        <v>-1.131075190038873</v>
      </c>
      <c r="I309" s="37" t="inlineStr">
        <is>
          <t>train</t>
        </is>
      </c>
    </row>
    <row r="310" ht="15" customHeight="1" s="35">
      <c r="A310" s="48">
        <f>'1_Raw_Games'!A310</f>
        <v/>
      </c>
      <c r="B310" s="49">
        <f>'1_Raw_Games'!B310</f>
        <v/>
      </c>
      <c r="C310" s="48">
        <f>'1_Raw_Games'!D310</f>
        <v/>
      </c>
      <c r="D310" s="48">
        <f>'1_Raw_Games'!C310</f>
        <v/>
      </c>
      <c r="E310" s="48">
        <f>'1_Raw_Games'!O310</f>
        <v/>
      </c>
      <c r="F310" s="55">
        <f>'3_Elo_Chain'!H310</f>
        <v/>
      </c>
      <c r="G310" s="66" t="n">
        <v>0.5590421068252804</v>
      </c>
      <c r="H310" s="66" t="n">
        <v>-2.574223851990186</v>
      </c>
      <c r="I310" s="37" t="inlineStr">
        <is>
          <t>train</t>
        </is>
      </c>
    </row>
    <row r="311" ht="15" customHeight="1" s="35">
      <c r="A311" s="48">
        <f>'1_Raw_Games'!A311</f>
        <v/>
      </c>
      <c r="B311" s="49">
        <f>'1_Raw_Games'!B311</f>
        <v/>
      </c>
      <c r="C311" s="48">
        <f>'1_Raw_Games'!D311</f>
        <v/>
      </c>
      <c r="D311" s="48">
        <f>'1_Raw_Games'!C311</f>
        <v/>
      </c>
      <c r="E311" s="48">
        <f>'1_Raw_Games'!O311</f>
        <v/>
      </c>
      <c r="F311" s="55">
        <f>'3_Elo_Chain'!H311</f>
        <v/>
      </c>
      <c r="G311" s="66" t="n">
        <v>0.7331823026824047</v>
      </c>
      <c r="H311" s="66" t="n">
        <v>-3.106121207774282</v>
      </c>
      <c r="I311" s="37" t="inlineStr">
        <is>
          <t>train</t>
        </is>
      </c>
    </row>
    <row r="312" ht="15" customHeight="1" s="35">
      <c r="A312" s="48">
        <f>'1_Raw_Games'!A312</f>
        <v/>
      </c>
      <c r="B312" s="49">
        <f>'1_Raw_Games'!B312</f>
        <v/>
      </c>
      <c r="C312" s="48">
        <f>'1_Raw_Games'!D312</f>
        <v/>
      </c>
      <c r="D312" s="48">
        <f>'1_Raw_Games'!C312</f>
        <v/>
      </c>
      <c r="E312" s="48">
        <f>'1_Raw_Games'!O312</f>
        <v/>
      </c>
      <c r="F312" s="55">
        <f>'3_Elo_Chain'!H312</f>
        <v/>
      </c>
      <c r="G312" s="66" t="n">
        <v>0.5829478009532532</v>
      </c>
      <c r="H312" s="66" t="n">
        <v>3.845536071920983</v>
      </c>
      <c r="I312" s="37" t="inlineStr">
        <is>
          <t>train</t>
        </is>
      </c>
    </row>
    <row r="313" ht="15" customHeight="1" s="35">
      <c r="A313" s="48">
        <f>'1_Raw_Games'!A313</f>
        <v/>
      </c>
      <c r="B313" s="49">
        <f>'1_Raw_Games'!B313</f>
        <v/>
      </c>
      <c r="C313" s="48">
        <f>'1_Raw_Games'!D313</f>
        <v/>
      </c>
      <c r="D313" s="48">
        <f>'1_Raw_Games'!C313</f>
        <v/>
      </c>
      <c r="E313" s="48">
        <f>'1_Raw_Games'!O313</f>
        <v/>
      </c>
      <c r="F313" s="55">
        <f>'3_Elo_Chain'!H313</f>
        <v/>
      </c>
      <c r="G313" s="66" t="n">
        <v>0.1323349584244499</v>
      </c>
      <c r="H313" s="66" t="n">
        <v>-0.2533214196566837</v>
      </c>
      <c r="I313" s="37" t="inlineStr">
        <is>
          <t>train</t>
        </is>
      </c>
    </row>
    <row r="314" ht="15" customHeight="1" s="35">
      <c r="A314" s="48">
        <f>'1_Raw_Games'!A314</f>
        <v/>
      </c>
      <c r="B314" s="49">
        <f>'1_Raw_Games'!B314</f>
        <v/>
      </c>
      <c r="C314" s="48">
        <f>'1_Raw_Games'!D314</f>
        <v/>
      </c>
      <c r="D314" s="48">
        <f>'1_Raw_Games'!C314</f>
        <v/>
      </c>
      <c r="E314" s="48">
        <f>'1_Raw_Games'!O314</f>
        <v/>
      </c>
      <c r="F314" s="55">
        <f>'3_Elo_Chain'!H314</f>
        <v/>
      </c>
      <c r="G314" s="66" t="n">
        <v>-0.3208238681165464</v>
      </c>
      <c r="H314" s="66" t="n">
        <v>-3.713417164102794</v>
      </c>
      <c r="I314" s="37" t="inlineStr">
        <is>
          <t>train</t>
        </is>
      </c>
    </row>
    <row r="315" ht="15" customHeight="1" s="35">
      <c r="A315" s="48">
        <f>'1_Raw_Games'!A315</f>
        <v/>
      </c>
      <c r="B315" s="49">
        <f>'1_Raw_Games'!B315</f>
        <v/>
      </c>
      <c r="C315" s="48">
        <f>'1_Raw_Games'!D315</f>
        <v/>
      </c>
      <c r="D315" s="48">
        <f>'1_Raw_Games'!C315</f>
        <v/>
      </c>
      <c r="E315" s="48">
        <f>'1_Raw_Games'!O315</f>
        <v/>
      </c>
      <c r="F315" s="55">
        <f>'3_Elo_Chain'!H315</f>
        <v/>
      </c>
      <c r="G315" s="66" t="n">
        <v>0.6014167486262579</v>
      </c>
      <c r="H315" s="66" t="n">
        <v>-2.769492882859059</v>
      </c>
      <c r="I315" s="37" t="inlineStr">
        <is>
          <t>train</t>
        </is>
      </c>
    </row>
    <row r="316" ht="15" customHeight="1" s="35">
      <c r="A316" s="48">
        <f>'1_Raw_Games'!A316</f>
        <v/>
      </c>
      <c r="B316" s="49">
        <f>'1_Raw_Games'!B316</f>
        <v/>
      </c>
      <c r="C316" s="48">
        <f>'1_Raw_Games'!D316</f>
        <v/>
      </c>
      <c r="D316" s="48">
        <f>'1_Raw_Games'!C316</f>
        <v/>
      </c>
      <c r="E316" s="48">
        <f>'1_Raw_Games'!O316</f>
        <v/>
      </c>
      <c r="F316" s="55">
        <f>'3_Elo_Chain'!H316</f>
        <v/>
      </c>
      <c r="G316" s="66" t="n">
        <v>-0.2721199976578359</v>
      </c>
      <c r="H316" s="66" t="n">
        <v>-3.635316880867313</v>
      </c>
      <c r="I316" s="37" t="inlineStr">
        <is>
          <t>train</t>
        </is>
      </c>
    </row>
    <row r="317" ht="15" customHeight="1" s="35">
      <c r="A317" s="48">
        <f>'1_Raw_Games'!A317</f>
        <v/>
      </c>
      <c r="B317" s="49">
        <f>'1_Raw_Games'!B317</f>
        <v/>
      </c>
      <c r="C317" s="48">
        <f>'1_Raw_Games'!D317</f>
        <v/>
      </c>
      <c r="D317" s="48">
        <f>'1_Raw_Games'!C317</f>
        <v/>
      </c>
      <c r="E317" s="48">
        <f>'1_Raw_Games'!O317</f>
        <v/>
      </c>
      <c r="F317" s="55">
        <f>'3_Elo_Chain'!H317</f>
        <v/>
      </c>
      <c r="G317" s="66" t="n">
        <v>0.520993241356867</v>
      </c>
      <c r="H317" s="66" t="n">
        <v>1.716758229068242</v>
      </c>
      <c r="I317" s="37" t="inlineStr">
        <is>
          <t>train</t>
        </is>
      </c>
    </row>
    <row r="318" ht="15" customHeight="1" s="35">
      <c r="A318" s="48">
        <f>'1_Raw_Games'!A318</f>
        <v/>
      </c>
      <c r="B318" s="49">
        <f>'1_Raw_Games'!B318</f>
        <v/>
      </c>
      <c r="C318" s="48">
        <f>'1_Raw_Games'!D318</f>
        <v/>
      </c>
      <c r="D318" s="48">
        <f>'1_Raw_Games'!C318</f>
        <v/>
      </c>
      <c r="E318" s="48">
        <f>'1_Raw_Games'!O318</f>
        <v/>
      </c>
      <c r="F318" s="55">
        <f>'3_Elo_Chain'!H318</f>
        <v/>
      </c>
      <c r="G318" s="66" t="n">
        <v>-0.3759153243165862</v>
      </c>
      <c r="H318" s="66" t="n">
        <v>1.287042625591254</v>
      </c>
      <c r="I318" s="37" t="inlineStr">
        <is>
          <t>train</t>
        </is>
      </c>
    </row>
    <row r="319" ht="15" customHeight="1" s="35">
      <c r="A319" s="48">
        <f>'1_Raw_Games'!A319</f>
        <v/>
      </c>
      <c r="B319" s="49">
        <f>'1_Raw_Games'!B319</f>
        <v/>
      </c>
      <c r="C319" s="48">
        <f>'1_Raw_Games'!D319</f>
        <v/>
      </c>
      <c r="D319" s="48">
        <f>'1_Raw_Games'!C319</f>
        <v/>
      </c>
      <c r="E319" s="48">
        <f>'1_Raw_Games'!O319</f>
        <v/>
      </c>
      <c r="F319" s="55">
        <f>'3_Elo_Chain'!H319</f>
        <v/>
      </c>
      <c r="G319" s="66" t="n">
        <v>0.2077693316346225</v>
      </c>
      <c r="H319" s="66" t="n">
        <v>4.638166545446747</v>
      </c>
      <c r="I319" s="37" t="inlineStr">
        <is>
          <t>train</t>
        </is>
      </c>
    </row>
    <row r="320" ht="15" customHeight="1" s="35">
      <c r="A320" s="48">
        <f>'1_Raw_Games'!A320</f>
        <v/>
      </c>
      <c r="B320" s="49">
        <f>'1_Raw_Games'!B320</f>
        <v/>
      </c>
      <c r="C320" s="48">
        <f>'1_Raw_Games'!D320</f>
        <v/>
      </c>
      <c r="D320" s="48">
        <f>'1_Raw_Games'!C320</f>
        <v/>
      </c>
      <c r="E320" s="48">
        <f>'1_Raw_Games'!O320</f>
        <v/>
      </c>
      <c r="F320" s="55">
        <f>'3_Elo_Chain'!H320</f>
        <v/>
      </c>
      <c r="G320" s="66" t="n">
        <v>0.7984061645898669</v>
      </c>
      <c r="H320" s="66" t="n">
        <v>1.91534761926692</v>
      </c>
      <c r="I320" s="37" t="inlineStr">
        <is>
          <t>train</t>
        </is>
      </c>
    </row>
    <row r="321" ht="15" customHeight="1" s="35">
      <c r="A321" s="48">
        <f>'1_Raw_Games'!A321</f>
        <v/>
      </c>
      <c r="B321" s="49">
        <f>'1_Raw_Games'!B321</f>
        <v/>
      </c>
      <c r="C321" s="48">
        <f>'1_Raw_Games'!D321</f>
        <v/>
      </c>
      <c r="D321" s="48">
        <f>'1_Raw_Games'!C321</f>
        <v/>
      </c>
      <c r="E321" s="48">
        <f>'1_Raw_Games'!O321</f>
        <v/>
      </c>
      <c r="F321" s="55">
        <f>'3_Elo_Chain'!H321</f>
        <v/>
      </c>
      <c r="G321" s="66" t="n">
        <v>0.7817652315146916</v>
      </c>
      <c r="H321" s="66" t="n">
        <v>2.390747852426095</v>
      </c>
      <c r="I321" s="37" t="inlineStr">
        <is>
          <t>train</t>
        </is>
      </c>
    </row>
    <row r="322" ht="15" customHeight="1" s="35">
      <c r="A322" s="48">
        <f>'1_Raw_Games'!A322</f>
        <v/>
      </c>
      <c r="B322" s="49">
        <f>'1_Raw_Games'!B322</f>
        <v/>
      </c>
      <c r="C322" s="48">
        <f>'1_Raw_Games'!D322</f>
        <v/>
      </c>
      <c r="D322" s="48">
        <f>'1_Raw_Games'!C322</f>
        <v/>
      </c>
      <c r="E322" s="48">
        <f>'1_Raw_Games'!O322</f>
        <v/>
      </c>
      <c r="F322" s="55">
        <f>'3_Elo_Chain'!H322</f>
        <v/>
      </c>
      <c r="G322" s="66" t="n">
        <v>0.6293364547919229</v>
      </c>
      <c r="H322" s="66" t="n">
        <v>-4.296339622502472</v>
      </c>
      <c r="I322" s="37" t="inlineStr">
        <is>
          <t>train</t>
        </is>
      </c>
    </row>
    <row r="323" ht="15" customHeight="1" s="35">
      <c r="A323" s="48">
        <f>'1_Raw_Games'!A323</f>
        <v/>
      </c>
      <c r="B323" s="49">
        <f>'1_Raw_Games'!B323</f>
        <v/>
      </c>
      <c r="C323" s="48">
        <f>'1_Raw_Games'!D323</f>
        <v/>
      </c>
      <c r="D323" s="48">
        <f>'1_Raw_Games'!C323</f>
        <v/>
      </c>
      <c r="E323" s="48">
        <f>'1_Raw_Games'!O323</f>
        <v/>
      </c>
      <c r="F323" s="55">
        <f>'3_Elo_Chain'!H323</f>
        <v/>
      </c>
      <c r="G323" s="66" t="n">
        <v>0.9067260209310424</v>
      </c>
      <c r="H323" s="66" t="n">
        <v>2.229995812862722</v>
      </c>
      <c r="I323" s="37" t="inlineStr">
        <is>
          <t>train</t>
        </is>
      </c>
    </row>
    <row r="324" ht="15" customHeight="1" s="35">
      <c r="A324" s="48">
        <f>'1_Raw_Games'!A324</f>
        <v/>
      </c>
      <c r="B324" s="49">
        <f>'1_Raw_Games'!B324</f>
        <v/>
      </c>
      <c r="C324" s="48">
        <f>'1_Raw_Games'!D324</f>
        <v/>
      </c>
      <c r="D324" s="48">
        <f>'1_Raw_Games'!C324</f>
        <v/>
      </c>
      <c r="E324" s="48">
        <f>'1_Raw_Games'!O324</f>
        <v/>
      </c>
      <c r="F324" s="55">
        <f>'3_Elo_Chain'!H324</f>
        <v/>
      </c>
      <c r="G324" s="66" t="n">
        <v>-0.2777775469434974</v>
      </c>
      <c r="H324" s="66" t="n">
        <v>-2.475511499925631</v>
      </c>
      <c r="I324" s="37" t="inlineStr">
        <is>
          <t>train</t>
        </is>
      </c>
    </row>
    <row r="325" ht="15" customHeight="1" s="35">
      <c r="A325" s="48">
        <f>'1_Raw_Games'!A325</f>
        <v/>
      </c>
      <c r="B325" s="49">
        <f>'1_Raw_Games'!B325</f>
        <v/>
      </c>
      <c r="C325" s="48">
        <f>'1_Raw_Games'!D325</f>
        <v/>
      </c>
      <c r="D325" s="48">
        <f>'1_Raw_Games'!C325</f>
        <v/>
      </c>
      <c r="E325" s="48">
        <f>'1_Raw_Games'!O325</f>
        <v/>
      </c>
      <c r="F325" s="55">
        <f>'3_Elo_Chain'!H325</f>
        <v/>
      </c>
      <c r="G325" s="66" t="n">
        <v>-0.2243947996770752</v>
      </c>
      <c r="H325" s="66" t="n">
        <v>1.425807857095023</v>
      </c>
      <c r="I325" s="37" t="inlineStr">
        <is>
          <t>train</t>
        </is>
      </c>
    </row>
    <row r="326" ht="15" customHeight="1" s="35">
      <c r="A326" s="48">
        <f>'1_Raw_Games'!A326</f>
        <v/>
      </c>
      <c r="B326" s="49">
        <f>'1_Raw_Games'!B326</f>
        <v/>
      </c>
      <c r="C326" s="48">
        <f>'1_Raw_Games'!D326</f>
        <v/>
      </c>
      <c r="D326" s="48">
        <f>'1_Raw_Games'!C326</f>
        <v/>
      </c>
      <c r="E326" s="48">
        <f>'1_Raw_Games'!O326</f>
        <v/>
      </c>
      <c r="F326" s="55">
        <f>'3_Elo_Chain'!H326</f>
        <v/>
      </c>
      <c r="G326" s="66" t="n">
        <v>0.3025810441483884</v>
      </c>
      <c r="H326" s="66" t="n">
        <v>-3.026885110701989</v>
      </c>
      <c r="I326" s="37" t="inlineStr">
        <is>
          <t>train</t>
        </is>
      </c>
    </row>
    <row r="327" ht="15" customHeight="1" s="35">
      <c r="A327" s="48">
        <f>'1_Raw_Games'!A327</f>
        <v/>
      </c>
      <c r="B327" s="49">
        <f>'1_Raw_Games'!B327</f>
        <v/>
      </c>
      <c r="C327" s="48">
        <f>'1_Raw_Games'!D327</f>
        <v/>
      </c>
      <c r="D327" s="48">
        <f>'1_Raw_Games'!C327</f>
        <v/>
      </c>
      <c r="E327" s="48">
        <f>'1_Raw_Games'!O327</f>
        <v/>
      </c>
      <c r="F327" s="55">
        <f>'3_Elo_Chain'!H327</f>
        <v/>
      </c>
      <c r="G327" s="66" t="n">
        <v>-0.2774004469444883</v>
      </c>
      <c r="H327" s="66" t="n">
        <v>0.9311747142357812</v>
      </c>
      <c r="I327" s="37" t="inlineStr">
        <is>
          <t>train</t>
        </is>
      </c>
    </row>
    <row r="328" ht="15" customHeight="1" s="35">
      <c r="A328" s="48">
        <f>'1_Raw_Games'!A328</f>
        <v/>
      </c>
      <c r="B328" s="49">
        <f>'1_Raw_Games'!B328</f>
        <v/>
      </c>
      <c r="C328" s="48">
        <f>'1_Raw_Games'!D328</f>
        <v/>
      </c>
      <c r="D328" s="48">
        <f>'1_Raw_Games'!C328</f>
        <v/>
      </c>
      <c r="E328" s="48">
        <f>'1_Raw_Games'!O328</f>
        <v/>
      </c>
      <c r="F328" s="55">
        <f>'3_Elo_Chain'!H328</f>
        <v/>
      </c>
      <c r="G328" s="66" t="n">
        <v>0.1257649688833638</v>
      </c>
      <c r="H328" s="66" t="n">
        <v>4.107253023941841</v>
      </c>
      <c r="I328" s="37" t="inlineStr">
        <is>
          <t>train</t>
        </is>
      </c>
    </row>
    <row r="329" ht="15" customHeight="1" s="35">
      <c r="A329" s="48">
        <f>'1_Raw_Games'!A329</f>
        <v/>
      </c>
      <c r="B329" s="49">
        <f>'1_Raw_Games'!B329</f>
        <v/>
      </c>
      <c r="C329" s="48">
        <f>'1_Raw_Games'!D329</f>
        <v/>
      </c>
      <c r="D329" s="48">
        <f>'1_Raw_Games'!C329</f>
        <v/>
      </c>
      <c r="E329" s="48">
        <f>'1_Raw_Games'!O329</f>
        <v/>
      </c>
      <c r="F329" s="55">
        <f>'3_Elo_Chain'!H329</f>
        <v/>
      </c>
      <c r="G329" s="66" t="n">
        <v>0.1951638836617562</v>
      </c>
      <c r="H329" s="66" t="n">
        <v>2.137658130596024</v>
      </c>
      <c r="I329" s="37" t="inlineStr">
        <is>
          <t>train</t>
        </is>
      </c>
    </row>
    <row r="330" ht="15" customHeight="1" s="35">
      <c r="A330" s="48">
        <f>'1_Raw_Games'!A330</f>
        <v/>
      </c>
      <c r="B330" s="49">
        <f>'1_Raw_Games'!B330</f>
        <v/>
      </c>
      <c r="C330" s="48">
        <f>'1_Raw_Games'!D330</f>
        <v/>
      </c>
      <c r="D330" s="48">
        <f>'1_Raw_Games'!C330</f>
        <v/>
      </c>
      <c r="E330" s="48">
        <f>'1_Raw_Games'!O330</f>
        <v/>
      </c>
      <c r="F330" s="55">
        <f>'3_Elo_Chain'!H330</f>
        <v/>
      </c>
      <c r="G330" s="66" t="n">
        <v>-0.3828881288055838</v>
      </c>
      <c r="H330" s="66" t="n">
        <v>0.2746945334345891</v>
      </c>
      <c r="I330" s="37" t="inlineStr">
        <is>
          <t>train</t>
        </is>
      </c>
    </row>
    <row r="331" ht="15" customHeight="1" s="35">
      <c r="A331" s="48">
        <f>'1_Raw_Games'!A331</f>
        <v/>
      </c>
      <c r="B331" s="49">
        <f>'1_Raw_Games'!B331</f>
        <v/>
      </c>
      <c r="C331" s="48">
        <f>'1_Raw_Games'!D331</f>
        <v/>
      </c>
      <c r="D331" s="48">
        <f>'1_Raw_Games'!C331</f>
        <v/>
      </c>
      <c r="E331" s="48">
        <f>'1_Raw_Games'!O331</f>
        <v/>
      </c>
      <c r="F331" s="55">
        <f>'3_Elo_Chain'!H331</f>
        <v/>
      </c>
      <c r="G331" s="66" t="n">
        <v>0.0237224386721969</v>
      </c>
      <c r="H331" s="66" t="n">
        <v>2.562729909870475</v>
      </c>
      <c r="I331" s="37" t="inlineStr">
        <is>
          <t>train</t>
        </is>
      </c>
    </row>
    <row r="332" ht="15" customHeight="1" s="35">
      <c r="A332" s="48">
        <f>'1_Raw_Games'!A332</f>
        <v/>
      </c>
      <c r="B332" s="49">
        <f>'1_Raw_Games'!B332</f>
        <v/>
      </c>
      <c r="C332" s="48">
        <f>'1_Raw_Games'!D332</f>
        <v/>
      </c>
      <c r="D332" s="48">
        <f>'1_Raw_Games'!C332</f>
        <v/>
      </c>
      <c r="E332" s="48">
        <f>'1_Raw_Games'!O332</f>
        <v/>
      </c>
      <c r="F332" s="55">
        <f>'3_Elo_Chain'!H332</f>
        <v/>
      </c>
      <c r="G332" s="66" t="n">
        <v>0.1988259328228473</v>
      </c>
      <c r="H332" s="66" t="n">
        <v>4.275179298554494</v>
      </c>
      <c r="I332" s="37" t="inlineStr">
        <is>
          <t>train</t>
        </is>
      </c>
    </row>
    <row r="333" ht="15" customHeight="1" s="35">
      <c r="A333" s="48">
        <f>'1_Raw_Games'!A333</f>
        <v/>
      </c>
      <c r="B333" s="49">
        <f>'1_Raw_Games'!B333</f>
        <v/>
      </c>
      <c r="C333" s="48">
        <f>'1_Raw_Games'!D333</f>
        <v/>
      </c>
      <c r="D333" s="48">
        <f>'1_Raw_Games'!C333</f>
        <v/>
      </c>
      <c r="E333" s="48">
        <f>'1_Raw_Games'!O333</f>
        <v/>
      </c>
      <c r="F333" s="55">
        <f>'3_Elo_Chain'!H333</f>
        <v/>
      </c>
      <c r="G333" s="66" t="n">
        <v>0.0965404909415296</v>
      </c>
      <c r="H333" s="66" t="n">
        <v>3.325286812217795</v>
      </c>
      <c r="I333" s="37" t="inlineStr">
        <is>
          <t>train</t>
        </is>
      </c>
    </row>
    <row r="334" ht="15" customHeight="1" s="35">
      <c r="A334" s="48">
        <f>'1_Raw_Games'!A334</f>
        <v/>
      </c>
      <c r="B334" s="49">
        <f>'1_Raw_Games'!B334</f>
        <v/>
      </c>
      <c r="C334" s="48">
        <f>'1_Raw_Games'!D334</f>
        <v/>
      </c>
      <c r="D334" s="48">
        <f>'1_Raw_Games'!C334</f>
        <v/>
      </c>
      <c r="E334" s="48">
        <f>'1_Raw_Games'!O334</f>
        <v/>
      </c>
      <c r="F334" s="55">
        <f>'3_Elo_Chain'!H334</f>
        <v/>
      </c>
      <c r="G334" s="66" t="n">
        <v>0.0446207045604851</v>
      </c>
      <c r="H334" s="66" t="n">
        <v>0.7156121743051824</v>
      </c>
      <c r="I334" s="37" t="inlineStr">
        <is>
          <t>train</t>
        </is>
      </c>
    </row>
    <row r="335" ht="15" customHeight="1" s="35">
      <c r="A335" s="48">
        <f>'1_Raw_Games'!A335</f>
        <v/>
      </c>
      <c r="B335" s="49">
        <f>'1_Raw_Games'!B335</f>
        <v/>
      </c>
      <c r="C335" s="48">
        <f>'1_Raw_Games'!D335</f>
        <v/>
      </c>
      <c r="D335" s="48">
        <f>'1_Raw_Games'!C335</f>
        <v/>
      </c>
      <c r="E335" s="48">
        <f>'1_Raw_Games'!O335</f>
        <v/>
      </c>
      <c r="F335" s="55">
        <f>'3_Elo_Chain'!H335</f>
        <v/>
      </c>
      <c r="G335" s="66" t="n">
        <v>0.6944154946513279</v>
      </c>
      <c r="H335" s="66" t="n">
        <v>2.312900665731144</v>
      </c>
      <c r="I335" s="37" t="inlineStr">
        <is>
          <t>train</t>
        </is>
      </c>
    </row>
    <row r="336" ht="15" customHeight="1" s="35">
      <c r="A336" s="48">
        <f>'1_Raw_Games'!A336</f>
        <v/>
      </c>
      <c r="B336" s="49">
        <f>'1_Raw_Games'!B336</f>
        <v/>
      </c>
      <c r="C336" s="48">
        <f>'1_Raw_Games'!D336</f>
        <v/>
      </c>
      <c r="D336" s="48">
        <f>'1_Raw_Games'!C336</f>
        <v/>
      </c>
      <c r="E336" s="48">
        <f>'1_Raw_Games'!O336</f>
        <v/>
      </c>
      <c r="F336" s="55">
        <f>'3_Elo_Chain'!H336</f>
        <v/>
      </c>
      <c r="G336" s="66" t="n">
        <v>0.6171506140236485</v>
      </c>
      <c r="H336" s="66" t="n">
        <v>-3.022658415699921</v>
      </c>
      <c r="I336" s="37" t="inlineStr">
        <is>
          <t>train</t>
        </is>
      </c>
    </row>
    <row r="337" ht="15" customHeight="1" s="35">
      <c r="A337" s="48">
        <f>'1_Raw_Games'!A337</f>
        <v/>
      </c>
      <c r="B337" s="49">
        <f>'1_Raw_Games'!B337</f>
        <v/>
      </c>
      <c r="C337" s="48">
        <f>'1_Raw_Games'!D337</f>
        <v/>
      </c>
      <c r="D337" s="48">
        <f>'1_Raw_Games'!C337</f>
        <v/>
      </c>
      <c r="E337" s="48">
        <f>'1_Raw_Games'!O337</f>
        <v/>
      </c>
      <c r="F337" s="55">
        <f>'3_Elo_Chain'!H337</f>
        <v/>
      </c>
      <c r="G337" s="66" t="n">
        <v>0.7870220329393027</v>
      </c>
      <c r="H337" s="66" t="n">
        <v>2.748305533663124</v>
      </c>
      <c r="I337" s="37" t="inlineStr">
        <is>
          <t>train</t>
        </is>
      </c>
    </row>
    <row r="338" ht="15" customHeight="1" s="35">
      <c r="A338" s="48">
        <f>'1_Raw_Games'!A338</f>
        <v/>
      </c>
      <c r="B338" s="49">
        <f>'1_Raw_Games'!B338</f>
        <v/>
      </c>
      <c r="C338" s="48">
        <f>'1_Raw_Games'!D338</f>
        <v/>
      </c>
      <c r="D338" s="48">
        <f>'1_Raw_Games'!C338</f>
        <v/>
      </c>
      <c r="E338" s="48">
        <f>'1_Raw_Games'!O338</f>
        <v/>
      </c>
      <c r="F338" s="55">
        <f>'3_Elo_Chain'!H338</f>
        <v/>
      </c>
      <c r="G338" s="66" t="n">
        <v>0.6104778500870205</v>
      </c>
      <c r="H338" s="66" t="n">
        <v>-3.831683561990384</v>
      </c>
      <c r="I338" s="37" t="inlineStr">
        <is>
          <t>train</t>
        </is>
      </c>
    </row>
    <row r="339" ht="15" customHeight="1" s="35">
      <c r="A339" s="48">
        <f>'1_Raw_Games'!A339</f>
        <v/>
      </c>
      <c r="B339" s="49">
        <f>'1_Raw_Games'!B339</f>
        <v/>
      </c>
      <c r="C339" s="48">
        <f>'1_Raw_Games'!D339</f>
        <v/>
      </c>
      <c r="D339" s="48">
        <f>'1_Raw_Games'!C339</f>
        <v/>
      </c>
      <c r="E339" s="48">
        <f>'1_Raw_Games'!O339</f>
        <v/>
      </c>
      <c r="F339" s="55">
        <f>'3_Elo_Chain'!H339</f>
        <v/>
      </c>
      <c r="G339" s="66" t="n">
        <v>0.46316227371177</v>
      </c>
      <c r="H339" s="66" t="n">
        <v>-3.890791218085696</v>
      </c>
      <c r="I339" s="37" t="inlineStr">
        <is>
          <t>train</t>
        </is>
      </c>
    </row>
    <row r="340" ht="15" customHeight="1" s="35">
      <c r="A340" s="48">
        <f>'1_Raw_Games'!A340</f>
        <v/>
      </c>
      <c r="B340" s="49">
        <f>'1_Raw_Games'!B340</f>
        <v/>
      </c>
      <c r="C340" s="48">
        <f>'1_Raw_Games'!D340</f>
        <v/>
      </c>
      <c r="D340" s="48">
        <f>'1_Raw_Games'!C340</f>
        <v/>
      </c>
      <c r="E340" s="48">
        <f>'1_Raw_Games'!O340</f>
        <v/>
      </c>
      <c r="F340" s="55">
        <f>'3_Elo_Chain'!H340</f>
        <v/>
      </c>
      <c r="G340" s="66" t="n">
        <v>0.4411116057119823</v>
      </c>
      <c r="H340" s="66" t="n">
        <v>0.1177056788901422</v>
      </c>
      <c r="I340" s="37" t="inlineStr">
        <is>
          <t>train</t>
        </is>
      </c>
    </row>
    <row r="341" ht="15" customHeight="1" s="35">
      <c r="A341" s="48">
        <f>'1_Raw_Games'!A341</f>
        <v/>
      </c>
      <c r="B341" s="49">
        <f>'1_Raw_Games'!B341</f>
        <v/>
      </c>
      <c r="C341" s="48">
        <f>'1_Raw_Games'!D341</f>
        <v/>
      </c>
      <c r="D341" s="48">
        <f>'1_Raw_Games'!C341</f>
        <v/>
      </c>
      <c r="E341" s="48">
        <f>'1_Raw_Games'!O341</f>
        <v/>
      </c>
      <c r="F341" s="55">
        <f>'3_Elo_Chain'!H341</f>
        <v/>
      </c>
      <c r="G341" s="66" t="n">
        <v>0.0621758986584749</v>
      </c>
      <c r="H341" s="66" t="n">
        <v>-0.0079260230293058</v>
      </c>
      <c r="I341" s="37" t="inlineStr">
        <is>
          <t>train</t>
        </is>
      </c>
    </row>
    <row r="342" ht="15" customHeight="1" s="35">
      <c r="A342" s="48">
        <f>'1_Raw_Games'!A342</f>
        <v/>
      </c>
      <c r="B342" s="49">
        <f>'1_Raw_Games'!B342</f>
        <v/>
      </c>
      <c r="C342" s="48">
        <f>'1_Raw_Games'!D342</f>
        <v/>
      </c>
      <c r="D342" s="48">
        <f>'1_Raw_Games'!C342</f>
        <v/>
      </c>
      <c r="E342" s="48">
        <f>'1_Raw_Games'!O342</f>
        <v/>
      </c>
      <c r="F342" s="55">
        <f>'3_Elo_Chain'!H342</f>
        <v/>
      </c>
      <c r="G342" s="66" t="n">
        <v>1.11676089158095</v>
      </c>
      <c r="H342" s="66" t="n">
        <v>0.08514083486878291</v>
      </c>
      <c r="I342" s="37" t="inlineStr">
        <is>
          <t>train</t>
        </is>
      </c>
    </row>
    <row r="343" ht="15" customHeight="1" s="35">
      <c r="A343" s="48">
        <f>'1_Raw_Games'!A343</f>
        <v/>
      </c>
      <c r="B343" s="49">
        <f>'1_Raw_Games'!B343</f>
        <v/>
      </c>
      <c r="C343" s="48">
        <f>'1_Raw_Games'!D343</f>
        <v/>
      </c>
      <c r="D343" s="48">
        <f>'1_Raw_Games'!C343</f>
        <v/>
      </c>
      <c r="E343" s="48">
        <f>'1_Raw_Games'!O343</f>
        <v/>
      </c>
      <c r="F343" s="55">
        <f>'3_Elo_Chain'!H343</f>
        <v/>
      </c>
      <c r="G343" s="66" t="n">
        <v>0.4119617618458127</v>
      </c>
      <c r="H343" s="66" t="n">
        <v>3.136333189321064</v>
      </c>
      <c r="I343" s="37" t="inlineStr">
        <is>
          <t>train</t>
        </is>
      </c>
    </row>
    <row r="344" ht="15" customHeight="1" s="35">
      <c r="A344" s="48">
        <f>'1_Raw_Games'!A344</f>
        <v/>
      </c>
      <c r="B344" s="49">
        <f>'1_Raw_Games'!B344</f>
        <v/>
      </c>
      <c r="C344" s="48">
        <f>'1_Raw_Games'!D344</f>
        <v/>
      </c>
      <c r="D344" s="48">
        <f>'1_Raw_Games'!C344</f>
        <v/>
      </c>
      <c r="E344" s="48">
        <f>'1_Raw_Games'!O344</f>
        <v/>
      </c>
      <c r="F344" s="55">
        <f>'3_Elo_Chain'!H344</f>
        <v/>
      </c>
      <c r="G344" s="66" t="n">
        <v>-0.2972773592929112</v>
      </c>
      <c r="H344" s="66" t="n">
        <v>3.91585602628438</v>
      </c>
      <c r="I344" s="37" t="inlineStr">
        <is>
          <t>train</t>
        </is>
      </c>
    </row>
    <row r="345" ht="15" customHeight="1" s="35">
      <c r="A345" s="48">
        <f>'1_Raw_Games'!A345</f>
        <v/>
      </c>
      <c r="B345" s="49">
        <f>'1_Raw_Games'!B345</f>
        <v/>
      </c>
      <c r="C345" s="48">
        <f>'1_Raw_Games'!D345</f>
        <v/>
      </c>
      <c r="D345" s="48">
        <f>'1_Raw_Games'!C345</f>
        <v/>
      </c>
      <c r="E345" s="48">
        <f>'1_Raw_Games'!O345</f>
        <v/>
      </c>
      <c r="F345" s="55">
        <f>'3_Elo_Chain'!H345</f>
        <v/>
      </c>
      <c r="G345" s="66" t="n">
        <v>0.3834032602369798</v>
      </c>
      <c r="H345" s="66" t="n">
        <v>-0.1608911232782179</v>
      </c>
      <c r="I345" s="37" t="inlineStr">
        <is>
          <t>train</t>
        </is>
      </c>
    </row>
    <row r="346" ht="15" customHeight="1" s="35">
      <c r="A346" s="48">
        <f>'1_Raw_Games'!A346</f>
        <v/>
      </c>
      <c r="B346" s="49">
        <f>'1_Raw_Games'!B346</f>
        <v/>
      </c>
      <c r="C346" s="48">
        <f>'1_Raw_Games'!D346</f>
        <v/>
      </c>
      <c r="D346" s="48">
        <f>'1_Raw_Games'!C346</f>
        <v/>
      </c>
      <c r="E346" s="48">
        <f>'1_Raw_Games'!O346</f>
        <v/>
      </c>
      <c r="F346" s="55">
        <f>'3_Elo_Chain'!H346</f>
        <v/>
      </c>
      <c r="G346" s="66" t="n">
        <v>0.8031975135330535</v>
      </c>
      <c r="H346" s="66" t="n">
        <v>2.573326633892562</v>
      </c>
      <c r="I346" s="37" t="inlineStr">
        <is>
          <t>train</t>
        </is>
      </c>
    </row>
    <row r="347" ht="15" customHeight="1" s="35">
      <c r="A347" s="48">
        <f>'1_Raw_Games'!A347</f>
        <v/>
      </c>
      <c r="B347" s="49">
        <f>'1_Raw_Games'!B347</f>
        <v/>
      </c>
      <c r="C347" s="48">
        <f>'1_Raw_Games'!D347</f>
        <v/>
      </c>
      <c r="D347" s="48">
        <f>'1_Raw_Games'!C347</f>
        <v/>
      </c>
      <c r="E347" s="48">
        <f>'1_Raw_Games'!O347</f>
        <v/>
      </c>
      <c r="F347" s="55">
        <f>'3_Elo_Chain'!H347</f>
        <v/>
      </c>
      <c r="G347" s="66" t="n">
        <v>0.7513775287150495</v>
      </c>
      <c r="H347" s="66" t="n">
        <v>1.717916512062009</v>
      </c>
      <c r="I347" s="37" t="inlineStr">
        <is>
          <t>train</t>
        </is>
      </c>
    </row>
    <row r="348" ht="15" customHeight="1" s="35">
      <c r="A348" s="48">
        <f>'1_Raw_Games'!A348</f>
        <v/>
      </c>
      <c r="B348" s="49">
        <f>'1_Raw_Games'!B348</f>
        <v/>
      </c>
      <c r="C348" s="48">
        <f>'1_Raw_Games'!D348</f>
        <v/>
      </c>
      <c r="D348" s="48">
        <f>'1_Raw_Games'!C348</f>
        <v/>
      </c>
      <c r="E348" s="48">
        <f>'1_Raw_Games'!O348</f>
        <v/>
      </c>
      <c r="F348" s="55">
        <f>'3_Elo_Chain'!H348</f>
        <v/>
      </c>
      <c r="G348" s="66" t="n">
        <v>0.7665037416615255</v>
      </c>
      <c r="H348" s="66" t="n">
        <v>-0.8695314625897153</v>
      </c>
      <c r="I348" s="37" t="inlineStr">
        <is>
          <t>train</t>
        </is>
      </c>
    </row>
    <row r="349" ht="15" customHeight="1" s="35">
      <c r="A349" s="48">
        <f>'1_Raw_Games'!A349</f>
        <v/>
      </c>
      <c r="B349" s="49">
        <f>'1_Raw_Games'!B349</f>
        <v/>
      </c>
      <c r="C349" s="48">
        <f>'1_Raw_Games'!D349</f>
        <v/>
      </c>
      <c r="D349" s="48">
        <f>'1_Raw_Games'!C349</f>
        <v/>
      </c>
      <c r="E349" s="48">
        <f>'1_Raw_Games'!O349</f>
        <v/>
      </c>
      <c r="F349" s="55">
        <f>'3_Elo_Chain'!H349</f>
        <v/>
      </c>
      <c r="G349" s="66" t="n">
        <v>-0.3576977270138017</v>
      </c>
      <c r="H349" s="66" t="n">
        <v>0.2842602722896887</v>
      </c>
      <c r="I349" s="37" t="inlineStr">
        <is>
          <t>train</t>
        </is>
      </c>
    </row>
    <row r="350" ht="15" customHeight="1" s="35">
      <c r="A350" s="48">
        <f>'1_Raw_Games'!A350</f>
        <v/>
      </c>
      <c r="B350" s="49">
        <f>'1_Raw_Games'!B350</f>
        <v/>
      </c>
      <c r="C350" s="48">
        <f>'1_Raw_Games'!D350</f>
        <v/>
      </c>
      <c r="D350" s="48">
        <f>'1_Raw_Games'!C350</f>
        <v/>
      </c>
      <c r="E350" s="48">
        <f>'1_Raw_Games'!O350</f>
        <v/>
      </c>
      <c r="F350" s="55">
        <f>'3_Elo_Chain'!H350</f>
        <v/>
      </c>
      <c r="G350" s="66" t="n">
        <v>0.3148706662869486</v>
      </c>
      <c r="H350" s="66" t="n">
        <v>-4.905722253121955</v>
      </c>
      <c r="I350" s="37" t="inlineStr">
        <is>
          <t>train</t>
        </is>
      </c>
    </row>
    <row r="351" ht="15" customHeight="1" s="35">
      <c r="A351" s="48">
        <f>'1_Raw_Games'!A351</f>
        <v/>
      </c>
      <c r="B351" s="49">
        <f>'1_Raw_Games'!B351</f>
        <v/>
      </c>
      <c r="C351" s="48">
        <f>'1_Raw_Games'!D351</f>
        <v/>
      </c>
      <c r="D351" s="48">
        <f>'1_Raw_Games'!C351</f>
        <v/>
      </c>
      <c r="E351" s="48">
        <f>'1_Raw_Games'!O351</f>
        <v/>
      </c>
      <c r="F351" s="55">
        <f>'3_Elo_Chain'!H351</f>
        <v/>
      </c>
      <c r="G351" s="66" t="n">
        <v>0.2607921728465825</v>
      </c>
      <c r="H351" s="66" t="n">
        <v>-3.432306986409838</v>
      </c>
      <c r="I351" s="37" t="inlineStr">
        <is>
          <t>train</t>
        </is>
      </c>
    </row>
    <row r="352" ht="15" customHeight="1" s="35">
      <c r="A352" s="48">
        <f>'1_Raw_Games'!A352</f>
        <v/>
      </c>
      <c r="B352" s="49">
        <f>'1_Raw_Games'!B352</f>
        <v/>
      </c>
      <c r="C352" s="48">
        <f>'1_Raw_Games'!D352</f>
        <v/>
      </c>
      <c r="D352" s="48">
        <f>'1_Raw_Games'!C352</f>
        <v/>
      </c>
      <c r="E352" s="48">
        <f>'1_Raw_Games'!O352</f>
        <v/>
      </c>
      <c r="F352" s="55">
        <f>'3_Elo_Chain'!H352</f>
        <v/>
      </c>
      <c r="G352" s="66" t="n">
        <v>-0.3342223733742027</v>
      </c>
      <c r="H352" s="66" t="n">
        <v>1.331471680541417</v>
      </c>
      <c r="I352" s="37" t="inlineStr">
        <is>
          <t>train</t>
        </is>
      </c>
    </row>
    <row r="353" ht="15" customHeight="1" s="35">
      <c r="A353" s="48">
        <f>'1_Raw_Games'!A353</f>
        <v/>
      </c>
      <c r="B353" s="49">
        <f>'1_Raw_Games'!B353</f>
        <v/>
      </c>
      <c r="C353" s="48">
        <f>'1_Raw_Games'!D353</f>
        <v/>
      </c>
      <c r="D353" s="48">
        <f>'1_Raw_Games'!C353</f>
        <v/>
      </c>
      <c r="E353" s="48">
        <f>'1_Raw_Games'!O353</f>
        <v/>
      </c>
      <c r="F353" s="55">
        <f>'3_Elo_Chain'!H353</f>
        <v/>
      </c>
      <c r="G353" s="66" t="n">
        <v>0.2619859259436031</v>
      </c>
      <c r="H353" s="66" t="n">
        <v>4.902138892706514</v>
      </c>
      <c r="I353" s="37" t="inlineStr">
        <is>
          <t>train</t>
        </is>
      </c>
    </row>
    <row r="354" ht="15" customHeight="1" s="35">
      <c r="A354" s="48">
        <f>'1_Raw_Games'!A354</f>
        <v/>
      </c>
      <c r="B354" s="49">
        <f>'1_Raw_Games'!B354</f>
        <v/>
      </c>
      <c r="C354" s="48">
        <f>'1_Raw_Games'!D354</f>
        <v/>
      </c>
      <c r="D354" s="48">
        <f>'1_Raw_Games'!C354</f>
        <v/>
      </c>
      <c r="E354" s="48">
        <f>'1_Raw_Games'!O354</f>
        <v/>
      </c>
      <c r="F354" s="55">
        <f>'3_Elo_Chain'!H354</f>
        <v/>
      </c>
      <c r="G354" s="66" t="n">
        <v>0.1040500602599899</v>
      </c>
      <c r="H354" s="66" t="n">
        <v>-3.749643195907932</v>
      </c>
      <c r="I354" s="37" t="inlineStr">
        <is>
          <t>train</t>
        </is>
      </c>
    </row>
    <row r="355" ht="15" customHeight="1" s="35">
      <c r="A355" s="48">
        <f>'1_Raw_Games'!A355</f>
        <v/>
      </c>
      <c r="B355" s="49">
        <f>'1_Raw_Games'!B355</f>
        <v/>
      </c>
      <c r="C355" s="48">
        <f>'1_Raw_Games'!D355</f>
        <v/>
      </c>
      <c r="D355" s="48">
        <f>'1_Raw_Games'!C355</f>
        <v/>
      </c>
      <c r="E355" s="48">
        <f>'1_Raw_Games'!O355</f>
        <v/>
      </c>
      <c r="F355" s="55">
        <f>'3_Elo_Chain'!H355</f>
        <v/>
      </c>
      <c r="G355" s="66" t="n">
        <v>0.0465524393904168</v>
      </c>
      <c r="H355" s="66" t="n">
        <v>-3.525550910255355</v>
      </c>
      <c r="I355" s="37" t="inlineStr">
        <is>
          <t>train</t>
        </is>
      </c>
    </row>
    <row r="356" ht="15" customHeight="1" s="35">
      <c r="A356" s="48">
        <f>'1_Raw_Games'!A356</f>
        <v/>
      </c>
      <c r="B356" s="49">
        <f>'1_Raw_Games'!B356</f>
        <v/>
      </c>
      <c r="C356" s="48">
        <f>'1_Raw_Games'!D356</f>
        <v/>
      </c>
      <c r="D356" s="48">
        <f>'1_Raw_Games'!C356</f>
        <v/>
      </c>
      <c r="E356" s="48">
        <f>'1_Raw_Games'!O356</f>
        <v/>
      </c>
      <c r="F356" s="55">
        <f>'3_Elo_Chain'!H356</f>
        <v/>
      </c>
      <c r="G356" s="66" t="n">
        <v>-0.5610541069307109</v>
      </c>
      <c r="H356" s="66" t="n">
        <v>-0.6975659601581023</v>
      </c>
      <c r="I356" s="37" t="inlineStr">
        <is>
          <t>train</t>
        </is>
      </c>
    </row>
    <row r="357" ht="15" customHeight="1" s="35">
      <c r="A357" s="48">
        <f>'1_Raw_Games'!A357</f>
        <v/>
      </c>
      <c r="B357" s="49">
        <f>'1_Raw_Games'!B357</f>
        <v/>
      </c>
      <c r="C357" s="48">
        <f>'1_Raw_Games'!D357</f>
        <v/>
      </c>
      <c r="D357" s="48">
        <f>'1_Raw_Games'!C357</f>
        <v/>
      </c>
      <c r="E357" s="48">
        <f>'1_Raw_Games'!O357</f>
        <v/>
      </c>
      <c r="F357" s="55">
        <f>'3_Elo_Chain'!H357</f>
        <v/>
      </c>
      <c r="G357" s="66" t="n">
        <v>0.1139625129524406</v>
      </c>
      <c r="H357" s="66" t="n">
        <v>4.196108900949464</v>
      </c>
      <c r="I357" s="37" t="inlineStr">
        <is>
          <t>train</t>
        </is>
      </c>
    </row>
    <row r="358" ht="15" customHeight="1" s="35">
      <c r="A358" s="48">
        <f>'1_Raw_Games'!A358</f>
        <v/>
      </c>
      <c r="B358" s="49">
        <f>'1_Raw_Games'!B358</f>
        <v/>
      </c>
      <c r="C358" s="48">
        <f>'1_Raw_Games'!D358</f>
        <v/>
      </c>
      <c r="D358" s="48">
        <f>'1_Raw_Games'!C358</f>
        <v/>
      </c>
      <c r="E358" s="48">
        <f>'1_Raw_Games'!O358</f>
        <v/>
      </c>
      <c r="F358" s="55">
        <f>'3_Elo_Chain'!H358</f>
        <v/>
      </c>
      <c r="G358" s="66" t="n">
        <v>0.3536559235892846</v>
      </c>
      <c r="H358" s="66" t="n">
        <v>-1.002883053125385</v>
      </c>
      <c r="I358" s="37" t="inlineStr">
        <is>
          <t>train</t>
        </is>
      </c>
    </row>
    <row r="359" ht="15" customHeight="1" s="35">
      <c r="A359" s="48">
        <f>'1_Raw_Games'!A359</f>
        <v/>
      </c>
      <c r="B359" s="49">
        <f>'1_Raw_Games'!B359</f>
        <v/>
      </c>
      <c r="C359" s="48">
        <f>'1_Raw_Games'!D359</f>
        <v/>
      </c>
      <c r="D359" s="48">
        <f>'1_Raw_Games'!C359</f>
        <v/>
      </c>
      <c r="E359" s="48">
        <f>'1_Raw_Games'!O359</f>
        <v/>
      </c>
      <c r="F359" s="55">
        <f>'3_Elo_Chain'!H359</f>
        <v/>
      </c>
      <c r="G359" s="66" t="n">
        <v>-0.5635491119754273</v>
      </c>
      <c r="H359" s="66" t="n">
        <v>3.952058515560542</v>
      </c>
      <c r="I359" s="37" t="inlineStr">
        <is>
          <t>train</t>
        </is>
      </c>
    </row>
    <row r="360" ht="15" customHeight="1" s="35">
      <c r="A360" s="48">
        <f>'1_Raw_Games'!A360</f>
        <v/>
      </c>
      <c r="B360" s="49">
        <f>'1_Raw_Games'!B360</f>
        <v/>
      </c>
      <c r="C360" s="48">
        <f>'1_Raw_Games'!D360</f>
        <v/>
      </c>
      <c r="D360" s="48">
        <f>'1_Raw_Games'!C360</f>
        <v/>
      </c>
      <c r="E360" s="48">
        <f>'1_Raw_Games'!O360</f>
        <v/>
      </c>
      <c r="F360" s="55">
        <f>'3_Elo_Chain'!H360</f>
        <v/>
      </c>
      <c r="G360" s="66" t="n">
        <v>0.2568553000569877</v>
      </c>
      <c r="H360" s="66" t="n">
        <v>2.025091593232836</v>
      </c>
      <c r="I360" s="37" t="inlineStr">
        <is>
          <t>train</t>
        </is>
      </c>
    </row>
    <row r="361" ht="15" customHeight="1" s="35">
      <c r="A361" s="48">
        <f>'1_Raw_Games'!A361</f>
        <v/>
      </c>
      <c r="B361" s="49">
        <f>'1_Raw_Games'!B361</f>
        <v/>
      </c>
      <c r="C361" s="48">
        <f>'1_Raw_Games'!D361</f>
        <v/>
      </c>
      <c r="D361" s="48">
        <f>'1_Raw_Games'!C361</f>
        <v/>
      </c>
      <c r="E361" s="48">
        <f>'1_Raw_Games'!O361</f>
        <v/>
      </c>
      <c r="F361" s="55">
        <f>'3_Elo_Chain'!H361</f>
        <v/>
      </c>
      <c r="G361" s="66" t="n">
        <v>0.1152054151969135</v>
      </c>
      <c r="H361" s="66" t="n">
        <v>-2.829321970537244</v>
      </c>
      <c r="I361" s="37" t="inlineStr">
        <is>
          <t>train</t>
        </is>
      </c>
    </row>
    <row r="362" ht="15" customHeight="1" s="35">
      <c r="A362" s="48">
        <f>'1_Raw_Games'!A362</f>
        <v/>
      </c>
      <c r="B362" s="49">
        <f>'1_Raw_Games'!B362</f>
        <v/>
      </c>
      <c r="C362" s="48">
        <f>'1_Raw_Games'!D362</f>
        <v/>
      </c>
      <c r="D362" s="48">
        <f>'1_Raw_Games'!C362</f>
        <v/>
      </c>
      <c r="E362" s="48">
        <f>'1_Raw_Games'!O362</f>
        <v/>
      </c>
      <c r="F362" s="55">
        <f>'3_Elo_Chain'!H362</f>
        <v/>
      </c>
      <c r="G362" s="66" t="n">
        <v>0.7662607034270894</v>
      </c>
      <c r="H362" s="66" t="n">
        <v>1.350275519280041</v>
      </c>
      <c r="I362" s="37" t="inlineStr">
        <is>
          <t>train</t>
        </is>
      </c>
    </row>
    <row r="363" ht="15" customHeight="1" s="35">
      <c r="A363" s="48">
        <f>'1_Raw_Games'!A363</f>
        <v/>
      </c>
      <c r="B363" s="49">
        <f>'1_Raw_Games'!B363</f>
        <v/>
      </c>
      <c r="C363" s="48">
        <f>'1_Raw_Games'!D363</f>
        <v/>
      </c>
      <c r="D363" s="48">
        <f>'1_Raw_Games'!C363</f>
        <v/>
      </c>
      <c r="E363" s="48">
        <f>'1_Raw_Games'!O363</f>
        <v/>
      </c>
      <c r="F363" s="55">
        <f>'3_Elo_Chain'!H363</f>
        <v/>
      </c>
      <c r="G363" s="66" t="n">
        <v>0.3026753606115611</v>
      </c>
      <c r="H363" s="66" t="n">
        <v>2.253405066825654</v>
      </c>
      <c r="I363" s="37" t="inlineStr">
        <is>
          <t>train</t>
        </is>
      </c>
    </row>
    <row r="364" ht="15" customHeight="1" s="35">
      <c r="A364" s="48">
        <f>'1_Raw_Games'!A364</f>
        <v/>
      </c>
      <c r="B364" s="49">
        <f>'1_Raw_Games'!B364</f>
        <v/>
      </c>
      <c r="C364" s="48">
        <f>'1_Raw_Games'!D364</f>
        <v/>
      </c>
      <c r="D364" s="48">
        <f>'1_Raw_Games'!C364</f>
        <v/>
      </c>
      <c r="E364" s="48">
        <f>'1_Raw_Games'!O364</f>
        <v/>
      </c>
      <c r="F364" s="55">
        <f>'3_Elo_Chain'!H364</f>
        <v/>
      </c>
      <c r="G364" s="66" t="n">
        <v>0.8960848503548486</v>
      </c>
      <c r="H364" s="66" t="n">
        <v>1.033941042284652</v>
      </c>
      <c r="I364" s="37" t="inlineStr">
        <is>
          <t>train</t>
        </is>
      </c>
    </row>
    <row r="365" ht="15" customHeight="1" s="35">
      <c r="A365" s="48">
        <f>'1_Raw_Games'!A365</f>
        <v/>
      </c>
      <c r="B365" s="49">
        <f>'1_Raw_Games'!B365</f>
        <v/>
      </c>
      <c r="C365" s="48">
        <f>'1_Raw_Games'!D365</f>
        <v/>
      </c>
      <c r="D365" s="48">
        <f>'1_Raw_Games'!C365</f>
        <v/>
      </c>
      <c r="E365" s="48">
        <f>'1_Raw_Games'!O365</f>
        <v/>
      </c>
      <c r="F365" s="55">
        <f>'3_Elo_Chain'!H365</f>
        <v/>
      </c>
      <c r="G365" s="66" t="n">
        <v>-0.1306249441597495</v>
      </c>
      <c r="H365" s="66" t="n">
        <v>-8.071871369711246</v>
      </c>
      <c r="I365" s="37" t="inlineStr">
        <is>
          <t>train</t>
        </is>
      </c>
    </row>
    <row r="366" ht="15" customHeight="1" s="35">
      <c r="A366" s="48">
        <f>'1_Raw_Games'!A366</f>
        <v/>
      </c>
      <c r="B366" s="49">
        <f>'1_Raw_Games'!B366</f>
        <v/>
      </c>
      <c r="C366" s="48">
        <f>'1_Raw_Games'!D366</f>
        <v/>
      </c>
      <c r="D366" s="48">
        <f>'1_Raw_Games'!C366</f>
        <v/>
      </c>
      <c r="E366" s="48">
        <f>'1_Raw_Games'!O366</f>
        <v/>
      </c>
      <c r="F366" s="55">
        <f>'3_Elo_Chain'!H366</f>
        <v/>
      </c>
      <c r="G366" s="66" t="n">
        <v>-0.2179010314605305</v>
      </c>
      <c r="H366" s="66" t="n">
        <v>4.893525606985028</v>
      </c>
      <c r="I366" s="37" t="inlineStr">
        <is>
          <t>train</t>
        </is>
      </c>
    </row>
    <row r="367" ht="15" customHeight="1" s="35">
      <c r="A367" s="48">
        <f>'1_Raw_Games'!A367</f>
        <v/>
      </c>
      <c r="B367" s="49">
        <f>'1_Raw_Games'!B367</f>
        <v/>
      </c>
      <c r="C367" s="48">
        <f>'1_Raw_Games'!D367</f>
        <v/>
      </c>
      <c r="D367" s="48">
        <f>'1_Raw_Games'!C367</f>
        <v/>
      </c>
      <c r="E367" s="48">
        <f>'1_Raw_Games'!O367</f>
        <v/>
      </c>
      <c r="F367" s="55">
        <f>'3_Elo_Chain'!H367</f>
        <v/>
      </c>
      <c r="G367" s="66" t="n">
        <v>-0.4064526635368182</v>
      </c>
      <c r="H367" s="66" t="n">
        <v>4.254400398420644</v>
      </c>
      <c r="I367" s="37" t="inlineStr">
        <is>
          <t>train</t>
        </is>
      </c>
    </row>
    <row r="368" ht="15" customHeight="1" s="35">
      <c r="A368" s="48">
        <f>'1_Raw_Games'!A368</f>
        <v/>
      </c>
      <c r="B368" s="49">
        <f>'1_Raw_Games'!B368</f>
        <v/>
      </c>
      <c r="C368" s="48">
        <f>'1_Raw_Games'!D368</f>
        <v/>
      </c>
      <c r="D368" s="48">
        <f>'1_Raw_Games'!C368</f>
        <v/>
      </c>
      <c r="E368" s="48">
        <f>'1_Raw_Games'!O368</f>
        <v/>
      </c>
      <c r="F368" s="55">
        <f>'3_Elo_Chain'!H368</f>
        <v/>
      </c>
      <c r="G368" s="66" t="n">
        <v>0.0865614467470163</v>
      </c>
      <c r="H368" s="66" t="n">
        <v>2.091901430490518</v>
      </c>
      <c r="I368" s="37" t="inlineStr">
        <is>
          <t>train</t>
        </is>
      </c>
    </row>
    <row r="369" ht="15" customHeight="1" s="35">
      <c r="A369" s="48">
        <f>'1_Raw_Games'!A369</f>
        <v/>
      </c>
      <c r="B369" s="49">
        <f>'1_Raw_Games'!B369</f>
        <v/>
      </c>
      <c r="C369" s="48">
        <f>'1_Raw_Games'!D369</f>
        <v/>
      </c>
      <c r="D369" s="48">
        <f>'1_Raw_Games'!C369</f>
        <v/>
      </c>
      <c r="E369" s="48">
        <f>'1_Raw_Games'!O369</f>
        <v/>
      </c>
      <c r="F369" s="55">
        <f>'3_Elo_Chain'!H369</f>
        <v/>
      </c>
      <c r="G369" s="66" t="n">
        <v>0.5562433681707076</v>
      </c>
      <c r="H369" s="66" t="n">
        <v>2.10946957690924</v>
      </c>
      <c r="I369" s="37" t="inlineStr">
        <is>
          <t>train</t>
        </is>
      </c>
    </row>
    <row r="370" ht="15" customHeight="1" s="35">
      <c r="A370" s="48">
        <f>'1_Raw_Games'!A370</f>
        <v/>
      </c>
      <c r="B370" s="49">
        <f>'1_Raw_Games'!B370</f>
        <v/>
      </c>
      <c r="C370" s="48">
        <f>'1_Raw_Games'!D370</f>
        <v/>
      </c>
      <c r="D370" s="48">
        <f>'1_Raw_Games'!C370</f>
        <v/>
      </c>
      <c r="E370" s="48">
        <f>'1_Raw_Games'!O370</f>
        <v/>
      </c>
      <c r="F370" s="55">
        <f>'3_Elo_Chain'!H370</f>
        <v/>
      </c>
      <c r="G370" s="66" t="n">
        <v>0.6936674095168527</v>
      </c>
      <c r="H370" s="66" t="n">
        <v>-8.124288828042664</v>
      </c>
      <c r="I370" s="37" t="inlineStr">
        <is>
          <t>train</t>
        </is>
      </c>
    </row>
    <row r="371" ht="15" customHeight="1" s="35">
      <c r="A371" s="48">
        <f>'1_Raw_Games'!A371</f>
        <v/>
      </c>
      <c r="B371" s="49">
        <f>'1_Raw_Games'!B371</f>
        <v/>
      </c>
      <c r="C371" s="48">
        <f>'1_Raw_Games'!D371</f>
        <v/>
      </c>
      <c r="D371" s="48">
        <f>'1_Raw_Games'!C371</f>
        <v/>
      </c>
      <c r="E371" s="48">
        <f>'1_Raw_Games'!O371</f>
        <v/>
      </c>
      <c r="F371" s="55">
        <f>'3_Elo_Chain'!H371</f>
        <v/>
      </c>
      <c r="G371" s="66" t="n">
        <v>-0.3361269860340248</v>
      </c>
      <c r="H371" s="66" t="n">
        <v>1.733232788989669</v>
      </c>
      <c r="I371" s="37" t="inlineStr">
        <is>
          <t>train</t>
        </is>
      </c>
    </row>
    <row r="372" ht="15" customHeight="1" s="35">
      <c r="A372" s="48">
        <f>'1_Raw_Games'!A372</f>
        <v/>
      </c>
      <c r="B372" s="49">
        <f>'1_Raw_Games'!B372</f>
        <v/>
      </c>
      <c r="C372" s="48">
        <f>'1_Raw_Games'!D372</f>
        <v/>
      </c>
      <c r="D372" s="48">
        <f>'1_Raw_Games'!C372</f>
        <v/>
      </c>
      <c r="E372" s="48">
        <f>'1_Raw_Games'!O372</f>
        <v/>
      </c>
      <c r="F372" s="55">
        <f>'3_Elo_Chain'!H372</f>
        <v/>
      </c>
      <c r="G372" s="66" t="n">
        <v>0.3898608295779842</v>
      </c>
      <c r="H372" s="66" t="n">
        <v>5.277807016954851</v>
      </c>
      <c r="I372" s="37" t="inlineStr">
        <is>
          <t>train</t>
        </is>
      </c>
    </row>
    <row r="373" ht="15" customHeight="1" s="35">
      <c r="A373" s="48">
        <f>'1_Raw_Games'!A373</f>
        <v/>
      </c>
      <c r="B373" s="49">
        <f>'1_Raw_Games'!B373</f>
        <v/>
      </c>
      <c r="C373" s="48">
        <f>'1_Raw_Games'!D373</f>
        <v/>
      </c>
      <c r="D373" s="48">
        <f>'1_Raw_Games'!C373</f>
        <v/>
      </c>
      <c r="E373" s="48">
        <f>'1_Raw_Games'!O373</f>
        <v/>
      </c>
      <c r="F373" s="55">
        <f>'3_Elo_Chain'!H373</f>
        <v/>
      </c>
      <c r="G373" s="66" t="n">
        <v>0.3673431338525044</v>
      </c>
      <c r="H373" s="66" t="n">
        <v>-3.692615846712872</v>
      </c>
      <c r="I373" s="37" t="inlineStr">
        <is>
          <t>train</t>
        </is>
      </c>
    </row>
    <row r="374" ht="15" customHeight="1" s="35">
      <c r="A374" s="48">
        <f>'1_Raw_Games'!A374</f>
        <v/>
      </c>
      <c r="B374" s="49">
        <f>'1_Raw_Games'!B374</f>
        <v/>
      </c>
      <c r="C374" s="48">
        <f>'1_Raw_Games'!D374</f>
        <v/>
      </c>
      <c r="D374" s="48">
        <f>'1_Raw_Games'!C374</f>
        <v/>
      </c>
      <c r="E374" s="48">
        <f>'1_Raw_Games'!O374</f>
        <v/>
      </c>
      <c r="F374" s="55">
        <f>'3_Elo_Chain'!H374</f>
        <v/>
      </c>
      <c r="G374" s="66" t="n">
        <v>0.1364830992120945</v>
      </c>
      <c r="H374" s="66" t="n">
        <v>2.514685693557137</v>
      </c>
      <c r="I374" s="37" t="inlineStr">
        <is>
          <t>train</t>
        </is>
      </c>
    </row>
    <row r="375" ht="15" customHeight="1" s="35">
      <c r="A375" s="48">
        <f>'1_Raw_Games'!A375</f>
        <v/>
      </c>
      <c r="B375" s="49">
        <f>'1_Raw_Games'!B375</f>
        <v/>
      </c>
      <c r="C375" s="48">
        <f>'1_Raw_Games'!D375</f>
        <v/>
      </c>
      <c r="D375" s="48">
        <f>'1_Raw_Games'!C375</f>
        <v/>
      </c>
      <c r="E375" s="48">
        <f>'1_Raw_Games'!O375</f>
        <v/>
      </c>
      <c r="F375" s="55">
        <f>'3_Elo_Chain'!H375</f>
        <v/>
      </c>
      <c r="G375" s="66" t="n">
        <v>0.1156619307375069</v>
      </c>
      <c r="H375" s="66" t="n">
        <v>1.164201274714501</v>
      </c>
      <c r="I375" s="37" t="inlineStr">
        <is>
          <t>train</t>
        </is>
      </c>
    </row>
    <row r="376" ht="15" customHeight="1" s="35">
      <c r="A376" s="48">
        <f>'1_Raw_Games'!A376</f>
        <v/>
      </c>
      <c r="B376" s="49">
        <f>'1_Raw_Games'!B376</f>
        <v/>
      </c>
      <c r="C376" s="48">
        <f>'1_Raw_Games'!D376</f>
        <v/>
      </c>
      <c r="D376" s="48">
        <f>'1_Raw_Games'!C376</f>
        <v/>
      </c>
      <c r="E376" s="48">
        <f>'1_Raw_Games'!O376</f>
        <v/>
      </c>
      <c r="F376" s="55">
        <f>'3_Elo_Chain'!H376</f>
        <v/>
      </c>
      <c r="G376" s="66" t="n">
        <v>0.5895427599778076</v>
      </c>
      <c r="H376" s="66" t="n">
        <v>2.249542413399812</v>
      </c>
      <c r="I376" s="37" t="inlineStr">
        <is>
          <t>train</t>
        </is>
      </c>
    </row>
    <row r="377" ht="15" customHeight="1" s="35">
      <c r="A377" s="48">
        <f>'1_Raw_Games'!A377</f>
        <v/>
      </c>
      <c r="B377" s="49">
        <f>'1_Raw_Games'!B377</f>
        <v/>
      </c>
      <c r="C377" s="48">
        <f>'1_Raw_Games'!D377</f>
        <v/>
      </c>
      <c r="D377" s="48">
        <f>'1_Raw_Games'!C377</f>
        <v/>
      </c>
      <c r="E377" s="48">
        <f>'1_Raw_Games'!O377</f>
        <v/>
      </c>
      <c r="F377" s="55">
        <f>'3_Elo_Chain'!H377</f>
        <v/>
      </c>
      <c r="G377" s="66" t="n">
        <v>0.3481454049477576</v>
      </c>
      <c r="H377" s="66" t="n">
        <v>6.334080979755102</v>
      </c>
      <c r="I377" s="37" t="inlineStr">
        <is>
          <t>train</t>
        </is>
      </c>
    </row>
    <row r="378" ht="15" customHeight="1" s="35">
      <c r="A378" s="48">
        <f>'1_Raw_Games'!A378</f>
        <v/>
      </c>
      <c r="B378" s="49">
        <f>'1_Raw_Games'!B378</f>
        <v/>
      </c>
      <c r="C378" s="48">
        <f>'1_Raw_Games'!D378</f>
        <v/>
      </c>
      <c r="D378" s="48">
        <f>'1_Raw_Games'!C378</f>
        <v/>
      </c>
      <c r="E378" s="48">
        <f>'1_Raw_Games'!O378</f>
        <v/>
      </c>
      <c r="F378" s="55">
        <f>'3_Elo_Chain'!H378</f>
        <v/>
      </c>
      <c r="G378" s="66" t="n">
        <v>0.2000872481775003</v>
      </c>
      <c r="H378" s="66" t="n">
        <v>-1.880158013704703</v>
      </c>
      <c r="I378" s="37" t="inlineStr">
        <is>
          <t>train</t>
        </is>
      </c>
    </row>
    <row r="379" ht="15" customHeight="1" s="35">
      <c r="A379" s="48">
        <f>'1_Raw_Games'!A379</f>
        <v/>
      </c>
      <c r="B379" s="49">
        <f>'1_Raw_Games'!B379</f>
        <v/>
      </c>
      <c r="C379" s="48">
        <f>'1_Raw_Games'!D379</f>
        <v/>
      </c>
      <c r="D379" s="48">
        <f>'1_Raw_Games'!C379</f>
        <v/>
      </c>
      <c r="E379" s="48">
        <f>'1_Raw_Games'!O379</f>
        <v/>
      </c>
      <c r="F379" s="55">
        <f>'3_Elo_Chain'!H379</f>
        <v/>
      </c>
      <c r="G379" s="66" t="n">
        <v>0.6663212605624955</v>
      </c>
      <c r="H379" s="66" t="n">
        <v>-0.4653299497044734</v>
      </c>
      <c r="I379" s="37" t="inlineStr">
        <is>
          <t>train</t>
        </is>
      </c>
    </row>
    <row r="380" ht="15" customHeight="1" s="35">
      <c r="A380" s="48">
        <f>'1_Raw_Games'!A380</f>
        <v/>
      </c>
      <c r="B380" s="49">
        <f>'1_Raw_Games'!B380</f>
        <v/>
      </c>
      <c r="C380" s="48">
        <f>'1_Raw_Games'!D380</f>
        <v/>
      </c>
      <c r="D380" s="48">
        <f>'1_Raw_Games'!C380</f>
        <v/>
      </c>
      <c r="E380" s="48">
        <f>'1_Raw_Games'!O380</f>
        <v/>
      </c>
      <c r="F380" s="55">
        <f>'3_Elo_Chain'!H380</f>
        <v/>
      </c>
      <c r="G380" s="66" t="n">
        <v>-0.0271103096023335</v>
      </c>
      <c r="H380" s="66" t="n">
        <v>7.4463310566746</v>
      </c>
      <c r="I380" s="37" t="inlineStr">
        <is>
          <t>train</t>
        </is>
      </c>
    </row>
    <row r="381" ht="15" customHeight="1" s="35">
      <c r="A381" s="48">
        <f>'1_Raw_Games'!A381</f>
        <v/>
      </c>
      <c r="B381" s="49">
        <f>'1_Raw_Games'!B381</f>
        <v/>
      </c>
      <c r="C381" s="48">
        <f>'1_Raw_Games'!D381</f>
        <v/>
      </c>
      <c r="D381" s="48">
        <f>'1_Raw_Games'!C381</f>
        <v/>
      </c>
      <c r="E381" s="48">
        <f>'1_Raw_Games'!O381</f>
        <v/>
      </c>
      <c r="F381" s="55">
        <f>'3_Elo_Chain'!H381</f>
        <v/>
      </c>
      <c r="G381" s="66" t="n">
        <v>0.7478400840816606</v>
      </c>
      <c r="H381" s="66" t="n">
        <v>-0.1534321547061523</v>
      </c>
      <c r="I381" s="37" t="inlineStr">
        <is>
          <t>train</t>
        </is>
      </c>
    </row>
    <row r="382" ht="15" customHeight="1" s="35">
      <c r="A382" s="48">
        <f>'1_Raw_Games'!A382</f>
        <v/>
      </c>
      <c r="B382" s="49">
        <f>'1_Raw_Games'!B382</f>
        <v/>
      </c>
      <c r="C382" s="48">
        <f>'1_Raw_Games'!D382</f>
        <v/>
      </c>
      <c r="D382" s="48">
        <f>'1_Raw_Games'!C382</f>
        <v/>
      </c>
      <c r="E382" s="48">
        <f>'1_Raw_Games'!O382</f>
        <v/>
      </c>
      <c r="F382" s="55">
        <f>'3_Elo_Chain'!H382</f>
        <v/>
      </c>
      <c r="G382" s="66" t="n">
        <v>0.0380901294693814</v>
      </c>
      <c r="H382" s="66" t="n">
        <v>-3.786880833835956</v>
      </c>
      <c r="I382" s="37" t="inlineStr">
        <is>
          <t>train</t>
        </is>
      </c>
    </row>
    <row r="383" ht="15" customHeight="1" s="35">
      <c r="A383" s="48">
        <f>'1_Raw_Games'!A383</f>
        <v/>
      </c>
      <c r="B383" s="49">
        <f>'1_Raw_Games'!B383</f>
        <v/>
      </c>
      <c r="C383" s="48">
        <f>'1_Raw_Games'!D383</f>
        <v/>
      </c>
      <c r="D383" s="48">
        <f>'1_Raw_Games'!C383</f>
        <v/>
      </c>
      <c r="E383" s="48">
        <f>'1_Raw_Games'!O383</f>
        <v/>
      </c>
      <c r="F383" s="55">
        <f>'3_Elo_Chain'!H383</f>
        <v/>
      </c>
      <c r="G383" s="66" t="n">
        <v>0.619642165951845</v>
      </c>
      <c r="H383" s="66" t="n">
        <v>-7.659840628299292</v>
      </c>
      <c r="I383" s="37" t="inlineStr">
        <is>
          <t>train</t>
        </is>
      </c>
    </row>
    <row r="384" ht="15" customHeight="1" s="35">
      <c r="A384" s="48">
        <f>'1_Raw_Games'!A384</f>
        <v/>
      </c>
      <c r="B384" s="49">
        <f>'1_Raw_Games'!B384</f>
        <v/>
      </c>
      <c r="C384" s="48">
        <f>'1_Raw_Games'!D384</f>
        <v/>
      </c>
      <c r="D384" s="48">
        <f>'1_Raw_Games'!C384</f>
        <v/>
      </c>
      <c r="E384" s="48">
        <f>'1_Raw_Games'!O384</f>
        <v/>
      </c>
      <c r="F384" s="55">
        <f>'3_Elo_Chain'!H384</f>
        <v/>
      </c>
      <c r="G384" s="66" t="n">
        <v>0.0117907479574868</v>
      </c>
      <c r="H384" s="66" t="n">
        <v>-7.06965157681069</v>
      </c>
      <c r="I384" s="37" t="inlineStr">
        <is>
          <t>train</t>
        </is>
      </c>
    </row>
    <row r="385" ht="15" customHeight="1" s="35">
      <c r="A385" s="48">
        <f>'1_Raw_Games'!A385</f>
        <v/>
      </c>
      <c r="B385" s="49">
        <f>'1_Raw_Games'!B385</f>
        <v/>
      </c>
      <c r="C385" s="48">
        <f>'1_Raw_Games'!D385</f>
        <v/>
      </c>
      <c r="D385" s="48">
        <f>'1_Raw_Games'!C385</f>
        <v/>
      </c>
      <c r="E385" s="48">
        <f>'1_Raw_Games'!O385</f>
        <v/>
      </c>
      <c r="F385" s="55">
        <f>'3_Elo_Chain'!H385</f>
        <v/>
      </c>
      <c r="G385" s="66" t="n">
        <v>-0.0619654392464575</v>
      </c>
      <c r="H385" s="66" t="n">
        <v>0.7682180246979229</v>
      </c>
      <c r="I385" s="37" t="inlineStr">
        <is>
          <t>train</t>
        </is>
      </c>
    </row>
    <row r="386" ht="15" customHeight="1" s="35">
      <c r="A386" s="48">
        <f>'1_Raw_Games'!A386</f>
        <v/>
      </c>
      <c r="B386" s="49">
        <f>'1_Raw_Games'!B386</f>
        <v/>
      </c>
      <c r="C386" s="48">
        <f>'1_Raw_Games'!D386</f>
        <v/>
      </c>
      <c r="D386" s="48">
        <f>'1_Raw_Games'!C386</f>
        <v/>
      </c>
      <c r="E386" s="48">
        <f>'1_Raw_Games'!O386</f>
        <v/>
      </c>
      <c r="F386" s="55">
        <f>'3_Elo_Chain'!H386</f>
        <v/>
      </c>
      <c r="G386" s="66" t="n">
        <v>0.239409802759525</v>
      </c>
      <c r="H386" s="66" t="n">
        <v>-3.387920123578166</v>
      </c>
      <c r="I386" s="37" t="inlineStr">
        <is>
          <t>train</t>
        </is>
      </c>
    </row>
    <row r="387" ht="15" customHeight="1" s="35">
      <c r="A387" s="48">
        <f>'1_Raw_Games'!A387</f>
        <v/>
      </c>
      <c r="B387" s="49">
        <f>'1_Raw_Games'!B387</f>
        <v/>
      </c>
      <c r="C387" s="48">
        <f>'1_Raw_Games'!D387</f>
        <v/>
      </c>
      <c r="D387" s="48">
        <f>'1_Raw_Games'!C387</f>
        <v/>
      </c>
      <c r="E387" s="48">
        <f>'1_Raw_Games'!O387</f>
        <v/>
      </c>
      <c r="F387" s="55">
        <f>'3_Elo_Chain'!H387</f>
        <v/>
      </c>
      <c r="G387" s="66" t="n">
        <v>0.2277958516154911</v>
      </c>
      <c r="H387" s="66" t="n">
        <v>-2.914808714436348</v>
      </c>
      <c r="I387" s="37" t="inlineStr">
        <is>
          <t>train</t>
        </is>
      </c>
    </row>
    <row r="388" ht="15" customHeight="1" s="35">
      <c r="A388" s="48">
        <f>'1_Raw_Games'!A388</f>
        <v/>
      </c>
      <c r="B388" s="49">
        <f>'1_Raw_Games'!B388</f>
        <v/>
      </c>
      <c r="C388" s="48">
        <f>'1_Raw_Games'!D388</f>
        <v/>
      </c>
      <c r="D388" s="48">
        <f>'1_Raw_Games'!C388</f>
        <v/>
      </c>
      <c r="E388" s="48">
        <f>'1_Raw_Games'!O388</f>
        <v/>
      </c>
      <c r="F388" s="55">
        <f>'3_Elo_Chain'!H388</f>
        <v/>
      </c>
      <c r="G388" s="66" t="n">
        <v>-0.0647686095672481</v>
      </c>
      <c r="H388" s="66" t="n">
        <v>-6.160462387222811</v>
      </c>
      <c r="I388" s="37" t="inlineStr">
        <is>
          <t>train</t>
        </is>
      </c>
    </row>
    <row r="389" ht="15" customHeight="1" s="35">
      <c r="A389" s="48">
        <f>'1_Raw_Games'!A389</f>
        <v/>
      </c>
      <c r="B389" s="49">
        <f>'1_Raw_Games'!B389</f>
        <v/>
      </c>
      <c r="C389" s="48">
        <f>'1_Raw_Games'!D389</f>
        <v/>
      </c>
      <c r="D389" s="48">
        <f>'1_Raw_Games'!C389</f>
        <v/>
      </c>
      <c r="E389" s="48">
        <f>'1_Raw_Games'!O389</f>
        <v/>
      </c>
      <c r="F389" s="55">
        <f>'3_Elo_Chain'!H389</f>
        <v/>
      </c>
      <c r="G389" s="66" t="n">
        <v>0.2104636119739201</v>
      </c>
      <c r="H389" s="66" t="n">
        <v>3.488816098706808</v>
      </c>
      <c r="I389" s="37" t="inlineStr">
        <is>
          <t>train</t>
        </is>
      </c>
    </row>
    <row r="390" ht="15" customHeight="1" s="35">
      <c r="A390" s="48">
        <f>'1_Raw_Games'!A390</f>
        <v/>
      </c>
      <c r="B390" s="49">
        <f>'1_Raw_Games'!B390</f>
        <v/>
      </c>
      <c r="C390" s="48">
        <f>'1_Raw_Games'!D390</f>
        <v/>
      </c>
      <c r="D390" s="48">
        <f>'1_Raw_Games'!C390</f>
        <v/>
      </c>
      <c r="E390" s="48">
        <f>'1_Raw_Games'!O390</f>
        <v/>
      </c>
      <c r="F390" s="55">
        <f>'3_Elo_Chain'!H390</f>
        <v/>
      </c>
      <c r="G390" s="66" t="n">
        <v>-0.0267572742941975</v>
      </c>
      <c r="H390" s="66" t="n">
        <v>-2.163867159068868</v>
      </c>
      <c r="I390" s="37" t="inlineStr">
        <is>
          <t>train</t>
        </is>
      </c>
    </row>
    <row r="391" ht="15" customHeight="1" s="35">
      <c r="A391" s="48">
        <f>'1_Raw_Games'!A391</f>
        <v/>
      </c>
      <c r="B391" s="49">
        <f>'1_Raw_Games'!B391</f>
        <v/>
      </c>
      <c r="C391" s="48">
        <f>'1_Raw_Games'!D391</f>
        <v/>
      </c>
      <c r="D391" s="48">
        <f>'1_Raw_Games'!C391</f>
        <v/>
      </c>
      <c r="E391" s="48">
        <f>'1_Raw_Games'!O391</f>
        <v/>
      </c>
      <c r="F391" s="55">
        <f>'3_Elo_Chain'!H391</f>
        <v/>
      </c>
      <c r="G391" s="66" t="n">
        <v>0.487679340715148</v>
      </c>
      <c r="H391" s="66" t="n">
        <v>-8.282281215182245</v>
      </c>
      <c r="I391" s="37" t="inlineStr">
        <is>
          <t>train</t>
        </is>
      </c>
    </row>
    <row r="392" ht="15" customHeight="1" s="35">
      <c r="A392" s="48">
        <f>'1_Raw_Games'!A392</f>
        <v/>
      </c>
      <c r="B392" s="49">
        <f>'1_Raw_Games'!B392</f>
        <v/>
      </c>
      <c r="C392" s="48">
        <f>'1_Raw_Games'!D392</f>
        <v/>
      </c>
      <c r="D392" s="48">
        <f>'1_Raw_Games'!C392</f>
        <v/>
      </c>
      <c r="E392" s="48">
        <f>'1_Raw_Games'!O392</f>
        <v/>
      </c>
      <c r="F392" s="55">
        <f>'3_Elo_Chain'!H392</f>
        <v/>
      </c>
      <c r="G392" s="66" t="n">
        <v>1.237902988503194</v>
      </c>
      <c r="H392" s="66" t="n">
        <v>2.108568697370165</v>
      </c>
      <c r="I392" s="37" t="inlineStr">
        <is>
          <t>train</t>
        </is>
      </c>
    </row>
    <row r="393" ht="15" customHeight="1" s="35">
      <c r="A393" s="48">
        <f>'1_Raw_Games'!A393</f>
        <v/>
      </c>
      <c r="B393" s="49">
        <f>'1_Raw_Games'!B393</f>
        <v/>
      </c>
      <c r="C393" s="48">
        <f>'1_Raw_Games'!D393</f>
        <v/>
      </c>
      <c r="D393" s="48">
        <f>'1_Raw_Games'!C393</f>
        <v/>
      </c>
      <c r="E393" s="48">
        <f>'1_Raw_Games'!O393</f>
        <v/>
      </c>
      <c r="F393" s="55">
        <f>'3_Elo_Chain'!H393</f>
        <v/>
      </c>
      <c r="G393" s="66" t="n">
        <v>1.054635060293237</v>
      </c>
      <c r="H393" s="66" t="n">
        <v>-3.442648050186482</v>
      </c>
      <c r="I393" s="37" t="inlineStr">
        <is>
          <t>train</t>
        </is>
      </c>
    </row>
    <row r="394" ht="15" customHeight="1" s="35">
      <c r="A394" s="48">
        <f>'1_Raw_Games'!A394</f>
        <v/>
      </c>
      <c r="B394" s="49">
        <f>'1_Raw_Games'!B394</f>
        <v/>
      </c>
      <c r="C394" s="48">
        <f>'1_Raw_Games'!D394</f>
        <v/>
      </c>
      <c r="D394" s="48">
        <f>'1_Raw_Games'!C394</f>
        <v/>
      </c>
      <c r="E394" s="48">
        <f>'1_Raw_Games'!O394</f>
        <v/>
      </c>
      <c r="F394" s="55">
        <f>'3_Elo_Chain'!H394</f>
        <v/>
      </c>
      <c r="G394" s="66" t="n">
        <v>-0.2110347057051906</v>
      </c>
      <c r="H394" s="66" t="n">
        <v>2.11038757455571</v>
      </c>
      <c r="I394" s="37" t="inlineStr">
        <is>
          <t>train</t>
        </is>
      </c>
    </row>
    <row r="395" ht="15" customHeight="1" s="35">
      <c r="A395" s="48">
        <f>'1_Raw_Games'!A395</f>
        <v/>
      </c>
      <c r="B395" s="49">
        <f>'1_Raw_Games'!B395</f>
        <v/>
      </c>
      <c r="C395" s="48">
        <f>'1_Raw_Games'!D395</f>
        <v/>
      </c>
      <c r="D395" s="48">
        <f>'1_Raw_Games'!C395</f>
        <v/>
      </c>
      <c r="E395" s="48">
        <f>'1_Raw_Games'!O395</f>
        <v/>
      </c>
      <c r="F395" s="55">
        <f>'3_Elo_Chain'!H395</f>
        <v/>
      </c>
      <c r="G395" s="66" t="n">
        <v>-0.5456499360860628</v>
      </c>
      <c r="H395" s="66" t="n">
        <v>4.606666461808107</v>
      </c>
      <c r="I395" s="37" t="inlineStr">
        <is>
          <t>train</t>
        </is>
      </c>
    </row>
    <row r="396" ht="15" customHeight="1" s="35">
      <c r="A396" s="48">
        <f>'1_Raw_Games'!A396</f>
        <v/>
      </c>
      <c r="B396" s="49">
        <f>'1_Raw_Games'!B396</f>
        <v/>
      </c>
      <c r="C396" s="48">
        <f>'1_Raw_Games'!D396</f>
        <v/>
      </c>
      <c r="D396" s="48">
        <f>'1_Raw_Games'!C396</f>
        <v/>
      </c>
      <c r="E396" s="48">
        <f>'1_Raw_Games'!O396</f>
        <v/>
      </c>
      <c r="F396" s="55">
        <f>'3_Elo_Chain'!H396</f>
        <v/>
      </c>
      <c r="G396" s="66" t="n">
        <v>-0.2054257047361565</v>
      </c>
      <c r="H396" s="66" t="n">
        <v>3.970542697690749</v>
      </c>
      <c r="I396" s="37" t="inlineStr">
        <is>
          <t>train</t>
        </is>
      </c>
    </row>
    <row r="397" ht="15" customHeight="1" s="35">
      <c r="A397" s="48">
        <f>'1_Raw_Games'!A397</f>
        <v/>
      </c>
      <c r="B397" s="49">
        <f>'1_Raw_Games'!B397</f>
        <v/>
      </c>
      <c r="C397" s="48">
        <f>'1_Raw_Games'!D397</f>
        <v/>
      </c>
      <c r="D397" s="48">
        <f>'1_Raw_Games'!C397</f>
        <v/>
      </c>
      <c r="E397" s="48">
        <f>'1_Raw_Games'!O397</f>
        <v/>
      </c>
      <c r="F397" s="55">
        <f>'3_Elo_Chain'!H397</f>
        <v/>
      </c>
      <c r="G397" s="66" t="n">
        <v>-0.088502796334906</v>
      </c>
      <c r="H397" s="66" t="n">
        <v>0.4342538368617137</v>
      </c>
      <c r="I397" s="37" t="inlineStr">
        <is>
          <t>train</t>
        </is>
      </c>
    </row>
    <row r="398" ht="15" customHeight="1" s="35">
      <c r="A398" s="48">
        <f>'1_Raw_Games'!A398</f>
        <v/>
      </c>
      <c r="B398" s="49">
        <f>'1_Raw_Games'!B398</f>
        <v/>
      </c>
      <c r="C398" s="48">
        <f>'1_Raw_Games'!D398</f>
        <v/>
      </c>
      <c r="D398" s="48">
        <f>'1_Raw_Games'!C398</f>
        <v/>
      </c>
      <c r="E398" s="48">
        <f>'1_Raw_Games'!O398</f>
        <v/>
      </c>
      <c r="F398" s="55">
        <f>'3_Elo_Chain'!H398</f>
        <v/>
      </c>
      <c r="G398" s="66" t="n">
        <v>-0.5918182964819699</v>
      </c>
      <c r="H398" s="66" t="n">
        <v>6.584984296005872</v>
      </c>
      <c r="I398" s="37" t="inlineStr">
        <is>
          <t>train</t>
        </is>
      </c>
    </row>
    <row r="399" ht="15" customHeight="1" s="35">
      <c r="A399" s="48">
        <f>'1_Raw_Games'!A399</f>
        <v/>
      </c>
      <c r="B399" s="49">
        <f>'1_Raw_Games'!B399</f>
        <v/>
      </c>
      <c r="C399" s="48">
        <f>'1_Raw_Games'!D399</f>
        <v/>
      </c>
      <c r="D399" s="48">
        <f>'1_Raw_Games'!C399</f>
        <v/>
      </c>
      <c r="E399" s="48">
        <f>'1_Raw_Games'!O399</f>
        <v/>
      </c>
      <c r="F399" s="55">
        <f>'3_Elo_Chain'!H399</f>
        <v/>
      </c>
      <c r="G399" s="66" t="n">
        <v>-0.4882653090375127</v>
      </c>
      <c r="H399" s="66" t="n">
        <v>3.769599249885166</v>
      </c>
      <c r="I399" s="37" t="inlineStr">
        <is>
          <t>train</t>
        </is>
      </c>
    </row>
    <row r="400" ht="15" customHeight="1" s="35">
      <c r="A400" s="48">
        <f>'1_Raw_Games'!A400</f>
        <v/>
      </c>
      <c r="B400" s="49">
        <f>'1_Raw_Games'!B400</f>
        <v/>
      </c>
      <c r="C400" s="48">
        <f>'1_Raw_Games'!D400</f>
        <v/>
      </c>
      <c r="D400" s="48">
        <f>'1_Raw_Games'!C400</f>
        <v/>
      </c>
      <c r="E400" s="48">
        <f>'1_Raw_Games'!O400</f>
        <v/>
      </c>
      <c r="F400" s="55">
        <f>'3_Elo_Chain'!H400</f>
        <v/>
      </c>
      <c r="G400" s="66" t="n">
        <v>0.4380020678917631</v>
      </c>
      <c r="H400" s="66" t="n">
        <v>-5.053335685360123</v>
      </c>
      <c r="I400" s="37" t="inlineStr">
        <is>
          <t>train</t>
        </is>
      </c>
    </row>
    <row r="401" ht="15" customHeight="1" s="35">
      <c r="A401" s="48">
        <f>'1_Raw_Games'!A401</f>
        <v/>
      </c>
      <c r="B401" s="49">
        <f>'1_Raw_Games'!B401</f>
        <v/>
      </c>
      <c r="C401" s="48">
        <f>'1_Raw_Games'!D401</f>
        <v/>
      </c>
      <c r="D401" s="48">
        <f>'1_Raw_Games'!C401</f>
        <v/>
      </c>
      <c r="E401" s="48">
        <f>'1_Raw_Games'!O401</f>
        <v/>
      </c>
      <c r="F401" s="55">
        <f>'3_Elo_Chain'!H401</f>
        <v/>
      </c>
      <c r="G401" s="66" t="n">
        <v>0.2870171114092496</v>
      </c>
      <c r="H401" s="66" t="n">
        <v>-3.495302695437946</v>
      </c>
      <c r="I401" s="37" t="inlineStr">
        <is>
          <t>train</t>
        </is>
      </c>
    </row>
    <row r="402" ht="15" customHeight="1" s="35">
      <c r="A402" s="48">
        <f>'1_Raw_Games'!A402</f>
        <v/>
      </c>
      <c r="B402" s="49">
        <f>'1_Raw_Games'!B402</f>
        <v/>
      </c>
      <c r="C402" s="48">
        <f>'1_Raw_Games'!D402</f>
        <v/>
      </c>
      <c r="D402" s="48">
        <f>'1_Raw_Games'!C402</f>
        <v/>
      </c>
      <c r="E402" s="48">
        <f>'1_Raw_Games'!O402</f>
        <v/>
      </c>
      <c r="F402" s="55">
        <f>'3_Elo_Chain'!H402</f>
        <v/>
      </c>
      <c r="G402" s="66" t="n">
        <v>-0.2838230700971563</v>
      </c>
      <c r="H402" s="66" t="n">
        <v>-4.126740366785533</v>
      </c>
      <c r="I402" s="37" t="inlineStr">
        <is>
          <t>train</t>
        </is>
      </c>
    </row>
    <row r="403" ht="15" customHeight="1" s="35">
      <c r="A403" s="48">
        <f>'1_Raw_Games'!A403</f>
        <v/>
      </c>
      <c r="B403" s="49">
        <f>'1_Raw_Games'!B403</f>
        <v/>
      </c>
      <c r="C403" s="48">
        <f>'1_Raw_Games'!D403</f>
        <v/>
      </c>
      <c r="D403" s="48">
        <f>'1_Raw_Games'!C403</f>
        <v/>
      </c>
      <c r="E403" s="48">
        <f>'1_Raw_Games'!O403</f>
        <v/>
      </c>
      <c r="F403" s="55">
        <f>'3_Elo_Chain'!H403</f>
        <v/>
      </c>
      <c r="G403" s="66" t="n">
        <v>0.4321045696653713</v>
      </c>
      <c r="H403" s="66" t="n">
        <v>-1.727981373280624</v>
      </c>
      <c r="I403" s="37" t="inlineStr">
        <is>
          <t>train</t>
        </is>
      </c>
    </row>
    <row r="404" ht="15" customHeight="1" s="35">
      <c r="A404" s="48">
        <f>'1_Raw_Games'!A404</f>
        <v/>
      </c>
      <c r="B404" s="49">
        <f>'1_Raw_Games'!B404</f>
        <v/>
      </c>
      <c r="C404" s="48">
        <f>'1_Raw_Games'!D404</f>
        <v/>
      </c>
      <c r="D404" s="48">
        <f>'1_Raw_Games'!C404</f>
        <v/>
      </c>
      <c r="E404" s="48">
        <f>'1_Raw_Games'!O404</f>
        <v/>
      </c>
      <c r="F404" s="55">
        <f>'3_Elo_Chain'!H404</f>
        <v/>
      </c>
      <c r="G404" s="66" t="n">
        <v>0.2609519136928249</v>
      </c>
      <c r="H404" s="66" t="n">
        <v>0.7828574251426552</v>
      </c>
      <c r="I404" s="37" t="inlineStr">
        <is>
          <t>train</t>
        </is>
      </c>
    </row>
    <row r="405" ht="15" customHeight="1" s="35">
      <c r="A405" s="48">
        <f>'1_Raw_Games'!A405</f>
        <v/>
      </c>
      <c r="B405" s="49">
        <f>'1_Raw_Games'!B405</f>
        <v/>
      </c>
      <c r="C405" s="48">
        <f>'1_Raw_Games'!D405</f>
        <v/>
      </c>
      <c r="D405" s="48">
        <f>'1_Raw_Games'!C405</f>
        <v/>
      </c>
      <c r="E405" s="48">
        <f>'1_Raw_Games'!O405</f>
        <v/>
      </c>
      <c r="F405" s="55">
        <f>'3_Elo_Chain'!H405</f>
        <v/>
      </c>
      <c r="G405" s="66" t="n">
        <v>0.4958765589350901</v>
      </c>
      <c r="H405" s="66" t="n">
        <v>4.168373652295153</v>
      </c>
      <c r="I405" s="37" t="inlineStr">
        <is>
          <t>train</t>
        </is>
      </c>
    </row>
    <row r="406" ht="15" customHeight="1" s="35">
      <c r="A406" s="48">
        <f>'1_Raw_Games'!A406</f>
        <v/>
      </c>
      <c r="B406" s="49">
        <f>'1_Raw_Games'!B406</f>
        <v/>
      </c>
      <c r="C406" s="48">
        <f>'1_Raw_Games'!D406</f>
        <v/>
      </c>
      <c r="D406" s="48">
        <f>'1_Raw_Games'!C406</f>
        <v/>
      </c>
      <c r="E406" s="48">
        <f>'1_Raw_Games'!O406</f>
        <v/>
      </c>
      <c r="F406" s="55">
        <f>'3_Elo_Chain'!H406</f>
        <v/>
      </c>
      <c r="G406" s="66" t="n">
        <v>-0.08112257478638669</v>
      </c>
      <c r="H406" s="66" t="n">
        <v>-0.3812463488470865</v>
      </c>
      <c r="I406" s="37" t="inlineStr">
        <is>
          <t>train</t>
        </is>
      </c>
    </row>
    <row r="407" ht="15" customHeight="1" s="35">
      <c r="A407" s="48">
        <f>'1_Raw_Games'!A407</f>
        <v/>
      </c>
      <c r="B407" s="49">
        <f>'1_Raw_Games'!B407</f>
        <v/>
      </c>
      <c r="C407" s="48">
        <f>'1_Raw_Games'!D407</f>
        <v/>
      </c>
      <c r="D407" s="48">
        <f>'1_Raw_Games'!C407</f>
        <v/>
      </c>
      <c r="E407" s="48">
        <f>'1_Raw_Games'!O407</f>
        <v/>
      </c>
      <c r="F407" s="55">
        <f>'3_Elo_Chain'!H407</f>
        <v/>
      </c>
      <c r="G407" s="66" t="n">
        <v>0.3908338059793549</v>
      </c>
      <c r="H407" s="66" t="n">
        <v>2.500190952250788</v>
      </c>
      <c r="I407" s="37" t="inlineStr">
        <is>
          <t>train</t>
        </is>
      </c>
    </row>
    <row r="408" ht="15" customHeight="1" s="35">
      <c r="A408" s="48">
        <f>'1_Raw_Games'!A408</f>
        <v/>
      </c>
      <c r="B408" s="49">
        <f>'1_Raw_Games'!B408</f>
        <v/>
      </c>
      <c r="C408" s="48">
        <f>'1_Raw_Games'!D408</f>
        <v/>
      </c>
      <c r="D408" s="48">
        <f>'1_Raw_Games'!C408</f>
        <v/>
      </c>
      <c r="E408" s="48">
        <f>'1_Raw_Games'!O408</f>
        <v/>
      </c>
      <c r="F408" s="55">
        <f>'3_Elo_Chain'!H408</f>
        <v/>
      </c>
      <c r="G408" s="66" t="n">
        <v>-0.2468305390078243</v>
      </c>
      <c r="H408" s="66" t="n">
        <v>-3.387792453128723</v>
      </c>
      <c r="I408" s="37" t="inlineStr">
        <is>
          <t>train</t>
        </is>
      </c>
    </row>
    <row r="409" ht="15" customHeight="1" s="35">
      <c r="A409" s="48">
        <f>'1_Raw_Games'!A409</f>
        <v/>
      </c>
      <c r="B409" s="49">
        <f>'1_Raw_Games'!B409</f>
        <v/>
      </c>
      <c r="C409" s="48">
        <f>'1_Raw_Games'!D409</f>
        <v/>
      </c>
      <c r="D409" s="48">
        <f>'1_Raw_Games'!C409</f>
        <v/>
      </c>
      <c r="E409" s="48">
        <f>'1_Raw_Games'!O409</f>
        <v/>
      </c>
      <c r="F409" s="55">
        <f>'3_Elo_Chain'!H409</f>
        <v/>
      </c>
      <c r="G409" s="66" t="n">
        <v>0.3494219757106706</v>
      </c>
      <c r="H409" s="66" t="n">
        <v>-0.4287990687947332</v>
      </c>
      <c r="I409" s="37" t="inlineStr">
        <is>
          <t>train</t>
        </is>
      </c>
    </row>
    <row r="410" ht="15" customHeight="1" s="35">
      <c r="A410" s="48">
        <f>'1_Raw_Games'!A410</f>
        <v/>
      </c>
      <c r="B410" s="49">
        <f>'1_Raw_Games'!B410</f>
        <v/>
      </c>
      <c r="C410" s="48">
        <f>'1_Raw_Games'!D410</f>
        <v/>
      </c>
      <c r="D410" s="48">
        <f>'1_Raw_Games'!C410</f>
        <v/>
      </c>
      <c r="E410" s="48">
        <f>'1_Raw_Games'!O410</f>
        <v/>
      </c>
      <c r="F410" s="55">
        <f>'3_Elo_Chain'!H410</f>
        <v/>
      </c>
      <c r="G410" s="66" t="n">
        <v>0.5024596901844973</v>
      </c>
      <c r="H410" s="66" t="n">
        <v>-3.783332192498594</v>
      </c>
      <c r="I410" s="37" t="inlineStr">
        <is>
          <t>train</t>
        </is>
      </c>
    </row>
    <row r="411" ht="15" customHeight="1" s="35">
      <c r="A411" s="48">
        <f>'1_Raw_Games'!A411</f>
        <v/>
      </c>
      <c r="B411" s="49">
        <f>'1_Raw_Games'!B411</f>
        <v/>
      </c>
      <c r="C411" s="48">
        <f>'1_Raw_Games'!D411</f>
        <v/>
      </c>
      <c r="D411" s="48">
        <f>'1_Raw_Games'!C411</f>
        <v/>
      </c>
      <c r="E411" s="48">
        <f>'1_Raw_Games'!O411</f>
        <v/>
      </c>
      <c r="F411" s="55">
        <f>'3_Elo_Chain'!H411</f>
        <v/>
      </c>
      <c r="G411" s="66" t="n">
        <v>0.2107166793278267</v>
      </c>
      <c r="H411" s="66" t="n">
        <v>-5.354282550873995</v>
      </c>
      <c r="I411" s="37" t="inlineStr">
        <is>
          <t>train</t>
        </is>
      </c>
    </row>
    <row r="412" ht="15" customHeight="1" s="35">
      <c r="A412" s="48">
        <f>'1_Raw_Games'!A412</f>
        <v/>
      </c>
      <c r="B412" s="49">
        <f>'1_Raw_Games'!B412</f>
        <v/>
      </c>
      <c r="C412" s="48">
        <f>'1_Raw_Games'!D412</f>
        <v/>
      </c>
      <c r="D412" s="48">
        <f>'1_Raw_Games'!C412</f>
        <v/>
      </c>
      <c r="E412" s="48">
        <f>'1_Raw_Games'!O412</f>
        <v/>
      </c>
      <c r="F412" s="55">
        <f>'3_Elo_Chain'!H412</f>
        <v/>
      </c>
      <c r="G412" s="66" t="n">
        <v>0.2245182070997469</v>
      </c>
      <c r="H412" s="66" t="n">
        <v>-0.927264091572284</v>
      </c>
      <c r="I412" s="37" t="inlineStr">
        <is>
          <t>train</t>
        </is>
      </c>
    </row>
    <row r="413" ht="15" customHeight="1" s="35">
      <c r="A413" s="48">
        <f>'1_Raw_Games'!A413</f>
        <v/>
      </c>
      <c r="B413" s="49">
        <f>'1_Raw_Games'!B413</f>
        <v/>
      </c>
      <c r="C413" s="48">
        <f>'1_Raw_Games'!D413</f>
        <v/>
      </c>
      <c r="D413" s="48">
        <f>'1_Raw_Games'!C413</f>
        <v/>
      </c>
      <c r="E413" s="48">
        <f>'1_Raw_Games'!O413</f>
        <v/>
      </c>
      <c r="F413" s="55">
        <f>'3_Elo_Chain'!H413</f>
        <v/>
      </c>
      <c r="G413" s="66" t="n">
        <v>0.91658499786476</v>
      </c>
      <c r="H413" s="66" t="n">
        <v>-1.364187634595353</v>
      </c>
      <c r="I413" s="37" t="inlineStr">
        <is>
          <t>train</t>
        </is>
      </c>
    </row>
    <row r="414" ht="15" customHeight="1" s="35">
      <c r="A414" s="48">
        <f>'1_Raw_Games'!A414</f>
        <v/>
      </c>
      <c r="B414" s="49">
        <f>'1_Raw_Games'!B414</f>
        <v/>
      </c>
      <c r="C414" s="48">
        <f>'1_Raw_Games'!D414</f>
        <v/>
      </c>
      <c r="D414" s="48">
        <f>'1_Raw_Games'!C414</f>
        <v/>
      </c>
      <c r="E414" s="48">
        <f>'1_Raw_Games'!O414</f>
        <v/>
      </c>
      <c r="F414" s="55">
        <f>'3_Elo_Chain'!H414</f>
        <v/>
      </c>
      <c r="G414" s="66" t="n">
        <v>0.7009432416654873</v>
      </c>
      <c r="H414" s="66" t="n">
        <v>5.814275981263023</v>
      </c>
      <c r="I414" s="37" t="inlineStr">
        <is>
          <t>train</t>
        </is>
      </c>
    </row>
    <row r="415" ht="15" customHeight="1" s="35">
      <c r="A415" s="48">
        <f>'1_Raw_Games'!A415</f>
        <v/>
      </c>
      <c r="B415" s="49">
        <f>'1_Raw_Games'!B415</f>
        <v/>
      </c>
      <c r="C415" s="48">
        <f>'1_Raw_Games'!D415</f>
        <v/>
      </c>
      <c r="D415" s="48">
        <f>'1_Raw_Games'!C415</f>
        <v/>
      </c>
      <c r="E415" s="48">
        <f>'1_Raw_Games'!O415</f>
        <v/>
      </c>
      <c r="F415" s="55">
        <f>'3_Elo_Chain'!H415</f>
        <v/>
      </c>
      <c r="G415" s="66" t="n">
        <v>0.081786130738602</v>
      </c>
      <c r="H415" s="66" t="n">
        <v>5.600083461271293</v>
      </c>
      <c r="I415" s="37" t="inlineStr">
        <is>
          <t>train</t>
        </is>
      </c>
    </row>
    <row r="416" ht="15" customHeight="1" s="35">
      <c r="A416" s="48">
        <f>'1_Raw_Games'!A416</f>
        <v/>
      </c>
      <c r="B416" s="49">
        <f>'1_Raw_Games'!B416</f>
        <v/>
      </c>
      <c r="C416" s="48">
        <f>'1_Raw_Games'!D416</f>
        <v/>
      </c>
      <c r="D416" s="48">
        <f>'1_Raw_Games'!C416</f>
        <v/>
      </c>
      <c r="E416" s="48">
        <f>'1_Raw_Games'!O416</f>
        <v/>
      </c>
      <c r="F416" s="55">
        <f>'3_Elo_Chain'!H416</f>
        <v/>
      </c>
      <c r="G416" s="66" t="n">
        <v>-0.07020924520478961</v>
      </c>
      <c r="H416" s="66" t="n">
        <v>-3.541726699525539</v>
      </c>
      <c r="I416" s="37" t="inlineStr">
        <is>
          <t>train</t>
        </is>
      </c>
    </row>
    <row r="417" ht="15" customHeight="1" s="35">
      <c r="A417" s="48">
        <f>'1_Raw_Games'!A417</f>
        <v/>
      </c>
      <c r="B417" s="49">
        <f>'1_Raw_Games'!B417</f>
        <v/>
      </c>
      <c r="C417" s="48">
        <f>'1_Raw_Games'!D417</f>
        <v/>
      </c>
      <c r="D417" s="48">
        <f>'1_Raw_Games'!C417</f>
        <v/>
      </c>
      <c r="E417" s="48">
        <f>'1_Raw_Games'!O417</f>
        <v/>
      </c>
      <c r="F417" s="55">
        <f>'3_Elo_Chain'!H417</f>
        <v/>
      </c>
      <c r="G417" s="66" t="n">
        <v>-0.062621041275556</v>
      </c>
      <c r="H417" s="66" t="n">
        <v>2.358409172737799</v>
      </c>
      <c r="I417" s="37" t="inlineStr">
        <is>
          <t>train</t>
        </is>
      </c>
    </row>
    <row r="418" ht="15" customHeight="1" s="35">
      <c r="A418" s="48">
        <f>'1_Raw_Games'!A418</f>
        <v/>
      </c>
      <c r="B418" s="49">
        <f>'1_Raw_Games'!B418</f>
        <v/>
      </c>
      <c r="C418" s="48">
        <f>'1_Raw_Games'!D418</f>
        <v/>
      </c>
      <c r="D418" s="48">
        <f>'1_Raw_Games'!C418</f>
        <v/>
      </c>
      <c r="E418" s="48">
        <f>'1_Raw_Games'!O418</f>
        <v/>
      </c>
      <c r="F418" s="55">
        <f>'3_Elo_Chain'!H418</f>
        <v/>
      </c>
      <c r="G418" s="66" t="n">
        <v>-0.5730758946149555</v>
      </c>
      <c r="H418" s="66" t="n">
        <v>0.2981235789076368</v>
      </c>
      <c r="I418" s="37" t="inlineStr">
        <is>
          <t>train</t>
        </is>
      </c>
    </row>
    <row r="419" ht="15" customHeight="1" s="35">
      <c r="A419" s="48">
        <f>'1_Raw_Games'!A419</f>
        <v/>
      </c>
      <c r="B419" s="49">
        <f>'1_Raw_Games'!B419</f>
        <v/>
      </c>
      <c r="C419" s="48">
        <f>'1_Raw_Games'!D419</f>
        <v/>
      </c>
      <c r="D419" s="48">
        <f>'1_Raw_Games'!C419</f>
        <v/>
      </c>
      <c r="E419" s="48">
        <f>'1_Raw_Games'!O419</f>
        <v/>
      </c>
      <c r="F419" s="55">
        <f>'3_Elo_Chain'!H419</f>
        <v/>
      </c>
      <c r="G419" s="66" t="n">
        <v>0.3603452937170748</v>
      </c>
      <c r="H419" s="66" t="n">
        <v>-3.231617473162912</v>
      </c>
      <c r="I419" s="37" t="inlineStr">
        <is>
          <t>train</t>
        </is>
      </c>
    </row>
    <row r="420" ht="15" customHeight="1" s="35">
      <c r="A420" s="48">
        <f>'1_Raw_Games'!A420</f>
        <v/>
      </c>
      <c r="B420" s="49">
        <f>'1_Raw_Games'!B420</f>
        <v/>
      </c>
      <c r="C420" s="48">
        <f>'1_Raw_Games'!D420</f>
        <v/>
      </c>
      <c r="D420" s="48">
        <f>'1_Raw_Games'!C420</f>
        <v/>
      </c>
      <c r="E420" s="48">
        <f>'1_Raw_Games'!O420</f>
        <v/>
      </c>
      <c r="F420" s="55">
        <f>'3_Elo_Chain'!H420</f>
        <v/>
      </c>
      <c r="G420" s="66" t="n">
        <v>-0.2843203173685368</v>
      </c>
      <c r="H420" s="66" t="n">
        <v>11.6501252720795</v>
      </c>
      <c r="I420" s="37" t="inlineStr">
        <is>
          <t>train</t>
        </is>
      </c>
    </row>
    <row r="421" ht="15" customHeight="1" s="35">
      <c r="A421" s="48">
        <f>'1_Raw_Games'!A421</f>
        <v/>
      </c>
      <c r="B421" s="49">
        <f>'1_Raw_Games'!B421</f>
        <v/>
      </c>
      <c r="C421" s="48">
        <f>'1_Raw_Games'!D421</f>
        <v/>
      </c>
      <c r="D421" s="48">
        <f>'1_Raw_Games'!C421</f>
        <v/>
      </c>
      <c r="E421" s="48">
        <f>'1_Raw_Games'!O421</f>
        <v/>
      </c>
      <c r="F421" s="55">
        <f>'3_Elo_Chain'!H421</f>
        <v/>
      </c>
      <c r="G421" s="66" t="n">
        <v>0.4441503212069438</v>
      </c>
      <c r="H421" s="66" t="n">
        <v>7.091044108940241</v>
      </c>
      <c r="I421" s="37" t="inlineStr">
        <is>
          <t>train</t>
        </is>
      </c>
    </row>
    <row r="422" ht="15" customHeight="1" s="35">
      <c r="A422" s="48">
        <f>'1_Raw_Games'!A422</f>
        <v/>
      </c>
      <c r="B422" s="49">
        <f>'1_Raw_Games'!B422</f>
        <v/>
      </c>
      <c r="C422" s="48">
        <f>'1_Raw_Games'!D422</f>
        <v/>
      </c>
      <c r="D422" s="48">
        <f>'1_Raw_Games'!C422</f>
        <v/>
      </c>
      <c r="E422" s="48">
        <f>'1_Raw_Games'!O422</f>
        <v/>
      </c>
      <c r="F422" s="55">
        <f>'3_Elo_Chain'!H422</f>
        <v/>
      </c>
      <c r="G422" s="66" t="n">
        <v>-0.6650046719084839</v>
      </c>
      <c r="H422" s="66" t="n">
        <v>3.782843447784756</v>
      </c>
      <c r="I422" s="37" t="inlineStr">
        <is>
          <t>train</t>
        </is>
      </c>
    </row>
    <row r="423" ht="15" customHeight="1" s="35">
      <c r="A423" s="48">
        <f>'1_Raw_Games'!A423</f>
        <v/>
      </c>
      <c r="B423" s="49">
        <f>'1_Raw_Games'!B423</f>
        <v/>
      </c>
      <c r="C423" s="48">
        <f>'1_Raw_Games'!D423</f>
        <v/>
      </c>
      <c r="D423" s="48">
        <f>'1_Raw_Games'!C423</f>
        <v/>
      </c>
      <c r="E423" s="48">
        <f>'1_Raw_Games'!O423</f>
        <v/>
      </c>
      <c r="F423" s="55">
        <f>'3_Elo_Chain'!H423</f>
        <v/>
      </c>
      <c r="G423" s="66" t="n">
        <v>0.6114492614971081</v>
      </c>
      <c r="H423" s="66" t="n">
        <v>0.5229246872239144</v>
      </c>
      <c r="I423" s="37" t="inlineStr">
        <is>
          <t>train</t>
        </is>
      </c>
    </row>
    <row r="424" ht="15" customHeight="1" s="35">
      <c r="A424" s="48">
        <f>'1_Raw_Games'!A424</f>
        <v/>
      </c>
      <c r="B424" s="49">
        <f>'1_Raw_Games'!B424</f>
        <v/>
      </c>
      <c r="C424" s="48">
        <f>'1_Raw_Games'!D424</f>
        <v/>
      </c>
      <c r="D424" s="48">
        <f>'1_Raw_Games'!C424</f>
        <v/>
      </c>
      <c r="E424" s="48">
        <f>'1_Raw_Games'!O424</f>
        <v/>
      </c>
      <c r="F424" s="55">
        <f>'3_Elo_Chain'!H424</f>
        <v/>
      </c>
      <c r="G424" s="66" t="n">
        <v>-0.5004036506787228</v>
      </c>
      <c r="H424" s="66" t="n">
        <v>5.215458347954645</v>
      </c>
      <c r="I424" s="37" t="inlineStr">
        <is>
          <t>train</t>
        </is>
      </c>
    </row>
    <row r="425" ht="15" customHeight="1" s="35">
      <c r="A425" s="48">
        <f>'1_Raw_Games'!A425</f>
        <v/>
      </c>
      <c r="B425" s="49">
        <f>'1_Raw_Games'!B425</f>
        <v/>
      </c>
      <c r="C425" s="48">
        <f>'1_Raw_Games'!D425</f>
        <v/>
      </c>
      <c r="D425" s="48">
        <f>'1_Raw_Games'!C425</f>
        <v/>
      </c>
      <c r="E425" s="48">
        <f>'1_Raw_Games'!O425</f>
        <v/>
      </c>
      <c r="F425" s="55">
        <f>'3_Elo_Chain'!H425</f>
        <v/>
      </c>
      <c r="G425" s="66" t="n">
        <v>0.5084112409228365</v>
      </c>
      <c r="H425" s="66" t="n">
        <v>-3.597795381056509</v>
      </c>
      <c r="I425" s="37" t="inlineStr">
        <is>
          <t>train</t>
        </is>
      </c>
    </row>
    <row r="426" ht="15" customHeight="1" s="35">
      <c r="A426" s="48">
        <f>'1_Raw_Games'!A426</f>
        <v/>
      </c>
      <c r="B426" s="49">
        <f>'1_Raw_Games'!B426</f>
        <v/>
      </c>
      <c r="C426" s="48">
        <f>'1_Raw_Games'!D426</f>
        <v/>
      </c>
      <c r="D426" s="48">
        <f>'1_Raw_Games'!C426</f>
        <v/>
      </c>
      <c r="E426" s="48">
        <f>'1_Raw_Games'!O426</f>
        <v/>
      </c>
      <c r="F426" s="55">
        <f>'3_Elo_Chain'!H426</f>
        <v/>
      </c>
      <c r="G426" s="66" t="n">
        <v>0.8977397024727243</v>
      </c>
      <c r="H426" s="66" t="n">
        <v>-3.836116840135825</v>
      </c>
      <c r="I426" s="37" t="inlineStr">
        <is>
          <t>train</t>
        </is>
      </c>
    </row>
    <row r="427" ht="15" customHeight="1" s="35">
      <c r="A427" s="48">
        <f>'1_Raw_Games'!A427</f>
        <v/>
      </c>
      <c r="B427" s="49">
        <f>'1_Raw_Games'!B427</f>
        <v/>
      </c>
      <c r="C427" s="48">
        <f>'1_Raw_Games'!D427</f>
        <v/>
      </c>
      <c r="D427" s="48">
        <f>'1_Raw_Games'!C427</f>
        <v/>
      </c>
      <c r="E427" s="48">
        <f>'1_Raw_Games'!O427</f>
        <v/>
      </c>
      <c r="F427" s="55">
        <f>'3_Elo_Chain'!H427</f>
        <v/>
      </c>
      <c r="G427" s="66" t="n">
        <v>0.0089879698704674</v>
      </c>
      <c r="H427" s="66" t="n">
        <v>3.856371756585215</v>
      </c>
      <c r="I427" s="37" t="inlineStr">
        <is>
          <t>train</t>
        </is>
      </c>
    </row>
    <row r="428" ht="15" customHeight="1" s="35">
      <c r="A428" s="48">
        <f>'1_Raw_Games'!A428</f>
        <v/>
      </c>
      <c r="B428" s="49">
        <f>'1_Raw_Games'!B428</f>
        <v/>
      </c>
      <c r="C428" s="48">
        <f>'1_Raw_Games'!D428</f>
        <v/>
      </c>
      <c r="D428" s="48">
        <f>'1_Raw_Games'!C428</f>
        <v/>
      </c>
      <c r="E428" s="48">
        <f>'1_Raw_Games'!O428</f>
        <v/>
      </c>
      <c r="F428" s="55">
        <f>'3_Elo_Chain'!H428</f>
        <v/>
      </c>
      <c r="G428" s="66" t="n">
        <v>0.7821656969591091</v>
      </c>
      <c r="H428" s="66" t="n">
        <v>-2.946859924106684</v>
      </c>
      <c r="I428" s="37" t="inlineStr">
        <is>
          <t>train</t>
        </is>
      </c>
    </row>
    <row r="429" ht="15" customHeight="1" s="35">
      <c r="A429" s="48">
        <f>'1_Raw_Games'!A429</f>
        <v/>
      </c>
      <c r="B429" s="49">
        <f>'1_Raw_Games'!B429</f>
        <v/>
      </c>
      <c r="C429" s="48">
        <f>'1_Raw_Games'!D429</f>
        <v/>
      </c>
      <c r="D429" s="48">
        <f>'1_Raw_Games'!C429</f>
        <v/>
      </c>
      <c r="E429" s="48">
        <f>'1_Raw_Games'!O429</f>
        <v/>
      </c>
      <c r="F429" s="55">
        <f>'3_Elo_Chain'!H429</f>
        <v/>
      </c>
      <c r="G429" s="66" t="n">
        <v>0.9011165556527224</v>
      </c>
      <c r="H429" s="66" t="n">
        <v>-3.536093245551245</v>
      </c>
      <c r="I429" s="37" t="inlineStr">
        <is>
          <t>train</t>
        </is>
      </c>
    </row>
    <row r="430" ht="15" customHeight="1" s="35">
      <c r="A430" s="48">
        <f>'1_Raw_Games'!A430</f>
        <v/>
      </c>
      <c r="B430" s="49">
        <f>'1_Raw_Games'!B430</f>
        <v/>
      </c>
      <c r="C430" s="48">
        <f>'1_Raw_Games'!D430</f>
        <v/>
      </c>
      <c r="D430" s="48">
        <f>'1_Raw_Games'!C430</f>
        <v/>
      </c>
      <c r="E430" s="48">
        <f>'1_Raw_Games'!O430</f>
        <v/>
      </c>
      <c r="F430" s="55">
        <f>'3_Elo_Chain'!H430</f>
        <v/>
      </c>
      <c r="G430" s="66" t="n">
        <v>0.070448349981308</v>
      </c>
      <c r="H430" s="66" t="n">
        <v>1.763292037326841</v>
      </c>
      <c r="I430" s="37" t="inlineStr">
        <is>
          <t>train</t>
        </is>
      </c>
    </row>
    <row r="431" ht="15" customHeight="1" s="35">
      <c r="A431" s="48">
        <f>'1_Raw_Games'!A431</f>
        <v/>
      </c>
      <c r="B431" s="49">
        <f>'1_Raw_Games'!B431</f>
        <v/>
      </c>
      <c r="C431" s="48">
        <f>'1_Raw_Games'!D431</f>
        <v/>
      </c>
      <c r="D431" s="48">
        <f>'1_Raw_Games'!C431</f>
        <v/>
      </c>
      <c r="E431" s="48">
        <f>'1_Raw_Games'!O431</f>
        <v/>
      </c>
      <c r="F431" s="55">
        <f>'3_Elo_Chain'!H431</f>
        <v/>
      </c>
      <c r="G431" s="66" t="n">
        <v>-0.2971457809343497</v>
      </c>
      <c r="H431" s="66" t="n">
        <v>-1.116868908619176</v>
      </c>
      <c r="I431" s="37" t="inlineStr">
        <is>
          <t>train</t>
        </is>
      </c>
    </row>
    <row r="432" ht="15" customHeight="1" s="35">
      <c r="A432" s="48">
        <f>'1_Raw_Games'!A432</f>
        <v/>
      </c>
      <c r="B432" s="49">
        <f>'1_Raw_Games'!B432</f>
        <v/>
      </c>
      <c r="C432" s="48">
        <f>'1_Raw_Games'!D432</f>
        <v/>
      </c>
      <c r="D432" s="48">
        <f>'1_Raw_Games'!C432</f>
        <v/>
      </c>
      <c r="E432" s="48">
        <f>'1_Raw_Games'!O432</f>
        <v/>
      </c>
      <c r="F432" s="55">
        <f>'3_Elo_Chain'!H432</f>
        <v/>
      </c>
      <c r="G432" s="66" t="n">
        <v>0.413836503204027</v>
      </c>
      <c r="H432" s="66" t="n">
        <v>-3.652378085031021</v>
      </c>
      <c r="I432" s="37" t="inlineStr">
        <is>
          <t>train</t>
        </is>
      </c>
    </row>
    <row r="433" ht="15" customHeight="1" s="35">
      <c r="A433" s="48">
        <f>'1_Raw_Games'!A433</f>
        <v/>
      </c>
      <c r="B433" s="49">
        <f>'1_Raw_Games'!B433</f>
        <v/>
      </c>
      <c r="C433" s="48">
        <f>'1_Raw_Games'!D433</f>
        <v/>
      </c>
      <c r="D433" s="48">
        <f>'1_Raw_Games'!C433</f>
        <v/>
      </c>
      <c r="E433" s="48">
        <f>'1_Raw_Games'!O433</f>
        <v/>
      </c>
      <c r="F433" s="55">
        <f>'3_Elo_Chain'!H433</f>
        <v/>
      </c>
      <c r="G433" s="66" t="n">
        <v>0.6988753094895038</v>
      </c>
      <c r="H433" s="66" t="n">
        <v>-5.806948406397064</v>
      </c>
      <c r="I433" s="37" t="inlineStr">
        <is>
          <t>train</t>
        </is>
      </c>
    </row>
    <row r="434" ht="15" customHeight="1" s="35">
      <c r="A434" s="48">
        <f>'1_Raw_Games'!A434</f>
        <v/>
      </c>
      <c r="B434" s="49">
        <f>'1_Raw_Games'!B434</f>
        <v/>
      </c>
      <c r="C434" s="48">
        <f>'1_Raw_Games'!D434</f>
        <v/>
      </c>
      <c r="D434" s="48">
        <f>'1_Raw_Games'!C434</f>
        <v/>
      </c>
      <c r="E434" s="48">
        <f>'1_Raw_Games'!O434</f>
        <v/>
      </c>
      <c r="F434" s="55">
        <f>'3_Elo_Chain'!H434</f>
        <v/>
      </c>
      <c r="G434" s="66" t="n">
        <v>0.3204425474905329</v>
      </c>
      <c r="H434" s="66" t="n">
        <v>-3.401419626879117</v>
      </c>
      <c r="I434" s="37" t="inlineStr">
        <is>
          <t>train</t>
        </is>
      </c>
    </row>
    <row r="435" ht="15" customHeight="1" s="35">
      <c r="A435" s="48">
        <f>'1_Raw_Games'!A435</f>
        <v/>
      </c>
      <c r="B435" s="49">
        <f>'1_Raw_Games'!B435</f>
        <v/>
      </c>
      <c r="C435" s="48">
        <f>'1_Raw_Games'!D435</f>
        <v/>
      </c>
      <c r="D435" s="48">
        <f>'1_Raw_Games'!C435</f>
        <v/>
      </c>
      <c r="E435" s="48">
        <f>'1_Raw_Games'!O435</f>
        <v/>
      </c>
      <c r="F435" s="55">
        <f>'3_Elo_Chain'!H435</f>
        <v/>
      </c>
      <c r="G435" s="66" t="n">
        <v>0.6449887432817865</v>
      </c>
      <c r="H435" s="66" t="n">
        <v>-9.250139568403435</v>
      </c>
      <c r="I435" s="37" t="inlineStr">
        <is>
          <t>train</t>
        </is>
      </c>
    </row>
    <row r="436" ht="15" customHeight="1" s="35">
      <c r="A436" s="48">
        <f>'1_Raw_Games'!A436</f>
        <v/>
      </c>
      <c r="B436" s="49">
        <f>'1_Raw_Games'!B436</f>
        <v/>
      </c>
      <c r="C436" s="48">
        <f>'1_Raw_Games'!D436</f>
        <v/>
      </c>
      <c r="D436" s="48">
        <f>'1_Raw_Games'!C436</f>
        <v/>
      </c>
      <c r="E436" s="48">
        <f>'1_Raw_Games'!O436</f>
        <v/>
      </c>
      <c r="F436" s="55">
        <f>'3_Elo_Chain'!H436</f>
        <v/>
      </c>
      <c r="G436" s="66" t="n">
        <v>-0.0532683916393881</v>
      </c>
      <c r="H436" s="66" t="n">
        <v>6.720152861831463</v>
      </c>
      <c r="I436" s="37" t="inlineStr">
        <is>
          <t>train</t>
        </is>
      </c>
    </row>
    <row r="437" ht="15" customHeight="1" s="35">
      <c r="A437" s="48">
        <f>'1_Raw_Games'!A437</f>
        <v/>
      </c>
      <c r="B437" s="49">
        <f>'1_Raw_Games'!B437</f>
        <v/>
      </c>
      <c r="C437" s="48">
        <f>'1_Raw_Games'!D437</f>
        <v/>
      </c>
      <c r="D437" s="48">
        <f>'1_Raw_Games'!C437</f>
        <v/>
      </c>
      <c r="E437" s="48">
        <f>'1_Raw_Games'!O437</f>
        <v/>
      </c>
      <c r="F437" s="55">
        <f>'3_Elo_Chain'!H437</f>
        <v/>
      </c>
      <c r="G437" s="66" t="n">
        <v>0.1921597498417799</v>
      </c>
      <c r="H437" s="66" t="n">
        <v>3.490132832658317</v>
      </c>
      <c r="I437" s="37" t="inlineStr">
        <is>
          <t>train</t>
        </is>
      </c>
    </row>
    <row r="438" ht="15" customHeight="1" s="35">
      <c r="A438" s="48">
        <f>'1_Raw_Games'!A438</f>
        <v/>
      </c>
      <c r="B438" s="49">
        <f>'1_Raw_Games'!B438</f>
        <v/>
      </c>
      <c r="C438" s="48">
        <f>'1_Raw_Games'!D438</f>
        <v/>
      </c>
      <c r="D438" s="48">
        <f>'1_Raw_Games'!C438</f>
        <v/>
      </c>
      <c r="E438" s="48">
        <f>'1_Raw_Games'!O438</f>
        <v/>
      </c>
      <c r="F438" s="55">
        <f>'3_Elo_Chain'!H438</f>
        <v/>
      </c>
      <c r="G438" s="66" t="n">
        <v>-0.3880377141289979</v>
      </c>
      <c r="H438" s="66" t="n">
        <v>3.634129995502287</v>
      </c>
      <c r="I438" s="37" t="inlineStr">
        <is>
          <t>train</t>
        </is>
      </c>
    </row>
    <row r="439" ht="15" customHeight="1" s="35">
      <c r="A439" s="48">
        <f>'1_Raw_Games'!A439</f>
        <v/>
      </c>
      <c r="B439" s="49">
        <f>'1_Raw_Games'!B439</f>
        <v/>
      </c>
      <c r="C439" s="48">
        <f>'1_Raw_Games'!D439</f>
        <v/>
      </c>
      <c r="D439" s="48">
        <f>'1_Raw_Games'!C439</f>
        <v/>
      </c>
      <c r="E439" s="48">
        <f>'1_Raw_Games'!O439</f>
        <v/>
      </c>
      <c r="F439" s="55">
        <f>'3_Elo_Chain'!H439</f>
        <v/>
      </c>
      <c r="G439" s="66" t="n">
        <v>0.1514760607425084</v>
      </c>
      <c r="H439" s="66" t="n">
        <v>-4.142513671568979</v>
      </c>
      <c r="I439" s="37" t="inlineStr">
        <is>
          <t>train</t>
        </is>
      </c>
    </row>
    <row r="440" ht="15" customHeight="1" s="35">
      <c r="A440" s="48">
        <f>'1_Raw_Games'!A440</f>
        <v/>
      </c>
      <c r="B440" s="49">
        <f>'1_Raw_Games'!B440</f>
        <v/>
      </c>
      <c r="C440" s="48">
        <f>'1_Raw_Games'!D440</f>
        <v/>
      </c>
      <c r="D440" s="48">
        <f>'1_Raw_Games'!C440</f>
        <v/>
      </c>
      <c r="E440" s="48">
        <f>'1_Raw_Games'!O440</f>
        <v/>
      </c>
      <c r="F440" s="55">
        <f>'3_Elo_Chain'!H440</f>
        <v/>
      </c>
      <c r="G440" s="66" t="n">
        <v>0.0277751375520673</v>
      </c>
      <c r="H440" s="66" t="n">
        <v>0.7325567420629548</v>
      </c>
      <c r="I440" s="37" t="inlineStr">
        <is>
          <t>train</t>
        </is>
      </c>
    </row>
    <row r="441" ht="15" customHeight="1" s="35">
      <c r="A441" s="48">
        <f>'1_Raw_Games'!A441</f>
        <v/>
      </c>
      <c r="B441" s="49">
        <f>'1_Raw_Games'!B441</f>
        <v/>
      </c>
      <c r="C441" s="48">
        <f>'1_Raw_Games'!D441</f>
        <v/>
      </c>
      <c r="D441" s="48">
        <f>'1_Raw_Games'!C441</f>
        <v/>
      </c>
      <c r="E441" s="48">
        <f>'1_Raw_Games'!O441</f>
        <v/>
      </c>
      <c r="F441" s="55">
        <f>'3_Elo_Chain'!H441</f>
        <v/>
      </c>
      <c r="G441" s="66" t="n">
        <v>-0.0249542360011064</v>
      </c>
      <c r="H441" s="66" t="n">
        <v>-4.310419658425189</v>
      </c>
      <c r="I441" s="37" t="inlineStr">
        <is>
          <t>train</t>
        </is>
      </c>
    </row>
    <row r="442" ht="15" customHeight="1" s="35">
      <c r="A442" s="48">
        <f>'1_Raw_Games'!A442</f>
        <v/>
      </c>
      <c r="B442" s="49">
        <f>'1_Raw_Games'!B442</f>
        <v/>
      </c>
      <c r="C442" s="48">
        <f>'1_Raw_Games'!D442</f>
        <v/>
      </c>
      <c r="D442" s="48">
        <f>'1_Raw_Games'!C442</f>
        <v/>
      </c>
      <c r="E442" s="48">
        <f>'1_Raw_Games'!O442</f>
        <v/>
      </c>
      <c r="F442" s="55">
        <f>'3_Elo_Chain'!H442</f>
        <v/>
      </c>
      <c r="G442" s="66" t="n">
        <v>0.09881960815675631</v>
      </c>
      <c r="H442" s="66" t="n">
        <v>-3.791991044852014</v>
      </c>
      <c r="I442" s="37" t="inlineStr">
        <is>
          <t>train</t>
        </is>
      </c>
    </row>
    <row r="443" ht="15" customHeight="1" s="35">
      <c r="A443" s="48">
        <f>'1_Raw_Games'!A443</f>
        <v/>
      </c>
      <c r="B443" s="49">
        <f>'1_Raw_Games'!B443</f>
        <v/>
      </c>
      <c r="C443" s="48">
        <f>'1_Raw_Games'!D443</f>
        <v/>
      </c>
      <c r="D443" s="48">
        <f>'1_Raw_Games'!C443</f>
        <v/>
      </c>
      <c r="E443" s="48">
        <f>'1_Raw_Games'!O443</f>
        <v/>
      </c>
      <c r="F443" s="55">
        <f>'3_Elo_Chain'!H443</f>
        <v/>
      </c>
      <c r="G443" s="66" t="n">
        <v>0.0234088738824735</v>
      </c>
      <c r="H443" s="66" t="n">
        <v>1.79412918624024</v>
      </c>
      <c r="I443" s="37" t="inlineStr">
        <is>
          <t>train</t>
        </is>
      </c>
    </row>
    <row r="444" ht="15" customHeight="1" s="35">
      <c r="A444" s="48">
        <f>'1_Raw_Games'!A444</f>
        <v/>
      </c>
      <c r="B444" s="49">
        <f>'1_Raw_Games'!B444</f>
        <v/>
      </c>
      <c r="C444" s="48">
        <f>'1_Raw_Games'!D444</f>
        <v/>
      </c>
      <c r="D444" s="48">
        <f>'1_Raw_Games'!C444</f>
        <v/>
      </c>
      <c r="E444" s="48">
        <f>'1_Raw_Games'!O444</f>
        <v/>
      </c>
      <c r="F444" s="55">
        <f>'3_Elo_Chain'!H444</f>
        <v/>
      </c>
      <c r="G444" s="66" t="n">
        <v>-0.6033847568662859</v>
      </c>
      <c r="H444" s="66" t="n">
        <v>3.173648617815658</v>
      </c>
      <c r="I444" s="37" t="inlineStr">
        <is>
          <t>train</t>
        </is>
      </c>
    </row>
    <row r="445" ht="15" customHeight="1" s="35">
      <c r="A445" s="48">
        <f>'1_Raw_Games'!A445</f>
        <v/>
      </c>
      <c r="B445" s="49">
        <f>'1_Raw_Games'!B445</f>
        <v/>
      </c>
      <c r="C445" s="48">
        <f>'1_Raw_Games'!D445</f>
        <v/>
      </c>
      <c r="D445" s="48">
        <f>'1_Raw_Games'!C445</f>
        <v/>
      </c>
      <c r="E445" s="48">
        <f>'1_Raw_Games'!O445</f>
        <v/>
      </c>
      <c r="F445" s="55">
        <f>'3_Elo_Chain'!H445</f>
        <v/>
      </c>
      <c r="G445" s="66" t="n">
        <v>-0.4046648105101325</v>
      </c>
      <c r="H445" s="66" t="n">
        <v>0.4560879810017955</v>
      </c>
      <c r="I445" s="37" t="inlineStr">
        <is>
          <t>train</t>
        </is>
      </c>
    </row>
    <row r="446" ht="15" customHeight="1" s="35">
      <c r="A446" s="48">
        <f>'1_Raw_Games'!A446</f>
        <v/>
      </c>
      <c r="B446" s="49">
        <f>'1_Raw_Games'!B446</f>
        <v/>
      </c>
      <c r="C446" s="48">
        <f>'1_Raw_Games'!D446</f>
        <v/>
      </c>
      <c r="D446" s="48">
        <f>'1_Raw_Games'!C446</f>
        <v/>
      </c>
      <c r="E446" s="48">
        <f>'1_Raw_Games'!O446</f>
        <v/>
      </c>
      <c r="F446" s="55">
        <f>'3_Elo_Chain'!H446</f>
        <v/>
      </c>
      <c r="G446" s="66" t="n">
        <v>0.4942708356506159</v>
      </c>
      <c r="H446" s="66" t="n">
        <v>3.058733687487873</v>
      </c>
      <c r="I446" s="37" t="inlineStr">
        <is>
          <t>train</t>
        </is>
      </c>
    </row>
    <row r="447" ht="15" customHeight="1" s="35">
      <c r="A447" s="48">
        <f>'1_Raw_Games'!A447</f>
        <v/>
      </c>
      <c r="B447" s="49">
        <f>'1_Raw_Games'!B447</f>
        <v/>
      </c>
      <c r="C447" s="48">
        <f>'1_Raw_Games'!D447</f>
        <v/>
      </c>
      <c r="D447" s="48">
        <f>'1_Raw_Games'!C447</f>
        <v/>
      </c>
      <c r="E447" s="48">
        <f>'1_Raw_Games'!O447</f>
        <v/>
      </c>
      <c r="F447" s="55">
        <f>'3_Elo_Chain'!H447</f>
        <v/>
      </c>
      <c r="G447" s="66" t="n">
        <v>0.3833274712018235</v>
      </c>
      <c r="H447" s="66" t="n">
        <v>-2.840120029658951</v>
      </c>
      <c r="I447" s="37" t="inlineStr">
        <is>
          <t>train</t>
        </is>
      </c>
    </row>
    <row r="448" ht="15" customHeight="1" s="35">
      <c r="A448" s="48">
        <f>'1_Raw_Games'!A448</f>
        <v/>
      </c>
      <c r="B448" s="49">
        <f>'1_Raw_Games'!B448</f>
        <v/>
      </c>
      <c r="C448" s="48">
        <f>'1_Raw_Games'!D448</f>
        <v/>
      </c>
      <c r="D448" s="48">
        <f>'1_Raw_Games'!C448</f>
        <v/>
      </c>
      <c r="E448" s="48">
        <f>'1_Raw_Games'!O448</f>
        <v/>
      </c>
      <c r="F448" s="55">
        <f>'3_Elo_Chain'!H448</f>
        <v/>
      </c>
      <c r="G448" s="66" t="n">
        <v>0.4673896241603011</v>
      </c>
      <c r="H448" s="66" t="n">
        <v>-0.3613499105034865</v>
      </c>
      <c r="I448" s="37" t="inlineStr">
        <is>
          <t>train</t>
        </is>
      </c>
    </row>
    <row r="449" ht="15" customHeight="1" s="35">
      <c r="A449" s="48">
        <f>'1_Raw_Games'!A449</f>
        <v/>
      </c>
      <c r="B449" s="49">
        <f>'1_Raw_Games'!B449</f>
        <v/>
      </c>
      <c r="C449" s="48">
        <f>'1_Raw_Games'!D449</f>
        <v/>
      </c>
      <c r="D449" s="48">
        <f>'1_Raw_Games'!C449</f>
        <v/>
      </c>
      <c r="E449" s="48">
        <f>'1_Raw_Games'!O449</f>
        <v/>
      </c>
      <c r="F449" s="55">
        <f>'3_Elo_Chain'!H449</f>
        <v/>
      </c>
      <c r="G449" s="66" t="n">
        <v>0.3118371918222886</v>
      </c>
      <c r="H449" s="66" t="n">
        <v>0.8394656592977041</v>
      </c>
      <c r="I449" s="37" t="inlineStr">
        <is>
          <t>train</t>
        </is>
      </c>
    </row>
    <row r="450" ht="15" customHeight="1" s="35">
      <c r="A450" s="48">
        <f>'1_Raw_Games'!A450</f>
        <v/>
      </c>
      <c r="B450" s="49">
        <f>'1_Raw_Games'!B450</f>
        <v/>
      </c>
      <c r="C450" s="48">
        <f>'1_Raw_Games'!D450</f>
        <v/>
      </c>
      <c r="D450" s="48">
        <f>'1_Raw_Games'!C450</f>
        <v/>
      </c>
      <c r="E450" s="48">
        <f>'1_Raw_Games'!O450</f>
        <v/>
      </c>
      <c r="F450" s="55">
        <f>'3_Elo_Chain'!H450</f>
        <v/>
      </c>
      <c r="G450" s="66" t="n">
        <v>0.3206434334859486</v>
      </c>
      <c r="H450" s="66" t="n">
        <v>-1.787989553200511</v>
      </c>
      <c r="I450" s="37" t="inlineStr">
        <is>
          <t>train</t>
        </is>
      </c>
    </row>
    <row r="451" ht="15" customHeight="1" s="35">
      <c r="A451" s="48">
        <f>'1_Raw_Games'!A451</f>
        <v/>
      </c>
      <c r="B451" s="49">
        <f>'1_Raw_Games'!B451</f>
        <v/>
      </c>
      <c r="C451" s="48">
        <f>'1_Raw_Games'!D451</f>
        <v/>
      </c>
      <c r="D451" s="48">
        <f>'1_Raw_Games'!C451</f>
        <v/>
      </c>
      <c r="E451" s="48">
        <f>'1_Raw_Games'!O451</f>
        <v/>
      </c>
      <c r="F451" s="55">
        <f>'3_Elo_Chain'!H451</f>
        <v/>
      </c>
      <c r="G451" s="66" t="n">
        <v>0.2014854748399569</v>
      </c>
      <c r="H451" s="66" t="n">
        <v>1.978467736963502</v>
      </c>
      <c r="I451" s="37" t="inlineStr">
        <is>
          <t>train</t>
        </is>
      </c>
    </row>
    <row r="452" ht="15" customHeight="1" s="35">
      <c r="A452" s="48">
        <f>'1_Raw_Games'!A452</f>
        <v/>
      </c>
      <c r="B452" s="49">
        <f>'1_Raw_Games'!B452</f>
        <v/>
      </c>
      <c r="C452" s="48">
        <f>'1_Raw_Games'!D452</f>
        <v/>
      </c>
      <c r="D452" s="48">
        <f>'1_Raw_Games'!C452</f>
        <v/>
      </c>
      <c r="E452" s="48">
        <f>'1_Raw_Games'!O452</f>
        <v/>
      </c>
      <c r="F452" s="55">
        <f>'3_Elo_Chain'!H452</f>
        <v/>
      </c>
      <c r="G452" s="66" t="n">
        <v>0.6772061857440143</v>
      </c>
      <c r="H452" s="66" t="n">
        <v>-4.202906009833955</v>
      </c>
      <c r="I452" s="37" t="inlineStr">
        <is>
          <t>train</t>
        </is>
      </c>
    </row>
    <row r="453" ht="15" customHeight="1" s="35">
      <c r="A453" s="48">
        <f>'1_Raw_Games'!A453</f>
        <v/>
      </c>
      <c r="B453" s="49">
        <f>'1_Raw_Games'!B453</f>
        <v/>
      </c>
      <c r="C453" s="48">
        <f>'1_Raw_Games'!D453</f>
        <v/>
      </c>
      <c r="D453" s="48">
        <f>'1_Raw_Games'!C453</f>
        <v/>
      </c>
      <c r="E453" s="48">
        <f>'1_Raw_Games'!O453</f>
        <v/>
      </c>
      <c r="F453" s="55">
        <f>'3_Elo_Chain'!H453</f>
        <v/>
      </c>
      <c r="G453" s="66" t="n">
        <v>-0.4022377365727859</v>
      </c>
      <c r="H453" s="66" t="n">
        <v>10.14953567018344</v>
      </c>
      <c r="I453" s="37" t="inlineStr">
        <is>
          <t>train</t>
        </is>
      </c>
    </row>
    <row r="454" ht="15" customHeight="1" s="35">
      <c r="A454" s="48">
        <f>'1_Raw_Games'!A454</f>
        <v/>
      </c>
      <c r="B454" s="49">
        <f>'1_Raw_Games'!B454</f>
        <v/>
      </c>
      <c r="C454" s="48">
        <f>'1_Raw_Games'!D454</f>
        <v/>
      </c>
      <c r="D454" s="48">
        <f>'1_Raw_Games'!C454</f>
        <v/>
      </c>
      <c r="E454" s="48">
        <f>'1_Raw_Games'!O454</f>
        <v/>
      </c>
      <c r="F454" s="55">
        <f>'3_Elo_Chain'!H454</f>
        <v/>
      </c>
      <c r="G454" s="66" t="n">
        <v>-0.5063643061713056</v>
      </c>
      <c r="H454" s="66" t="n">
        <v>2.949764093544349</v>
      </c>
      <c r="I454" s="37" t="inlineStr">
        <is>
          <t>train</t>
        </is>
      </c>
    </row>
    <row r="455" ht="15" customHeight="1" s="35">
      <c r="A455" s="48">
        <f>'1_Raw_Games'!A455</f>
        <v/>
      </c>
      <c r="B455" s="49">
        <f>'1_Raw_Games'!B455</f>
        <v/>
      </c>
      <c r="C455" s="48">
        <f>'1_Raw_Games'!D455</f>
        <v/>
      </c>
      <c r="D455" s="48">
        <f>'1_Raw_Games'!C455</f>
        <v/>
      </c>
      <c r="E455" s="48">
        <f>'1_Raw_Games'!O455</f>
        <v/>
      </c>
      <c r="F455" s="55">
        <f>'3_Elo_Chain'!H455</f>
        <v/>
      </c>
      <c r="G455" s="66" t="n">
        <v>0.1111453755516917</v>
      </c>
      <c r="H455" s="66" t="n">
        <v>-0.0217203624009802</v>
      </c>
      <c r="I455" s="37" t="inlineStr">
        <is>
          <t>train</t>
        </is>
      </c>
    </row>
    <row r="456" ht="15" customHeight="1" s="35">
      <c r="A456" s="48">
        <f>'1_Raw_Games'!A456</f>
        <v/>
      </c>
      <c r="B456" s="49">
        <f>'1_Raw_Games'!B456</f>
        <v/>
      </c>
      <c r="C456" s="48">
        <f>'1_Raw_Games'!D456</f>
        <v/>
      </c>
      <c r="D456" s="48">
        <f>'1_Raw_Games'!C456</f>
        <v/>
      </c>
      <c r="E456" s="48">
        <f>'1_Raw_Games'!O456</f>
        <v/>
      </c>
      <c r="F456" s="55">
        <f>'3_Elo_Chain'!H456</f>
        <v/>
      </c>
      <c r="G456" s="66" t="n">
        <v>0.3649747025096946</v>
      </c>
      <c r="H456" s="66" t="n">
        <v>4.433722069786104</v>
      </c>
      <c r="I456" s="37" t="inlineStr">
        <is>
          <t>train</t>
        </is>
      </c>
    </row>
    <row r="457" ht="15" customHeight="1" s="35">
      <c r="A457" s="48">
        <f>'1_Raw_Games'!A457</f>
        <v/>
      </c>
      <c r="B457" s="49">
        <f>'1_Raw_Games'!B457</f>
        <v/>
      </c>
      <c r="C457" s="48">
        <f>'1_Raw_Games'!D457</f>
        <v/>
      </c>
      <c r="D457" s="48">
        <f>'1_Raw_Games'!C457</f>
        <v/>
      </c>
      <c r="E457" s="48">
        <f>'1_Raw_Games'!O457</f>
        <v/>
      </c>
      <c r="F457" s="55">
        <f>'3_Elo_Chain'!H457</f>
        <v/>
      </c>
      <c r="G457" s="66" t="n">
        <v>-0.2803506526414342</v>
      </c>
      <c r="H457" s="66" t="n">
        <v>10.34514548275307</v>
      </c>
      <c r="I457" s="37" t="inlineStr">
        <is>
          <t>train</t>
        </is>
      </c>
    </row>
    <row r="458" ht="15" customHeight="1" s="35">
      <c r="A458" s="48">
        <f>'1_Raw_Games'!A458</f>
        <v/>
      </c>
      <c r="B458" s="49">
        <f>'1_Raw_Games'!B458</f>
        <v/>
      </c>
      <c r="C458" s="48">
        <f>'1_Raw_Games'!D458</f>
        <v/>
      </c>
      <c r="D458" s="48">
        <f>'1_Raw_Games'!C458</f>
        <v/>
      </c>
      <c r="E458" s="48">
        <f>'1_Raw_Games'!O458</f>
        <v/>
      </c>
      <c r="F458" s="55">
        <f>'3_Elo_Chain'!H458</f>
        <v/>
      </c>
      <c r="G458" s="66" t="n">
        <v>-0.505900913981835</v>
      </c>
      <c r="H458" s="66" t="n">
        <v>0.0188246328497871</v>
      </c>
      <c r="I458" s="37" t="inlineStr">
        <is>
          <t>train</t>
        </is>
      </c>
    </row>
    <row r="459" ht="15" customHeight="1" s="35">
      <c r="A459" s="48">
        <f>'1_Raw_Games'!A459</f>
        <v/>
      </c>
      <c r="B459" s="49">
        <f>'1_Raw_Games'!B459</f>
        <v/>
      </c>
      <c r="C459" s="48">
        <f>'1_Raw_Games'!D459</f>
        <v/>
      </c>
      <c r="D459" s="48">
        <f>'1_Raw_Games'!C459</f>
        <v/>
      </c>
      <c r="E459" s="48">
        <f>'1_Raw_Games'!O459</f>
        <v/>
      </c>
      <c r="F459" s="55">
        <f>'3_Elo_Chain'!H459</f>
        <v/>
      </c>
      <c r="G459" s="66" t="n">
        <v>0.4556860494977093</v>
      </c>
      <c r="H459" s="66" t="n">
        <v>-2.536374328183352</v>
      </c>
      <c r="I459" s="37" t="inlineStr">
        <is>
          <t>train</t>
        </is>
      </c>
    </row>
    <row r="460" ht="15" customHeight="1" s="35">
      <c r="A460" s="48">
        <f>'1_Raw_Games'!A460</f>
        <v/>
      </c>
      <c r="B460" s="49">
        <f>'1_Raw_Games'!B460</f>
        <v/>
      </c>
      <c r="C460" s="48">
        <f>'1_Raw_Games'!D460</f>
        <v/>
      </c>
      <c r="D460" s="48">
        <f>'1_Raw_Games'!C460</f>
        <v/>
      </c>
      <c r="E460" s="48">
        <f>'1_Raw_Games'!O460</f>
        <v/>
      </c>
      <c r="F460" s="55">
        <f>'3_Elo_Chain'!H460</f>
        <v/>
      </c>
      <c r="G460" s="66" t="n">
        <v>0.06266502065067781</v>
      </c>
      <c r="H460" s="66" t="n">
        <v>-1.999833721646752</v>
      </c>
      <c r="I460" s="37" t="inlineStr">
        <is>
          <t>train</t>
        </is>
      </c>
    </row>
    <row r="461" ht="15" customHeight="1" s="35">
      <c r="A461" s="48">
        <f>'1_Raw_Games'!A461</f>
        <v/>
      </c>
      <c r="B461" s="49">
        <f>'1_Raw_Games'!B461</f>
        <v/>
      </c>
      <c r="C461" s="48">
        <f>'1_Raw_Games'!D461</f>
        <v/>
      </c>
      <c r="D461" s="48">
        <f>'1_Raw_Games'!C461</f>
        <v/>
      </c>
      <c r="E461" s="48">
        <f>'1_Raw_Games'!O461</f>
        <v/>
      </c>
      <c r="F461" s="55">
        <f>'3_Elo_Chain'!H461</f>
        <v/>
      </c>
      <c r="G461" s="66" t="n">
        <v>-0.0316071134185104</v>
      </c>
      <c r="H461" s="66" t="n">
        <v>-4.345591918930996</v>
      </c>
      <c r="I461" s="37" t="inlineStr">
        <is>
          <t>train</t>
        </is>
      </c>
    </row>
    <row r="462" ht="15" customHeight="1" s="35">
      <c r="A462" s="48">
        <f>'1_Raw_Games'!A462</f>
        <v/>
      </c>
      <c r="B462" s="49">
        <f>'1_Raw_Games'!B462</f>
        <v/>
      </c>
      <c r="C462" s="48">
        <f>'1_Raw_Games'!D462</f>
        <v/>
      </c>
      <c r="D462" s="48">
        <f>'1_Raw_Games'!C462</f>
        <v/>
      </c>
      <c r="E462" s="48">
        <f>'1_Raw_Games'!O462</f>
        <v/>
      </c>
      <c r="F462" s="55">
        <f>'3_Elo_Chain'!H462</f>
        <v/>
      </c>
      <c r="G462" s="66" t="n">
        <v>-0.3338401137232598</v>
      </c>
      <c r="H462" s="66" t="n">
        <v>8.36365392536289</v>
      </c>
      <c r="I462" s="37" t="inlineStr">
        <is>
          <t>train</t>
        </is>
      </c>
    </row>
    <row r="463" ht="15" customHeight="1" s="35">
      <c r="A463" s="48">
        <f>'1_Raw_Games'!A463</f>
        <v/>
      </c>
      <c r="B463" s="49">
        <f>'1_Raw_Games'!B463</f>
        <v/>
      </c>
      <c r="C463" s="48">
        <f>'1_Raw_Games'!D463</f>
        <v/>
      </c>
      <c r="D463" s="48">
        <f>'1_Raw_Games'!C463</f>
        <v/>
      </c>
      <c r="E463" s="48">
        <f>'1_Raw_Games'!O463</f>
        <v/>
      </c>
      <c r="F463" s="55">
        <f>'3_Elo_Chain'!H463</f>
        <v/>
      </c>
      <c r="G463" s="66" t="n">
        <v>-0.1353930055912921</v>
      </c>
      <c r="H463" s="66" t="n">
        <v>-5.210447332006526</v>
      </c>
      <c r="I463" s="37" t="inlineStr">
        <is>
          <t>train</t>
        </is>
      </c>
    </row>
    <row r="464" ht="15" customHeight="1" s="35">
      <c r="A464" s="48">
        <f>'1_Raw_Games'!A464</f>
        <v/>
      </c>
      <c r="B464" s="49">
        <f>'1_Raw_Games'!B464</f>
        <v/>
      </c>
      <c r="C464" s="48">
        <f>'1_Raw_Games'!D464</f>
        <v/>
      </c>
      <c r="D464" s="48">
        <f>'1_Raw_Games'!C464</f>
        <v/>
      </c>
      <c r="E464" s="48">
        <f>'1_Raw_Games'!O464</f>
        <v/>
      </c>
      <c r="F464" s="55">
        <f>'3_Elo_Chain'!H464</f>
        <v/>
      </c>
      <c r="G464" s="66" t="n">
        <v>0.8274948942901488</v>
      </c>
      <c r="H464" s="66" t="n">
        <v>-5.756674687806329</v>
      </c>
      <c r="I464" s="37" t="inlineStr">
        <is>
          <t>train</t>
        </is>
      </c>
    </row>
    <row r="465" ht="15" customHeight="1" s="35">
      <c r="A465" s="48">
        <f>'1_Raw_Games'!A465</f>
        <v/>
      </c>
      <c r="B465" s="49">
        <f>'1_Raw_Games'!B465</f>
        <v/>
      </c>
      <c r="C465" s="48">
        <f>'1_Raw_Games'!D465</f>
        <v/>
      </c>
      <c r="D465" s="48">
        <f>'1_Raw_Games'!C465</f>
        <v/>
      </c>
      <c r="E465" s="48">
        <f>'1_Raw_Games'!O465</f>
        <v/>
      </c>
      <c r="F465" s="55">
        <f>'3_Elo_Chain'!H465</f>
        <v/>
      </c>
      <c r="G465" s="66" t="n">
        <v>0.4254010470775183</v>
      </c>
      <c r="H465" s="66" t="n">
        <v>0.9782788310659036</v>
      </c>
      <c r="I465" s="37" t="inlineStr">
        <is>
          <t>train</t>
        </is>
      </c>
    </row>
    <row r="466" ht="15" customHeight="1" s="35">
      <c r="A466" s="48">
        <f>'1_Raw_Games'!A466</f>
        <v/>
      </c>
      <c r="B466" s="49">
        <f>'1_Raw_Games'!B466</f>
        <v/>
      </c>
      <c r="C466" s="48">
        <f>'1_Raw_Games'!D466</f>
        <v/>
      </c>
      <c r="D466" s="48">
        <f>'1_Raw_Games'!C466</f>
        <v/>
      </c>
      <c r="E466" s="48">
        <f>'1_Raw_Games'!O466</f>
        <v/>
      </c>
      <c r="F466" s="55">
        <f>'3_Elo_Chain'!H466</f>
        <v/>
      </c>
      <c r="G466" s="66" t="n">
        <v>0.4770208605246302</v>
      </c>
      <c r="H466" s="66" t="n">
        <v>-0.9098103439144354</v>
      </c>
      <c r="I466" s="37" t="inlineStr">
        <is>
          <t>train</t>
        </is>
      </c>
    </row>
    <row r="467" ht="15" customHeight="1" s="35">
      <c r="A467" s="48">
        <f>'1_Raw_Games'!A467</f>
        <v/>
      </c>
      <c r="B467" s="49">
        <f>'1_Raw_Games'!B467</f>
        <v/>
      </c>
      <c r="C467" s="48">
        <f>'1_Raw_Games'!D467</f>
        <v/>
      </c>
      <c r="D467" s="48">
        <f>'1_Raw_Games'!C467</f>
        <v/>
      </c>
      <c r="E467" s="48">
        <f>'1_Raw_Games'!O467</f>
        <v/>
      </c>
      <c r="F467" s="55">
        <f>'3_Elo_Chain'!H467</f>
        <v/>
      </c>
      <c r="G467" s="66" t="n">
        <v>0.7672722380528991</v>
      </c>
      <c r="H467" s="66" t="n">
        <v>-5.524513966499295</v>
      </c>
      <c r="I467" s="37" t="inlineStr">
        <is>
          <t>train</t>
        </is>
      </c>
    </row>
    <row r="468" ht="15" customHeight="1" s="35">
      <c r="A468" s="48">
        <f>'1_Raw_Games'!A468</f>
        <v/>
      </c>
      <c r="B468" s="49">
        <f>'1_Raw_Games'!B468</f>
        <v/>
      </c>
      <c r="C468" s="48">
        <f>'1_Raw_Games'!D468</f>
        <v/>
      </c>
      <c r="D468" s="48">
        <f>'1_Raw_Games'!C468</f>
        <v/>
      </c>
      <c r="E468" s="48">
        <f>'1_Raw_Games'!O468</f>
        <v/>
      </c>
      <c r="F468" s="55">
        <f>'3_Elo_Chain'!H468</f>
        <v/>
      </c>
      <c r="G468" s="66" t="n">
        <v>0.929832449081632</v>
      </c>
      <c r="H468" s="66" t="n">
        <v>1.606179932270056</v>
      </c>
      <c r="I468" s="37" t="inlineStr">
        <is>
          <t>train</t>
        </is>
      </c>
    </row>
    <row r="469" ht="15" customHeight="1" s="35">
      <c r="A469" s="48">
        <f>'1_Raw_Games'!A469</f>
        <v/>
      </c>
      <c r="B469" s="49">
        <f>'1_Raw_Games'!B469</f>
        <v/>
      </c>
      <c r="C469" s="48">
        <f>'1_Raw_Games'!D469</f>
        <v/>
      </c>
      <c r="D469" s="48">
        <f>'1_Raw_Games'!C469</f>
        <v/>
      </c>
      <c r="E469" s="48">
        <f>'1_Raw_Games'!O469</f>
        <v/>
      </c>
      <c r="F469" s="55">
        <f>'3_Elo_Chain'!H469</f>
        <v/>
      </c>
      <c r="G469" s="66" t="n">
        <v>0.2612714520272319</v>
      </c>
      <c r="H469" s="66" t="n">
        <v>-8.988535293193156</v>
      </c>
      <c r="I469" s="37" t="inlineStr">
        <is>
          <t>train</t>
        </is>
      </c>
    </row>
    <row r="470" ht="15" customHeight="1" s="35">
      <c r="A470" s="48">
        <f>'1_Raw_Games'!A470</f>
        <v/>
      </c>
      <c r="B470" s="49">
        <f>'1_Raw_Games'!B470</f>
        <v/>
      </c>
      <c r="C470" s="48">
        <f>'1_Raw_Games'!D470</f>
        <v/>
      </c>
      <c r="D470" s="48">
        <f>'1_Raw_Games'!C470</f>
        <v/>
      </c>
      <c r="E470" s="48">
        <f>'1_Raw_Games'!O470</f>
        <v/>
      </c>
      <c r="F470" s="55">
        <f>'3_Elo_Chain'!H470</f>
        <v/>
      </c>
      <c r="G470" s="66" t="n">
        <v>0.7258192686845037</v>
      </c>
      <c r="H470" s="66" t="n">
        <v>-6.104335583729302</v>
      </c>
      <c r="I470" s="37" t="inlineStr">
        <is>
          <t>train</t>
        </is>
      </c>
    </row>
    <row r="471" ht="15" customHeight="1" s="35">
      <c r="A471" s="48">
        <f>'1_Raw_Games'!A471</f>
        <v/>
      </c>
      <c r="B471" s="49">
        <f>'1_Raw_Games'!B471</f>
        <v/>
      </c>
      <c r="C471" s="48">
        <f>'1_Raw_Games'!D471</f>
        <v/>
      </c>
      <c r="D471" s="48">
        <f>'1_Raw_Games'!C471</f>
        <v/>
      </c>
      <c r="E471" s="48">
        <f>'1_Raw_Games'!O471</f>
        <v/>
      </c>
      <c r="F471" s="55">
        <f>'3_Elo_Chain'!H471</f>
        <v/>
      </c>
      <c r="G471" s="66" t="n">
        <v>-0.2375781663683949</v>
      </c>
      <c r="H471" s="66" t="n">
        <v>-3.320202968197179</v>
      </c>
      <c r="I471" s="37" t="inlineStr">
        <is>
          <t>train</t>
        </is>
      </c>
    </row>
    <row r="472" ht="15" customHeight="1" s="35">
      <c r="A472" s="48">
        <f>'1_Raw_Games'!A472</f>
        <v/>
      </c>
      <c r="B472" s="49">
        <f>'1_Raw_Games'!B472</f>
        <v/>
      </c>
      <c r="C472" s="48">
        <f>'1_Raw_Games'!D472</f>
        <v/>
      </c>
      <c r="D472" s="48">
        <f>'1_Raw_Games'!C472</f>
        <v/>
      </c>
      <c r="E472" s="48">
        <f>'1_Raw_Games'!O472</f>
        <v/>
      </c>
      <c r="F472" s="55">
        <f>'3_Elo_Chain'!H472</f>
        <v/>
      </c>
      <c r="G472" s="66" t="n">
        <v>-0.1723949060187059</v>
      </c>
      <c r="H472" s="66" t="n">
        <v>-3.481430848259179</v>
      </c>
      <c r="I472" s="37" t="inlineStr">
        <is>
          <t>train</t>
        </is>
      </c>
    </row>
    <row r="473" ht="15" customHeight="1" s="35">
      <c r="A473" s="48">
        <f>'1_Raw_Games'!A473</f>
        <v/>
      </c>
      <c r="B473" s="49">
        <f>'1_Raw_Games'!B473</f>
        <v/>
      </c>
      <c r="C473" s="48">
        <f>'1_Raw_Games'!D473</f>
        <v/>
      </c>
      <c r="D473" s="48">
        <f>'1_Raw_Games'!C473</f>
        <v/>
      </c>
      <c r="E473" s="48">
        <f>'1_Raw_Games'!O473</f>
        <v/>
      </c>
      <c r="F473" s="55">
        <f>'3_Elo_Chain'!H473</f>
        <v/>
      </c>
      <c r="G473" s="66" t="n">
        <v>-0.5396967244973079</v>
      </c>
      <c r="H473" s="66" t="n">
        <v>2.020576915749915</v>
      </c>
      <c r="I473" s="37" t="inlineStr">
        <is>
          <t>train</t>
        </is>
      </c>
    </row>
    <row r="474" ht="15" customHeight="1" s="35">
      <c r="A474" s="48">
        <f>'1_Raw_Games'!A474</f>
        <v/>
      </c>
      <c r="B474" s="49">
        <f>'1_Raw_Games'!B474</f>
        <v/>
      </c>
      <c r="C474" s="48">
        <f>'1_Raw_Games'!D474</f>
        <v/>
      </c>
      <c r="D474" s="48">
        <f>'1_Raw_Games'!C474</f>
        <v/>
      </c>
      <c r="E474" s="48">
        <f>'1_Raw_Games'!O474</f>
        <v/>
      </c>
      <c r="F474" s="55">
        <f>'3_Elo_Chain'!H474</f>
        <v/>
      </c>
      <c r="G474" s="66" t="n">
        <v>0.8631122966756115</v>
      </c>
      <c r="H474" s="66" t="n">
        <v>-6.508249193304634</v>
      </c>
      <c r="I474" s="37" t="inlineStr">
        <is>
          <t>train</t>
        </is>
      </c>
    </row>
    <row r="475" ht="15" customHeight="1" s="35">
      <c r="A475" s="48">
        <f>'1_Raw_Games'!A475</f>
        <v/>
      </c>
      <c r="B475" s="49">
        <f>'1_Raw_Games'!B475</f>
        <v/>
      </c>
      <c r="C475" s="48">
        <f>'1_Raw_Games'!D475</f>
        <v/>
      </c>
      <c r="D475" s="48">
        <f>'1_Raw_Games'!C475</f>
        <v/>
      </c>
      <c r="E475" s="48">
        <f>'1_Raw_Games'!O475</f>
        <v/>
      </c>
      <c r="F475" s="55">
        <f>'3_Elo_Chain'!H475</f>
        <v/>
      </c>
      <c r="G475" s="66" t="n">
        <v>0.1643525472971403</v>
      </c>
      <c r="H475" s="66" t="n">
        <v>2.776431646467837</v>
      </c>
      <c r="I475" s="37" t="inlineStr">
        <is>
          <t>train</t>
        </is>
      </c>
    </row>
    <row r="476" ht="15" customHeight="1" s="35">
      <c r="A476" s="48">
        <f>'1_Raw_Games'!A476</f>
        <v/>
      </c>
      <c r="B476" s="49">
        <f>'1_Raw_Games'!B476</f>
        <v/>
      </c>
      <c r="C476" s="48">
        <f>'1_Raw_Games'!D476</f>
        <v/>
      </c>
      <c r="D476" s="48">
        <f>'1_Raw_Games'!C476</f>
        <v/>
      </c>
      <c r="E476" s="48">
        <f>'1_Raw_Games'!O476</f>
        <v/>
      </c>
      <c r="F476" s="55">
        <f>'3_Elo_Chain'!H476</f>
        <v/>
      </c>
      <c r="G476" s="66" t="n">
        <v>-0.3613233303313868</v>
      </c>
      <c r="H476" s="66" t="n">
        <v>8.010792131243671</v>
      </c>
      <c r="I476" s="37" t="inlineStr">
        <is>
          <t>train</t>
        </is>
      </c>
    </row>
    <row r="477" ht="15" customHeight="1" s="35">
      <c r="A477" s="48">
        <f>'1_Raw_Games'!A477</f>
        <v/>
      </c>
      <c r="B477" s="49">
        <f>'1_Raw_Games'!B477</f>
        <v/>
      </c>
      <c r="C477" s="48">
        <f>'1_Raw_Games'!D477</f>
        <v/>
      </c>
      <c r="D477" s="48">
        <f>'1_Raw_Games'!C477</f>
        <v/>
      </c>
      <c r="E477" s="48">
        <f>'1_Raw_Games'!O477</f>
        <v/>
      </c>
      <c r="F477" s="55">
        <f>'3_Elo_Chain'!H477</f>
        <v/>
      </c>
      <c r="G477" s="66" t="n">
        <v>-0.0412033458135905</v>
      </c>
      <c r="H477" s="66" t="n">
        <v>5.601513957380989</v>
      </c>
      <c r="I477" s="37" t="inlineStr">
        <is>
          <t>train</t>
        </is>
      </c>
    </row>
    <row r="478" ht="15" customHeight="1" s="35">
      <c r="A478" s="48">
        <f>'1_Raw_Games'!A478</f>
        <v/>
      </c>
      <c r="B478" s="49">
        <f>'1_Raw_Games'!B478</f>
        <v/>
      </c>
      <c r="C478" s="48">
        <f>'1_Raw_Games'!D478</f>
        <v/>
      </c>
      <c r="D478" s="48">
        <f>'1_Raw_Games'!C478</f>
        <v/>
      </c>
      <c r="E478" s="48">
        <f>'1_Raw_Games'!O478</f>
        <v/>
      </c>
      <c r="F478" s="55">
        <f>'3_Elo_Chain'!H478</f>
        <v/>
      </c>
      <c r="G478" s="66" t="n">
        <v>-0.0341416755235613</v>
      </c>
      <c r="H478" s="66" t="n">
        <v>-2.012319672639936</v>
      </c>
      <c r="I478" s="37" t="inlineStr">
        <is>
          <t>train</t>
        </is>
      </c>
    </row>
    <row r="479" ht="15" customHeight="1" s="35">
      <c r="A479" s="48">
        <f>'1_Raw_Games'!A479</f>
        <v/>
      </c>
      <c r="B479" s="49">
        <f>'1_Raw_Games'!B479</f>
        <v/>
      </c>
      <c r="C479" s="48">
        <f>'1_Raw_Games'!D479</f>
        <v/>
      </c>
      <c r="D479" s="48">
        <f>'1_Raw_Games'!C479</f>
        <v/>
      </c>
      <c r="E479" s="48">
        <f>'1_Raw_Games'!O479</f>
        <v/>
      </c>
      <c r="F479" s="55">
        <f>'3_Elo_Chain'!H479</f>
        <v/>
      </c>
      <c r="G479" s="66" t="n">
        <v>0.2159582416680987</v>
      </c>
      <c r="H479" s="66" t="n">
        <v>0.1071630265485028</v>
      </c>
      <c r="I479" s="37" t="inlineStr">
        <is>
          <t>train</t>
        </is>
      </c>
    </row>
    <row r="480" ht="15" customHeight="1" s="35">
      <c r="A480" s="48">
        <f>'1_Raw_Games'!A480</f>
        <v/>
      </c>
      <c r="B480" s="49">
        <f>'1_Raw_Games'!B480</f>
        <v/>
      </c>
      <c r="C480" s="48">
        <f>'1_Raw_Games'!D480</f>
        <v/>
      </c>
      <c r="D480" s="48">
        <f>'1_Raw_Games'!C480</f>
        <v/>
      </c>
      <c r="E480" s="48">
        <f>'1_Raw_Games'!O480</f>
        <v/>
      </c>
      <c r="F480" s="55">
        <f>'3_Elo_Chain'!H480</f>
        <v/>
      </c>
      <c r="G480" s="66" t="n">
        <v>-0.0048036527582276</v>
      </c>
      <c r="H480" s="66" t="n">
        <v>1.280754691583155</v>
      </c>
      <c r="I480" s="37" t="inlineStr">
        <is>
          <t>train</t>
        </is>
      </c>
    </row>
    <row r="481" ht="15" customHeight="1" s="35">
      <c r="A481" s="48">
        <f>'1_Raw_Games'!A481</f>
        <v/>
      </c>
      <c r="B481" s="49">
        <f>'1_Raw_Games'!B481</f>
        <v/>
      </c>
      <c r="C481" s="48">
        <f>'1_Raw_Games'!D481</f>
        <v/>
      </c>
      <c r="D481" s="48">
        <f>'1_Raw_Games'!C481</f>
        <v/>
      </c>
      <c r="E481" s="48">
        <f>'1_Raw_Games'!O481</f>
        <v/>
      </c>
      <c r="F481" s="55">
        <f>'3_Elo_Chain'!H481</f>
        <v/>
      </c>
      <c r="G481" s="66" t="n">
        <v>1.10358459402284</v>
      </c>
      <c r="H481" s="66" t="n">
        <v>-2.94965827383505</v>
      </c>
      <c r="I481" s="37" t="inlineStr">
        <is>
          <t>train</t>
        </is>
      </c>
    </row>
    <row r="482" ht="15" customHeight="1" s="35">
      <c r="A482" s="48">
        <f>'1_Raw_Games'!A482</f>
        <v/>
      </c>
      <c r="B482" s="49">
        <f>'1_Raw_Games'!B482</f>
        <v/>
      </c>
      <c r="C482" s="48">
        <f>'1_Raw_Games'!D482</f>
        <v/>
      </c>
      <c r="D482" s="48">
        <f>'1_Raw_Games'!C482</f>
        <v/>
      </c>
      <c r="E482" s="48">
        <f>'1_Raw_Games'!O482</f>
        <v/>
      </c>
      <c r="F482" s="55">
        <f>'3_Elo_Chain'!H482</f>
        <v/>
      </c>
      <c r="G482" s="66" t="n">
        <v>-0.5666691376768774</v>
      </c>
      <c r="H482" s="66" t="n">
        <v>5.920399756065597</v>
      </c>
      <c r="I482" s="37" t="inlineStr">
        <is>
          <t>train</t>
        </is>
      </c>
    </row>
    <row r="483" ht="15" customHeight="1" s="35">
      <c r="A483" s="48">
        <f>'1_Raw_Games'!A483</f>
        <v/>
      </c>
      <c r="B483" s="49">
        <f>'1_Raw_Games'!B483</f>
        <v/>
      </c>
      <c r="C483" s="48">
        <f>'1_Raw_Games'!D483</f>
        <v/>
      </c>
      <c r="D483" s="48">
        <f>'1_Raw_Games'!C483</f>
        <v/>
      </c>
      <c r="E483" s="48">
        <f>'1_Raw_Games'!O483</f>
        <v/>
      </c>
      <c r="F483" s="55">
        <f>'3_Elo_Chain'!H483</f>
        <v/>
      </c>
      <c r="G483" s="66" t="n">
        <v>0.902983915495167</v>
      </c>
      <c r="H483" s="66" t="n">
        <v>3.462090907347323</v>
      </c>
      <c r="I483" s="37" t="inlineStr">
        <is>
          <t>train</t>
        </is>
      </c>
    </row>
    <row r="484" ht="15" customHeight="1" s="35">
      <c r="A484" s="48">
        <f>'1_Raw_Games'!A484</f>
        <v/>
      </c>
      <c r="B484" s="49">
        <f>'1_Raw_Games'!B484</f>
        <v/>
      </c>
      <c r="C484" s="48">
        <f>'1_Raw_Games'!D484</f>
        <v/>
      </c>
      <c r="D484" s="48">
        <f>'1_Raw_Games'!C484</f>
        <v/>
      </c>
      <c r="E484" s="48">
        <f>'1_Raw_Games'!O484</f>
        <v/>
      </c>
      <c r="F484" s="55">
        <f>'3_Elo_Chain'!H484</f>
        <v/>
      </c>
      <c r="G484" s="66" t="n">
        <v>0.6938187323907351</v>
      </c>
      <c r="H484" s="66" t="n">
        <v>3.643807708057022</v>
      </c>
      <c r="I484" s="37" t="inlineStr">
        <is>
          <t>train</t>
        </is>
      </c>
    </row>
    <row r="485" ht="15" customHeight="1" s="35">
      <c r="A485" s="48">
        <f>'1_Raw_Games'!A485</f>
        <v/>
      </c>
      <c r="B485" s="49">
        <f>'1_Raw_Games'!B485</f>
        <v/>
      </c>
      <c r="C485" s="48">
        <f>'1_Raw_Games'!D485</f>
        <v/>
      </c>
      <c r="D485" s="48">
        <f>'1_Raw_Games'!C485</f>
        <v/>
      </c>
      <c r="E485" s="48">
        <f>'1_Raw_Games'!O485</f>
        <v/>
      </c>
      <c r="F485" s="55">
        <f>'3_Elo_Chain'!H485</f>
        <v/>
      </c>
      <c r="G485" s="66" t="n">
        <v>0.3708727266404918</v>
      </c>
      <c r="H485" s="66" t="n">
        <v>-3.065248290503346</v>
      </c>
      <c r="I485" s="37" t="inlineStr">
        <is>
          <t>train</t>
        </is>
      </c>
    </row>
    <row r="486" ht="15" customHeight="1" s="35">
      <c r="A486" s="48">
        <f>'1_Raw_Games'!A486</f>
        <v/>
      </c>
      <c r="B486" s="49">
        <f>'1_Raw_Games'!B486</f>
        <v/>
      </c>
      <c r="C486" s="48">
        <f>'1_Raw_Games'!D486</f>
        <v/>
      </c>
      <c r="D486" s="48">
        <f>'1_Raw_Games'!C486</f>
        <v/>
      </c>
      <c r="E486" s="48">
        <f>'1_Raw_Games'!O486</f>
        <v/>
      </c>
      <c r="F486" s="55">
        <f>'3_Elo_Chain'!H486</f>
        <v/>
      </c>
      <c r="G486" s="66" t="n">
        <v>0.1389800743440446</v>
      </c>
      <c r="H486" s="66" t="n">
        <v>3.150625139797339</v>
      </c>
      <c r="I486" s="37" t="inlineStr">
        <is>
          <t>train</t>
        </is>
      </c>
    </row>
    <row r="487" ht="15" customHeight="1" s="35">
      <c r="A487" s="48">
        <f>'1_Raw_Games'!A487</f>
        <v/>
      </c>
      <c r="B487" s="49">
        <f>'1_Raw_Games'!B487</f>
        <v/>
      </c>
      <c r="C487" s="48">
        <f>'1_Raw_Games'!D487</f>
        <v/>
      </c>
      <c r="D487" s="48">
        <f>'1_Raw_Games'!C487</f>
        <v/>
      </c>
      <c r="E487" s="48">
        <f>'1_Raw_Games'!O487</f>
        <v/>
      </c>
      <c r="F487" s="55">
        <f>'3_Elo_Chain'!H487</f>
        <v/>
      </c>
      <c r="G487" s="66" t="n">
        <v>-0.1415150199667251</v>
      </c>
      <c r="H487" s="66" t="n">
        <v>-1.047496102251027</v>
      </c>
      <c r="I487" s="37" t="inlineStr">
        <is>
          <t>train</t>
        </is>
      </c>
    </row>
    <row r="488" ht="15" customHeight="1" s="35">
      <c r="A488" s="48">
        <f>'1_Raw_Games'!A488</f>
        <v/>
      </c>
      <c r="B488" s="49">
        <f>'1_Raw_Games'!B488</f>
        <v/>
      </c>
      <c r="C488" s="48">
        <f>'1_Raw_Games'!D488</f>
        <v/>
      </c>
      <c r="D488" s="48">
        <f>'1_Raw_Games'!C488</f>
        <v/>
      </c>
      <c r="E488" s="48">
        <f>'1_Raw_Games'!O488</f>
        <v/>
      </c>
      <c r="F488" s="55">
        <f>'3_Elo_Chain'!H488</f>
        <v/>
      </c>
      <c r="G488" s="66" t="n">
        <v>0.1178404806461462</v>
      </c>
      <c r="H488" s="66" t="n">
        <v>-4.93949267484293</v>
      </c>
      <c r="I488" s="37" t="inlineStr">
        <is>
          <t>train</t>
        </is>
      </c>
    </row>
    <row r="489" ht="15" customHeight="1" s="35">
      <c r="A489" s="48">
        <f>'1_Raw_Games'!A489</f>
        <v/>
      </c>
      <c r="B489" s="49">
        <f>'1_Raw_Games'!B489</f>
        <v/>
      </c>
      <c r="C489" s="48">
        <f>'1_Raw_Games'!D489</f>
        <v/>
      </c>
      <c r="D489" s="48">
        <f>'1_Raw_Games'!C489</f>
        <v/>
      </c>
      <c r="E489" s="48">
        <f>'1_Raw_Games'!O489</f>
        <v/>
      </c>
      <c r="F489" s="55">
        <f>'3_Elo_Chain'!H489</f>
        <v/>
      </c>
      <c r="G489" s="66" t="n">
        <v>0.3500875854595821</v>
      </c>
      <c r="H489" s="66" t="n">
        <v>2.107158574155342</v>
      </c>
      <c r="I489" s="37" t="inlineStr">
        <is>
          <t>train</t>
        </is>
      </c>
    </row>
    <row r="490" ht="15" customHeight="1" s="35">
      <c r="A490" s="48">
        <f>'1_Raw_Games'!A490</f>
        <v/>
      </c>
      <c r="B490" s="49">
        <f>'1_Raw_Games'!B490</f>
        <v/>
      </c>
      <c r="C490" s="48">
        <f>'1_Raw_Games'!D490</f>
        <v/>
      </c>
      <c r="D490" s="48">
        <f>'1_Raw_Games'!C490</f>
        <v/>
      </c>
      <c r="E490" s="48">
        <f>'1_Raw_Games'!O490</f>
        <v/>
      </c>
      <c r="F490" s="55">
        <f>'3_Elo_Chain'!H490</f>
        <v/>
      </c>
      <c r="G490" s="66" t="n">
        <v>-0.1076119550227047</v>
      </c>
      <c r="H490" s="66" t="n">
        <v>0.4195904901925003</v>
      </c>
      <c r="I490" s="37" t="inlineStr">
        <is>
          <t>train</t>
        </is>
      </c>
    </row>
    <row r="491" ht="15" customHeight="1" s="35">
      <c r="A491" s="48">
        <f>'1_Raw_Games'!A491</f>
        <v/>
      </c>
      <c r="B491" s="49">
        <f>'1_Raw_Games'!B491</f>
        <v/>
      </c>
      <c r="C491" s="48">
        <f>'1_Raw_Games'!D491</f>
        <v/>
      </c>
      <c r="D491" s="48">
        <f>'1_Raw_Games'!C491</f>
        <v/>
      </c>
      <c r="E491" s="48">
        <f>'1_Raw_Games'!O491</f>
        <v/>
      </c>
      <c r="F491" s="55">
        <f>'3_Elo_Chain'!H491</f>
        <v/>
      </c>
      <c r="G491" s="66" t="n">
        <v>-0.0875547592022852</v>
      </c>
      <c r="H491" s="66" t="n">
        <v>-5.597671060395475</v>
      </c>
      <c r="I491" s="37" t="inlineStr">
        <is>
          <t>train</t>
        </is>
      </c>
    </row>
    <row r="492" ht="15" customHeight="1" s="35">
      <c r="A492" s="48">
        <f>'1_Raw_Games'!A492</f>
        <v/>
      </c>
      <c r="B492" s="49">
        <f>'1_Raw_Games'!B492</f>
        <v/>
      </c>
      <c r="C492" s="48">
        <f>'1_Raw_Games'!D492</f>
        <v/>
      </c>
      <c r="D492" s="48">
        <f>'1_Raw_Games'!C492</f>
        <v/>
      </c>
      <c r="E492" s="48">
        <f>'1_Raw_Games'!O492</f>
        <v/>
      </c>
      <c r="F492" s="55">
        <f>'3_Elo_Chain'!H492</f>
        <v/>
      </c>
      <c r="G492" s="66" t="n">
        <v>-0.475354537184456</v>
      </c>
      <c r="H492" s="66" t="n">
        <v>5.294319625669501</v>
      </c>
      <c r="I492" s="37" t="inlineStr">
        <is>
          <t>train</t>
        </is>
      </c>
    </row>
    <row r="493" ht="15" customHeight="1" s="35">
      <c r="A493" s="48">
        <f>'1_Raw_Games'!A493</f>
        <v/>
      </c>
      <c r="B493" s="49">
        <f>'1_Raw_Games'!B493</f>
        <v/>
      </c>
      <c r="C493" s="48">
        <f>'1_Raw_Games'!D493</f>
        <v/>
      </c>
      <c r="D493" s="48">
        <f>'1_Raw_Games'!C493</f>
        <v/>
      </c>
      <c r="E493" s="48">
        <f>'1_Raw_Games'!O493</f>
        <v/>
      </c>
      <c r="F493" s="55">
        <f>'3_Elo_Chain'!H493</f>
        <v/>
      </c>
      <c r="G493" s="66" t="n">
        <v>0.0872913553344995</v>
      </c>
      <c r="H493" s="66" t="n">
        <v>0.6239094890906429</v>
      </c>
      <c r="I493" s="37" t="inlineStr">
        <is>
          <t>train</t>
        </is>
      </c>
    </row>
    <row r="494" ht="15" customHeight="1" s="35">
      <c r="A494" s="48">
        <f>'1_Raw_Games'!A494</f>
        <v/>
      </c>
      <c r="B494" s="49">
        <f>'1_Raw_Games'!B494</f>
        <v/>
      </c>
      <c r="C494" s="48">
        <f>'1_Raw_Games'!D494</f>
        <v/>
      </c>
      <c r="D494" s="48">
        <f>'1_Raw_Games'!C494</f>
        <v/>
      </c>
      <c r="E494" s="48">
        <f>'1_Raw_Games'!O494</f>
        <v/>
      </c>
      <c r="F494" s="55">
        <f>'3_Elo_Chain'!H494</f>
        <v/>
      </c>
      <c r="G494" s="66" t="n">
        <v>0.6336728084801206</v>
      </c>
      <c r="H494" s="66" t="n">
        <v>-6.319281969793772</v>
      </c>
      <c r="I494" s="37" t="inlineStr">
        <is>
          <t>train</t>
        </is>
      </c>
    </row>
    <row r="495" ht="15" customHeight="1" s="35">
      <c r="A495" s="48">
        <f>'1_Raw_Games'!A495</f>
        <v/>
      </c>
      <c r="B495" s="49">
        <f>'1_Raw_Games'!B495</f>
        <v/>
      </c>
      <c r="C495" s="48">
        <f>'1_Raw_Games'!D495</f>
        <v/>
      </c>
      <c r="D495" s="48">
        <f>'1_Raw_Games'!C495</f>
        <v/>
      </c>
      <c r="E495" s="48">
        <f>'1_Raw_Games'!O495</f>
        <v/>
      </c>
      <c r="F495" s="55">
        <f>'3_Elo_Chain'!H495</f>
        <v/>
      </c>
      <c r="G495" s="66" t="n">
        <v>0.2612303414780044</v>
      </c>
      <c r="H495" s="66" t="n">
        <v>0.8021834711164342</v>
      </c>
      <c r="I495" s="37" t="inlineStr">
        <is>
          <t>train</t>
        </is>
      </c>
    </row>
    <row r="496" ht="15" customHeight="1" s="35">
      <c r="A496" s="48">
        <f>'1_Raw_Games'!A496</f>
        <v/>
      </c>
      <c r="B496" s="49">
        <f>'1_Raw_Games'!B496</f>
        <v/>
      </c>
      <c r="C496" s="48">
        <f>'1_Raw_Games'!D496</f>
        <v/>
      </c>
      <c r="D496" s="48">
        <f>'1_Raw_Games'!C496</f>
        <v/>
      </c>
      <c r="E496" s="48">
        <f>'1_Raw_Games'!O496</f>
        <v/>
      </c>
      <c r="F496" s="55">
        <f>'3_Elo_Chain'!H496</f>
        <v/>
      </c>
      <c r="G496" s="66" t="n">
        <v>0.0508220946368767</v>
      </c>
      <c r="H496" s="66" t="n">
        <v>-3.671769691797233</v>
      </c>
      <c r="I496" s="37" t="inlineStr">
        <is>
          <t>train</t>
        </is>
      </c>
    </row>
    <row r="497" ht="15" customHeight="1" s="35">
      <c r="A497" s="48">
        <f>'1_Raw_Games'!A497</f>
        <v/>
      </c>
      <c r="B497" s="49">
        <f>'1_Raw_Games'!B497</f>
        <v/>
      </c>
      <c r="C497" s="48">
        <f>'1_Raw_Games'!D497</f>
        <v/>
      </c>
      <c r="D497" s="48">
        <f>'1_Raw_Games'!C497</f>
        <v/>
      </c>
      <c r="E497" s="48">
        <f>'1_Raw_Games'!O497</f>
        <v/>
      </c>
      <c r="F497" s="55">
        <f>'3_Elo_Chain'!H497</f>
        <v/>
      </c>
      <c r="G497" s="66" t="n">
        <v>0.5583743688254745</v>
      </c>
      <c r="H497" s="66" t="n">
        <v>-3.513412778329876</v>
      </c>
      <c r="I497" s="37" t="inlineStr">
        <is>
          <t>train</t>
        </is>
      </c>
    </row>
    <row r="498" ht="15" customHeight="1" s="35">
      <c r="A498" s="48">
        <f>'1_Raw_Games'!A498</f>
        <v/>
      </c>
      <c r="B498" s="49">
        <f>'1_Raw_Games'!B498</f>
        <v/>
      </c>
      <c r="C498" s="48">
        <f>'1_Raw_Games'!D498</f>
        <v/>
      </c>
      <c r="D498" s="48">
        <f>'1_Raw_Games'!C498</f>
        <v/>
      </c>
      <c r="E498" s="48">
        <f>'1_Raw_Games'!O498</f>
        <v/>
      </c>
      <c r="F498" s="55">
        <f>'3_Elo_Chain'!H498</f>
        <v/>
      </c>
      <c r="G498" s="66" t="n">
        <v>0.9325545516300128</v>
      </c>
      <c r="H498" s="66" t="n">
        <v>-1.297888446567825</v>
      </c>
      <c r="I498" s="37" t="inlineStr">
        <is>
          <t>train</t>
        </is>
      </c>
    </row>
    <row r="499" ht="15" customHeight="1" s="35">
      <c r="A499" s="48">
        <f>'1_Raw_Games'!A499</f>
        <v/>
      </c>
      <c r="B499" s="49">
        <f>'1_Raw_Games'!B499</f>
        <v/>
      </c>
      <c r="C499" s="48">
        <f>'1_Raw_Games'!D499</f>
        <v/>
      </c>
      <c r="D499" s="48">
        <f>'1_Raw_Games'!C499</f>
        <v/>
      </c>
      <c r="E499" s="48">
        <f>'1_Raw_Games'!O499</f>
        <v/>
      </c>
      <c r="F499" s="55">
        <f>'3_Elo_Chain'!H499</f>
        <v/>
      </c>
      <c r="G499" s="66" t="n">
        <v>-0.3625517983463</v>
      </c>
      <c r="H499" s="66" t="n">
        <v>10.12694780590711</v>
      </c>
      <c r="I499" s="37" t="inlineStr">
        <is>
          <t>train</t>
        </is>
      </c>
    </row>
    <row r="500" ht="15" customHeight="1" s="35">
      <c r="A500" s="48">
        <f>'1_Raw_Games'!A500</f>
        <v/>
      </c>
      <c r="B500" s="49">
        <f>'1_Raw_Games'!B500</f>
        <v/>
      </c>
      <c r="C500" s="48">
        <f>'1_Raw_Games'!D500</f>
        <v/>
      </c>
      <c r="D500" s="48">
        <f>'1_Raw_Games'!C500</f>
        <v/>
      </c>
      <c r="E500" s="48">
        <f>'1_Raw_Games'!O500</f>
        <v/>
      </c>
      <c r="F500" s="55">
        <f>'3_Elo_Chain'!H500</f>
        <v/>
      </c>
      <c r="G500" s="66" t="n">
        <v>0.5768604313534549</v>
      </c>
      <c r="H500" s="66" t="n">
        <v>5.466189439068748</v>
      </c>
      <c r="I500" s="37" t="inlineStr">
        <is>
          <t>train</t>
        </is>
      </c>
    </row>
    <row r="501" ht="15" customHeight="1" s="35">
      <c r="A501" s="48">
        <f>'1_Raw_Games'!A501</f>
        <v/>
      </c>
      <c r="B501" s="49">
        <f>'1_Raw_Games'!B501</f>
        <v/>
      </c>
      <c r="C501" s="48">
        <f>'1_Raw_Games'!D501</f>
        <v/>
      </c>
      <c r="D501" s="48">
        <f>'1_Raw_Games'!C501</f>
        <v/>
      </c>
      <c r="E501" s="48">
        <f>'1_Raw_Games'!O501</f>
        <v/>
      </c>
      <c r="F501" s="55">
        <f>'3_Elo_Chain'!H501</f>
        <v/>
      </c>
      <c r="G501" s="66" t="n">
        <v>-0.122980695589403</v>
      </c>
      <c r="H501" s="66" t="n">
        <v>-0.3902211890760865</v>
      </c>
      <c r="I501" s="37" t="inlineStr">
        <is>
          <t>train</t>
        </is>
      </c>
    </row>
    <row r="502" ht="15" customHeight="1" s="35">
      <c r="A502" s="48">
        <f>'1_Raw_Games'!A502</f>
        <v/>
      </c>
      <c r="B502" s="49">
        <f>'1_Raw_Games'!B502</f>
        <v/>
      </c>
      <c r="C502" s="48">
        <f>'1_Raw_Games'!D502</f>
        <v/>
      </c>
      <c r="D502" s="48">
        <f>'1_Raw_Games'!C502</f>
        <v/>
      </c>
      <c r="E502" s="48">
        <f>'1_Raw_Games'!O502</f>
        <v/>
      </c>
      <c r="F502" s="55">
        <f>'3_Elo_Chain'!H502</f>
        <v/>
      </c>
      <c r="G502" s="66" t="n">
        <v>-0.4123893220901414</v>
      </c>
      <c r="H502" s="66" t="n">
        <v>-3.190928195265893</v>
      </c>
      <c r="I502" s="37" t="inlineStr">
        <is>
          <t>train</t>
        </is>
      </c>
    </row>
    <row r="503" ht="15" customHeight="1" s="35">
      <c r="A503" s="48">
        <f>'1_Raw_Games'!A503</f>
        <v/>
      </c>
      <c r="B503" s="49">
        <f>'1_Raw_Games'!B503</f>
        <v/>
      </c>
      <c r="C503" s="48">
        <f>'1_Raw_Games'!D503</f>
        <v/>
      </c>
      <c r="D503" s="48">
        <f>'1_Raw_Games'!C503</f>
        <v/>
      </c>
      <c r="E503" s="48">
        <f>'1_Raw_Games'!O503</f>
        <v/>
      </c>
      <c r="F503" s="55">
        <f>'3_Elo_Chain'!H503</f>
        <v/>
      </c>
      <c r="G503" s="66" t="n">
        <v>0.1808167926602923</v>
      </c>
      <c r="H503" s="66" t="n">
        <v>4.919491608798168</v>
      </c>
      <c r="I503" s="37" t="inlineStr">
        <is>
          <t>train</t>
        </is>
      </c>
    </row>
    <row r="504" ht="15" customHeight="1" s="35">
      <c r="A504" s="48">
        <f>'1_Raw_Games'!A504</f>
        <v/>
      </c>
      <c r="B504" s="49">
        <f>'1_Raw_Games'!B504</f>
        <v/>
      </c>
      <c r="C504" s="48">
        <f>'1_Raw_Games'!D504</f>
        <v/>
      </c>
      <c r="D504" s="48">
        <f>'1_Raw_Games'!C504</f>
        <v/>
      </c>
      <c r="E504" s="48">
        <f>'1_Raw_Games'!O504</f>
        <v/>
      </c>
      <c r="F504" s="55">
        <f>'3_Elo_Chain'!H504</f>
        <v/>
      </c>
      <c r="G504" s="66" t="n">
        <v>-0.8179731484677086</v>
      </c>
      <c r="H504" s="66" t="n">
        <v>-0.5840371943006817</v>
      </c>
      <c r="I504" s="37" t="inlineStr">
        <is>
          <t>train</t>
        </is>
      </c>
    </row>
    <row r="505" ht="15" customHeight="1" s="35">
      <c r="A505" s="48">
        <f>'1_Raw_Games'!A505</f>
        <v/>
      </c>
      <c r="B505" s="49">
        <f>'1_Raw_Games'!B505</f>
        <v/>
      </c>
      <c r="C505" s="48">
        <f>'1_Raw_Games'!D505</f>
        <v/>
      </c>
      <c r="D505" s="48">
        <f>'1_Raw_Games'!C505</f>
        <v/>
      </c>
      <c r="E505" s="48">
        <f>'1_Raw_Games'!O505</f>
        <v/>
      </c>
      <c r="F505" s="55">
        <f>'3_Elo_Chain'!H505</f>
        <v/>
      </c>
      <c r="G505" s="66" t="n">
        <v>0.0831641136698566</v>
      </c>
      <c r="H505" s="66" t="n">
        <v>-4.467685551320221</v>
      </c>
      <c r="I505" s="37" t="inlineStr">
        <is>
          <t>train</t>
        </is>
      </c>
    </row>
    <row r="506" ht="15" customHeight="1" s="35">
      <c r="A506" s="48">
        <f>'1_Raw_Games'!A506</f>
        <v/>
      </c>
      <c r="B506" s="49">
        <f>'1_Raw_Games'!B506</f>
        <v/>
      </c>
      <c r="C506" s="48">
        <f>'1_Raw_Games'!D506</f>
        <v/>
      </c>
      <c r="D506" s="48">
        <f>'1_Raw_Games'!C506</f>
        <v/>
      </c>
      <c r="E506" s="48">
        <f>'1_Raw_Games'!O506</f>
        <v/>
      </c>
      <c r="F506" s="55">
        <f>'3_Elo_Chain'!H506</f>
        <v/>
      </c>
      <c r="G506" s="66" t="n">
        <v>-0.0632945262069851</v>
      </c>
      <c r="H506" s="66" t="n">
        <v>1.358145063059194</v>
      </c>
      <c r="I506" s="37" t="inlineStr">
        <is>
          <t>train</t>
        </is>
      </c>
    </row>
    <row r="507" ht="15" customHeight="1" s="35">
      <c r="A507" s="48">
        <f>'1_Raw_Games'!A507</f>
        <v/>
      </c>
      <c r="B507" s="49">
        <f>'1_Raw_Games'!B507</f>
        <v/>
      </c>
      <c r="C507" s="48">
        <f>'1_Raw_Games'!D507</f>
        <v/>
      </c>
      <c r="D507" s="48">
        <f>'1_Raw_Games'!C507</f>
        <v/>
      </c>
      <c r="E507" s="48">
        <f>'1_Raw_Games'!O507</f>
        <v/>
      </c>
      <c r="F507" s="55">
        <f>'3_Elo_Chain'!H507</f>
        <v/>
      </c>
      <c r="G507" s="66" t="n">
        <v>0.6204538631786927</v>
      </c>
      <c r="H507" s="66" t="n">
        <v>2.292346484274453</v>
      </c>
      <c r="I507" s="37" t="inlineStr">
        <is>
          <t>train</t>
        </is>
      </c>
    </row>
    <row r="508" ht="15" customHeight="1" s="35">
      <c r="A508" s="48">
        <f>'1_Raw_Games'!A508</f>
        <v/>
      </c>
      <c r="B508" s="49">
        <f>'1_Raw_Games'!B508</f>
        <v/>
      </c>
      <c r="C508" s="48">
        <f>'1_Raw_Games'!D508</f>
        <v/>
      </c>
      <c r="D508" s="48">
        <f>'1_Raw_Games'!C508</f>
        <v/>
      </c>
      <c r="E508" s="48">
        <f>'1_Raw_Games'!O508</f>
        <v/>
      </c>
      <c r="F508" s="55">
        <f>'3_Elo_Chain'!H508</f>
        <v/>
      </c>
      <c r="G508" s="66" t="n">
        <v>0.0169990541448925</v>
      </c>
      <c r="H508" s="66" t="n">
        <v>5.36927200432268</v>
      </c>
      <c r="I508" s="37" t="inlineStr">
        <is>
          <t>train</t>
        </is>
      </c>
    </row>
    <row r="509" ht="15" customHeight="1" s="35">
      <c r="A509" s="48">
        <f>'1_Raw_Games'!A509</f>
        <v/>
      </c>
      <c r="B509" s="49">
        <f>'1_Raw_Games'!B509</f>
        <v/>
      </c>
      <c r="C509" s="48">
        <f>'1_Raw_Games'!D509</f>
        <v/>
      </c>
      <c r="D509" s="48">
        <f>'1_Raw_Games'!C509</f>
        <v/>
      </c>
      <c r="E509" s="48">
        <f>'1_Raw_Games'!O509</f>
        <v/>
      </c>
      <c r="F509" s="55">
        <f>'3_Elo_Chain'!H509</f>
        <v/>
      </c>
      <c r="G509" s="66" t="n">
        <v>0.344461611399762</v>
      </c>
      <c r="H509" s="66" t="n">
        <v>-3.520609073013759</v>
      </c>
      <c r="I509" s="37" t="inlineStr">
        <is>
          <t>train</t>
        </is>
      </c>
    </row>
    <row r="510" ht="15" customHeight="1" s="35">
      <c r="A510" s="48">
        <f>'1_Raw_Games'!A510</f>
        <v/>
      </c>
      <c r="B510" s="49">
        <f>'1_Raw_Games'!B510</f>
        <v/>
      </c>
      <c r="C510" s="48">
        <f>'1_Raw_Games'!D510</f>
        <v/>
      </c>
      <c r="D510" s="48">
        <f>'1_Raw_Games'!C510</f>
        <v/>
      </c>
      <c r="E510" s="48">
        <f>'1_Raw_Games'!O510</f>
        <v/>
      </c>
      <c r="F510" s="55">
        <f>'3_Elo_Chain'!H510</f>
        <v/>
      </c>
      <c r="G510" s="66" t="n">
        <v>-0.1659276614811594</v>
      </c>
      <c r="H510" s="66" t="n">
        <v>7.740547476884974</v>
      </c>
      <c r="I510" s="37" t="inlineStr">
        <is>
          <t>train</t>
        </is>
      </c>
    </row>
    <row r="511" ht="15" customHeight="1" s="35">
      <c r="A511" s="48">
        <f>'1_Raw_Games'!A511</f>
        <v/>
      </c>
      <c r="B511" s="49">
        <f>'1_Raw_Games'!B511</f>
        <v/>
      </c>
      <c r="C511" s="48">
        <f>'1_Raw_Games'!D511</f>
        <v/>
      </c>
      <c r="D511" s="48">
        <f>'1_Raw_Games'!C511</f>
        <v/>
      </c>
      <c r="E511" s="48">
        <f>'1_Raw_Games'!O511</f>
        <v/>
      </c>
      <c r="F511" s="55">
        <f>'3_Elo_Chain'!H511</f>
        <v/>
      </c>
      <c r="G511" s="66" t="n">
        <v>0.7948752916667494</v>
      </c>
      <c r="H511" s="66" t="n">
        <v>-3.45953802013147</v>
      </c>
      <c r="I511" s="37" t="inlineStr">
        <is>
          <t>train</t>
        </is>
      </c>
    </row>
    <row r="512" ht="15" customHeight="1" s="35">
      <c r="A512" s="48">
        <f>'1_Raw_Games'!A512</f>
        <v/>
      </c>
      <c r="B512" s="49">
        <f>'1_Raw_Games'!B512</f>
        <v/>
      </c>
      <c r="C512" s="48">
        <f>'1_Raw_Games'!D512</f>
        <v/>
      </c>
      <c r="D512" s="48">
        <f>'1_Raw_Games'!C512</f>
        <v/>
      </c>
      <c r="E512" s="48">
        <f>'1_Raw_Games'!O512</f>
        <v/>
      </c>
      <c r="F512" s="55">
        <f>'3_Elo_Chain'!H512</f>
        <v/>
      </c>
      <c r="G512" s="66" t="n">
        <v>-0.3282994111623716</v>
      </c>
      <c r="H512" s="66" t="n">
        <v>3.767546343022318</v>
      </c>
      <c r="I512" s="37" t="inlineStr">
        <is>
          <t>train</t>
        </is>
      </c>
    </row>
    <row r="513" ht="15" customHeight="1" s="35">
      <c r="A513" s="48">
        <f>'1_Raw_Games'!A513</f>
        <v/>
      </c>
      <c r="B513" s="49">
        <f>'1_Raw_Games'!B513</f>
        <v/>
      </c>
      <c r="C513" s="48">
        <f>'1_Raw_Games'!D513</f>
        <v/>
      </c>
      <c r="D513" s="48">
        <f>'1_Raw_Games'!C513</f>
        <v/>
      </c>
      <c r="E513" s="48">
        <f>'1_Raw_Games'!O513</f>
        <v/>
      </c>
      <c r="F513" s="55">
        <f>'3_Elo_Chain'!H513</f>
        <v/>
      </c>
      <c r="G513" s="66" t="n">
        <v>0.563282104397103</v>
      </c>
      <c r="H513" s="66" t="n">
        <v>-9.867186869529666</v>
      </c>
      <c r="I513" s="37" t="inlineStr">
        <is>
          <t>train</t>
        </is>
      </c>
    </row>
    <row r="514" ht="15" customHeight="1" s="35">
      <c r="A514" s="48">
        <f>'1_Raw_Games'!A514</f>
        <v/>
      </c>
      <c r="B514" s="49">
        <f>'1_Raw_Games'!B514</f>
        <v/>
      </c>
      <c r="C514" s="48">
        <f>'1_Raw_Games'!D514</f>
        <v/>
      </c>
      <c r="D514" s="48">
        <f>'1_Raw_Games'!C514</f>
        <v/>
      </c>
      <c r="E514" s="48">
        <f>'1_Raw_Games'!O514</f>
        <v/>
      </c>
      <c r="F514" s="55">
        <f>'3_Elo_Chain'!H514</f>
        <v/>
      </c>
      <c r="G514" s="66" t="n">
        <v>0.1552958169446405</v>
      </c>
      <c r="H514" s="66" t="n">
        <v>-1.08529257425027</v>
      </c>
      <c r="I514" s="37" t="inlineStr">
        <is>
          <t>train</t>
        </is>
      </c>
    </row>
    <row r="515" ht="15" customHeight="1" s="35">
      <c r="A515" s="48">
        <f>'1_Raw_Games'!A515</f>
        <v/>
      </c>
      <c r="B515" s="49">
        <f>'1_Raw_Games'!B515</f>
        <v/>
      </c>
      <c r="C515" s="48">
        <f>'1_Raw_Games'!D515</f>
        <v/>
      </c>
      <c r="D515" s="48">
        <f>'1_Raw_Games'!C515</f>
        <v/>
      </c>
      <c r="E515" s="48">
        <f>'1_Raw_Games'!O515</f>
        <v/>
      </c>
      <c r="F515" s="55">
        <f>'3_Elo_Chain'!H515</f>
        <v/>
      </c>
      <c r="G515" s="66" t="n">
        <v>0.4315839214824996</v>
      </c>
      <c r="H515" s="66" t="n">
        <v>-4.646328509837693</v>
      </c>
      <c r="I515" s="37" t="inlineStr">
        <is>
          <t>train</t>
        </is>
      </c>
    </row>
    <row r="516" ht="15" customHeight="1" s="35">
      <c r="A516" s="48">
        <f>'1_Raw_Games'!A516</f>
        <v/>
      </c>
      <c r="B516" s="49">
        <f>'1_Raw_Games'!B516</f>
        <v/>
      </c>
      <c r="C516" s="48">
        <f>'1_Raw_Games'!D516</f>
        <v/>
      </c>
      <c r="D516" s="48">
        <f>'1_Raw_Games'!C516</f>
        <v/>
      </c>
      <c r="E516" s="48">
        <f>'1_Raw_Games'!O516</f>
        <v/>
      </c>
      <c r="F516" s="55">
        <f>'3_Elo_Chain'!H516</f>
        <v/>
      </c>
      <c r="G516" s="66" t="n">
        <v>0.3572296219706394</v>
      </c>
      <c r="H516" s="66" t="n">
        <v>-2.375644985669582</v>
      </c>
      <c r="I516" s="37" t="inlineStr">
        <is>
          <t>train</t>
        </is>
      </c>
    </row>
    <row r="517" ht="15" customHeight="1" s="35">
      <c r="A517" s="48">
        <f>'1_Raw_Games'!A517</f>
        <v/>
      </c>
      <c r="B517" s="49">
        <f>'1_Raw_Games'!B517</f>
        <v/>
      </c>
      <c r="C517" s="48">
        <f>'1_Raw_Games'!D517</f>
        <v/>
      </c>
      <c r="D517" s="48">
        <f>'1_Raw_Games'!C517</f>
        <v/>
      </c>
      <c r="E517" s="48">
        <f>'1_Raw_Games'!O517</f>
        <v/>
      </c>
      <c r="F517" s="55">
        <f>'3_Elo_Chain'!H517</f>
        <v/>
      </c>
      <c r="G517" s="66" t="n">
        <v>0.5224752069737018</v>
      </c>
      <c r="H517" s="66" t="n">
        <v>-2.129114199860332</v>
      </c>
      <c r="I517" s="37" t="inlineStr">
        <is>
          <t>train</t>
        </is>
      </c>
    </row>
    <row r="518" ht="15" customHeight="1" s="35">
      <c r="A518" s="48">
        <f>'1_Raw_Games'!A518</f>
        <v/>
      </c>
      <c r="B518" s="49">
        <f>'1_Raw_Games'!B518</f>
        <v/>
      </c>
      <c r="C518" s="48">
        <f>'1_Raw_Games'!D518</f>
        <v/>
      </c>
      <c r="D518" s="48">
        <f>'1_Raw_Games'!C518</f>
        <v/>
      </c>
      <c r="E518" s="48">
        <f>'1_Raw_Games'!O518</f>
        <v/>
      </c>
      <c r="F518" s="55">
        <f>'3_Elo_Chain'!H518</f>
        <v/>
      </c>
      <c r="G518" s="66" t="n">
        <v>0.76582460797894</v>
      </c>
      <c r="H518" s="66" t="n">
        <v>4.727385835421686</v>
      </c>
      <c r="I518" s="37" t="inlineStr">
        <is>
          <t>train</t>
        </is>
      </c>
    </row>
    <row r="519" ht="15" customHeight="1" s="35">
      <c r="A519" s="48">
        <f>'1_Raw_Games'!A519</f>
        <v/>
      </c>
      <c r="B519" s="49">
        <f>'1_Raw_Games'!B519</f>
        <v/>
      </c>
      <c r="C519" s="48">
        <f>'1_Raw_Games'!D519</f>
        <v/>
      </c>
      <c r="D519" s="48">
        <f>'1_Raw_Games'!C519</f>
        <v/>
      </c>
      <c r="E519" s="48">
        <f>'1_Raw_Games'!O519</f>
        <v/>
      </c>
      <c r="F519" s="55">
        <f>'3_Elo_Chain'!H519</f>
        <v/>
      </c>
      <c r="G519" s="66" t="n">
        <v>-0.4027682721009721</v>
      </c>
      <c r="H519" s="66" t="n">
        <v>3.223084143385359</v>
      </c>
      <c r="I519" s="37" t="inlineStr">
        <is>
          <t>train</t>
        </is>
      </c>
    </row>
    <row r="520" ht="15" customHeight="1" s="35">
      <c r="A520" s="48">
        <f>'1_Raw_Games'!A520</f>
        <v/>
      </c>
      <c r="B520" s="49">
        <f>'1_Raw_Games'!B520</f>
        <v/>
      </c>
      <c r="C520" s="48">
        <f>'1_Raw_Games'!D520</f>
        <v/>
      </c>
      <c r="D520" s="48">
        <f>'1_Raw_Games'!C520</f>
        <v/>
      </c>
      <c r="E520" s="48">
        <f>'1_Raw_Games'!O520</f>
        <v/>
      </c>
      <c r="F520" s="55">
        <f>'3_Elo_Chain'!H520</f>
        <v/>
      </c>
      <c r="G520" s="66" t="n">
        <v>0.5007531844665523</v>
      </c>
      <c r="H520" s="66" t="n">
        <v>3.295659691412501</v>
      </c>
      <c r="I520" s="37" t="inlineStr">
        <is>
          <t>train</t>
        </is>
      </c>
    </row>
    <row r="521" ht="15" customHeight="1" s="35">
      <c r="A521" s="48">
        <f>'1_Raw_Games'!A521</f>
        <v/>
      </c>
      <c r="B521" s="49">
        <f>'1_Raw_Games'!B521</f>
        <v/>
      </c>
      <c r="C521" s="48">
        <f>'1_Raw_Games'!D521</f>
        <v/>
      </c>
      <c r="D521" s="48">
        <f>'1_Raw_Games'!C521</f>
        <v/>
      </c>
      <c r="E521" s="48">
        <f>'1_Raw_Games'!O521</f>
        <v/>
      </c>
      <c r="F521" s="55">
        <f>'3_Elo_Chain'!H521</f>
        <v/>
      </c>
      <c r="G521" s="66" t="n">
        <v>-0.2482812924831281</v>
      </c>
      <c r="H521" s="66" t="n">
        <v>3.753611445585827</v>
      </c>
      <c r="I521" s="37" t="inlineStr">
        <is>
          <t>train</t>
        </is>
      </c>
    </row>
    <row r="522" ht="15" customHeight="1" s="35">
      <c r="A522" s="48">
        <f>'1_Raw_Games'!A522</f>
        <v/>
      </c>
      <c r="B522" s="49">
        <f>'1_Raw_Games'!B522</f>
        <v/>
      </c>
      <c r="C522" s="48">
        <f>'1_Raw_Games'!D522</f>
        <v/>
      </c>
      <c r="D522" s="48">
        <f>'1_Raw_Games'!C522</f>
        <v/>
      </c>
      <c r="E522" s="48">
        <f>'1_Raw_Games'!O522</f>
        <v/>
      </c>
      <c r="F522" s="55">
        <f>'3_Elo_Chain'!H522</f>
        <v/>
      </c>
      <c r="G522" s="66" t="n">
        <v>-0.1139861698963953</v>
      </c>
      <c r="H522" s="66" t="n">
        <v>-3.477771158196973</v>
      </c>
      <c r="I522" s="37" t="inlineStr">
        <is>
          <t>train</t>
        </is>
      </c>
    </row>
    <row r="523" ht="15" customHeight="1" s="35">
      <c r="A523" s="48">
        <f>'1_Raw_Games'!A523</f>
        <v/>
      </c>
      <c r="B523" s="49">
        <f>'1_Raw_Games'!B523</f>
        <v/>
      </c>
      <c r="C523" s="48">
        <f>'1_Raw_Games'!D523</f>
        <v/>
      </c>
      <c r="D523" s="48">
        <f>'1_Raw_Games'!C523</f>
        <v/>
      </c>
      <c r="E523" s="48">
        <f>'1_Raw_Games'!O523</f>
        <v/>
      </c>
      <c r="F523" s="55">
        <f>'3_Elo_Chain'!H523</f>
        <v/>
      </c>
      <c r="G523" s="66" t="n">
        <v>0.9409418692926916</v>
      </c>
      <c r="H523" s="66" t="n">
        <v>-4.057716171414142</v>
      </c>
      <c r="I523" s="37" t="inlineStr">
        <is>
          <t>train</t>
        </is>
      </c>
    </row>
    <row r="524" ht="15" customHeight="1" s="35">
      <c r="A524" s="48">
        <f>'1_Raw_Games'!A524</f>
        <v/>
      </c>
      <c r="B524" s="49">
        <f>'1_Raw_Games'!B524</f>
        <v/>
      </c>
      <c r="C524" s="48">
        <f>'1_Raw_Games'!D524</f>
        <v/>
      </c>
      <c r="D524" s="48">
        <f>'1_Raw_Games'!C524</f>
        <v/>
      </c>
      <c r="E524" s="48">
        <f>'1_Raw_Games'!O524</f>
        <v/>
      </c>
      <c r="F524" s="55">
        <f>'3_Elo_Chain'!H524</f>
        <v/>
      </c>
      <c r="G524" s="66" t="n">
        <v>-0.4334682490551089</v>
      </c>
      <c r="H524" s="66" t="n">
        <v>8.494206844076064</v>
      </c>
      <c r="I524" s="37" t="inlineStr">
        <is>
          <t>train</t>
        </is>
      </c>
    </row>
    <row r="525" ht="15" customHeight="1" s="35">
      <c r="A525" s="48">
        <f>'1_Raw_Games'!A525</f>
        <v/>
      </c>
      <c r="B525" s="49">
        <f>'1_Raw_Games'!B525</f>
        <v/>
      </c>
      <c r="C525" s="48">
        <f>'1_Raw_Games'!D525</f>
        <v/>
      </c>
      <c r="D525" s="48">
        <f>'1_Raw_Games'!C525</f>
        <v/>
      </c>
      <c r="E525" s="48">
        <f>'1_Raw_Games'!O525</f>
        <v/>
      </c>
      <c r="F525" s="55">
        <f>'3_Elo_Chain'!H525</f>
        <v/>
      </c>
      <c r="G525" s="66" t="n">
        <v>0.8295914101968815</v>
      </c>
      <c r="H525" s="66" t="n">
        <v>-8.839299481813859</v>
      </c>
      <c r="I525" s="37" t="inlineStr">
        <is>
          <t>train</t>
        </is>
      </c>
    </row>
    <row r="526" ht="15" customHeight="1" s="35">
      <c r="A526" s="48">
        <f>'1_Raw_Games'!A526</f>
        <v/>
      </c>
      <c r="B526" s="49">
        <f>'1_Raw_Games'!B526</f>
        <v/>
      </c>
      <c r="C526" s="48">
        <f>'1_Raw_Games'!D526</f>
        <v/>
      </c>
      <c r="D526" s="48">
        <f>'1_Raw_Games'!C526</f>
        <v/>
      </c>
      <c r="E526" s="48">
        <f>'1_Raw_Games'!O526</f>
        <v/>
      </c>
      <c r="F526" s="55">
        <f>'3_Elo_Chain'!H526</f>
        <v/>
      </c>
      <c r="G526" s="66" t="n">
        <v>-0.4228644137075474</v>
      </c>
      <c r="H526" s="66" t="n">
        <v>9.218213046574116</v>
      </c>
      <c r="I526" s="37" t="inlineStr">
        <is>
          <t>train</t>
        </is>
      </c>
    </row>
    <row r="527" ht="15" customHeight="1" s="35">
      <c r="A527" s="48">
        <f>'1_Raw_Games'!A527</f>
        <v/>
      </c>
      <c r="B527" s="49">
        <f>'1_Raw_Games'!B527</f>
        <v/>
      </c>
      <c r="C527" s="48">
        <f>'1_Raw_Games'!D527</f>
        <v/>
      </c>
      <c r="D527" s="48">
        <f>'1_Raw_Games'!C527</f>
        <v/>
      </c>
      <c r="E527" s="48">
        <f>'1_Raw_Games'!O527</f>
        <v/>
      </c>
      <c r="F527" s="55">
        <f>'3_Elo_Chain'!H527</f>
        <v/>
      </c>
      <c r="G527" s="66" t="n">
        <v>-0.2721147004071058</v>
      </c>
      <c r="H527" s="66" t="n">
        <v>-2.110451994009744</v>
      </c>
      <c r="I527" s="37" t="inlineStr">
        <is>
          <t>train</t>
        </is>
      </c>
    </row>
    <row r="528" ht="15" customHeight="1" s="35">
      <c r="A528" s="48">
        <f>'1_Raw_Games'!A528</f>
        <v/>
      </c>
      <c r="B528" s="49">
        <f>'1_Raw_Games'!B528</f>
        <v/>
      </c>
      <c r="C528" s="48">
        <f>'1_Raw_Games'!D528</f>
        <v/>
      </c>
      <c r="D528" s="48">
        <f>'1_Raw_Games'!C528</f>
        <v/>
      </c>
      <c r="E528" s="48">
        <f>'1_Raw_Games'!O528</f>
        <v/>
      </c>
      <c r="F528" s="55">
        <f>'3_Elo_Chain'!H528</f>
        <v/>
      </c>
      <c r="G528" s="66" t="n">
        <v>-0.0840787105612362</v>
      </c>
      <c r="H528" s="66" t="n">
        <v>-0.4697978257894872</v>
      </c>
      <c r="I528" s="37" t="inlineStr">
        <is>
          <t>train</t>
        </is>
      </c>
    </row>
    <row r="529" ht="15" customHeight="1" s="35">
      <c r="A529" s="48">
        <f>'1_Raw_Games'!A529</f>
        <v/>
      </c>
      <c r="B529" s="49">
        <f>'1_Raw_Games'!B529</f>
        <v/>
      </c>
      <c r="C529" s="48">
        <f>'1_Raw_Games'!D529</f>
        <v/>
      </c>
      <c r="D529" s="48">
        <f>'1_Raw_Games'!C529</f>
        <v/>
      </c>
      <c r="E529" s="48">
        <f>'1_Raw_Games'!O529</f>
        <v/>
      </c>
      <c r="F529" s="55">
        <f>'3_Elo_Chain'!H529</f>
        <v/>
      </c>
      <c r="G529" s="66" t="n">
        <v>0.5982375904966517</v>
      </c>
      <c r="H529" s="66" t="n">
        <v>-8.586660108527637</v>
      </c>
      <c r="I529" s="37" t="inlineStr">
        <is>
          <t>train</t>
        </is>
      </c>
    </row>
    <row r="530" ht="15" customHeight="1" s="35">
      <c r="A530" s="48">
        <f>'1_Raw_Games'!A530</f>
        <v/>
      </c>
      <c r="B530" s="49">
        <f>'1_Raw_Games'!B530</f>
        <v/>
      </c>
      <c r="C530" s="48">
        <f>'1_Raw_Games'!D530</f>
        <v/>
      </c>
      <c r="D530" s="48">
        <f>'1_Raw_Games'!C530</f>
        <v/>
      </c>
      <c r="E530" s="48">
        <f>'1_Raw_Games'!O530</f>
        <v/>
      </c>
      <c r="F530" s="55">
        <f>'3_Elo_Chain'!H530</f>
        <v/>
      </c>
      <c r="G530" s="66" t="n">
        <v>0.3750380197449923</v>
      </c>
      <c r="H530" s="66" t="n">
        <v>6.270805394213213</v>
      </c>
      <c r="I530" s="37" t="inlineStr">
        <is>
          <t>train</t>
        </is>
      </c>
    </row>
    <row r="531" ht="15" customHeight="1" s="35">
      <c r="A531" s="48">
        <f>'1_Raw_Games'!A531</f>
        <v/>
      </c>
      <c r="B531" s="49">
        <f>'1_Raw_Games'!B531</f>
        <v/>
      </c>
      <c r="C531" s="48">
        <f>'1_Raw_Games'!D531</f>
        <v/>
      </c>
      <c r="D531" s="48">
        <f>'1_Raw_Games'!C531</f>
        <v/>
      </c>
      <c r="E531" s="48">
        <f>'1_Raw_Games'!O531</f>
        <v/>
      </c>
      <c r="F531" s="55">
        <f>'3_Elo_Chain'!H531</f>
        <v/>
      </c>
      <c r="G531" s="66" t="n">
        <v>0.5540216337728763</v>
      </c>
      <c r="H531" s="66" t="n">
        <v>-2.245082825878128</v>
      </c>
      <c r="I531" s="37" t="inlineStr">
        <is>
          <t>train</t>
        </is>
      </c>
    </row>
    <row r="532" ht="15" customHeight="1" s="35">
      <c r="A532" s="48">
        <f>'1_Raw_Games'!A532</f>
        <v/>
      </c>
      <c r="B532" s="49">
        <f>'1_Raw_Games'!B532</f>
        <v/>
      </c>
      <c r="C532" s="48">
        <f>'1_Raw_Games'!D532</f>
        <v/>
      </c>
      <c r="D532" s="48">
        <f>'1_Raw_Games'!C532</f>
        <v/>
      </c>
      <c r="E532" s="48">
        <f>'1_Raw_Games'!O532</f>
        <v/>
      </c>
      <c r="F532" s="55">
        <f>'3_Elo_Chain'!H532</f>
        <v/>
      </c>
      <c r="G532" s="66" t="n">
        <v>0.3981062151190979</v>
      </c>
      <c r="H532" s="66" t="n">
        <v>2.463176985969016</v>
      </c>
      <c r="I532" s="37" t="inlineStr">
        <is>
          <t>train</t>
        </is>
      </c>
    </row>
    <row r="533" ht="15" customHeight="1" s="35">
      <c r="A533" s="48">
        <f>'1_Raw_Games'!A533</f>
        <v/>
      </c>
      <c r="B533" s="49">
        <f>'1_Raw_Games'!B533</f>
        <v/>
      </c>
      <c r="C533" s="48">
        <f>'1_Raw_Games'!D533</f>
        <v/>
      </c>
      <c r="D533" s="48">
        <f>'1_Raw_Games'!C533</f>
        <v/>
      </c>
      <c r="E533" s="48">
        <f>'1_Raw_Games'!O533</f>
        <v/>
      </c>
      <c r="F533" s="55">
        <f>'3_Elo_Chain'!H533</f>
        <v/>
      </c>
      <c r="G533" s="66" t="n">
        <v>0.3133813664503651</v>
      </c>
      <c r="H533" s="66" t="n">
        <v>-3.960828173175065</v>
      </c>
      <c r="I533" s="37" t="inlineStr">
        <is>
          <t>train</t>
        </is>
      </c>
    </row>
    <row r="534" ht="15" customHeight="1" s="35">
      <c r="A534" s="48">
        <f>'1_Raw_Games'!A534</f>
        <v/>
      </c>
      <c r="B534" s="49">
        <f>'1_Raw_Games'!B534</f>
        <v/>
      </c>
      <c r="C534" s="48">
        <f>'1_Raw_Games'!D534</f>
        <v/>
      </c>
      <c r="D534" s="48">
        <f>'1_Raw_Games'!C534</f>
        <v/>
      </c>
      <c r="E534" s="48">
        <f>'1_Raw_Games'!O534</f>
        <v/>
      </c>
      <c r="F534" s="55">
        <f>'3_Elo_Chain'!H534</f>
        <v/>
      </c>
      <c r="G534" s="66" t="n">
        <v>1.124557369875154</v>
      </c>
      <c r="H534" s="66" t="n">
        <v>-4.523747470682201</v>
      </c>
      <c r="I534" s="37" t="inlineStr">
        <is>
          <t>train</t>
        </is>
      </c>
    </row>
    <row r="535" ht="15" customHeight="1" s="35">
      <c r="A535" s="48">
        <f>'1_Raw_Games'!A535</f>
        <v/>
      </c>
      <c r="B535" s="49">
        <f>'1_Raw_Games'!B535</f>
        <v/>
      </c>
      <c r="C535" s="48">
        <f>'1_Raw_Games'!D535</f>
        <v/>
      </c>
      <c r="D535" s="48">
        <f>'1_Raw_Games'!C535</f>
        <v/>
      </c>
      <c r="E535" s="48">
        <f>'1_Raw_Games'!O535</f>
        <v/>
      </c>
      <c r="F535" s="55">
        <f>'3_Elo_Chain'!H535</f>
        <v/>
      </c>
      <c r="G535" s="66" t="n">
        <v>0.0754906815824182</v>
      </c>
      <c r="H535" s="66" t="n">
        <v>4.46252960755941</v>
      </c>
      <c r="I535" s="37" t="inlineStr">
        <is>
          <t>train</t>
        </is>
      </c>
    </row>
    <row r="536" ht="15" customHeight="1" s="35">
      <c r="A536" s="48">
        <f>'1_Raw_Games'!A536</f>
        <v/>
      </c>
      <c r="B536" s="49">
        <f>'1_Raw_Games'!B536</f>
        <v/>
      </c>
      <c r="C536" s="48">
        <f>'1_Raw_Games'!D536</f>
        <v/>
      </c>
      <c r="D536" s="48">
        <f>'1_Raw_Games'!C536</f>
        <v/>
      </c>
      <c r="E536" s="48">
        <f>'1_Raw_Games'!O536</f>
        <v/>
      </c>
      <c r="F536" s="55">
        <f>'3_Elo_Chain'!H536</f>
        <v/>
      </c>
      <c r="G536" s="66" t="n">
        <v>-0.0999775765783855</v>
      </c>
      <c r="H536" s="66" t="n">
        <v>2.603877661799932</v>
      </c>
      <c r="I536" s="37" t="inlineStr">
        <is>
          <t>train</t>
        </is>
      </c>
    </row>
    <row r="537" ht="15" customHeight="1" s="35">
      <c r="A537" s="48">
        <f>'1_Raw_Games'!A537</f>
        <v/>
      </c>
      <c r="B537" s="49">
        <f>'1_Raw_Games'!B537</f>
        <v/>
      </c>
      <c r="C537" s="48">
        <f>'1_Raw_Games'!D537</f>
        <v/>
      </c>
      <c r="D537" s="48">
        <f>'1_Raw_Games'!C537</f>
        <v/>
      </c>
      <c r="E537" s="48">
        <f>'1_Raw_Games'!O537</f>
        <v/>
      </c>
      <c r="F537" s="55">
        <f>'3_Elo_Chain'!H537</f>
        <v/>
      </c>
      <c r="G537" s="66" t="n">
        <v>0.4020677935138614</v>
      </c>
      <c r="H537" s="66" t="n">
        <v>-0.3163810731872569</v>
      </c>
      <c r="I537" s="37" t="inlineStr">
        <is>
          <t>train</t>
        </is>
      </c>
    </row>
    <row r="538" ht="15" customHeight="1" s="35">
      <c r="A538" s="48">
        <f>'1_Raw_Games'!A538</f>
        <v/>
      </c>
      <c r="B538" s="49">
        <f>'1_Raw_Games'!B538</f>
        <v/>
      </c>
      <c r="C538" s="48">
        <f>'1_Raw_Games'!D538</f>
        <v/>
      </c>
      <c r="D538" s="48">
        <f>'1_Raw_Games'!C538</f>
        <v/>
      </c>
      <c r="E538" s="48">
        <f>'1_Raw_Games'!O538</f>
        <v/>
      </c>
      <c r="F538" s="55">
        <f>'3_Elo_Chain'!H538</f>
        <v/>
      </c>
      <c r="G538" s="66" t="n">
        <v>-0.4734675023422383</v>
      </c>
      <c r="H538" s="66" t="n">
        <v>-1.682095364475995</v>
      </c>
      <c r="I538" s="37" t="inlineStr">
        <is>
          <t>train</t>
        </is>
      </c>
    </row>
    <row r="539" ht="15" customHeight="1" s="35">
      <c r="A539" s="48">
        <f>'1_Raw_Games'!A539</f>
        <v/>
      </c>
      <c r="B539" s="49">
        <f>'1_Raw_Games'!B539</f>
        <v/>
      </c>
      <c r="C539" s="48">
        <f>'1_Raw_Games'!D539</f>
        <v/>
      </c>
      <c r="D539" s="48">
        <f>'1_Raw_Games'!C539</f>
        <v/>
      </c>
      <c r="E539" s="48">
        <f>'1_Raw_Games'!O539</f>
        <v/>
      </c>
      <c r="F539" s="55">
        <f>'3_Elo_Chain'!H539</f>
        <v/>
      </c>
      <c r="G539" s="66" t="n">
        <v>-0.3339002263868786</v>
      </c>
      <c r="H539" s="66" t="n">
        <v>12.20903630998402</v>
      </c>
      <c r="I539" s="37" t="inlineStr">
        <is>
          <t>train</t>
        </is>
      </c>
    </row>
    <row r="540" ht="15" customHeight="1" s="35">
      <c r="A540" s="48">
        <f>'1_Raw_Games'!A540</f>
        <v/>
      </c>
      <c r="B540" s="49">
        <f>'1_Raw_Games'!B540</f>
        <v/>
      </c>
      <c r="C540" s="48">
        <f>'1_Raw_Games'!D540</f>
        <v/>
      </c>
      <c r="D540" s="48">
        <f>'1_Raw_Games'!C540</f>
        <v/>
      </c>
      <c r="E540" s="48">
        <f>'1_Raw_Games'!O540</f>
        <v/>
      </c>
      <c r="F540" s="55">
        <f>'3_Elo_Chain'!H540</f>
        <v/>
      </c>
      <c r="G540" s="66" t="n">
        <v>-0.3053448675272224</v>
      </c>
      <c r="H540" s="66" t="n">
        <v>0.09483732887627069</v>
      </c>
      <c r="I540" s="37" t="inlineStr">
        <is>
          <t>train</t>
        </is>
      </c>
    </row>
    <row r="541" ht="15" customHeight="1" s="35">
      <c r="A541" s="48">
        <f>'1_Raw_Games'!A541</f>
        <v/>
      </c>
      <c r="B541" s="49">
        <f>'1_Raw_Games'!B541</f>
        <v/>
      </c>
      <c r="C541" s="48">
        <f>'1_Raw_Games'!D541</f>
        <v/>
      </c>
      <c r="D541" s="48">
        <f>'1_Raw_Games'!C541</f>
        <v/>
      </c>
      <c r="E541" s="48">
        <f>'1_Raw_Games'!O541</f>
        <v/>
      </c>
      <c r="F541" s="55">
        <f>'3_Elo_Chain'!H541</f>
        <v/>
      </c>
      <c r="G541" s="66" t="n">
        <v>0.3505126762345573</v>
      </c>
      <c r="H541" s="66" t="n">
        <v>0.8579348329896295</v>
      </c>
      <c r="I541" s="37" t="inlineStr">
        <is>
          <t>train</t>
        </is>
      </c>
    </row>
    <row r="542" ht="15" customHeight="1" s="35">
      <c r="A542" s="48">
        <f>'1_Raw_Games'!A542</f>
        <v/>
      </c>
      <c r="B542" s="49">
        <f>'1_Raw_Games'!B542</f>
        <v/>
      </c>
      <c r="C542" s="48">
        <f>'1_Raw_Games'!D542</f>
        <v/>
      </c>
      <c r="D542" s="48">
        <f>'1_Raw_Games'!C542</f>
        <v/>
      </c>
      <c r="E542" s="48">
        <f>'1_Raw_Games'!O542</f>
        <v/>
      </c>
      <c r="F542" s="55">
        <f>'3_Elo_Chain'!H542</f>
        <v/>
      </c>
      <c r="G542" s="66" t="n">
        <v>-0.6186934883730681</v>
      </c>
      <c r="H542" s="66" t="n">
        <v>9.803283775887682</v>
      </c>
      <c r="I542" s="37" t="inlineStr">
        <is>
          <t>train</t>
        </is>
      </c>
    </row>
    <row r="543" ht="15" customHeight="1" s="35">
      <c r="A543" s="48">
        <f>'1_Raw_Games'!A543</f>
        <v/>
      </c>
      <c r="B543" s="49">
        <f>'1_Raw_Games'!B543</f>
        <v/>
      </c>
      <c r="C543" s="48">
        <f>'1_Raw_Games'!D543</f>
        <v/>
      </c>
      <c r="D543" s="48">
        <f>'1_Raw_Games'!C543</f>
        <v/>
      </c>
      <c r="E543" s="48">
        <f>'1_Raw_Games'!O543</f>
        <v/>
      </c>
      <c r="F543" s="55">
        <f>'3_Elo_Chain'!H543</f>
        <v/>
      </c>
      <c r="G543" s="66" t="n">
        <v>0.0226815754363546</v>
      </c>
      <c r="H543" s="66" t="n">
        <v>-3.774281889678242</v>
      </c>
      <c r="I543" s="37" t="inlineStr">
        <is>
          <t>train</t>
        </is>
      </c>
    </row>
    <row r="544" ht="15" customHeight="1" s="35">
      <c r="A544" s="48">
        <f>'1_Raw_Games'!A544</f>
        <v/>
      </c>
      <c r="B544" s="49">
        <f>'1_Raw_Games'!B544</f>
        <v/>
      </c>
      <c r="C544" s="48">
        <f>'1_Raw_Games'!D544</f>
        <v/>
      </c>
      <c r="D544" s="48">
        <f>'1_Raw_Games'!C544</f>
        <v/>
      </c>
      <c r="E544" s="48">
        <f>'1_Raw_Games'!O544</f>
        <v/>
      </c>
      <c r="F544" s="55">
        <f>'3_Elo_Chain'!H544</f>
        <v/>
      </c>
      <c r="G544" s="66" t="n">
        <v>-0.1857305308277671</v>
      </c>
      <c r="H544" s="66" t="n">
        <v>4.452859901815663</v>
      </c>
      <c r="I544" s="37" t="inlineStr">
        <is>
          <t>train</t>
        </is>
      </c>
    </row>
    <row r="545" ht="15" customHeight="1" s="35">
      <c r="A545" s="48">
        <f>'1_Raw_Games'!A545</f>
        <v/>
      </c>
      <c r="B545" s="49">
        <f>'1_Raw_Games'!B545</f>
        <v/>
      </c>
      <c r="C545" s="48">
        <f>'1_Raw_Games'!D545</f>
        <v/>
      </c>
      <c r="D545" s="48">
        <f>'1_Raw_Games'!C545</f>
        <v/>
      </c>
      <c r="E545" s="48">
        <f>'1_Raw_Games'!O545</f>
        <v/>
      </c>
      <c r="F545" s="55">
        <f>'3_Elo_Chain'!H545</f>
        <v/>
      </c>
      <c r="G545" s="66" t="n">
        <v>0.7758887355420653</v>
      </c>
      <c r="H545" s="66" t="n">
        <v>-0.3506022065548073</v>
      </c>
      <c r="I545" s="37" t="inlineStr">
        <is>
          <t>train</t>
        </is>
      </c>
    </row>
    <row r="546" ht="15" customHeight="1" s="35">
      <c r="A546" s="48">
        <f>'1_Raw_Games'!A546</f>
        <v/>
      </c>
      <c r="B546" s="49">
        <f>'1_Raw_Games'!B546</f>
        <v/>
      </c>
      <c r="C546" s="48">
        <f>'1_Raw_Games'!D546</f>
        <v/>
      </c>
      <c r="D546" s="48">
        <f>'1_Raw_Games'!C546</f>
        <v/>
      </c>
      <c r="E546" s="48">
        <f>'1_Raw_Games'!O546</f>
        <v/>
      </c>
      <c r="F546" s="55">
        <f>'3_Elo_Chain'!H546</f>
        <v/>
      </c>
      <c r="G546" s="66" t="n">
        <v>0.7382154411717295</v>
      </c>
      <c r="H546" s="66" t="n">
        <v>-7.94531048016822</v>
      </c>
      <c r="I546" s="37" t="inlineStr">
        <is>
          <t>train</t>
        </is>
      </c>
    </row>
    <row r="547" ht="15" customHeight="1" s="35">
      <c r="A547" s="48">
        <f>'1_Raw_Games'!A547</f>
        <v/>
      </c>
      <c r="B547" s="49">
        <f>'1_Raw_Games'!B547</f>
        <v/>
      </c>
      <c r="C547" s="48">
        <f>'1_Raw_Games'!D547</f>
        <v/>
      </c>
      <c r="D547" s="48">
        <f>'1_Raw_Games'!C547</f>
        <v/>
      </c>
      <c r="E547" s="48">
        <f>'1_Raw_Games'!O547</f>
        <v/>
      </c>
      <c r="F547" s="55">
        <f>'3_Elo_Chain'!H547</f>
        <v/>
      </c>
      <c r="G547" s="66" t="n">
        <v>0.7212007073009205</v>
      </c>
      <c r="H547" s="66" t="n">
        <v>-5.57692038485008</v>
      </c>
      <c r="I547" s="37" t="inlineStr">
        <is>
          <t>train</t>
        </is>
      </c>
    </row>
    <row r="548" ht="15" customHeight="1" s="35">
      <c r="A548" s="48">
        <f>'1_Raw_Games'!A548</f>
        <v/>
      </c>
      <c r="B548" s="49">
        <f>'1_Raw_Games'!B548</f>
        <v/>
      </c>
      <c r="C548" s="48">
        <f>'1_Raw_Games'!D548</f>
        <v/>
      </c>
      <c r="D548" s="48">
        <f>'1_Raw_Games'!C548</f>
        <v/>
      </c>
      <c r="E548" s="48">
        <f>'1_Raw_Games'!O548</f>
        <v/>
      </c>
      <c r="F548" s="55">
        <f>'3_Elo_Chain'!H548</f>
        <v/>
      </c>
      <c r="G548" s="66" t="n">
        <v>0.220683764603735</v>
      </c>
      <c r="H548" s="66" t="n">
        <v>6.139914571858373</v>
      </c>
      <c r="I548" s="37" t="inlineStr">
        <is>
          <t>train</t>
        </is>
      </c>
    </row>
    <row r="549" ht="15" customHeight="1" s="35">
      <c r="A549" s="48">
        <f>'1_Raw_Games'!A549</f>
        <v/>
      </c>
      <c r="B549" s="49">
        <f>'1_Raw_Games'!B549</f>
        <v/>
      </c>
      <c r="C549" s="48">
        <f>'1_Raw_Games'!D549</f>
        <v/>
      </c>
      <c r="D549" s="48">
        <f>'1_Raw_Games'!C549</f>
        <v/>
      </c>
      <c r="E549" s="48">
        <f>'1_Raw_Games'!O549</f>
        <v/>
      </c>
      <c r="F549" s="55">
        <f>'3_Elo_Chain'!H549</f>
        <v/>
      </c>
      <c r="G549" s="66" t="n">
        <v>-0.1663089373901569</v>
      </c>
      <c r="H549" s="66" t="n">
        <v>11.2703279882874</v>
      </c>
      <c r="I549" s="37" t="inlineStr">
        <is>
          <t>train</t>
        </is>
      </c>
    </row>
    <row r="550" ht="15" customHeight="1" s="35">
      <c r="A550" s="48">
        <f>'1_Raw_Games'!A550</f>
        <v/>
      </c>
      <c r="B550" s="49">
        <f>'1_Raw_Games'!B550</f>
        <v/>
      </c>
      <c r="C550" s="48">
        <f>'1_Raw_Games'!D550</f>
        <v/>
      </c>
      <c r="D550" s="48">
        <f>'1_Raw_Games'!C550</f>
        <v/>
      </c>
      <c r="E550" s="48">
        <f>'1_Raw_Games'!O550</f>
        <v/>
      </c>
      <c r="F550" s="55">
        <f>'3_Elo_Chain'!H550</f>
        <v/>
      </c>
      <c r="G550" s="66" t="n">
        <v>0.7011051626878374</v>
      </c>
      <c r="H550" s="66" t="n">
        <v>-11.98081588333496</v>
      </c>
      <c r="I550" s="37" t="inlineStr">
        <is>
          <t>train</t>
        </is>
      </c>
    </row>
    <row r="551" ht="15" customHeight="1" s="35">
      <c r="A551" s="48">
        <f>'1_Raw_Games'!A551</f>
        <v/>
      </c>
      <c r="B551" s="49">
        <f>'1_Raw_Games'!B551</f>
        <v/>
      </c>
      <c r="C551" s="48">
        <f>'1_Raw_Games'!D551</f>
        <v/>
      </c>
      <c r="D551" s="48">
        <f>'1_Raw_Games'!C551</f>
        <v/>
      </c>
      <c r="E551" s="48">
        <f>'1_Raw_Games'!O551</f>
        <v/>
      </c>
      <c r="F551" s="55">
        <f>'3_Elo_Chain'!H551</f>
        <v/>
      </c>
      <c r="G551" s="66" t="n">
        <v>0.2834154822255669</v>
      </c>
      <c r="H551" s="66" t="n">
        <v>4.645557284098371</v>
      </c>
      <c r="I551" s="37" t="inlineStr">
        <is>
          <t>train</t>
        </is>
      </c>
    </row>
    <row r="552" ht="15" customHeight="1" s="35">
      <c r="A552" s="48">
        <f>'1_Raw_Games'!A552</f>
        <v/>
      </c>
      <c r="B552" s="49">
        <f>'1_Raw_Games'!B552</f>
        <v/>
      </c>
      <c r="C552" s="48">
        <f>'1_Raw_Games'!D552</f>
        <v/>
      </c>
      <c r="D552" s="48">
        <f>'1_Raw_Games'!C552</f>
        <v/>
      </c>
      <c r="E552" s="48">
        <f>'1_Raw_Games'!O552</f>
        <v/>
      </c>
      <c r="F552" s="55">
        <f>'3_Elo_Chain'!H552</f>
        <v/>
      </c>
      <c r="G552" s="66" t="n">
        <v>-0.0326015977423077</v>
      </c>
      <c r="H552" s="66" t="n">
        <v>2.003768668679843</v>
      </c>
      <c r="I552" s="37" t="inlineStr">
        <is>
          <t>train</t>
        </is>
      </c>
    </row>
    <row r="553" ht="15" customHeight="1" s="35">
      <c r="A553" s="48">
        <f>'1_Raw_Games'!A553</f>
        <v/>
      </c>
      <c r="B553" s="49">
        <f>'1_Raw_Games'!B553</f>
        <v/>
      </c>
      <c r="C553" s="48">
        <f>'1_Raw_Games'!D553</f>
        <v/>
      </c>
      <c r="D553" s="48">
        <f>'1_Raw_Games'!C553</f>
        <v/>
      </c>
      <c r="E553" s="48">
        <f>'1_Raw_Games'!O553</f>
        <v/>
      </c>
      <c r="F553" s="55">
        <f>'3_Elo_Chain'!H553</f>
        <v/>
      </c>
      <c r="G553" s="66" t="n">
        <v>1.066020787739157</v>
      </c>
      <c r="H553" s="66" t="n">
        <v>-9.000934715156651</v>
      </c>
      <c r="I553" s="37" t="inlineStr">
        <is>
          <t>train</t>
        </is>
      </c>
    </row>
    <row r="554" ht="15" customHeight="1" s="35">
      <c r="A554" s="48">
        <f>'1_Raw_Games'!A554</f>
        <v/>
      </c>
      <c r="B554" s="49">
        <f>'1_Raw_Games'!B554</f>
        <v/>
      </c>
      <c r="C554" s="48">
        <f>'1_Raw_Games'!D554</f>
        <v/>
      </c>
      <c r="D554" s="48">
        <f>'1_Raw_Games'!C554</f>
        <v/>
      </c>
      <c r="E554" s="48">
        <f>'1_Raw_Games'!O554</f>
        <v/>
      </c>
      <c r="F554" s="55">
        <f>'3_Elo_Chain'!H554</f>
        <v/>
      </c>
      <c r="G554" s="66" t="n">
        <v>0.398324774428489</v>
      </c>
      <c r="H554" s="66" t="n">
        <v>-1.57520471555048</v>
      </c>
      <c r="I554" s="37" t="inlineStr">
        <is>
          <t>train</t>
        </is>
      </c>
    </row>
    <row r="555" ht="15" customHeight="1" s="35">
      <c r="A555" s="48">
        <f>'1_Raw_Games'!A555</f>
        <v/>
      </c>
      <c r="B555" s="49">
        <f>'1_Raw_Games'!B555</f>
        <v/>
      </c>
      <c r="C555" s="48">
        <f>'1_Raw_Games'!D555</f>
        <v/>
      </c>
      <c r="D555" s="48">
        <f>'1_Raw_Games'!C555</f>
        <v/>
      </c>
      <c r="E555" s="48">
        <f>'1_Raw_Games'!O555</f>
        <v/>
      </c>
      <c r="F555" s="55">
        <f>'3_Elo_Chain'!H555</f>
        <v/>
      </c>
      <c r="G555" s="66" t="n">
        <v>-0.1262547135421694</v>
      </c>
      <c r="H555" s="66" t="n">
        <v>6.007908190322242</v>
      </c>
      <c r="I555" s="37" t="inlineStr">
        <is>
          <t>train</t>
        </is>
      </c>
    </row>
    <row r="556" ht="15" customHeight="1" s="35">
      <c r="A556" s="48">
        <f>'1_Raw_Games'!A556</f>
        <v/>
      </c>
      <c r="B556" s="49">
        <f>'1_Raw_Games'!B556</f>
        <v/>
      </c>
      <c r="C556" s="48">
        <f>'1_Raw_Games'!D556</f>
        <v/>
      </c>
      <c r="D556" s="48">
        <f>'1_Raw_Games'!C556</f>
        <v/>
      </c>
      <c r="E556" s="48">
        <f>'1_Raw_Games'!O556</f>
        <v/>
      </c>
      <c r="F556" s="55">
        <f>'3_Elo_Chain'!H556</f>
        <v/>
      </c>
      <c r="G556" s="66" t="n">
        <v>0.6132361506088999</v>
      </c>
      <c r="H556" s="66" t="n">
        <v>6.730079771723418</v>
      </c>
      <c r="I556" s="37" t="inlineStr">
        <is>
          <t>train</t>
        </is>
      </c>
    </row>
    <row r="557" ht="15" customHeight="1" s="35">
      <c r="A557" s="48">
        <f>'1_Raw_Games'!A557</f>
        <v/>
      </c>
      <c r="B557" s="49">
        <f>'1_Raw_Games'!B557</f>
        <v/>
      </c>
      <c r="C557" s="48">
        <f>'1_Raw_Games'!D557</f>
        <v/>
      </c>
      <c r="D557" s="48">
        <f>'1_Raw_Games'!C557</f>
        <v/>
      </c>
      <c r="E557" s="48">
        <f>'1_Raw_Games'!O557</f>
        <v/>
      </c>
      <c r="F557" s="55">
        <f>'3_Elo_Chain'!H557</f>
        <v/>
      </c>
      <c r="G557" s="66" t="n">
        <v>0.4159130789993405</v>
      </c>
      <c r="H557" s="66" t="n">
        <v>2.305757077490558</v>
      </c>
      <c r="I557" s="37" t="inlineStr">
        <is>
          <t>train</t>
        </is>
      </c>
    </row>
    <row r="558" ht="15" customHeight="1" s="35">
      <c r="A558" s="48">
        <f>'1_Raw_Games'!A558</f>
        <v/>
      </c>
      <c r="B558" s="49">
        <f>'1_Raw_Games'!B558</f>
        <v/>
      </c>
      <c r="C558" s="48">
        <f>'1_Raw_Games'!D558</f>
        <v/>
      </c>
      <c r="D558" s="48">
        <f>'1_Raw_Games'!C558</f>
        <v/>
      </c>
      <c r="E558" s="48">
        <f>'1_Raw_Games'!O558</f>
        <v/>
      </c>
      <c r="F558" s="55">
        <f>'3_Elo_Chain'!H558</f>
        <v/>
      </c>
      <c r="G558" s="66" t="n">
        <v>0.2010164733860132</v>
      </c>
      <c r="H558" s="66" t="n">
        <v>0.5054084090499438</v>
      </c>
      <c r="I558" s="37" t="inlineStr">
        <is>
          <t>train</t>
        </is>
      </c>
    </row>
    <row r="559" ht="15" customHeight="1" s="35">
      <c r="A559" s="48">
        <f>'1_Raw_Games'!A559</f>
        <v/>
      </c>
      <c r="B559" s="49">
        <f>'1_Raw_Games'!B559</f>
        <v/>
      </c>
      <c r="C559" s="48">
        <f>'1_Raw_Games'!D559</f>
        <v/>
      </c>
      <c r="D559" s="48">
        <f>'1_Raw_Games'!C559</f>
        <v/>
      </c>
      <c r="E559" s="48">
        <f>'1_Raw_Games'!O559</f>
        <v/>
      </c>
      <c r="F559" s="55">
        <f>'3_Elo_Chain'!H559</f>
        <v/>
      </c>
      <c r="G559" s="66" t="n">
        <v>0.3294643326930792</v>
      </c>
      <c r="H559" s="66" t="n">
        <v>-0.8143782767222056</v>
      </c>
      <c r="I559" s="37" t="inlineStr">
        <is>
          <t>train</t>
        </is>
      </c>
    </row>
    <row r="560" ht="15" customHeight="1" s="35">
      <c r="A560" s="48">
        <f>'1_Raw_Games'!A560</f>
        <v/>
      </c>
      <c r="B560" s="49">
        <f>'1_Raw_Games'!B560</f>
        <v/>
      </c>
      <c r="C560" s="48">
        <f>'1_Raw_Games'!D560</f>
        <v/>
      </c>
      <c r="D560" s="48">
        <f>'1_Raw_Games'!C560</f>
        <v/>
      </c>
      <c r="E560" s="48">
        <f>'1_Raw_Games'!O560</f>
        <v/>
      </c>
      <c r="F560" s="55">
        <f>'3_Elo_Chain'!H560</f>
        <v/>
      </c>
      <c r="G560" s="66" t="n">
        <v>0.2369680497735413</v>
      </c>
      <c r="H560" s="66" t="n">
        <v>-5.694429837652279</v>
      </c>
      <c r="I560" s="37" t="inlineStr">
        <is>
          <t>train</t>
        </is>
      </c>
    </row>
    <row r="561" ht="15" customHeight="1" s="35">
      <c r="A561" s="48">
        <f>'1_Raw_Games'!A561</f>
        <v/>
      </c>
      <c r="B561" s="49">
        <f>'1_Raw_Games'!B561</f>
        <v/>
      </c>
      <c r="C561" s="48">
        <f>'1_Raw_Games'!D561</f>
        <v/>
      </c>
      <c r="D561" s="48">
        <f>'1_Raw_Games'!C561</f>
        <v/>
      </c>
      <c r="E561" s="48">
        <f>'1_Raw_Games'!O561</f>
        <v/>
      </c>
      <c r="F561" s="55">
        <f>'3_Elo_Chain'!H561</f>
        <v/>
      </c>
      <c r="G561" s="66" t="n">
        <v>0.397516002933773</v>
      </c>
      <c r="H561" s="66" t="n">
        <v>4.502142403302813</v>
      </c>
      <c r="I561" s="37" t="inlineStr">
        <is>
          <t>train</t>
        </is>
      </c>
    </row>
    <row r="562" ht="15" customHeight="1" s="35">
      <c r="A562" s="48">
        <f>'1_Raw_Games'!A562</f>
        <v/>
      </c>
      <c r="B562" s="49">
        <f>'1_Raw_Games'!B562</f>
        <v/>
      </c>
      <c r="C562" s="48">
        <f>'1_Raw_Games'!D562</f>
        <v/>
      </c>
      <c r="D562" s="48">
        <f>'1_Raw_Games'!C562</f>
        <v/>
      </c>
      <c r="E562" s="48">
        <f>'1_Raw_Games'!O562</f>
        <v/>
      </c>
      <c r="F562" s="55">
        <f>'3_Elo_Chain'!H562</f>
        <v/>
      </c>
      <c r="G562" s="66" t="n">
        <v>0.1470964993519603</v>
      </c>
      <c r="H562" s="66" t="n">
        <v>1.816478597778465</v>
      </c>
      <c r="I562" s="37" t="inlineStr">
        <is>
          <t>train</t>
        </is>
      </c>
    </row>
    <row r="563" ht="15" customHeight="1" s="35">
      <c r="A563" s="48">
        <f>'1_Raw_Games'!A563</f>
        <v/>
      </c>
      <c r="B563" s="49">
        <f>'1_Raw_Games'!B563</f>
        <v/>
      </c>
      <c r="C563" s="48">
        <f>'1_Raw_Games'!D563</f>
        <v/>
      </c>
      <c r="D563" s="48">
        <f>'1_Raw_Games'!C563</f>
        <v/>
      </c>
      <c r="E563" s="48">
        <f>'1_Raw_Games'!O563</f>
        <v/>
      </c>
      <c r="F563" s="55">
        <f>'3_Elo_Chain'!H563</f>
        <v/>
      </c>
      <c r="G563" s="66" t="n">
        <v>-0.4660315067159468</v>
      </c>
      <c r="H563" s="66" t="n">
        <v>6.727997228289718</v>
      </c>
      <c r="I563" s="37" t="inlineStr">
        <is>
          <t>train</t>
        </is>
      </c>
    </row>
    <row r="564" ht="15" customHeight="1" s="35">
      <c r="A564" s="48">
        <f>'1_Raw_Games'!A564</f>
        <v/>
      </c>
      <c r="B564" s="49">
        <f>'1_Raw_Games'!B564</f>
        <v/>
      </c>
      <c r="C564" s="48">
        <f>'1_Raw_Games'!D564</f>
        <v/>
      </c>
      <c r="D564" s="48">
        <f>'1_Raw_Games'!C564</f>
        <v/>
      </c>
      <c r="E564" s="48">
        <f>'1_Raw_Games'!O564</f>
        <v/>
      </c>
      <c r="F564" s="55">
        <f>'3_Elo_Chain'!H564</f>
        <v/>
      </c>
      <c r="G564" s="66" t="n">
        <v>0.6242793147053974</v>
      </c>
      <c r="H564" s="66" t="n">
        <v>-2.779872782783547</v>
      </c>
      <c r="I564" s="37" t="inlineStr">
        <is>
          <t>train</t>
        </is>
      </c>
    </row>
    <row r="565" ht="15" customHeight="1" s="35">
      <c r="A565" s="48">
        <f>'1_Raw_Games'!A565</f>
        <v/>
      </c>
      <c r="B565" s="49">
        <f>'1_Raw_Games'!B565</f>
        <v/>
      </c>
      <c r="C565" s="48">
        <f>'1_Raw_Games'!D565</f>
        <v/>
      </c>
      <c r="D565" s="48">
        <f>'1_Raw_Games'!C565</f>
        <v/>
      </c>
      <c r="E565" s="48">
        <f>'1_Raw_Games'!O565</f>
        <v/>
      </c>
      <c r="F565" s="55">
        <f>'3_Elo_Chain'!H565</f>
        <v/>
      </c>
      <c r="G565" s="66" t="n">
        <v>0.1609644975426694</v>
      </c>
      <c r="H565" s="66" t="n">
        <v>11.26714508071804</v>
      </c>
      <c r="I565" s="37" t="inlineStr">
        <is>
          <t>train</t>
        </is>
      </c>
    </row>
    <row r="566" ht="15" customHeight="1" s="35">
      <c r="A566" s="48">
        <f>'1_Raw_Games'!A566</f>
        <v/>
      </c>
      <c r="B566" s="49">
        <f>'1_Raw_Games'!B566</f>
        <v/>
      </c>
      <c r="C566" s="48">
        <f>'1_Raw_Games'!D566</f>
        <v/>
      </c>
      <c r="D566" s="48">
        <f>'1_Raw_Games'!C566</f>
        <v/>
      </c>
      <c r="E566" s="48">
        <f>'1_Raw_Games'!O566</f>
        <v/>
      </c>
      <c r="F566" s="55">
        <f>'3_Elo_Chain'!H566</f>
        <v/>
      </c>
      <c r="G566" s="66" t="n">
        <v>0.8044976941513883</v>
      </c>
      <c r="H566" s="66" t="n">
        <v>-0.02619457498457</v>
      </c>
      <c r="I566" s="37" t="inlineStr">
        <is>
          <t>train</t>
        </is>
      </c>
    </row>
    <row r="567" ht="15" customHeight="1" s="35">
      <c r="A567" s="48">
        <f>'1_Raw_Games'!A567</f>
        <v/>
      </c>
      <c r="B567" s="49">
        <f>'1_Raw_Games'!B567</f>
        <v/>
      </c>
      <c r="C567" s="48">
        <f>'1_Raw_Games'!D567</f>
        <v/>
      </c>
      <c r="D567" s="48">
        <f>'1_Raw_Games'!C567</f>
        <v/>
      </c>
      <c r="E567" s="48">
        <f>'1_Raw_Games'!O567</f>
        <v/>
      </c>
      <c r="F567" s="55">
        <f>'3_Elo_Chain'!H567</f>
        <v/>
      </c>
      <c r="G567" s="66" t="n">
        <v>-0.0609065035344692</v>
      </c>
      <c r="H567" s="66" t="n">
        <v>5.390217324261107</v>
      </c>
      <c r="I567" s="37" t="inlineStr">
        <is>
          <t>train</t>
        </is>
      </c>
    </row>
    <row r="568" ht="15" customHeight="1" s="35">
      <c r="A568" s="48">
        <f>'1_Raw_Games'!A568</f>
        <v/>
      </c>
      <c r="B568" s="49">
        <f>'1_Raw_Games'!B568</f>
        <v/>
      </c>
      <c r="C568" s="48">
        <f>'1_Raw_Games'!D568</f>
        <v/>
      </c>
      <c r="D568" s="48">
        <f>'1_Raw_Games'!C568</f>
        <v/>
      </c>
      <c r="E568" s="48">
        <f>'1_Raw_Games'!O568</f>
        <v/>
      </c>
      <c r="F568" s="55">
        <f>'3_Elo_Chain'!H568</f>
        <v/>
      </c>
      <c r="G568" s="66" t="n">
        <v>0.6898031945771469</v>
      </c>
      <c r="H568" s="66" t="n">
        <v>-4.955452163635802</v>
      </c>
      <c r="I568" s="37" t="inlineStr">
        <is>
          <t>train</t>
        </is>
      </c>
    </row>
    <row r="569" ht="15" customHeight="1" s="35">
      <c r="A569" s="48">
        <f>'1_Raw_Games'!A569</f>
        <v/>
      </c>
      <c r="B569" s="49">
        <f>'1_Raw_Games'!B569</f>
        <v/>
      </c>
      <c r="C569" s="48">
        <f>'1_Raw_Games'!D569</f>
        <v/>
      </c>
      <c r="D569" s="48">
        <f>'1_Raw_Games'!C569</f>
        <v/>
      </c>
      <c r="E569" s="48">
        <f>'1_Raw_Games'!O569</f>
        <v/>
      </c>
      <c r="F569" s="55">
        <f>'3_Elo_Chain'!H569</f>
        <v/>
      </c>
      <c r="G569" s="66" t="n">
        <v>0.008240608918773099</v>
      </c>
      <c r="H569" s="66" t="n">
        <v>-1.411672481579271</v>
      </c>
      <c r="I569" s="37" t="inlineStr">
        <is>
          <t>train</t>
        </is>
      </c>
    </row>
    <row r="570" ht="15" customHeight="1" s="35">
      <c r="A570" s="48">
        <f>'1_Raw_Games'!A570</f>
        <v/>
      </c>
      <c r="B570" s="49">
        <f>'1_Raw_Games'!B570</f>
        <v/>
      </c>
      <c r="C570" s="48">
        <f>'1_Raw_Games'!D570</f>
        <v/>
      </c>
      <c r="D570" s="48">
        <f>'1_Raw_Games'!C570</f>
        <v/>
      </c>
      <c r="E570" s="48">
        <f>'1_Raw_Games'!O570</f>
        <v/>
      </c>
      <c r="F570" s="55">
        <f>'3_Elo_Chain'!H570</f>
        <v/>
      </c>
      <c r="G570" s="66" t="n">
        <v>-0.4903100850979443</v>
      </c>
      <c r="H570" s="66" t="n">
        <v>-0.3215328914731685</v>
      </c>
      <c r="I570" s="37" t="inlineStr">
        <is>
          <t>train</t>
        </is>
      </c>
    </row>
    <row r="571" ht="15" customHeight="1" s="35">
      <c r="A571" s="48">
        <f>'1_Raw_Games'!A571</f>
        <v/>
      </c>
      <c r="B571" s="49">
        <f>'1_Raw_Games'!B571</f>
        <v/>
      </c>
      <c r="C571" s="48">
        <f>'1_Raw_Games'!D571</f>
        <v/>
      </c>
      <c r="D571" s="48">
        <f>'1_Raw_Games'!C571</f>
        <v/>
      </c>
      <c r="E571" s="48">
        <f>'1_Raw_Games'!O571</f>
        <v/>
      </c>
      <c r="F571" s="55">
        <f>'3_Elo_Chain'!H571</f>
        <v/>
      </c>
      <c r="G571" s="66" t="n">
        <v>0.9076042525507426</v>
      </c>
      <c r="H571" s="66" t="n">
        <v>-4.548828411686399</v>
      </c>
      <c r="I571" s="37" t="inlineStr">
        <is>
          <t>train</t>
        </is>
      </c>
    </row>
    <row r="572" ht="15" customHeight="1" s="35">
      <c r="A572" s="48">
        <f>'1_Raw_Games'!A572</f>
        <v/>
      </c>
      <c r="B572" s="49">
        <f>'1_Raw_Games'!B572</f>
        <v/>
      </c>
      <c r="C572" s="48">
        <f>'1_Raw_Games'!D572</f>
        <v/>
      </c>
      <c r="D572" s="48">
        <f>'1_Raw_Games'!C572</f>
        <v/>
      </c>
      <c r="E572" s="48">
        <f>'1_Raw_Games'!O572</f>
        <v/>
      </c>
      <c r="F572" s="55">
        <f>'3_Elo_Chain'!H572</f>
        <v/>
      </c>
      <c r="G572" s="66" t="n">
        <v>0.112207031924324</v>
      </c>
      <c r="H572" s="66" t="n">
        <v>-0.6280808244562559</v>
      </c>
      <c r="I572" s="37" t="inlineStr">
        <is>
          <t>train</t>
        </is>
      </c>
    </row>
    <row r="573" ht="15" customHeight="1" s="35">
      <c r="A573" s="48">
        <f>'1_Raw_Games'!A573</f>
        <v/>
      </c>
      <c r="B573" s="49">
        <f>'1_Raw_Games'!B573</f>
        <v/>
      </c>
      <c r="C573" s="48">
        <f>'1_Raw_Games'!D573</f>
        <v/>
      </c>
      <c r="D573" s="48">
        <f>'1_Raw_Games'!C573</f>
        <v/>
      </c>
      <c r="E573" s="48">
        <f>'1_Raw_Games'!O573</f>
        <v/>
      </c>
      <c r="F573" s="55">
        <f>'3_Elo_Chain'!H573</f>
        <v/>
      </c>
      <c r="G573" s="66" t="n">
        <v>0.3935670261230605</v>
      </c>
      <c r="H573" s="66" t="n">
        <v>2.958181465989385</v>
      </c>
      <c r="I573" s="37" t="inlineStr">
        <is>
          <t>train</t>
        </is>
      </c>
    </row>
    <row r="574" ht="15" customHeight="1" s="35">
      <c r="A574" s="48">
        <f>'1_Raw_Games'!A574</f>
        <v/>
      </c>
      <c r="B574" s="49">
        <f>'1_Raw_Games'!B574</f>
        <v/>
      </c>
      <c r="C574" s="48">
        <f>'1_Raw_Games'!D574</f>
        <v/>
      </c>
      <c r="D574" s="48">
        <f>'1_Raw_Games'!C574</f>
        <v/>
      </c>
      <c r="E574" s="48">
        <f>'1_Raw_Games'!O574</f>
        <v/>
      </c>
      <c r="F574" s="55">
        <f>'3_Elo_Chain'!H574</f>
        <v/>
      </c>
      <c r="G574" s="66" t="n">
        <v>0.2841302675106741</v>
      </c>
      <c r="H574" s="66" t="n">
        <v>-2.950946968405605</v>
      </c>
      <c r="I574" s="37" t="inlineStr">
        <is>
          <t>train</t>
        </is>
      </c>
    </row>
    <row r="575" ht="15" customHeight="1" s="35">
      <c r="A575" s="48">
        <f>'1_Raw_Games'!A575</f>
        <v/>
      </c>
      <c r="B575" s="49">
        <f>'1_Raw_Games'!B575</f>
        <v/>
      </c>
      <c r="C575" s="48">
        <f>'1_Raw_Games'!D575</f>
        <v/>
      </c>
      <c r="D575" s="48">
        <f>'1_Raw_Games'!C575</f>
        <v/>
      </c>
      <c r="E575" s="48">
        <f>'1_Raw_Games'!O575</f>
        <v/>
      </c>
      <c r="F575" s="55">
        <f>'3_Elo_Chain'!H575</f>
        <v/>
      </c>
      <c r="G575" s="66" t="n">
        <v>0.8581268521629289</v>
      </c>
      <c r="H575" s="66" t="n">
        <v>-4.941565242742596</v>
      </c>
      <c r="I575" s="37" t="inlineStr">
        <is>
          <t>train</t>
        </is>
      </c>
    </row>
    <row r="576" ht="15" customHeight="1" s="35">
      <c r="A576" s="48">
        <f>'1_Raw_Games'!A576</f>
        <v/>
      </c>
      <c r="B576" s="49">
        <f>'1_Raw_Games'!B576</f>
        <v/>
      </c>
      <c r="C576" s="48">
        <f>'1_Raw_Games'!D576</f>
        <v/>
      </c>
      <c r="D576" s="48">
        <f>'1_Raw_Games'!C576</f>
        <v/>
      </c>
      <c r="E576" s="48">
        <f>'1_Raw_Games'!O576</f>
        <v/>
      </c>
      <c r="F576" s="55">
        <f>'3_Elo_Chain'!H576</f>
        <v/>
      </c>
      <c r="G576" s="66" t="n">
        <v>0.4382430750602114</v>
      </c>
      <c r="H576" s="66" t="n">
        <v>-5.363473923931877</v>
      </c>
      <c r="I576" s="37" t="inlineStr">
        <is>
          <t>train</t>
        </is>
      </c>
    </row>
    <row r="577" ht="15" customHeight="1" s="35">
      <c r="A577" s="48">
        <f>'1_Raw_Games'!A577</f>
        <v/>
      </c>
      <c r="B577" s="49">
        <f>'1_Raw_Games'!B577</f>
        <v/>
      </c>
      <c r="C577" s="48">
        <f>'1_Raw_Games'!D577</f>
        <v/>
      </c>
      <c r="D577" s="48">
        <f>'1_Raw_Games'!C577</f>
        <v/>
      </c>
      <c r="E577" s="48">
        <f>'1_Raw_Games'!O577</f>
        <v/>
      </c>
      <c r="F577" s="55">
        <f>'3_Elo_Chain'!H577</f>
        <v/>
      </c>
      <c r="G577" s="66" t="n">
        <v>0.2298083219916699</v>
      </c>
      <c r="H577" s="66" t="n">
        <v>-1.110041081896701</v>
      </c>
      <c r="I577" s="37" t="inlineStr">
        <is>
          <t>train</t>
        </is>
      </c>
    </row>
    <row r="578" ht="15" customHeight="1" s="35">
      <c r="A578" s="48">
        <f>'1_Raw_Games'!A578</f>
        <v/>
      </c>
      <c r="B578" s="49">
        <f>'1_Raw_Games'!B578</f>
        <v/>
      </c>
      <c r="C578" s="48">
        <f>'1_Raw_Games'!D578</f>
        <v/>
      </c>
      <c r="D578" s="48">
        <f>'1_Raw_Games'!C578</f>
        <v/>
      </c>
      <c r="E578" s="48">
        <f>'1_Raw_Games'!O578</f>
        <v/>
      </c>
      <c r="F578" s="55">
        <f>'3_Elo_Chain'!H578</f>
        <v/>
      </c>
      <c r="G578" s="66" t="n">
        <v>-0.0116966281171407</v>
      </c>
      <c r="H578" s="66" t="n">
        <v>9.943793063614486</v>
      </c>
      <c r="I578" s="37" t="inlineStr">
        <is>
          <t>train</t>
        </is>
      </c>
    </row>
    <row r="579" ht="15" customHeight="1" s="35">
      <c r="A579" s="48">
        <f>'1_Raw_Games'!A579</f>
        <v/>
      </c>
      <c r="B579" s="49">
        <f>'1_Raw_Games'!B579</f>
        <v/>
      </c>
      <c r="C579" s="48">
        <f>'1_Raw_Games'!D579</f>
        <v/>
      </c>
      <c r="D579" s="48">
        <f>'1_Raw_Games'!C579</f>
        <v/>
      </c>
      <c r="E579" s="48">
        <f>'1_Raw_Games'!O579</f>
        <v/>
      </c>
      <c r="F579" s="55">
        <f>'3_Elo_Chain'!H579</f>
        <v/>
      </c>
      <c r="G579" s="66" t="n">
        <v>0.0499266341184977</v>
      </c>
      <c r="H579" s="66" t="n">
        <v>-0.3474390324260685</v>
      </c>
      <c r="I579" s="37" t="inlineStr">
        <is>
          <t>train</t>
        </is>
      </c>
    </row>
    <row r="580" ht="15" customHeight="1" s="35">
      <c r="A580" s="48">
        <f>'1_Raw_Games'!A580</f>
        <v/>
      </c>
      <c r="B580" s="49">
        <f>'1_Raw_Games'!B580</f>
        <v/>
      </c>
      <c r="C580" s="48">
        <f>'1_Raw_Games'!D580</f>
        <v/>
      </c>
      <c r="D580" s="48">
        <f>'1_Raw_Games'!C580</f>
        <v/>
      </c>
      <c r="E580" s="48">
        <f>'1_Raw_Games'!O580</f>
        <v/>
      </c>
      <c r="F580" s="55">
        <f>'3_Elo_Chain'!H580</f>
        <v/>
      </c>
      <c r="G580" s="66" t="n">
        <v>0.7720541438134237</v>
      </c>
      <c r="H580" s="66" t="n">
        <v>-6.299908420379237</v>
      </c>
      <c r="I580" s="37" t="inlineStr">
        <is>
          <t>train</t>
        </is>
      </c>
    </row>
    <row r="581" ht="15" customHeight="1" s="35">
      <c r="A581" s="48">
        <f>'1_Raw_Games'!A581</f>
        <v/>
      </c>
      <c r="B581" s="49">
        <f>'1_Raw_Games'!B581</f>
        <v/>
      </c>
      <c r="C581" s="48">
        <f>'1_Raw_Games'!D581</f>
        <v/>
      </c>
      <c r="D581" s="48">
        <f>'1_Raw_Games'!C581</f>
        <v/>
      </c>
      <c r="E581" s="48">
        <f>'1_Raw_Games'!O581</f>
        <v/>
      </c>
      <c r="F581" s="55">
        <f>'3_Elo_Chain'!H581</f>
        <v/>
      </c>
      <c r="G581" s="66" t="n">
        <v>0.6402622630809913</v>
      </c>
      <c r="H581" s="66" t="n">
        <v>-7.252194192581131</v>
      </c>
      <c r="I581" s="37" t="inlineStr">
        <is>
          <t>train</t>
        </is>
      </c>
    </row>
    <row r="582" ht="15" customHeight="1" s="35">
      <c r="A582" s="48">
        <f>'1_Raw_Games'!A582</f>
        <v/>
      </c>
      <c r="B582" s="49">
        <f>'1_Raw_Games'!B582</f>
        <v/>
      </c>
      <c r="C582" s="48">
        <f>'1_Raw_Games'!D582</f>
        <v/>
      </c>
      <c r="D582" s="48">
        <f>'1_Raw_Games'!C582</f>
        <v/>
      </c>
      <c r="E582" s="48">
        <f>'1_Raw_Games'!O582</f>
        <v/>
      </c>
      <c r="F582" s="55">
        <f>'3_Elo_Chain'!H582</f>
        <v/>
      </c>
      <c r="G582" s="66" t="n">
        <v>0.8896309562147104</v>
      </c>
      <c r="H582" s="66" t="n">
        <v>-1.440896707109285</v>
      </c>
      <c r="I582" s="37" t="inlineStr">
        <is>
          <t>train</t>
        </is>
      </c>
    </row>
    <row r="583" ht="15" customHeight="1" s="35">
      <c r="A583" s="48">
        <f>'1_Raw_Games'!A583</f>
        <v/>
      </c>
      <c r="B583" s="49">
        <f>'1_Raw_Games'!B583</f>
        <v/>
      </c>
      <c r="C583" s="48">
        <f>'1_Raw_Games'!D583</f>
        <v/>
      </c>
      <c r="D583" s="48">
        <f>'1_Raw_Games'!C583</f>
        <v/>
      </c>
      <c r="E583" s="48">
        <f>'1_Raw_Games'!O583</f>
        <v/>
      </c>
      <c r="F583" s="55">
        <f>'3_Elo_Chain'!H583</f>
        <v/>
      </c>
      <c r="G583" s="66" t="n">
        <v>0.3262114807292795</v>
      </c>
      <c r="H583" s="66" t="n">
        <v>3.028864610721783</v>
      </c>
      <c r="I583" s="37" t="inlineStr">
        <is>
          <t>train</t>
        </is>
      </c>
    </row>
    <row r="584" ht="15" customHeight="1" s="35">
      <c r="A584" s="48">
        <f>'1_Raw_Games'!A584</f>
        <v/>
      </c>
      <c r="B584" s="49">
        <f>'1_Raw_Games'!B584</f>
        <v/>
      </c>
      <c r="C584" s="48">
        <f>'1_Raw_Games'!D584</f>
        <v/>
      </c>
      <c r="D584" s="48">
        <f>'1_Raw_Games'!C584</f>
        <v/>
      </c>
      <c r="E584" s="48">
        <f>'1_Raw_Games'!O584</f>
        <v/>
      </c>
      <c r="F584" s="55">
        <f>'3_Elo_Chain'!H584</f>
        <v/>
      </c>
      <c r="G584" s="66" t="n">
        <v>-0.5500332119200324</v>
      </c>
      <c r="H584" s="66" t="n">
        <v>1.859246227398377</v>
      </c>
      <c r="I584" s="37" t="inlineStr">
        <is>
          <t>train</t>
        </is>
      </c>
    </row>
    <row r="585" ht="15" customHeight="1" s="35">
      <c r="A585" s="48">
        <f>'1_Raw_Games'!A585</f>
        <v/>
      </c>
      <c r="B585" s="49">
        <f>'1_Raw_Games'!B585</f>
        <v/>
      </c>
      <c r="C585" s="48">
        <f>'1_Raw_Games'!D585</f>
        <v/>
      </c>
      <c r="D585" s="48">
        <f>'1_Raw_Games'!C585</f>
        <v/>
      </c>
      <c r="E585" s="48">
        <f>'1_Raw_Games'!O585</f>
        <v/>
      </c>
      <c r="F585" s="55">
        <f>'3_Elo_Chain'!H585</f>
        <v/>
      </c>
      <c r="G585" s="66" t="n">
        <v>0.6131817235911254</v>
      </c>
      <c r="H585" s="66" t="n">
        <v>2.626939000035872</v>
      </c>
      <c r="I585" s="37" t="inlineStr">
        <is>
          <t>train</t>
        </is>
      </c>
    </row>
    <row r="586" ht="15" customHeight="1" s="35">
      <c r="A586" s="48">
        <f>'1_Raw_Games'!A586</f>
        <v/>
      </c>
      <c r="B586" s="49">
        <f>'1_Raw_Games'!B586</f>
        <v/>
      </c>
      <c r="C586" s="48">
        <f>'1_Raw_Games'!D586</f>
        <v/>
      </c>
      <c r="D586" s="48">
        <f>'1_Raw_Games'!C586</f>
        <v/>
      </c>
      <c r="E586" s="48">
        <f>'1_Raw_Games'!O586</f>
        <v/>
      </c>
      <c r="F586" s="55">
        <f>'3_Elo_Chain'!H586</f>
        <v/>
      </c>
      <c r="G586" s="66" t="n">
        <v>-0.611712894606547</v>
      </c>
      <c r="H586" s="66" t="n">
        <v>-3.209260496170477</v>
      </c>
      <c r="I586" s="37" t="inlineStr">
        <is>
          <t>train</t>
        </is>
      </c>
    </row>
    <row r="587" ht="15" customHeight="1" s="35">
      <c r="A587" s="48">
        <f>'1_Raw_Games'!A587</f>
        <v/>
      </c>
      <c r="B587" s="49">
        <f>'1_Raw_Games'!B587</f>
        <v/>
      </c>
      <c r="C587" s="48">
        <f>'1_Raw_Games'!D587</f>
        <v/>
      </c>
      <c r="D587" s="48">
        <f>'1_Raw_Games'!C587</f>
        <v/>
      </c>
      <c r="E587" s="48">
        <f>'1_Raw_Games'!O587</f>
        <v/>
      </c>
      <c r="F587" s="55">
        <f>'3_Elo_Chain'!H587</f>
        <v/>
      </c>
      <c r="G587" s="66" t="n">
        <v>0.2883476010325749</v>
      </c>
      <c r="H587" s="66" t="n">
        <v>-1.798227178934546</v>
      </c>
      <c r="I587" s="37" t="inlineStr">
        <is>
          <t>train</t>
        </is>
      </c>
    </row>
    <row r="588" ht="15" customHeight="1" s="35">
      <c r="A588" s="48">
        <f>'1_Raw_Games'!A588</f>
        <v/>
      </c>
      <c r="B588" s="49">
        <f>'1_Raw_Games'!B588</f>
        <v/>
      </c>
      <c r="C588" s="48">
        <f>'1_Raw_Games'!D588</f>
        <v/>
      </c>
      <c r="D588" s="48">
        <f>'1_Raw_Games'!C588</f>
        <v/>
      </c>
      <c r="E588" s="48">
        <f>'1_Raw_Games'!O588</f>
        <v/>
      </c>
      <c r="F588" s="55">
        <f>'3_Elo_Chain'!H588</f>
        <v/>
      </c>
      <c r="G588" s="66" t="n">
        <v>0.3237751675024762</v>
      </c>
      <c r="H588" s="66" t="n">
        <v>-5.201781347106609</v>
      </c>
      <c r="I588" s="37" t="inlineStr">
        <is>
          <t>train</t>
        </is>
      </c>
    </row>
    <row r="589" ht="15" customHeight="1" s="35">
      <c r="A589" s="48">
        <f>'1_Raw_Games'!A589</f>
        <v/>
      </c>
      <c r="B589" s="49">
        <f>'1_Raw_Games'!B589</f>
        <v/>
      </c>
      <c r="C589" s="48">
        <f>'1_Raw_Games'!D589</f>
        <v/>
      </c>
      <c r="D589" s="48">
        <f>'1_Raw_Games'!C589</f>
        <v/>
      </c>
      <c r="E589" s="48">
        <f>'1_Raw_Games'!O589</f>
        <v/>
      </c>
      <c r="F589" s="55">
        <f>'3_Elo_Chain'!H589</f>
        <v/>
      </c>
      <c r="G589" s="66" t="n">
        <v>-0.5116239640499826</v>
      </c>
      <c r="H589" s="66" t="n">
        <v>2.185498756510637</v>
      </c>
      <c r="I589" s="37" t="inlineStr">
        <is>
          <t>train</t>
        </is>
      </c>
    </row>
    <row r="590" ht="15" customHeight="1" s="35">
      <c r="A590" s="48">
        <f>'1_Raw_Games'!A590</f>
        <v/>
      </c>
      <c r="B590" s="49">
        <f>'1_Raw_Games'!B590</f>
        <v/>
      </c>
      <c r="C590" s="48">
        <f>'1_Raw_Games'!D590</f>
        <v/>
      </c>
      <c r="D590" s="48">
        <f>'1_Raw_Games'!C590</f>
        <v/>
      </c>
      <c r="E590" s="48">
        <f>'1_Raw_Games'!O590</f>
        <v/>
      </c>
      <c r="F590" s="55">
        <f>'3_Elo_Chain'!H590</f>
        <v/>
      </c>
      <c r="G590" s="66" t="n">
        <v>0.3543188714938897</v>
      </c>
      <c r="H590" s="66" t="n">
        <v>2.192460096812411</v>
      </c>
      <c r="I590" s="37" t="inlineStr">
        <is>
          <t>train</t>
        </is>
      </c>
    </row>
    <row r="591" ht="15" customHeight="1" s="35">
      <c r="A591" s="48">
        <f>'1_Raw_Games'!A591</f>
        <v/>
      </c>
      <c r="B591" s="49">
        <f>'1_Raw_Games'!B591</f>
        <v/>
      </c>
      <c r="C591" s="48">
        <f>'1_Raw_Games'!D591</f>
        <v/>
      </c>
      <c r="D591" s="48">
        <f>'1_Raw_Games'!C591</f>
        <v/>
      </c>
      <c r="E591" s="48">
        <f>'1_Raw_Games'!O591</f>
        <v/>
      </c>
      <c r="F591" s="55">
        <f>'3_Elo_Chain'!H591</f>
        <v/>
      </c>
      <c r="G591" s="66" t="n">
        <v>0.0558221189361023</v>
      </c>
      <c r="H591" s="66" t="n">
        <v>-7.843678079257403</v>
      </c>
      <c r="I591" s="37" t="inlineStr">
        <is>
          <t>train</t>
        </is>
      </c>
    </row>
    <row r="592" ht="15" customHeight="1" s="35">
      <c r="A592" s="48">
        <f>'1_Raw_Games'!A592</f>
        <v/>
      </c>
      <c r="B592" s="49">
        <f>'1_Raw_Games'!B592</f>
        <v/>
      </c>
      <c r="C592" s="48">
        <f>'1_Raw_Games'!D592</f>
        <v/>
      </c>
      <c r="D592" s="48">
        <f>'1_Raw_Games'!C592</f>
        <v/>
      </c>
      <c r="E592" s="48">
        <f>'1_Raw_Games'!O592</f>
        <v/>
      </c>
      <c r="F592" s="55">
        <f>'3_Elo_Chain'!H592</f>
        <v/>
      </c>
      <c r="G592" s="66" t="n">
        <v>0.5513872571686428</v>
      </c>
      <c r="H592" s="66" t="n">
        <v>-4.431310095203556</v>
      </c>
      <c r="I592" s="37" t="inlineStr">
        <is>
          <t>train</t>
        </is>
      </c>
    </row>
    <row r="593" ht="15" customHeight="1" s="35">
      <c r="A593" s="48">
        <f>'1_Raw_Games'!A593</f>
        <v/>
      </c>
      <c r="B593" s="49">
        <f>'1_Raw_Games'!B593</f>
        <v/>
      </c>
      <c r="C593" s="48">
        <f>'1_Raw_Games'!D593</f>
        <v/>
      </c>
      <c r="D593" s="48">
        <f>'1_Raw_Games'!C593</f>
        <v/>
      </c>
      <c r="E593" s="48">
        <f>'1_Raw_Games'!O593</f>
        <v/>
      </c>
      <c r="F593" s="55">
        <f>'3_Elo_Chain'!H593</f>
        <v/>
      </c>
      <c r="G593" s="66" t="n">
        <v>-0.1735712259766275</v>
      </c>
      <c r="H593" s="66" t="n">
        <v>3.08775286620571</v>
      </c>
      <c r="I593" s="37" t="inlineStr">
        <is>
          <t>train</t>
        </is>
      </c>
    </row>
    <row r="594" ht="15" customHeight="1" s="35">
      <c r="A594" s="48">
        <f>'1_Raw_Games'!A594</f>
        <v/>
      </c>
      <c r="B594" s="49">
        <f>'1_Raw_Games'!B594</f>
        <v/>
      </c>
      <c r="C594" s="48">
        <f>'1_Raw_Games'!D594</f>
        <v/>
      </c>
      <c r="D594" s="48">
        <f>'1_Raw_Games'!C594</f>
        <v/>
      </c>
      <c r="E594" s="48">
        <f>'1_Raw_Games'!O594</f>
        <v/>
      </c>
      <c r="F594" s="55">
        <f>'3_Elo_Chain'!H594</f>
        <v/>
      </c>
      <c r="G594" s="66" t="n">
        <v>-0.6374597925133189</v>
      </c>
      <c r="H594" s="66" t="n">
        <v>4.264215055250522</v>
      </c>
      <c r="I594" s="37" t="inlineStr">
        <is>
          <t>train</t>
        </is>
      </c>
    </row>
    <row r="595" ht="15" customHeight="1" s="35">
      <c r="A595" s="48">
        <f>'1_Raw_Games'!A595</f>
        <v/>
      </c>
      <c r="B595" s="49">
        <f>'1_Raw_Games'!B595</f>
        <v/>
      </c>
      <c r="C595" s="48">
        <f>'1_Raw_Games'!D595</f>
        <v/>
      </c>
      <c r="D595" s="48">
        <f>'1_Raw_Games'!C595</f>
        <v/>
      </c>
      <c r="E595" s="48">
        <f>'1_Raw_Games'!O595</f>
        <v/>
      </c>
      <c r="F595" s="55">
        <f>'3_Elo_Chain'!H595</f>
        <v/>
      </c>
      <c r="G595" s="66" t="n">
        <v>0.4698908469624115</v>
      </c>
      <c r="H595" s="66" t="n">
        <v>-4.815733675380208</v>
      </c>
      <c r="I595" s="37" t="inlineStr">
        <is>
          <t>train</t>
        </is>
      </c>
    </row>
    <row r="596" ht="15" customHeight="1" s="35">
      <c r="A596" s="48">
        <f>'1_Raw_Games'!A596</f>
        <v/>
      </c>
      <c r="B596" s="49">
        <f>'1_Raw_Games'!B596</f>
        <v/>
      </c>
      <c r="C596" s="48">
        <f>'1_Raw_Games'!D596</f>
        <v/>
      </c>
      <c r="D596" s="48">
        <f>'1_Raw_Games'!C596</f>
        <v/>
      </c>
      <c r="E596" s="48">
        <f>'1_Raw_Games'!O596</f>
        <v/>
      </c>
      <c r="F596" s="55">
        <f>'3_Elo_Chain'!H596</f>
        <v/>
      </c>
      <c r="G596" s="66" t="n">
        <v>0.4694448514599094</v>
      </c>
      <c r="H596" s="66" t="n">
        <v>-5.345377664904838</v>
      </c>
      <c r="I596" s="37" t="inlineStr">
        <is>
          <t>train</t>
        </is>
      </c>
    </row>
    <row r="597" ht="15" customHeight="1" s="35">
      <c r="A597" s="48">
        <f>'1_Raw_Games'!A597</f>
        <v/>
      </c>
      <c r="B597" s="49">
        <f>'1_Raw_Games'!B597</f>
        <v/>
      </c>
      <c r="C597" s="48">
        <f>'1_Raw_Games'!D597</f>
        <v/>
      </c>
      <c r="D597" s="48">
        <f>'1_Raw_Games'!C597</f>
        <v/>
      </c>
      <c r="E597" s="48">
        <f>'1_Raw_Games'!O597</f>
        <v/>
      </c>
      <c r="F597" s="55">
        <f>'3_Elo_Chain'!H597</f>
        <v/>
      </c>
      <c r="G597" s="66" t="n">
        <v>0.315199423081168</v>
      </c>
      <c r="H597" s="66" t="n">
        <v>-0.0614571554442875</v>
      </c>
      <c r="I597" s="37" t="inlineStr">
        <is>
          <t>train</t>
        </is>
      </c>
    </row>
    <row r="598" ht="15" customHeight="1" s="35">
      <c r="A598" s="48">
        <f>'1_Raw_Games'!A598</f>
        <v/>
      </c>
      <c r="B598" s="49">
        <f>'1_Raw_Games'!B598</f>
        <v/>
      </c>
      <c r="C598" s="48">
        <f>'1_Raw_Games'!D598</f>
        <v/>
      </c>
      <c r="D598" s="48">
        <f>'1_Raw_Games'!C598</f>
        <v/>
      </c>
      <c r="E598" s="48">
        <f>'1_Raw_Games'!O598</f>
        <v/>
      </c>
      <c r="F598" s="55">
        <f>'3_Elo_Chain'!H598</f>
        <v/>
      </c>
      <c r="G598" s="66" t="n">
        <v>-0.4528163614937622</v>
      </c>
      <c r="H598" s="66" t="n">
        <v>0.6631621092074809</v>
      </c>
      <c r="I598" s="37" t="inlineStr">
        <is>
          <t>train</t>
        </is>
      </c>
    </row>
    <row r="599" ht="15" customHeight="1" s="35">
      <c r="A599" s="48">
        <f>'1_Raw_Games'!A599</f>
        <v/>
      </c>
      <c r="B599" s="49">
        <f>'1_Raw_Games'!B599</f>
        <v/>
      </c>
      <c r="C599" s="48">
        <f>'1_Raw_Games'!D599</f>
        <v/>
      </c>
      <c r="D599" s="48">
        <f>'1_Raw_Games'!C599</f>
        <v/>
      </c>
      <c r="E599" s="48">
        <f>'1_Raw_Games'!O599</f>
        <v/>
      </c>
      <c r="F599" s="55">
        <f>'3_Elo_Chain'!H599</f>
        <v/>
      </c>
      <c r="G599" s="66" t="n">
        <v>0.3562247228390705</v>
      </c>
      <c r="H599" s="66" t="n">
        <v>-0.3580921087393212</v>
      </c>
      <c r="I599" s="37" t="inlineStr">
        <is>
          <t>train</t>
        </is>
      </c>
    </row>
    <row r="600" ht="15" customHeight="1" s="35">
      <c r="A600" s="48">
        <f>'1_Raw_Games'!A600</f>
        <v/>
      </c>
      <c r="B600" s="49">
        <f>'1_Raw_Games'!B600</f>
        <v/>
      </c>
      <c r="C600" s="48">
        <f>'1_Raw_Games'!D600</f>
        <v/>
      </c>
      <c r="D600" s="48">
        <f>'1_Raw_Games'!C600</f>
        <v/>
      </c>
      <c r="E600" s="48">
        <f>'1_Raw_Games'!O600</f>
        <v/>
      </c>
      <c r="F600" s="55">
        <f>'3_Elo_Chain'!H600</f>
        <v/>
      </c>
      <c r="G600" s="66" t="n">
        <v>0.4077317655626459</v>
      </c>
      <c r="H600" s="66" t="n">
        <v>2.101501190598483</v>
      </c>
      <c r="I600" s="37" t="inlineStr">
        <is>
          <t>train</t>
        </is>
      </c>
    </row>
    <row r="601" ht="15" customHeight="1" s="35">
      <c r="A601" s="48">
        <f>'1_Raw_Games'!A601</f>
        <v/>
      </c>
      <c r="B601" s="49">
        <f>'1_Raw_Games'!B601</f>
        <v/>
      </c>
      <c r="C601" s="48">
        <f>'1_Raw_Games'!D601</f>
        <v/>
      </c>
      <c r="D601" s="48">
        <f>'1_Raw_Games'!C601</f>
        <v/>
      </c>
      <c r="E601" s="48">
        <f>'1_Raw_Games'!O601</f>
        <v/>
      </c>
      <c r="F601" s="55">
        <f>'3_Elo_Chain'!H601</f>
        <v/>
      </c>
      <c r="G601" s="66" t="n">
        <v>0.0740327172199472</v>
      </c>
      <c r="H601" s="66" t="n">
        <v>-2.831963936992731</v>
      </c>
      <c r="I601" s="37" t="inlineStr">
        <is>
          <t>train</t>
        </is>
      </c>
    </row>
    <row r="602" ht="15" customHeight="1" s="35">
      <c r="A602" s="48">
        <f>'1_Raw_Games'!A602</f>
        <v/>
      </c>
      <c r="B602" s="49">
        <f>'1_Raw_Games'!B602</f>
        <v/>
      </c>
      <c r="C602" s="48">
        <f>'1_Raw_Games'!D602</f>
        <v/>
      </c>
      <c r="D602" s="48">
        <f>'1_Raw_Games'!C602</f>
        <v/>
      </c>
      <c r="E602" s="48">
        <f>'1_Raw_Games'!O602</f>
        <v/>
      </c>
      <c r="F602" s="55">
        <f>'3_Elo_Chain'!H602</f>
        <v/>
      </c>
      <c r="G602" s="66" t="n">
        <v>-0.353791509326237</v>
      </c>
      <c r="H602" s="66" t="n">
        <v>6.653198970841123</v>
      </c>
      <c r="I602" s="37" t="inlineStr">
        <is>
          <t>train</t>
        </is>
      </c>
    </row>
    <row r="603" ht="15" customHeight="1" s="35">
      <c r="A603" s="48">
        <f>'1_Raw_Games'!A603</f>
        <v/>
      </c>
      <c r="B603" s="49">
        <f>'1_Raw_Games'!B603</f>
        <v/>
      </c>
      <c r="C603" s="48">
        <f>'1_Raw_Games'!D603</f>
        <v/>
      </c>
      <c r="D603" s="48">
        <f>'1_Raw_Games'!C603</f>
        <v/>
      </c>
      <c r="E603" s="48">
        <f>'1_Raw_Games'!O603</f>
        <v/>
      </c>
      <c r="F603" s="55">
        <f>'3_Elo_Chain'!H603</f>
        <v/>
      </c>
      <c r="G603" s="66" t="n">
        <v>-0.4638042452433101</v>
      </c>
      <c r="H603" s="66" t="n">
        <v>6.00457548542019</v>
      </c>
      <c r="I603" s="37" t="inlineStr">
        <is>
          <t>train</t>
        </is>
      </c>
    </row>
    <row r="604" ht="15" customHeight="1" s="35">
      <c r="A604" s="48">
        <f>'1_Raw_Games'!A604</f>
        <v/>
      </c>
      <c r="B604" s="49">
        <f>'1_Raw_Games'!B604</f>
        <v/>
      </c>
      <c r="C604" s="48">
        <f>'1_Raw_Games'!D604</f>
        <v/>
      </c>
      <c r="D604" s="48">
        <f>'1_Raw_Games'!C604</f>
        <v/>
      </c>
      <c r="E604" s="48">
        <f>'1_Raw_Games'!O604</f>
        <v/>
      </c>
      <c r="F604" s="55">
        <f>'3_Elo_Chain'!H604</f>
        <v/>
      </c>
      <c r="G604" s="66" t="n">
        <v>0.5742450545893412</v>
      </c>
      <c r="H604" s="66" t="n">
        <v>5.324280673371227</v>
      </c>
      <c r="I604" s="37" t="inlineStr">
        <is>
          <t>train</t>
        </is>
      </c>
    </row>
    <row r="605" ht="15" customHeight="1" s="35">
      <c r="A605" s="48">
        <f>'1_Raw_Games'!A605</f>
        <v/>
      </c>
      <c r="B605" s="49">
        <f>'1_Raw_Games'!B605</f>
        <v/>
      </c>
      <c r="C605" s="48">
        <f>'1_Raw_Games'!D605</f>
        <v/>
      </c>
      <c r="D605" s="48">
        <f>'1_Raw_Games'!C605</f>
        <v/>
      </c>
      <c r="E605" s="48">
        <f>'1_Raw_Games'!O605</f>
        <v/>
      </c>
      <c r="F605" s="55">
        <f>'3_Elo_Chain'!H605</f>
        <v/>
      </c>
      <c r="G605" s="66" t="n">
        <v>0.4777784096438496</v>
      </c>
      <c r="H605" s="66" t="n">
        <v>-2.346460437055377</v>
      </c>
      <c r="I605" s="37" t="inlineStr">
        <is>
          <t>train</t>
        </is>
      </c>
    </row>
    <row r="606" ht="15" customHeight="1" s="35">
      <c r="A606" s="48">
        <f>'1_Raw_Games'!A606</f>
        <v/>
      </c>
      <c r="B606" s="49">
        <f>'1_Raw_Games'!B606</f>
        <v/>
      </c>
      <c r="C606" s="48">
        <f>'1_Raw_Games'!D606</f>
        <v/>
      </c>
      <c r="D606" s="48">
        <f>'1_Raw_Games'!C606</f>
        <v/>
      </c>
      <c r="E606" s="48">
        <f>'1_Raw_Games'!O606</f>
        <v/>
      </c>
      <c r="F606" s="55">
        <f>'3_Elo_Chain'!H606</f>
        <v/>
      </c>
      <c r="G606" s="66" t="n">
        <v>0.4791415280786253</v>
      </c>
      <c r="H606" s="66" t="n">
        <v>-5.000186690801299</v>
      </c>
      <c r="I606" s="37" t="inlineStr">
        <is>
          <t>train</t>
        </is>
      </c>
    </row>
    <row r="607" ht="15" customHeight="1" s="35">
      <c r="A607" s="48">
        <f>'1_Raw_Games'!A607</f>
        <v/>
      </c>
      <c r="B607" s="49">
        <f>'1_Raw_Games'!B607</f>
        <v/>
      </c>
      <c r="C607" s="48">
        <f>'1_Raw_Games'!D607</f>
        <v/>
      </c>
      <c r="D607" s="48">
        <f>'1_Raw_Games'!C607</f>
        <v/>
      </c>
      <c r="E607" s="48">
        <f>'1_Raw_Games'!O607</f>
        <v/>
      </c>
      <c r="F607" s="55">
        <f>'3_Elo_Chain'!H607</f>
        <v/>
      </c>
      <c r="G607" s="66" t="n">
        <v>0.1040162114902245</v>
      </c>
      <c r="H607" s="66" t="n">
        <v>-2.938178516489008</v>
      </c>
      <c r="I607" s="37" t="inlineStr">
        <is>
          <t>train</t>
        </is>
      </c>
    </row>
    <row r="608" ht="15" customHeight="1" s="35">
      <c r="A608" s="48">
        <f>'1_Raw_Games'!A608</f>
        <v/>
      </c>
      <c r="B608" s="49">
        <f>'1_Raw_Games'!B608</f>
        <v/>
      </c>
      <c r="C608" s="48">
        <f>'1_Raw_Games'!D608</f>
        <v/>
      </c>
      <c r="D608" s="48">
        <f>'1_Raw_Games'!C608</f>
        <v/>
      </c>
      <c r="E608" s="48">
        <f>'1_Raw_Games'!O608</f>
        <v/>
      </c>
      <c r="F608" s="55">
        <f>'3_Elo_Chain'!H608</f>
        <v/>
      </c>
      <c r="G608" s="66" t="n">
        <v>-0.1410618876684994</v>
      </c>
      <c r="H608" s="66" t="n">
        <v>2.783508709216484</v>
      </c>
      <c r="I608" s="37" t="inlineStr">
        <is>
          <t>train</t>
        </is>
      </c>
    </row>
    <row r="609" ht="15" customHeight="1" s="35">
      <c r="A609" s="48">
        <f>'1_Raw_Games'!A609</f>
        <v/>
      </c>
      <c r="B609" s="49">
        <f>'1_Raw_Games'!B609</f>
        <v/>
      </c>
      <c r="C609" s="48">
        <f>'1_Raw_Games'!D609</f>
        <v/>
      </c>
      <c r="D609" s="48">
        <f>'1_Raw_Games'!C609</f>
        <v/>
      </c>
      <c r="E609" s="48">
        <f>'1_Raw_Games'!O609</f>
        <v/>
      </c>
      <c r="F609" s="55">
        <f>'3_Elo_Chain'!H609</f>
        <v/>
      </c>
      <c r="G609" s="66" t="n">
        <v>0.8036633200810581</v>
      </c>
      <c r="H609" s="66" t="n">
        <v>-5.368075835174205</v>
      </c>
      <c r="I609" s="37" t="inlineStr">
        <is>
          <t>train</t>
        </is>
      </c>
    </row>
    <row r="610" ht="15" customHeight="1" s="35">
      <c r="A610" s="48">
        <f>'1_Raw_Games'!A610</f>
        <v/>
      </c>
      <c r="B610" s="49">
        <f>'1_Raw_Games'!B610</f>
        <v/>
      </c>
      <c r="C610" s="48">
        <f>'1_Raw_Games'!D610</f>
        <v/>
      </c>
      <c r="D610" s="48">
        <f>'1_Raw_Games'!C610</f>
        <v/>
      </c>
      <c r="E610" s="48">
        <f>'1_Raw_Games'!O610</f>
        <v/>
      </c>
      <c r="F610" s="55">
        <f>'3_Elo_Chain'!H610</f>
        <v/>
      </c>
      <c r="G610" s="66" t="n">
        <v>0.2422865987394786</v>
      </c>
      <c r="H610" s="66" t="n">
        <v>-0.5531770660424349</v>
      </c>
      <c r="I610" s="37" t="inlineStr">
        <is>
          <t>train</t>
        </is>
      </c>
    </row>
    <row r="611" ht="15" customHeight="1" s="35">
      <c r="A611" s="48">
        <f>'1_Raw_Games'!A611</f>
        <v/>
      </c>
      <c r="B611" s="49">
        <f>'1_Raw_Games'!B611</f>
        <v/>
      </c>
      <c r="C611" s="48">
        <f>'1_Raw_Games'!D611</f>
        <v/>
      </c>
      <c r="D611" s="48">
        <f>'1_Raw_Games'!C611</f>
        <v/>
      </c>
      <c r="E611" s="48">
        <f>'1_Raw_Games'!O611</f>
        <v/>
      </c>
      <c r="F611" s="55">
        <f>'3_Elo_Chain'!H611</f>
        <v/>
      </c>
      <c r="G611" s="66" t="n">
        <v>0.09779803583079499</v>
      </c>
      <c r="H611" s="66" t="n">
        <v>9.455166873299657</v>
      </c>
      <c r="I611" s="37" t="inlineStr">
        <is>
          <t>train</t>
        </is>
      </c>
    </row>
    <row r="612" ht="15" customHeight="1" s="35">
      <c r="A612" s="48">
        <f>'1_Raw_Games'!A612</f>
        <v/>
      </c>
      <c r="B612" s="49">
        <f>'1_Raw_Games'!B612</f>
        <v/>
      </c>
      <c r="C612" s="48">
        <f>'1_Raw_Games'!D612</f>
        <v/>
      </c>
      <c r="D612" s="48">
        <f>'1_Raw_Games'!C612</f>
        <v/>
      </c>
      <c r="E612" s="48">
        <f>'1_Raw_Games'!O612</f>
        <v/>
      </c>
      <c r="F612" s="55">
        <f>'3_Elo_Chain'!H612</f>
        <v/>
      </c>
      <c r="G612" s="66" t="n">
        <v>0.2323891598413187</v>
      </c>
      <c r="H612" s="66" t="n">
        <v>0.3510976846091779</v>
      </c>
      <c r="I612" s="37" t="inlineStr">
        <is>
          <t>train</t>
        </is>
      </c>
    </row>
    <row r="613" ht="15" customHeight="1" s="35">
      <c r="A613" s="48">
        <f>'1_Raw_Games'!A613</f>
        <v/>
      </c>
      <c r="B613" s="49">
        <f>'1_Raw_Games'!B613</f>
        <v/>
      </c>
      <c r="C613" s="48">
        <f>'1_Raw_Games'!D613</f>
        <v/>
      </c>
      <c r="D613" s="48">
        <f>'1_Raw_Games'!C613</f>
        <v/>
      </c>
      <c r="E613" s="48">
        <f>'1_Raw_Games'!O613</f>
        <v/>
      </c>
      <c r="F613" s="55">
        <f>'3_Elo_Chain'!H613</f>
        <v/>
      </c>
      <c r="G613" s="66" t="n">
        <v>0.822687449533724</v>
      </c>
      <c r="H613" s="66" t="n">
        <v>-10.15846161672126</v>
      </c>
      <c r="I613" s="37" t="inlineStr">
        <is>
          <t>train</t>
        </is>
      </c>
    </row>
    <row r="614" ht="15" customHeight="1" s="35">
      <c r="A614" s="48">
        <f>'1_Raw_Games'!A614</f>
        <v/>
      </c>
      <c r="B614" s="49">
        <f>'1_Raw_Games'!B614</f>
        <v/>
      </c>
      <c r="C614" s="48">
        <f>'1_Raw_Games'!D614</f>
        <v/>
      </c>
      <c r="D614" s="48">
        <f>'1_Raw_Games'!C614</f>
        <v/>
      </c>
      <c r="E614" s="48">
        <f>'1_Raw_Games'!O614</f>
        <v/>
      </c>
      <c r="F614" s="55">
        <f>'3_Elo_Chain'!H614</f>
        <v/>
      </c>
      <c r="G614" s="66" t="n">
        <v>-0.0850873700592468</v>
      </c>
      <c r="H614" s="66" t="n">
        <v>0.5703170487043123</v>
      </c>
      <c r="I614" s="37" t="inlineStr">
        <is>
          <t>train</t>
        </is>
      </c>
    </row>
    <row r="615" ht="15" customHeight="1" s="35">
      <c r="A615" s="48">
        <f>'1_Raw_Games'!A615</f>
        <v/>
      </c>
      <c r="B615" s="49">
        <f>'1_Raw_Games'!B615</f>
        <v/>
      </c>
      <c r="C615" s="48">
        <f>'1_Raw_Games'!D615</f>
        <v/>
      </c>
      <c r="D615" s="48">
        <f>'1_Raw_Games'!C615</f>
        <v/>
      </c>
      <c r="E615" s="48">
        <f>'1_Raw_Games'!O615</f>
        <v/>
      </c>
      <c r="F615" s="55">
        <f>'3_Elo_Chain'!H615</f>
        <v/>
      </c>
      <c r="G615" s="66" t="n">
        <v>0.2378599265356106</v>
      </c>
      <c r="H615" s="66" t="n">
        <v>1.302599393498764</v>
      </c>
      <c r="I615" s="37" t="inlineStr">
        <is>
          <t>train</t>
        </is>
      </c>
    </row>
    <row r="616" ht="15" customHeight="1" s="35">
      <c r="A616" s="48">
        <f>'1_Raw_Games'!A616</f>
        <v/>
      </c>
      <c r="B616" s="49">
        <f>'1_Raw_Games'!B616</f>
        <v/>
      </c>
      <c r="C616" s="48">
        <f>'1_Raw_Games'!D616</f>
        <v/>
      </c>
      <c r="D616" s="48">
        <f>'1_Raw_Games'!C616</f>
        <v/>
      </c>
      <c r="E616" s="48">
        <f>'1_Raw_Games'!O616</f>
        <v/>
      </c>
      <c r="F616" s="55">
        <f>'3_Elo_Chain'!H616</f>
        <v/>
      </c>
      <c r="G616" s="66" t="n">
        <v>0.306991590230815</v>
      </c>
      <c r="H616" s="66" t="n">
        <v>-2.651168980217488</v>
      </c>
      <c r="I616" s="37" t="inlineStr">
        <is>
          <t>train</t>
        </is>
      </c>
    </row>
    <row r="617" ht="15" customHeight="1" s="35">
      <c r="A617" s="48">
        <f>'1_Raw_Games'!A617</f>
        <v/>
      </c>
      <c r="B617" s="49">
        <f>'1_Raw_Games'!B617</f>
        <v/>
      </c>
      <c r="C617" s="48">
        <f>'1_Raw_Games'!D617</f>
        <v/>
      </c>
      <c r="D617" s="48">
        <f>'1_Raw_Games'!C617</f>
        <v/>
      </c>
      <c r="E617" s="48">
        <f>'1_Raw_Games'!O617</f>
        <v/>
      </c>
      <c r="F617" s="55">
        <f>'3_Elo_Chain'!H617</f>
        <v/>
      </c>
      <c r="G617" s="66" t="n">
        <v>0.5538057278313547</v>
      </c>
      <c r="H617" s="66" t="n">
        <v>-6.584555343323055</v>
      </c>
      <c r="I617" s="37" t="inlineStr">
        <is>
          <t>train</t>
        </is>
      </c>
    </row>
    <row r="618" ht="15" customHeight="1" s="35">
      <c r="A618" s="48">
        <f>'1_Raw_Games'!A618</f>
        <v/>
      </c>
      <c r="B618" s="49">
        <f>'1_Raw_Games'!B618</f>
        <v/>
      </c>
      <c r="C618" s="48">
        <f>'1_Raw_Games'!D618</f>
        <v/>
      </c>
      <c r="D618" s="48">
        <f>'1_Raw_Games'!C618</f>
        <v/>
      </c>
      <c r="E618" s="48">
        <f>'1_Raw_Games'!O618</f>
        <v/>
      </c>
      <c r="F618" s="55">
        <f>'3_Elo_Chain'!H618</f>
        <v/>
      </c>
      <c r="G618" s="66" t="n">
        <v>0.1846165308041915</v>
      </c>
      <c r="H618" s="66" t="n">
        <v>-5.5901145633862</v>
      </c>
      <c r="I618" s="37" t="inlineStr">
        <is>
          <t>train</t>
        </is>
      </c>
    </row>
    <row r="619" ht="15" customHeight="1" s="35">
      <c r="A619" s="48">
        <f>'1_Raw_Games'!A619</f>
        <v/>
      </c>
      <c r="B619" s="49">
        <f>'1_Raw_Games'!B619</f>
        <v/>
      </c>
      <c r="C619" s="48">
        <f>'1_Raw_Games'!D619</f>
        <v/>
      </c>
      <c r="D619" s="48">
        <f>'1_Raw_Games'!C619</f>
        <v/>
      </c>
      <c r="E619" s="48">
        <f>'1_Raw_Games'!O619</f>
        <v/>
      </c>
      <c r="F619" s="55">
        <f>'3_Elo_Chain'!H619</f>
        <v/>
      </c>
      <c r="G619" s="66" t="n">
        <v>0.3321403837860807</v>
      </c>
      <c r="H619" s="66" t="n">
        <v>-4.111229005648349</v>
      </c>
      <c r="I619" s="37" t="inlineStr">
        <is>
          <t>train</t>
        </is>
      </c>
    </row>
    <row r="620" ht="15" customHeight="1" s="35">
      <c r="A620" s="48">
        <f>'1_Raw_Games'!A620</f>
        <v/>
      </c>
      <c r="B620" s="49">
        <f>'1_Raw_Games'!B620</f>
        <v/>
      </c>
      <c r="C620" s="48">
        <f>'1_Raw_Games'!D620</f>
        <v/>
      </c>
      <c r="D620" s="48">
        <f>'1_Raw_Games'!C620</f>
        <v/>
      </c>
      <c r="E620" s="48">
        <f>'1_Raw_Games'!O620</f>
        <v/>
      </c>
      <c r="F620" s="55">
        <f>'3_Elo_Chain'!H620</f>
        <v/>
      </c>
      <c r="G620" s="66" t="n">
        <v>0.2906040960207727</v>
      </c>
      <c r="H620" s="66" t="n">
        <v>1.371228812639291</v>
      </c>
      <c r="I620" s="37" t="inlineStr">
        <is>
          <t>train</t>
        </is>
      </c>
    </row>
    <row r="621" ht="15" customHeight="1" s="35">
      <c r="A621" s="48">
        <f>'1_Raw_Games'!A621</f>
        <v/>
      </c>
      <c r="B621" s="49">
        <f>'1_Raw_Games'!B621</f>
        <v/>
      </c>
      <c r="C621" s="48">
        <f>'1_Raw_Games'!D621</f>
        <v/>
      </c>
      <c r="D621" s="48">
        <f>'1_Raw_Games'!C621</f>
        <v/>
      </c>
      <c r="E621" s="48">
        <f>'1_Raw_Games'!O621</f>
        <v/>
      </c>
      <c r="F621" s="55">
        <f>'3_Elo_Chain'!H621</f>
        <v/>
      </c>
      <c r="G621" s="66" t="n">
        <v>-0.0108145205137239</v>
      </c>
      <c r="H621" s="66" t="n">
        <v>-0.6780064883875481</v>
      </c>
      <c r="I621" s="37" t="inlineStr">
        <is>
          <t>train</t>
        </is>
      </c>
    </row>
    <row r="622" ht="15" customHeight="1" s="35">
      <c r="A622" s="48">
        <f>'1_Raw_Games'!A622</f>
        <v/>
      </c>
      <c r="B622" s="49">
        <f>'1_Raw_Games'!B622</f>
        <v/>
      </c>
      <c r="C622" s="48">
        <f>'1_Raw_Games'!D622</f>
        <v/>
      </c>
      <c r="D622" s="48">
        <f>'1_Raw_Games'!C622</f>
        <v/>
      </c>
      <c r="E622" s="48">
        <f>'1_Raw_Games'!O622</f>
        <v/>
      </c>
      <c r="F622" s="55">
        <f>'3_Elo_Chain'!H622</f>
        <v/>
      </c>
      <c r="G622" s="66" t="n">
        <v>1.283222035472957</v>
      </c>
      <c r="H622" s="66" t="n">
        <v>-1.13608046096008</v>
      </c>
      <c r="I622" s="37" t="inlineStr">
        <is>
          <t>train</t>
        </is>
      </c>
    </row>
    <row r="623" ht="15" customHeight="1" s="35">
      <c r="A623" s="48">
        <f>'1_Raw_Games'!A623</f>
        <v/>
      </c>
      <c r="B623" s="49">
        <f>'1_Raw_Games'!B623</f>
        <v/>
      </c>
      <c r="C623" s="48">
        <f>'1_Raw_Games'!D623</f>
        <v/>
      </c>
      <c r="D623" s="48">
        <f>'1_Raw_Games'!C623</f>
        <v/>
      </c>
      <c r="E623" s="48">
        <f>'1_Raw_Games'!O623</f>
        <v/>
      </c>
      <c r="F623" s="55">
        <f>'3_Elo_Chain'!H623</f>
        <v/>
      </c>
      <c r="G623" s="66" t="n">
        <v>0.2843274901740171</v>
      </c>
      <c r="H623" s="66" t="n">
        <v>-10.11936863987734</v>
      </c>
      <c r="I623" s="37" t="inlineStr">
        <is>
          <t>train</t>
        </is>
      </c>
    </row>
    <row r="624" ht="15" customHeight="1" s="35">
      <c r="A624" s="48">
        <f>'1_Raw_Games'!A624</f>
        <v/>
      </c>
      <c r="B624" s="49">
        <f>'1_Raw_Games'!B624</f>
        <v/>
      </c>
      <c r="C624" s="48">
        <f>'1_Raw_Games'!D624</f>
        <v/>
      </c>
      <c r="D624" s="48">
        <f>'1_Raw_Games'!C624</f>
        <v/>
      </c>
      <c r="E624" s="48">
        <f>'1_Raw_Games'!O624</f>
        <v/>
      </c>
      <c r="F624" s="55">
        <f>'3_Elo_Chain'!H624</f>
        <v/>
      </c>
      <c r="G624" s="66" t="n">
        <v>-0.3599699829964715</v>
      </c>
      <c r="H624" s="66" t="n">
        <v>2.130378492366442</v>
      </c>
      <c r="I624" s="37" t="inlineStr">
        <is>
          <t>train</t>
        </is>
      </c>
    </row>
    <row r="625" ht="15" customHeight="1" s="35">
      <c r="A625" s="48">
        <f>'1_Raw_Games'!A625</f>
        <v/>
      </c>
      <c r="B625" s="49">
        <f>'1_Raw_Games'!B625</f>
        <v/>
      </c>
      <c r="C625" s="48">
        <f>'1_Raw_Games'!D625</f>
        <v/>
      </c>
      <c r="D625" s="48">
        <f>'1_Raw_Games'!C625</f>
        <v/>
      </c>
      <c r="E625" s="48">
        <f>'1_Raw_Games'!O625</f>
        <v/>
      </c>
      <c r="F625" s="55">
        <f>'3_Elo_Chain'!H625</f>
        <v/>
      </c>
      <c r="G625" s="66" t="n">
        <v>0.3842230028632751</v>
      </c>
      <c r="H625" s="66" t="n">
        <v>-4.543398187935627</v>
      </c>
      <c r="I625" s="37" t="inlineStr">
        <is>
          <t>train</t>
        </is>
      </c>
    </row>
    <row r="626" ht="15" customHeight="1" s="35">
      <c r="A626" s="48">
        <f>'1_Raw_Games'!A626</f>
        <v/>
      </c>
      <c r="B626" s="49">
        <f>'1_Raw_Games'!B626</f>
        <v/>
      </c>
      <c r="C626" s="48">
        <f>'1_Raw_Games'!D626</f>
        <v/>
      </c>
      <c r="D626" s="48">
        <f>'1_Raw_Games'!C626</f>
        <v/>
      </c>
      <c r="E626" s="48">
        <f>'1_Raw_Games'!O626</f>
        <v/>
      </c>
      <c r="F626" s="55">
        <f>'3_Elo_Chain'!H626</f>
        <v/>
      </c>
      <c r="G626" s="66" t="n">
        <v>0.6469087542773668</v>
      </c>
      <c r="H626" s="66" t="n">
        <v>-7.230896952392737</v>
      </c>
      <c r="I626" s="37" t="inlineStr">
        <is>
          <t>train</t>
        </is>
      </c>
    </row>
    <row r="627" ht="15" customHeight="1" s="35">
      <c r="A627" s="48">
        <f>'1_Raw_Games'!A627</f>
        <v/>
      </c>
      <c r="B627" s="49">
        <f>'1_Raw_Games'!B627</f>
        <v/>
      </c>
      <c r="C627" s="48">
        <f>'1_Raw_Games'!D627</f>
        <v/>
      </c>
      <c r="D627" s="48">
        <f>'1_Raw_Games'!C627</f>
        <v/>
      </c>
      <c r="E627" s="48">
        <f>'1_Raw_Games'!O627</f>
        <v/>
      </c>
      <c r="F627" s="55">
        <f>'3_Elo_Chain'!H627</f>
        <v/>
      </c>
      <c r="G627" s="66" t="n">
        <v>1.14011213144122</v>
      </c>
      <c r="H627" s="66" t="n">
        <v>-10.95929323791857</v>
      </c>
      <c r="I627" s="37" t="inlineStr">
        <is>
          <t>train</t>
        </is>
      </c>
    </row>
    <row r="628" ht="15" customHeight="1" s="35">
      <c r="A628" s="48">
        <f>'1_Raw_Games'!A628</f>
        <v/>
      </c>
      <c r="B628" s="49">
        <f>'1_Raw_Games'!B628</f>
        <v/>
      </c>
      <c r="C628" s="48">
        <f>'1_Raw_Games'!D628</f>
        <v/>
      </c>
      <c r="D628" s="48">
        <f>'1_Raw_Games'!C628</f>
        <v/>
      </c>
      <c r="E628" s="48">
        <f>'1_Raw_Games'!O628</f>
        <v/>
      </c>
      <c r="F628" s="55">
        <f>'3_Elo_Chain'!H628</f>
        <v/>
      </c>
      <c r="G628" s="66" t="n">
        <v>0.0391513479260034</v>
      </c>
      <c r="H628" s="66" t="n">
        <v>4.879613645878089</v>
      </c>
      <c r="I628" s="37" t="inlineStr">
        <is>
          <t>train</t>
        </is>
      </c>
    </row>
    <row r="629" ht="15" customHeight="1" s="35">
      <c r="A629" s="48">
        <f>'1_Raw_Games'!A629</f>
        <v/>
      </c>
      <c r="B629" s="49">
        <f>'1_Raw_Games'!B629</f>
        <v/>
      </c>
      <c r="C629" s="48">
        <f>'1_Raw_Games'!D629</f>
        <v/>
      </c>
      <c r="D629" s="48">
        <f>'1_Raw_Games'!C629</f>
        <v/>
      </c>
      <c r="E629" s="48">
        <f>'1_Raw_Games'!O629</f>
        <v/>
      </c>
      <c r="F629" s="55">
        <f>'3_Elo_Chain'!H629</f>
        <v/>
      </c>
      <c r="G629" s="66" t="n">
        <v>0.0194626636676226</v>
      </c>
      <c r="H629" s="66" t="n">
        <v>0.4284601131594958</v>
      </c>
      <c r="I629" s="37" t="inlineStr">
        <is>
          <t>train</t>
        </is>
      </c>
    </row>
    <row r="630" ht="15" customHeight="1" s="35">
      <c r="A630" s="48">
        <f>'1_Raw_Games'!A630</f>
        <v/>
      </c>
      <c r="B630" s="49">
        <f>'1_Raw_Games'!B630</f>
        <v/>
      </c>
      <c r="C630" s="48">
        <f>'1_Raw_Games'!D630</f>
        <v/>
      </c>
      <c r="D630" s="48">
        <f>'1_Raw_Games'!C630</f>
        <v/>
      </c>
      <c r="E630" s="48">
        <f>'1_Raw_Games'!O630</f>
        <v/>
      </c>
      <c r="F630" s="55">
        <f>'3_Elo_Chain'!H630</f>
        <v/>
      </c>
      <c r="G630" s="66" t="n">
        <v>0.5741951781812866</v>
      </c>
      <c r="H630" s="66" t="n">
        <v>0.1973688398897883</v>
      </c>
      <c r="I630" s="37" t="inlineStr">
        <is>
          <t>train</t>
        </is>
      </c>
    </row>
    <row r="631" ht="15" customHeight="1" s="35">
      <c r="A631" s="48">
        <f>'1_Raw_Games'!A631</f>
        <v/>
      </c>
      <c r="B631" s="49">
        <f>'1_Raw_Games'!B631</f>
        <v/>
      </c>
      <c r="C631" s="48">
        <f>'1_Raw_Games'!D631</f>
        <v/>
      </c>
      <c r="D631" s="48">
        <f>'1_Raw_Games'!C631</f>
        <v/>
      </c>
      <c r="E631" s="48">
        <f>'1_Raw_Games'!O631</f>
        <v/>
      </c>
      <c r="F631" s="55">
        <f>'3_Elo_Chain'!H631</f>
        <v/>
      </c>
      <c r="G631" s="66" t="n">
        <v>1.110783863735528</v>
      </c>
      <c r="H631" s="66" t="n">
        <v>-0.9033485849039122</v>
      </c>
      <c r="I631" s="37" t="inlineStr">
        <is>
          <t>train</t>
        </is>
      </c>
    </row>
    <row r="632" ht="15" customHeight="1" s="35">
      <c r="A632" s="48">
        <f>'1_Raw_Games'!A632</f>
        <v/>
      </c>
      <c r="B632" s="49">
        <f>'1_Raw_Games'!B632</f>
        <v/>
      </c>
      <c r="C632" s="48">
        <f>'1_Raw_Games'!D632</f>
        <v/>
      </c>
      <c r="D632" s="48">
        <f>'1_Raw_Games'!C632</f>
        <v/>
      </c>
      <c r="E632" s="48">
        <f>'1_Raw_Games'!O632</f>
        <v/>
      </c>
      <c r="F632" s="55">
        <f>'3_Elo_Chain'!H632</f>
        <v/>
      </c>
      <c r="G632" s="66" t="n">
        <v>0.9519544370654972</v>
      </c>
      <c r="H632" s="66" t="n">
        <v>-12.5782517397422</v>
      </c>
      <c r="I632" s="37" t="inlineStr">
        <is>
          <t>train</t>
        </is>
      </c>
    </row>
    <row r="633" ht="15" customHeight="1" s="35">
      <c r="A633" s="48">
        <f>'1_Raw_Games'!A633</f>
        <v/>
      </c>
      <c r="B633" s="49">
        <f>'1_Raw_Games'!B633</f>
        <v/>
      </c>
      <c r="C633" s="48">
        <f>'1_Raw_Games'!D633</f>
        <v/>
      </c>
      <c r="D633" s="48">
        <f>'1_Raw_Games'!C633</f>
        <v/>
      </c>
      <c r="E633" s="48">
        <f>'1_Raw_Games'!O633</f>
        <v/>
      </c>
      <c r="F633" s="55">
        <f>'3_Elo_Chain'!H633</f>
        <v/>
      </c>
      <c r="G633" s="66" t="n">
        <v>-0.1364377228065241</v>
      </c>
      <c r="H633" s="66" t="n">
        <v>-3.314156498457578</v>
      </c>
      <c r="I633" s="37" t="inlineStr">
        <is>
          <t>train</t>
        </is>
      </c>
    </row>
    <row r="634" ht="15" customHeight="1" s="35">
      <c r="A634" s="48">
        <f>'1_Raw_Games'!A634</f>
        <v/>
      </c>
      <c r="B634" s="49">
        <f>'1_Raw_Games'!B634</f>
        <v/>
      </c>
      <c r="C634" s="48">
        <f>'1_Raw_Games'!D634</f>
        <v/>
      </c>
      <c r="D634" s="48">
        <f>'1_Raw_Games'!C634</f>
        <v/>
      </c>
      <c r="E634" s="48">
        <f>'1_Raw_Games'!O634</f>
        <v/>
      </c>
      <c r="F634" s="55">
        <f>'3_Elo_Chain'!H634</f>
        <v/>
      </c>
      <c r="G634" s="66" t="n">
        <v>0.3452706470778247</v>
      </c>
      <c r="H634" s="66" t="n">
        <v>-1.770162932935514</v>
      </c>
      <c r="I634" s="37" t="inlineStr">
        <is>
          <t>train</t>
        </is>
      </c>
    </row>
    <row r="635" ht="15" customHeight="1" s="35">
      <c r="A635" s="48">
        <f>'1_Raw_Games'!A635</f>
        <v/>
      </c>
      <c r="B635" s="49">
        <f>'1_Raw_Games'!B635</f>
        <v/>
      </c>
      <c r="C635" s="48">
        <f>'1_Raw_Games'!D635</f>
        <v/>
      </c>
      <c r="D635" s="48">
        <f>'1_Raw_Games'!C635</f>
        <v/>
      </c>
      <c r="E635" s="48">
        <f>'1_Raw_Games'!O635</f>
        <v/>
      </c>
      <c r="F635" s="55">
        <f>'3_Elo_Chain'!H635</f>
        <v/>
      </c>
      <c r="G635" s="66" t="n">
        <v>0.403524941100768</v>
      </c>
      <c r="H635" s="66" t="n">
        <v>-1.602180386448539</v>
      </c>
      <c r="I635" s="37" t="inlineStr">
        <is>
          <t>train</t>
        </is>
      </c>
    </row>
    <row r="636" ht="15" customHeight="1" s="35">
      <c r="A636" s="48">
        <f>'1_Raw_Games'!A636</f>
        <v/>
      </c>
      <c r="B636" s="49">
        <f>'1_Raw_Games'!B636</f>
        <v/>
      </c>
      <c r="C636" s="48">
        <f>'1_Raw_Games'!D636</f>
        <v/>
      </c>
      <c r="D636" s="48">
        <f>'1_Raw_Games'!C636</f>
        <v/>
      </c>
      <c r="E636" s="48">
        <f>'1_Raw_Games'!O636</f>
        <v/>
      </c>
      <c r="F636" s="55">
        <f>'3_Elo_Chain'!H636</f>
        <v/>
      </c>
      <c r="G636" s="66" t="n">
        <v>-0.2621261652239527</v>
      </c>
      <c r="H636" s="66" t="n">
        <v>1.65153159878785</v>
      </c>
      <c r="I636" s="37" t="inlineStr">
        <is>
          <t>train</t>
        </is>
      </c>
    </row>
    <row r="637" ht="15" customHeight="1" s="35">
      <c r="A637" s="48">
        <f>'1_Raw_Games'!A637</f>
        <v/>
      </c>
      <c r="B637" s="49">
        <f>'1_Raw_Games'!B637</f>
        <v/>
      </c>
      <c r="C637" s="48">
        <f>'1_Raw_Games'!D637</f>
        <v/>
      </c>
      <c r="D637" s="48">
        <f>'1_Raw_Games'!C637</f>
        <v/>
      </c>
      <c r="E637" s="48">
        <f>'1_Raw_Games'!O637</f>
        <v/>
      </c>
      <c r="F637" s="55">
        <f>'3_Elo_Chain'!H637</f>
        <v/>
      </c>
      <c r="G637" s="66" t="n">
        <v>0.717032623601914</v>
      </c>
      <c r="H637" s="66" t="n">
        <v>-8.574309675807136</v>
      </c>
      <c r="I637" s="37" t="inlineStr">
        <is>
          <t>train</t>
        </is>
      </c>
    </row>
    <row r="638" ht="15" customHeight="1" s="35">
      <c r="A638" s="48">
        <f>'1_Raw_Games'!A638</f>
        <v/>
      </c>
      <c r="B638" s="49">
        <f>'1_Raw_Games'!B638</f>
        <v/>
      </c>
      <c r="C638" s="48">
        <f>'1_Raw_Games'!D638</f>
        <v/>
      </c>
      <c r="D638" s="48">
        <f>'1_Raw_Games'!C638</f>
        <v/>
      </c>
      <c r="E638" s="48">
        <f>'1_Raw_Games'!O638</f>
        <v/>
      </c>
      <c r="F638" s="55">
        <f>'3_Elo_Chain'!H638</f>
        <v/>
      </c>
      <c r="G638" s="66" t="n">
        <v>0.4769065385851592</v>
      </c>
      <c r="H638" s="66" t="n">
        <v>-0.732015345284263</v>
      </c>
      <c r="I638" s="37" t="inlineStr">
        <is>
          <t>train</t>
        </is>
      </c>
    </row>
    <row r="639" ht="15" customHeight="1" s="35">
      <c r="A639" s="48">
        <f>'1_Raw_Games'!A639</f>
        <v/>
      </c>
      <c r="B639" s="49">
        <f>'1_Raw_Games'!B639</f>
        <v/>
      </c>
      <c r="C639" s="48">
        <f>'1_Raw_Games'!D639</f>
        <v/>
      </c>
      <c r="D639" s="48">
        <f>'1_Raw_Games'!C639</f>
        <v/>
      </c>
      <c r="E639" s="48">
        <f>'1_Raw_Games'!O639</f>
        <v/>
      </c>
      <c r="F639" s="55">
        <f>'3_Elo_Chain'!H639</f>
        <v/>
      </c>
      <c r="G639" s="66" t="n">
        <v>-0.1470699607467472</v>
      </c>
      <c r="H639" s="66" t="n">
        <v>-5.29979066528205</v>
      </c>
      <c r="I639" s="37" t="inlineStr">
        <is>
          <t>train</t>
        </is>
      </c>
    </row>
    <row r="640" ht="15" customHeight="1" s="35">
      <c r="A640" s="48">
        <f>'1_Raw_Games'!A640</f>
        <v/>
      </c>
      <c r="B640" s="49">
        <f>'1_Raw_Games'!B640</f>
        <v/>
      </c>
      <c r="C640" s="48">
        <f>'1_Raw_Games'!D640</f>
        <v/>
      </c>
      <c r="D640" s="48">
        <f>'1_Raw_Games'!C640</f>
        <v/>
      </c>
      <c r="E640" s="48">
        <f>'1_Raw_Games'!O640</f>
        <v/>
      </c>
      <c r="F640" s="55">
        <f>'3_Elo_Chain'!H640</f>
        <v/>
      </c>
      <c r="G640" s="66" t="n">
        <v>0.943593550612976</v>
      </c>
      <c r="H640" s="66" t="n">
        <v>-1.322024574795699</v>
      </c>
      <c r="I640" s="37" t="inlineStr">
        <is>
          <t>train</t>
        </is>
      </c>
    </row>
    <row r="641" ht="15" customHeight="1" s="35">
      <c r="A641" s="48">
        <f>'1_Raw_Games'!A641</f>
        <v/>
      </c>
      <c r="B641" s="49">
        <f>'1_Raw_Games'!B641</f>
        <v/>
      </c>
      <c r="C641" s="48">
        <f>'1_Raw_Games'!D641</f>
        <v/>
      </c>
      <c r="D641" s="48">
        <f>'1_Raw_Games'!C641</f>
        <v/>
      </c>
      <c r="E641" s="48">
        <f>'1_Raw_Games'!O641</f>
        <v/>
      </c>
      <c r="F641" s="55">
        <f>'3_Elo_Chain'!H641</f>
        <v/>
      </c>
      <c r="G641" s="66" t="n">
        <v>-0.3674486870455945</v>
      </c>
      <c r="H641" s="66" t="n">
        <v>-5.374516408649406</v>
      </c>
      <c r="I641" s="37" t="inlineStr">
        <is>
          <t>train</t>
        </is>
      </c>
    </row>
    <row r="642" ht="15" customHeight="1" s="35">
      <c r="A642" s="48">
        <f>'1_Raw_Games'!A642</f>
        <v/>
      </c>
      <c r="B642" s="49">
        <f>'1_Raw_Games'!B642</f>
        <v/>
      </c>
      <c r="C642" s="48">
        <f>'1_Raw_Games'!D642</f>
        <v/>
      </c>
      <c r="D642" s="48">
        <f>'1_Raw_Games'!C642</f>
        <v/>
      </c>
      <c r="E642" s="48">
        <f>'1_Raw_Games'!O642</f>
        <v/>
      </c>
      <c r="F642" s="55">
        <f>'3_Elo_Chain'!H642</f>
        <v/>
      </c>
      <c r="G642" s="66" t="n">
        <v>1.013263296969404</v>
      </c>
      <c r="H642" s="66" t="n">
        <v>-2.624004707983778</v>
      </c>
      <c r="I642" s="37" t="inlineStr">
        <is>
          <t>train</t>
        </is>
      </c>
    </row>
    <row r="643" ht="15" customHeight="1" s="35">
      <c r="A643" s="48">
        <f>'1_Raw_Games'!A643</f>
        <v/>
      </c>
      <c r="B643" s="49">
        <f>'1_Raw_Games'!B643</f>
        <v/>
      </c>
      <c r="C643" s="48">
        <f>'1_Raw_Games'!D643</f>
        <v/>
      </c>
      <c r="D643" s="48">
        <f>'1_Raw_Games'!C643</f>
        <v/>
      </c>
      <c r="E643" s="48">
        <f>'1_Raw_Games'!O643</f>
        <v/>
      </c>
      <c r="F643" s="55">
        <f>'3_Elo_Chain'!H643</f>
        <v/>
      </c>
      <c r="G643" s="66" t="n">
        <v>0.3287619235712103</v>
      </c>
      <c r="H643" s="66" t="n">
        <v>0.221420774401871</v>
      </c>
      <c r="I643" s="37" t="inlineStr">
        <is>
          <t>train</t>
        </is>
      </c>
    </row>
    <row r="644" ht="15" customHeight="1" s="35">
      <c r="A644" s="48">
        <f>'1_Raw_Games'!A644</f>
        <v/>
      </c>
      <c r="B644" s="49">
        <f>'1_Raw_Games'!B644</f>
        <v/>
      </c>
      <c r="C644" s="48">
        <f>'1_Raw_Games'!D644</f>
        <v/>
      </c>
      <c r="D644" s="48">
        <f>'1_Raw_Games'!C644</f>
        <v/>
      </c>
      <c r="E644" s="48">
        <f>'1_Raw_Games'!O644</f>
        <v/>
      </c>
      <c r="F644" s="55">
        <f>'3_Elo_Chain'!H644</f>
        <v/>
      </c>
      <c r="G644" s="66" t="n">
        <v>0.1293321826207785</v>
      </c>
      <c r="H644" s="66" t="n">
        <v>-1.946481343305943</v>
      </c>
      <c r="I644" s="37" t="inlineStr">
        <is>
          <t>train</t>
        </is>
      </c>
    </row>
    <row r="645" ht="15" customHeight="1" s="35">
      <c r="A645" s="48">
        <f>'1_Raw_Games'!A645</f>
        <v/>
      </c>
      <c r="B645" s="49">
        <f>'1_Raw_Games'!B645</f>
        <v/>
      </c>
      <c r="C645" s="48">
        <f>'1_Raw_Games'!D645</f>
        <v/>
      </c>
      <c r="D645" s="48">
        <f>'1_Raw_Games'!C645</f>
        <v/>
      </c>
      <c r="E645" s="48">
        <f>'1_Raw_Games'!O645</f>
        <v/>
      </c>
      <c r="F645" s="55">
        <f>'3_Elo_Chain'!H645</f>
        <v/>
      </c>
      <c r="G645" s="66" t="n">
        <v>0.2531907705062345</v>
      </c>
      <c r="H645" s="66" t="n">
        <v>-5.949446235951824</v>
      </c>
      <c r="I645" s="37" t="inlineStr">
        <is>
          <t>train</t>
        </is>
      </c>
    </row>
    <row r="646" ht="15" customHeight="1" s="35">
      <c r="A646" s="48">
        <f>'1_Raw_Games'!A646</f>
        <v/>
      </c>
      <c r="B646" s="49">
        <f>'1_Raw_Games'!B646</f>
        <v/>
      </c>
      <c r="C646" s="48">
        <f>'1_Raw_Games'!D646</f>
        <v/>
      </c>
      <c r="D646" s="48">
        <f>'1_Raw_Games'!C646</f>
        <v/>
      </c>
      <c r="E646" s="48">
        <f>'1_Raw_Games'!O646</f>
        <v/>
      </c>
      <c r="F646" s="55">
        <f>'3_Elo_Chain'!H646</f>
        <v/>
      </c>
      <c r="G646" s="66" t="n">
        <v>0.1066388848989817</v>
      </c>
      <c r="H646" s="66" t="n">
        <v>-0.304590629314394</v>
      </c>
      <c r="I646" s="37" t="inlineStr">
        <is>
          <t>train</t>
        </is>
      </c>
    </row>
    <row r="647" ht="15" customHeight="1" s="35">
      <c r="A647" s="48">
        <f>'1_Raw_Games'!A647</f>
        <v/>
      </c>
      <c r="B647" s="49">
        <f>'1_Raw_Games'!B647</f>
        <v/>
      </c>
      <c r="C647" s="48">
        <f>'1_Raw_Games'!D647</f>
        <v/>
      </c>
      <c r="D647" s="48">
        <f>'1_Raw_Games'!C647</f>
        <v/>
      </c>
      <c r="E647" s="48">
        <f>'1_Raw_Games'!O647</f>
        <v/>
      </c>
      <c r="F647" s="55">
        <f>'3_Elo_Chain'!H647</f>
        <v/>
      </c>
      <c r="G647" s="66" t="n">
        <v>-0.3117953461755672</v>
      </c>
      <c r="H647" s="66" t="n">
        <v>-5.279922822994603</v>
      </c>
      <c r="I647" s="37" t="inlineStr">
        <is>
          <t>train</t>
        </is>
      </c>
    </row>
    <row r="648" ht="15" customHeight="1" s="35">
      <c r="A648" s="48">
        <f>'1_Raw_Games'!A648</f>
        <v/>
      </c>
      <c r="B648" s="49">
        <f>'1_Raw_Games'!B648</f>
        <v/>
      </c>
      <c r="C648" s="48">
        <f>'1_Raw_Games'!D648</f>
        <v/>
      </c>
      <c r="D648" s="48">
        <f>'1_Raw_Games'!C648</f>
        <v/>
      </c>
      <c r="E648" s="48">
        <f>'1_Raw_Games'!O648</f>
        <v/>
      </c>
      <c r="F648" s="55">
        <f>'3_Elo_Chain'!H648</f>
        <v/>
      </c>
      <c r="G648" s="66" t="n">
        <v>0.3928115331967807</v>
      </c>
      <c r="H648" s="66" t="n">
        <v>-8.44713312738833</v>
      </c>
      <c r="I648" s="37" t="inlineStr">
        <is>
          <t>train</t>
        </is>
      </c>
    </row>
    <row r="649" ht="15" customHeight="1" s="35">
      <c r="A649" s="48">
        <f>'1_Raw_Games'!A649</f>
        <v/>
      </c>
      <c r="B649" s="49">
        <f>'1_Raw_Games'!B649</f>
        <v/>
      </c>
      <c r="C649" s="48">
        <f>'1_Raw_Games'!D649</f>
        <v/>
      </c>
      <c r="D649" s="48">
        <f>'1_Raw_Games'!C649</f>
        <v/>
      </c>
      <c r="E649" s="48">
        <f>'1_Raw_Games'!O649</f>
        <v/>
      </c>
      <c r="F649" s="55">
        <f>'3_Elo_Chain'!H649</f>
        <v/>
      </c>
      <c r="G649" s="66" t="n">
        <v>0.3086365933356405</v>
      </c>
      <c r="H649" s="66" t="n">
        <v>2.456549772861857</v>
      </c>
      <c r="I649" s="37" t="inlineStr">
        <is>
          <t>train</t>
        </is>
      </c>
    </row>
    <row r="650" ht="15" customHeight="1" s="35">
      <c r="A650" s="48">
        <f>'1_Raw_Games'!A650</f>
        <v/>
      </c>
      <c r="B650" s="49">
        <f>'1_Raw_Games'!B650</f>
        <v/>
      </c>
      <c r="C650" s="48">
        <f>'1_Raw_Games'!D650</f>
        <v/>
      </c>
      <c r="D650" s="48">
        <f>'1_Raw_Games'!C650</f>
        <v/>
      </c>
      <c r="E650" s="48">
        <f>'1_Raw_Games'!O650</f>
        <v/>
      </c>
      <c r="F650" s="55">
        <f>'3_Elo_Chain'!H650</f>
        <v/>
      </c>
      <c r="G650" s="66" t="n">
        <v>-0.1966684823214477</v>
      </c>
      <c r="H650" s="66" t="n">
        <v>0.7930222117140051</v>
      </c>
      <c r="I650" s="37" t="inlineStr">
        <is>
          <t>train</t>
        </is>
      </c>
    </row>
    <row r="651" ht="15" customHeight="1" s="35">
      <c r="A651" s="48">
        <f>'1_Raw_Games'!A651</f>
        <v/>
      </c>
      <c r="B651" s="49">
        <f>'1_Raw_Games'!B651</f>
        <v/>
      </c>
      <c r="C651" s="48">
        <f>'1_Raw_Games'!D651</f>
        <v/>
      </c>
      <c r="D651" s="48">
        <f>'1_Raw_Games'!C651</f>
        <v/>
      </c>
      <c r="E651" s="48">
        <f>'1_Raw_Games'!O651</f>
        <v/>
      </c>
      <c r="F651" s="55">
        <f>'3_Elo_Chain'!H651</f>
        <v/>
      </c>
      <c r="G651" s="66" t="n">
        <v>-0.0763073764733958</v>
      </c>
      <c r="H651" s="66" t="n">
        <v>6.759865472244176</v>
      </c>
      <c r="I651" s="37" t="inlineStr">
        <is>
          <t>train</t>
        </is>
      </c>
    </row>
    <row r="652" ht="15" customHeight="1" s="35">
      <c r="A652" s="48">
        <f>'1_Raw_Games'!A652</f>
        <v/>
      </c>
      <c r="B652" s="49">
        <f>'1_Raw_Games'!B652</f>
        <v/>
      </c>
      <c r="C652" s="48">
        <f>'1_Raw_Games'!D652</f>
        <v/>
      </c>
      <c r="D652" s="48">
        <f>'1_Raw_Games'!C652</f>
        <v/>
      </c>
      <c r="E652" s="48">
        <f>'1_Raw_Games'!O652</f>
        <v/>
      </c>
      <c r="F652" s="55">
        <f>'3_Elo_Chain'!H652</f>
        <v/>
      </c>
      <c r="G652" s="66" t="n">
        <v>1.106683388869028</v>
      </c>
      <c r="H652" s="66" t="n">
        <v>-2.43184910252582</v>
      </c>
      <c r="I652" s="37" t="inlineStr">
        <is>
          <t>train</t>
        </is>
      </c>
    </row>
    <row r="653" ht="15" customHeight="1" s="35">
      <c r="A653" s="48">
        <f>'1_Raw_Games'!A653</f>
        <v/>
      </c>
      <c r="B653" s="49">
        <f>'1_Raw_Games'!B653</f>
        <v/>
      </c>
      <c r="C653" s="48">
        <f>'1_Raw_Games'!D653</f>
        <v/>
      </c>
      <c r="D653" s="48">
        <f>'1_Raw_Games'!C653</f>
        <v/>
      </c>
      <c r="E653" s="48">
        <f>'1_Raw_Games'!O653</f>
        <v/>
      </c>
      <c r="F653" s="55">
        <f>'3_Elo_Chain'!H653</f>
        <v/>
      </c>
      <c r="G653" s="66" t="n">
        <v>0.8648244483072351</v>
      </c>
      <c r="H653" s="66" t="n">
        <v>-4.053846005352427</v>
      </c>
      <c r="I653" s="37" t="inlineStr">
        <is>
          <t>train</t>
        </is>
      </c>
    </row>
    <row r="654" ht="15" customHeight="1" s="35">
      <c r="A654" s="48">
        <f>'1_Raw_Games'!A654</f>
        <v/>
      </c>
      <c r="B654" s="49">
        <f>'1_Raw_Games'!B654</f>
        <v/>
      </c>
      <c r="C654" s="48">
        <f>'1_Raw_Games'!D654</f>
        <v/>
      </c>
      <c r="D654" s="48">
        <f>'1_Raw_Games'!C654</f>
        <v/>
      </c>
      <c r="E654" s="48">
        <f>'1_Raw_Games'!O654</f>
        <v/>
      </c>
      <c r="F654" s="55">
        <f>'3_Elo_Chain'!H654</f>
        <v/>
      </c>
      <c r="G654" s="66" t="n">
        <v>0.2374403288558932</v>
      </c>
      <c r="H654" s="66" t="n">
        <v>0.6668169925874454</v>
      </c>
      <c r="I654" s="37" t="inlineStr">
        <is>
          <t>train</t>
        </is>
      </c>
    </row>
    <row r="655" ht="15" customHeight="1" s="35">
      <c r="A655" s="48">
        <f>'1_Raw_Games'!A655</f>
        <v/>
      </c>
      <c r="B655" s="49">
        <f>'1_Raw_Games'!B655</f>
        <v/>
      </c>
      <c r="C655" s="48">
        <f>'1_Raw_Games'!D655</f>
        <v/>
      </c>
      <c r="D655" s="48">
        <f>'1_Raw_Games'!C655</f>
        <v/>
      </c>
      <c r="E655" s="48">
        <f>'1_Raw_Games'!O655</f>
        <v/>
      </c>
      <c r="F655" s="55">
        <f>'3_Elo_Chain'!H655</f>
        <v/>
      </c>
      <c r="G655" s="66" t="n">
        <v>-0.8096154824910329</v>
      </c>
      <c r="H655" s="66" t="n">
        <v>-1.266492067399922</v>
      </c>
      <c r="I655" s="37" t="inlineStr">
        <is>
          <t>train</t>
        </is>
      </c>
    </row>
    <row r="656" ht="15" customHeight="1" s="35">
      <c r="A656" s="48">
        <f>'1_Raw_Games'!A656</f>
        <v/>
      </c>
      <c r="B656" s="49">
        <f>'1_Raw_Games'!B656</f>
        <v/>
      </c>
      <c r="C656" s="48">
        <f>'1_Raw_Games'!D656</f>
        <v/>
      </c>
      <c r="D656" s="48">
        <f>'1_Raw_Games'!C656</f>
        <v/>
      </c>
      <c r="E656" s="48">
        <f>'1_Raw_Games'!O656</f>
        <v/>
      </c>
      <c r="F656" s="55">
        <f>'3_Elo_Chain'!H656</f>
        <v/>
      </c>
      <c r="G656" s="66" t="n">
        <v>-0.548680177840031</v>
      </c>
      <c r="H656" s="66" t="n">
        <v>1.768662110376164</v>
      </c>
      <c r="I656" s="37" t="inlineStr">
        <is>
          <t>train</t>
        </is>
      </c>
    </row>
    <row r="657" ht="15" customHeight="1" s="35">
      <c r="A657" s="48">
        <f>'1_Raw_Games'!A657</f>
        <v/>
      </c>
      <c r="B657" s="49">
        <f>'1_Raw_Games'!B657</f>
        <v/>
      </c>
      <c r="C657" s="48">
        <f>'1_Raw_Games'!D657</f>
        <v/>
      </c>
      <c r="D657" s="48">
        <f>'1_Raw_Games'!C657</f>
        <v/>
      </c>
      <c r="E657" s="48">
        <f>'1_Raw_Games'!O657</f>
        <v/>
      </c>
      <c r="F657" s="55">
        <f>'3_Elo_Chain'!H657</f>
        <v/>
      </c>
      <c r="G657" s="66" t="n">
        <v>-0.3043204222115477</v>
      </c>
      <c r="H657" s="66" t="n">
        <v>-0.2941591492525972</v>
      </c>
      <c r="I657" s="37" t="inlineStr">
        <is>
          <t>train</t>
        </is>
      </c>
    </row>
    <row r="658" ht="15" customHeight="1" s="35">
      <c r="A658" s="48">
        <f>'1_Raw_Games'!A658</f>
        <v/>
      </c>
      <c r="B658" s="49">
        <f>'1_Raw_Games'!B658</f>
        <v/>
      </c>
      <c r="C658" s="48">
        <f>'1_Raw_Games'!D658</f>
        <v/>
      </c>
      <c r="D658" s="48">
        <f>'1_Raw_Games'!C658</f>
        <v/>
      </c>
      <c r="E658" s="48">
        <f>'1_Raw_Games'!O658</f>
        <v/>
      </c>
      <c r="F658" s="55">
        <f>'3_Elo_Chain'!H658</f>
        <v/>
      </c>
      <c r="G658" s="66" t="n">
        <v>0.6357320129751096</v>
      </c>
      <c r="H658" s="66" t="n">
        <v>-9.027524208151458</v>
      </c>
      <c r="I658" s="37" t="inlineStr">
        <is>
          <t>train</t>
        </is>
      </c>
    </row>
    <row r="659" ht="15" customHeight="1" s="35">
      <c r="A659" s="48">
        <f>'1_Raw_Games'!A659</f>
        <v/>
      </c>
      <c r="B659" s="49">
        <f>'1_Raw_Games'!B659</f>
        <v/>
      </c>
      <c r="C659" s="48">
        <f>'1_Raw_Games'!D659</f>
        <v/>
      </c>
      <c r="D659" s="48">
        <f>'1_Raw_Games'!C659</f>
        <v/>
      </c>
      <c r="E659" s="48">
        <f>'1_Raw_Games'!O659</f>
        <v/>
      </c>
      <c r="F659" s="55">
        <f>'3_Elo_Chain'!H659</f>
        <v/>
      </c>
      <c r="G659" s="66" t="n">
        <v>0.0498172208146849</v>
      </c>
      <c r="H659" s="66" t="n">
        <v>6.89164368054673</v>
      </c>
      <c r="I659" s="37" t="inlineStr">
        <is>
          <t>train</t>
        </is>
      </c>
    </row>
    <row r="660" ht="15" customHeight="1" s="35">
      <c r="A660" s="48">
        <f>'1_Raw_Games'!A660</f>
        <v/>
      </c>
      <c r="B660" s="49">
        <f>'1_Raw_Games'!B660</f>
        <v/>
      </c>
      <c r="C660" s="48">
        <f>'1_Raw_Games'!D660</f>
        <v/>
      </c>
      <c r="D660" s="48">
        <f>'1_Raw_Games'!C660</f>
        <v/>
      </c>
      <c r="E660" s="48">
        <f>'1_Raw_Games'!O660</f>
        <v/>
      </c>
      <c r="F660" s="55">
        <f>'3_Elo_Chain'!H660</f>
        <v/>
      </c>
      <c r="G660" s="66" t="n">
        <v>-0.5992237989365905</v>
      </c>
      <c r="H660" s="66" t="n">
        <v>6.680158267627172</v>
      </c>
      <c r="I660" s="37" t="inlineStr">
        <is>
          <t>train</t>
        </is>
      </c>
    </row>
    <row r="661" ht="15" customHeight="1" s="35">
      <c r="A661" s="48">
        <f>'1_Raw_Games'!A661</f>
        <v/>
      </c>
      <c r="B661" s="49">
        <f>'1_Raw_Games'!B661</f>
        <v/>
      </c>
      <c r="C661" s="48">
        <f>'1_Raw_Games'!D661</f>
        <v/>
      </c>
      <c r="D661" s="48">
        <f>'1_Raw_Games'!C661</f>
        <v/>
      </c>
      <c r="E661" s="48">
        <f>'1_Raw_Games'!O661</f>
        <v/>
      </c>
      <c r="F661" s="55">
        <f>'3_Elo_Chain'!H661</f>
        <v/>
      </c>
      <c r="G661" s="66" t="n">
        <v>-0.07380150961191401</v>
      </c>
      <c r="H661" s="66" t="n">
        <v>1.119098468872982</v>
      </c>
      <c r="I661" s="37" t="inlineStr">
        <is>
          <t>train</t>
        </is>
      </c>
    </row>
    <row r="662" ht="15" customHeight="1" s="35">
      <c r="A662" s="48">
        <f>'1_Raw_Games'!A662</f>
        <v/>
      </c>
      <c r="B662" s="49">
        <f>'1_Raw_Games'!B662</f>
        <v/>
      </c>
      <c r="C662" s="48">
        <f>'1_Raw_Games'!D662</f>
        <v/>
      </c>
      <c r="D662" s="48">
        <f>'1_Raw_Games'!C662</f>
        <v/>
      </c>
      <c r="E662" s="48">
        <f>'1_Raw_Games'!O662</f>
        <v/>
      </c>
      <c r="F662" s="55">
        <f>'3_Elo_Chain'!H662</f>
        <v/>
      </c>
      <c r="G662" s="66" t="n">
        <v>0.5605041968598716</v>
      </c>
      <c r="H662" s="66" t="n">
        <v>0.592316334991057</v>
      </c>
      <c r="I662" s="37" t="inlineStr">
        <is>
          <t>train</t>
        </is>
      </c>
    </row>
    <row r="663" ht="15" customHeight="1" s="35">
      <c r="A663" s="48">
        <f>'1_Raw_Games'!A663</f>
        <v/>
      </c>
      <c r="B663" s="49">
        <f>'1_Raw_Games'!B663</f>
        <v/>
      </c>
      <c r="C663" s="48">
        <f>'1_Raw_Games'!D663</f>
        <v/>
      </c>
      <c r="D663" s="48">
        <f>'1_Raw_Games'!C663</f>
        <v/>
      </c>
      <c r="E663" s="48">
        <f>'1_Raw_Games'!O663</f>
        <v/>
      </c>
      <c r="F663" s="55">
        <f>'3_Elo_Chain'!H663</f>
        <v/>
      </c>
      <c r="G663" s="66" t="n">
        <v>-0.4476937996079839</v>
      </c>
      <c r="H663" s="66" t="n">
        <v>-1.44953864530303</v>
      </c>
      <c r="I663" s="37" t="inlineStr">
        <is>
          <t>train</t>
        </is>
      </c>
    </row>
    <row r="664" ht="15" customHeight="1" s="35">
      <c r="A664" s="48">
        <f>'1_Raw_Games'!A664</f>
        <v/>
      </c>
      <c r="B664" s="49">
        <f>'1_Raw_Games'!B664</f>
        <v/>
      </c>
      <c r="C664" s="48">
        <f>'1_Raw_Games'!D664</f>
        <v/>
      </c>
      <c r="D664" s="48">
        <f>'1_Raw_Games'!C664</f>
        <v/>
      </c>
      <c r="E664" s="48">
        <f>'1_Raw_Games'!O664</f>
        <v/>
      </c>
      <c r="F664" s="55">
        <f>'3_Elo_Chain'!H664</f>
        <v/>
      </c>
      <c r="G664" s="66" t="n">
        <v>-0.08338407858126411</v>
      </c>
      <c r="H664" s="66" t="n">
        <v>4.363474443360405</v>
      </c>
      <c r="I664" s="37" t="inlineStr">
        <is>
          <t>train</t>
        </is>
      </c>
    </row>
    <row r="665" ht="15" customHeight="1" s="35">
      <c r="A665" s="48">
        <f>'1_Raw_Games'!A665</f>
        <v/>
      </c>
      <c r="B665" s="49">
        <f>'1_Raw_Games'!B665</f>
        <v/>
      </c>
      <c r="C665" s="48">
        <f>'1_Raw_Games'!D665</f>
        <v/>
      </c>
      <c r="D665" s="48">
        <f>'1_Raw_Games'!C665</f>
        <v/>
      </c>
      <c r="E665" s="48">
        <f>'1_Raw_Games'!O665</f>
        <v/>
      </c>
      <c r="F665" s="55">
        <f>'3_Elo_Chain'!H665</f>
        <v/>
      </c>
      <c r="G665" s="66" t="n">
        <v>0.2276306468870285</v>
      </c>
      <c r="H665" s="66" t="n">
        <v>6.611879034532505</v>
      </c>
      <c r="I665" s="37" t="inlineStr">
        <is>
          <t>train</t>
        </is>
      </c>
    </row>
    <row r="666" ht="15" customHeight="1" s="35">
      <c r="A666" s="48">
        <f>'1_Raw_Games'!A666</f>
        <v/>
      </c>
      <c r="B666" s="49">
        <f>'1_Raw_Games'!B666</f>
        <v/>
      </c>
      <c r="C666" s="48">
        <f>'1_Raw_Games'!D666</f>
        <v/>
      </c>
      <c r="D666" s="48">
        <f>'1_Raw_Games'!C666</f>
        <v/>
      </c>
      <c r="E666" s="48">
        <f>'1_Raw_Games'!O666</f>
        <v/>
      </c>
      <c r="F666" s="55">
        <f>'3_Elo_Chain'!H666</f>
        <v/>
      </c>
      <c r="G666" s="66" t="n">
        <v>0.4982880822738144</v>
      </c>
      <c r="H666" s="66" t="n">
        <v>5.154066504911333</v>
      </c>
      <c r="I666" s="37" t="inlineStr">
        <is>
          <t>train</t>
        </is>
      </c>
    </row>
    <row r="667" ht="15" customHeight="1" s="35">
      <c r="A667" s="48">
        <f>'1_Raw_Games'!A667</f>
        <v/>
      </c>
      <c r="B667" s="49">
        <f>'1_Raw_Games'!B667</f>
        <v/>
      </c>
      <c r="C667" s="48">
        <f>'1_Raw_Games'!D667</f>
        <v/>
      </c>
      <c r="D667" s="48">
        <f>'1_Raw_Games'!C667</f>
        <v/>
      </c>
      <c r="E667" s="48">
        <f>'1_Raw_Games'!O667</f>
        <v/>
      </c>
      <c r="F667" s="55">
        <f>'3_Elo_Chain'!H667</f>
        <v/>
      </c>
      <c r="G667" s="66" t="n">
        <v>-0.0614975725040937</v>
      </c>
      <c r="H667" s="66" t="n">
        <v>-1.060163108202359</v>
      </c>
      <c r="I667" s="37" t="inlineStr">
        <is>
          <t>train</t>
        </is>
      </c>
    </row>
    <row r="668" ht="15" customHeight="1" s="35">
      <c r="A668" s="48">
        <f>'1_Raw_Games'!A668</f>
        <v/>
      </c>
      <c r="B668" s="49">
        <f>'1_Raw_Games'!B668</f>
        <v/>
      </c>
      <c r="C668" s="48">
        <f>'1_Raw_Games'!D668</f>
        <v/>
      </c>
      <c r="D668" s="48">
        <f>'1_Raw_Games'!C668</f>
        <v/>
      </c>
      <c r="E668" s="48">
        <f>'1_Raw_Games'!O668</f>
        <v/>
      </c>
      <c r="F668" s="55">
        <f>'3_Elo_Chain'!H668</f>
        <v/>
      </c>
      <c r="G668" s="66" t="n">
        <v>-0.4624380634167646</v>
      </c>
      <c r="H668" s="66" t="n">
        <v>-7.43303928687937</v>
      </c>
      <c r="I668" s="37" t="inlineStr">
        <is>
          <t>train</t>
        </is>
      </c>
    </row>
    <row r="669" ht="15" customHeight="1" s="35">
      <c r="A669" s="48">
        <f>'1_Raw_Games'!A669</f>
        <v/>
      </c>
      <c r="B669" s="49">
        <f>'1_Raw_Games'!B669</f>
        <v/>
      </c>
      <c r="C669" s="48">
        <f>'1_Raw_Games'!D669</f>
        <v/>
      </c>
      <c r="D669" s="48">
        <f>'1_Raw_Games'!C669</f>
        <v/>
      </c>
      <c r="E669" s="48">
        <f>'1_Raw_Games'!O669</f>
        <v/>
      </c>
      <c r="F669" s="55">
        <f>'3_Elo_Chain'!H669</f>
        <v/>
      </c>
      <c r="G669" s="66" t="n">
        <v>0.8264549263135179</v>
      </c>
      <c r="H669" s="66" t="n">
        <v>-2.176168778568828</v>
      </c>
      <c r="I669" s="37" t="inlineStr">
        <is>
          <t>train</t>
        </is>
      </c>
    </row>
    <row r="670" ht="15" customHeight="1" s="35">
      <c r="A670" s="48">
        <f>'1_Raw_Games'!A670</f>
        <v/>
      </c>
      <c r="B670" s="49">
        <f>'1_Raw_Games'!B670</f>
        <v/>
      </c>
      <c r="C670" s="48">
        <f>'1_Raw_Games'!D670</f>
        <v/>
      </c>
      <c r="D670" s="48">
        <f>'1_Raw_Games'!C670</f>
        <v/>
      </c>
      <c r="E670" s="48">
        <f>'1_Raw_Games'!O670</f>
        <v/>
      </c>
      <c r="F670" s="55">
        <f>'3_Elo_Chain'!H670</f>
        <v/>
      </c>
      <c r="G670" s="66" t="n">
        <v>0.7193262980067103</v>
      </c>
      <c r="H670" s="66" t="n">
        <v>0.9207224868429268</v>
      </c>
      <c r="I670" s="37" t="inlineStr">
        <is>
          <t>train</t>
        </is>
      </c>
    </row>
    <row r="671" ht="15" customHeight="1" s="35">
      <c r="A671" s="48">
        <f>'1_Raw_Games'!A671</f>
        <v/>
      </c>
      <c r="B671" s="49">
        <f>'1_Raw_Games'!B671</f>
        <v/>
      </c>
      <c r="C671" s="48">
        <f>'1_Raw_Games'!D671</f>
        <v/>
      </c>
      <c r="D671" s="48">
        <f>'1_Raw_Games'!C671</f>
        <v/>
      </c>
      <c r="E671" s="48">
        <f>'1_Raw_Games'!O671</f>
        <v/>
      </c>
      <c r="F671" s="55">
        <f>'3_Elo_Chain'!H671</f>
        <v/>
      </c>
      <c r="G671" s="66" t="n">
        <v>-0.2327665795140475</v>
      </c>
      <c r="H671" s="66" t="n">
        <v>6.381442089664228</v>
      </c>
      <c r="I671" s="37" t="inlineStr">
        <is>
          <t>train</t>
        </is>
      </c>
    </row>
    <row r="672" ht="15" customHeight="1" s="35">
      <c r="A672" s="48">
        <f>'1_Raw_Games'!A672</f>
        <v/>
      </c>
      <c r="B672" s="49">
        <f>'1_Raw_Games'!B672</f>
        <v/>
      </c>
      <c r="C672" s="48">
        <f>'1_Raw_Games'!D672</f>
        <v/>
      </c>
      <c r="D672" s="48">
        <f>'1_Raw_Games'!C672</f>
        <v/>
      </c>
      <c r="E672" s="48">
        <f>'1_Raw_Games'!O672</f>
        <v/>
      </c>
      <c r="F672" s="55">
        <f>'3_Elo_Chain'!H672</f>
        <v/>
      </c>
      <c r="G672" s="66" t="n">
        <v>1.540004193100642</v>
      </c>
      <c r="H672" s="66" t="n">
        <v>-3.378546369822621</v>
      </c>
      <c r="I672" s="37" t="inlineStr">
        <is>
          <t>train</t>
        </is>
      </c>
    </row>
    <row r="673" ht="15" customHeight="1" s="35">
      <c r="A673" s="48">
        <f>'1_Raw_Games'!A673</f>
        <v/>
      </c>
      <c r="B673" s="49">
        <f>'1_Raw_Games'!B673</f>
        <v/>
      </c>
      <c r="C673" s="48">
        <f>'1_Raw_Games'!D673</f>
        <v/>
      </c>
      <c r="D673" s="48">
        <f>'1_Raw_Games'!C673</f>
        <v/>
      </c>
      <c r="E673" s="48">
        <f>'1_Raw_Games'!O673</f>
        <v/>
      </c>
      <c r="F673" s="55">
        <f>'3_Elo_Chain'!H673</f>
        <v/>
      </c>
      <c r="G673" s="66" t="n">
        <v>0.1637458231137749</v>
      </c>
      <c r="H673" s="66" t="n">
        <v>2.813452763898964</v>
      </c>
      <c r="I673" s="37" t="inlineStr">
        <is>
          <t>train</t>
        </is>
      </c>
    </row>
    <row r="674" ht="15" customHeight="1" s="35">
      <c r="A674" s="48">
        <f>'1_Raw_Games'!A674</f>
        <v/>
      </c>
      <c r="B674" s="49">
        <f>'1_Raw_Games'!B674</f>
        <v/>
      </c>
      <c r="C674" s="48">
        <f>'1_Raw_Games'!D674</f>
        <v/>
      </c>
      <c r="D674" s="48">
        <f>'1_Raw_Games'!C674</f>
        <v/>
      </c>
      <c r="E674" s="48">
        <f>'1_Raw_Games'!O674</f>
        <v/>
      </c>
      <c r="F674" s="55">
        <f>'3_Elo_Chain'!H674</f>
        <v/>
      </c>
      <c r="G674" s="66" t="n">
        <v>0.1791163655241805</v>
      </c>
      <c r="H674" s="66" t="n">
        <v>8.933298601127671</v>
      </c>
      <c r="I674" s="37" t="inlineStr">
        <is>
          <t>train</t>
        </is>
      </c>
    </row>
    <row r="675" ht="15" customHeight="1" s="35">
      <c r="A675" s="48">
        <f>'1_Raw_Games'!A675</f>
        <v/>
      </c>
      <c r="B675" s="49">
        <f>'1_Raw_Games'!B675</f>
        <v/>
      </c>
      <c r="C675" s="48">
        <f>'1_Raw_Games'!D675</f>
        <v/>
      </c>
      <c r="D675" s="48">
        <f>'1_Raw_Games'!C675</f>
        <v/>
      </c>
      <c r="E675" s="48">
        <f>'1_Raw_Games'!O675</f>
        <v/>
      </c>
      <c r="F675" s="55">
        <f>'3_Elo_Chain'!H675</f>
        <v/>
      </c>
      <c r="G675" s="66" t="n">
        <v>0.550621932450619</v>
      </c>
      <c r="H675" s="66" t="n">
        <v>7.005336200987209</v>
      </c>
      <c r="I675" s="37" t="inlineStr">
        <is>
          <t>train</t>
        </is>
      </c>
    </row>
    <row r="676" ht="15" customHeight="1" s="35">
      <c r="A676" s="48">
        <f>'1_Raw_Games'!A676</f>
        <v/>
      </c>
      <c r="B676" s="49">
        <f>'1_Raw_Games'!B676</f>
        <v/>
      </c>
      <c r="C676" s="48">
        <f>'1_Raw_Games'!D676</f>
        <v/>
      </c>
      <c r="D676" s="48">
        <f>'1_Raw_Games'!C676</f>
        <v/>
      </c>
      <c r="E676" s="48">
        <f>'1_Raw_Games'!O676</f>
        <v/>
      </c>
      <c r="F676" s="55">
        <f>'3_Elo_Chain'!H676</f>
        <v/>
      </c>
      <c r="G676" s="66" t="n">
        <v>0.180198389463562</v>
      </c>
      <c r="H676" s="66" t="n">
        <v>-2.739411559415151</v>
      </c>
      <c r="I676" s="37" t="inlineStr">
        <is>
          <t>train</t>
        </is>
      </c>
    </row>
    <row r="677" ht="15" customHeight="1" s="35">
      <c r="A677" s="48">
        <f>'1_Raw_Games'!A677</f>
        <v/>
      </c>
      <c r="B677" s="49">
        <f>'1_Raw_Games'!B677</f>
        <v/>
      </c>
      <c r="C677" s="48">
        <f>'1_Raw_Games'!D677</f>
        <v/>
      </c>
      <c r="D677" s="48">
        <f>'1_Raw_Games'!C677</f>
        <v/>
      </c>
      <c r="E677" s="48">
        <f>'1_Raw_Games'!O677</f>
        <v/>
      </c>
      <c r="F677" s="55">
        <f>'3_Elo_Chain'!H677</f>
        <v/>
      </c>
      <c r="G677" s="66" t="n">
        <v>-0.0809353130206302</v>
      </c>
      <c r="H677" s="66" t="n">
        <v>3.697301576719886</v>
      </c>
      <c r="I677" s="37" t="inlineStr">
        <is>
          <t>train</t>
        </is>
      </c>
    </row>
    <row r="678" ht="15" customHeight="1" s="35">
      <c r="A678" s="48">
        <f>'1_Raw_Games'!A678</f>
        <v/>
      </c>
      <c r="B678" s="49">
        <f>'1_Raw_Games'!B678</f>
        <v/>
      </c>
      <c r="C678" s="48">
        <f>'1_Raw_Games'!D678</f>
        <v/>
      </c>
      <c r="D678" s="48">
        <f>'1_Raw_Games'!C678</f>
        <v/>
      </c>
      <c r="E678" s="48">
        <f>'1_Raw_Games'!O678</f>
        <v/>
      </c>
      <c r="F678" s="55">
        <f>'3_Elo_Chain'!H678</f>
        <v/>
      </c>
      <c r="G678" s="66" t="n">
        <v>-0.1721515951917747</v>
      </c>
      <c r="H678" s="66" t="n">
        <v>3.02212521464764</v>
      </c>
      <c r="I678" s="37" t="inlineStr">
        <is>
          <t>train</t>
        </is>
      </c>
    </row>
    <row r="679" ht="15" customHeight="1" s="35">
      <c r="A679" s="48">
        <f>'1_Raw_Games'!A679</f>
        <v/>
      </c>
      <c r="B679" s="49">
        <f>'1_Raw_Games'!B679</f>
        <v/>
      </c>
      <c r="C679" s="48">
        <f>'1_Raw_Games'!D679</f>
        <v/>
      </c>
      <c r="D679" s="48">
        <f>'1_Raw_Games'!C679</f>
        <v/>
      </c>
      <c r="E679" s="48">
        <f>'1_Raw_Games'!O679</f>
        <v/>
      </c>
      <c r="F679" s="55">
        <f>'3_Elo_Chain'!H679</f>
        <v/>
      </c>
      <c r="G679" s="66" t="n">
        <v>-0.1267266534287095</v>
      </c>
      <c r="H679" s="66" t="n">
        <v>2.72366463620433</v>
      </c>
      <c r="I679" s="37" t="inlineStr">
        <is>
          <t>train</t>
        </is>
      </c>
    </row>
    <row r="680" ht="15" customHeight="1" s="35">
      <c r="A680" s="48">
        <f>'1_Raw_Games'!A680</f>
        <v/>
      </c>
      <c r="B680" s="49">
        <f>'1_Raw_Games'!B680</f>
        <v/>
      </c>
      <c r="C680" s="48">
        <f>'1_Raw_Games'!D680</f>
        <v/>
      </c>
      <c r="D680" s="48">
        <f>'1_Raw_Games'!C680</f>
        <v/>
      </c>
      <c r="E680" s="48">
        <f>'1_Raw_Games'!O680</f>
        <v/>
      </c>
      <c r="F680" s="55">
        <f>'3_Elo_Chain'!H680</f>
        <v/>
      </c>
      <c r="G680" s="66" t="n">
        <v>0.3425761173416994</v>
      </c>
      <c r="H680" s="66" t="n">
        <v>-1.342171725399427</v>
      </c>
      <c r="I680" s="37" t="inlineStr">
        <is>
          <t>train</t>
        </is>
      </c>
    </row>
    <row r="681" ht="15" customHeight="1" s="35">
      <c r="A681" s="48">
        <f>'1_Raw_Games'!A681</f>
        <v/>
      </c>
      <c r="B681" s="49">
        <f>'1_Raw_Games'!B681</f>
        <v/>
      </c>
      <c r="C681" s="48">
        <f>'1_Raw_Games'!D681</f>
        <v/>
      </c>
      <c r="D681" s="48">
        <f>'1_Raw_Games'!C681</f>
        <v/>
      </c>
      <c r="E681" s="48">
        <f>'1_Raw_Games'!O681</f>
        <v/>
      </c>
      <c r="F681" s="55">
        <f>'3_Elo_Chain'!H681</f>
        <v/>
      </c>
      <c r="G681" s="66" t="n">
        <v>1.185775128574764</v>
      </c>
      <c r="H681" s="66" t="n">
        <v>-2.982439196096918</v>
      </c>
      <c r="I681" s="37" t="inlineStr">
        <is>
          <t>train</t>
        </is>
      </c>
    </row>
    <row r="682" ht="15" customHeight="1" s="35">
      <c r="A682" s="48">
        <f>'1_Raw_Games'!A682</f>
        <v/>
      </c>
      <c r="B682" s="49">
        <f>'1_Raw_Games'!B682</f>
        <v/>
      </c>
      <c r="C682" s="48">
        <f>'1_Raw_Games'!D682</f>
        <v/>
      </c>
      <c r="D682" s="48">
        <f>'1_Raw_Games'!C682</f>
        <v/>
      </c>
      <c r="E682" s="48">
        <f>'1_Raw_Games'!O682</f>
        <v/>
      </c>
      <c r="F682" s="55">
        <f>'3_Elo_Chain'!H682</f>
        <v/>
      </c>
      <c r="G682" s="66" t="n">
        <v>0.694185880265785</v>
      </c>
      <c r="H682" s="66" t="n">
        <v>-5.45965365847142</v>
      </c>
      <c r="I682" s="37" t="inlineStr">
        <is>
          <t>train</t>
        </is>
      </c>
    </row>
    <row r="683" ht="15" customHeight="1" s="35">
      <c r="A683" s="48">
        <f>'1_Raw_Games'!A683</f>
        <v/>
      </c>
      <c r="B683" s="49">
        <f>'1_Raw_Games'!B683</f>
        <v/>
      </c>
      <c r="C683" s="48">
        <f>'1_Raw_Games'!D683</f>
        <v/>
      </c>
      <c r="D683" s="48">
        <f>'1_Raw_Games'!C683</f>
        <v/>
      </c>
      <c r="E683" s="48">
        <f>'1_Raw_Games'!O683</f>
        <v/>
      </c>
      <c r="F683" s="55">
        <f>'3_Elo_Chain'!H683</f>
        <v/>
      </c>
      <c r="G683" s="66" t="n">
        <v>1.22552788991717</v>
      </c>
      <c r="H683" s="66" t="n">
        <v>-1.458899490440199</v>
      </c>
      <c r="I683" s="37" t="inlineStr">
        <is>
          <t>train</t>
        </is>
      </c>
    </row>
    <row r="684" ht="15" customHeight="1" s="35">
      <c r="A684" s="48">
        <f>'1_Raw_Games'!A684</f>
        <v/>
      </c>
      <c r="B684" s="49">
        <f>'1_Raw_Games'!B684</f>
        <v/>
      </c>
      <c r="C684" s="48">
        <f>'1_Raw_Games'!D684</f>
        <v/>
      </c>
      <c r="D684" s="48">
        <f>'1_Raw_Games'!C684</f>
        <v/>
      </c>
      <c r="E684" s="48">
        <f>'1_Raw_Games'!O684</f>
        <v/>
      </c>
      <c r="F684" s="55">
        <f>'3_Elo_Chain'!H684</f>
        <v/>
      </c>
      <c r="G684" s="66" t="n">
        <v>0.3989031793782152</v>
      </c>
      <c r="H684" s="66" t="n">
        <v>8.002935598627241</v>
      </c>
      <c r="I684" s="37" t="inlineStr">
        <is>
          <t>train</t>
        </is>
      </c>
    </row>
    <row r="685" ht="15" customHeight="1" s="35">
      <c r="A685" s="48">
        <f>'1_Raw_Games'!A685</f>
        <v/>
      </c>
      <c r="B685" s="49">
        <f>'1_Raw_Games'!B685</f>
        <v/>
      </c>
      <c r="C685" s="48">
        <f>'1_Raw_Games'!D685</f>
        <v/>
      </c>
      <c r="D685" s="48">
        <f>'1_Raw_Games'!C685</f>
        <v/>
      </c>
      <c r="E685" s="48">
        <f>'1_Raw_Games'!O685</f>
        <v/>
      </c>
      <c r="F685" s="55">
        <f>'3_Elo_Chain'!H685</f>
        <v/>
      </c>
      <c r="G685" s="66" t="n">
        <v>0.6340916077083607</v>
      </c>
      <c r="H685" s="66" t="n">
        <v>4.688611565385455</v>
      </c>
      <c r="I685" s="37" t="inlineStr">
        <is>
          <t>train</t>
        </is>
      </c>
    </row>
    <row r="686" ht="15" customHeight="1" s="35">
      <c r="A686" s="48">
        <f>'1_Raw_Games'!A686</f>
        <v/>
      </c>
      <c r="B686" s="49">
        <f>'1_Raw_Games'!B686</f>
        <v/>
      </c>
      <c r="C686" s="48">
        <f>'1_Raw_Games'!D686</f>
        <v/>
      </c>
      <c r="D686" s="48">
        <f>'1_Raw_Games'!C686</f>
        <v/>
      </c>
      <c r="E686" s="48">
        <f>'1_Raw_Games'!O686</f>
        <v/>
      </c>
      <c r="F686" s="55">
        <f>'3_Elo_Chain'!H686</f>
        <v/>
      </c>
      <c r="G686" s="66" t="n">
        <v>-0.0953942367237227</v>
      </c>
      <c r="H686" s="66" t="n">
        <v>7.027156403345664</v>
      </c>
      <c r="I686" s="37" t="inlineStr">
        <is>
          <t>train</t>
        </is>
      </c>
    </row>
    <row r="687" ht="15" customHeight="1" s="35">
      <c r="A687" s="48">
        <f>'1_Raw_Games'!A687</f>
        <v/>
      </c>
      <c r="B687" s="49">
        <f>'1_Raw_Games'!B687</f>
        <v/>
      </c>
      <c r="C687" s="48">
        <f>'1_Raw_Games'!D687</f>
        <v/>
      </c>
      <c r="D687" s="48">
        <f>'1_Raw_Games'!C687</f>
        <v/>
      </c>
      <c r="E687" s="48">
        <f>'1_Raw_Games'!O687</f>
        <v/>
      </c>
      <c r="F687" s="55">
        <f>'3_Elo_Chain'!H687</f>
        <v/>
      </c>
      <c r="G687" s="66" t="n">
        <v>0.3311747013379792</v>
      </c>
      <c r="H687" s="66" t="n">
        <v>2.891474400828966</v>
      </c>
      <c r="I687" s="37" t="inlineStr">
        <is>
          <t>train</t>
        </is>
      </c>
    </row>
    <row r="688" ht="15" customHeight="1" s="35">
      <c r="A688" s="48">
        <f>'1_Raw_Games'!A688</f>
        <v/>
      </c>
      <c r="B688" s="49">
        <f>'1_Raw_Games'!B688</f>
        <v/>
      </c>
      <c r="C688" s="48">
        <f>'1_Raw_Games'!D688</f>
        <v/>
      </c>
      <c r="D688" s="48">
        <f>'1_Raw_Games'!C688</f>
        <v/>
      </c>
      <c r="E688" s="48">
        <f>'1_Raw_Games'!O688</f>
        <v/>
      </c>
      <c r="F688" s="55">
        <f>'3_Elo_Chain'!H688</f>
        <v/>
      </c>
      <c r="G688" s="66" t="n">
        <v>0.743490572655672</v>
      </c>
      <c r="H688" s="66" t="n">
        <v>-2.985736744124127</v>
      </c>
      <c r="I688" s="37" t="inlineStr">
        <is>
          <t>train</t>
        </is>
      </c>
    </row>
    <row r="689" ht="15" customHeight="1" s="35">
      <c r="A689" s="48">
        <f>'1_Raw_Games'!A689</f>
        <v/>
      </c>
      <c r="B689" s="49">
        <f>'1_Raw_Games'!B689</f>
        <v/>
      </c>
      <c r="C689" s="48">
        <f>'1_Raw_Games'!D689</f>
        <v/>
      </c>
      <c r="D689" s="48">
        <f>'1_Raw_Games'!C689</f>
        <v/>
      </c>
      <c r="E689" s="48">
        <f>'1_Raw_Games'!O689</f>
        <v/>
      </c>
      <c r="F689" s="55">
        <f>'3_Elo_Chain'!H689</f>
        <v/>
      </c>
      <c r="G689" s="66" t="n">
        <v>0.4426652242212874</v>
      </c>
      <c r="H689" s="66" t="n">
        <v>-5.690291771039572</v>
      </c>
      <c r="I689" s="37" t="inlineStr">
        <is>
          <t>train</t>
        </is>
      </c>
    </row>
    <row r="690" ht="15" customHeight="1" s="35">
      <c r="A690" s="48">
        <f>'1_Raw_Games'!A690</f>
        <v/>
      </c>
      <c r="B690" s="49">
        <f>'1_Raw_Games'!B690</f>
        <v/>
      </c>
      <c r="C690" s="48">
        <f>'1_Raw_Games'!D690</f>
        <v/>
      </c>
      <c r="D690" s="48">
        <f>'1_Raw_Games'!C690</f>
        <v/>
      </c>
      <c r="E690" s="48">
        <f>'1_Raw_Games'!O690</f>
        <v/>
      </c>
      <c r="F690" s="55">
        <f>'3_Elo_Chain'!H690</f>
        <v/>
      </c>
      <c r="G690" s="66" t="n">
        <v>-0.031877254212887</v>
      </c>
      <c r="H690" s="66" t="n">
        <v>3.4768673187629</v>
      </c>
      <c r="I690" s="37" t="inlineStr">
        <is>
          <t>train</t>
        </is>
      </c>
    </row>
    <row r="691" ht="15" customHeight="1" s="35">
      <c r="A691" s="48">
        <f>'1_Raw_Games'!A691</f>
        <v/>
      </c>
      <c r="B691" s="49">
        <f>'1_Raw_Games'!B691</f>
        <v/>
      </c>
      <c r="C691" s="48">
        <f>'1_Raw_Games'!D691</f>
        <v/>
      </c>
      <c r="D691" s="48">
        <f>'1_Raw_Games'!C691</f>
        <v/>
      </c>
      <c r="E691" s="48">
        <f>'1_Raw_Games'!O691</f>
        <v/>
      </c>
      <c r="F691" s="55">
        <f>'3_Elo_Chain'!H691</f>
        <v/>
      </c>
      <c r="G691" s="66" t="n">
        <v>0.6830485354830592</v>
      </c>
      <c r="H691" s="66" t="n">
        <v>-4.166811917524832</v>
      </c>
      <c r="I691" s="37" t="inlineStr">
        <is>
          <t>train</t>
        </is>
      </c>
    </row>
    <row r="692" ht="15" customHeight="1" s="35">
      <c r="A692" s="48">
        <f>'1_Raw_Games'!A692</f>
        <v/>
      </c>
      <c r="B692" s="49">
        <f>'1_Raw_Games'!B692</f>
        <v/>
      </c>
      <c r="C692" s="48">
        <f>'1_Raw_Games'!D692</f>
        <v/>
      </c>
      <c r="D692" s="48">
        <f>'1_Raw_Games'!C692</f>
        <v/>
      </c>
      <c r="E692" s="48">
        <f>'1_Raw_Games'!O692</f>
        <v/>
      </c>
      <c r="F692" s="55">
        <f>'3_Elo_Chain'!H692</f>
        <v/>
      </c>
      <c r="G692" s="66" t="n">
        <v>0.2736445995672471</v>
      </c>
      <c r="H692" s="66" t="n">
        <v>-4.851444122511614</v>
      </c>
      <c r="I692" s="37" t="inlineStr">
        <is>
          <t>train</t>
        </is>
      </c>
    </row>
    <row r="693" ht="15" customHeight="1" s="35">
      <c r="A693" s="48">
        <f>'1_Raw_Games'!A693</f>
        <v/>
      </c>
      <c r="B693" s="49">
        <f>'1_Raw_Games'!B693</f>
        <v/>
      </c>
      <c r="C693" s="48">
        <f>'1_Raw_Games'!D693</f>
        <v/>
      </c>
      <c r="D693" s="48">
        <f>'1_Raw_Games'!C693</f>
        <v/>
      </c>
      <c r="E693" s="48">
        <f>'1_Raw_Games'!O693</f>
        <v/>
      </c>
      <c r="F693" s="55">
        <f>'3_Elo_Chain'!H693</f>
        <v/>
      </c>
      <c r="G693" s="66" t="n">
        <v>-0.367507729026386</v>
      </c>
      <c r="H693" s="66" t="n">
        <v>-3.918727348648178</v>
      </c>
      <c r="I693" s="37" t="inlineStr">
        <is>
          <t>train</t>
        </is>
      </c>
    </row>
    <row r="694" ht="15" customHeight="1" s="35">
      <c r="A694" s="48">
        <f>'1_Raw_Games'!A694</f>
        <v/>
      </c>
      <c r="B694" s="49">
        <f>'1_Raw_Games'!B694</f>
        <v/>
      </c>
      <c r="C694" s="48">
        <f>'1_Raw_Games'!D694</f>
        <v/>
      </c>
      <c r="D694" s="48">
        <f>'1_Raw_Games'!C694</f>
        <v/>
      </c>
      <c r="E694" s="48">
        <f>'1_Raw_Games'!O694</f>
        <v/>
      </c>
      <c r="F694" s="55">
        <f>'3_Elo_Chain'!H694</f>
        <v/>
      </c>
      <c r="G694" s="66" t="n">
        <v>0.9146005369543556</v>
      </c>
      <c r="H694" s="66" t="n">
        <v>-9.987896474737916</v>
      </c>
      <c r="I694" s="37" t="inlineStr">
        <is>
          <t>train</t>
        </is>
      </c>
    </row>
    <row r="695" ht="15" customHeight="1" s="35">
      <c r="A695" s="48">
        <f>'1_Raw_Games'!A695</f>
        <v/>
      </c>
      <c r="B695" s="49">
        <f>'1_Raw_Games'!B695</f>
        <v/>
      </c>
      <c r="C695" s="48">
        <f>'1_Raw_Games'!D695</f>
        <v/>
      </c>
      <c r="D695" s="48">
        <f>'1_Raw_Games'!C695</f>
        <v/>
      </c>
      <c r="E695" s="48">
        <f>'1_Raw_Games'!O695</f>
        <v/>
      </c>
      <c r="F695" s="55">
        <f>'3_Elo_Chain'!H695</f>
        <v/>
      </c>
      <c r="G695" s="66" t="n">
        <v>0.4757691671684305</v>
      </c>
      <c r="H695" s="66" t="n">
        <v>-0.9748841797458296</v>
      </c>
      <c r="I695" s="37" t="inlineStr">
        <is>
          <t>train</t>
        </is>
      </c>
    </row>
    <row r="696" ht="15" customHeight="1" s="35">
      <c r="A696" s="48">
        <f>'1_Raw_Games'!A696</f>
        <v/>
      </c>
      <c r="B696" s="49">
        <f>'1_Raw_Games'!B696</f>
        <v/>
      </c>
      <c r="C696" s="48">
        <f>'1_Raw_Games'!D696</f>
        <v/>
      </c>
      <c r="D696" s="48">
        <f>'1_Raw_Games'!C696</f>
        <v/>
      </c>
      <c r="E696" s="48">
        <f>'1_Raw_Games'!O696</f>
        <v/>
      </c>
      <c r="F696" s="55">
        <f>'3_Elo_Chain'!H696</f>
        <v/>
      </c>
      <c r="G696" s="66" t="n">
        <v>1.374522873572285</v>
      </c>
      <c r="H696" s="66" t="n">
        <v>-7.676462894859243</v>
      </c>
      <c r="I696" s="37" t="inlineStr">
        <is>
          <t>train</t>
        </is>
      </c>
    </row>
    <row r="697" ht="15" customHeight="1" s="35">
      <c r="A697" s="48">
        <f>'1_Raw_Games'!A697</f>
        <v/>
      </c>
      <c r="B697" s="49">
        <f>'1_Raw_Games'!B697</f>
        <v/>
      </c>
      <c r="C697" s="48">
        <f>'1_Raw_Games'!D697</f>
        <v/>
      </c>
      <c r="D697" s="48">
        <f>'1_Raw_Games'!C697</f>
        <v/>
      </c>
      <c r="E697" s="48">
        <f>'1_Raw_Games'!O697</f>
        <v/>
      </c>
      <c r="F697" s="55">
        <f>'3_Elo_Chain'!H697</f>
        <v/>
      </c>
      <c r="G697" s="66" t="n">
        <v>0.09047346617404101</v>
      </c>
      <c r="H697" s="66" t="n">
        <v>-7.837569311823898</v>
      </c>
      <c r="I697" s="37" t="inlineStr">
        <is>
          <t>train</t>
        </is>
      </c>
    </row>
    <row r="698" ht="15" customHeight="1" s="35">
      <c r="A698" s="48">
        <f>'1_Raw_Games'!A698</f>
        <v/>
      </c>
      <c r="B698" s="49">
        <f>'1_Raw_Games'!B698</f>
        <v/>
      </c>
      <c r="C698" s="48">
        <f>'1_Raw_Games'!D698</f>
        <v/>
      </c>
      <c r="D698" s="48">
        <f>'1_Raw_Games'!C698</f>
        <v/>
      </c>
      <c r="E698" s="48">
        <f>'1_Raw_Games'!O698</f>
        <v/>
      </c>
      <c r="F698" s="55">
        <f>'3_Elo_Chain'!H698</f>
        <v/>
      </c>
      <c r="G698" s="66" t="n">
        <v>0.9325878979524777</v>
      </c>
      <c r="H698" s="66" t="n">
        <v>5.112401949407237</v>
      </c>
      <c r="I698" s="37" t="inlineStr">
        <is>
          <t>train</t>
        </is>
      </c>
    </row>
    <row r="699" ht="15" customHeight="1" s="35">
      <c r="A699" s="48">
        <f>'1_Raw_Games'!A699</f>
        <v/>
      </c>
      <c r="B699" s="49">
        <f>'1_Raw_Games'!B699</f>
        <v/>
      </c>
      <c r="C699" s="48">
        <f>'1_Raw_Games'!D699</f>
        <v/>
      </c>
      <c r="D699" s="48">
        <f>'1_Raw_Games'!C699</f>
        <v/>
      </c>
      <c r="E699" s="48">
        <f>'1_Raw_Games'!O699</f>
        <v/>
      </c>
      <c r="F699" s="55">
        <f>'3_Elo_Chain'!H699</f>
        <v/>
      </c>
      <c r="G699" s="66" t="n">
        <v>-0.0500211633494531</v>
      </c>
      <c r="H699" s="66" t="n">
        <v>-4.917356571015377</v>
      </c>
      <c r="I699" s="37" t="inlineStr">
        <is>
          <t>train</t>
        </is>
      </c>
    </row>
    <row r="700" ht="15" customHeight="1" s="35">
      <c r="A700" s="48">
        <f>'1_Raw_Games'!A700</f>
        <v/>
      </c>
      <c r="B700" s="49">
        <f>'1_Raw_Games'!B700</f>
        <v/>
      </c>
      <c r="C700" s="48">
        <f>'1_Raw_Games'!D700</f>
        <v/>
      </c>
      <c r="D700" s="48">
        <f>'1_Raw_Games'!C700</f>
        <v/>
      </c>
      <c r="E700" s="48">
        <f>'1_Raw_Games'!O700</f>
        <v/>
      </c>
      <c r="F700" s="55">
        <f>'3_Elo_Chain'!H700</f>
        <v/>
      </c>
      <c r="G700" s="66" t="n">
        <v>0.1455210815331509</v>
      </c>
      <c r="H700" s="66" t="n">
        <v>-0.4215349527366162</v>
      </c>
      <c r="I700" s="37" t="inlineStr">
        <is>
          <t>train</t>
        </is>
      </c>
    </row>
    <row r="701" ht="15" customHeight="1" s="35">
      <c r="A701" s="48">
        <f>'1_Raw_Games'!A701</f>
        <v/>
      </c>
      <c r="B701" s="49">
        <f>'1_Raw_Games'!B701</f>
        <v/>
      </c>
      <c r="C701" s="48">
        <f>'1_Raw_Games'!D701</f>
        <v/>
      </c>
      <c r="D701" s="48">
        <f>'1_Raw_Games'!C701</f>
        <v/>
      </c>
      <c r="E701" s="48">
        <f>'1_Raw_Games'!O701</f>
        <v/>
      </c>
      <c r="F701" s="55">
        <f>'3_Elo_Chain'!H701</f>
        <v/>
      </c>
      <c r="G701" s="66" t="n">
        <v>-0.2934043884055897</v>
      </c>
      <c r="H701" s="66" t="n">
        <v>-0.5636351222018998</v>
      </c>
      <c r="I701" s="37" t="inlineStr">
        <is>
          <t>train</t>
        </is>
      </c>
    </row>
    <row r="702" ht="15" customHeight="1" s="35">
      <c r="A702" s="48">
        <f>'1_Raw_Games'!A702</f>
        <v/>
      </c>
      <c r="B702" s="49">
        <f>'1_Raw_Games'!B702</f>
        <v/>
      </c>
      <c r="C702" s="48">
        <f>'1_Raw_Games'!D702</f>
        <v/>
      </c>
      <c r="D702" s="48">
        <f>'1_Raw_Games'!C702</f>
        <v/>
      </c>
      <c r="E702" s="48">
        <f>'1_Raw_Games'!O702</f>
        <v/>
      </c>
      <c r="F702" s="55">
        <f>'3_Elo_Chain'!H702</f>
        <v/>
      </c>
      <c r="G702" s="66" t="n">
        <v>0.5286489040662561</v>
      </c>
      <c r="H702" s="66" t="n">
        <v>-0.6846411358612343</v>
      </c>
      <c r="I702" s="37" t="inlineStr">
        <is>
          <t>train</t>
        </is>
      </c>
    </row>
    <row r="703" ht="15" customHeight="1" s="35">
      <c r="A703" s="48">
        <f>'1_Raw_Games'!A703</f>
        <v/>
      </c>
      <c r="B703" s="49">
        <f>'1_Raw_Games'!B703</f>
        <v/>
      </c>
      <c r="C703" s="48">
        <f>'1_Raw_Games'!D703</f>
        <v/>
      </c>
      <c r="D703" s="48">
        <f>'1_Raw_Games'!C703</f>
        <v/>
      </c>
      <c r="E703" s="48">
        <f>'1_Raw_Games'!O703</f>
        <v/>
      </c>
      <c r="F703" s="55">
        <f>'3_Elo_Chain'!H703</f>
        <v/>
      </c>
      <c r="G703" s="66" t="n">
        <v>0.3187526309830856</v>
      </c>
      <c r="H703" s="66" t="n">
        <v>0.6686038678994697</v>
      </c>
      <c r="I703" s="37" t="inlineStr">
        <is>
          <t>train</t>
        </is>
      </c>
    </row>
    <row r="704" ht="15" customHeight="1" s="35">
      <c r="A704" s="48">
        <f>'1_Raw_Games'!A704</f>
        <v/>
      </c>
      <c r="B704" s="49">
        <f>'1_Raw_Games'!B704</f>
        <v/>
      </c>
      <c r="C704" s="48">
        <f>'1_Raw_Games'!D704</f>
        <v/>
      </c>
      <c r="D704" s="48">
        <f>'1_Raw_Games'!C704</f>
        <v/>
      </c>
      <c r="E704" s="48">
        <f>'1_Raw_Games'!O704</f>
        <v/>
      </c>
      <c r="F704" s="55">
        <f>'3_Elo_Chain'!H704</f>
        <v/>
      </c>
      <c r="G704" s="66" t="n">
        <v>0.2453268594870008</v>
      </c>
      <c r="H704" s="66" t="n">
        <v>4.784545138181438</v>
      </c>
      <c r="I704" s="37" t="inlineStr">
        <is>
          <t>train</t>
        </is>
      </c>
    </row>
    <row r="705" ht="15" customHeight="1" s="35">
      <c r="A705" s="48">
        <f>'1_Raw_Games'!A705</f>
        <v/>
      </c>
      <c r="B705" s="49">
        <f>'1_Raw_Games'!B705</f>
        <v/>
      </c>
      <c r="C705" s="48">
        <f>'1_Raw_Games'!D705</f>
        <v/>
      </c>
      <c r="D705" s="48">
        <f>'1_Raw_Games'!C705</f>
        <v/>
      </c>
      <c r="E705" s="48">
        <f>'1_Raw_Games'!O705</f>
        <v/>
      </c>
      <c r="F705" s="55">
        <f>'3_Elo_Chain'!H705</f>
        <v/>
      </c>
      <c r="G705" s="66" t="n">
        <v>0.2567891773888158</v>
      </c>
      <c r="H705" s="66" t="n">
        <v>-11.52113288473253</v>
      </c>
      <c r="I705" s="37" t="inlineStr">
        <is>
          <t>train</t>
        </is>
      </c>
    </row>
    <row r="706" ht="15" customHeight="1" s="35">
      <c r="A706" s="48">
        <f>'1_Raw_Games'!A706</f>
        <v/>
      </c>
      <c r="B706" s="49">
        <f>'1_Raw_Games'!B706</f>
        <v/>
      </c>
      <c r="C706" s="48">
        <f>'1_Raw_Games'!D706</f>
        <v/>
      </c>
      <c r="D706" s="48">
        <f>'1_Raw_Games'!C706</f>
        <v/>
      </c>
      <c r="E706" s="48">
        <f>'1_Raw_Games'!O706</f>
        <v/>
      </c>
      <c r="F706" s="55">
        <f>'3_Elo_Chain'!H706</f>
        <v/>
      </c>
      <c r="G706" s="66" t="n">
        <v>-0.1657555173509002</v>
      </c>
      <c r="H706" s="66" t="n">
        <v>2.617628269776624</v>
      </c>
      <c r="I706" s="37" t="inlineStr">
        <is>
          <t>train</t>
        </is>
      </c>
    </row>
    <row r="707" ht="15" customHeight="1" s="35">
      <c r="A707" s="48">
        <f>'1_Raw_Games'!A707</f>
        <v/>
      </c>
      <c r="B707" s="49">
        <f>'1_Raw_Games'!B707</f>
        <v/>
      </c>
      <c r="C707" s="48">
        <f>'1_Raw_Games'!D707</f>
        <v/>
      </c>
      <c r="D707" s="48">
        <f>'1_Raw_Games'!C707</f>
        <v/>
      </c>
      <c r="E707" s="48">
        <f>'1_Raw_Games'!O707</f>
        <v/>
      </c>
      <c r="F707" s="55">
        <f>'3_Elo_Chain'!H707</f>
        <v/>
      </c>
      <c r="G707" s="66" t="n">
        <v>-0.2194655140406936</v>
      </c>
      <c r="H707" s="66" t="n">
        <v>-6.844960431467983</v>
      </c>
      <c r="I707" s="37" t="inlineStr">
        <is>
          <t>train</t>
        </is>
      </c>
    </row>
    <row r="708" ht="15" customHeight="1" s="35">
      <c r="A708" s="48">
        <f>'1_Raw_Games'!A708</f>
        <v/>
      </c>
      <c r="B708" s="49">
        <f>'1_Raw_Games'!B708</f>
        <v/>
      </c>
      <c r="C708" s="48">
        <f>'1_Raw_Games'!D708</f>
        <v/>
      </c>
      <c r="D708" s="48">
        <f>'1_Raw_Games'!C708</f>
        <v/>
      </c>
      <c r="E708" s="48">
        <f>'1_Raw_Games'!O708</f>
        <v/>
      </c>
      <c r="F708" s="55">
        <f>'3_Elo_Chain'!H708</f>
        <v/>
      </c>
      <c r="G708" s="66" t="n">
        <v>0.1567063662517083</v>
      </c>
      <c r="H708" s="66" t="n">
        <v>-3.036710716262722</v>
      </c>
      <c r="I708" s="37" t="inlineStr">
        <is>
          <t>train</t>
        </is>
      </c>
    </row>
    <row r="709" ht="15" customHeight="1" s="35">
      <c r="A709" s="48">
        <f>'1_Raw_Games'!A709</f>
        <v/>
      </c>
      <c r="B709" s="49">
        <f>'1_Raw_Games'!B709</f>
        <v/>
      </c>
      <c r="C709" s="48">
        <f>'1_Raw_Games'!D709</f>
        <v/>
      </c>
      <c r="D709" s="48">
        <f>'1_Raw_Games'!C709</f>
        <v/>
      </c>
      <c r="E709" s="48">
        <f>'1_Raw_Games'!O709</f>
        <v/>
      </c>
      <c r="F709" s="55">
        <f>'3_Elo_Chain'!H709</f>
        <v/>
      </c>
      <c r="G709" s="66" t="n">
        <v>0.0862113377182675</v>
      </c>
      <c r="H709" s="66" t="n">
        <v>9.001297407793864</v>
      </c>
      <c r="I709" s="37" t="inlineStr">
        <is>
          <t>train</t>
        </is>
      </c>
    </row>
    <row r="710" ht="15" customHeight="1" s="35">
      <c r="A710" s="48">
        <f>'1_Raw_Games'!A710</f>
        <v/>
      </c>
      <c r="B710" s="49">
        <f>'1_Raw_Games'!B710</f>
        <v/>
      </c>
      <c r="C710" s="48">
        <f>'1_Raw_Games'!D710</f>
        <v/>
      </c>
      <c r="D710" s="48">
        <f>'1_Raw_Games'!C710</f>
        <v/>
      </c>
      <c r="E710" s="48">
        <f>'1_Raw_Games'!O710</f>
        <v/>
      </c>
      <c r="F710" s="55">
        <f>'3_Elo_Chain'!H710</f>
        <v/>
      </c>
      <c r="G710" s="66" t="n">
        <v>0.8035949434311407</v>
      </c>
      <c r="H710" s="66" t="n">
        <v>-4.838444688342484</v>
      </c>
      <c r="I710" s="37" t="inlineStr">
        <is>
          <t>train</t>
        </is>
      </c>
    </row>
    <row r="711" ht="15" customHeight="1" s="35">
      <c r="A711" s="48">
        <f>'1_Raw_Games'!A711</f>
        <v/>
      </c>
      <c r="B711" s="49">
        <f>'1_Raw_Games'!B711</f>
        <v/>
      </c>
      <c r="C711" s="48">
        <f>'1_Raw_Games'!D711</f>
        <v/>
      </c>
      <c r="D711" s="48">
        <f>'1_Raw_Games'!C711</f>
        <v/>
      </c>
      <c r="E711" s="48">
        <f>'1_Raw_Games'!O711</f>
        <v/>
      </c>
      <c r="F711" s="55">
        <f>'3_Elo_Chain'!H711</f>
        <v/>
      </c>
      <c r="G711" s="66" t="n">
        <v>-0.129248972076553</v>
      </c>
      <c r="H711" s="66" t="n">
        <v>0.5962490802090077</v>
      </c>
      <c r="I711" s="37" t="inlineStr">
        <is>
          <t>train</t>
        </is>
      </c>
    </row>
    <row r="712" ht="15" customHeight="1" s="35">
      <c r="A712" s="48">
        <f>'1_Raw_Games'!A712</f>
        <v/>
      </c>
      <c r="B712" s="49">
        <f>'1_Raw_Games'!B712</f>
        <v/>
      </c>
      <c r="C712" s="48">
        <f>'1_Raw_Games'!D712</f>
        <v/>
      </c>
      <c r="D712" s="48">
        <f>'1_Raw_Games'!C712</f>
        <v/>
      </c>
      <c r="E712" s="48">
        <f>'1_Raw_Games'!O712</f>
        <v/>
      </c>
      <c r="F712" s="55">
        <f>'3_Elo_Chain'!H712</f>
        <v/>
      </c>
      <c r="G712" s="66" t="n">
        <v>-0.0386765750859721</v>
      </c>
      <c r="H712" s="66" t="n">
        <v>6.746066717851705</v>
      </c>
      <c r="I712" s="37" t="inlineStr">
        <is>
          <t>train</t>
        </is>
      </c>
    </row>
    <row r="713" ht="15" customHeight="1" s="35">
      <c r="A713" s="48">
        <f>'1_Raw_Games'!A713</f>
        <v/>
      </c>
      <c r="B713" s="49">
        <f>'1_Raw_Games'!B713</f>
        <v/>
      </c>
      <c r="C713" s="48">
        <f>'1_Raw_Games'!D713</f>
        <v/>
      </c>
      <c r="D713" s="48">
        <f>'1_Raw_Games'!C713</f>
        <v/>
      </c>
      <c r="E713" s="48">
        <f>'1_Raw_Games'!O713</f>
        <v/>
      </c>
      <c r="F713" s="55">
        <f>'3_Elo_Chain'!H713</f>
        <v/>
      </c>
      <c r="G713" s="66" t="n">
        <v>0.1667771576397658</v>
      </c>
      <c r="H713" s="66" t="n">
        <v>-3.711902241815453</v>
      </c>
      <c r="I713" s="37" t="inlineStr">
        <is>
          <t>train</t>
        </is>
      </c>
    </row>
    <row r="714" ht="15" customHeight="1" s="35">
      <c r="A714" s="48">
        <f>'1_Raw_Games'!A714</f>
        <v/>
      </c>
      <c r="B714" s="49">
        <f>'1_Raw_Games'!B714</f>
        <v/>
      </c>
      <c r="C714" s="48">
        <f>'1_Raw_Games'!D714</f>
        <v/>
      </c>
      <c r="D714" s="48">
        <f>'1_Raw_Games'!C714</f>
        <v/>
      </c>
      <c r="E714" s="48">
        <f>'1_Raw_Games'!O714</f>
        <v/>
      </c>
      <c r="F714" s="55">
        <f>'3_Elo_Chain'!H714</f>
        <v/>
      </c>
      <c r="G714" s="66" t="n">
        <v>1.04131019734375</v>
      </c>
      <c r="H714" s="66" t="n">
        <v>2.025859529043558</v>
      </c>
      <c r="I714" s="37" t="inlineStr">
        <is>
          <t>train</t>
        </is>
      </c>
    </row>
    <row r="715" ht="15" customHeight="1" s="35">
      <c r="A715" s="48">
        <f>'1_Raw_Games'!A715</f>
        <v/>
      </c>
      <c r="B715" s="49">
        <f>'1_Raw_Games'!B715</f>
        <v/>
      </c>
      <c r="C715" s="48">
        <f>'1_Raw_Games'!D715</f>
        <v/>
      </c>
      <c r="D715" s="48">
        <f>'1_Raw_Games'!C715</f>
        <v/>
      </c>
      <c r="E715" s="48">
        <f>'1_Raw_Games'!O715</f>
        <v/>
      </c>
      <c r="F715" s="55">
        <f>'3_Elo_Chain'!H715</f>
        <v/>
      </c>
      <c r="G715" s="66" t="n">
        <v>-0.0674969498256404</v>
      </c>
      <c r="H715" s="66" t="n">
        <v>-0.8045187500268045</v>
      </c>
      <c r="I715" s="37" t="inlineStr">
        <is>
          <t>train</t>
        </is>
      </c>
    </row>
    <row r="716" ht="15" customHeight="1" s="35">
      <c r="A716" s="48">
        <f>'1_Raw_Games'!A716</f>
        <v/>
      </c>
      <c r="B716" s="49">
        <f>'1_Raw_Games'!B716</f>
        <v/>
      </c>
      <c r="C716" s="48">
        <f>'1_Raw_Games'!D716</f>
        <v/>
      </c>
      <c r="D716" s="48">
        <f>'1_Raw_Games'!C716</f>
        <v/>
      </c>
      <c r="E716" s="48">
        <f>'1_Raw_Games'!O716</f>
        <v/>
      </c>
      <c r="F716" s="55">
        <f>'3_Elo_Chain'!H716</f>
        <v/>
      </c>
      <c r="G716" s="66" t="n">
        <v>-0.1844033734533383</v>
      </c>
      <c r="H716" s="66" t="n">
        <v>4.465540794649931</v>
      </c>
      <c r="I716" s="37" t="inlineStr">
        <is>
          <t>train</t>
        </is>
      </c>
    </row>
    <row r="717" ht="15" customHeight="1" s="35">
      <c r="A717" s="48">
        <f>'1_Raw_Games'!A717</f>
        <v/>
      </c>
      <c r="B717" s="49">
        <f>'1_Raw_Games'!B717</f>
        <v/>
      </c>
      <c r="C717" s="48">
        <f>'1_Raw_Games'!D717</f>
        <v/>
      </c>
      <c r="D717" s="48">
        <f>'1_Raw_Games'!C717</f>
        <v/>
      </c>
      <c r="E717" s="48">
        <f>'1_Raw_Games'!O717</f>
        <v/>
      </c>
      <c r="F717" s="55">
        <f>'3_Elo_Chain'!H717</f>
        <v/>
      </c>
      <c r="G717" s="66" t="n">
        <v>0.08550692454866959</v>
      </c>
      <c r="H717" s="66" t="n">
        <v>-2.207615316865675</v>
      </c>
      <c r="I717" s="37" t="inlineStr">
        <is>
          <t>train</t>
        </is>
      </c>
    </row>
    <row r="718" ht="15" customHeight="1" s="35">
      <c r="A718" s="48">
        <f>'1_Raw_Games'!A718</f>
        <v/>
      </c>
      <c r="B718" s="49">
        <f>'1_Raw_Games'!B718</f>
        <v/>
      </c>
      <c r="C718" s="48">
        <f>'1_Raw_Games'!D718</f>
        <v/>
      </c>
      <c r="D718" s="48">
        <f>'1_Raw_Games'!C718</f>
        <v/>
      </c>
      <c r="E718" s="48">
        <f>'1_Raw_Games'!O718</f>
        <v/>
      </c>
      <c r="F718" s="55">
        <f>'3_Elo_Chain'!H718</f>
        <v/>
      </c>
      <c r="G718" s="66" t="n">
        <v>-0.5391421130753691</v>
      </c>
      <c r="H718" s="66" t="n">
        <v>2.80242825436076</v>
      </c>
      <c r="I718" s="37" t="inlineStr">
        <is>
          <t>train</t>
        </is>
      </c>
    </row>
    <row r="719" ht="15" customHeight="1" s="35">
      <c r="A719" s="48">
        <f>'1_Raw_Games'!A719</f>
        <v/>
      </c>
      <c r="B719" s="49">
        <f>'1_Raw_Games'!B719</f>
        <v/>
      </c>
      <c r="C719" s="48">
        <f>'1_Raw_Games'!D719</f>
        <v/>
      </c>
      <c r="D719" s="48">
        <f>'1_Raw_Games'!C719</f>
        <v/>
      </c>
      <c r="E719" s="48">
        <f>'1_Raw_Games'!O719</f>
        <v/>
      </c>
      <c r="F719" s="55">
        <f>'3_Elo_Chain'!H719</f>
        <v/>
      </c>
      <c r="G719" s="66" t="n">
        <v>0.9906667648894052</v>
      </c>
      <c r="H719" s="66" t="n">
        <v>-7.466477225882302</v>
      </c>
      <c r="I719" s="37" t="inlineStr">
        <is>
          <t>train</t>
        </is>
      </c>
    </row>
    <row r="720" ht="15" customHeight="1" s="35">
      <c r="A720" s="48">
        <f>'1_Raw_Games'!A720</f>
        <v/>
      </c>
      <c r="B720" s="49">
        <f>'1_Raw_Games'!B720</f>
        <v/>
      </c>
      <c r="C720" s="48">
        <f>'1_Raw_Games'!D720</f>
        <v/>
      </c>
      <c r="D720" s="48">
        <f>'1_Raw_Games'!C720</f>
        <v/>
      </c>
      <c r="E720" s="48">
        <f>'1_Raw_Games'!O720</f>
        <v/>
      </c>
      <c r="F720" s="55">
        <f>'3_Elo_Chain'!H720</f>
        <v/>
      </c>
      <c r="G720" s="66" t="n">
        <v>0.4721744631786243</v>
      </c>
      <c r="H720" s="66" t="n">
        <v>-5.24662279327849</v>
      </c>
      <c r="I720" s="37" t="inlineStr">
        <is>
          <t>train</t>
        </is>
      </c>
    </row>
    <row r="721" ht="15" customHeight="1" s="35">
      <c r="A721" s="48">
        <f>'1_Raw_Games'!A721</f>
        <v/>
      </c>
      <c r="B721" s="49">
        <f>'1_Raw_Games'!B721</f>
        <v/>
      </c>
      <c r="C721" s="48">
        <f>'1_Raw_Games'!D721</f>
        <v/>
      </c>
      <c r="D721" s="48">
        <f>'1_Raw_Games'!C721</f>
        <v/>
      </c>
      <c r="E721" s="48">
        <f>'1_Raw_Games'!O721</f>
        <v/>
      </c>
      <c r="F721" s="55">
        <f>'3_Elo_Chain'!H721</f>
        <v/>
      </c>
      <c r="G721" s="66" t="n">
        <v>-0.1000223269824524</v>
      </c>
      <c r="H721" s="66" t="n">
        <v>5.3306242648444</v>
      </c>
      <c r="I721" s="37" t="inlineStr">
        <is>
          <t>train</t>
        </is>
      </c>
    </row>
    <row r="722" ht="15" customHeight="1" s="35">
      <c r="A722" s="48">
        <f>'1_Raw_Games'!A722</f>
        <v/>
      </c>
      <c r="B722" s="49">
        <f>'1_Raw_Games'!B722</f>
        <v/>
      </c>
      <c r="C722" s="48">
        <f>'1_Raw_Games'!D722</f>
        <v/>
      </c>
      <c r="D722" s="48">
        <f>'1_Raw_Games'!C722</f>
        <v/>
      </c>
      <c r="E722" s="48">
        <f>'1_Raw_Games'!O722</f>
        <v/>
      </c>
      <c r="F722" s="55">
        <f>'3_Elo_Chain'!H722</f>
        <v/>
      </c>
      <c r="G722" s="66" t="n">
        <v>0.2795679830993941</v>
      </c>
      <c r="H722" s="66" t="n">
        <v>0.1305323067453736</v>
      </c>
      <c r="I722" s="37" t="inlineStr">
        <is>
          <t>train</t>
        </is>
      </c>
    </row>
    <row r="723" ht="15" customHeight="1" s="35">
      <c r="A723" s="48">
        <f>'1_Raw_Games'!A723</f>
        <v/>
      </c>
      <c r="B723" s="49">
        <f>'1_Raw_Games'!B723</f>
        <v/>
      </c>
      <c r="C723" s="48">
        <f>'1_Raw_Games'!D723</f>
        <v/>
      </c>
      <c r="D723" s="48">
        <f>'1_Raw_Games'!C723</f>
        <v/>
      </c>
      <c r="E723" s="48">
        <f>'1_Raw_Games'!O723</f>
        <v/>
      </c>
      <c r="F723" s="55">
        <f>'3_Elo_Chain'!H723</f>
        <v/>
      </c>
      <c r="G723" s="66" t="n">
        <v>0.3542514997961365</v>
      </c>
      <c r="H723" s="66" t="n">
        <v>2.171979009101085</v>
      </c>
      <c r="I723" s="37" t="inlineStr">
        <is>
          <t>train</t>
        </is>
      </c>
    </row>
    <row r="724" ht="15" customHeight="1" s="35">
      <c r="A724" s="48">
        <f>'1_Raw_Games'!A724</f>
        <v/>
      </c>
      <c r="B724" s="49">
        <f>'1_Raw_Games'!B724</f>
        <v/>
      </c>
      <c r="C724" s="48">
        <f>'1_Raw_Games'!D724</f>
        <v/>
      </c>
      <c r="D724" s="48">
        <f>'1_Raw_Games'!C724</f>
        <v/>
      </c>
      <c r="E724" s="48">
        <f>'1_Raw_Games'!O724</f>
        <v/>
      </c>
      <c r="F724" s="55">
        <f>'3_Elo_Chain'!H724</f>
        <v/>
      </c>
      <c r="G724" s="66" t="n">
        <v>0.5933614013462762</v>
      </c>
      <c r="H724" s="66" t="n">
        <v>-7.721497683551013</v>
      </c>
      <c r="I724" s="37" t="inlineStr">
        <is>
          <t>train</t>
        </is>
      </c>
    </row>
    <row r="725" ht="15" customHeight="1" s="35">
      <c r="A725" s="48">
        <f>'1_Raw_Games'!A725</f>
        <v/>
      </c>
      <c r="B725" s="49">
        <f>'1_Raw_Games'!B725</f>
        <v/>
      </c>
      <c r="C725" s="48">
        <f>'1_Raw_Games'!D725</f>
        <v/>
      </c>
      <c r="D725" s="48">
        <f>'1_Raw_Games'!C725</f>
        <v/>
      </c>
      <c r="E725" s="48">
        <f>'1_Raw_Games'!O725</f>
        <v/>
      </c>
      <c r="F725" s="55">
        <f>'3_Elo_Chain'!H725</f>
        <v/>
      </c>
      <c r="G725" s="66" t="n">
        <v>-0.1431110494664683</v>
      </c>
      <c r="H725" s="66" t="n">
        <v>3.04018370651872</v>
      </c>
      <c r="I725" s="37" t="inlineStr">
        <is>
          <t>train</t>
        </is>
      </c>
    </row>
    <row r="726" ht="15" customHeight="1" s="35">
      <c r="A726" s="48">
        <f>'1_Raw_Games'!A726</f>
        <v/>
      </c>
      <c r="B726" s="49">
        <f>'1_Raw_Games'!B726</f>
        <v/>
      </c>
      <c r="C726" s="48">
        <f>'1_Raw_Games'!D726</f>
        <v/>
      </c>
      <c r="D726" s="48">
        <f>'1_Raw_Games'!C726</f>
        <v/>
      </c>
      <c r="E726" s="48">
        <f>'1_Raw_Games'!O726</f>
        <v/>
      </c>
      <c r="F726" s="55">
        <f>'3_Elo_Chain'!H726</f>
        <v/>
      </c>
      <c r="G726" s="66" t="n">
        <v>0.4160178882634583</v>
      </c>
      <c r="H726" s="66" t="n">
        <v>-7.467865281369198</v>
      </c>
      <c r="I726" s="37" t="inlineStr">
        <is>
          <t>train</t>
        </is>
      </c>
    </row>
    <row r="727" ht="15" customHeight="1" s="35">
      <c r="A727" s="48">
        <f>'1_Raw_Games'!A727</f>
        <v/>
      </c>
      <c r="B727" s="49">
        <f>'1_Raw_Games'!B727</f>
        <v/>
      </c>
      <c r="C727" s="48">
        <f>'1_Raw_Games'!D727</f>
        <v/>
      </c>
      <c r="D727" s="48">
        <f>'1_Raw_Games'!C727</f>
        <v/>
      </c>
      <c r="E727" s="48">
        <f>'1_Raw_Games'!O727</f>
        <v/>
      </c>
      <c r="F727" s="55">
        <f>'3_Elo_Chain'!H727</f>
        <v/>
      </c>
      <c r="G727" s="66" t="n">
        <v>-0.335197675219819</v>
      </c>
      <c r="H727" s="66" t="n">
        <v>9.21684787091862</v>
      </c>
      <c r="I727" s="37" t="inlineStr">
        <is>
          <t>train</t>
        </is>
      </c>
    </row>
    <row r="728" ht="15" customHeight="1" s="35">
      <c r="A728" s="48">
        <f>'1_Raw_Games'!A728</f>
        <v/>
      </c>
      <c r="B728" s="49">
        <f>'1_Raw_Games'!B728</f>
        <v/>
      </c>
      <c r="C728" s="48">
        <f>'1_Raw_Games'!D728</f>
        <v/>
      </c>
      <c r="D728" s="48">
        <f>'1_Raw_Games'!C728</f>
        <v/>
      </c>
      <c r="E728" s="48">
        <f>'1_Raw_Games'!O728</f>
        <v/>
      </c>
      <c r="F728" s="55">
        <f>'3_Elo_Chain'!H728</f>
        <v/>
      </c>
      <c r="G728" s="66" t="n">
        <v>-0.3012451316089505</v>
      </c>
      <c r="H728" s="66" t="n">
        <v>1.111504373069191</v>
      </c>
      <c r="I728" s="37" t="inlineStr">
        <is>
          <t>train</t>
        </is>
      </c>
    </row>
    <row r="729" ht="15" customHeight="1" s="35">
      <c r="A729" s="48">
        <f>'1_Raw_Games'!A729</f>
        <v/>
      </c>
      <c r="B729" s="49">
        <f>'1_Raw_Games'!B729</f>
        <v/>
      </c>
      <c r="C729" s="48">
        <f>'1_Raw_Games'!D729</f>
        <v/>
      </c>
      <c r="D729" s="48">
        <f>'1_Raw_Games'!C729</f>
        <v/>
      </c>
      <c r="E729" s="48">
        <f>'1_Raw_Games'!O729</f>
        <v/>
      </c>
      <c r="F729" s="55">
        <f>'3_Elo_Chain'!H729</f>
        <v/>
      </c>
      <c r="G729" s="66" t="n">
        <v>0.8437752802208233</v>
      </c>
      <c r="H729" s="66" t="n">
        <v>-5.389843702733097</v>
      </c>
      <c r="I729" s="37" t="inlineStr">
        <is>
          <t>train</t>
        </is>
      </c>
    </row>
    <row r="730" ht="15" customHeight="1" s="35">
      <c r="A730" s="48">
        <f>'1_Raw_Games'!A730</f>
        <v/>
      </c>
      <c r="B730" s="49">
        <f>'1_Raw_Games'!B730</f>
        <v/>
      </c>
      <c r="C730" s="48">
        <f>'1_Raw_Games'!D730</f>
        <v/>
      </c>
      <c r="D730" s="48">
        <f>'1_Raw_Games'!C730</f>
        <v/>
      </c>
      <c r="E730" s="48">
        <f>'1_Raw_Games'!O730</f>
        <v/>
      </c>
      <c r="F730" s="55">
        <f>'3_Elo_Chain'!H730</f>
        <v/>
      </c>
      <c r="G730" s="66" t="n">
        <v>-0.2422893961568604</v>
      </c>
      <c r="H730" s="66" t="n">
        <v>-0.5346346588705297</v>
      </c>
      <c r="I730" s="37" t="inlineStr">
        <is>
          <t>train</t>
        </is>
      </c>
    </row>
    <row r="731" ht="15" customHeight="1" s="35">
      <c r="A731" s="48">
        <f>'1_Raw_Games'!A731</f>
        <v/>
      </c>
      <c r="B731" s="49">
        <f>'1_Raw_Games'!B731</f>
        <v/>
      </c>
      <c r="C731" s="48">
        <f>'1_Raw_Games'!D731</f>
        <v/>
      </c>
      <c r="D731" s="48">
        <f>'1_Raw_Games'!C731</f>
        <v/>
      </c>
      <c r="E731" s="48">
        <f>'1_Raw_Games'!O731</f>
        <v/>
      </c>
      <c r="F731" s="55">
        <f>'3_Elo_Chain'!H731</f>
        <v/>
      </c>
      <c r="G731" s="66" t="n">
        <v>0.7943494530964214</v>
      </c>
      <c r="H731" s="66" t="n">
        <v>-8.273439193898497</v>
      </c>
      <c r="I731" s="37" t="inlineStr">
        <is>
          <t>train</t>
        </is>
      </c>
    </row>
    <row r="732" ht="15" customHeight="1" s="35">
      <c r="A732" s="48">
        <f>'1_Raw_Games'!A732</f>
        <v/>
      </c>
      <c r="B732" s="49">
        <f>'1_Raw_Games'!B732</f>
        <v/>
      </c>
      <c r="C732" s="48">
        <f>'1_Raw_Games'!D732</f>
        <v/>
      </c>
      <c r="D732" s="48">
        <f>'1_Raw_Games'!C732</f>
        <v/>
      </c>
      <c r="E732" s="48">
        <f>'1_Raw_Games'!O732</f>
        <v/>
      </c>
      <c r="F732" s="55">
        <f>'3_Elo_Chain'!H732</f>
        <v/>
      </c>
      <c r="G732" s="66" t="n">
        <v>0.7205487775775717</v>
      </c>
      <c r="H732" s="66" t="n">
        <v>0.802615575060476</v>
      </c>
      <c r="I732" s="37" t="inlineStr">
        <is>
          <t>train</t>
        </is>
      </c>
    </row>
    <row r="733" ht="15" customHeight="1" s="35">
      <c r="A733" s="48">
        <f>'1_Raw_Games'!A733</f>
        <v/>
      </c>
      <c r="B733" s="49">
        <f>'1_Raw_Games'!B733</f>
        <v/>
      </c>
      <c r="C733" s="48">
        <f>'1_Raw_Games'!D733</f>
        <v/>
      </c>
      <c r="D733" s="48">
        <f>'1_Raw_Games'!C733</f>
        <v/>
      </c>
      <c r="E733" s="48">
        <f>'1_Raw_Games'!O733</f>
        <v/>
      </c>
      <c r="F733" s="55">
        <f>'3_Elo_Chain'!H733</f>
        <v/>
      </c>
      <c r="G733" s="66" t="n">
        <v>0.545584166912209</v>
      </c>
      <c r="H733" s="66" t="n">
        <v>2.00649726537027</v>
      </c>
      <c r="I733" s="37" t="inlineStr">
        <is>
          <t>train</t>
        </is>
      </c>
    </row>
    <row r="734" ht="15" customHeight="1" s="35">
      <c r="A734" s="48">
        <f>'1_Raw_Games'!A734</f>
        <v/>
      </c>
      <c r="B734" s="49">
        <f>'1_Raw_Games'!B734</f>
        <v/>
      </c>
      <c r="C734" s="48">
        <f>'1_Raw_Games'!D734</f>
        <v/>
      </c>
      <c r="D734" s="48">
        <f>'1_Raw_Games'!C734</f>
        <v/>
      </c>
      <c r="E734" s="48">
        <f>'1_Raw_Games'!O734</f>
        <v/>
      </c>
      <c r="F734" s="55">
        <f>'3_Elo_Chain'!H734</f>
        <v/>
      </c>
      <c r="G734" s="66" t="n">
        <v>1.228967373902664</v>
      </c>
      <c r="H734" s="66" t="n">
        <v>6.42431502151301</v>
      </c>
      <c r="I734" s="37" t="inlineStr">
        <is>
          <t>train</t>
        </is>
      </c>
    </row>
    <row r="735" ht="15" customHeight="1" s="35">
      <c r="A735" s="48">
        <f>'1_Raw_Games'!A735</f>
        <v/>
      </c>
      <c r="B735" s="49">
        <f>'1_Raw_Games'!B735</f>
        <v/>
      </c>
      <c r="C735" s="48">
        <f>'1_Raw_Games'!D735</f>
        <v/>
      </c>
      <c r="D735" s="48">
        <f>'1_Raw_Games'!C735</f>
        <v/>
      </c>
      <c r="E735" s="48">
        <f>'1_Raw_Games'!O735</f>
        <v/>
      </c>
      <c r="F735" s="55">
        <f>'3_Elo_Chain'!H735</f>
        <v/>
      </c>
      <c r="G735" s="66" t="n">
        <v>0.3663506977741776</v>
      </c>
      <c r="H735" s="66" t="n">
        <v>-7.337833599152303</v>
      </c>
      <c r="I735" s="37" t="inlineStr">
        <is>
          <t>train</t>
        </is>
      </c>
    </row>
    <row r="736" ht="15" customHeight="1" s="35">
      <c r="A736" s="48">
        <f>'1_Raw_Games'!A736</f>
        <v/>
      </c>
      <c r="B736" s="49">
        <f>'1_Raw_Games'!B736</f>
        <v/>
      </c>
      <c r="C736" s="48">
        <f>'1_Raw_Games'!D736</f>
        <v/>
      </c>
      <c r="D736" s="48">
        <f>'1_Raw_Games'!C736</f>
        <v/>
      </c>
      <c r="E736" s="48">
        <f>'1_Raw_Games'!O736</f>
        <v/>
      </c>
      <c r="F736" s="55">
        <f>'3_Elo_Chain'!H736</f>
        <v/>
      </c>
      <c r="G736" s="66" t="n">
        <v>0.8208001963323017</v>
      </c>
      <c r="H736" s="66" t="n">
        <v>2.810615143137006</v>
      </c>
      <c r="I736" s="37" t="inlineStr">
        <is>
          <t>train</t>
        </is>
      </c>
    </row>
    <row r="737" ht="15" customHeight="1" s="35">
      <c r="A737" s="48">
        <f>'1_Raw_Games'!A737</f>
        <v/>
      </c>
      <c r="B737" s="49">
        <f>'1_Raw_Games'!B737</f>
        <v/>
      </c>
      <c r="C737" s="48">
        <f>'1_Raw_Games'!D737</f>
        <v/>
      </c>
      <c r="D737" s="48">
        <f>'1_Raw_Games'!C737</f>
        <v/>
      </c>
      <c r="E737" s="48">
        <f>'1_Raw_Games'!O737</f>
        <v/>
      </c>
      <c r="F737" s="55">
        <f>'3_Elo_Chain'!H737</f>
        <v/>
      </c>
      <c r="G737" s="66" t="n">
        <v>0.2253455693797496</v>
      </c>
      <c r="H737" s="66" t="n">
        <v>-7.358954934046643</v>
      </c>
      <c r="I737" s="37" t="inlineStr">
        <is>
          <t>train</t>
        </is>
      </c>
    </row>
    <row r="738" ht="15" customHeight="1" s="35">
      <c r="A738" s="48">
        <f>'1_Raw_Games'!A738</f>
        <v/>
      </c>
      <c r="B738" s="49">
        <f>'1_Raw_Games'!B738</f>
        <v/>
      </c>
      <c r="C738" s="48">
        <f>'1_Raw_Games'!D738</f>
        <v/>
      </c>
      <c r="D738" s="48">
        <f>'1_Raw_Games'!C738</f>
        <v/>
      </c>
      <c r="E738" s="48">
        <f>'1_Raw_Games'!O738</f>
        <v/>
      </c>
      <c r="F738" s="55">
        <f>'3_Elo_Chain'!H738</f>
        <v/>
      </c>
      <c r="G738" s="66" t="n">
        <v>0.2356888222883936</v>
      </c>
      <c r="H738" s="66" t="n">
        <v>1.777587543641047</v>
      </c>
      <c r="I738" s="37" t="inlineStr">
        <is>
          <t>train</t>
        </is>
      </c>
    </row>
    <row r="739" ht="15" customHeight="1" s="35">
      <c r="A739" s="48">
        <f>'1_Raw_Games'!A739</f>
        <v/>
      </c>
      <c r="B739" s="49">
        <f>'1_Raw_Games'!B739</f>
        <v/>
      </c>
      <c r="C739" s="48">
        <f>'1_Raw_Games'!D739</f>
        <v/>
      </c>
      <c r="D739" s="48">
        <f>'1_Raw_Games'!C739</f>
        <v/>
      </c>
      <c r="E739" s="48">
        <f>'1_Raw_Games'!O739</f>
        <v/>
      </c>
      <c r="F739" s="55">
        <f>'3_Elo_Chain'!H739</f>
        <v/>
      </c>
      <c r="G739" s="66" t="n">
        <v>0.5543501719471924</v>
      </c>
      <c r="H739" s="66" t="n">
        <v>-2.32360817106293</v>
      </c>
      <c r="I739" s="37" t="inlineStr">
        <is>
          <t>train</t>
        </is>
      </c>
    </row>
    <row r="740" ht="15" customHeight="1" s="35">
      <c r="A740" s="48">
        <f>'1_Raw_Games'!A740</f>
        <v/>
      </c>
      <c r="B740" s="49">
        <f>'1_Raw_Games'!B740</f>
        <v/>
      </c>
      <c r="C740" s="48">
        <f>'1_Raw_Games'!D740</f>
        <v/>
      </c>
      <c r="D740" s="48">
        <f>'1_Raw_Games'!C740</f>
        <v/>
      </c>
      <c r="E740" s="48">
        <f>'1_Raw_Games'!O740</f>
        <v/>
      </c>
      <c r="F740" s="55">
        <f>'3_Elo_Chain'!H740</f>
        <v/>
      </c>
      <c r="G740" s="66" t="n">
        <v>0.0296049224227619</v>
      </c>
      <c r="H740" s="66" t="n">
        <v>-0.3038976616523665</v>
      </c>
      <c r="I740" s="37" t="inlineStr">
        <is>
          <t>train</t>
        </is>
      </c>
    </row>
    <row r="741" ht="15" customHeight="1" s="35">
      <c r="A741" s="48">
        <f>'1_Raw_Games'!A741</f>
        <v/>
      </c>
      <c r="B741" s="49">
        <f>'1_Raw_Games'!B741</f>
        <v/>
      </c>
      <c r="C741" s="48">
        <f>'1_Raw_Games'!D741</f>
        <v/>
      </c>
      <c r="D741" s="48">
        <f>'1_Raw_Games'!C741</f>
        <v/>
      </c>
      <c r="E741" s="48">
        <f>'1_Raw_Games'!O741</f>
        <v/>
      </c>
      <c r="F741" s="55">
        <f>'3_Elo_Chain'!H741</f>
        <v/>
      </c>
      <c r="G741" s="66" t="n">
        <v>-3.113408454091804e-05</v>
      </c>
      <c r="H741" s="66" t="n">
        <v>-0.4994554762211187</v>
      </c>
      <c r="I741" s="37" t="inlineStr">
        <is>
          <t>train</t>
        </is>
      </c>
    </row>
    <row r="742" ht="15" customHeight="1" s="35">
      <c r="A742" s="48">
        <f>'1_Raw_Games'!A742</f>
        <v/>
      </c>
      <c r="B742" s="49">
        <f>'1_Raw_Games'!B742</f>
        <v/>
      </c>
      <c r="C742" s="48">
        <f>'1_Raw_Games'!D742</f>
        <v/>
      </c>
      <c r="D742" s="48">
        <f>'1_Raw_Games'!C742</f>
        <v/>
      </c>
      <c r="E742" s="48">
        <f>'1_Raw_Games'!O742</f>
        <v/>
      </c>
      <c r="F742" s="55">
        <f>'3_Elo_Chain'!H742</f>
        <v/>
      </c>
      <c r="G742" s="66" t="n">
        <v>0.6466162859523652</v>
      </c>
      <c r="H742" s="66" t="n">
        <v>4.493601352690184</v>
      </c>
      <c r="I742" s="37" t="inlineStr">
        <is>
          <t>train</t>
        </is>
      </c>
    </row>
    <row r="743" ht="15" customHeight="1" s="35">
      <c r="A743" s="48">
        <f>'1_Raw_Games'!A743</f>
        <v/>
      </c>
      <c r="B743" s="49">
        <f>'1_Raw_Games'!B743</f>
        <v/>
      </c>
      <c r="C743" s="48">
        <f>'1_Raw_Games'!D743</f>
        <v/>
      </c>
      <c r="D743" s="48">
        <f>'1_Raw_Games'!C743</f>
        <v/>
      </c>
      <c r="E743" s="48">
        <f>'1_Raw_Games'!O743</f>
        <v/>
      </c>
      <c r="F743" s="55">
        <f>'3_Elo_Chain'!H743</f>
        <v/>
      </c>
      <c r="G743" s="66" t="n">
        <v>-0.5805220621341434</v>
      </c>
      <c r="H743" s="66" t="n">
        <v>6.784225240749596</v>
      </c>
      <c r="I743" s="37" t="inlineStr">
        <is>
          <t>train</t>
        </is>
      </c>
    </row>
    <row r="744" ht="15" customHeight="1" s="35">
      <c r="A744" s="48">
        <f>'1_Raw_Games'!A744</f>
        <v/>
      </c>
      <c r="B744" s="49">
        <f>'1_Raw_Games'!B744</f>
        <v/>
      </c>
      <c r="C744" s="48">
        <f>'1_Raw_Games'!D744</f>
        <v/>
      </c>
      <c r="D744" s="48">
        <f>'1_Raw_Games'!C744</f>
        <v/>
      </c>
      <c r="E744" s="48">
        <f>'1_Raw_Games'!O744</f>
        <v/>
      </c>
      <c r="F744" s="55">
        <f>'3_Elo_Chain'!H744</f>
        <v/>
      </c>
      <c r="G744" s="66" t="n">
        <v>-0.2732330103451347</v>
      </c>
      <c r="H744" s="66" t="n">
        <v>-1.156513146793581</v>
      </c>
      <c r="I744" s="37" t="inlineStr">
        <is>
          <t>train</t>
        </is>
      </c>
    </row>
    <row r="745" ht="15" customHeight="1" s="35">
      <c r="A745" s="48">
        <f>'1_Raw_Games'!A745</f>
        <v/>
      </c>
      <c r="B745" s="49">
        <f>'1_Raw_Games'!B745</f>
        <v/>
      </c>
      <c r="C745" s="48">
        <f>'1_Raw_Games'!D745</f>
        <v/>
      </c>
      <c r="D745" s="48">
        <f>'1_Raw_Games'!C745</f>
        <v/>
      </c>
      <c r="E745" s="48">
        <f>'1_Raw_Games'!O745</f>
        <v/>
      </c>
      <c r="F745" s="55">
        <f>'3_Elo_Chain'!H745</f>
        <v/>
      </c>
      <c r="G745" s="66" t="n">
        <v>0.1116804120989635</v>
      </c>
      <c r="H745" s="66" t="n">
        <v>7.934985504353767</v>
      </c>
      <c r="I745" s="37" t="inlineStr">
        <is>
          <t>train</t>
        </is>
      </c>
    </row>
    <row r="746" ht="15" customHeight="1" s="35">
      <c r="A746" s="48">
        <f>'1_Raw_Games'!A746</f>
        <v/>
      </c>
      <c r="B746" s="49">
        <f>'1_Raw_Games'!B746</f>
        <v/>
      </c>
      <c r="C746" s="48">
        <f>'1_Raw_Games'!D746</f>
        <v/>
      </c>
      <c r="D746" s="48">
        <f>'1_Raw_Games'!C746</f>
        <v/>
      </c>
      <c r="E746" s="48">
        <f>'1_Raw_Games'!O746</f>
        <v/>
      </c>
      <c r="F746" s="55">
        <f>'3_Elo_Chain'!H746</f>
        <v/>
      </c>
      <c r="G746" s="66" t="n">
        <v>0.4362099243952861</v>
      </c>
      <c r="H746" s="66" t="n">
        <v>3.643297784713108</v>
      </c>
      <c r="I746" s="37" t="inlineStr">
        <is>
          <t>train</t>
        </is>
      </c>
    </row>
    <row r="747" ht="15" customHeight="1" s="35">
      <c r="A747" s="48">
        <f>'1_Raw_Games'!A747</f>
        <v/>
      </c>
      <c r="B747" s="49">
        <f>'1_Raw_Games'!B747</f>
        <v/>
      </c>
      <c r="C747" s="48">
        <f>'1_Raw_Games'!D747</f>
        <v/>
      </c>
      <c r="D747" s="48">
        <f>'1_Raw_Games'!C747</f>
        <v/>
      </c>
      <c r="E747" s="48">
        <f>'1_Raw_Games'!O747</f>
        <v/>
      </c>
      <c r="F747" s="55">
        <f>'3_Elo_Chain'!H747</f>
        <v/>
      </c>
      <c r="G747" s="66" t="n">
        <v>0.141296573636583</v>
      </c>
      <c r="H747" s="66" t="n">
        <v>3.541524431376197</v>
      </c>
      <c r="I747" s="37" t="inlineStr">
        <is>
          <t>train</t>
        </is>
      </c>
    </row>
    <row r="748" ht="15" customHeight="1" s="35">
      <c r="A748" s="48">
        <f>'1_Raw_Games'!A748</f>
        <v/>
      </c>
      <c r="B748" s="49">
        <f>'1_Raw_Games'!B748</f>
        <v/>
      </c>
      <c r="C748" s="48">
        <f>'1_Raw_Games'!D748</f>
        <v/>
      </c>
      <c r="D748" s="48">
        <f>'1_Raw_Games'!C748</f>
        <v/>
      </c>
      <c r="E748" s="48">
        <f>'1_Raw_Games'!O748</f>
        <v/>
      </c>
      <c r="F748" s="55">
        <f>'3_Elo_Chain'!H748</f>
        <v/>
      </c>
      <c r="G748" s="66" t="n">
        <v>-0.5523619952520726</v>
      </c>
      <c r="H748" s="66" t="n">
        <v>-2.355506170472784</v>
      </c>
      <c r="I748" s="37" t="inlineStr">
        <is>
          <t>train</t>
        </is>
      </c>
    </row>
    <row r="749" ht="15" customHeight="1" s="35">
      <c r="A749" s="48">
        <f>'1_Raw_Games'!A749</f>
        <v/>
      </c>
      <c r="B749" s="49">
        <f>'1_Raw_Games'!B749</f>
        <v/>
      </c>
      <c r="C749" s="48">
        <f>'1_Raw_Games'!D749</f>
        <v/>
      </c>
      <c r="D749" s="48">
        <f>'1_Raw_Games'!C749</f>
        <v/>
      </c>
      <c r="E749" s="48">
        <f>'1_Raw_Games'!O749</f>
        <v/>
      </c>
      <c r="F749" s="55">
        <f>'3_Elo_Chain'!H749</f>
        <v/>
      </c>
      <c r="G749" s="66" t="n">
        <v>-0.4826356550216737</v>
      </c>
      <c r="H749" s="66" t="n">
        <v>-7.851186739799266</v>
      </c>
      <c r="I749" s="37" t="inlineStr">
        <is>
          <t>train</t>
        </is>
      </c>
    </row>
    <row r="750" ht="15" customHeight="1" s="35">
      <c r="A750" s="48">
        <f>'1_Raw_Games'!A750</f>
        <v/>
      </c>
      <c r="B750" s="49">
        <f>'1_Raw_Games'!B750</f>
        <v/>
      </c>
      <c r="C750" s="48">
        <f>'1_Raw_Games'!D750</f>
        <v/>
      </c>
      <c r="D750" s="48">
        <f>'1_Raw_Games'!C750</f>
        <v/>
      </c>
      <c r="E750" s="48">
        <f>'1_Raw_Games'!O750</f>
        <v/>
      </c>
      <c r="F750" s="55">
        <f>'3_Elo_Chain'!H750</f>
        <v/>
      </c>
      <c r="G750" s="66" t="n">
        <v>0.3641104039120755</v>
      </c>
      <c r="H750" s="66" t="n">
        <v>2.111463333489802</v>
      </c>
      <c r="I750" s="37" t="inlineStr">
        <is>
          <t>train</t>
        </is>
      </c>
    </row>
    <row r="751" ht="15" customHeight="1" s="35">
      <c r="A751" s="48">
        <f>'1_Raw_Games'!A751</f>
        <v/>
      </c>
      <c r="B751" s="49">
        <f>'1_Raw_Games'!B751</f>
        <v/>
      </c>
      <c r="C751" s="48">
        <f>'1_Raw_Games'!D751</f>
        <v/>
      </c>
      <c r="D751" s="48">
        <f>'1_Raw_Games'!C751</f>
        <v/>
      </c>
      <c r="E751" s="48">
        <f>'1_Raw_Games'!O751</f>
        <v/>
      </c>
      <c r="F751" s="55">
        <f>'3_Elo_Chain'!H751</f>
        <v/>
      </c>
      <c r="G751" s="66" t="n">
        <v>-0.3135721648057756</v>
      </c>
      <c r="H751" s="66" t="n">
        <v>3.846971418092105</v>
      </c>
      <c r="I751" s="37" t="inlineStr">
        <is>
          <t>train</t>
        </is>
      </c>
    </row>
    <row r="752" ht="15" customHeight="1" s="35">
      <c r="A752" s="48">
        <f>'1_Raw_Games'!A752</f>
        <v/>
      </c>
      <c r="B752" s="49">
        <f>'1_Raw_Games'!B752</f>
        <v/>
      </c>
      <c r="C752" s="48">
        <f>'1_Raw_Games'!D752</f>
        <v/>
      </c>
      <c r="D752" s="48">
        <f>'1_Raw_Games'!C752</f>
        <v/>
      </c>
      <c r="E752" s="48">
        <f>'1_Raw_Games'!O752</f>
        <v/>
      </c>
      <c r="F752" s="55">
        <f>'3_Elo_Chain'!H752</f>
        <v/>
      </c>
      <c r="G752" s="66" t="n">
        <v>0.07902225914258169</v>
      </c>
      <c r="H752" s="66" t="n">
        <v>-6.345784328115743</v>
      </c>
      <c r="I752" s="37" t="inlineStr">
        <is>
          <t>train</t>
        </is>
      </c>
    </row>
    <row r="753" ht="15" customHeight="1" s="35">
      <c r="A753" s="48">
        <f>'1_Raw_Games'!A753</f>
        <v/>
      </c>
      <c r="B753" s="49">
        <f>'1_Raw_Games'!B753</f>
        <v/>
      </c>
      <c r="C753" s="48">
        <f>'1_Raw_Games'!D753</f>
        <v/>
      </c>
      <c r="D753" s="48">
        <f>'1_Raw_Games'!C753</f>
        <v/>
      </c>
      <c r="E753" s="48">
        <f>'1_Raw_Games'!O753</f>
        <v/>
      </c>
      <c r="F753" s="55">
        <f>'3_Elo_Chain'!H753</f>
        <v/>
      </c>
      <c r="G753" s="66" t="n">
        <v>0.7918683247550523</v>
      </c>
      <c r="H753" s="66" t="n">
        <v>1.863212545694845</v>
      </c>
      <c r="I753" s="37" t="inlineStr">
        <is>
          <t>train</t>
        </is>
      </c>
    </row>
    <row r="754" ht="15" customHeight="1" s="35">
      <c r="A754" s="48">
        <f>'1_Raw_Games'!A754</f>
        <v/>
      </c>
      <c r="B754" s="49">
        <f>'1_Raw_Games'!B754</f>
        <v/>
      </c>
      <c r="C754" s="48">
        <f>'1_Raw_Games'!D754</f>
        <v/>
      </c>
      <c r="D754" s="48">
        <f>'1_Raw_Games'!C754</f>
        <v/>
      </c>
      <c r="E754" s="48">
        <f>'1_Raw_Games'!O754</f>
        <v/>
      </c>
      <c r="F754" s="55">
        <f>'3_Elo_Chain'!H754</f>
        <v/>
      </c>
      <c r="G754" s="66" t="n">
        <v>0.2039195072316737</v>
      </c>
      <c r="H754" s="66" t="n">
        <v>5.176119015795646</v>
      </c>
      <c r="I754" s="37" t="inlineStr">
        <is>
          <t>train</t>
        </is>
      </c>
    </row>
    <row r="755" ht="15" customHeight="1" s="35">
      <c r="A755" s="48">
        <f>'1_Raw_Games'!A755</f>
        <v/>
      </c>
      <c r="B755" s="49">
        <f>'1_Raw_Games'!B755</f>
        <v/>
      </c>
      <c r="C755" s="48">
        <f>'1_Raw_Games'!D755</f>
        <v/>
      </c>
      <c r="D755" s="48">
        <f>'1_Raw_Games'!C755</f>
        <v/>
      </c>
      <c r="E755" s="48">
        <f>'1_Raw_Games'!O755</f>
        <v/>
      </c>
      <c r="F755" s="55">
        <f>'3_Elo_Chain'!H755</f>
        <v/>
      </c>
      <c r="G755" s="66" t="n">
        <v>-0.048503704226047</v>
      </c>
      <c r="H755" s="66" t="n">
        <v>-0.07792034873849819</v>
      </c>
      <c r="I755" s="37" t="inlineStr">
        <is>
          <t>train</t>
        </is>
      </c>
    </row>
    <row r="756" ht="15" customHeight="1" s="35">
      <c r="A756" s="48">
        <f>'1_Raw_Games'!A756</f>
        <v/>
      </c>
      <c r="B756" s="49">
        <f>'1_Raw_Games'!B756</f>
        <v/>
      </c>
      <c r="C756" s="48">
        <f>'1_Raw_Games'!D756</f>
        <v/>
      </c>
      <c r="D756" s="48">
        <f>'1_Raw_Games'!C756</f>
        <v/>
      </c>
      <c r="E756" s="48">
        <f>'1_Raw_Games'!O756</f>
        <v/>
      </c>
      <c r="F756" s="55">
        <f>'3_Elo_Chain'!H756</f>
        <v/>
      </c>
      <c r="G756" s="66" t="n">
        <v>0.2123969559606499</v>
      </c>
      <c r="H756" s="66" t="n">
        <v>6.823631772797035</v>
      </c>
      <c r="I756" s="37" t="inlineStr">
        <is>
          <t>train</t>
        </is>
      </c>
    </row>
    <row r="757" ht="15" customHeight="1" s="35">
      <c r="A757" s="48">
        <f>'1_Raw_Games'!A757</f>
        <v/>
      </c>
      <c r="B757" s="49">
        <f>'1_Raw_Games'!B757</f>
        <v/>
      </c>
      <c r="C757" s="48">
        <f>'1_Raw_Games'!D757</f>
        <v/>
      </c>
      <c r="D757" s="48">
        <f>'1_Raw_Games'!C757</f>
        <v/>
      </c>
      <c r="E757" s="48">
        <f>'1_Raw_Games'!O757</f>
        <v/>
      </c>
      <c r="F757" s="55">
        <f>'3_Elo_Chain'!H757</f>
        <v/>
      </c>
      <c r="G757" s="66" t="n">
        <v>0.1936045183440635</v>
      </c>
      <c r="H757" s="66" t="n">
        <v>-0.2948924604621166</v>
      </c>
      <c r="I757" s="37" t="inlineStr">
        <is>
          <t>train</t>
        </is>
      </c>
    </row>
    <row r="758" ht="15" customHeight="1" s="35">
      <c r="A758" s="48">
        <f>'1_Raw_Games'!A758</f>
        <v/>
      </c>
      <c r="B758" s="49">
        <f>'1_Raw_Games'!B758</f>
        <v/>
      </c>
      <c r="C758" s="48">
        <f>'1_Raw_Games'!D758</f>
        <v/>
      </c>
      <c r="D758" s="48">
        <f>'1_Raw_Games'!C758</f>
        <v/>
      </c>
      <c r="E758" s="48">
        <f>'1_Raw_Games'!O758</f>
        <v/>
      </c>
      <c r="F758" s="55">
        <f>'3_Elo_Chain'!H758</f>
        <v/>
      </c>
      <c r="G758" s="66" t="n">
        <v>0.2604917123974314</v>
      </c>
      <c r="H758" s="66" t="n">
        <v>-2.873596004182411</v>
      </c>
      <c r="I758" s="37" t="inlineStr">
        <is>
          <t>train</t>
        </is>
      </c>
    </row>
    <row r="759" ht="15" customHeight="1" s="35">
      <c r="A759" s="48">
        <f>'1_Raw_Games'!A759</f>
        <v/>
      </c>
      <c r="B759" s="49">
        <f>'1_Raw_Games'!B759</f>
        <v/>
      </c>
      <c r="C759" s="48">
        <f>'1_Raw_Games'!D759</f>
        <v/>
      </c>
      <c r="D759" s="48">
        <f>'1_Raw_Games'!C759</f>
        <v/>
      </c>
      <c r="E759" s="48">
        <f>'1_Raw_Games'!O759</f>
        <v/>
      </c>
      <c r="F759" s="55">
        <f>'3_Elo_Chain'!H759</f>
        <v/>
      </c>
      <c r="G759" s="66" t="n">
        <v>0.5690557284660906</v>
      </c>
      <c r="H759" s="66" t="n">
        <v>-6.871636108483724</v>
      </c>
      <c r="I759" s="37" t="inlineStr">
        <is>
          <t>train</t>
        </is>
      </c>
    </row>
    <row r="760" ht="15" customHeight="1" s="35">
      <c r="A760" s="48">
        <f>'1_Raw_Games'!A760</f>
        <v/>
      </c>
      <c r="B760" s="49">
        <f>'1_Raw_Games'!B760</f>
        <v/>
      </c>
      <c r="C760" s="48">
        <f>'1_Raw_Games'!D760</f>
        <v/>
      </c>
      <c r="D760" s="48">
        <f>'1_Raw_Games'!C760</f>
        <v/>
      </c>
      <c r="E760" s="48">
        <f>'1_Raw_Games'!O760</f>
        <v/>
      </c>
      <c r="F760" s="55">
        <f>'3_Elo_Chain'!H760</f>
        <v/>
      </c>
      <c r="G760" s="66" t="n">
        <v>0.0054145828620192</v>
      </c>
      <c r="H760" s="66" t="n">
        <v>-1.532836776203891</v>
      </c>
      <c r="I760" s="37" t="inlineStr">
        <is>
          <t>train</t>
        </is>
      </c>
    </row>
    <row r="761" ht="15" customHeight="1" s="35">
      <c r="A761" s="48">
        <f>'1_Raw_Games'!A761</f>
        <v/>
      </c>
      <c r="B761" s="49">
        <f>'1_Raw_Games'!B761</f>
        <v/>
      </c>
      <c r="C761" s="48">
        <f>'1_Raw_Games'!D761</f>
        <v/>
      </c>
      <c r="D761" s="48">
        <f>'1_Raw_Games'!C761</f>
        <v/>
      </c>
      <c r="E761" s="48">
        <f>'1_Raw_Games'!O761</f>
        <v/>
      </c>
      <c r="F761" s="55">
        <f>'3_Elo_Chain'!H761</f>
        <v/>
      </c>
      <c r="G761" s="66" t="n">
        <v>-0.0843106626169384</v>
      </c>
      <c r="H761" s="66" t="n">
        <v>6.894451140145246</v>
      </c>
      <c r="I761" s="37" t="inlineStr">
        <is>
          <t>train</t>
        </is>
      </c>
    </row>
    <row r="762" ht="15" customHeight="1" s="35">
      <c r="A762" s="48">
        <f>'1_Raw_Games'!A762</f>
        <v/>
      </c>
      <c r="B762" s="49">
        <f>'1_Raw_Games'!B762</f>
        <v/>
      </c>
      <c r="C762" s="48">
        <f>'1_Raw_Games'!D762</f>
        <v/>
      </c>
      <c r="D762" s="48">
        <f>'1_Raw_Games'!C762</f>
        <v/>
      </c>
      <c r="E762" s="48">
        <f>'1_Raw_Games'!O762</f>
        <v/>
      </c>
      <c r="F762" s="55">
        <f>'3_Elo_Chain'!H762</f>
        <v/>
      </c>
      <c r="G762" s="66" t="n">
        <v>-0.0151159839403758</v>
      </c>
      <c r="H762" s="66" t="n">
        <v>0.8795530418820419</v>
      </c>
      <c r="I762" s="37" t="inlineStr">
        <is>
          <t>train</t>
        </is>
      </c>
    </row>
    <row r="763" ht="15" customHeight="1" s="35">
      <c r="A763" s="48">
        <f>'1_Raw_Games'!A763</f>
        <v/>
      </c>
      <c r="B763" s="49">
        <f>'1_Raw_Games'!B763</f>
        <v/>
      </c>
      <c r="C763" s="48">
        <f>'1_Raw_Games'!D763</f>
        <v/>
      </c>
      <c r="D763" s="48">
        <f>'1_Raw_Games'!C763</f>
        <v/>
      </c>
      <c r="E763" s="48">
        <f>'1_Raw_Games'!O763</f>
        <v/>
      </c>
      <c r="F763" s="55">
        <f>'3_Elo_Chain'!H763</f>
        <v/>
      </c>
      <c r="G763" s="66" t="n">
        <v>1.301618327471486</v>
      </c>
      <c r="H763" s="66" t="n">
        <v>0.968273822692689</v>
      </c>
      <c r="I763" s="37" t="inlineStr">
        <is>
          <t>train</t>
        </is>
      </c>
    </row>
    <row r="764" ht="15" customHeight="1" s="35">
      <c r="A764" s="48">
        <f>'1_Raw_Games'!A764</f>
        <v/>
      </c>
      <c r="B764" s="49">
        <f>'1_Raw_Games'!B764</f>
        <v/>
      </c>
      <c r="C764" s="48">
        <f>'1_Raw_Games'!D764</f>
        <v/>
      </c>
      <c r="D764" s="48">
        <f>'1_Raw_Games'!C764</f>
        <v/>
      </c>
      <c r="E764" s="48">
        <f>'1_Raw_Games'!O764</f>
        <v/>
      </c>
      <c r="F764" s="55">
        <f>'3_Elo_Chain'!H764</f>
        <v/>
      </c>
      <c r="G764" s="66" t="n">
        <v>0.7802479504612575</v>
      </c>
      <c r="H764" s="66" t="n">
        <v>2.318914408135146</v>
      </c>
      <c r="I764" s="37" t="inlineStr">
        <is>
          <t>train</t>
        </is>
      </c>
    </row>
    <row r="765" ht="15" customHeight="1" s="35">
      <c r="A765" s="48">
        <f>'1_Raw_Games'!A765</f>
        <v/>
      </c>
      <c r="B765" s="49">
        <f>'1_Raw_Games'!B765</f>
        <v/>
      </c>
      <c r="C765" s="48">
        <f>'1_Raw_Games'!D765</f>
        <v/>
      </c>
      <c r="D765" s="48">
        <f>'1_Raw_Games'!C765</f>
        <v/>
      </c>
      <c r="E765" s="48">
        <f>'1_Raw_Games'!O765</f>
        <v/>
      </c>
      <c r="F765" s="55">
        <f>'3_Elo_Chain'!H765</f>
        <v/>
      </c>
      <c r="G765" s="66" t="n">
        <v>0.6257047200319845</v>
      </c>
      <c r="H765" s="66" t="n">
        <v>0.4317875695884245</v>
      </c>
      <c r="I765" s="37" t="inlineStr">
        <is>
          <t>train</t>
        </is>
      </c>
    </row>
    <row r="766" ht="15" customHeight="1" s="35">
      <c r="A766" s="48">
        <f>'1_Raw_Games'!A766</f>
        <v/>
      </c>
      <c r="B766" s="49">
        <f>'1_Raw_Games'!B766</f>
        <v/>
      </c>
      <c r="C766" s="48">
        <f>'1_Raw_Games'!D766</f>
        <v/>
      </c>
      <c r="D766" s="48">
        <f>'1_Raw_Games'!C766</f>
        <v/>
      </c>
      <c r="E766" s="48">
        <f>'1_Raw_Games'!O766</f>
        <v/>
      </c>
      <c r="F766" s="55">
        <f>'3_Elo_Chain'!H766</f>
        <v/>
      </c>
      <c r="G766" s="66" t="n">
        <v>0.4836206083010068</v>
      </c>
      <c r="H766" s="66" t="n">
        <v>-3.387067394604065</v>
      </c>
      <c r="I766" s="37" t="inlineStr">
        <is>
          <t>train</t>
        </is>
      </c>
    </row>
    <row r="767" ht="15" customHeight="1" s="35">
      <c r="A767" s="48">
        <f>'1_Raw_Games'!A767</f>
        <v/>
      </c>
      <c r="B767" s="49">
        <f>'1_Raw_Games'!B767</f>
        <v/>
      </c>
      <c r="C767" s="48">
        <f>'1_Raw_Games'!D767</f>
        <v/>
      </c>
      <c r="D767" s="48">
        <f>'1_Raw_Games'!C767</f>
        <v/>
      </c>
      <c r="E767" s="48">
        <f>'1_Raw_Games'!O767</f>
        <v/>
      </c>
      <c r="F767" s="55">
        <f>'3_Elo_Chain'!H767</f>
        <v/>
      </c>
      <c r="G767" s="66" t="n">
        <v>0.6415366705827796</v>
      </c>
      <c r="H767" s="66" t="n">
        <v>-8.445437427250047</v>
      </c>
      <c r="I767" s="37" t="inlineStr">
        <is>
          <t>train</t>
        </is>
      </c>
    </row>
    <row r="768" ht="15" customHeight="1" s="35">
      <c r="A768" s="48">
        <f>'1_Raw_Games'!A768</f>
        <v/>
      </c>
      <c r="B768" s="49">
        <f>'1_Raw_Games'!B768</f>
        <v/>
      </c>
      <c r="C768" s="48">
        <f>'1_Raw_Games'!D768</f>
        <v/>
      </c>
      <c r="D768" s="48">
        <f>'1_Raw_Games'!C768</f>
        <v/>
      </c>
      <c r="E768" s="48">
        <f>'1_Raw_Games'!O768</f>
        <v/>
      </c>
      <c r="F768" s="55">
        <f>'3_Elo_Chain'!H768</f>
        <v/>
      </c>
      <c r="G768" s="66" t="n">
        <v>-0.4918410586800577</v>
      </c>
      <c r="H768" s="66" t="n">
        <v>4.250919913034734</v>
      </c>
      <c r="I768" s="37" t="inlineStr">
        <is>
          <t>train</t>
        </is>
      </c>
    </row>
    <row r="769" ht="15" customHeight="1" s="35">
      <c r="A769" s="48">
        <f>'1_Raw_Games'!A769</f>
        <v/>
      </c>
      <c r="B769" s="49">
        <f>'1_Raw_Games'!B769</f>
        <v/>
      </c>
      <c r="C769" s="48">
        <f>'1_Raw_Games'!D769</f>
        <v/>
      </c>
      <c r="D769" s="48">
        <f>'1_Raw_Games'!C769</f>
        <v/>
      </c>
      <c r="E769" s="48">
        <f>'1_Raw_Games'!O769</f>
        <v/>
      </c>
      <c r="F769" s="55">
        <f>'3_Elo_Chain'!H769</f>
        <v/>
      </c>
      <c r="G769" s="66" t="n">
        <v>0.4156793726773652</v>
      </c>
      <c r="H769" s="66" t="n">
        <v>-1.676007358419054</v>
      </c>
      <c r="I769" s="37" t="inlineStr">
        <is>
          <t>train</t>
        </is>
      </c>
    </row>
    <row r="770" ht="15" customHeight="1" s="35">
      <c r="A770" s="48">
        <f>'1_Raw_Games'!A770</f>
        <v/>
      </c>
      <c r="B770" s="49">
        <f>'1_Raw_Games'!B770</f>
        <v/>
      </c>
      <c r="C770" s="48">
        <f>'1_Raw_Games'!D770</f>
        <v/>
      </c>
      <c r="D770" s="48">
        <f>'1_Raw_Games'!C770</f>
        <v/>
      </c>
      <c r="E770" s="48">
        <f>'1_Raw_Games'!O770</f>
        <v/>
      </c>
      <c r="F770" s="55">
        <f>'3_Elo_Chain'!H770</f>
        <v/>
      </c>
      <c r="G770" s="66" t="n">
        <v>0.3187294100500608</v>
      </c>
      <c r="H770" s="66" t="n">
        <v>4.071374941036344</v>
      </c>
      <c r="I770" s="37" t="inlineStr">
        <is>
          <t>train</t>
        </is>
      </c>
    </row>
    <row r="771" ht="15" customHeight="1" s="35">
      <c r="A771" s="48">
        <f>'1_Raw_Games'!A771</f>
        <v/>
      </c>
      <c r="B771" s="49">
        <f>'1_Raw_Games'!B771</f>
        <v/>
      </c>
      <c r="C771" s="48">
        <f>'1_Raw_Games'!D771</f>
        <v/>
      </c>
      <c r="D771" s="48">
        <f>'1_Raw_Games'!C771</f>
        <v/>
      </c>
      <c r="E771" s="48">
        <f>'1_Raw_Games'!O771</f>
        <v/>
      </c>
      <c r="F771" s="55">
        <f>'3_Elo_Chain'!H771</f>
        <v/>
      </c>
      <c r="G771" s="66" t="n">
        <v>0.4729620762368801</v>
      </c>
      <c r="H771" s="66" t="n">
        <v>1.082297881996501</v>
      </c>
      <c r="I771" s="37" t="inlineStr">
        <is>
          <t>train</t>
        </is>
      </c>
    </row>
    <row r="772" ht="15" customHeight="1" s="35">
      <c r="A772" s="48">
        <f>'1_Raw_Games'!A772</f>
        <v/>
      </c>
      <c r="B772" s="49">
        <f>'1_Raw_Games'!B772</f>
        <v/>
      </c>
      <c r="C772" s="48">
        <f>'1_Raw_Games'!D772</f>
        <v/>
      </c>
      <c r="D772" s="48">
        <f>'1_Raw_Games'!C772</f>
        <v/>
      </c>
      <c r="E772" s="48">
        <f>'1_Raw_Games'!O772</f>
        <v/>
      </c>
      <c r="F772" s="55">
        <f>'3_Elo_Chain'!H772</f>
        <v/>
      </c>
      <c r="G772" s="66" t="n">
        <v>0.4124720791146966</v>
      </c>
      <c r="H772" s="66" t="n">
        <v>-3.061387124135021</v>
      </c>
      <c r="I772" s="37" t="inlineStr">
        <is>
          <t>train</t>
        </is>
      </c>
    </row>
    <row r="773" ht="15" customHeight="1" s="35">
      <c r="A773" s="48">
        <f>'1_Raw_Games'!A773</f>
        <v/>
      </c>
      <c r="B773" s="49">
        <f>'1_Raw_Games'!B773</f>
        <v/>
      </c>
      <c r="C773" s="48">
        <f>'1_Raw_Games'!D773</f>
        <v/>
      </c>
      <c r="D773" s="48">
        <f>'1_Raw_Games'!C773</f>
        <v/>
      </c>
      <c r="E773" s="48">
        <f>'1_Raw_Games'!O773</f>
        <v/>
      </c>
      <c r="F773" s="55">
        <f>'3_Elo_Chain'!H773</f>
        <v/>
      </c>
      <c r="G773" s="66" t="n">
        <v>0.5762245424967367</v>
      </c>
      <c r="H773" s="66" t="n">
        <v>-3.920149380885078</v>
      </c>
      <c r="I773" s="37" t="inlineStr">
        <is>
          <t>train</t>
        </is>
      </c>
    </row>
    <row r="774" ht="15" customHeight="1" s="35">
      <c r="A774" s="48">
        <f>'1_Raw_Games'!A774</f>
        <v/>
      </c>
      <c r="B774" s="49">
        <f>'1_Raw_Games'!B774</f>
        <v/>
      </c>
      <c r="C774" s="48">
        <f>'1_Raw_Games'!D774</f>
        <v/>
      </c>
      <c r="D774" s="48">
        <f>'1_Raw_Games'!C774</f>
        <v/>
      </c>
      <c r="E774" s="48">
        <f>'1_Raw_Games'!O774</f>
        <v/>
      </c>
      <c r="F774" s="55">
        <f>'3_Elo_Chain'!H774</f>
        <v/>
      </c>
      <c r="G774" s="66" t="n">
        <v>1.038687173354004</v>
      </c>
      <c r="H774" s="66" t="n">
        <v>-3.244273291602566</v>
      </c>
      <c r="I774" s="37" t="inlineStr">
        <is>
          <t>train</t>
        </is>
      </c>
    </row>
    <row r="775" ht="15" customHeight="1" s="35">
      <c r="A775" s="48">
        <f>'1_Raw_Games'!A775</f>
        <v/>
      </c>
      <c r="B775" s="49">
        <f>'1_Raw_Games'!B775</f>
        <v/>
      </c>
      <c r="C775" s="48">
        <f>'1_Raw_Games'!D775</f>
        <v/>
      </c>
      <c r="D775" s="48">
        <f>'1_Raw_Games'!C775</f>
        <v/>
      </c>
      <c r="E775" s="48">
        <f>'1_Raw_Games'!O775</f>
        <v/>
      </c>
      <c r="F775" s="55">
        <f>'3_Elo_Chain'!H775</f>
        <v/>
      </c>
      <c r="G775" s="66" t="n">
        <v>0.3618677037779343</v>
      </c>
      <c r="H775" s="66" t="n">
        <v>-0.4517673291435453</v>
      </c>
      <c r="I775" s="37" t="inlineStr">
        <is>
          <t>train</t>
        </is>
      </c>
    </row>
    <row r="776" ht="15" customHeight="1" s="35">
      <c r="A776" s="48">
        <f>'1_Raw_Games'!A776</f>
        <v/>
      </c>
      <c r="B776" s="49">
        <f>'1_Raw_Games'!B776</f>
        <v/>
      </c>
      <c r="C776" s="48">
        <f>'1_Raw_Games'!D776</f>
        <v/>
      </c>
      <c r="D776" s="48">
        <f>'1_Raw_Games'!C776</f>
        <v/>
      </c>
      <c r="E776" s="48">
        <f>'1_Raw_Games'!O776</f>
        <v/>
      </c>
      <c r="F776" s="55">
        <f>'3_Elo_Chain'!H776</f>
        <v/>
      </c>
      <c r="G776" s="66" t="n">
        <v>-0.2844136486268879</v>
      </c>
      <c r="H776" s="66" t="n">
        <v>1.242992508420508</v>
      </c>
      <c r="I776" s="37" t="inlineStr">
        <is>
          <t>train</t>
        </is>
      </c>
    </row>
    <row r="777" ht="15" customHeight="1" s="35">
      <c r="A777" s="48">
        <f>'1_Raw_Games'!A777</f>
        <v/>
      </c>
      <c r="B777" s="49">
        <f>'1_Raw_Games'!B777</f>
        <v/>
      </c>
      <c r="C777" s="48">
        <f>'1_Raw_Games'!D777</f>
        <v/>
      </c>
      <c r="D777" s="48">
        <f>'1_Raw_Games'!C777</f>
        <v/>
      </c>
      <c r="E777" s="48">
        <f>'1_Raw_Games'!O777</f>
        <v/>
      </c>
      <c r="F777" s="55">
        <f>'3_Elo_Chain'!H777</f>
        <v/>
      </c>
      <c r="G777" s="66" t="n">
        <v>0.2004668302781747</v>
      </c>
      <c r="H777" s="66" t="n">
        <v>-10.35892267214863</v>
      </c>
      <c r="I777" s="37" t="inlineStr">
        <is>
          <t>train</t>
        </is>
      </c>
    </row>
    <row r="778" ht="15" customHeight="1" s="35">
      <c r="A778" s="48">
        <f>'1_Raw_Games'!A778</f>
        <v/>
      </c>
      <c r="B778" s="49">
        <f>'1_Raw_Games'!B778</f>
        <v/>
      </c>
      <c r="C778" s="48">
        <f>'1_Raw_Games'!D778</f>
        <v/>
      </c>
      <c r="D778" s="48">
        <f>'1_Raw_Games'!C778</f>
        <v/>
      </c>
      <c r="E778" s="48">
        <f>'1_Raw_Games'!O778</f>
        <v/>
      </c>
      <c r="F778" s="55">
        <f>'3_Elo_Chain'!H778</f>
        <v/>
      </c>
      <c r="G778" s="66" t="n">
        <v>0.5569819597440909</v>
      </c>
      <c r="H778" s="66" t="n">
        <v>1.19810437256031</v>
      </c>
      <c r="I778" s="37" t="inlineStr">
        <is>
          <t>train</t>
        </is>
      </c>
    </row>
    <row r="779" ht="15" customHeight="1" s="35">
      <c r="A779" s="48">
        <f>'1_Raw_Games'!A779</f>
        <v/>
      </c>
      <c r="B779" s="49">
        <f>'1_Raw_Games'!B779</f>
        <v/>
      </c>
      <c r="C779" s="48">
        <f>'1_Raw_Games'!D779</f>
        <v/>
      </c>
      <c r="D779" s="48">
        <f>'1_Raw_Games'!C779</f>
        <v/>
      </c>
      <c r="E779" s="48">
        <f>'1_Raw_Games'!O779</f>
        <v/>
      </c>
      <c r="F779" s="55">
        <f>'3_Elo_Chain'!H779</f>
        <v/>
      </c>
      <c r="G779" s="66" t="n">
        <v>0.9771812081438838</v>
      </c>
      <c r="H779" s="66" t="n">
        <v>-4.257249219118898</v>
      </c>
      <c r="I779" s="37" t="inlineStr">
        <is>
          <t>train</t>
        </is>
      </c>
    </row>
    <row r="780" ht="15" customHeight="1" s="35">
      <c r="A780" s="48">
        <f>'1_Raw_Games'!A780</f>
        <v/>
      </c>
      <c r="B780" s="49">
        <f>'1_Raw_Games'!B780</f>
        <v/>
      </c>
      <c r="C780" s="48">
        <f>'1_Raw_Games'!D780</f>
        <v/>
      </c>
      <c r="D780" s="48">
        <f>'1_Raw_Games'!C780</f>
        <v/>
      </c>
      <c r="E780" s="48">
        <f>'1_Raw_Games'!O780</f>
        <v/>
      </c>
      <c r="F780" s="55">
        <f>'3_Elo_Chain'!H780</f>
        <v/>
      </c>
      <c r="G780" s="66" t="n">
        <v>0.7049693095589479</v>
      </c>
      <c r="H780" s="66" t="n">
        <v>-2.1900713670611</v>
      </c>
      <c r="I780" s="37" t="inlineStr">
        <is>
          <t>train</t>
        </is>
      </c>
    </row>
    <row r="781" ht="15" customHeight="1" s="35">
      <c r="A781" s="48">
        <f>'1_Raw_Games'!A781</f>
        <v/>
      </c>
      <c r="B781" s="49">
        <f>'1_Raw_Games'!B781</f>
        <v/>
      </c>
      <c r="C781" s="48">
        <f>'1_Raw_Games'!D781</f>
        <v/>
      </c>
      <c r="D781" s="48">
        <f>'1_Raw_Games'!C781</f>
        <v/>
      </c>
      <c r="E781" s="48">
        <f>'1_Raw_Games'!O781</f>
        <v/>
      </c>
      <c r="F781" s="55">
        <f>'3_Elo_Chain'!H781</f>
        <v/>
      </c>
      <c r="G781" s="66" t="n">
        <v>0.3211132728091764</v>
      </c>
      <c r="H781" s="66" t="n">
        <v>-8.551468667037714</v>
      </c>
      <c r="I781" s="37" t="inlineStr">
        <is>
          <t>train</t>
        </is>
      </c>
    </row>
    <row r="782" ht="15" customHeight="1" s="35">
      <c r="A782" s="48">
        <f>'1_Raw_Games'!A782</f>
        <v/>
      </c>
      <c r="B782" s="49">
        <f>'1_Raw_Games'!B782</f>
        <v/>
      </c>
      <c r="C782" s="48">
        <f>'1_Raw_Games'!D782</f>
        <v/>
      </c>
      <c r="D782" s="48">
        <f>'1_Raw_Games'!C782</f>
        <v/>
      </c>
      <c r="E782" s="48">
        <f>'1_Raw_Games'!O782</f>
        <v/>
      </c>
      <c r="F782" s="55">
        <f>'3_Elo_Chain'!H782</f>
        <v/>
      </c>
      <c r="G782" s="66" t="n">
        <v>-0.1679491060421749</v>
      </c>
      <c r="H782" s="66" t="n">
        <v>3.827773326889462</v>
      </c>
      <c r="I782" s="37" t="inlineStr">
        <is>
          <t>train</t>
        </is>
      </c>
    </row>
    <row r="783" ht="15" customHeight="1" s="35">
      <c r="A783" s="48">
        <f>'1_Raw_Games'!A783</f>
        <v/>
      </c>
      <c r="B783" s="49">
        <f>'1_Raw_Games'!B783</f>
        <v/>
      </c>
      <c r="C783" s="48">
        <f>'1_Raw_Games'!D783</f>
        <v/>
      </c>
      <c r="D783" s="48">
        <f>'1_Raw_Games'!C783</f>
        <v/>
      </c>
      <c r="E783" s="48">
        <f>'1_Raw_Games'!O783</f>
        <v/>
      </c>
      <c r="F783" s="55">
        <f>'3_Elo_Chain'!H783</f>
        <v/>
      </c>
      <c r="G783" s="66" t="n">
        <v>0.3997823753930052</v>
      </c>
      <c r="H783" s="66" t="n">
        <v>-0.7878148058814265</v>
      </c>
      <c r="I783" s="37" t="inlineStr">
        <is>
          <t>train</t>
        </is>
      </c>
    </row>
    <row r="784" ht="15" customHeight="1" s="35">
      <c r="A784" s="48">
        <f>'1_Raw_Games'!A784</f>
        <v/>
      </c>
      <c r="B784" s="49">
        <f>'1_Raw_Games'!B784</f>
        <v/>
      </c>
      <c r="C784" s="48">
        <f>'1_Raw_Games'!D784</f>
        <v/>
      </c>
      <c r="D784" s="48">
        <f>'1_Raw_Games'!C784</f>
        <v/>
      </c>
      <c r="E784" s="48">
        <f>'1_Raw_Games'!O784</f>
        <v/>
      </c>
      <c r="F784" s="55">
        <f>'3_Elo_Chain'!H784</f>
        <v/>
      </c>
      <c r="G784" s="66" t="n">
        <v>0.3128628033290883</v>
      </c>
      <c r="H784" s="66" t="n">
        <v>-1.708409221428728</v>
      </c>
      <c r="I784" s="37" t="inlineStr">
        <is>
          <t>train</t>
        </is>
      </c>
    </row>
    <row r="785" ht="15" customHeight="1" s="35">
      <c r="A785" s="48">
        <f>'1_Raw_Games'!A785</f>
        <v/>
      </c>
      <c r="B785" s="49">
        <f>'1_Raw_Games'!B785</f>
        <v/>
      </c>
      <c r="C785" s="48">
        <f>'1_Raw_Games'!D785</f>
        <v/>
      </c>
      <c r="D785" s="48">
        <f>'1_Raw_Games'!C785</f>
        <v/>
      </c>
      <c r="E785" s="48">
        <f>'1_Raw_Games'!O785</f>
        <v/>
      </c>
      <c r="F785" s="55">
        <f>'3_Elo_Chain'!H785</f>
        <v/>
      </c>
      <c r="G785" s="66" t="n">
        <v>0.4007314179253831</v>
      </c>
      <c r="H785" s="66" t="n">
        <v>2.125692416262888</v>
      </c>
      <c r="I785" s="37" t="inlineStr">
        <is>
          <t>train</t>
        </is>
      </c>
    </row>
    <row r="786" ht="15" customHeight="1" s="35">
      <c r="A786" s="48">
        <f>'1_Raw_Games'!A786</f>
        <v/>
      </c>
      <c r="B786" s="49">
        <f>'1_Raw_Games'!B786</f>
        <v/>
      </c>
      <c r="C786" s="48">
        <f>'1_Raw_Games'!D786</f>
        <v/>
      </c>
      <c r="D786" s="48">
        <f>'1_Raw_Games'!C786</f>
        <v/>
      </c>
      <c r="E786" s="48">
        <f>'1_Raw_Games'!O786</f>
        <v/>
      </c>
      <c r="F786" s="55">
        <f>'3_Elo_Chain'!H786</f>
        <v/>
      </c>
      <c r="G786" s="66" t="n">
        <v>-0.5955232801373647</v>
      </c>
      <c r="H786" s="66" t="n">
        <v>-2.091877535371279</v>
      </c>
      <c r="I786" s="37" t="inlineStr">
        <is>
          <t>train</t>
        </is>
      </c>
    </row>
    <row r="787" ht="15" customHeight="1" s="35">
      <c r="A787" s="48">
        <f>'1_Raw_Games'!A787</f>
        <v/>
      </c>
      <c r="B787" s="49">
        <f>'1_Raw_Games'!B787</f>
        <v/>
      </c>
      <c r="C787" s="48">
        <f>'1_Raw_Games'!D787</f>
        <v/>
      </c>
      <c r="D787" s="48">
        <f>'1_Raw_Games'!C787</f>
        <v/>
      </c>
      <c r="E787" s="48">
        <f>'1_Raw_Games'!O787</f>
        <v/>
      </c>
      <c r="F787" s="55">
        <f>'3_Elo_Chain'!H787</f>
        <v/>
      </c>
      <c r="G787" s="66" t="n">
        <v>0.2649935067088788</v>
      </c>
      <c r="H787" s="66" t="n">
        <v>-1.799291349958388</v>
      </c>
      <c r="I787" s="37" t="inlineStr">
        <is>
          <t>train</t>
        </is>
      </c>
    </row>
    <row r="788" ht="15" customHeight="1" s="35">
      <c r="A788" s="48">
        <f>'1_Raw_Games'!A788</f>
        <v/>
      </c>
      <c r="B788" s="49">
        <f>'1_Raw_Games'!B788</f>
        <v/>
      </c>
      <c r="C788" s="48">
        <f>'1_Raw_Games'!D788</f>
        <v/>
      </c>
      <c r="D788" s="48">
        <f>'1_Raw_Games'!C788</f>
        <v/>
      </c>
      <c r="E788" s="48">
        <f>'1_Raw_Games'!O788</f>
        <v/>
      </c>
      <c r="F788" s="55">
        <f>'3_Elo_Chain'!H788</f>
        <v/>
      </c>
      <c r="G788" s="66" t="n">
        <v>-0.3470853405618623</v>
      </c>
      <c r="H788" s="66" t="n">
        <v>0.7466695622985526</v>
      </c>
      <c r="I788" s="37" t="inlineStr">
        <is>
          <t>train</t>
        </is>
      </c>
    </row>
    <row r="789" ht="15" customHeight="1" s="35">
      <c r="A789" s="48">
        <f>'1_Raw_Games'!A789</f>
        <v/>
      </c>
      <c r="B789" s="49">
        <f>'1_Raw_Games'!B789</f>
        <v/>
      </c>
      <c r="C789" s="48">
        <f>'1_Raw_Games'!D789</f>
        <v/>
      </c>
      <c r="D789" s="48">
        <f>'1_Raw_Games'!C789</f>
        <v/>
      </c>
      <c r="E789" s="48">
        <f>'1_Raw_Games'!O789</f>
        <v/>
      </c>
      <c r="F789" s="55">
        <f>'3_Elo_Chain'!H789</f>
        <v/>
      </c>
      <c r="G789" s="66" t="n">
        <v>0.9732741967961832</v>
      </c>
      <c r="H789" s="66" t="n">
        <v>1.560505849751858</v>
      </c>
      <c r="I789" s="37" t="inlineStr">
        <is>
          <t>train</t>
        </is>
      </c>
    </row>
    <row r="790" ht="15" customHeight="1" s="35">
      <c r="A790" s="48">
        <f>'1_Raw_Games'!A790</f>
        <v/>
      </c>
      <c r="B790" s="49">
        <f>'1_Raw_Games'!B790</f>
        <v/>
      </c>
      <c r="C790" s="48">
        <f>'1_Raw_Games'!D790</f>
        <v/>
      </c>
      <c r="D790" s="48">
        <f>'1_Raw_Games'!C790</f>
        <v/>
      </c>
      <c r="E790" s="48">
        <f>'1_Raw_Games'!O790</f>
        <v/>
      </c>
      <c r="F790" s="55">
        <f>'3_Elo_Chain'!H790</f>
        <v/>
      </c>
      <c r="G790" s="66" t="n">
        <v>0.4864202374465168</v>
      </c>
      <c r="H790" s="66" t="n">
        <v>-4.60941857291315</v>
      </c>
      <c r="I790" s="37" t="inlineStr">
        <is>
          <t>train</t>
        </is>
      </c>
    </row>
    <row r="791" ht="15" customHeight="1" s="35">
      <c r="A791" s="48">
        <f>'1_Raw_Games'!A791</f>
        <v/>
      </c>
      <c r="B791" s="49">
        <f>'1_Raw_Games'!B791</f>
        <v/>
      </c>
      <c r="C791" s="48">
        <f>'1_Raw_Games'!D791</f>
        <v/>
      </c>
      <c r="D791" s="48">
        <f>'1_Raw_Games'!C791</f>
        <v/>
      </c>
      <c r="E791" s="48">
        <f>'1_Raw_Games'!O791</f>
        <v/>
      </c>
      <c r="F791" s="55">
        <f>'3_Elo_Chain'!H791</f>
        <v/>
      </c>
      <c r="G791" s="66" t="n">
        <v>-0.3675910390378308</v>
      </c>
      <c r="H791" s="66" t="n">
        <v>1.649049245424344</v>
      </c>
      <c r="I791" s="37" t="inlineStr">
        <is>
          <t>train</t>
        </is>
      </c>
    </row>
    <row r="792" ht="15" customHeight="1" s="35">
      <c r="A792" s="48">
        <f>'1_Raw_Games'!A792</f>
        <v/>
      </c>
      <c r="B792" s="49">
        <f>'1_Raw_Games'!B792</f>
        <v/>
      </c>
      <c r="C792" s="48">
        <f>'1_Raw_Games'!D792</f>
        <v/>
      </c>
      <c r="D792" s="48">
        <f>'1_Raw_Games'!C792</f>
        <v/>
      </c>
      <c r="E792" s="48">
        <f>'1_Raw_Games'!O792</f>
        <v/>
      </c>
      <c r="F792" s="55">
        <f>'3_Elo_Chain'!H792</f>
        <v/>
      </c>
      <c r="G792" s="66" t="n">
        <v>-0.1626419620073049</v>
      </c>
      <c r="H792" s="66" t="n">
        <v>-8.625724189603003</v>
      </c>
      <c r="I792" s="37" t="inlineStr">
        <is>
          <t>train</t>
        </is>
      </c>
    </row>
    <row r="793" ht="15" customHeight="1" s="35">
      <c r="A793" s="48">
        <f>'1_Raw_Games'!A793</f>
        <v/>
      </c>
      <c r="B793" s="49">
        <f>'1_Raw_Games'!B793</f>
        <v/>
      </c>
      <c r="C793" s="48">
        <f>'1_Raw_Games'!D793</f>
        <v/>
      </c>
      <c r="D793" s="48">
        <f>'1_Raw_Games'!C793</f>
        <v/>
      </c>
      <c r="E793" s="48">
        <f>'1_Raw_Games'!O793</f>
        <v/>
      </c>
      <c r="F793" s="55">
        <f>'3_Elo_Chain'!H793</f>
        <v/>
      </c>
      <c r="G793" s="66" t="n">
        <v>0.7172133053874172</v>
      </c>
      <c r="H793" s="66" t="n">
        <v>3.526505083452513</v>
      </c>
      <c r="I793" s="37" t="inlineStr">
        <is>
          <t>train</t>
        </is>
      </c>
    </row>
    <row r="794" ht="15" customHeight="1" s="35">
      <c r="A794" s="48">
        <f>'1_Raw_Games'!A794</f>
        <v/>
      </c>
      <c r="B794" s="49">
        <f>'1_Raw_Games'!B794</f>
        <v/>
      </c>
      <c r="C794" s="48">
        <f>'1_Raw_Games'!D794</f>
        <v/>
      </c>
      <c r="D794" s="48">
        <f>'1_Raw_Games'!C794</f>
        <v/>
      </c>
      <c r="E794" s="48">
        <f>'1_Raw_Games'!O794</f>
        <v/>
      </c>
      <c r="F794" s="55">
        <f>'3_Elo_Chain'!H794</f>
        <v/>
      </c>
      <c r="G794" s="66" t="n">
        <v>0.4712650874525254</v>
      </c>
      <c r="H794" s="66" t="n">
        <v>1.141476641744215</v>
      </c>
      <c r="I794" s="37" t="inlineStr">
        <is>
          <t>train</t>
        </is>
      </c>
    </row>
    <row r="795" ht="15" customHeight="1" s="35">
      <c r="A795" s="48">
        <f>'1_Raw_Games'!A795</f>
        <v/>
      </c>
      <c r="B795" s="49">
        <f>'1_Raw_Games'!B795</f>
        <v/>
      </c>
      <c r="C795" s="48">
        <f>'1_Raw_Games'!D795</f>
        <v/>
      </c>
      <c r="D795" s="48">
        <f>'1_Raw_Games'!C795</f>
        <v/>
      </c>
      <c r="E795" s="48">
        <f>'1_Raw_Games'!O795</f>
        <v/>
      </c>
      <c r="F795" s="55">
        <f>'3_Elo_Chain'!H795</f>
        <v/>
      </c>
      <c r="G795" s="66" t="n">
        <v>0.414862966374395</v>
      </c>
      <c r="H795" s="66" t="n">
        <v>-3.109261351796595</v>
      </c>
      <c r="I795" s="37" t="inlineStr">
        <is>
          <t>train</t>
        </is>
      </c>
    </row>
    <row r="796" ht="15" customHeight="1" s="35">
      <c r="A796" s="48">
        <f>'1_Raw_Games'!A796</f>
        <v/>
      </c>
      <c r="B796" s="49">
        <f>'1_Raw_Games'!B796</f>
        <v/>
      </c>
      <c r="C796" s="48">
        <f>'1_Raw_Games'!D796</f>
        <v/>
      </c>
      <c r="D796" s="48">
        <f>'1_Raw_Games'!C796</f>
        <v/>
      </c>
      <c r="E796" s="48">
        <f>'1_Raw_Games'!O796</f>
        <v/>
      </c>
      <c r="F796" s="55">
        <f>'3_Elo_Chain'!H796</f>
        <v/>
      </c>
      <c r="G796" s="66" t="n">
        <v>0.2908147580535128</v>
      </c>
      <c r="H796" s="66" t="n">
        <v>3.286618274912455</v>
      </c>
      <c r="I796" s="37" t="inlineStr">
        <is>
          <t>train</t>
        </is>
      </c>
    </row>
    <row r="797" ht="15" customHeight="1" s="35">
      <c r="A797" s="48">
        <f>'1_Raw_Games'!A797</f>
        <v/>
      </c>
      <c r="B797" s="49">
        <f>'1_Raw_Games'!B797</f>
        <v/>
      </c>
      <c r="C797" s="48">
        <f>'1_Raw_Games'!D797</f>
        <v/>
      </c>
      <c r="D797" s="48">
        <f>'1_Raw_Games'!C797</f>
        <v/>
      </c>
      <c r="E797" s="48">
        <f>'1_Raw_Games'!O797</f>
        <v/>
      </c>
      <c r="F797" s="55">
        <f>'3_Elo_Chain'!H797</f>
        <v/>
      </c>
      <c r="G797" s="66" t="n">
        <v>0.276343568612776</v>
      </c>
      <c r="H797" s="66" t="n">
        <v>-7.651154031480973</v>
      </c>
      <c r="I797" s="37" t="inlineStr">
        <is>
          <t>train</t>
        </is>
      </c>
    </row>
    <row r="798" ht="15" customHeight="1" s="35">
      <c r="A798" s="48">
        <f>'1_Raw_Games'!A798</f>
        <v/>
      </c>
      <c r="B798" s="49">
        <f>'1_Raw_Games'!B798</f>
        <v/>
      </c>
      <c r="C798" s="48">
        <f>'1_Raw_Games'!D798</f>
        <v/>
      </c>
      <c r="D798" s="48">
        <f>'1_Raw_Games'!C798</f>
        <v/>
      </c>
      <c r="E798" s="48">
        <f>'1_Raw_Games'!O798</f>
        <v/>
      </c>
      <c r="F798" s="55">
        <f>'3_Elo_Chain'!H798</f>
        <v/>
      </c>
      <c r="G798" s="66" t="n">
        <v>0.5413578054320772</v>
      </c>
      <c r="H798" s="66" t="n">
        <v>1.997167402979792</v>
      </c>
      <c r="I798" s="37" t="inlineStr">
        <is>
          <t>train</t>
        </is>
      </c>
    </row>
    <row r="799" ht="15" customHeight="1" s="35">
      <c r="A799" s="48">
        <f>'1_Raw_Games'!A799</f>
        <v/>
      </c>
      <c r="B799" s="49">
        <f>'1_Raw_Games'!B799</f>
        <v/>
      </c>
      <c r="C799" s="48">
        <f>'1_Raw_Games'!D799</f>
        <v/>
      </c>
      <c r="D799" s="48">
        <f>'1_Raw_Games'!C799</f>
        <v/>
      </c>
      <c r="E799" s="48">
        <f>'1_Raw_Games'!O799</f>
        <v/>
      </c>
      <c r="F799" s="55">
        <f>'3_Elo_Chain'!H799</f>
        <v/>
      </c>
      <c r="G799" s="66" t="n">
        <v>-0.07224905222012031</v>
      </c>
      <c r="H799" s="66" t="n">
        <v>5.361162056848839</v>
      </c>
      <c r="I799" s="37" t="inlineStr">
        <is>
          <t>train</t>
        </is>
      </c>
    </row>
    <row r="800" ht="15" customHeight="1" s="35">
      <c r="A800" s="48">
        <f>'1_Raw_Games'!A800</f>
        <v/>
      </c>
      <c r="B800" s="49">
        <f>'1_Raw_Games'!B800</f>
        <v/>
      </c>
      <c r="C800" s="48">
        <f>'1_Raw_Games'!D800</f>
        <v/>
      </c>
      <c r="D800" s="48">
        <f>'1_Raw_Games'!C800</f>
        <v/>
      </c>
      <c r="E800" s="48">
        <f>'1_Raw_Games'!O800</f>
        <v/>
      </c>
      <c r="F800" s="55">
        <f>'3_Elo_Chain'!H800</f>
        <v/>
      </c>
      <c r="G800" s="66" t="n">
        <v>0.0052238811938135</v>
      </c>
      <c r="H800" s="66" t="n">
        <v>1.444642261193236</v>
      </c>
      <c r="I800" s="37" t="inlineStr">
        <is>
          <t>train</t>
        </is>
      </c>
    </row>
    <row r="801" ht="15" customHeight="1" s="35">
      <c r="A801" s="48">
        <f>'1_Raw_Games'!A801</f>
        <v/>
      </c>
      <c r="B801" s="49">
        <f>'1_Raw_Games'!B801</f>
        <v/>
      </c>
      <c r="C801" s="48">
        <f>'1_Raw_Games'!D801</f>
        <v/>
      </c>
      <c r="D801" s="48">
        <f>'1_Raw_Games'!C801</f>
        <v/>
      </c>
      <c r="E801" s="48">
        <f>'1_Raw_Games'!O801</f>
        <v/>
      </c>
      <c r="F801" s="55">
        <f>'3_Elo_Chain'!H801</f>
        <v/>
      </c>
      <c r="G801" s="66" t="n">
        <v>1.11187575488896</v>
      </c>
      <c r="H801" s="66" t="n">
        <v>7.086175635881375</v>
      </c>
      <c r="I801" s="37" t="inlineStr">
        <is>
          <t>train</t>
        </is>
      </c>
    </row>
    <row r="802" ht="15" customHeight="1" s="35">
      <c r="A802" s="48">
        <f>'1_Raw_Games'!A802</f>
        <v/>
      </c>
      <c r="B802" s="49">
        <f>'1_Raw_Games'!B802</f>
        <v/>
      </c>
      <c r="C802" s="48">
        <f>'1_Raw_Games'!D802</f>
        <v/>
      </c>
      <c r="D802" s="48">
        <f>'1_Raw_Games'!C802</f>
        <v/>
      </c>
      <c r="E802" s="48">
        <f>'1_Raw_Games'!O802</f>
        <v/>
      </c>
      <c r="F802" s="55">
        <f>'3_Elo_Chain'!H802</f>
        <v/>
      </c>
      <c r="G802" s="66" t="n">
        <v>0.5355045097282656</v>
      </c>
      <c r="H802" s="66" t="n">
        <v>-3.293764538939401</v>
      </c>
      <c r="I802" s="37" t="inlineStr">
        <is>
          <t>train</t>
        </is>
      </c>
    </row>
    <row r="803" ht="15" customHeight="1" s="35">
      <c r="A803" s="48">
        <f>'1_Raw_Games'!A803</f>
        <v/>
      </c>
      <c r="B803" s="49">
        <f>'1_Raw_Games'!B803</f>
        <v/>
      </c>
      <c r="C803" s="48">
        <f>'1_Raw_Games'!D803</f>
        <v/>
      </c>
      <c r="D803" s="48">
        <f>'1_Raw_Games'!C803</f>
        <v/>
      </c>
      <c r="E803" s="48">
        <f>'1_Raw_Games'!O803</f>
        <v/>
      </c>
      <c r="F803" s="55">
        <f>'3_Elo_Chain'!H803</f>
        <v/>
      </c>
      <c r="G803" s="66" t="n">
        <v>0.7479284362657364</v>
      </c>
      <c r="H803" s="66" t="n">
        <v>-3.484953359550963</v>
      </c>
      <c r="I803" s="37" t="inlineStr">
        <is>
          <t>train</t>
        </is>
      </c>
    </row>
    <row r="804" ht="15" customHeight="1" s="35">
      <c r="A804" s="48">
        <f>'1_Raw_Games'!A804</f>
        <v/>
      </c>
      <c r="B804" s="49">
        <f>'1_Raw_Games'!B804</f>
        <v/>
      </c>
      <c r="C804" s="48">
        <f>'1_Raw_Games'!D804</f>
        <v/>
      </c>
      <c r="D804" s="48">
        <f>'1_Raw_Games'!C804</f>
        <v/>
      </c>
      <c r="E804" s="48">
        <f>'1_Raw_Games'!O804</f>
        <v/>
      </c>
      <c r="F804" s="55">
        <f>'3_Elo_Chain'!H804</f>
        <v/>
      </c>
      <c r="G804" s="66" t="n">
        <v>0.0313475669015475</v>
      </c>
      <c r="H804" s="66" t="n">
        <v>1.352026624030157</v>
      </c>
      <c r="I804" s="37" t="inlineStr">
        <is>
          <t>train</t>
        </is>
      </c>
    </row>
    <row r="805" ht="15" customHeight="1" s="35">
      <c r="A805" s="48">
        <f>'1_Raw_Games'!A805</f>
        <v/>
      </c>
      <c r="B805" s="49">
        <f>'1_Raw_Games'!B805</f>
        <v/>
      </c>
      <c r="C805" s="48">
        <f>'1_Raw_Games'!D805</f>
        <v/>
      </c>
      <c r="D805" s="48">
        <f>'1_Raw_Games'!C805</f>
        <v/>
      </c>
      <c r="E805" s="48">
        <f>'1_Raw_Games'!O805</f>
        <v/>
      </c>
      <c r="F805" s="55">
        <f>'3_Elo_Chain'!H805</f>
        <v/>
      </c>
      <c r="G805" s="66" t="n">
        <v>0.1629534727612921</v>
      </c>
      <c r="H805" s="66" t="n">
        <v>7.166542554081538</v>
      </c>
      <c r="I805" s="37" t="inlineStr">
        <is>
          <t>train</t>
        </is>
      </c>
    </row>
    <row r="806" ht="15" customHeight="1" s="35">
      <c r="A806" s="48">
        <f>'1_Raw_Games'!A806</f>
        <v/>
      </c>
      <c r="B806" s="49">
        <f>'1_Raw_Games'!B806</f>
        <v/>
      </c>
      <c r="C806" s="48">
        <f>'1_Raw_Games'!D806</f>
        <v/>
      </c>
      <c r="D806" s="48">
        <f>'1_Raw_Games'!C806</f>
        <v/>
      </c>
      <c r="E806" s="48">
        <f>'1_Raw_Games'!O806</f>
        <v/>
      </c>
      <c r="F806" s="55">
        <f>'3_Elo_Chain'!H806</f>
        <v/>
      </c>
      <c r="G806" s="66" t="n">
        <v>1.013954581018534</v>
      </c>
      <c r="H806" s="66" t="n">
        <v>1.743574922031357</v>
      </c>
      <c r="I806" s="37" t="inlineStr">
        <is>
          <t>train</t>
        </is>
      </c>
    </row>
    <row r="807" ht="15" customHeight="1" s="35">
      <c r="A807" s="48">
        <f>'1_Raw_Games'!A807</f>
        <v/>
      </c>
      <c r="B807" s="49">
        <f>'1_Raw_Games'!B807</f>
        <v/>
      </c>
      <c r="C807" s="48">
        <f>'1_Raw_Games'!D807</f>
        <v/>
      </c>
      <c r="D807" s="48">
        <f>'1_Raw_Games'!C807</f>
        <v/>
      </c>
      <c r="E807" s="48">
        <f>'1_Raw_Games'!O807</f>
        <v/>
      </c>
      <c r="F807" s="55">
        <f>'3_Elo_Chain'!H807</f>
        <v/>
      </c>
      <c r="G807" s="66" t="n">
        <v>0.5040209510130069</v>
      </c>
      <c r="H807" s="66" t="n">
        <v>1.906826266423369</v>
      </c>
      <c r="I807" s="37" t="inlineStr">
        <is>
          <t>train</t>
        </is>
      </c>
    </row>
    <row r="808" ht="15" customHeight="1" s="35">
      <c r="A808" s="48">
        <f>'1_Raw_Games'!A808</f>
        <v/>
      </c>
      <c r="B808" s="49">
        <f>'1_Raw_Games'!B808</f>
        <v/>
      </c>
      <c r="C808" s="48">
        <f>'1_Raw_Games'!D808</f>
        <v/>
      </c>
      <c r="D808" s="48">
        <f>'1_Raw_Games'!C808</f>
        <v/>
      </c>
      <c r="E808" s="48">
        <f>'1_Raw_Games'!O808</f>
        <v/>
      </c>
      <c r="F808" s="55">
        <f>'3_Elo_Chain'!H808</f>
        <v/>
      </c>
      <c r="G808" s="66" t="n">
        <v>0.6737476605402389</v>
      </c>
      <c r="H808" s="66" t="n">
        <v>1.02585978927377</v>
      </c>
      <c r="I808" s="37" t="inlineStr">
        <is>
          <t>train</t>
        </is>
      </c>
    </row>
    <row r="809" ht="15" customHeight="1" s="35">
      <c r="A809" s="48">
        <f>'1_Raw_Games'!A809</f>
        <v/>
      </c>
      <c r="B809" s="49">
        <f>'1_Raw_Games'!B809</f>
        <v/>
      </c>
      <c r="C809" s="48">
        <f>'1_Raw_Games'!D809</f>
        <v/>
      </c>
      <c r="D809" s="48">
        <f>'1_Raw_Games'!C809</f>
        <v/>
      </c>
      <c r="E809" s="48">
        <f>'1_Raw_Games'!O809</f>
        <v/>
      </c>
      <c r="F809" s="55">
        <f>'3_Elo_Chain'!H809</f>
        <v/>
      </c>
      <c r="G809" s="66" t="n">
        <v>0.2788742629976449</v>
      </c>
      <c r="H809" s="66" t="n">
        <v>-4.663068433435364</v>
      </c>
      <c r="I809" s="37" t="inlineStr">
        <is>
          <t>train</t>
        </is>
      </c>
    </row>
    <row r="810" ht="15" customHeight="1" s="35">
      <c r="A810" s="48">
        <f>'1_Raw_Games'!A810</f>
        <v/>
      </c>
      <c r="B810" s="49">
        <f>'1_Raw_Games'!B810</f>
        <v/>
      </c>
      <c r="C810" s="48">
        <f>'1_Raw_Games'!D810</f>
        <v/>
      </c>
      <c r="D810" s="48">
        <f>'1_Raw_Games'!C810</f>
        <v/>
      </c>
      <c r="E810" s="48">
        <f>'1_Raw_Games'!O810</f>
        <v/>
      </c>
      <c r="F810" s="55">
        <f>'3_Elo_Chain'!H810</f>
        <v/>
      </c>
      <c r="G810" s="66" t="n">
        <v>0.0727997445891337</v>
      </c>
      <c r="H810" s="66" t="n">
        <v>-7.256682397928291</v>
      </c>
      <c r="I810" s="37" t="inlineStr">
        <is>
          <t>train</t>
        </is>
      </c>
    </row>
    <row r="811" ht="15" customHeight="1" s="35">
      <c r="A811" s="48">
        <f>'1_Raw_Games'!A811</f>
        <v/>
      </c>
      <c r="B811" s="49">
        <f>'1_Raw_Games'!B811</f>
        <v/>
      </c>
      <c r="C811" s="48">
        <f>'1_Raw_Games'!D811</f>
        <v/>
      </c>
      <c r="D811" s="48">
        <f>'1_Raw_Games'!C811</f>
        <v/>
      </c>
      <c r="E811" s="48">
        <f>'1_Raw_Games'!O811</f>
        <v/>
      </c>
      <c r="F811" s="55">
        <f>'3_Elo_Chain'!H811</f>
        <v/>
      </c>
      <c r="G811" s="66" t="n">
        <v>-0.1289178082790479</v>
      </c>
      <c r="H811" s="66" t="n">
        <v>-0.0228467382283596</v>
      </c>
      <c r="I811" s="37" t="inlineStr">
        <is>
          <t>train</t>
        </is>
      </c>
    </row>
    <row r="812" ht="15" customHeight="1" s="35">
      <c r="A812" s="48">
        <f>'1_Raw_Games'!A812</f>
        <v/>
      </c>
      <c r="B812" s="49">
        <f>'1_Raw_Games'!B812</f>
        <v/>
      </c>
      <c r="C812" s="48">
        <f>'1_Raw_Games'!D812</f>
        <v/>
      </c>
      <c r="D812" s="48">
        <f>'1_Raw_Games'!C812</f>
        <v/>
      </c>
      <c r="E812" s="48">
        <f>'1_Raw_Games'!O812</f>
        <v/>
      </c>
      <c r="F812" s="55">
        <f>'3_Elo_Chain'!H812</f>
        <v/>
      </c>
      <c r="G812" s="66" t="n">
        <v>0.5660888805258001</v>
      </c>
      <c r="H812" s="66" t="n">
        <v>-2.92340061249324</v>
      </c>
      <c r="I812" s="37" t="inlineStr">
        <is>
          <t>train</t>
        </is>
      </c>
    </row>
    <row r="813" ht="15" customHeight="1" s="35">
      <c r="A813" s="48">
        <f>'1_Raw_Games'!A813</f>
        <v/>
      </c>
      <c r="B813" s="49">
        <f>'1_Raw_Games'!B813</f>
        <v/>
      </c>
      <c r="C813" s="48">
        <f>'1_Raw_Games'!D813</f>
        <v/>
      </c>
      <c r="D813" s="48">
        <f>'1_Raw_Games'!C813</f>
        <v/>
      </c>
      <c r="E813" s="48">
        <f>'1_Raw_Games'!O813</f>
        <v/>
      </c>
      <c r="F813" s="55">
        <f>'3_Elo_Chain'!H813</f>
        <v/>
      </c>
      <c r="G813" s="66" t="n">
        <v>0.4358172970092642</v>
      </c>
      <c r="H813" s="66" t="n">
        <v>-4.361867892400866</v>
      </c>
      <c r="I813" s="37" t="inlineStr">
        <is>
          <t>train</t>
        </is>
      </c>
    </row>
    <row r="814" ht="15" customHeight="1" s="35">
      <c r="A814" s="48">
        <f>'1_Raw_Games'!A814</f>
        <v/>
      </c>
      <c r="B814" s="49">
        <f>'1_Raw_Games'!B814</f>
        <v/>
      </c>
      <c r="C814" s="48">
        <f>'1_Raw_Games'!D814</f>
        <v/>
      </c>
      <c r="D814" s="48">
        <f>'1_Raw_Games'!C814</f>
        <v/>
      </c>
      <c r="E814" s="48">
        <f>'1_Raw_Games'!O814</f>
        <v/>
      </c>
      <c r="F814" s="55">
        <f>'3_Elo_Chain'!H814</f>
        <v/>
      </c>
      <c r="G814" s="66" t="n">
        <v>-0.3429018145358899</v>
      </c>
      <c r="H814" s="66" t="n">
        <v>-0.5618334066457877</v>
      </c>
      <c r="I814" s="37" t="inlineStr">
        <is>
          <t>train</t>
        </is>
      </c>
    </row>
    <row r="815" ht="15" customHeight="1" s="35">
      <c r="A815" s="48">
        <f>'1_Raw_Games'!A815</f>
        <v/>
      </c>
      <c r="B815" s="49">
        <f>'1_Raw_Games'!B815</f>
        <v/>
      </c>
      <c r="C815" s="48">
        <f>'1_Raw_Games'!D815</f>
        <v/>
      </c>
      <c r="D815" s="48">
        <f>'1_Raw_Games'!C815</f>
        <v/>
      </c>
      <c r="E815" s="48">
        <f>'1_Raw_Games'!O815</f>
        <v/>
      </c>
      <c r="F815" s="55">
        <f>'3_Elo_Chain'!H815</f>
        <v/>
      </c>
      <c r="G815" s="66" t="n">
        <v>-0.1635522484696029</v>
      </c>
      <c r="H815" s="66" t="n">
        <v>2.531580202482053</v>
      </c>
      <c r="I815" s="37" t="inlineStr">
        <is>
          <t>train</t>
        </is>
      </c>
    </row>
    <row r="816" ht="15" customHeight="1" s="35">
      <c r="A816" s="48">
        <f>'1_Raw_Games'!A816</f>
        <v/>
      </c>
      <c r="B816" s="49">
        <f>'1_Raw_Games'!B816</f>
        <v/>
      </c>
      <c r="C816" s="48">
        <f>'1_Raw_Games'!D816</f>
        <v/>
      </c>
      <c r="D816" s="48">
        <f>'1_Raw_Games'!C816</f>
        <v/>
      </c>
      <c r="E816" s="48">
        <f>'1_Raw_Games'!O816</f>
        <v/>
      </c>
      <c r="F816" s="55">
        <f>'3_Elo_Chain'!H816</f>
        <v/>
      </c>
      <c r="G816" s="66" t="n">
        <v>0.4389120599049889</v>
      </c>
      <c r="H816" s="66" t="n">
        <v>1.938922813773349</v>
      </c>
      <c r="I816" s="37" t="inlineStr">
        <is>
          <t>train</t>
        </is>
      </c>
    </row>
    <row r="817" ht="15" customHeight="1" s="35">
      <c r="A817" s="48">
        <f>'1_Raw_Games'!A817</f>
        <v/>
      </c>
      <c r="B817" s="49">
        <f>'1_Raw_Games'!B817</f>
        <v/>
      </c>
      <c r="C817" s="48">
        <f>'1_Raw_Games'!D817</f>
        <v/>
      </c>
      <c r="D817" s="48">
        <f>'1_Raw_Games'!C817</f>
        <v/>
      </c>
      <c r="E817" s="48">
        <f>'1_Raw_Games'!O817</f>
        <v/>
      </c>
      <c r="F817" s="55">
        <f>'3_Elo_Chain'!H817</f>
        <v/>
      </c>
      <c r="G817" s="66" t="n">
        <v>0.7574931084923476</v>
      </c>
      <c r="H817" s="66" t="n">
        <v>-1.108716691343975</v>
      </c>
      <c r="I817" s="37" t="inlineStr">
        <is>
          <t>train</t>
        </is>
      </c>
    </row>
    <row r="818" ht="15" customHeight="1" s="35">
      <c r="A818" s="48">
        <f>'1_Raw_Games'!A818</f>
        <v/>
      </c>
      <c r="B818" s="49">
        <f>'1_Raw_Games'!B818</f>
        <v/>
      </c>
      <c r="C818" s="48">
        <f>'1_Raw_Games'!D818</f>
        <v/>
      </c>
      <c r="D818" s="48">
        <f>'1_Raw_Games'!C818</f>
        <v/>
      </c>
      <c r="E818" s="48">
        <f>'1_Raw_Games'!O818</f>
        <v/>
      </c>
      <c r="F818" s="55">
        <f>'3_Elo_Chain'!H818</f>
        <v/>
      </c>
      <c r="G818" s="66" t="n">
        <v>-0.1661601371281292</v>
      </c>
      <c r="H818" s="66" t="n">
        <v>-3.644363813695112</v>
      </c>
      <c r="I818" s="37" t="inlineStr">
        <is>
          <t>train</t>
        </is>
      </c>
    </row>
    <row r="819" ht="15" customHeight="1" s="35">
      <c r="A819" s="48">
        <f>'1_Raw_Games'!A819</f>
        <v/>
      </c>
      <c r="B819" s="49">
        <f>'1_Raw_Games'!B819</f>
        <v/>
      </c>
      <c r="C819" s="48">
        <f>'1_Raw_Games'!D819</f>
        <v/>
      </c>
      <c r="D819" s="48">
        <f>'1_Raw_Games'!C819</f>
        <v/>
      </c>
      <c r="E819" s="48">
        <f>'1_Raw_Games'!O819</f>
        <v/>
      </c>
      <c r="F819" s="55">
        <f>'3_Elo_Chain'!H819</f>
        <v/>
      </c>
      <c r="G819" s="66" t="n">
        <v>0.9893522754221999</v>
      </c>
      <c r="H819" s="66" t="n">
        <v>0.2944687859262798</v>
      </c>
      <c r="I819" s="37" t="inlineStr">
        <is>
          <t>train</t>
        </is>
      </c>
    </row>
    <row r="820" ht="15" customHeight="1" s="35">
      <c r="A820" s="48">
        <f>'1_Raw_Games'!A820</f>
        <v/>
      </c>
      <c r="B820" s="49">
        <f>'1_Raw_Games'!B820</f>
        <v/>
      </c>
      <c r="C820" s="48">
        <f>'1_Raw_Games'!D820</f>
        <v/>
      </c>
      <c r="D820" s="48">
        <f>'1_Raw_Games'!C820</f>
        <v/>
      </c>
      <c r="E820" s="48">
        <f>'1_Raw_Games'!O820</f>
        <v/>
      </c>
      <c r="F820" s="55">
        <f>'3_Elo_Chain'!H820</f>
        <v/>
      </c>
      <c r="G820" s="66" t="n">
        <v>-0.1495528372294229</v>
      </c>
      <c r="H820" s="66" t="n">
        <v>3.576179558374629</v>
      </c>
      <c r="I820" s="37" t="inlineStr">
        <is>
          <t>train</t>
        </is>
      </c>
    </row>
    <row r="821" ht="15" customHeight="1" s="35">
      <c r="A821" s="48">
        <f>'1_Raw_Games'!A821</f>
        <v/>
      </c>
      <c r="B821" s="49">
        <f>'1_Raw_Games'!B821</f>
        <v/>
      </c>
      <c r="C821" s="48">
        <f>'1_Raw_Games'!D821</f>
        <v/>
      </c>
      <c r="D821" s="48">
        <f>'1_Raw_Games'!C821</f>
        <v/>
      </c>
      <c r="E821" s="48">
        <f>'1_Raw_Games'!O821</f>
        <v/>
      </c>
      <c r="F821" s="55">
        <f>'3_Elo_Chain'!H821</f>
        <v/>
      </c>
      <c r="G821" s="66" t="n">
        <v>0.7833024790366057</v>
      </c>
      <c r="H821" s="66" t="n">
        <v>-2.003795308617259</v>
      </c>
      <c r="I821" s="37" t="inlineStr">
        <is>
          <t>train</t>
        </is>
      </c>
    </row>
    <row r="822" ht="15" customHeight="1" s="35">
      <c r="A822" s="48">
        <f>'1_Raw_Games'!A822</f>
        <v/>
      </c>
      <c r="B822" s="49">
        <f>'1_Raw_Games'!B822</f>
        <v/>
      </c>
      <c r="C822" s="48">
        <f>'1_Raw_Games'!D822</f>
        <v/>
      </c>
      <c r="D822" s="48">
        <f>'1_Raw_Games'!C822</f>
        <v/>
      </c>
      <c r="E822" s="48">
        <f>'1_Raw_Games'!O822</f>
        <v/>
      </c>
      <c r="F822" s="55">
        <f>'3_Elo_Chain'!H822</f>
        <v/>
      </c>
      <c r="G822" s="66" t="n">
        <v>-0.144944640087307</v>
      </c>
      <c r="H822" s="66" t="n">
        <v>8.025836061539186</v>
      </c>
      <c r="I822" s="37" t="inlineStr">
        <is>
          <t>train</t>
        </is>
      </c>
    </row>
    <row r="823" ht="15" customHeight="1" s="35">
      <c r="A823" s="48">
        <f>'1_Raw_Games'!A823</f>
        <v/>
      </c>
      <c r="B823" s="49">
        <f>'1_Raw_Games'!B823</f>
        <v/>
      </c>
      <c r="C823" s="48">
        <f>'1_Raw_Games'!D823</f>
        <v/>
      </c>
      <c r="D823" s="48">
        <f>'1_Raw_Games'!C823</f>
        <v/>
      </c>
      <c r="E823" s="48">
        <f>'1_Raw_Games'!O823</f>
        <v/>
      </c>
      <c r="F823" s="55">
        <f>'3_Elo_Chain'!H823</f>
        <v/>
      </c>
      <c r="G823" s="66" t="n">
        <v>0.9781672477283032</v>
      </c>
      <c r="H823" s="66" t="n">
        <v>10.38185525756896</v>
      </c>
      <c r="I823" s="37" t="inlineStr">
        <is>
          <t>train</t>
        </is>
      </c>
    </row>
    <row r="824" ht="15" customHeight="1" s="35">
      <c r="A824" s="48">
        <f>'1_Raw_Games'!A824</f>
        <v/>
      </c>
      <c r="B824" s="49">
        <f>'1_Raw_Games'!B824</f>
        <v/>
      </c>
      <c r="C824" s="48">
        <f>'1_Raw_Games'!D824</f>
        <v/>
      </c>
      <c r="D824" s="48">
        <f>'1_Raw_Games'!C824</f>
        <v/>
      </c>
      <c r="E824" s="48">
        <f>'1_Raw_Games'!O824</f>
        <v/>
      </c>
      <c r="F824" s="55">
        <f>'3_Elo_Chain'!H824</f>
        <v/>
      </c>
      <c r="G824" s="66" t="n">
        <v>0.3707399845156761</v>
      </c>
      <c r="H824" s="66" t="n">
        <v>-3.801439086751586</v>
      </c>
      <c r="I824" s="37" t="inlineStr">
        <is>
          <t>train</t>
        </is>
      </c>
    </row>
    <row r="825" ht="15" customHeight="1" s="35">
      <c r="A825" s="48">
        <f>'1_Raw_Games'!A825</f>
        <v/>
      </c>
      <c r="B825" s="49">
        <f>'1_Raw_Games'!B825</f>
        <v/>
      </c>
      <c r="C825" s="48">
        <f>'1_Raw_Games'!D825</f>
        <v/>
      </c>
      <c r="D825" s="48">
        <f>'1_Raw_Games'!C825</f>
        <v/>
      </c>
      <c r="E825" s="48">
        <f>'1_Raw_Games'!O825</f>
        <v/>
      </c>
      <c r="F825" s="55">
        <f>'3_Elo_Chain'!H825</f>
        <v/>
      </c>
      <c r="G825" s="66" t="n">
        <v>0.1704474337269831</v>
      </c>
      <c r="H825" s="66" t="n">
        <v>-1.718306653481138</v>
      </c>
      <c r="I825" s="37" t="inlineStr">
        <is>
          <t>train</t>
        </is>
      </c>
    </row>
    <row r="826" ht="15" customHeight="1" s="35">
      <c r="A826" s="48">
        <f>'1_Raw_Games'!A826</f>
        <v/>
      </c>
      <c r="B826" s="49">
        <f>'1_Raw_Games'!B826</f>
        <v/>
      </c>
      <c r="C826" s="48">
        <f>'1_Raw_Games'!D826</f>
        <v/>
      </c>
      <c r="D826" s="48">
        <f>'1_Raw_Games'!C826</f>
        <v/>
      </c>
      <c r="E826" s="48">
        <f>'1_Raw_Games'!O826</f>
        <v/>
      </c>
      <c r="F826" s="55">
        <f>'3_Elo_Chain'!H826</f>
        <v/>
      </c>
      <c r="G826" s="66" t="n">
        <v>-0.055111191558284</v>
      </c>
      <c r="H826" s="66" t="n">
        <v>9.372197036116578</v>
      </c>
      <c r="I826" s="37" t="inlineStr">
        <is>
          <t>train</t>
        </is>
      </c>
    </row>
    <row r="827" ht="15" customHeight="1" s="35">
      <c r="A827" s="48">
        <f>'1_Raw_Games'!A827</f>
        <v/>
      </c>
      <c r="B827" s="49">
        <f>'1_Raw_Games'!B827</f>
        <v/>
      </c>
      <c r="C827" s="48">
        <f>'1_Raw_Games'!D827</f>
        <v/>
      </c>
      <c r="D827" s="48">
        <f>'1_Raw_Games'!C827</f>
        <v/>
      </c>
      <c r="E827" s="48">
        <f>'1_Raw_Games'!O827</f>
        <v/>
      </c>
      <c r="F827" s="55">
        <f>'3_Elo_Chain'!H827</f>
        <v/>
      </c>
      <c r="G827" s="66" t="n">
        <v>-0.1405058115735088</v>
      </c>
      <c r="H827" s="66" t="n">
        <v>-5.368264723719848</v>
      </c>
      <c r="I827" s="37" t="inlineStr">
        <is>
          <t>train</t>
        </is>
      </c>
    </row>
    <row r="828" ht="15" customHeight="1" s="35">
      <c r="A828" s="48">
        <f>'1_Raw_Games'!A828</f>
        <v/>
      </c>
      <c r="B828" s="49">
        <f>'1_Raw_Games'!B828</f>
        <v/>
      </c>
      <c r="C828" s="48">
        <f>'1_Raw_Games'!D828</f>
        <v/>
      </c>
      <c r="D828" s="48">
        <f>'1_Raw_Games'!C828</f>
        <v/>
      </c>
      <c r="E828" s="48">
        <f>'1_Raw_Games'!O828</f>
        <v/>
      </c>
      <c r="F828" s="55">
        <f>'3_Elo_Chain'!H828</f>
        <v/>
      </c>
      <c r="G828" s="66" t="n">
        <v>0.4877486245796413</v>
      </c>
      <c r="H828" s="66" t="n">
        <v>5.981022681951508</v>
      </c>
      <c r="I828" s="37" t="inlineStr">
        <is>
          <t>train</t>
        </is>
      </c>
    </row>
    <row r="829" ht="15" customHeight="1" s="35">
      <c r="A829" s="48">
        <f>'1_Raw_Games'!A829</f>
        <v/>
      </c>
      <c r="B829" s="49">
        <f>'1_Raw_Games'!B829</f>
        <v/>
      </c>
      <c r="C829" s="48">
        <f>'1_Raw_Games'!D829</f>
        <v/>
      </c>
      <c r="D829" s="48">
        <f>'1_Raw_Games'!C829</f>
        <v/>
      </c>
      <c r="E829" s="48">
        <f>'1_Raw_Games'!O829</f>
        <v/>
      </c>
      <c r="F829" s="55">
        <f>'3_Elo_Chain'!H829</f>
        <v/>
      </c>
      <c r="G829" s="66" t="n">
        <v>-0.056844682580666</v>
      </c>
      <c r="H829" s="66" t="n">
        <v>-4.022821862165341</v>
      </c>
      <c r="I829" s="37" t="inlineStr">
        <is>
          <t>train</t>
        </is>
      </c>
    </row>
    <row r="830" ht="15" customHeight="1" s="35">
      <c r="A830" s="48">
        <f>'1_Raw_Games'!A830</f>
        <v/>
      </c>
      <c r="B830" s="49">
        <f>'1_Raw_Games'!B830</f>
        <v/>
      </c>
      <c r="C830" s="48">
        <f>'1_Raw_Games'!D830</f>
        <v/>
      </c>
      <c r="D830" s="48">
        <f>'1_Raw_Games'!C830</f>
        <v/>
      </c>
      <c r="E830" s="48">
        <f>'1_Raw_Games'!O830</f>
        <v/>
      </c>
      <c r="F830" s="55">
        <f>'3_Elo_Chain'!H830</f>
        <v/>
      </c>
      <c r="G830" s="66" t="n">
        <v>-0.5182182300646673</v>
      </c>
      <c r="H830" s="66" t="n">
        <v>2.276297641873686</v>
      </c>
      <c r="I830" s="37" t="inlineStr">
        <is>
          <t>train</t>
        </is>
      </c>
    </row>
    <row r="831" ht="15" customHeight="1" s="35">
      <c r="A831" s="48">
        <f>'1_Raw_Games'!A831</f>
        <v/>
      </c>
      <c r="B831" s="49">
        <f>'1_Raw_Games'!B831</f>
        <v/>
      </c>
      <c r="C831" s="48">
        <f>'1_Raw_Games'!D831</f>
        <v/>
      </c>
      <c r="D831" s="48">
        <f>'1_Raw_Games'!C831</f>
        <v/>
      </c>
      <c r="E831" s="48">
        <f>'1_Raw_Games'!O831</f>
        <v/>
      </c>
      <c r="F831" s="55">
        <f>'3_Elo_Chain'!H831</f>
        <v/>
      </c>
      <c r="G831" s="66" t="n">
        <v>-0.1093177118762552</v>
      </c>
      <c r="H831" s="66" t="n">
        <v>1.020990646228565</v>
      </c>
      <c r="I831" s="37" t="inlineStr">
        <is>
          <t>train</t>
        </is>
      </c>
    </row>
    <row r="832" ht="15" customHeight="1" s="35">
      <c r="A832" s="48">
        <f>'1_Raw_Games'!A832</f>
        <v/>
      </c>
      <c r="B832" s="49">
        <f>'1_Raw_Games'!B832</f>
        <v/>
      </c>
      <c r="C832" s="48">
        <f>'1_Raw_Games'!D832</f>
        <v/>
      </c>
      <c r="D832" s="48">
        <f>'1_Raw_Games'!C832</f>
        <v/>
      </c>
      <c r="E832" s="48">
        <f>'1_Raw_Games'!O832</f>
        <v/>
      </c>
      <c r="F832" s="55">
        <f>'3_Elo_Chain'!H832</f>
        <v/>
      </c>
      <c r="G832" s="66" t="n">
        <v>-0.1728422228282049</v>
      </c>
      <c r="H832" s="66" t="n">
        <v>-3.055024271233201</v>
      </c>
      <c r="I832" s="37" t="inlineStr">
        <is>
          <t>train</t>
        </is>
      </c>
    </row>
    <row r="833" ht="15" customHeight="1" s="35">
      <c r="A833" s="48">
        <f>'1_Raw_Games'!A833</f>
        <v/>
      </c>
      <c r="B833" s="49">
        <f>'1_Raw_Games'!B833</f>
        <v/>
      </c>
      <c r="C833" s="48">
        <f>'1_Raw_Games'!D833</f>
        <v/>
      </c>
      <c r="D833" s="48">
        <f>'1_Raw_Games'!C833</f>
        <v/>
      </c>
      <c r="E833" s="48">
        <f>'1_Raw_Games'!O833</f>
        <v/>
      </c>
      <c r="F833" s="55">
        <f>'3_Elo_Chain'!H833</f>
        <v/>
      </c>
      <c r="G833" s="66" t="n">
        <v>0.2036404200502877</v>
      </c>
      <c r="H833" s="66" t="n">
        <v>-1.587336595082498</v>
      </c>
      <c r="I833" s="37" t="inlineStr">
        <is>
          <t>train</t>
        </is>
      </c>
    </row>
    <row r="834" ht="15" customHeight="1" s="35">
      <c r="A834" s="48">
        <f>'1_Raw_Games'!A834</f>
        <v/>
      </c>
      <c r="B834" s="49">
        <f>'1_Raw_Games'!B834</f>
        <v/>
      </c>
      <c r="C834" s="48">
        <f>'1_Raw_Games'!D834</f>
        <v/>
      </c>
      <c r="D834" s="48">
        <f>'1_Raw_Games'!C834</f>
        <v/>
      </c>
      <c r="E834" s="48">
        <f>'1_Raw_Games'!O834</f>
        <v/>
      </c>
      <c r="F834" s="55">
        <f>'3_Elo_Chain'!H834</f>
        <v/>
      </c>
      <c r="G834" s="66" t="n">
        <v>0.3202189258304648</v>
      </c>
      <c r="H834" s="66" t="n">
        <v>-5.376207636882879</v>
      </c>
      <c r="I834" s="37" t="inlineStr">
        <is>
          <t>train</t>
        </is>
      </c>
    </row>
    <row r="835" ht="15" customHeight="1" s="35">
      <c r="A835" s="48">
        <f>'1_Raw_Games'!A835</f>
        <v/>
      </c>
      <c r="B835" s="49">
        <f>'1_Raw_Games'!B835</f>
        <v/>
      </c>
      <c r="C835" s="48">
        <f>'1_Raw_Games'!D835</f>
        <v/>
      </c>
      <c r="D835" s="48">
        <f>'1_Raw_Games'!C835</f>
        <v/>
      </c>
      <c r="E835" s="48">
        <f>'1_Raw_Games'!O835</f>
        <v/>
      </c>
      <c r="F835" s="55">
        <f>'3_Elo_Chain'!H835</f>
        <v/>
      </c>
      <c r="G835" s="66" t="n">
        <v>0.1130381245681249</v>
      </c>
      <c r="H835" s="66" t="n">
        <v>-2.234517137916529</v>
      </c>
      <c r="I835" s="37" t="inlineStr">
        <is>
          <t>train</t>
        </is>
      </c>
    </row>
    <row r="836" ht="15" customHeight="1" s="35">
      <c r="A836" s="48">
        <f>'1_Raw_Games'!A836</f>
        <v/>
      </c>
      <c r="B836" s="49">
        <f>'1_Raw_Games'!B836</f>
        <v/>
      </c>
      <c r="C836" s="48">
        <f>'1_Raw_Games'!D836</f>
        <v/>
      </c>
      <c r="D836" s="48">
        <f>'1_Raw_Games'!C836</f>
        <v/>
      </c>
      <c r="E836" s="48">
        <f>'1_Raw_Games'!O836</f>
        <v/>
      </c>
      <c r="F836" s="55">
        <f>'3_Elo_Chain'!H836</f>
        <v/>
      </c>
      <c r="G836" s="66" t="n">
        <v>0.765964587432866</v>
      </c>
      <c r="H836" s="66" t="n">
        <v>-0.2257830094084569</v>
      </c>
      <c r="I836" s="37" t="inlineStr">
        <is>
          <t>train</t>
        </is>
      </c>
    </row>
    <row r="837" ht="15" customHeight="1" s="35">
      <c r="A837" s="48">
        <f>'1_Raw_Games'!A837</f>
        <v/>
      </c>
      <c r="B837" s="49">
        <f>'1_Raw_Games'!B837</f>
        <v/>
      </c>
      <c r="C837" s="48">
        <f>'1_Raw_Games'!D837</f>
        <v/>
      </c>
      <c r="D837" s="48">
        <f>'1_Raw_Games'!C837</f>
        <v/>
      </c>
      <c r="E837" s="48">
        <f>'1_Raw_Games'!O837</f>
        <v/>
      </c>
      <c r="F837" s="55">
        <f>'3_Elo_Chain'!H837</f>
        <v/>
      </c>
      <c r="G837" s="66" t="n">
        <v>-0.2019334361454257</v>
      </c>
      <c r="H837" s="66" t="n">
        <v>3.873613593987447</v>
      </c>
      <c r="I837" s="37" t="inlineStr">
        <is>
          <t>train</t>
        </is>
      </c>
    </row>
    <row r="838" ht="15" customHeight="1" s="35">
      <c r="A838" s="48">
        <f>'1_Raw_Games'!A838</f>
        <v/>
      </c>
      <c r="B838" s="49">
        <f>'1_Raw_Games'!B838</f>
        <v/>
      </c>
      <c r="C838" s="48">
        <f>'1_Raw_Games'!D838</f>
        <v/>
      </c>
      <c r="D838" s="48">
        <f>'1_Raw_Games'!C838</f>
        <v/>
      </c>
      <c r="E838" s="48">
        <f>'1_Raw_Games'!O838</f>
        <v/>
      </c>
      <c r="F838" s="55">
        <f>'3_Elo_Chain'!H838</f>
        <v/>
      </c>
      <c r="G838" s="66" t="n">
        <v>1.291076436924806</v>
      </c>
      <c r="H838" s="66" t="n">
        <v>-1.807511608327201</v>
      </c>
      <c r="I838" s="37" t="inlineStr">
        <is>
          <t>train</t>
        </is>
      </c>
    </row>
    <row r="839" ht="15" customHeight="1" s="35">
      <c r="A839" s="48">
        <f>'1_Raw_Games'!A839</f>
        <v/>
      </c>
      <c r="B839" s="49">
        <f>'1_Raw_Games'!B839</f>
        <v/>
      </c>
      <c r="C839" s="48">
        <f>'1_Raw_Games'!D839</f>
        <v/>
      </c>
      <c r="D839" s="48">
        <f>'1_Raw_Games'!C839</f>
        <v/>
      </c>
      <c r="E839" s="48">
        <f>'1_Raw_Games'!O839</f>
        <v/>
      </c>
      <c r="F839" s="55">
        <f>'3_Elo_Chain'!H839</f>
        <v/>
      </c>
      <c r="G839" s="66" t="n">
        <v>0.4426673525657432</v>
      </c>
      <c r="H839" s="66" t="n">
        <v>-1.631926900533481</v>
      </c>
      <c r="I839" s="37" t="inlineStr">
        <is>
          <t>train</t>
        </is>
      </c>
    </row>
    <row r="840" ht="15" customHeight="1" s="35">
      <c r="A840" s="48">
        <f>'1_Raw_Games'!A840</f>
        <v/>
      </c>
      <c r="B840" s="49">
        <f>'1_Raw_Games'!B840</f>
        <v/>
      </c>
      <c r="C840" s="48">
        <f>'1_Raw_Games'!D840</f>
        <v/>
      </c>
      <c r="D840" s="48">
        <f>'1_Raw_Games'!C840</f>
        <v/>
      </c>
      <c r="E840" s="48">
        <f>'1_Raw_Games'!O840</f>
        <v/>
      </c>
      <c r="F840" s="55">
        <f>'3_Elo_Chain'!H840</f>
        <v/>
      </c>
      <c r="G840" s="66" t="n">
        <v>-0.0919406589536623</v>
      </c>
      <c r="H840" s="66" t="n">
        <v>-0.2393378783646931</v>
      </c>
      <c r="I840" s="37" t="inlineStr">
        <is>
          <t>train</t>
        </is>
      </c>
    </row>
    <row r="841" ht="15" customHeight="1" s="35">
      <c r="A841" s="48">
        <f>'1_Raw_Games'!A841</f>
        <v/>
      </c>
      <c r="B841" s="49">
        <f>'1_Raw_Games'!B841</f>
        <v/>
      </c>
      <c r="C841" s="48">
        <f>'1_Raw_Games'!D841</f>
        <v/>
      </c>
      <c r="D841" s="48">
        <f>'1_Raw_Games'!C841</f>
        <v/>
      </c>
      <c r="E841" s="48">
        <f>'1_Raw_Games'!O841</f>
        <v/>
      </c>
      <c r="F841" s="55">
        <f>'3_Elo_Chain'!H841</f>
        <v/>
      </c>
      <c r="G841" s="66" t="n">
        <v>0.2918888302516099</v>
      </c>
      <c r="H841" s="66" t="n">
        <v>-3.949369811128733</v>
      </c>
      <c r="I841" s="37" t="inlineStr">
        <is>
          <t>train</t>
        </is>
      </c>
    </row>
    <row r="842" ht="15" customHeight="1" s="35">
      <c r="A842" s="48">
        <f>'1_Raw_Games'!A842</f>
        <v/>
      </c>
      <c r="B842" s="49">
        <f>'1_Raw_Games'!B842</f>
        <v/>
      </c>
      <c r="C842" s="48">
        <f>'1_Raw_Games'!D842</f>
        <v/>
      </c>
      <c r="D842" s="48">
        <f>'1_Raw_Games'!C842</f>
        <v/>
      </c>
      <c r="E842" s="48">
        <f>'1_Raw_Games'!O842</f>
        <v/>
      </c>
      <c r="F842" s="55">
        <f>'3_Elo_Chain'!H842</f>
        <v/>
      </c>
      <c r="G842" s="66" t="n">
        <v>-0.4616733444408897</v>
      </c>
      <c r="H842" s="66" t="n">
        <v>6.957960886066935</v>
      </c>
      <c r="I842" s="37" t="inlineStr">
        <is>
          <t>train</t>
        </is>
      </c>
    </row>
    <row r="843" ht="15" customHeight="1" s="35">
      <c r="A843" s="48">
        <f>'1_Raw_Games'!A843</f>
        <v/>
      </c>
      <c r="B843" s="49">
        <f>'1_Raw_Games'!B843</f>
        <v/>
      </c>
      <c r="C843" s="48">
        <f>'1_Raw_Games'!D843</f>
        <v/>
      </c>
      <c r="D843" s="48">
        <f>'1_Raw_Games'!C843</f>
        <v/>
      </c>
      <c r="E843" s="48">
        <f>'1_Raw_Games'!O843</f>
        <v/>
      </c>
      <c r="F843" s="55">
        <f>'3_Elo_Chain'!H843</f>
        <v/>
      </c>
      <c r="G843" s="66" t="n">
        <v>0.5318420016586887</v>
      </c>
      <c r="H843" s="66" t="n">
        <v>10.61895553809961</v>
      </c>
      <c r="I843" s="37" t="inlineStr">
        <is>
          <t>train</t>
        </is>
      </c>
    </row>
    <row r="844" ht="15" customHeight="1" s="35">
      <c r="A844" s="48">
        <f>'1_Raw_Games'!A844</f>
        <v/>
      </c>
      <c r="B844" s="49">
        <f>'1_Raw_Games'!B844</f>
        <v/>
      </c>
      <c r="C844" s="48">
        <f>'1_Raw_Games'!D844</f>
        <v/>
      </c>
      <c r="D844" s="48">
        <f>'1_Raw_Games'!C844</f>
        <v/>
      </c>
      <c r="E844" s="48">
        <f>'1_Raw_Games'!O844</f>
        <v/>
      </c>
      <c r="F844" s="55">
        <f>'3_Elo_Chain'!H844</f>
        <v/>
      </c>
      <c r="G844" s="66" t="n">
        <v>-0.5684771610657665</v>
      </c>
      <c r="H844" s="66" t="n">
        <v>-8.388977858304138</v>
      </c>
      <c r="I844" s="37" t="inlineStr">
        <is>
          <t>train</t>
        </is>
      </c>
    </row>
    <row r="845" ht="15" customHeight="1" s="35">
      <c r="A845" s="48">
        <f>'1_Raw_Games'!A845</f>
        <v/>
      </c>
      <c r="B845" s="49">
        <f>'1_Raw_Games'!B845</f>
        <v/>
      </c>
      <c r="C845" s="48">
        <f>'1_Raw_Games'!D845</f>
        <v/>
      </c>
      <c r="D845" s="48">
        <f>'1_Raw_Games'!C845</f>
        <v/>
      </c>
      <c r="E845" s="48">
        <f>'1_Raw_Games'!O845</f>
        <v/>
      </c>
      <c r="F845" s="55">
        <f>'3_Elo_Chain'!H845</f>
        <v/>
      </c>
      <c r="G845" s="66" t="n">
        <v>1.360737646856994</v>
      </c>
      <c r="H845" s="66" t="n">
        <v>6.237097851137754</v>
      </c>
      <c r="I845" s="37" t="inlineStr">
        <is>
          <t>train</t>
        </is>
      </c>
    </row>
    <row r="846" ht="15" customHeight="1" s="35">
      <c r="A846" s="48">
        <f>'1_Raw_Games'!A846</f>
        <v/>
      </c>
      <c r="B846" s="49">
        <f>'1_Raw_Games'!B846</f>
        <v/>
      </c>
      <c r="C846" s="48">
        <f>'1_Raw_Games'!D846</f>
        <v/>
      </c>
      <c r="D846" s="48">
        <f>'1_Raw_Games'!C846</f>
        <v/>
      </c>
      <c r="E846" s="48">
        <f>'1_Raw_Games'!O846</f>
        <v/>
      </c>
      <c r="F846" s="55">
        <f>'3_Elo_Chain'!H846</f>
        <v/>
      </c>
      <c r="G846" s="66" t="n">
        <v>0.175701580764142</v>
      </c>
      <c r="H846" s="66" t="n">
        <v>8.161948472104148</v>
      </c>
      <c r="I846" s="37" t="inlineStr">
        <is>
          <t>train</t>
        </is>
      </c>
    </row>
    <row r="847" ht="15" customHeight="1" s="35">
      <c r="A847" s="48">
        <f>'1_Raw_Games'!A847</f>
        <v/>
      </c>
      <c r="B847" s="49">
        <f>'1_Raw_Games'!B847</f>
        <v/>
      </c>
      <c r="C847" s="48">
        <f>'1_Raw_Games'!D847</f>
        <v/>
      </c>
      <c r="D847" s="48">
        <f>'1_Raw_Games'!C847</f>
        <v/>
      </c>
      <c r="E847" s="48">
        <f>'1_Raw_Games'!O847</f>
        <v/>
      </c>
      <c r="F847" s="55">
        <f>'3_Elo_Chain'!H847</f>
        <v/>
      </c>
      <c r="G847" s="66" t="n">
        <v>0.4873382029736899</v>
      </c>
      <c r="H847" s="66" t="n">
        <v>-13.76325672374705</v>
      </c>
      <c r="I847" s="37" t="inlineStr">
        <is>
          <t>train</t>
        </is>
      </c>
    </row>
    <row r="848" ht="15" customHeight="1" s="35">
      <c r="A848" s="48">
        <f>'1_Raw_Games'!A848</f>
        <v/>
      </c>
      <c r="B848" s="49">
        <f>'1_Raw_Games'!B848</f>
        <v/>
      </c>
      <c r="C848" s="48">
        <f>'1_Raw_Games'!D848</f>
        <v/>
      </c>
      <c r="D848" s="48">
        <f>'1_Raw_Games'!C848</f>
        <v/>
      </c>
      <c r="E848" s="48">
        <f>'1_Raw_Games'!O848</f>
        <v/>
      </c>
      <c r="F848" s="55">
        <f>'3_Elo_Chain'!H848</f>
        <v/>
      </c>
      <c r="G848" s="66" t="n">
        <v>0.6809575955553405</v>
      </c>
      <c r="H848" s="66" t="n">
        <v>4.280124627683492</v>
      </c>
      <c r="I848" s="37" t="inlineStr">
        <is>
          <t>train</t>
        </is>
      </c>
    </row>
    <row r="849" ht="15" customHeight="1" s="35">
      <c r="A849" s="48">
        <f>'1_Raw_Games'!A849</f>
        <v/>
      </c>
      <c r="B849" s="49">
        <f>'1_Raw_Games'!B849</f>
        <v/>
      </c>
      <c r="C849" s="48">
        <f>'1_Raw_Games'!D849</f>
        <v/>
      </c>
      <c r="D849" s="48">
        <f>'1_Raw_Games'!C849</f>
        <v/>
      </c>
      <c r="E849" s="48">
        <f>'1_Raw_Games'!O849</f>
        <v/>
      </c>
      <c r="F849" s="55">
        <f>'3_Elo_Chain'!H849</f>
        <v/>
      </c>
      <c r="G849" s="66" t="n">
        <v>-0.1160296120068425</v>
      </c>
      <c r="H849" s="66" t="n">
        <v>-1.02683529464402</v>
      </c>
      <c r="I849" s="37" t="inlineStr">
        <is>
          <t>train</t>
        </is>
      </c>
    </row>
    <row r="850" ht="15" customHeight="1" s="35">
      <c r="A850" s="48">
        <f>'1_Raw_Games'!A850</f>
        <v/>
      </c>
      <c r="B850" s="49">
        <f>'1_Raw_Games'!B850</f>
        <v/>
      </c>
      <c r="C850" s="48">
        <f>'1_Raw_Games'!D850</f>
        <v/>
      </c>
      <c r="D850" s="48">
        <f>'1_Raw_Games'!C850</f>
        <v/>
      </c>
      <c r="E850" s="48">
        <f>'1_Raw_Games'!O850</f>
        <v/>
      </c>
      <c r="F850" s="55">
        <f>'3_Elo_Chain'!H850</f>
        <v/>
      </c>
      <c r="G850" s="66" t="n">
        <v>-0.0350585350097989</v>
      </c>
      <c r="H850" s="66" t="n">
        <v>-7.928892920709672</v>
      </c>
      <c r="I850" s="37" t="inlineStr">
        <is>
          <t>train</t>
        </is>
      </c>
    </row>
    <row r="851" ht="15" customHeight="1" s="35">
      <c r="A851" s="48">
        <f>'1_Raw_Games'!A851</f>
        <v/>
      </c>
      <c r="B851" s="49">
        <f>'1_Raw_Games'!B851</f>
        <v/>
      </c>
      <c r="C851" s="48">
        <f>'1_Raw_Games'!D851</f>
        <v/>
      </c>
      <c r="D851" s="48">
        <f>'1_Raw_Games'!C851</f>
        <v/>
      </c>
      <c r="E851" s="48">
        <f>'1_Raw_Games'!O851</f>
        <v/>
      </c>
      <c r="F851" s="55">
        <f>'3_Elo_Chain'!H851</f>
        <v/>
      </c>
      <c r="G851" s="66" t="n">
        <v>0.0104848933006253</v>
      </c>
      <c r="H851" s="66" t="n">
        <v>4.979691359517334</v>
      </c>
      <c r="I851" s="37" t="inlineStr">
        <is>
          <t>train</t>
        </is>
      </c>
    </row>
    <row r="852" ht="15" customHeight="1" s="35">
      <c r="A852" s="48">
        <f>'1_Raw_Games'!A852</f>
        <v/>
      </c>
      <c r="B852" s="49">
        <f>'1_Raw_Games'!B852</f>
        <v/>
      </c>
      <c r="C852" s="48">
        <f>'1_Raw_Games'!D852</f>
        <v/>
      </c>
      <c r="D852" s="48">
        <f>'1_Raw_Games'!C852</f>
        <v/>
      </c>
      <c r="E852" s="48">
        <f>'1_Raw_Games'!O852</f>
        <v/>
      </c>
      <c r="F852" s="55">
        <f>'3_Elo_Chain'!H852</f>
        <v/>
      </c>
      <c r="G852" s="66" t="n">
        <v>-0.2109921535475031</v>
      </c>
      <c r="H852" s="66" t="n">
        <v>-1.393404365610153</v>
      </c>
      <c r="I852" s="37" t="inlineStr">
        <is>
          <t>train</t>
        </is>
      </c>
    </row>
    <row r="853" ht="15" customHeight="1" s="35">
      <c r="A853" s="48">
        <f>'1_Raw_Games'!A853</f>
        <v/>
      </c>
      <c r="B853" s="49">
        <f>'1_Raw_Games'!B853</f>
        <v/>
      </c>
      <c r="C853" s="48">
        <f>'1_Raw_Games'!D853</f>
        <v/>
      </c>
      <c r="D853" s="48">
        <f>'1_Raw_Games'!C853</f>
        <v/>
      </c>
      <c r="E853" s="48">
        <f>'1_Raw_Games'!O853</f>
        <v/>
      </c>
      <c r="F853" s="55">
        <f>'3_Elo_Chain'!H853</f>
        <v/>
      </c>
      <c r="G853" s="66" t="n">
        <v>0.1228750875530934</v>
      </c>
      <c r="H853" s="66" t="n">
        <v>1.904329685554776</v>
      </c>
      <c r="I853" s="37" t="inlineStr">
        <is>
          <t>train</t>
        </is>
      </c>
    </row>
    <row r="854" ht="15" customHeight="1" s="35">
      <c r="A854" s="48">
        <f>'1_Raw_Games'!A854</f>
        <v/>
      </c>
      <c r="B854" s="49">
        <f>'1_Raw_Games'!B854</f>
        <v/>
      </c>
      <c r="C854" s="48">
        <f>'1_Raw_Games'!D854</f>
        <v/>
      </c>
      <c r="D854" s="48">
        <f>'1_Raw_Games'!C854</f>
        <v/>
      </c>
      <c r="E854" s="48">
        <f>'1_Raw_Games'!O854</f>
        <v/>
      </c>
      <c r="F854" s="55">
        <f>'3_Elo_Chain'!H854</f>
        <v/>
      </c>
      <c r="G854" s="66" t="n">
        <v>0.3621830538311477</v>
      </c>
      <c r="H854" s="66" t="n">
        <v>4.538046090358121</v>
      </c>
      <c r="I854" s="37" t="inlineStr">
        <is>
          <t>train</t>
        </is>
      </c>
    </row>
    <row r="855" ht="15" customHeight="1" s="35">
      <c r="A855" s="48">
        <f>'1_Raw_Games'!A855</f>
        <v/>
      </c>
      <c r="B855" s="49">
        <f>'1_Raw_Games'!B855</f>
        <v/>
      </c>
      <c r="C855" s="48">
        <f>'1_Raw_Games'!D855</f>
        <v/>
      </c>
      <c r="D855" s="48">
        <f>'1_Raw_Games'!C855</f>
        <v/>
      </c>
      <c r="E855" s="48">
        <f>'1_Raw_Games'!O855</f>
        <v/>
      </c>
      <c r="F855" s="55">
        <f>'3_Elo_Chain'!H855</f>
        <v/>
      </c>
      <c r="G855" s="66" t="n">
        <v>-0.2980363483604026</v>
      </c>
      <c r="H855" s="66" t="n">
        <v>-13.62367666786188</v>
      </c>
      <c r="I855" s="37" t="inlineStr">
        <is>
          <t>train</t>
        </is>
      </c>
    </row>
    <row r="856" ht="15" customHeight="1" s="35">
      <c r="A856" s="48">
        <f>'1_Raw_Games'!A856</f>
        <v/>
      </c>
      <c r="B856" s="49">
        <f>'1_Raw_Games'!B856</f>
        <v/>
      </c>
      <c r="C856" s="48">
        <f>'1_Raw_Games'!D856</f>
        <v/>
      </c>
      <c r="D856" s="48">
        <f>'1_Raw_Games'!C856</f>
        <v/>
      </c>
      <c r="E856" s="48">
        <f>'1_Raw_Games'!O856</f>
        <v/>
      </c>
      <c r="F856" s="55">
        <f>'3_Elo_Chain'!H856</f>
        <v/>
      </c>
      <c r="G856" s="66" t="n">
        <v>0.4378168783168734</v>
      </c>
      <c r="H856" s="66" t="n">
        <v>0.3280064832959262</v>
      </c>
      <c r="I856" s="37" t="inlineStr">
        <is>
          <t>train</t>
        </is>
      </c>
    </row>
    <row r="857" ht="15" customHeight="1" s="35">
      <c r="A857" s="48">
        <f>'1_Raw_Games'!A857</f>
        <v/>
      </c>
      <c r="B857" s="49">
        <f>'1_Raw_Games'!B857</f>
        <v/>
      </c>
      <c r="C857" s="48">
        <f>'1_Raw_Games'!D857</f>
        <v/>
      </c>
      <c r="D857" s="48">
        <f>'1_Raw_Games'!C857</f>
        <v/>
      </c>
      <c r="E857" s="48">
        <f>'1_Raw_Games'!O857</f>
        <v/>
      </c>
      <c r="F857" s="55">
        <f>'3_Elo_Chain'!H857</f>
        <v/>
      </c>
      <c r="G857" s="66" t="n">
        <v>0.1251037139206722</v>
      </c>
      <c r="H857" s="66" t="n">
        <v>0.700176330190123</v>
      </c>
      <c r="I857" s="37" t="inlineStr">
        <is>
          <t>train</t>
        </is>
      </c>
    </row>
    <row r="858" ht="15" customHeight="1" s="35">
      <c r="A858" s="48">
        <f>'1_Raw_Games'!A858</f>
        <v/>
      </c>
      <c r="B858" s="49">
        <f>'1_Raw_Games'!B858</f>
        <v/>
      </c>
      <c r="C858" s="48">
        <f>'1_Raw_Games'!D858</f>
        <v/>
      </c>
      <c r="D858" s="48">
        <f>'1_Raw_Games'!C858</f>
        <v/>
      </c>
      <c r="E858" s="48">
        <f>'1_Raw_Games'!O858</f>
        <v/>
      </c>
      <c r="F858" s="55">
        <f>'3_Elo_Chain'!H858</f>
        <v/>
      </c>
      <c r="G858" s="66" t="n">
        <v>0.2693850572835859</v>
      </c>
      <c r="H858" s="66" t="n">
        <v>-1.120103900647325</v>
      </c>
      <c r="I858" s="37" t="inlineStr">
        <is>
          <t>train</t>
        </is>
      </c>
    </row>
    <row r="859" ht="15" customHeight="1" s="35">
      <c r="A859" s="48">
        <f>'1_Raw_Games'!A859</f>
        <v/>
      </c>
      <c r="B859" s="49">
        <f>'1_Raw_Games'!B859</f>
        <v/>
      </c>
      <c r="C859" s="48">
        <f>'1_Raw_Games'!D859</f>
        <v/>
      </c>
      <c r="D859" s="48">
        <f>'1_Raw_Games'!C859</f>
        <v/>
      </c>
      <c r="E859" s="48">
        <f>'1_Raw_Games'!O859</f>
        <v/>
      </c>
      <c r="F859" s="55">
        <f>'3_Elo_Chain'!H859</f>
        <v/>
      </c>
      <c r="G859" s="66" t="n">
        <v>0.5809074230993628</v>
      </c>
      <c r="H859" s="66" t="n">
        <v>0.1168287300711727</v>
      </c>
      <c r="I859" s="37" t="inlineStr">
        <is>
          <t>train</t>
        </is>
      </c>
    </row>
    <row r="860" ht="15" customHeight="1" s="35">
      <c r="A860" s="48">
        <f>'1_Raw_Games'!A860</f>
        <v/>
      </c>
      <c r="B860" s="49">
        <f>'1_Raw_Games'!B860</f>
        <v/>
      </c>
      <c r="C860" s="48">
        <f>'1_Raw_Games'!D860</f>
        <v/>
      </c>
      <c r="D860" s="48">
        <f>'1_Raw_Games'!C860</f>
        <v/>
      </c>
      <c r="E860" s="48">
        <f>'1_Raw_Games'!O860</f>
        <v/>
      </c>
      <c r="F860" s="55">
        <f>'3_Elo_Chain'!H860</f>
        <v/>
      </c>
      <c r="G860" s="66" t="n">
        <v>0.8966553316178494</v>
      </c>
      <c r="H860" s="66" t="n">
        <v>-5.051551231966214</v>
      </c>
      <c r="I860" s="37" t="inlineStr">
        <is>
          <t>train</t>
        </is>
      </c>
    </row>
    <row r="861" ht="15" customHeight="1" s="35">
      <c r="A861" s="48">
        <f>'1_Raw_Games'!A861</f>
        <v/>
      </c>
      <c r="B861" s="49">
        <f>'1_Raw_Games'!B861</f>
        <v/>
      </c>
      <c r="C861" s="48">
        <f>'1_Raw_Games'!D861</f>
        <v/>
      </c>
      <c r="D861" s="48">
        <f>'1_Raw_Games'!C861</f>
        <v/>
      </c>
      <c r="E861" s="48">
        <f>'1_Raw_Games'!O861</f>
        <v/>
      </c>
      <c r="F861" s="55">
        <f>'3_Elo_Chain'!H861</f>
        <v/>
      </c>
      <c r="G861" s="66" t="n">
        <v>-0.4950893795555173</v>
      </c>
      <c r="H861" s="66" t="n">
        <v>1.381043974288134</v>
      </c>
      <c r="I861" s="37" t="inlineStr">
        <is>
          <t>train</t>
        </is>
      </c>
    </row>
    <row r="862" ht="15" customHeight="1" s="35">
      <c r="A862" s="48">
        <f>'1_Raw_Games'!A862</f>
        <v/>
      </c>
      <c r="B862" s="49">
        <f>'1_Raw_Games'!B862</f>
        <v/>
      </c>
      <c r="C862" s="48">
        <f>'1_Raw_Games'!D862</f>
        <v/>
      </c>
      <c r="D862" s="48">
        <f>'1_Raw_Games'!C862</f>
        <v/>
      </c>
      <c r="E862" s="48">
        <f>'1_Raw_Games'!O862</f>
        <v/>
      </c>
      <c r="F862" s="55">
        <f>'3_Elo_Chain'!H862</f>
        <v/>
      </c>
      <c r="G862" s="66" t="n">
        <v>0.6762778465603742</v>
      </c>
      <c r="H862" s="66" t="n">
        <v>-0.7797604785965153</v>
      </c>
      <c r="I862" s="37" t="inlineStr">
        <is>
          <t>train</t>
        </is>
      </c>
    </row>
    <row r="863" ht="15" customHeight="1" s="35">
      <c r="A863" s="48">
        <f>'1_Raw_Games'!A863</f>
        <v/>
      </c>
      <c r="B863" s="49">
        <f>'1_Raw_Games'!B863</f>
        <v/>
      </c>
      <c r="C863" s="48">
        <f>'1_Raw_Games'!D863</f>
        <v/>
      </c>
      <c r="D863" s="48">
        <f>'1_Raw_Games'!C863</f>
        <v/>
      </c>
      <c r="E863" s="48">
        <f>'1_Raw_Games'!O863</f>
        <v/>
      </c>
      <c r="F863" s="55">
        <f>'3_Elo_Chain'!H863</f>
        <v/>
      </c>
      <c r="G863" s="66" t="n">
        <v>-0.0134507470476288</v>
      </c>
      <c r="H863" s="66" t="n">
        <v>1.987771716418719</v>
      </c>
      <c r="I863" s="37" t="inlineStr">
        <is>
          <t>train</t>
        </is>
      </c>
    </row>
    <row r="864" ht="15" customHeight="1" s="35">
      <c r="A864" s="48">
        <f>'1_Raw_Games'!A864</f>
        <v/>
      </c>
      <c r="B864" s="49">
        <f>'1_Raw_Games'!B864</f>
        <v/>
      </c>
      <c r="C864" s="48">
        <f>'1_Raw_Games'!D864</f>
        <v/>
      </c>
      <c r="D864" s="48">
        <f>'1_Raw_Games'!C864</f>
        <v/>
      </c>
      <c r="E864" s="48">
        <f>'1_Raw_Games'!O864</f>
        <v/>
      </c>
      <c r="F864" s="55">
        <f>'3_Elo_Chain'!H864</f>
        <v/>
      </c>
      <c r="G864" s="66" t="n">
        <v>-0.2105086767113276</v>
      </c>
      <c r="H864" s="66" t="n">
        <v>6.100733448141241</v>
      </c>
      <c r="I864" s="37" t="inlineStr">
        <is>
          <t>train</t>
        </is>
      </c>
    </row>
    <row r="865" ht="15" customHeight="1" s="35">
      <c r="A865" s="48">
        <f>'1_Raw_Games'!A865</f>
        <v/>
      </c>
      <c r="B865" s="49">
        <f>'1_Raw_Games'!B865</f>
        <v/>
      </c>
      <c r="C865" s="48">
        <f>'1_Raw_Games'!D865</f>
        <v/>
      </c>
      <c r="D865" s="48">
        <f>'1_Raw_Games'!C865</f>
        <v/>
      </c>
      <c r="E865" s="48">
        <f>'1_Raw_Games'!O865</f>
        <v/>
      </c>
      <c r="F865" s="55">
        <f>'3_Elo_Chain'!H865</f>
        <v/>
      </c>
      <c r="G865" s="66" t="n">
        <v>0.1496071054918738</v>
      </c>
      <c r="H865" s="66" t="n">
        <v>2.658956324533653</v>
      </c>
      <c r="I865" s="37" t="inlineStr">
        <is>
          <t>train</t>
        </is>
      </c>
    </row>
    <row r="866" ht="15" customHeight="1" s="35">
      <c r="A866" s="48">
        <f>'1_Raw_Games'!A866</f>
        <v/>
      </c>
      <c r="B866" s="49">
        <f>'1_Raw_Games'!B866</f>
        <v/>
      </c>
      <c r="C866" s="48">
        <f>'1_Raw_Games'!D866</f>
        <v/>
      </c>
      <c r="D866" s="48">
        <f>'1_Raw_Games'!C866</f>
        <v/>
      </c>
      <c r="E866" s="48">
        <f>'1_Raw_Games'!O866</f>
        <v/>
      </c>
      <c r="F866" s="55">
        <f>'3_Elo_Chain'!H866</f>
        <v/>
      </c>
      <c r="G866" s="66" t="n">
        <v>0.0498548521822424</v>
      </c>
      <c r="H866" s="66" t="n">
        <v>-10.94103989605278</v>
      </c>
      <c r="I866" s="37" t="inlineStr">
        <is>
          <t>train</t>
        </is>
      </c>
    </row>
    <row r="867" ht="15" customHeight="1" s="35">
      <c r="A867" s="48">
        <f>'1_Raw_Games'!A867</f>
        <v/>
      </c>
      <c r="B867" s="49">
        <f>'1_Raw_Games'!B867</f>
        <v/>
      </c>
      <c r="C867" s="48">
        <f>'1_Raw_Games'!D867</f>
        <v/>
      </c>
      <c r="D867" s="48">
        <f>'1_Raw_Games'!C867</f>
        <v/>
      </c>
      <c r="E867" s="48">
        <f>'1_Raw_Games'!O867</f>
        <v/>
      </c>
      <c r="F867" s="55">
        <f>'3_Elo_Chain'!H867</f>
        <v/>
      </c>
      <c r="G867" s="66" t="n">
        <v>-0.0514990159300013</v>
      </c>
      <c r="H867" s="66" t="n">
        <v>-4.569082307800128</v>
      </c>
      <c r="I867" s="37" t="inlineStr">
        <is>
          <t>train</t>
        </is>
      </c>
    </row>
    <row r="868" ht="15" customHeight="1" s="35">
      <c r="A868" s="48">
        <f>'1_Raw_Games'!A868</f>
        <v/>
      </c>
      <c r="B868" s="49">
        <f>'1_Raw_Games'!B868</f>
        <v/>
      </c>
      <c r="C868" s="48">
        <f>'1_Raw_Games'!D868</f>
        <v/>
      </c>
      <c r="D868" s="48">
        <f>'1_Raw_Games'!C868</f>
        <v/>
      </c>
      <c r="E868" s="48">
        <f>'1_Raw_Games'!O868</f>
        <v/>
      </c>
      <c r="F868" s="55">
        <f>'3_Elo_Chain'!H868</f>
        <v/>
      </c>
      <c r="G868" s="66" t="n">
        <v>-0.4207362912911734</v>
      </c>
      <c r="H868" s="66" t="n">
        <v>8.836119128605475</v>
      </c>
      <c r="I868" s="37" t="inlineStr">
        <is>
          <t>train</t>
        </is>
      </c>
    </row>
    <row r="869" ht="15" customHeight="1" s="35">
      <c r="A869" s="48">
        <f>'1_Raw_Games'!A869</f>
        <v/>
      </c>
      <c r="B869" s="49">
        <f>'1_Raw_Games'!B869</f>
        <v/>
      </c>
      <c r="C869" s="48">
        <f>'1_Raw_Games'!D869</f>
        <v/>
      </c>
      <c r="D869" s="48">
        <f>'1_Raw_Games'!C869</f>
        <v/>
      </c>
      <c r="E869" s="48">
        <f>'1_Raw_Games'!O869</f>
        <v/>
      </c>
      <c r="F869" s="55">
        <f>'3_Elo_Chain'!H869</f>
        <v/>
      </c>
      <c r="G869" s="66" t="n">
        <v>-0.0123301004386332</v>
      </c>
      <c r="H869" s="66" t="n">
        <v>-5.052849742484706</v>
      </c>
      <c r="I869" s="37" t="inlineStr">
        <is>
          <t>train</t>
        </is>
      </c>
    </row>
    <row r="870" ht="15" customHeight="1" s="35">
      <c r="A870" s="48">
        <f>'1_Raw_Games'!A870</f>
        <v/>
      </c>
      <c r="B870" s="49">
        <f>'1_Raw_Games'!B870</f>
        <v/>
      </c>
      <c r="C870" s="48">
        <f>'1_Raw_Games'!D870</f>
        <v/>
      </c>
      <c r="D870" s="48">
        <f>'1_Raw_Games'!C870</f>
        <v/>
      </c>
      <c r="E870" s="48">
        <f>'1_Raw_Games'!O870</f>
        <v/>
      </c>
      <c r="F870" s="55">
        <f>'3_Elo_Chain'!H870</f>
        <v/>
      </c>
      <c r="G870" s="66" t="n">
        <v>0.3427931641546993</v>
      </c>
      <c r="H870" s="66" t="n">
        <v>-2.193615388961248</v>
      </c>
      <c r="I870" s="37" t="inlineStr">
        <is>
          <t>train</t>
        </is>
      </c>
    </row>
    <row r="871" ht="15" customHeight="1" s="35">
      <c r="A871" s="48">
        <f>'1_Raw_Games'!A871</f>
        <v/>
      </c>
      <c r="B871" s="49">
        <f>'1_Raw_Games'!B871</f>
        <v/>
      </c>
      <c r="C871" s="48">
        <f>'1_Raw_Games'!D871</f>
        <v/>
      </c>
      <c r="D871" s="48">
        <f>'1_Raw_Games'!C871</f>
        <v/>
      </c>
      <c r="E871" s="48">
        <f>'1_Raw_Games'!O871</f>
        <v/>
      </c>
      <c r="F871" s="55">
        <f>'3_Elo_Chain'!H871</f>
        <v/>
      </c>
      <c r="G871" s="66" t="n">
        <v>-0.0380935146163369</v>
      </c>
      <c r="H871" s="66" t="n">
        <v>-4.503586403802719</v>
      </c>
      <c r="I871" s="37" t="inlineStr">
        <is>
          <t>train</t>
        </is>
      </c>
    </row>
    <row r="872" ht="15" customHeight="1" s="35">
      <c r="A872" s="48">
        <f>'1_Raw_Games'!A872</f>
        <v/>
      </c>
      <c r="B872" s="49">
        <f>'1_Raw_Games'!B872</f>
        <v/>
      </c>
      <c r="C872" s="48">
        <f>'1_Raw_Games'!D872</f>
        <v/>
      </c>
      <c r="D872" s="48">
        <f>'1_Raw_Games'!C872</f>
        <v/>
      </c>
      <c r="E872" s="48">
        <f>'1_Raw_Games'!O872</f>
        <v/>
      </c>
      <c r="F872" s="55">
        <f>'3_Elo_Chain'!H872</f>
        <v/>
      </c>
      <c r="G872" s="66" t="n">
        <v>0.1183218676645319</v>
      </c>
      <c r="H872" s="66" t="n">
        <v>4.880210899993965</v>
      </c>
      <c r="I872" s="37" t="inlineStr">
        <is>
          <t>train</t>
        </is>
      </c>
    </row>
    <row r="873" ht="15" customHeight="1" s="35">
      <c r="A873" s="48">
        <f>'1_Raw_Games'!A873</f>
        <v/>
      </c>
      <c r="B873" s="49">
        <f>'1_Raw_Games'!B873</f>
        <v/>
      </c>
      <c r="C873" s="48">
        <f>'1_Raw_Games'!D873</f>
        <v/>
      </c>
      <c r="D873" s="48">
        <f>'1_Raw_Games'!C873</f>
        <v/>
      </c>
      <c r="E873" s="48">
        <f>'1_Raw_Games'!O873</f>
        <v/>
      </c>
      <c r="F873" s="55">
        <f>'3_Elo_Chain'!H873</f>
        <v/>
      </c>
      <c r="G873" s="66" t="n">
        <v>-0.1639724653483923</v>
      </c>
      <c r="H873" s="66" t="n">
        <v>-3.813682431787589</v>
      </c>
      <c r="I873" s="37" t="inlineStr">
        <is>
          <t>train</t>
        </is>
      </c>
    </row>
    <row r="874" ht="15" customHeight="1" s="35">
      <c r="A874" s="48">
        <f>'1_Raw_Games'!A874</f>
        <v/>
      </c>
      <c r="B874" s="49">
        <f>'1_Raw_Games'!B874</f>
        <v/>
      </c>
      <c r="C874" s="48">
        <f>'1_Raw_Games'!D874</f>
        <v/>
      </c>
      <c r="D874" s="48">
        <f>'1_Raw_Games'!C874</f>
        <v/>
      </c>
      <c r="E874" s="48">
        <f>'1_Raw_Games'!O874</f>
        <v/>
      </c>
      <c r="F874" s="55">
        <f>'3_Elo_Chain'!H874</f>
        <v/>
      </c>
      <c r="G874" s="66" t="n">
        <v>-0.178853581978328</v>
      </c>
      <c r="H874" s="66" t="n">
        <v>0.0415392512367889</v>
      </c>
      <c r="I874" s="37" t="inlineStr">
        <is>
          <t>train</t>
        </is>
      </c>
    </row>
    <row r="875" ht="15" customHeight="1" s="35">
      <c r="A875" s="48">
        <f>'1_Raw_Games'!A875</f>
        <v/>
      </c>
      <c r="B875" s="49">
        <f>'1_Raw_Games'!B875</f>
        <v/>
      </c>
      <c r="C875" s="48">
        <f>'1_Raw_Games'!D875</f>
        <v/>
      </c>
      <c r="D875" s="48">
        <f>'1_Raw_Games'!C875</f>
        <v/>
      </c>
      <c r="E875" s="48">
        <f>'1_Raw_Games'!O875</f>
        <v/>
      </c>
      <c r="F875" s="55">
        <f>'3_Elo_Chain'!H875</f>
        <v/>
      </c>
      <c r="G875" s="66" t="n">
        <v>1.117249895086128</v>
      </c>
      <c r="H875" s="66" t="n">
        <v>-0.6407398388381882</v>
      </c>
      <c r="I875" s="37" t="inlineStr">
        <is>
          <t>train</t>
        </is>
      </c>
    </row>
    <row r="876" ht="15" customHeight="1" s="35">
      <c r="A876" s="48">
        <f>'1_Raw_Games'!A876</f>
        <v/>
      </c>
      <c r="B876" s="49">
        <f>'1_Raw_Games'!B876</f>
        <v/>
      </c>
      <c r="C876" s="48">
        <f>'1_Raw_Games'!D876</f>
        <v/>
      </c>
      <c r="D876" s="48">
        <f>'1_Raw_Games'!C876</f>
        <v/>
      </c>
      <c r="E876" s="48">
        <f>'1_Raw_Games'!O876</f>
        <v/>
      </c>
      <c r="F876" s="55">
        <f>'3_Elo_Chain'!H876</f>
        <v/>
      </c>
      <c r="G876" s="66" t="n">
        <v>-0.2552024249911944</v>
      </c>
      <c r="H876" s="66" t="n">
        <v>-5.945301021920187</v>
      </c>
      <c r="I876" s="37" t="inlineStr">
        <is>
          <t>train</t>
        </is>
      </c>
    </row>
    <row r="877" ht="15" customHeight="1" s="35">
      <c r="A877" s="48">
        <f>'1_Raw_Games'!A877</f>
        <v/>
      </c>
      <c r="B877" s="49">
        <f>'1_Raw_Games'!B877</f>
        <v/>
      </c>
      <c r="C877" s="48">
        <f>'1_Raw_Games'!D877</f>
        <v/>
      </c>
      <c r="D877" s="48">
        <f>'1_Raw_Games'!C877</f>
        <v/>
      </c>
      <c r="E877" s="48">
        <f>'1_Raw_Games'!O877</f>
        <v/>
      </c>
      <c r="F877" s="55">
        <f>'3_Elo_Chain'!H877</f>
        <v/>
      </c>
      <c r="G877" s="66" t="n">
        <v>0.0503057893381378</v>
      </c>
      <c r="H877" s="66" t="n">
        <v>-0.920736672070781</v>
      </c>
      <c r="I877" s="37" t="inlineStr">
        <is>
          <t>train</t>
        </is>
      </c>
    </row>
    <row r="878" ht="15" customHeight="1" s="35">
      <c r="A878" s="48">
        <f>'1_Raw_Games'!A878</f>
        <v/>
      </c>
      <c r="B878" s="49">
        <f>'1_Raw_Games'!B878</f>
        <v/>
      </c>
      <c r="C878" s="48">
        <f>'1_Raw_Games'!D878</f>
        <v/>
      </c>
      <c r="D878" s="48">
        <f>'1_Raw_Games'!C878</f>
        <v/>
      </c>
      <c r="E878" s="48">
        <f>'1_Raw_Games'!O878</f>
        <v/>
      </c>
      <c r="F878" s="55">
        <f>'3_Elo_Chain'!H878</f>
        <v/>
      </c>
      <c r="G878" s="66" t="n">
        <v>-0.3553246881171605</v>
      </c>
      <c r="H878" s="66" t="n">
        <v>-0.4955624587358507</v>
      </c>
      <c r="I878" s="37" t="inlineStr">
        <is>
          <t>train</t>
        </is>
      </c>
    </row>
    <row r="879" ht="15" customHeight="1" s="35">
      <c r="A879" s="48">
        <f>'1_Raw_Games'!A879</f>
        <v/>
      </c>
      <c r="B879" s="49">
        <f>'1_Raw_Games'!B879</f>
        <v/>
      </c>
      <c r="C879" s="48">
        <f>'1_Raw_Games'!D879</f>
        <v/>
      </c>
      <c r="D879" s="48">
        <f>'1_Raw_Games'!C879</f>
        <v/>
      </c>
      <c r="E879" s="48">
        <f>'1_Raw_Games'!O879</f>
        <v/>
      </c>
      <c r="F879" s="55">
        <f>'3_Elo_Chain'!H879</f>
        <v/>
      </c>
      <c r="G879" s="66" t="n">
        <v>0.2224718624561404</v>
      </c>
      <c r="H879" s="66" t="n">
        <v>-4.309240734756989</v>
      </c>
      <c r="I879" s="37" t="inlineStr">
        <is>
          <t>train</t>
        </is>
      </c>
    </row>
    <row r="880" ht="15" customHeight="1" s="35">
      <c r="A880" s="48">
        <f>'1_Raw_Games'!A880</f>
        <v/>
      </c>
      <c r="B880" s="49">
        <f>'1_Raw_Games'!B880</f>
        <v/>
      </c>
      <c r="C880" s="48">
        <f>'1_Raw_Games'!D880</f>
        <v/>
      </c>
      <c r="D880" s="48">
        <f>'1_Raw_Games'!C880</f>
        <v/>
      </c>
      <c r="E880" s="48">
        <f>'1_Raw_Games'!O880</f>
        <v/>
      </c>
      <c r="F880" s="55">
        <f>'3_Elo_Chain'!H880</f>
        <v/>
      </c>
      <c r="G880" s="66" t="n">
        <v>0.6990263076740542</v>
      </c>
      <c r="H880" s="66" t="n">
        <v>0.5822230728562758</v>
      </c>
      <c r="I880" s="37" t="inlineStr">
        <is>
          <t>train</t>
        </is>
      </c>
    </row>
    <row r="881" ht="15" customHeight="1" s="35">
      <c r="A881" s="48">
        <f>'1_Raw_Games'!A881</f>
        <v/>
      </c>
      <c r="B881" s="49">
        <f>'1_Raw_Games'!B881</f>
        <v/>
      </c>
      <c r="C881" s="48">
        <f>'1_Raw_Games'!D881</f>
        <v/>
      </c>
      <c r="D881" s="48">
        <f>'1_Raw_Games'!C881</f>
        <v/>
      </c>
      <c r="E881" s="48">
        <f>'1_Raw_Games'!O881</f>
        <v/>
      </c>
      <c r="F881" s="55">
        <f>'3_Elo_Chain'!H881</f>
        <v/>
      </c>
      <c r="G881" s="66" t="n">
        <v>-0.9394285480651112</v>
      </c>
      <c r="H881" s="66" t="n">
        <v>-7.480224724851287</v>
      </c>
      <c r="I881" s="37" t="inlineStr">
        <is>
          <t>train</t>
        </is>
      </c>
    </row>
    <row r="882" ht="15" customHeight="1" s="35">
      <c r="A882" s="48">
        <f>'1_Raw_Games'!A882</f>
        <v/>
      </c>
      <c r="B882" s="49">
        <f>'1_Raw_Games'!B882</f>
        <v/>
      </c>
      <c r="C882" s="48">
        <f>'1_Raw_Games'!D882</f>
        <v/>
      </c>
      <c r="D882" s="48">
        <f>'1_Raw_Games'!C882</f>
        <v/>
      </c>
      <c r="E882" s="48">
        <f>'1_Raw_Games'!O882</f>
        <v/>
      </c>
      <c r="F882" s="55">
        <f>'3_Elo_Chain'!H882</f>
        <v/>
      </c>
      <c r="G882" s="66" t="n">
        <v>-0.0156128434073474</v>
      </c>
      <c r="H882" s="66" t="n">
        <v>3.501440050648232</v>
      </c>
      <c r="I882" s="37" t="inlineStr">
        <is>
          <t>train</t>
        </is>
      </c>
    </row>
    <row r="883" ht="15" customHeight="1" s="35">
      <c r="A883" s="48">
        <f>'1_Raw_Games'!A883</f>
        <v/>
      </c>
      <c r="B883" s="49">
        <f>'1_Raw_Games'!B883</f>
        <v/>
      </c>
      <c r="C883" s="48">
        <f>'1_Raw_Games'!D883</f>
        <v/>
      </c>
      <c r="D883" s="48">
        <f>'1_Raw_Games'!C883</f>
        <v/>
      </c>
      <c r="E883" s="48">
        <f>'1_Raw_Games'!O883</f>
        <v/>
      </c>
      <c r="F883" s="55">
        <f>'3_Elo_Chain'!H883</f>
        <v/>
      </c>
      <c r="G883" s="66" t="n">
        <v>-0.0221664535943111</v>
      </c>
      <c r="H883" s="66" t="n">
        <v>-6.26777129074228</v>
      </c>
      <c r="I883" s="37" t="inlineStr">
        <is>
          <t>train</t>
        </is>
      </c>
    </row>
    <row r="884" ht="15" customHeight="1" s="35">
      <c r="A884" s="48">
        <f>'1_Raw_Games'!A884</f>
        <v/>
      </c>
      <c r="B884" s="49">
        <f>'1_Raw_Games'!B884</f>
        <v/>
      </c>
      <c r="C884" s="48">
        <f>'1_Raw_Games'!D884</f>
        <v/>
      </c>
      <c r="D884" s="48">
        <f>'1_Raw_Games'!C884</f>
        <v/>
      </c>
      <c r="E884" s="48">
        <f>'1_Raw_Games'!O884</f>
        <v/>
      </c>
      <c r="F884" s="55">
        <f>'3_Elo_Chain'!H884</f>
        <v/>
      </c>
      <c r="G884" s="66" t="n">
        <v>0.511806324520372</v>
      </c>
      <c r="H884" s="66" t="n">
        <v>-1.737769138556048</v>
      </c>
      <c r="I884" s="37" t="inlineStr">
        <is>
          <t>train</t>
        </is>
      </c>
    </row>
    <row r="885" ht="15" customHeight="1" s="35">
      <c r="A885" s="48">
        <f>'1_Raw_Games'!A885</f>
        <v/>
      </c>
      <c r="B885" s="49">
        <f>'1_Raw_Games'!B885</f>
        <v/>
      </c>
      <c r="C885" s="48">
        <f>'1_Raw_Games'!D885</f>
        <v/>
      </c>
      <c r="D885" s="48">
        <f>'1_Raw_Games'!C885</f>
        <v/>
      </c>
      <c r="E885" s="48">
        <f>'1_Raw_Games'!O885</f>
        <v/>
      </c>
      <c r="F885" s="55">
        <f>'3_Elo_Chain'!H885</f>
        <v/>
      </c>
      <c r="G885" s="66" t="n">
        <v>0.1104290090895534</v>
      </c>
      <c r="H885" s="66" t="n">
        <v>-4.518223142586429</v>
      </c>
      <c r="I885" s="37" t="inlineStr">
        <is>
          <t>train</t>
        </is>
      </c>
    </row>
    <row r="886" ht="15" customHeight="1" s="35">
      <c r="A886" s="48">
        <f>'1_Raw_Games'!A886</f>
        <v/>
      </c>
      <c r="B886" s="49">
        <f>'1_Raw_Games'!B886</f>
        <v/>
      </c>
      <c r="C886" s="48">
        <f>'1_Raw_Games'!D886</f>
        <v/>
      </c>
      <c r="D886" s="48">
        <f>'1_Raw_Games'!C886</f>
        <v/>
      </c>
      <c r="E886" s="48">
        <f>'1_Raw_Games'!O886</f>
        <v/>
      </c>
      <c r="F886" s="55">
        <f>'3_Elo_Chain'!H886</f>
        <v/>
      </c>
      <c r="G886" s="66" t="n">
        <v>0.2430388560099032</v>
      </c>
      <c r="H886" s="66" t="n">
        <v>-0.7850768605523291</v>
      </c>
      <c r="I886" s="37" t="inlineStr">
        <is>
          <t>train</t>
        </is>
      </c>
    </row>
    <row r="887" ht="15" customHeight="1" s="35">
      <c r="A887" s="48">
        <f>'1_Raw_Games'!A887</f>
        <v/>
      </c>
      <c r="B887" s="49">
        <f>'1_Raw_Games'!B887</f>
        <v/>
      </c>
      <c r="C887" s="48">
        <f>'1_Raw_Games'!D887</f>
        <v/>
      </c>
      <c r="D887" s="48">
        <f>'1_Raw_Games'!C887</f>
        <v/>
      </c>
      <c r="E887" s="48">
        <f>'1_Raw_Games'!O887</f>
        <v/>
      </c>
      <c r="F887" s="55">
        <f>'3_Elo_Chain'!H887</f>
        <v/>
      </c>
      <c r="G887" s="66" t="n">
        <v>-0.0870363688622231</v>
      </c>
      <c r="H887" s="66" t="n">
        <v>-1.17112405853568</v>
      </c>
      <c r="I887" s="37" t="inlineStr">
        <is>
          <t>train</t>
        </is>
      </c>
    </row>
    <row r="888" ht="15" customHeight="1" s="35">
      <c r="A888" s="48">
        <f>'1_Raw_Games'!A888</f>
        <v/>
      </c>
      <c r="B888" s="49">
        <f>'1_Raw_Games'!B888</f>
        <v/>
      </c>
      <c r="C888" s="48">
        <f>'1_Raw_Games'!D888</f>
        <v/>
      </c>
      <c r="D888" s="48">
        <f>'1_Raw_Games'!C888</f>
        <v/>
      </c>
      <c r="E888" s="48">
        <f>'1_Raw_Games'!O888</f>
        <v/>
      </c>
      <c r="F888" s="55">
        <f>'3_Elo_Chain'!H888</f>
        <v/>
      </c>
      <c r="G888" s="66" t="n">
        <v>0.4732696921883259</v>
      </c>
      <c r="H888" s="66" t="n">
        <v>-4.298104888040714</v>
      </c>
      <c r="I888" s="37" t="inlineStr">
        <is>
          <t>train</t>
        </is>
      </c>
    </row>
    <row r="889" ht="15" customHeight="1" s="35">
      <c r="A889" s="48">
        <f>'1_Raw_Games'!A889</f>
        <v/>
      </c>
      <c r="B889" s="49">
        <f>'1_Raw_Games'!B889</f>
        <v/>
      </c>
      <c r="C889" s="48">
        <f>'1_Raw_Games'!D889</f>
        <v/>
      </c>
      <c r="D889" s="48">
        <f>'1_Raw_Games'!C889</f>
        <v/>
      </c>
      <c r="E889" s="48">
        <f>'1_Raw_Games'!O889</f>
        <v/>
      </c>
      <c r="F889" s="55">
        <f>'3_Elo_Chain'!H889</f>
        <v/>
      </c>
      <c r="G889" s="66" t="n">
        <v>1.113298837221404</v>
      </c>
      <c r="H889" s="66" t="n">
        <v>3.785907676790857</v>
      </c>
      <c r="I889" s="37" t="inlineStr">
        <is>
          <t>train</t>
        </is>
      </c>
    </row>
    <row r="890" ht="15" customHeight="1" s="35">
      <c r="A890" s="48">
        <f>'1_Raw_Games'!A890</f>
        <v/>
      </c>
      <c r="B890" s="49">
        <f>'1_Raw_Games'!B890</f>
        <v/>
      </c>
      <c r="C890" s="48">
        <f>'1_Raw_Games'!D890</f>
        <v/>
      </c>
      <c r="D890" s="48">
        <f>'1_Raw_Games'!C890</f>
        <v/>
      </c>
      <c r="E890" s="48">
        <f>'1_Raw_Games'!O890</f>
        <v/>
      </c>
      <c r="F890" s="55">
        <f>'3_Elo_Chain'!H890</f>
        <v/>
      </c>
      <c r="G890" s="66" t="n">
        <v>-0.2316032891945128</v>
      </c>
      <c r="H890" s="66" t="n">
        <v>0.7178778353916888</v>
      </c>
      <c r="I890" s="37" t="inlineStr">
        <is>
          <t>train</t>
        </is>
      </c>
    </row>
    <row r="891" ht="15" customHeight="1" s="35">
      <c r="A891" s="48">
        <f>'1_Raw_Games'!A891</f>
        <v/>
      </c>
      <c r="B891" s="49">
        <f>'1_Raw_Games'!B891</f>
        <v/>
      </c>
      <c r="C891" s="48">
        <f>'1_Raw_Games'!D891</f>
        <v/>
      </c>
      <c r="D891" s="48">
        <f>'1_Raw_Games'!C891</f>
        <v/>
      </c>
      <c r="E891" s="48">
        <f>'1_Raw_Games'!O891</f>
        <v/>
      </c>
      <c r="F891" s="55">
        <f>'3_Elo_Chain'!H891</f>
        <v/>
      </c>
      <c r="G891" s="66" t="n">
        <v>0.1423833813108532</v>
      </c>
      <c r="H891" s="66" t="n">
        <v>-0.8422573106794293</v>
      </c>
      <c r="I891" s="37" t="inlineStr">
        <is>
          <t>train</t>
        </is>
      </c>
    </row>
    <row r="892" ht="15" customHeight="1" s="35">
      <c r="A892" s="48">
        <f>'1_Raw_Games'!A892</f>
        <v/>
      </c>
      <c r="B892" s="49">
        <f>'1_Raw_Games'!B892</f>
        <v/>
      </c>
      <c r="C892" s="48">
        <f>'1_Raw_Games'!D892</f>
        <v/>
      </c>
      <c r="D892" s="48">
        <f>'1_Raw_Games'!C892</f>
        <v/>
      </c>
      <c r="E892" s="48">
        <f>'1_Raw_Games'!O892</f>
        <v/>
      </c>
      <c r="F892" s="55">
        <f>'3_Elo_Chain'!H892</f>
        <v/>
      </c>
      <c r="G892" s="66" t="n">
        <v>0.4951520217429672</v>
      </c>
      <c r="H892" s="66" t="n">
        <v>-6.69320416522119</v>
      </c>
      <c r="I892" s="37" t="inlineStr">
        <is>
          <t>train</t>
        </is>
      </c>
    </row>
    <row r="893" ht="15" customHeight="1" s="35">
      <c r="A893" s="48">
        <f>'1_Raw_Games'!A893</f>
        <v/>
      </c>
      <c r="B893" s="49">
        <f>'1_Raw_Games'!B893</f>
        <v/>
      </c>
      <c r="C893" s="48">
        <f>'1_Raw_Games'!D893</f>
        <v/>
      </c>
      <c r="D893" s="48">
        <f>'1_Raw_Games'!C893</f>
        <v/>
      </c>
      <c r="E893" s="48">
        <f>'1_Raw_Games'!O893</f>
        <v/>
      </c>
      <c r="F893" s="55">
        <f>'3_Elo_Chain'!H893</f>
        <v/>
      </c>
      <c r="G893" s="66" t="n">
        <v>0.1321099173351066</v>
      </c>
      <c r="H893" s="66" t="n">
        <v>4.30733023640964</v>
      </c>
      <c r="I893" s="37" t="inlineStr">
        <is>
          <t>train</t>
        </is>
      </c>
    </row>
    <row r="894" ht="15" customHeight="1" s="35">
      <c r="A894" s="48">
        <f>'1_Raw_Games'!A894</f>
        <v/>
      </c>
      <c r="B894" s="49">
        <f>'1_Raw_Games'!B894</f>
        <v/>
      </c>
      <c r="C894" s="48">
        <f>'1_Raw_Games'!D894</f>
        <v/>
      </c>
      <c r="D894" s="48">
        <f>'1_Raw_Games'!C894</f>
        <v/>
      </c>
      <c r="E894" s="48">
        <f>'1_Raw_Games'!O894</f>
        <v/>
      </c>
      <c r="F894" s="55">
        <f>'3_Elo_Chain'!H894</f>
        <v/>
      </c>
      <c r="G894" s="66" t="n">
        <v>-0.1043192141270404</v>
      </c>
      <c r="H894" s="66" t="n">
        <v>5.785345209874079</v>
      </c>
      <c r="I894" s="37" t="inlineStr">
        <is>
          <t>train</t>
        </is>
      </c>
    </row>
    <row r="895" ht="15" customHeight="1" s="35">
      <c r="A895" s="48">
        <f>'1_Raw_Games'!A895</f>
        <v/>
      </c>
      <c r="B895" s="49">
        <f>'1_Raw_Games'!B895</f>
        <v/>
      </c>
      <c r="C895" s="48">
        <f>'1_Raw_Games'!D895</f>
        <v/>
      </c>
      <c r="D895" s="48">
        <f>'1_Raw_Games'!C895</f>
        <v/>
      </c>
      <c r="E895" s="48">
        <f>'1_Raw_Games'!O895</f>
        <v/>
      </c>
      <c r="F895" s="55">
        <f>'3_Elo_Chain'!H895</f>
        <v/>
      </c>
      <c r="G895" s="66" t="n">
        <v>-0.5646613995480704</v>
      </c>
      <c r="H895" s="66" t="n">
        <v>-2.670100282308836</v>
      </c>
      <c r="I895" s="37" t="inlineStr">
        <is>
          <t>train</t>
        </is>
      </c>
    </row>
    <row r="896" ht="15" customHeight="1" s="35">
      <c r="A896" s="48">
        <f>'1_Raw_Games'!A896</f>
        <v/>
      </c>
      <c r="B896" s="49">
        <f>'1_Raw_Games'!B896</f>
        <v/>
      </c>
      <c r="C896" s="48">
        <f>'1_Raw_Games'!D896</f>
        <v/>
      </c>
      <c r="D896" s="48">
        <f>'1_Raw_Games'!C896</f>
        <v/>
      </c>
      <c r="E896" s="48">
        <f>'1_Raw_Games'!O896</f>
        <v/>
      </c>
      <c r="F896" s="55">
        <f>'3_Elo_Chain'!H896</f>
        <v/>
      </c>
      <c r="G896" s="66" t="n">
        <v>0.0320549629127533</v>
      </c>
      <c r="H896" s="66" t="n">
        <v>-6.0647342583519</v>
      </c>
      <c r="I896" s="37" t="inlineStr">
        <is>
          <t>train</t>
        </is>
      </c>
    </row>
    <row r="897" ht="15" customHeight="1" s="35">
      <c r="A897" s="48">
        <f>'1_Raw_Games'!A897</f>
        <v/>
      </c>
      <c r="B897" s="49">
        <f>'1_Raw_Games'!B897</f>
        <v/>
      </c>
      <c r="C897" s="48">
        <f>'1_Raw_Games'!D897</f>
        <v/>
      </c>
      <c r="D897" s="48">
        <f>'1_Raw_Games'!C897</f>
        <v/>
      </c>
      <c r="E897" s="48">
        <f>'1_Raw_Games'!O897</f>
        <v/>
      </c>
      <c r="F897" s="55">
        <f>'3_Elo_Chain'!H897</f>
        <v/>
      </c>
      <c r="G897" s="66" t="n">
        <v>0.1860334881462538</v>
      </c>
      <c r="H897" s="66" t="n">
        <v>-0.2725229753779401</v>
      </c>
      <c r="I897" s="37" t="inlineStr">
        <is>
          <t>train</t>
        </is>
      </c>
    </row>
    <row r="898" ht="15" customHeight="1" s="35">
      <c r="A898" s="48">
        <f>'1_Raw_Games'!A898</f>
        <v/>
      </c>
      <c r="B898" s="49">
        <f>'1_Raw_Games'!B898</f>
        <v/>
      </c>
      <c r="C898" s="48">
        <f>'1_Raw_Games'!D898</f>
        <v/>
      </c>
      <c r="D898" s="48">
        <f>'1_Raw_Games'!C898</f>
        <v/>
      </c>
      <c r="E898" s="48">
        <f>'1_Raw_Games'!O898</f>
        <v/>
      </c>
      <c r="F898" s="55">
        <f>'3_Elo_Chain'!H898</f>
        <v/>
      </c>
      <c r="G898" s="66" t="n">
        <v>-0.07962098483157171</v>
      </c>
      <c r="H898" s="66" t="n">
        <v>-3.866002383730173</v>
      </c>
      <c r="I898" s="37" t="inlineStr">
        <is>
          <t>march</t>
        </is>
      </c>
    </row>
    <row r="899" ht="15" customHeight="1" s="35">
      <c r="A899" s="48">
        <f>'1_Raw_Games'!A899</f>
        <v/>
      </c>
      <c r="B899" s="49">
        <f>'1_Raw_Games'!B899</f>
        <v/>
      </c>
      <c r="C899" s="48">
        <f>'1_Raw_Games'!D899</f>
        <v/>
      </c>
      <c r="D899" s="48">
        <f>'1_Raw_Games'!C899</f>
        <v/>
      </c>
      <c r="E899" s="48">
        <f>'1_Raw_Games'!O899</f>
        <v/>
      </c>
      <c r="F899" s="55">
        <f>'3_Elo_Chain'!H899</f>
        <v/>
      </c>
      <c r="G899" s="66" t="n">
        <v>-0.690718732266358</v>
      </c>
      <c r="H899" s="66" t="n">
        <v>-9.820402971312989</v>
      </c>
      <c r="I899" s="37" t="inlineStr">
        <is>
          <t>march</t>
        </is>
      </c>
    </row>
    <row r="900" ht="15" customHeight="1" s="35">
      <c r="A900" s="48">
        <f>'1_Raw_Games'!A900</f>
        <v/>
      </c>
      <c r="B900" s="49">
        <f>'1_Raw_Games'!B900</f>
        <v/>
      </c>
      <c r="C900" s="48">
        <f>'1_Raw_Games'!D900</f>
        <v/>
      </c>
      <c r="D900" s="48">
        <f>'1_Raw_Games'!C900</f>
        <v/>
      </c>
      <c r="E900" s="48">
        <f>'1_Raw_Games'!O900</f>
        <v/>
      </c>
      <c r="F900" s="55">
        <f>'3_Elo_Chain'!H900</f>
        <v/>
      </c>
      <c r="G900" s="66" t="n">
        <v>0.0324369419402107</v>
      </c>
      <c r="H900" s="66" t="n">
        <v>-11.47581241491346</v>
      </c>
      <c r="I900" s="37" t="inlineStr">
        <is>
          <t>march</t>
        </is>
      </c>
    </row>
    <row r="901" ht="15" customHeight="1" s="35">
      <c r="A901" s="48">
        <f>'1_Raw_Games'!A901</f>
        <v/>
      </c>
      <c r="B901" s="49">
        <f>'1_Raw_Games'!B901</f>
        <v/>
      </c>
      <c r="C901" s="48">
        <f>'1_Raw_Games'!D901</f>
        <v/>
      </c>
      <c r="D901" s="48">
        <f>'1_Raw_Games'!C901</f>
        <v/>
      </c>
      <c r="E901" s="48">
        <f>'1_Raw_Games'!O901</f>
        <v/>
      </c>
      <c r="F901" s="55">
        <f>'3_Elo_Chain'!H901</f>
        <v/>
      </c>
      <c r="G901" s="66" t="n">
        <v>0.1884231742778628</v>
      </c>
      <c r="H901" s="66" t="n">
        <v>2.81917698464914</v>
      </c>
      <c r="I901" s="37" t="inlineStr">
        <is>
          <t>march</t>
        </is>
      </c>
    </row>
    <row r="902" ht="15" customHeight="1" s="35">
      <c r="A902" s="48">
        <f>'1_Raw_Games'!A902</f>
        <v/>
      </c>
      <c r="B902" s="49">
        <f>'1_Raw_Games'!B902</f>
        <v/>
      </c>
      <c r="C902" s="48">
        <f>'1_Raw_Games'!D902</f>
        <v/>
      </c>
      <c r="D902" s="48">
        <f>'1_Raw_Games'!C902</f>
        <v/>
      </c>
      <c r="E902" s="48">
        <f>'1_Raw_Games'!O902</f>
        <v/>
      </c>
      <c r="F902" s="55">
        <f>'3_Elo_Chain'!H902</f>
        <v/>
      </c>
      <c r="G902" s="66" t="n">
        <v>-0.142783170322819</v>
      </c>
      <c r="H902" s="66" t="n">
        <v>2.050952833914633</v>
      </c>
      <c r="I902" s="37" t="inlineStr">
        <is>
          <t>march</t>
        </is>
      </c>
    </row>
    <row r="903" ht="15" customHeight="1" s="35">
      <c r="A903" s="48">
        <f>'1_Raw_Games'!A903</f>
        <v/>
      </c>
      <c r="B903" s="49">
        <f>'1_Raw_Games'!B903</f>
        <v/>
      </c>
      <c r="C903" s="48">
        <f>'1_Raw_Games'!D903</f>
        <v/>
      </c>
      <c r="D903" s="48">
        <f>'1_Raw_Games'!C903</f>
        <v/>
      </c>
      <c r="E903" s="48">
        <f>'1_Raw_Games'!O903</f>
        <v/>
      </c>
      <c r="F903" s="55">
        <f>'3_Elo_Chain'!H903</f>
        <v/>
      </c>
      <c r="G903" s="66" t="n">
        <v>0.1877060036986902</v>
      </c>
      <c r="H903" s="66" t="n">
        <v>0.5460916269750894</v>
      </c>
      <c r="I903" s="37" t="inlineStr">
        <is>
          <t>march</t>
        </is>
      </c>
    </row>
    <row r="904" ht="15" customHeight="1" s="35">
      <c r="A904" s="48">
        <f>'1_Raw_Games'!A904</f>
        <v/>
      </c>
      <c r="B904" s="49">
        <f>'1_Raw_Games'!B904</f>
        <v/>
      </c>
      <c r="C904" s="48">
        <f>'1_Raw_Games'!D904</f>
        <v/>
      </c>
      <c r="D904" s="48">
        <f>'1_Raw_Games'!C904</f>
        <v/>
      </c>
      <c r="E904" s="48">
        <f>'1_Raw_Games'!O904</f>
        <v/>
      </c>
      <c r="F904" s="55">
        <f>'3_Elo_Chain'!H904</f>
        <v/>
      </c>
      <c r="G904" s="66" t="n">
        <v>0.4151302878223972</v>
      </c>
      <c r="H904" s="66" t="n">
        <v>3.502106772418325</v>
      </c>
      <c r="I904" s="37" t="inlineStr">
        <is>
          <t>march</t>
        </is>
      </c>
    </row>
    <row r="905" ht="15" customHeight="1" s="35">
      <c r="A905" s="48">
        <f>'1_Raw_Games'!A905</f>
        <v/>
      </c>
      <c r="B905" s="49">
        <f>'1_Raw_Games'!B905</f>
        <v/>
      </c>
      <c r="C905" s="48">
        <f>'1_Raw_Games'!D905</f>
        <v/>
      </c>
      <c r="D905" s="48">
        <f>'1_Raw_Games'!C905</f>
        <v/>
      </c>
      <c r="E905" s="48">
        <f>'1_Raw_Games'!O905</f>
        <v/>
      </c>
      <c r="F905" s="55">
        <f>'3_Elo_Chain'!H905</f>
        <v/>
      </c>
      <c r="G905" s="66" t="n">
        <v>-0.3481679891069987</v>
      </c>
      <c r="H905" s="66" t="n">
        <v>-1.203676597534224</v>
      </c>
      <c r="I905" s="37" t="inlineStr">
        <is>
          <t>march</t>
        </is>
      </c>
    </row>
    <row r="906" ht="15" customHeight="1" s="35">
      <c r="A906" s="48">
        <f>'1_Raw_Games'!A906</f>
        <v/>
      </c>
      <c r="B906" s="49">
        <f>'1_Raw_Games'!B906</f>
        <v/>
      </c>
      <c r="C906" s="48">
        <f>'1_Raw_Games'!D906</f>
        <v/>
      </c>
      <c r="D906" s="48">
        <f>'1_Raw_Games'!C906</f>
        <v/>
      </c>
      <c r="E906" s="48">
        <f>'1_Raw_Games'!O906</f>
        <v/>
      </c>
      <c r="F906" s="55">
        <f>'3_Elo_Chain'!H906</f>
        <v/>
      </c>
      <c r="G906" s="66" t="n">
        <v>-0.8304606529340159</v>
      </c>
      <c r="H906" s="66" t="n">
        <v>-1.558444267614645</v>
      </c>
      <c r="I906" s="37" t="inlineStr">
        <is>
          <t>march</t>
        </is>
      </c>
    </row>
    <row r="907" ht="15" customHeight="1" s="35">
      <c r="A907" s="48">
        <f>'1_Raw_Games'!A907</f>
        <v/>
      </c>
      <c r="B907" s="49">
        <f>'1_Raw_Games'!B907</f>
        <v/>
      </c>
      <c r="C907" s="48">
        <f>'1_Raw_Games'!D907</f>
        <v/>
      </c>
      <c r="D907" s="48">
        <f>'1_Raw_Games'!C907</f>
        <v/>
      </c>
      <c r="E907" s="48">
        <f>'1_Raw_Games'!O907</f>
        <v/>
      </c>
      <c r="F907" s="55">
        <f>'3_Elo_Chain'!H907</f>
        <v/>
      </c>
      <c r="G907" s="66" t="n">
        <v>0.568991117273142</v>
      </c>
      <c r="H907" s="66" t="n">
        <v>-7.825499030141615</v>
      </c>
      <c r="I907" s="37" t="inlineStr">
        <is>
          <t>march</t>
        </is>
      </c>
    </row>
    <row r="908" ht="15" customHeight="1" s="35">
      <c r="A908" s="48">
        <f>'1_Raw_Games'!A908</f>
        <v/>
      </c>
      <c r="B908" s="49">
        <f>'1_Raw_Games'!B908</f>
        <v/>
      </c>
      <c r="C908" s="48">
        <f>'1_Raw_Games'!D908</f>
        <v/>
      </c>
      <c r="D908" s="48">
        <f>'1_Raw_Games'!C908</f>
        <v/>
      </c>
      <c r="E908" s="48">
        <f>'1_Raw_Games'!O908</f>
        <v/>
      </c>
      <c r="F908" s="55">
        <f>'3_Elo_Chain'!H908</f>
        <v/>
      </c>
      <c r="G908" s="66" t="n">
        <v>1.027126484074931</v>
      </c>
      <c r="H908" s="66" t="n">
        <v>2.417262960199107</v>
      </c>
      <c r="I908" s="37" t="inlineStr">
        <is>
          <t>march</t>
        </is>
      </c>
    </row>
    <row r="909" ht="15" customHeight="1" s="35">
      <c r="A909" s="48">
        <f>'1_Raw_Games'!A909</f>
        <v/>
      </c>
      <c r="B909" s="49">
        <f>'1_Raw_Games'!B909</f>
        <v/>
      </c>
      <c r="C909" s="48">
        <f>'1_Raw_Games'!D909</f>
        <v/>
      </c>
      <c r="D909" s="48">
        <f>'1_Raw_Games'!C909</f>
        <v/>
      </c>
      <c r="E909" s="48">
        <f>'1_Raw_Games'!O909</f>
        <v/>
      </c>
      <c r="F909" s="55">
        <f>'3_Elo_Chain'!H909</f>
        <v/>
      </c>
      <c r="G909" s="66" t="n">
        <v>-0.7028668382589015</v>
      </c>
      <c r="H909" s="66" t="n">
        <v>-0.1122884946510018</v>
      </c>
      <c r="I909" s="37" t="inlineStr">
        <is>
          <t>march</t>
        </is>
      </c>
    </row>
    <row r="910" ht="15" customHeight="1" s="35">
      <c r="A910" s="48">
        <f>'1_Raw_Games'!A910</f>
        <v/>
      </c>
      <c r="B910" s="49">
        <f>'1_Raw_Games'!B910</f>
        <v/>
      </c>
      <c r="C910" s="48">
        <f>'1_Raw_Games'!D910</f>
        <v/>
      </c>
      <c r="D910" s="48">
        <f>'1_Raw_Games'!C910</f>
        <v/>
      </c>
      <c r="E910" s="48">
        <f>'1_Raw_Games'!O910</f>
        <v/>
      </c>
      <c r="F910" s="55">
        <f>'3_Elo_Chain'!H910</f>
        <v/>
      </c>
      <c r="G910" s="66" t="n">
        <v>-0.3591163820055142</v>
      </c>
      <c r="H910" s="66" t="n">
        <v>0.0639048115036891</v>
      </c>
      <c r="I910" s="37" t="inlineStr">
        <is>
          <t>march</t>
        </is>
      </c>
    </row>
    <row r="911" ht="15" customHeight="1" s="35">
      <c r="A911" s="48">
        <f>'1_Raw_Games'!A911</f>
        <v/>
      </c>
      <c r="B911" s="49">
        <f>'1_Raw_Games'!B911</f>
        <v/>
      </c>
      <c r="C911" s="48">
        <f>'1_Raw_Games'!D911</f>
        <v/>
      </c>
      <c r="D911" s="48">
        <f>'1_Raw_Games'!C911</f>
        <v/>
      </c>
      <c r="E911" s="48">
        <f>'1_Raw_Games'!O911</f>
        <v/>
      </c>
      <c r="F911" s="55">
        <f>'3_Elo_Chain'!H911</f>
        <v/>
      </c>
      <c r="G911" s="66" t="n">
        <v>-0.5638531716914623</v>
      </c>
      <c r="H911" s="66" t="n">
        <v>3.775073333343292</v>
      </c>
      <c r="I911" s="37" t="inlineStr">
        <is>
          <t>march</t>
        </is>
      </c>
    </row>
    <row r="912" ht="15" customHeight="1" s="35">
      <c r="A912" s="48">
        <f>'1_Raw_Games'!A912</f>
        <v/>
      </c>
      <c r="B912" s="49">
        <f>'1_Raw_Games'!B912</f>
        <v/>
      </c>
      <c r="C912" s="48">
        <f>'1_Raw_Games'!D912</f>
        <v/>
      </c>
      <c r="D912" s="48">
        <f>'1_Raw_Games'!C912</f>
        <v/>
      </c>
      <c r="E912" s="48">
        <f>'1_Raw_Games'!O912</f>
        <v/>
      </c>
      <c r="F912" s="55">
        <f>'3_Elo_Chain'!H912</f>
        <v/>
      </c>
      <c r="G912" s="66" t="n">
        <v>0.2589623493604692</v>
      </c>
      <c r="H912" s="66" t="n">
        <v>-3.262923366734077</v>
      </c>
      <c r="I912" s="37" t="inlineStr">
        <is>
          <t>march</t>
        </is>
      </c>
    </row>
    <row r="913" ht="15" customHeight="1" s="35">
      <c r="A913" s="48">
        <f>'1_Raw_Games'!A913</f>
        <v/>
      </c>
      <c r="B913" s="49">
        <f>'1_Raw_Games'!B913</f>
        <v/>
      </c>
      <c r="C913" s="48">
        <f>'1_Raw_Games'!D913</f>
        <v/>
      </c>
      <c r="D913" s="48">
        <f>'1_Raw_Games'!C913</f>
        <v/>
      </c>
      <c r="E913" s="48">
        <f>'1_Raw_Games'!O913</f>
        <v/>
      </c>
      <c r="F913" s="55">
        <f>'3_Elo_Chain'!H913</f>
        <v/>
      </c>
      <c r="G913" s="66" t="n">
        <v>0.5205252849945787</v>
      </c>
      <c r="H913" s="66" t="n">
        <v>8.113477280243259</v>
      </c>
      <c r="I913" s="37" t="inlineStr">
        <is>
          <t>march</t>
        </is>
      </c>
    </row>
    <row r="914" ht="15" customHeight="1" s="35">
      <c r="A914" s="48">
        <f>'1_Raw_Games'!A914</f>
        <v/>
      </c>
      <c r="B914" s="49">
        <f>'1_Raw_Games'!B914</f>
        <v/>
      </c>
      <c r="C914" s="48">
        <f>'1_Raw_Games'!D914</f>
        <v/>
      </c>
      <c r="D914" s="48">
        <f>'1_Raw_Games'!C914</f>
        <v/>
      </c>
      <c r="E914" s="48">
        <f>'1_Raw_Games'!O914</f>
        <v/>
      </c>
      <c r="F914" s="55">
        <f>'3_Elo_Chain'!H914</f>
        <v/>
      </c>
      <c r="G914" s="66" t="n">
        <v>-0.1765299241142256</v>
      </c>
      <c r="H914" s="66" t="n">
        <v>0.9396022907550704</v>
      </c>
      <c r="I914" s="37" t="inlineStr">
        <is>
          <t>march</t>
        </is>
      </c>
    </row>
    <row r="915" ht="15" customHeight="1" s="35">
      <c r="A915" s="48">
        <f>'1_Raw_Games'!A915</f>
        <v/>
      </c>
      <c r="B915" s="49">
        <f>'1_Raw_Games'!B915</f>
        <v/>
      </c>
      <c r="C915" s="48">
        <f>'1_Raw_Games'!D915</f>
        <v/>
      </c>
      <c r="D915" s="48">
        <f>'1_Raw_Games'!C915</f>
        <v/>
      </c>
      <c r="E915" s="48">
        <f>'1_Raw_Games'!O915</f>
        <v/>
      </c>
      <c r="F915" s="55">
        <f>'3_Elo_Chain'!H915</f>
        <v/>
      </c>
      <c r="G915" s="66" t="n">
        <v>0.8209526772026358</v>
      </c>
      <c r="H915" s="66" t="n">
        <v>3.801683726983122</v>
      </c>
      <c r="I915" s="37" t="inlineStr">
        <is>
          <t>march</t>
        </is>
      </c>
    </row>
    <row r="916" ht="15" customHeight="1" s="35">
      <c r="A916" s="48">
        <f>'1_Raw_Games'!A916</f>
        <v/>
      </c>
      <c r="B916" s="49">
        <f>'1_Raw_Games'!B916</f>
        <v/>
      </c>
      <c r="C916" s="48">
        <f>'1_Raw_Games'!D916</f>
        <v/>
      </c>
      <c r="D916" s="48">
        <f>'1_Raw_Games'!C916</f>
        <v/>
      </c>
      <c r="E916" s="48">
        <f>'1_Raw_Games'!O916</f>
        <v/>
      </c>
      <c r="F916" s="55">
        <f>'3_Elo_Chain'!H916</f>
        <v/>
      </c>
      <c r="G916" s="66" t="n">
        <v>0.8366656002937977</v>
      </c>
      <c r="H916" s="66" t="n">
        <v>7.380878402443004</v>
      </c>
      <c r="I916" s="37" t="inlineStr">
        <is>
          <t>march</t>
        </is>
      </c>
    </row>
    <row r="917" ht="15" customHeight="1" s="35">
      <c r="A917" s="48">
        <f>'1_Raw_Games'!A917</f>
        <v/>
      </c>
      <c r="B917" s="49">
        <f>'1_Raw_Games'!B917</f>
        <v/>
      </c>
      <c r="C917" s="48">
        <f>'1_Raw_Games'!D917</f>
        <v/>
      </c>
      <c r="D917" s="48">
        <f>'1_Raw_Games'!C917</f>
        <v/>
      </c>
      <c r="E917" s="48">
        <f>'1_Raw_Games'!O917</f>
        <v/>
      </c>
      <c r="F917" s="55">
        <f>'3_Elo_Chain'!H917</f>
        <v/>
      </c>
      <c r="G917" s="66" t="n">
        <v>0.014898413057539</v>
      </c>
      <c r="H917" s="66" t="n">
        <v>-2.36360183940304</v>
      </c>
      <c r="I917" s="37" t="inlineStr">
        <is>
          <t>march</t>
        </is>
      </c>
    </row>
    <row r="918" ht="15" customHeight="1" s="35">
      <c r="A918" s="48">
        <f>'1_Raw_Games'!A918</f>
        <v/>
      </c>
      <c r="B918" s="49">
        <f>'1_Raw_Games'!B918</f>
        <v/>
      </c>
      <c r="C918" s="48">
        <f>'1_Raw_Games'!D918</f>
        <v/>
      </c>
      <c r="D918" s="48">
        <f>'1_Raw_Games'!C918</f>
        <v/>
      </c>
      <c r="E918" s="48">
        <f>'1_Raw_Games'!O918</f>
        <v/>
      </c>
      <c r="F918" s="55">
        <f>'3_Elo_Chain'!H918</f>
        <v/>
      </c>
      <c r="G918" s="66" t="n">
        <v>-0.2678380612837573</v>
      </c>
      <c r="H918" s="66" t="n">
        <v>-6.022534609046243</v>
      </c>
      <c r="I918" s="37" t="inlineStr">
        <is>
          <t>march</t>
        </is>
      </c>
    </row>
    <row r="919" ht="15" customHeight="1" s="35">
      <c r="A919" s="48">
        <f>'1_Raw_Games'!A919</f>
        <v/>
      </c>
      <c r="B919" s="49">
        <f>'1_Raw_Games'!B919</f>
        <v/>
      </c>
      <c r="C919" s="48">
        <f>'1_Raw_Games'!D919</f>
        <v/>
      </c>
      <c r="D919" s="48">
        <f>'1_Raw_Games'!C919</f>
        <v/>
      </c>
      <c r="E919" s="48">
        <f>'1_Raw_Games'!O919</f>
        <v/>
      </c>
      <c r="F919" s="55">
        <f>'3_Elo_Chain'!H919</f>
        <v/>
      </c>
      <c r="G919" s="66" t="n">
        <v>-0.7057533965586579</v>
      </c>
      <c r="H919" s="66" t="n">
        <v>-6.28974379114062</v>
      </c>
      <c r="I919" s="37" t="inlineStr">
        <is>
          <t>march</t>
        </is>
      </c>
    </row>
    <row r="920" ht="15" customHeight="1" s="35">
      <c r="A920" s="48">
        <f>'1_Raw_Games'!A920</f>
        <v/>
      </c>
      <c r="B920" s="49">
        <f>'1_Raw_Games'!B920</f>
        <v/>
      </c>
      <c r="C920" s="48">
        <f>'1_Raw_Games'!D920</f>
        <v/>
      </c>
      <c r="D920" s="48">
        <f>'1_Raw_Games'!C920</f>
        <v/>
      </c>
      <c r="E920" s="48">
        <f>'1_Raw_Games'!O920</f>
        <v/>
      </c>
      <c r="F920" s="55">
        <f>'3_Elo_Chain'!H920</f>
        <v/>
      </c>
      <c r="G920" s="66" t="n">
        <v>0.7169425725748948</v>
      </c>
      <c r="H920" s="66" t="n">
        <v>-1.673757366432262</v>
      </c>
      <c r="I920" s="37" t="inlineStr">
        <is>
          <t>march</t>
        </is>
      </c>
    </row>
    <row r="921" ht="15" customHeight="1" s="35">
      <c r="A921" s="48">
        <f>'1_Raw_Games'!A921</f>
        <v/>
      </c>
      <c r="B921" s="49">
        <f>'1_Raw_Games'!B921</f>
        <v/>
      </c>
      <c r="C921" s="48">
        <f>'1_Raw_Games'!D921</f>
        <v/>
      </c>
      <c r="D921" s="48">
        <f>'1_Raw_Games'!C921</f>
        <v/>
      </c>
      <c r="E921" s="48">
        <f>'1_Raw_Games'!O921</f>
        <v/>
      </c>
      <c r="F921" s="55">
        <f>'3_Elo_Chain'!H921</f>
        <v/>
      </c>
      <c r="G921" s="66" t="n">
        <v>0.8730266326068422</v>
      </c>
      <c r="H921" s="66" t="n">
        <v>-0.8738195758072731</v>
      </c>
      <c r="I921" s="37" t="inlineStr">
        <is>
          <t>march</t>
        </is>
      </c>
    </row>
    <row r="922" ht="15" customHeight="1" s="35">
      <c r="A922" s="48">
        <f>'1_Raw_Games'!A922</f>
        <v/>
      </c>
      <c r="B922" s="49">
        <f>'1_Raw_Games'!B922</f>
        <v/>
      </c>
      <c r="C922" s="48">
        <f>'1_Raw_Games'!D922</f>
        <v/>
      </c>
      <c r="D922" s="48">
        <f>'1_Raw_Games'!C922</f>
        <v/>
      </c>
      <c r="E922" s="48">
        <f>'1_Raw_Games'!O922</f>
        <v/>
      </c>
      <c r="F922" s="55">
        <f>'3_Elo_Chain'!H922</f>
        <v/>
      </c>
      <c r="G922" s="66" t="n">
        <v>-0.6556879503011505</v>
      </c>
      <c r="H922" s="66" t="n">
        <v>4.580061125770986</v>
      </c>
      <c r="I922" s="37" t="inlineStr">
        <is>
          <t>march</t>
        </is>
      </c>
    </row>
    <row r="923" ht="15" customHeight="1" s="35">
      <c r="A923" s="48">
        <f>'1_Raw_Games'!A923</f>
        <v/>
      </c>
      <c r="B923" s="49">
        <f>'1_Raw_Games'!B923</f>
        <v/>
      </c>
      <c r="C923" s="48">
        <f>'1_Raw_Games'!D923</f>
        <v/>
      </c>
      <c r="D923" s="48">
        <f>'1_Raw_Games'!C923</f>
        <v/>
      </c>
      <c r="E923" s="48">
        <f>'1_Raw_Games'!O923</f>
        <v/>
      </c>
      <c r="F923" s="55">
        <f>'3_Elo_Chain'!H923</f>
        <v/>
      </c>
      <c r="G923" s="66" t="n">
        <v>-0.1240114671181676</v>
      </c>
      <c r="H923" s="66" t="n">
        <v>5.107948831542578</v>
      </c>
      <c r="I923" s="37" t="inlineStr">
        <is>
          <t>march</t>
        </is>
      </c>
    </row>
    <row r="924" ht="15" customHeight="1" s="35">
      <c r="A924" s="48">
        <f>'1_Raw_Games'!A924</f>
        <v/>
      </c>
      <c r="B924" s="49">
        <f>'1_Raw_Games'!B924</f>
        <v/>
      </c>
      <c r="C924" s="48">
        <f>'1_Raw_Games'!D924</f>
        <v/>
      </c>
      <c r="D924" s="48">
        <f>'1_Raw_Games'!C924</f>
        <v/>
      </c>
      <c r="E924" s="48">
        <f>'1_Raw_Games'!O924</f>
        <v/>
      </c>
      <c r="F924" s="55">
        <f>'3_Elo_Chain'!H924</f>
        <v/>
      </c>
      <c r="G924" s="66" t="n">
        <v>0.5898703666978118</v>
      </c>
      <c r="H924" s="66" t="n">
        <v>-1.850355620443171</v>
      </c>
      <c r="I924" s="37" t="inlineStr">
        <is>
          <t>march</t>
        </is>
      </c>
    </row>
    <row r="925" ht="15" customHeight="1" s="35">
      <c r="A925" s="48">
        <f>'1_Raw_Games'!A925</f>
        <v/>
      </c>
      <c r="B925" s="49">
        <f>'1_Raw_Games'!B925</f>
        <v/>
      </c>
      <c r="C925" s="48">
        <f>'1_Raw_Games'!D925</f>
        <v/>
      </c>
      <c r="D925" s="48">
        <f>'1_Raw_Games'!C925</f>
        <v/>
      </c>
      <c r="E925" s="48">
        <f>'1_Raw_Games'!O925</f>
        <v/>
      </c>
      <c r="F925" s="55">
        <f>'3_Elo_Chain'!H925</f>
        <v/>
      </c>
      <c r="G925" s="66" t="n">
        <v>0.7652629438823499</v>
      </c>
      <c r="H925" s="66" t="n">
        <v>-9.34620277924992</v>
      </c>
      <c r="I925" s="37" t="inlineStr">
        <is>
          <t>march</t>
        </is>
      </c>
    </row>
    <row r="926" ht="15" customHeight="1" s="35">
      <c r="A926" s="48">
        <f>'1_Raw_Games'!A926</f>
        <v/>
      </c>
      <c r="B926" s="49">
        <f>'1_Raw_Games'!B926</f>
        <v/>
      </c>
      <c r="C926" s="48">
        <f>'1_Raw_Games'!D926</f>
        <v/>
      </c>
      <c r="D926" s="48">
        <f>'1_Raw_Games'!C926</f>
        <v/>
      </c>
      <c r="E926" s="48">
        <f>'1_Raw_Games'!O926</f>
        <v/>
      </c>
      <c r="F926" s="55">
        <f>'3_Elo_Chain'!H926</f>
        <v/>
      </c>
      <c r="G926" s="66" t="n">
        <v>-0.0871191574724775</v>
      </c>
      <c r="H926" s="66" t="n">
        <v>-0.3073763822322242</v>
      </c>
      <c r="I926" s="37" t="inlineStr">
        <is>
          <t>march</t>
        </is>
      </c>
    </row>
    <row r="927" ht="15" customHeight="1" s="35">
      <c r="A927" s="48">
        <f>'1_Raw_Games'!A927</f>
        <v/>
      </c>
      <c r="B927" s="49">
        <f>'1_Raw_Games'!B927</f>
        <v/>
      </c>
      <c r="C927" s="48">
        <f>'1_Raw_Games'!D927</f>
        <v/>
      </c>
      <c r="D927" s="48">
        <f>'1_Raw_Games'!C927</f>
        <v/>
      </c>
      <c r="E927" s="48">
        <f>'1_Raw_Games'!O927</f>
        <v/>
      </c>
      <c r="F927" s="55">
        <f>'3_Elo_Chain'!H927</f>
        <v/>
      </c>
      <c r="G927" s="66" t="n">
        <v>0.0028087639452546</v>
      </c>
      <c r="H927" s="66" t="n">
        <v>-3.054428062700827</v>
      </c>
      <c r="I927" s="37" t="inlineStr">
        <is>
          <t>march</t>
        </is>
      </c>
    </row>
    <row r="928" ht="15" customHeight="1" s="35">
      <c r="A928" s="48">
        <f>'1_Raw_Games'!A928</f>
        <v/>
      </c>
      <c r="B928" s="49">
        <f>'1_Raw_Games'!B928</f>
        <v/>
      </c>
      <c r="C928" s="48">
        <f>'1_Raw_Games'!D928</f>
        <v/>
      </c>
      <c r="D928" s="48">
        <f>'1_Raw_Games'!C928</f>
        <v/>
      </c>
      <c r="E928" s="48">
        <f>'1_Raw_Games'!O928</f>
        <v/>
      </c>
      <c r="F928" s="55">
        <f>'3_Elo_Chain'!H928</f>
        <v/>
      </c>
      <c r="G928" s="66" t="n">
        <v>0.7821595110520958</v>
      </c>
      <c r="H928" s="66" t="n">
        <v>-0.4326491696326315</v>
      </c>
      <c r="I928" s="37" t="inlineStr">
        <is>
          <t>march</t>
        </is>
      </c>
    </row>
    <row r="929" ht="15" customHeight="1" s="35">
      <c r="A929" s="48">
        <f>'1_Raw_Games'!A929</f>
        <v/>
      </c>
      <c r="B929" s="49">
        <f>'1_Raw_Games'!B929</f>
        <v/>
      </c>
      <c r="C929" s="48">
        <f>'1_Raw_Games'!D929</f>
        <v/>
      </c>
      <c r="D929" s="48">
        <f>'1_Raw_Games'!C929</f>
        <v/>
      </c>
      <c r="E929" s="48">
        <f>'1_Raw_Games'!O929</f>
        <v/>
      </c>
      <c r="F929" s="55">
        <f>'3_Elo_Chain'!H929</f>
        <v/>
      </c>
      <c r="G929" s="66" t="n">
        <v>0.6472736031921444</v>
      </c>
      <c r="H929" s="66" t="n">
        <v>8.721079128812566</v>
      </c>
      <c r="I929" s="37" t="inlineStr">
        <is>
          <t>march</t>
        </is>
      </c>
    </row>
    <row r="930" ht="15" customHeight="1" s="35">
      <c r="A930" s="48">
        <f>'1_Raw_Games'!A930</f>
        <v/>
      </c>
      <c r="B930" s="49">
        <f>'1_Raw_Games'!B930</f>
        <v/>
      </c>
      <c r="C930" s="48">
        <f>'1_Raw_Games'!D930</f>
        <v/>
      </c>
      <c r="D930" s="48">
        <f>'1_Raw_Games'!C930</f>
        <v/>
      </c>
      <c r="E930" s="48">
        <f>'1_Raw_Games'!O930</f>
        <v/>
      </c>
      <c r="F930" s="55">
        <f>'3_Elo_Chain'!H930</f>
        <v/>
      </c>
      <c r="G930" s="66" t="n">
        <v>0.0756490772278738</v>
      </c>
      <c r="H930" s="66" t="n">
        <v>-6.06317155536469</v>
      </c>
      <c r="I930" s="37" t="inlineStr">
        <is>
          <t>march</t>
        </is>
      </c>
    </row>
    <row r="931" ht="15" customHeight="1" s="35">
      <c r="A931" s="48">
        <f>'1_Raw_Games'!A931</f>
        <v/>
      </c>
      <c r="B931" s="49">
        <f>'1_Raw_Games'!B931</f>
        <v/>
      </c>
      <c r="C931" s="48">
        <f>'1_Raw_Games'!D931</f>
        <v/>
      </c>
      <c r="D931" s="48">
        <f>'1_Raw_Games'!C931</f>
        <v/>
      </c>
      <c r="E931" s="48">
        <f>'1_Raw_Games'!O931</f>
        <v/>
      </c>
      <c r="F931" s="55">
        <f>'3_Elo_Chain'!H931</f>
        <v/>
      </c>
      <c r="G931" s="66" t="n">
        <v>0.8591302847990535</v>
      </c>
      <c r="H931" s="66" t="n">
        <v>9.712124370238362</v>
      </c>
      <c r="I931" s="37" t="inlineStr">
        <is>
          <t>march</t>
        </is>
      </c>
    </row>
    <row r="932" ht="15" customHeight="1" s="35">
      <c r="A932" s="48">
        <f>'1_Raw_Games'!A932</f>
        <v/>
      </c>
      <c r="B932" s="49">
        <f>'1_Raw_Games'!B932</f>
        <v/>
      </c>
      <c r="C932" s="48">
        <f>'1_Raw_Games'!D932</f>
        <v/>
      </c>
      <c r="D932" s="48">
        <f>'1_Raw_Games'!C932</f>
        <v/>
      </c>
      <c r="E932" s="48">
        <f>'1_Raw_Games'!O932</f>
        <v/>
      </c>
      <c r="F932" s="55">
        <f>'3_Elo_Chain'!H932</f>
        <v/>
      </c>
      <c r="G932" s="66" t="n">
        <v>0.4493226932024516</v>
      </c>
      <c r="H932" s="66" t="n">
        <v>4.289184503692997</v>
      </c>
      <c r="I932" s="37" t="inlineStr">
        <is>
          <t>march</t>
        </is>
      </c>
    </row>
    <row r="933" ht="15" customHeight="1" s="35">
      <c r="A933" s="48">
        <f>'1_Raw_Games'!A933</f>
        <v/>
      </c>
      <c r="B933" s="49">
        <f>'1_Raw_Games'!B933</f>
        <v/>
      </c>
      <c r="C933" s="48">
        <f>'1_Raw_Games'!D933</f>
        <v/>
      </c>
      <c r="D933" s="48">
        <f>'1_Raw_Games'!C933</f>
        <v/>
      </c>
      <c r="E933" s="48">
        <f>'1_Raw_Games'!O933</f>
        <v/>
      </c>
      <c r="F933" s="55">
        <f>'3_Elo_Chain'!H933</f>
        <v/>
      </c>
      <c r="G933" s="66" t="n">
        <v>0.2694813368375122</v>
      </c>
      <c r="H933" s="66" t="n">
        <v>-3.260343406916338</v>
      </c>
      <c r="I933" s="37" t="inlineStr">
        <is>
          <t>march</t>
        </is>
      </c>
    </row>
    <row r="934" ht="15" customHeight="1" s="35">
      <c r="A934" s="48">
        <f>'1_Raw_Games'!A934</f>
        <v/>
      </c>
      <c r="B934" s="49">
        <f>'1_Raw_Games'!B934</f>
        <v/>
      </c>
      <c r="C934" s="48">
        <f>'1_Raw_Games'!D934</f>
        <v/>
      </c>
      <c r="D934" s="48">
        <f>'1_Raw_Games'!C934</f>
        <v/>
      </c>
      <c r="E934" s="48">
        <f>'1_Raw_Games'!O934</f>
        <v/>
      </c>
      <c r="F934" s="55">
        <f>'3_Elo_Chain'!H934</f>
        <v/>
      </c>
      <c r="G934" s="66" t="n">
        <v>0.1238768321851707</v>
      </c>
      <c r="H934" s="66" t="n">
        <v>6.204939055201613</v>
      </c>
      <c r="I934" s="37" t="inlineStr">
        <is>
          <t>march</t>
        </is>
      </c>
    </row>
    <row r="935" ht="15" customHeight="1" s="35">
      <c r="A935" s="48">
        <f>'1_Raw_Games'!A935</f>
        <v/>
      </c>
      <c r="B935" s="49">
        <f>'1_Raw_Games'!B935</f>
        <v/>
      </c>
      <c r="C935" s="48">
        <f>'1_Raw_Games'!D935</f>
        <v/>
      </c>
      <c r="D935" s="48">
        <f>'1_Raw_Games'!C935</f>
        <v/>
      </c>
      <c r="E935" s="48">
        <f>'1_Raw_Games'!O935</f>
        <v/>
      </c>
      <c r="F935" s="55">
        <f>'3_Elo_Chain'!H935</f>
        <v/>
      </c>
      <c r="G935" s="66" t="n">
        <v>0.5971130175795238</v>
      </c>
      <c r="H935" s="66" t="n">
        <v>-1.522775424276901</v>
      </c>
      <c r="I935" s="37" t="inlineStr">
        <is>
          <t>march</t>
        </is>
      </c>
    </row>
    <row r="936" ht="15" customHeight="1" s="35">
      <c r="A936" s="48">
        <f>'1_Raw_Games'!A936</f>
        <v/>
      </c>
      <c r="B936" s="49">
        <f>'1_Raw_Games'!B936</f>
        <v/>
      </c>
      <c r="C936" s="48">
        <f>'1_Raw_Games'!D936</f>
        <v/>
      </c>
      <c r="D936" s="48">
        <f>'1_Raw_Games'!C936</f>
        <v/>
      </c>
      <c r="E936" s="48">
        <f>'1_Raw_Games'!O936</f>
        <v/>
      </c>
      <c r="F936" s="55">
        <f>'3_Elo_Chain'!H936</f>
        <v/>
      </c>
      <c r="G936" s="66" t="n">
        <v>0.1717545957280626</v>
      </c>
      <c r="H936" s="66" t="n">
        <v>-0.019588825772669</v>
      </c>
      <c r="I936" s="37" t="inlineStr">
        <is>
          <t>march</t>
        </is>
      </c>
    </row>
    <row r="937" ht="15" customHeight="1" s="35">
      <c r="A937" s="48">
        <f>'1_Raw_Games'!A937</f>
        <v/>
      </c>
      <c r="B937" s="49">
        <f>'1_Raw_Games'!B937</f>
        <v/>
      </c>
      <c r="C937" s="48">
        <f>'1_Raw_Games'!D937</f>
        <v/>
      </c>
      <c r="D937" s="48">
        <f>'1_Raw_Games'!C937</f>
        <v/>
      </c>
      <c r="E937" s="48">
        <f>'1_Raw_Games'!O937</f>
        <v/>
      </c>
      <c r="F937" s="55">
        <f>'3_Elo_Chain'!H937</f>
        <v/>
      </c>
      <c r="G937" s="66" t="n">
        <v>-0.0132616689882678</v>
      </c>
      <c r="H937" s="66" t="n">
        <v>-6.364471351872259</v>
      </c>
      <c r="I937" s="37" t="inlineStr">
        <is>
          <t>march</t>
        </is>
      </c>
    </row>
    <row r="938" ht="15" customHeight="1" s="35">
      <c r="A938" s="48">
        <f>'1_Raw_Games'!A938</f>
        <v/>
      </c>
      <c r="B938" s="49">
        <f>'1_Raw_Games'!B938</f>
        <v/>
      </c>
      <c r="C938" s="48">
        <f>'1_Raw_Games'!D938</f>
        <v/>
      </c>
      <c r="D938" s="48">
        <f>'1_Raw_Games'!C938</f>
        <v/>
      </c>
      <c r="E938" s="48">
        <f>'1_Raw_Games'!O938</f>
        <v/>
      </c>
      <c r="F938" s="55">
        <f>'3_Elo_Chain'!H938</f>
        <v/>
      </c>
      <c r="G938" s="66" t="n">
        <v>0.9556982349909902</v>
      </c>
      <c r="H938" s="66" t="n">
        <v>5.907679001702269</v>
      </c>
      <c r="I938" s="37" t="inlineStr">
        <is>
          <t>march</t>
        </is>
      </c>
    </row>
    <row r="939" ht="15" customHeight="1" s="35">
      <c r="A939" s="48">
        <f>'1_Raw_Games'!A939</f>
        <v/>
      </c>
      <c r="B939" s="49">
        <f>'1_Raw_Games'!B939</f>
        <v/>
      </c>
      <c r="C939" s="48">
        <f>'1_Raw_Games'!D939</f>
        <v/>
      </c>
      <c r="D939" s="48">
        <f>'1_Raw_Games'!C939</f>
        <v/>
      </c>
      <c r="E939" s="48">
        <f>'1_Raw_Games'!O939</f>
        <v/>
      </c>
      <c r="F939" s="55">
        <f>'3_Elo_Chain'!H939</f>
        <v/>
      </c>
      <c r="G939" s="66" t="n">
        <v>0.0717522597880685</v>
      </c>
      <c r="H939" s="66" t="n">
        <v>0.9564765978697896</v>
      </c>
      <c r="I939" s="37" t="inlineStr">
        <is>
          <t>march</t>
        </is>
      </c>
    </row>
    <row r="940" ht="15" customHeight="1" s="35">
      <c r="A940" s="48">
        <f>'1_Raw_Games'!A940</f>
        <v/>
      </c>
      <c r="B940" s="49">
        <f>'1_Raw_Games'!B940</f>
        <v/>
      </c>
      <c r="C940" s="48">
        <f>'1_Raw_Games'!D940</f>
        <v/>
      </c>
      <c r="D940" s="48">
        <f>'1_Raw_Games'!C940</f>
        <v/>
      </c>
      <c r="E940" s="48">
        <f>'1_Raw_Games'!O940</f>
        <v/>
      </c>
      <c r="F940" s="55">
        <f>'3_Elo_Chain'!H940</f>
        <v/>
      </c>
      <c r="G940" s="66" t="n">
        <v>0.474248847999575</v>
      </c>
      <c r="H940" s="66" t="n">
        <v>0.0232974922904767</v>
      </c>
      <c r="I940" s="37" t="inlineStr">
        <is>
          <t>march</t>
        </is>
      </c>
    </row>
    <row r="941" ht="15" customHeight="1" s="35">
      <c r="A941" s="48">
        <f>'1_Raw_Games'!A941</f>
        <v/>
      </c>
      <c r="B941" s="49">
        <f>'1_Raw_Games'!B941</f>
        <v/>
      </c>
      <c r="C941" s="48">
        <f>'1_Raw_Games'!D941</f>
        <v/>
      </c>
      <c r="D941" s="48">
        <f>'1_Raw_Games'!C941</f>
        <v/>
      </c>
      <c r="E941" s="48">
        <f>'1_Raw_Games'!O941</f>
        <v/>
      </c>
      <c r="F941" s="55">
        <f>'3_Elo_Chain'!H941</f>
        <v/>
      </c>
      <c r="G941" s="66" t="n">
        <v>0.09618583038346031</v>
      </c>
      <c r="H941" s="66" t="n">
        <v>2.517072739624197</v>
      </c>
      <c r="I941" s="37" t="inlineStr">
        <is>
          <t>march</t>
        </is>
      </c>
    </row>
    <row r="942" ht="15" customHeight="1" s="35">
      <c r="A942" s="48">
        <f>'1_Raw_Games'!A942</f>
        <v/>
      </c>
      <c r="B942" s="49">
        <f>'1_Raw_Games'!B942</f>
        <v/>
      </c>
      <c r="C942" s="48">
        <f>'1_Raw_Games'!D942</f>
        <v/>
      </c>
      <c r="D942" s="48">
        <f>'1_Raw_Games'!C942</f>
        <v/>
      </c>
      <c r="E942" s="48">
        <f>'1_Raw_Games'!O942</f>
        <v/>
      </c>
      <c r="F942" s="55">
        <f>'3_Elo_Chain'!H942</f>
        <v/>
      </c>
      <c r="G942" s="66" t="n">
        <v>0.7881624433077252</v>
      </c>
      <c r="H942" s="66" t="n">
        <v>-9.977648777175158</v>
      </c>
      <c r="I942" s="37" t="inlineStr">
        <is>
          <t>march</t>
        </is>
      </c>
    </row>
    <row r="943" ht="15" customHeight="1" s="35">
      <c r="A943" s="48">
        <f>'1_Raw_Games'!A943</f>
        <v/>
      </c>
      <c r="B943" s="49">
        <f>'1_Raw_Games'!B943</f>
        <v/>
      </c>
      <c r="C943" s="48">
        <f>'1_Raw_Games'!D943</f>
        <v/>
      </c>
      <c r="D943" s="48">
        <f>'1_Raw_Games'!C943</f>
        <v/>
      </c>
      <c r="E943" s="48">
        <f>'1_Raw_Games'!O943</f>
        <v/>
      </c>
      <c r="F943" s="55">
        <f>'3_Elo_Chain'!H943</f>
        <v/>
      </c>
      <c r="G943" s="66" t="n">
        <v>0.7492950458762351</v>
      </c>
      <c r="H943" s="66" t="n">
        <v>5.81245543222681</v>
      </c>
      <c r="I943" s="37" t="inlineStr">
        <is>
          <t>march</t>
        </is>
      </c>
    </row>
    <row r="944" ht="15" customHeight="1" s="35">
      <c r="A944" s="48">
        <f>'1_Raw_Games'!A944</f>
        <v/>
      </c>
      <c r="B944" s="49">
        <f>'1_Raw_Games'!B944</f>
        <v/>
      </c>
      <c r="C944" s="48">
        <f>'1_Raw_Games'!D944</f>
        <v/>
      </c>
      <c r="D944" s="48">
        <f>'1_Raw_Games'!C944</f>
        <v/>
      </c>
      <c r="E944" s="48">
        <f>'1_Raw_Games'!O944</f>
        <v/>
      </c>
      <c r="F944" s="55">
        <f>'3_Elo_Chain'!H944</f>
        <v/>
      </c>
      <c r="G944" s="66" t="n">
        <v>1.037693989644956</v>
      </c>
      <c r="H944" s="66" t="n">
        <v>3.547875209366993</v>
      </c>
      <c r="I944" s="37" t="inlineStr">
        <is>
          <t>march</t>
        </is>
      </c>
    </row>
    <row r="945" ht="15" customHeight="1" s="35">
      <c r="A945" s="48">
        <f>'1_Raw_Games'!A945</f>
        <v/>
      </c>
      <c r="B945" s="49">
        <f>'1_Raw_Games'!B945</f>
        <v/>
      </c>
      <c r="C945" s="48">
        <f>'1_Raw_Games'!D945</f>
        <v/>
      </c>
      <c r="D945" s="48">
        <f>'1_Raw_Games'!C945</f>
        <v/>
      </c>
      <c r="E945" s="48">
        <f>'1_Raw_Games'!O945</f>
        <v/>
      </c>
      <c r="F945" s="55">
        <f>'3_Elo_Chain'!H945</f>
        <v/>
      </c>
      <c r="G945" s="66" t="n">
        <v>0.3619474471601425</v>
      </c>
      <c r="H945" s="66" t="n">
        <v>-6.72648911743683</v>
      </c>
      <c r="I945" s="37" t="inlineStr">
        <is>
          <t>march</t>
        </is>
      </c>
    </row>
    <row r="946" ht="15" customHeight="1" s="35">
      <c r="A946" s="48">
        <f>'1_Raw_Games'!A946</f>
        <v/>
      </c>
      <c r="B946" s="49">
        <f>'1_Raw_Games'!B946</f>
        <v/>
      </c>
      <c r="C946" s="48">
        <f>'1_Raw_Games'!D946</f>
        <v/>
      </c>
      <c r="D946" s="48">
        <f>'1_Raw_Games'!C946</f>
        <v/>
      </c>
      <c r="E946" s="48">
        <f>'1_Raw_Games'!O946</f>
        <v/>
      </c>
      <c r="F946" s="55">
        <f>'3_Elo_Chain'!H946</f>
        <v/>
      </c>
      <c r="G946" s="66" t="n">
        <v>1.369875328091822</v>
      </c>
      <c r="H946" s="66" t="n">
        <v>1.170710484425094</v>
      </c>
      <c r="I946" s="37" t="inlineStr">
        <is>
          <t>march</t>
        </is>
      </c>
    </row>
    <row r="947" ht="15" customHeight="1" s="35">
      <c r="A947" s="48">
        <f>'1_Raw_Games'!A947</f>
        <v/>
      </c>
      <c r="B947" s="49">
        <f>'1_Raw_Games'!B947</f>
        <v/>
      </c>
      <c r="C947" s="48">
        <f>'1_Raw_Games'!D947</f>
        <v/>
      </c>
      <c r="D947" s="48">
        <f>'1_Raw_Games'!C947</f>
        <v/>
      </c>
      <c r="E947" s="48">
        <f>'1_Raw_Games'!O947</f>
        <v/>
      </c>
      <c r="F947" s="55">
        <f>'3_Elo_Chain'!H947</f>
        <v/>
      </c>
      <c r="G947" s="66" t="n">
        <v>0.08091227929031319</v>
      </c>
      <c r="H947" s="66" t="n">
        <v>10.98348342297366</v>
      </c>
      <c r="I947" s="37" t="inlineStr">
        <is>
          <t>march</t>
        </is>
      </c>
    </row>
    <row r="948" ht="15" customHeight="1" s="35">
      <c r="A948" s="48">
        <f>'1_Raw_Games'!A948</f>
        <v/>
      </c>
      <c r="B948" s="49">
        <f>'1_Raw_Games'!B948</f>
        <v/>
      </c>
      <c r="C948" s="48">
        <f>'1_Raw_Games'!D948</f>
        <v/>
      </c>
      <c r="D948" s="48">
        <f>'1_Raw_Games'!C948</f>
        <v/>
      </c>
      <c r="E948" s="48">
        <f>'1_Raw_Games'!O948</f>
        <v/>
      </c>
      <c r="F948" s="55">
        <f>'3_Elo_Chain'!H948</f>
        <v/>
      </c>
      <c r="G948" s="66" t="n">
        <v>-0.1362433919574165</v>
      </c>
      <c r="H948" s="66" t="n">
        <v>-4.75886395959763</v>
      </c>
      <c r="I948" s="37" t="inlineStr">
        <is>
          <t>march</t>
        </is>
      </c>
    </row>
    <row r="949" ht="15" customHeight="1" s="35">
      <c r="A949" s="48">
        <f>'1_Raw_Games'!A949</f>
        <v/>
      </c>
      <c r="B949" s="49">
        <f>'1_Raw_Games'!B949</f>
        <v/>
      </c>
      <c r="C949" s="48">
        <f>'1_Raw_Games'!D949</f>
        <v/>
      </c>
      <c r="D949" s="48">
        <f>'1_Raw_Games'!C949</f>
        <v/>
      </c>
      <c r="E949" s="48">
        <f>'1_Raw_Games'!O949</f>
        <v/>
      </c>
      <c r="F949" s="55">
        <f>'3_Elo_Chain'!H949</f>
        <v/>
      </c>
      <c r="G949" s="66" t="n">
        <v>0.4794192414353218</v>
      </c>
      <c r="H949" s="66" t="n">
        <v>-5.254981234142555</v>
      </c>
      <c r="I949" s="37" t="inlineStr">
        <is>
          <t>march</t>
        </is>
      </c>
    </row>
    <row r="950" ht="15" customHeight="1" s="35">
      <c r="A950" s="48">
        <f>'1_Raw_Games'!A950</f>
        <v/>
      </c>
      <c r="B950" s="49">
        <f>'1_Raw_Games'!B950</f>
        <v/>
      </c>
      <c r="C950" s="48">
        <f>'1_Raw_Games'!D950</f>
        <v/>
      </c>
      <c r="D950" s="48">
        <f>'1_Raw_Games'!C950</f>
        <v/>
      </c>
      <c r="E950" s="48">
        <f>'1_Raw_Games'!O950</f>
        <v/>
      </c>
      <c r="F950" s="55">
        <f>'3_Elo_Chain'!H950</f>
        <v/>
      </c>
      <c r="G950" s="66" t="n">
        <v>0.7815889405564103</v>
      </c>
      <c r="H950" s="66" t="n">
        <v>1.633988953301516</v>
      </c>
      <c r="I950" s="37" t="inlineStr">
        <is>
          <t>march</t>
        </is>
      </c>
    </row>
    <row r="951" ht="15" customHeight="1" s="35">
      <c r="A951" s="48">
        <f>'1_Raw_Games'!A951</f>
        <v/>
      </c>
      <c r="B951" s="49">
        <f>'1_Raw_Games'!B951</f>
        <v/>
      </c>
      <c r="C951" s="48">
        <f>'1_Raw_Games'!D951</f>
        <v/>
      </c>
      <c r="D951" s="48">
        <f>'1_Raw_Games'!C951</f>
        <v/>
      </c>
      <c r="E951" s="48">
        <f>'1_Raw_Games'!O951</f>
        <v/>
      </c>
      <c r="F951" s="55">
        <f>'3_Elo_Chain'!H951</f>
        <v/>
      </c>
      <c r="G951" s="66" t="n">
        <v>0.0716248328400849</v>
      </c>
      <c r="H951" s="66" t="n">
        <v>3.925773614838869</v>
      </c>
      <c r="I951" s="37" t="inlineStr">
        <is>
          <t>march</t>
        </is>
      </c>
    </row>
    <row r="952" ht="15" customHeight="1" s="35">
      <c r="A952" s="48">
        <f>'1_Raw_Games'!A952</f>
        <v/>
      </c>
      <c r="B952" s="49">
        <f>'1_Raw_Games'!B952</f>
        <v/>
      </c>
      <c r="C952" s="48">
        <f>'1_Raw_Games'!D952</f>
        <v/>
      </c>
      <c r="D952" s="48">
        <f>'1_Raw_Games'!C952</f>
        <v/>
      </c>
      <c r="E952" s="48">
        <f>'1_Raw_Games'!O952</f>
        <v/>
      </c>
      <c r="F952" s="55">
        <f>'3_Elo_Chain'!H952</f>
        <v/>
      </c>
      <c r="G952" s="66" t="n">
        <v>0.0357355410636768</v>
      </c>
      <c r="H952" s="66" t="n">
        <v>-4.16392970157635</v>
      </c>
      <c r="I952" s="37" t="inlineStr">
        <is>
          <t>march</t>
        </is>
      </c>
    </row>
    <row r="953" ht="15" customHeight="1" s="35">
      <c r="A953" s="48">
        <f>'1_Raw_Games'!A953</f>
        <v/>
      </c>
      <c r="B953" s="49">
        <f>'1_Raw_Games'!B953</f>
        <v/>
      </c>
      <c r="C953" s="48">
        <f>'1_Raw_Games'!D953</f>
        <v/>
      </c>
      <c r="D953" s="48">
        <f>'1_Raw_Games'!C953</f>
        <v/>
      </c>
      <c r="E953" s="48">
        <f>'1_Raw_Games'!O953</f>
        <v/>
      </c>
      <c r="F953" s="55">
        <f>'3_Elo_Chain'!H953</f>
        <v/>
      </c>
      <c r="G953" s="66" t="n">
        <v>-0.2743922409692943</v>
      </c>
      <c r="H953" s="66" t="n">
        <v>6.051456405327581</v>
      </c>
      <c r="I953" s="37" t="inlineStr">
        <is>
          <t>march</t>
        </is>
      </c>
    </row>
    <row r="954" ht="15" customHeight="1" s="35">
      <c r="A954" s="48">
        <f>'1_Raw_Games'!A954</f>
        <v/>
      </c>
      <c r="B954" s="49">
        <f>'1_Raw_Games'!B954</f>
        <v/>
      </c>
      <c r="C954" s="48">
        <f>'1_Raw_Games'!D954</f>
        <v/>
      </c>
      <c r="D954" s="48">
        <f>'1_Raw_Games'!C954</f>
        <v/>
      </c>
      <c r="E954" s="48">
        <f>'1_Raw_Games'!O954</f>
        <v/>
      </c>
      <c r="F954" s="55">
        <f>'3_Elo_Chain'!H954</f>
        <v/>
      </c>
      <c r="G954" s="66" t="n">
        <v>0.744398203780508</v>
      </c>
      <c r="H954" s="66" t="n">
        <v>7.037356929997623</v>
      </c>
      <c r="I954" s="37" t="inlineStr">
        <is>
          <t>march</t>
        </is>
      </c>
    </row>
    <row r="955" ht="15" customHeight="1" s="35">
      <c r="A955" s="48">
        <f>'1_Raw_Games'!A955</f>
        <v/>
      </c>
      <c r="B955" s="49">
        <f>'1_Raw_Games'!B955</f>
        <v/>
      </c>
      <c r="C955" s="48">
        <f>'1_Raw_Games'!D955</f>
        <v/>
      </c>
      <c r="D955" s="48">
        <f>'1_Raw_Games'!C955</f>
        <v/>
      </c>
      <c r="E955" s="48">
        <f>'1_Raw_Games'!O955</f>
        <v/>
      </c>
      <c r="F955" s="55">
        <f>'3_Elo_Chain'!H955</f>
        <v/>
      </c>
      <c r="G955" s="66" t="n">
        <v>0.3001245178707345</v>
      </c>
      <c r="H955" s="66" t="n">
        <v>7.540408903052064</v>
      </c>
      <c r="I955" s="37" t="inlineStr">
        <is>
          <t>march</t>
        </is>
      </c>
    </row>
    <row r="956" ht="15" customHeight="1" s="35">
      <c r="A956" s="48">
        <f>'1_Raw_Games'!A956</f>
        <v/>
      </c>
      <c r="B956" s="49">
        <f>'1_Raw_Games'!B956</f>
        <v/>
      </c>
      <c r="C956" s="48">
        <f>'1_Raw_Games'!D956</f>
        <v/>
      </c>
      <c r="D956" s="48">
        <f>'1_Raw_Games'!C956</f>
        <v/>
      </c>
      <c r="E956" s="48">
        <f>'1_Raw_Games'!O956</f>
        <v/>
      </c>
      <c r="F956" s="55">
        <f>'3_Elo_Chain'!H956</f>
        <v/>
      </c>
      <c r="G956" s="66" t="n">
        <v>-0.124613329761017</v>
      </c>
      <c r="H956" s="66" t="n">
        <v>-6.393611538301379</v>
      </c>
      <c r="I956" s="37" t="inlineStr">
        <is>
          <t>march</t>
        </is>
      </c>
    </row>
    <row r="957" ht="15" customHeight="1" s="35">
      <c r="A957" s="48">
        <f>'1_Raw_Games'!A957</f>
        <v/>
      </c>
      <c r="B957" s="49">
        <f>'1_Raw_Games'!B957</f>
        <v/>
      </c>
      <c r="C957" s="48">
        <f>'1_Raw_Games'!D957</f>
        <v/>
      </c>
      <c r="D957" s="48">
        <f>'1_Raw_Games'!C957</f>
        <v/>
      </c>
      <c r="E957" s="48">
        <f>'1_Raw_Games'!O957</f>
        <v/>
      </c>
      <c r="F957" s="55">
        <f>'3_Elo_Chain'!H957</f>
        <v/>
      </c>
      <c r="G957" s="66" t="n">
        <v>0.4499195622396765</v>
      </c>
      <c r="H957" s="66" t="n">
        <v>4.235749180941865</v>
      </c>
      <c r="I957" s="37" t="inlineStr">
        <is>
          <t>march</t>
        </is>
      </c>
    </row>
    <row r="958" ht="15" customHeight="1" s="35">
      <c r="A958" s="48">
        <f>'1_Raw_Games'!A958</f>
        <v/>
      </c>
      <c r="B958" s="49">
        <f>'1_Raw_Games'!B958</f>
        <v/>
      </c>
      <c r="C958" s="48">
        <f>'1_Raw_Games'!D958</f>
        <v/>
      </c>
      <c r="D958" s="48">
        <f>'1_Raw_Games'!C958</f>
        <v/>
      </c>
      <c r="E958" s="48">
        <f>'1_Raw_Games'!O958</f>
        <v/>
      </c>
      <c r="F958" s="55">
        <f>'3_Elo_Chain'!H958</f>
        <v/>
      </c>
      <c r="G958" s="66" t="n">
        <v>0.3444237686215408</v>
      </c>
      <c r="H958" s="66" t="n">
        <v>-10.25687869284934</v>
      </c>
      <c r="I958" s="37" t="inlineStr">
        <is>
          <t>march</t>
        </is>
      </c>
    </row>
    <row r="959" ht="15" customHeight="1" s="35">
      <c r="A959" s="48">
        <f>'1_Raw_Games'!A959</f>
        <v/>
      </c>
      <c r="B959" s="49">
        <f>'1_Raw_Games'!B959</f>
        <v/>
      </c>
      <c r="C959" s="48">
        <f>'1_Raw_Games'!D959</f>
        <v/>
      </c>
      <c r="D959" s="48">
        <f>'1_Raw_Games'!C959</f>
        <v/>
      </c>
      <c r="E959" s="48">
        <f>'1_Raw_Games'!O959</f>
        <v/>
      </c>
      <c r="F959" s="55">
        <f>'3_Elo_Chain'!H959</f>
        <v/>
      </c>
      <c r="G959" s="66" t="n">
        <v>0.7766479952686411</v>
      </c>
      <c r="H959" s="66" t="n">
        <v>0.771046604090623</v>
      </c>
      <c r="I959" s="37" t="inlineStr">
        <is>
          <t>march</t>
        </is>
      </c>
    </row>
    <row r="960" ht="15" customHeight="1" s="35">
      <c r="A960" s="48">
        <f>'1_Raw_Games'!A960</f>
        <v/>
      </c>
      <c r="B960" s="49">
        <f>'1_Raw_Games'!B960</f>
        <v/>
      </c>
      <c r="C960" s="48">
        <f>'1_Raw_Games'!D960</f>
        <v/>
      </c>
      <c r="D960" s="48">
        <f>'1_Raw_Games'!C960</f>
        <v/>
      </c>
      <c r="E960" s="48">
        <f>'1_Raw_Games'!O960</f>
        <v/>
      </c>
      <c r="F960" s="55">
        <f>'3_Elo_Chain'!H960</f>
        <v/>
      </c>
      <c r="G960" s="66" t="n">
        <v>-0.3031825478602183</v>
      </c>
      <c r="H960" s="66" t="n">
        <v>1.192613520016732</v>
      </c>
      <c r="I960" s="37" t="inlineStr">
        <is>
          <t>march</t>
        </is>
      </c>
    </row>
    <row r="961" ht="15" customHeight="1" s="35">
      <c r="A961" s="48">
        <f>'1_Raw_Games'!A961</f>
        <v/>
      </c>
      <c r="B961" s="49">
        <f>'1_Raw_Games'!B961</f>
        <v/>
      </c>
      <c r="C961" s="48">
        <f>'1_Raw_Games'!D961</f>
        <v/>
      </c>
      <c r="D961" s="48">
        <f>'1_Raw_Games'!C961</f>
        <v/>
      </c>
      <c r="E961" s="48">
        <f>'1_Raw_Games'!O961</f>
        <v/>
      </c>
      <c r="F961" s="55">
        <f>'3_Elo_Chain'!H961</f>
        <v/>
      </c>
      <c r="G961" s="66" t="n">
        <v>0.3628865573851843</v>
      </c>
      <c r="H961" s="66" t="n">
        <v>7.112289158054973</v>
      </c>
      <c r="I961" s="37" t="inlineStr">
        <is>
          <t>march</t>
        </is>
      </c>
    </row>
    <row r="962" ht="15" customHeight="1" s="35">
      <c r="A962" s="48">
        <f>'1_Raw_Games'!A962</f>
        <v/>
      </c>
      <c r="B962" s="49">
        <f>'1_Raw_Games'!B962</f>
        <v/>
      </c>
      <c r="C962" s="48">
        <f>'1_Raw_Games'!D962</f>
        <v/>
      </c>
      <c r="D962" s="48">
        <f>'1_Raw_Games'!C962</f>
        <v/>
      </c>
      <c r="E962" s="48">
        <f>'1_Raw_Games'!O962</f>
        <v/>
      </c>
      <c r="F962" s="55">
        <f>'3_Elo_Chain'!H962</f>
        <v/>
      </c>
      <c r="G962" s="66" t="n">
        <v>-0.09175361120618571</v>
      </c>
      <c r="H962" s="66" t="n">
        <v>-3.163711784237554</v>
      </c>
      <c r="I962" s="37" t="inlineStr">
        <is>
          <t>march</t>
        </is>
      </c>
    </row>
    <row r="963" ht="15" customHeight="1" s="35">
      <c r="A963" s="48">
        <f>'1_Raw_Games'!A963</f>
        <v/>
      </c>
      <c r="B963" s="49">
        <f>'1_Raw_Games'!B963</f>
        <v/>
      </c>
      <c r="C963" s="48">
        <f>'1_Raw_Games'!D963</f>
        <v/>
      </c>
      <c r="D963" s="48">
        <f>'1_Raw_Games'!C963</f>
        <v/>
      </c>
      <c r="E963" s="48">
        <f>'1_Raw_Games'!O963</f>
        <v/>
      </c>
      <c r="F963" s="55">
        <f>'3_Elo_Chain'!H963</f>
        <v/>
      </c>
      <c r="G963" s="66" t="n">
        <v>0.5958443658212963</v>
      </c>
      <c r="H963" s="66" t="n">
        <v>-3.291855172854228</v>
      </c>
      <c r="I963" s="37" t="inlineStr">
        <is>
          <t>march</t>
        </is>
      </c>
    </row>
    <row r="964" ht="15" customHeight="1" s="35">
      <c r="A964" s="48">
        <f>'1_Raw_Games'!A964</f>
        <v/>
      </c>
      <c r="B964" s="49">
        <f>'1_Raw_Games'!B964</f>
        <v/>
      </c>
      <c r="C964" s="48">
        <f>'1_Raw_Games'!D964</f>
        <v/>
      </c>
      <c r="D964" s="48">
        <f>'1_Raw_Games'!C964</f>
        <v/>
      </c>
      <c r="E964" s="48">
        <f>'1_Raw_Games'!O964</f>
        <v/>
      </c>
      <c r="F964" s="55">
        <f>'3_Elo_Chain'!H964</f>
        <v/>
      </c>
      <c r="G964" s="66" t="n">
        <v>-0.3779297259667027</v>
      </c>
      <c r="H964" s="66" t="n">
        <v>7.424040164996228</v>
      </c>
      <c r="I964" s="37" t="inlineStr">
        <is>
          <t>march</t>
        </is>
      </c>
    </row>
    <row r="965" ht="15" customHeight="1" s="35">
      <c r="A965" s="48">
        <f>'1_Raw_Games'!A965</f>
        <v/>
      </c>
      <c r="B965" s="49">
        <f>'1_Raw_Games'!B965</f>
        <v/>
      </c>
      <c r="C965" s="48">
        <f>'1_Raw_Games'!D965</f>
        <v/>
      </c>
      <c r="D965" s="48">
        <f>'1_Raw_Games'!C965</f>
        <v/>
      </c>
      <c r="E965" s="48">
        <f>'1_Raw_Games'!O965</f>
        <v/>
      </c>
      <c r="F965" s="55">
        <f>'3_Elo_Chain'!H965</f>
        <v/>
      </c>
      <c r="G965" s="66" t="n">
        <v>-0.1749997667892004</v>
      </c>
      <c r="H965" s="66" t="n">
        <v>0.1918756393247518</v>
      </c>
      <c r="I965" s="37" t="inlineStr">
        <is>
          <t>march</t>
        </is>
      </c>
    </row>
    <row r="966" ht="15" customHeight="1" s="35">
      <c r="A966" s="48">
        <f>'1_Raw_Games'!A966</f>
        <v/>
      </c>
      <c r="B966" s="49">
        <f>'1_Raw_Games'!B966</f>
        <v/>
      </c>
      <c r="C966" s="48">
        <f>'1_Raw_Games'!D966</f>
        <v/>
      </c>
      <c r="D966" s="48">
        <f>'1_Raw_Games'!C966</f>
        <v/>
      </c>
      <c r="E966" s="48">
        <f>'1_Raw_Games'!O966</f>
        <v/>
      </c>
      <c r="F966" s="55">
        <f>'3_Elo_Chain'!H966</f>
        <v/>
      </c>
      <c r="G966" s="66" t="n">
        <v>0.60911844899302</v>
      </c>
      <c r="H966" s="66" t="n">
        <v>-7.279673566543668</v>
      </c>
      <c r="I966" s="37" t="inlineStr">
        <is>
          <t>march</t>
        </is>
      </c>
    </row>
    <row r="967" ht="15" customHeight="1" s="35">
      <c r="A967" s="48">
        <f>'1_Raw_Games'!A967</f>
        <v/>
      </c>
      <c r="B967" s="49">
        <f>'1_Raw_Games'!B967</f>
        <v/>
      </c>
      <c r="C967" s="48">
        <f>'1_Raw_Games'!D967</f>
        <v/>
      </c>
      <c r="D967" s="48">
        <f>'1_Raw_Games'!C967</f>
        <v/>
      </c>
      <c r="E967" s="48">
        <f>'1_Raw_Games'!O967</f>
        <v/>
      </c>
      <c r="F967" s="55">
        <f>'3_Elo_Chain'!H967</f>
        <v/>
      </c>
      <c r="G967" s="66" t="n">
        <v>-0.9208391117289004</v>
      </c>
      <c r="H967" s="66" t="n">
        <v>-0.3362698325402822</v>
      </c>
      <c r="I967" s="37" t="inlineStr">
        <is>
          <t>march</t>
        </is>
      </c>
    </row>
    <row r="968" ht="15" customHeight="1" s="35">
      <c r="A968" s="48">
        <f>'1_Raw_Games'!A968</f>
        <v/>
      </c>
      <c r="B968" s="49">
        <f>'1_Raw_Games'!B968</f>
        <v/>
      </c>
      <c r="C968" s="48">
        <f>'1_Raw_Games'!D968</f>
        <v/>
      </c>
      <c r="D968" s="48">
        <f>'1_Raw_Games'!C968</f>
        <v/>
      </c>
      <c r="E968" s="48">
        <f>'1_Raw_Games'!O968</f>
        <v/>
      </c>
      <c r="F968" s="55">
        <f>'3_Elo_Chain'!H968</f>
        <v/>
      </c>
      <c r="G968" s="66" t="n">
        <v>0.9587882974728412</v>
      </c>
      <c r="H968" s="66" t="n">
        <v>10.08037543978938</v>
      </c>
      <c r="I968" s="37" t="inlineStr">
        <is>
          <t>march</t>
        </is>
      </c>
    </row>
    <row r="969" ht="15" customHeight="1" s="35">
      <c r="A969" s="48">
        <f>'1_Raw_Games'!A969</f>
        <v/>
      </c>
      <c r="B969" s="49">
        <f>'1_Raw_Games'!B969</f>
        <v/>
      </c>
      <c r="C969" s="48">
        <f>'1_Raw_Games'!D969</f>
        <v/>
      </c>
      <c r="D969" s="48">
        <f>'1_Raw_Games'!C969</f>
        <v/>
      </c>
      <c r="E969" s="48">
        <f>'1_Raw_Games'!O969</f>
        <v/>
      </c>
      <c r="F969" s="55">
        <f>'3_Elo_Chain'!H969</f>
        <v/>
      </c>
      <c r="G969" s="66" t="n">
        <v>0.6682701602021319</v>
      </c>
      <c r="H969" s="66" t="n">
        <v>10.57405893739447</v>
      </c>
      <c r="I969" s="37" t="inlineStr">
        <is>
          <t>march</t>
        </is>
      </c>
    </row>
    <row r="970" ht="15" customHeight="1" s="35">
      <c r="A970" s="48">
        <f>'1_Raw_Games'!A970</f>
        <v/>
      </c>
      <c r="B970" s="49">
        <f>'1_Raw_Games'!B970</f>
        <v/>
      </c>
      <c r="C970" s="48">
        <f>'1_Raw_Games'!D970</f>
        <v/>
      </c>
      <c r="D970" s="48">
        <f>'1_Raw_Games'!C970</f>
        <v/>
      </c>
      <c r="E970" s="48">
        <f>'1_Raw_Games'!O970</f>
        <v/>
      </c>
      <c r="F970" s="55">
        <f>'3_Elo_Chain'!H970</f>
        <v/>
      </c>
      <c r="G970" s="66" t="n">
        <v>0.3065680875471741</v>
      </c>
      <c r="H970" s="66" t="n">
        <v>-2.584207646599527</v>
      </c>
      <c r="I970" s="37" t="inlineStr">
        <is>
          <t>march</t>
        </is>
      </c>
    </row>
    <row r="971" ht="15" customHeight="1" s="35">
      <c r="A971" s="48">
        <f>'1_Raw_Games'!A971</f>
        <v/>
      </c>
      <c r="B971" s="49">
        <f>'1_Raw_Games'!B971</f>
        <v/>
      </c>
      <c r="C971" s="48">
        <f>'1_Raw_Games'!D971</f>
        <v/>
      </c>
      <c r="D971" s="48">
        <f>'1_Raw_Games'!C971</f>
        <v/>
      </c>
      <c r="E971" s="48">
        <f>'1_Raw_Games'!O971</f>
        <v/>
      </c>
      <c r="F971" s="55">
        <f>'3_Elo_Chain'!H971</f>
        <v/>
      </c>
      <c r="G971" s="66" t="n">
        <v>-0.1953416931531397</v>
      </c>
      <c r="H971" s="66" t="n">
        <v>3.297345080248713</v>
      </c>
      <c r="I971" s="37" t="inlineStr">
        <is>
          <t>march</t>
        </is>
      </c>
    </row>
    <row r="972" ht="15" customHeight="1" s="35">
      <c r="A972" s="48">
        <f>'1_Raw_Games'!A972</f>
        <v/>
      </c>
      <c r="B972" s="49">
        <f>'1_Raw_Games'!B972</f>
        <v/>
      </c>
      <c r="C972" s="48">
        <f>'1_Raw_Games'!D972</f>
        <v/>
      </c>
      <c r="D972" s="48">
        <f>'1_Raw_Games'!C972</f>
        <v/>
      </c>
      <c r="E972" s="48">
        <f>'1_Raw_Games'!O972</f>
        <v/>
      </c>
      <c r="F972" s="55">
        <f>'3_Elo_Chain'!H972</f>
        <v/>
      </c>
      <c r="G972" s="66" t="n">
        <v>0.383307995204849</v>
      </c>
      <c r="H972" s="66" t="n">
        <v>5.504169633669816</v>
      </c>
      <c r="I972" s="37" t="inlineStr">
        <is>
          <t>march</t>
        </is>
      </c>
    </row>
    <row r="973" ht="15" customHeight="1" s="35">
      <c r="A973" s="48">
        <f>'1_Raw_Games'!A973</f>
        <v/>
      </c>
      <c r="B973" s="49">
        <f>'1_Raw_Games'!B973</f>
        <v/>
      </c>
      <c r="C973" s="48">
        <f>'1_Raw_Games'!D973</f>
        <v/>
      </c>
      <c r="D973" s="48">
        <f>'1_Raw_Games'!C973</f>
        <v/>
      </c>
      <c r="E973" s="48">
        <f>'1_Raw_Games'!O973</f>
        <v/>
      </c>
      <c r="F973" s="55">
        <f>'3_Elo_Chain'!H973</f>
        <v/>
      </c>
      <c r="G973" s="66" t="n">
        <v>0.4407260504818394</v>
      </c>
      <c r="H973" s="66" t="n">
        <v>-0.192696547615661</v>
      </c>
      <c r="I973" s="37" t="inlineStr">
        <is>
          <t>march</t>
        </is>
      </c>
    </row>
    <row r="974" ht="15" customHeight="1" s="35">
      <c r="A974" s="48">
        <f>'1_Raw_Games'!A974</f>
        <v/>
      </c>
      <c r="B974" s="49">
        <f>'1_Raw_Games'!B974</f>
        <v/>
      </c>
      <c r="C974" s="48">
        <f>'1_Raw_Games'!D974</f>
        <v/>
      </c>
      <c r="D974" s="48">
        <f>'1_Raw_Games'!C974</f>
        <v/>
      </c>
      <c r="E974" s="48">
        <f>'1_Raw_Games'!O974</f>
        <v/>
      </c>
      <c r="F974" s="55">
        <f>'3_Elo_Chain'!H974</f>
        <v/>
      </c>
      <c r="G974" s="66" t="n">
        <v>0.1784755344140665</v>
      </c>
      <c r="H974" s="66" t="n">
        <v>-5.088594229350548</v>
      </c>
      <c r="I974" s="37" t="inlineStr">
        <is>
          <t>march</t>
        </is>
      </c>
    </row>
    <row r="975" ht="15" customHeight="1" s="35">
      <c r="A975" s="48">
        <f>'1_Raw_Games'!A975</f>
        <v/>
      </c>
      <c r="B975" s="49">
        <f>'1_Raw_Games'!B975</f>
        <v/>
      </c>
      <c r="C975" s="48">
        <f>'1_Raw_Games'!D975</f>
        <v/>
      </c>
      <c r="D975" s="48">
        <f>'1_Raw_Games'!C975</f>
        <v/>
      </c>
      <c r="E975" s="48">
        <f>'1_Raw_Games'!O975</f>
        <v/>
      </c>
      <c r="F975" s="55">
        <f>'3_Elo_Chain'!H975</f>
        <v/>
      </c>
      <c r="G975" s="66" t="n">
        <v>0.1978473123530759</v>
      </c>
      <c r="H975" s="66" t="n">
        <v>0.9175787964471224</v>
      </c>
      <c r="I975" s="37" t="inlineStr">
        <is>
          <t>march</t>
        </is>
      </c>
    </row>
    <row r="976" ht="15" customHeight="1" s="35">
      <c r="A976" s="48">
        <f>'1_Raw_Games'!A976</f>
        <v/>
      </c>
      <c r="B976" s="49">
        <f>'1_Raw_Games'!B976</f>
        <v/>
      </c>
      <c r="C976" s="48">
        <f>'1_Raw_Games'!D976</f>
        <v/>
      </c>
      <c r="D976" s="48">
        <f>'1_Raw_Games'!C976</f>
        <v/>
      </c>
      <c r="E976" s="48">
        <f>'1_Raw_Games'!O976</f>
        <v/>
      </c>
      <c r="F976" s="55">
        <f>'3_Elo_Chain'!H976</f>
        <v/>
      </c>
      <c r="G976" s="66" t="n">
        <v>0.1639489280421381</v>
      </c>
      <c r="H976" s="66" t="n">
        <v>4.865099308002532</v>
      </c>
      <c r="I976" s="37" t="inlineStr">
        <is>
          <t>march</t>
        </is>
      </c>
    </row>
    <row r="977" ht="15" customHeight="1" s="35">
      <c r="A977" s="48">
        <f>'1_Raw_Games'!A977</f>
        <v/>
      </c>
      <c r="B977" s="49">
        <f>'1_Raw_Games'!B977</f>
        <v/>
      </c>
      <c r="C977" s="48">
        <f>'1_Raw_Games'!D977</f>
        <v/>
      </c>
      <c r="D977" s="48">
        <f>'1_Raw_Games'!C977</f>
        <v/>
      </c>
      <c r="E977" s="48">
        <f>'1_Raw_Games'!O977</f>
        <v/>
      </c>
      <c r="F977" s="55">
        <f>'3_Elo_Chain'!H977</f>
        <v/>
      </c>
      <c r="G977" s="66" t="n">
        <v>0.0237384923147281</v>
      </c>
      <c r="H977" s="66" t="n">
        <v>6.035928231943756</v>
      </c>
      <c r="I977" s="37" t="inlineStr">
        <is>
          <t>march</t>
        </is>
      </c>
    </row>
    <row r="978" ht="15" customHeight="1" s="35">
      <c r="A978" s="48">
        <f>'1_Raw_Games'!A978</f>
        <v/>
      </c>
      <c r="B978" s="49">
        <f>'1_Raw_Games'!B978</f>
        <v/>
      </c>
      <c r="C978" s="48">
        <f>'1_Raw_Games'!D978</f>
        <v/>
      </c>
      <c r="D978" s="48">
        <f>'1_Raw_Games'!C978</f>
        <v/>
      </c>
      <c r="E978" s="48">
        <f>'1_Raw_Games'!O978</f>
        <v/>
      </c>
      <c r="F978" s="55">
        <f>'3_Elo_Chain'!H978</f>
        <v/>
      </c>
      <c r="G978" s="66" t="n">
        <v>-0.4265699161674343</v>
      </c>
      <c r="H978" s="66" t="n">
        <v>3.316601532927484</v>
      </c>
      <c r="I978" s="37" t="inlineStr">
        <is>
          <t>march</t>
        </is>
      </c>
    </row>
    <row r="979" ht="15" customHeight="1" s="35">
      <c r="A979" s="48">
        <f>'1_Raw_Games'!A979</f>
        <v/>
      </c>
      <c r="B979" s="49">
        <f>'1_Raw_Games'!B979</f>
        <v/>
      </c>
      <c r="C979" s="48">
        <f>'1_Raw_Games'!D979</f>
        <v/>
      </c>
      <c r="D979" s="48">
        <f>'1_Raw_Games'!C979</f>
        <v/>
      </c>
      <c r="E979" s="48">
        <f>'1_Raw_Games'!O979</f>
        <v/>
      </c>
      <c r="F979" s="55">
        <f>'3_Elo_Chain'!H979</f>
        <v/>
      </c>
      <c r="G979" s="66" t="n">
        <v>-0.6248619189509003</v>
      </c>
      <c r="H979" s="66" t="n">
        <v>0.7697662135385359</v>
      </c>
      <c r="I979" s="37" t="inlineStr">
        <is>
          <t>march</t>
        </is>
      </c>
    </row>
    <row r="980" ht="15" customHeight="1" s="35">
      <c r="A980" s="48">
        <f>'1_Raw_Games'!A980</f>
        <v/>
      </c>
      <c r="B980" s="49">
        <f>'1_Raw_Games'!B980</f>
        <v/>
      </c>
      <c r="C980" s="48">
        <f>'1_Raw_Games'!D980</f>
        <v/>
      </c>
      <c r="D980" s="48">
        <f>'1_Raw_Games'!C980</f>
        <v/>
      </c>
      <c r="E980" s="48">
        <f>'1_Raw_Games'!O980</f>
        <v/>
      </c>
      <c r="F980" s="55">
        <f>'3_Elo_Chain'!H980</f>
        <v/>
      </c>
      <c r="G980" s="66" t="n">
        <v>0.1199760140547064</v>
      </c>
      <c r="H980" s="66" t="n">
        <v>-0.6052909207334256</v>
      </c>
      <c r="I980" s="37" t="inlineStr">
        <is>
          <t>march</t>
        </is>
      </c>
    </row>
    <row r="981" ht="15" customHeight="1" s="35">
      <c r="A981" s="48">
        <f>'1_Raw_Games'!A981</f>
        <v/>
      </c>
      <c r="B981" s="49">
        <f>'1_Raw_Games'!B981</f>
        <v/>
      </c>
      <c r="C981" s="48">
        <f>'1_Raw_Games'!D981</f>
        <v/>
      </c>
      <c r="D981" s="48">
        <f>'1_Raw_Games'!C981</f>
        <v/>
      </c>
      <c r="E981" s="48">
        <f>'1_Raw_Games'!O981</f>
        <v/>
      </c>
      <c r="F981" s="55">
        <f>'3_Elo_Chain'!H981</f>
        <v/>
      </c>
      <c r="G981" s="66" t="n">
        <v>-0.4500736751029869</v>
      </c>
      <c r="H981" s="66" t="n">
        <v>-6.450363601466071</v>
      </c>
      <c r="I981" s="37" t="inlineStr">
        <is>
          <t>march</t>
        </is>
      </c>
    </row>
    <row r="982" ht="15" customHeight="1" s="35">
      <c r="A982" s="48">
        <f>'1_Raw_Games'!A982</f>
        <v/>
      </c>
      <c r="B982" s="49">
        <f>'1_Raw_Games'!B982</f>
        <v/>
      </c>
      <c r="C982" s="48">
        <f>'1_Raw_Games'!D982</f>
        <v/>
      </c>
      <c r="D982" s="48">
        <f>'1_Raw_Games'!C982</f>
        <v/>
      </c>
      <c r="E982" s="48">
        <f>'1_Raw_Games'!O982</f>
        <v/>
      </c>
      <c r="F982" s="55">
        <f>'3_Elo_Chain'!H982</f>
        <v/>
      </c>
      <c r="G982" s="66" t="n">
        <v>-0.0542526443032407</v>
      </c>
      <c r="H982" s="66" t="n">
        <v>4.63432023714496</v>
      </c>
      <c r="I982" s="37" t="inlineStr">
        <is>
          <t>march</t>
        </is>
      </c>
    </row>
    <row r="983" ht="15" customHeight="1" s="35">
      <c r="A983" s="48">
        <f>'1_Raw_Games'!A983</f>
        <v/>
      </c>
      <c r="B983" s="49">
        <f>'1_Raw_Games'!B983</f>
        <v/>
      </c>
      <c r="C983" s="48">
        <f>'1_Raw_Games'!D983</f>
        <v/>
      </c>
      <c r="D983" s="48">
        <f>'1_Raw_Games'!C983</f>
        <v/>
      </c>
      <c r="E983" s="48">
        <f>'1_Raw_Games'!O983</f>
        <v/>
      </c>
      <c r="F983" s="55">
        <f>'3_Elo_Chain'!H983</f>
        <v/>
      </c>
      <c r="G983" s="66" t="n">
        <v>0.6436170548781908</v>
      </c>
      <c r="H983" s="66" t="n">
        <v>3.891846570033083</v>
      </c>
      <c r="I983" s="37" t="inlineStr">
        <is>
          <t>march</t>
        </is>
      </c>
    </row>
    <row r="984" ht="15" customHeight="1" s="35">
      <c r="A984" s="48">
        <f>'1_Raw_Games'!A984</f>
        <v/>
      </c>
      <c r="B984" s="49">
        <f>'1_Raw_Games'!B984</f>
        <v/>
      </c>
      <c r="C984" s="48">
        <f>'1_Raw_Games'!D984</f>
        <v/>
      </c>
      <c r="D984" s="48">
        <f>'1_Raw_Games'!C984</f>
        <v/>
      </c>
      <c r="E984" s="48">
        <f>'1_Raw_Games'!O984</f>
        <v/>
      </c>
      <c r="F984" s="55">
        <f>'3_Elo_Chain'!H984</f>
        <v/>
      </c>
      <c r="G984" s="66" t="n">
        <v>-0.7166159989442225</v>
      </c>
      <c r="H984" s="66" t="n">
        <v>0.9317569919291055</v>
      </c>
      <c r="I984" s="37" t="inlineStr">
        <is>
          <t>march</t>
        </is>
      </c>
    </row>
    <row r="985" ht="15" customHeight="1" s="35">
      <c r="A985" s="48">
        <f>'1_Raw_Games'!A985</f>
        <v/>
      </c>
      <c r="B985" s="49">
        <f>'1_Raw_Games'!B985</f>
        <v/>
      </c>
      <c r="C985" s="48">
        <f>'1_Raw_Games'!D985</f>
        <v/>
      </c>
      <c r="D985" s="48">
        <f>'1_Raw_Games'!C985</f>
        <v/>
      </c>
      <c r="E985" s="48">
        <f>'1_Raw_Games'!O985</f>
        <v/>
      </c>
      <c r="F985" s="55">
        <f>'3_Elo_Chain'!H985</f>
        <v/>
      </c>
      <c r="G985" s="66" t="n">
        <v>1.000867633570754</v>
      </c>
      <c r="H985" s="66" t="n">
        <v>7.958327324815127</v>
      </c>
      <c r="I985" s="37" t="inlineStr">
        <is>
          <t>march</t>
        </is>
      </c>
    </row>
    <row r="986" ht="15" customHeight="1" s="35">
      <c r="A986" s="48">
        <f>'1_Raw_Games'!A986</f>
        <v/>
      </c>
      <c r="B986" s="49">
        <f>'1_Raw_Games'!B986</f>
        <v/>
      </c>
      <c r="C986" s="48">
        <f>'1_Raw_Games'!D986</f>
        <v/>
      </c>
      <c r="D986" s="48">
        <f>'1_Raw_Games'!C986</f>
        <v/>
      </c>
      <c r="E986" s="48">
        <f>'1_Raw_Games'!O986</f>
        <v/>
      </c>
      <c r="F986" s="55">
        <f>'3_Elo_Chain'!H986</f>
        <v/>
      </c>
      <c r="G986" s="66" t="n">
        <v>0.836825264202866</v>
      </c>
      <c r="H986" s="66" t="n">
        <v>10.53382427927137</v>
      </c>
      <c r="I986" s="37" t="inlineStr">
        <is>
          <t>march</t>
        </is>
      </c>
    </row>
    <row r="987" ht="15" customHeight="1" s="35">
      <c r="A987" s="48">
        <f>'1_Raw_Games'!A987</f>
        <v/>
      </c>
      <c r="B987" s="49">
        <f>'1_Raw_Games'!B987</f>
        <v/>
      </c>
      <c r="C987" s="48">
        <f>'1_Raw_Games'!D987</f>
        <v/>
      </c>
      <c r="D987" s="48">
        <f>'1_Raw_Games'!C987</f>
        <v/>
      </c>
      <c r="E987" s="48">
        <f>'1_Raw_Games'!O987</f>
        <v/>
      </c>
      <c r="F987" s="55">
        <f>'3_Elo_Chain'!H987</f>
        <v/>
      </c>
      <c r="G987" s="66" t="n">
        <v>0.5405102995771645</v>
      </c>
      <c r="H987" s="66" t="n">
        <v>8.806286878656271</v>
      </c>
      <c r="I987" s="37" t="inlineStr">
        <is>
          <t>march</t>
        </is>
      </c>
    </row>
    <row r="988" ht="15" customHeight="1" s="35">
      <c r="A988" s="48">
        <f>'1_Raw_Games'!A988</f>
        <v/>
      </c>
      <c r="B988" s="49">
        <f>'1_Raw_Games'!B988</f>
        <v/>
      </c>
      <c r="C988" s="48">
        <f>'1_Raw_Games'!D988</f>
        <v/>
      </c>
      <c r="D988" s="48">
        <f>'1_Raw_Games'!C988</f>
        <v/>
      </c>
      <c r="E988" s="48">
        <f>'1_Raw_Games'!O988</f>
        <v/>
      </c>
      <c r="F988" s="55">
        <f>'3_Elo_Chain'!H988</f>
        <v/>
      </c>
      <c r="G988" s="66" t="n">
        <v>0.5590178475267318</v>
      </c>
      <c r="H988" s="66" t="n">
        <v>3.002112564787698</v>
      </c>
      <c r="I988" s="37" t="inlineStr">
        <is>
          <t>march</t>
        </is>
      </c>
    </row>
    <row r="989" ht="15" customHeight="1" s="35">
      <c r="A989" s="48">
        <f>'1_Raw_Games'!A989</f>
        <v/>
      </c>
      <c r="B989" s="49">
        <f>'1_Raw_Games'!B989</f>
        <v/>
      </c>
      <c r="C989" s="48">
        <f>'1_Raw_Games'!D989</f>
        <v/>
      </c>
      <c r="D989" s="48">
        <f>'1_Raw_Games'!C989</f>
        <v/>
      </c>
      <c r="E989" s="48">
        <f>'1_Raw_Games'!O989</f>
        <v/>
      </c>
      <c r="F989" s="55">
        <f>'3_Elo_Chain'!H989</f>
        <v/>
      </c>
      <c r="G989" s="66" t="n">
        <v>0.4919311900590806</v>
      </c>
      <c r="H989" s="66" t="n">
        <v>-5.021316930283261</v>
      </c>
      <c r="I989" s="37" t="inlineStr">
        <is>
          <t>march</t>
        </is>
      </c>
    </row>
    <row r="990" ht="15" customHeight="1" s="35">
      <c r="A990" s="48">
        <f>'1_Raw_Games'!A990</f>
        <v/>
      </c>
      <c r="B990" s="49">
        <f>'1_Raw_Games'!B990</f>
        <v/>
      </c>
      <c r="C990" s="48">
        <f>'1_Raw_Games'!D990</f>
        <v/>
      </c>
      <c r="D990" s="48">
        <f>'1_Raw_Games'!C990</f>
        <v/>
      </c>
      <c r="E990" s="48">
        <f>'1_Raw_Games'!O990</f>
        <v/>
      </c>
      <c r="F990" s="55">
        <f>'3_Elo_Chain'!H990</f>
        <v/>
      </c>
      <c r="G990" s="66" t="n">
        <v>0.6898126940805704</v>
      </c>
      <c r="H990" s="66" t="n">
        <v>8.314019134525735</v>
      </c>
      <c r="I990" s="37" t="inlineStr">
        <is>
          <t>march</t>
        </is>
      </c>
    </row>
    <row r="991" ht="15" customHeight="1" s="35">
      <c r="A991" s="48">
        <f>'1_Raw_Games'!A991</f>
        <v/>
      </c>
      <c r="B991" s="49">
        <f>'1_Raw_Games'!B991</f>
        <v/>
      </c>
      <c r="C991" s="48">
        <f>'1_Raw_Games'!D991</f>
        <v/>
      </c>
      <c r="D991" s="48">
        <f>'1_Raw_Games'!C991</f>
        <v/>
      </c>
      <c r="E991" s="48">
        <f>'1_Raw_Games'!O991</f>
        <v/>
      </c>
      <c r="F991" s="55">
        <f>'3_Elo_Chain'!H991</f>
        <v/>
      </c>
      <c r="G991" s="66" t="n">
        <v>0.27713496175528</v>
      </c>
      <c r="H991" s="66" t="n">
        <v>5.471924478091312</v>
      </c>
      <c r="I991" s="37" t="inlineStr">
        <is>
          <t>march</t>
        </is>
      </c>
    </row>
    <row r="992" ht="15" customHeight="1" s="35">
      <c r="A992" s="48">
        <f>'1_Raw_Games'!A992</f>
        <v/>
      </c>
      <c r="B992" s="49">
        <f>'1_Raw_Games'!B992</f>
        <v/>
      </c>
      <c r="C992" s="48">
        <f>'1_Raw_Games'!D992</f>
        <v/>
      </c>
      <c r="D992" s="48">
        <f>'1_Raw_Games'!C992</f>
        <v/>
      </c>
      <c r="E992" s="48">
        <f>'1_Raw_Games'!O992</f>
        <v/>
      </c>
      <c r="F992" s="55">
        <f>'3_Elo_Chain'!H992</f>
        <v/>
      </c>
      <c r="G992" s="66" t="n">
        <v>1.136387639629097</v>
      </c>
      <c r="H992" s="66" t="n">
        <v>-1.089972477221976</v>
      </c>
      <c r="I992" s="37" t="inlineStr">
        <is>
          <t>march</t>
        </is>
      </c>
    </row>
    <row r="993" ht="15" customHeight="1" s="35">
      <c r="A993" s="48">
        <f>'1_Raw_Games'!A993</f>
        <v/>
      </c>
      <c r="B993" s="49">
        <f>'1_Raw_Games'!B993</f>
        <v/>
      </c>
      <c r="C993" s="48">
        <f>'1_Raw_Games'!D993</f>
        <v/>
      </c>
      <c r="D993" s="48">
        <f>'1_Raw_Games'!C993</f>
        <v/>
      </c>
      <c r="E993" s="48">
        <f>'1_Raw_Games'!O993</f>
        <v/>
      </c>
      <c r="F993" s="55">
        <f>'3_Elo_Chain'!H993</f>
        <v/>
      </c>
      <c r="G993" s="66" t="n">
        <v>-0.85318819332437</v>
      </c>
      <c r="H993" s="66" t="n">
        <v>-3.828257115452174</v>
      </c>
      <c r="I993" s="37" t="inlineStr">
        <is>
          <t>march</t>
        </is>
      </c>
    </row>
    <row r="994" ht="15" customHeight="1" s="35">
      <c r="A994" s="48">
        <f>'1_Raw_Games'!A994</f>
        <v/>
      </c>
      <c r="B994" s="49">
        <f>'1_Raw_Games'!B994</f>
        <v/>
      </c>
      <c r="C994" s="48">
        <f>'1_Raw_Games'!D994</f>
        <v/>
      </c>
      <c r="D994" s="48">
        <f>'1_Raw_Games'!C994</f>
        <v/>
      </c>
      <c r="E994" s="48">
        <f>'1_Raw_Games'!O994</f>
        <v/>
      </c>
      <c r="F994" s="55">
        <f>'3_Elo_Chain'!H994</f>
        <v/>
      </c>
      <c r="G994" s="66" t="n">
        <v>0.09207516308747241</v>
      </c>
      <c r="H994" s="66" t="n">
        <v>3.570403038001332</v>
      </c>
      <c r="I994" s="37" t="inlineStr">
        <is>
          <t>march</t>
        </is>
      </c>
    </row>
    <row r="995" ht="15" customHeight="1" s="35">
      <c r="A995" s="48">
        <f>'1_Raw_Games'!A995</f>
        <v/>
      </c>
      <c r="B995" s="49">
        <f>'1_Raw_Games'!B995</f>
        <v/>
      </c>
      <c r="C995" s="48">
        <f>'1_Raw_Games'!D995</f>
        <v/>
      </c>
      <c r="D995" s="48">
        <f>'1_Raw_Games'!C995</f>
        <v/>
      </c>
      <c r="E995" s="48">
        <f>'1_Raw_Games'!O995</f>
        <v/>
      </c>
      <c r="F995" s="55">
        <f>'3_Elo_Chain'!H995</f>
        <v/>
      </c>
      <c r="G995" s="66" t="n">
        <v>0.9239670739282174</v>
      </c>
      <c r="H995" s="66" t="n">
        <v>-5.065589641836961</v>
      </c>
      <c r="I995" s="37" t="inlineStr">
        <is>
          <t>march</t>
        </is>
      </c>
    </row>
    <row r="996" ht="15" customHeight="1" s="35">
      <c r="A996" s="48">
        <f>'1_Raw_Games'!A996</f>
        <v/>
      </c>
      <c r="B996" s="49">
        <f>'1_Raw_Games'!B996</f>
        <v/>
      </c>
      <c r="C996" s="48">
        <f>'1_Raw_Games'!D996</f>
        <v/>
      </c>
      <c r="D996" s="48">
        <f>'1_Raw_Games'!C996</f>
        <v/>
      </c>
      <c r="E996" s="48">
        <f>'1_Raw_Games'!O996</f>
        <v/>
      </c>
      <c r="F996" s="55">
        <f>'3_Elo_Chain'!H996</f>
        <v/>
      </c>
      <c r="G996" s="66" t="n">
        <v>-0.520892240002354</v>
      </c>
      <c r="H996" s="66" t="n">
        <v>-5.243621313160436</v>
      </c>
      <c r="I996" s="37" t="inlineStr">
        <is>
          <t>march</t>
        </is>
      </c>
    </row>
    <row r="997" ht="15" customHeight="1" s="35">
      <c r="A997" s="48">
        <f>'1_Raw_Games'!A997</f>
        <v/>
      </c>
      <c r="B997" s="49">
        <f>'1_Raw_Games'!B997</f>
        <v/>
      </c>
      <c r="C997" s="48">
        <f>'1_Raw_Games'!D997</f>
        <v/>
      </c>
      <c r="D997" s="48">
        <f>'1_Raw_Games'!C997</f>
        <v/>
      </c>
      <c r="E997" s="48">
        <f>'1_Raw_Games'!O997</f>
        <v/>
      </c>
      <c r="F997" s="55">
        <f>'3_Elo_Chain'!H997</f>
        <v/>
      </c>
      <c r="G997" s="66" t="n">
        <v>-0.053187031551251</v>
      </c>
      <c r="H997" s="66" t="n">
        <v>-1.896492903459399</v>
      </c>
      <c r="I997" s="37" t="inlineStr">
        <is>
          <t>march</t>
        </is>
      </c>
    </row>
    <row r="998" ht="15" customHeight="1" s="35">
      <c r="A998" s="48">
        <f>'1_Raw_Games'!A998</f>
        <v/>
      </c>
      <c r="B998" s="49">
        <f>'1_Raw_Games'!B998</f>
        <v/>
      </c>
      <c r="C998" s="48">
        <f>'1_Raw_Games'!D998</f>
        <v/>
      </c>
      <c r="D998" s="48">
        <f>'1_Raw_Games'!C998</f>
        <v/>
      </c>
      <c r="E998" s="48">
        <f>'1_Raw_Games'!O998</f>
        <v/>
      </c>
      <c r="F998" s="55">
        <f>'3_Elo_Chain'!H998</f>
        <v/>
      </c>
      <c r="G998" s="66" t="n">
        <v>0.6439240258208857</v>
      </c>
      <c r="H998" s="66" t="n">
        <v>-5.44635495146399</v>
      </c>
      <c r="I998" s="37" t="inlineStr">
        <is>
          <t>march</t>
        </is>
      </c>
    </row>
    <row r="999" ht="15" customHeight="1" s="35">
      <c r="A999" s="48">
        <f>'1_Raw_Games'!A999</f>
        <v/>
      </c>
      <c r="B999" s="49">
        <f>'1_Raw_Games'!B999</f>
        <v/>
      </c>
      <c r="C999" s="48">
        <f>'1_Raw_Games'!D999</f>
        <v/>
      </c>
      <c r="D999" s="48">
        <f>'1_Raw_Games'!C999</f>
        <v/>
      </c>
      <c r="E999" s="48">
        <f>'1_Raw_Games'!O999</f>
        <v/>
      </c>
      <c r="F999" s="55">
        <f>'3_Elo_Chain'!H999</f>
        <v/>
      </c>
      <c r="G999" s="66" t="n">
        <v>0.4668051715534898</v>
      </c>
      <c r="H999" s="66" t="n">
        <v>6.756586838608728</v>
      </c>
      <c r="I999" s="37" t="inlineStr">
        <is>
          <t>march</t>
        </is>
      </c>
    </row>
    <row r="1000" ht="15" customHeight="1" s="35">
      <c r="A1000" s="48">
        <f>'1_Raw_Games'!A1000</f>
        <v/>
      </c>
      <c r="B1000" s="49">
        <f>'1_Raw_Games'!B1000</f>
        <v/>
      </c>
      <c r="C1000" s="48">
        <f>'1_Raw_Games'!D1000</f>
        <v/>
      </c>
      <c r="D1000" s="48">
        <f>'1_Raw_Games'!C1000</f>
        <v/>
      </c>
      <c r="E1000" s="48">
        <f>'1_Raw_Games'!O1000</f>
        <v/>
      </c>
      <c r="F1000" s="55">
        <f>'3_Elo_Chain'!H1000</f>
        <v/>
      </c>
      <c r="G1000" s="66" t="n">
        <v>0.8684452212170237</v>
      </c>
      <c r="H1000" s="66" t="n">
        <v>1.441826263509101</v>
      </c>
      <c r="I1000" s="37" t="inlineStr">
        <is>
          <t>march</t>
        </is>
      </c>
    </row>
    <row r="1001" ht="15" customHeight="1" s="35">
      <c r="A1001" s="48">
        <f>'1_Raw_Games'!A1001</f>
        <v/>
      </c>
      <c r="B1001" s="49">
        <f>'1_Raw_Games'!B1001</f>
        <v/>
      </c>
      <c r="C1001" s="48">
        <f>'1_Raw_Games'!D1001</f>
        <v/>
      </c>
      <c r="D1001" s="48">
        <f>'1_Raw_Games'!C1001</f>
        <v/>
      </c>
      <c r="E1001" s="48">
        <f>'1_Raw_Games'!O1001</f>
        <v/>
      </c>
      <c r="F1001" s="55">
        <f>'3_Elo_Chain'!H1001</f>
        <v/>
      </c>
      <c r="G1001" s="66" t="n">
        <v>0.4816877296897807</v>
      </c>
      <c r="H1001" s="66" t="n">
        <v>11.2106519890494</v>
      </c>
      <c r="I1001" s="37" t="inlineStr">
        <is>
          <t>march</t>
        </is>
      </c>
    </row>
    <row r="1002" ht="15" customHeight="1" s="35">
      <c r="A1002" s="48">
        <f>'1_Raw_Games'!A1002</f>
        <v/>
      </c>
      <c r="B1002" s="49">
        <f>'1_Raw_Games'!B1002</f>
        <v/>
      </c>
      <c r="C1002" s="48">
        <f>'1_Raw_Games'!D1002</f>
        <v/>
      </c>
      <c r="D1002" s="48">
        <f>'1_Raw_Games'!C1002</f>
        <v/>
      </c>
      <c r="E1002" s="48">
        <f>'1_Raw_Games'!O1002</f>
        <v/>
      </c>
      <c r="F1002" s="55">
        <f>'3_Elo_Chain'!H1002</f>
        <v/>
      </c>
      <c r="G1002" s="66" t="n">
        <v>1.241887635645963</v>
      </c>
      <c r="H1002" s="66" t="n">
        <v>1.33717298997382</v>
      </c>
      <c r="I1002" s="37" t="inlineStr">
        <is>
          <t>march</t>
        </is>
      </c>
    </row>
    <row r="1003" ht="15" customHeight="1" s="35">
      <c r="A1003" s="48">
        <f>'1_Raw_Games'!A1003</f>
        <v/>
      </c>
      <c r="B1003" s="49">
        <f>'1_Raw_Games'!B1003</f>
        <v/>
      </c>
      <c r="C1003" s="48">
        <f>'1_Raw_Games'!D1003</f>
        <v/>
      </c>
      <c r="D1003" s="48">
        <f>'1_Raw_Games'!C1003</f>
        <v/>
      </c>
      <c r="E1003" s="48">
        <f>'1_Raw_Games'!O1003</f>
        <v/>
      </c>
      <c r="F1003" s="55">
        <f>'3_Elo_Chain'!H1003</f>
        <v/>
      </c>
      <c r="G1003" s="66" t="n">
        <v>0.1916703955956932</v>
      </c>
      <c r="H1003" s="66" t="n">
        <v>-0.5134408513171707</v>
      </c>
      <c r="I1003" s="37" t="inlineStr">
        <is>
          <t>march</t>
        </is>
      </c>
    </row>
    <row r="1004" ht="15" customHeight="1" s="35">
      <c r="A1004" s="48">
        <f>'1_Raw_Games'!A1004</f>
        <v/>
      </c>
      <c r="B1004" s="49">
        <f>'1_Raw_Games'!B1004</f>
        <v/>
      </c>
      <c r="C1004" s="48">
        <f>'1_Raw_Games'!D1004</f>
        <v/>
      </c>
      <c r="D1004" s="48">
        <f>'1_Raw_Games'!C1004</f>
        <v/>
      </c>
      <c r="E1004" s="48">
        <f>'1_Raw_Games'!O1004</f>
        <v/>
      </c>
      <c r="F1004" s="55">
        <f>'3_Elo_Chain'!H1004</f>
        <v/>
      </c>
      <c r="G1004" s="66" t="n">
        <v>0.7937303062534232</v>
      </c>
      <c r="H1004" s="66" t="n">
        <v>-1.093479105497516</v>
      </c>
      <c r="I1004" s="37" t="inlineStr">
        <is>
          <t>march</t>
        </is>
      </c>
    </row>
    <row r="1005" ht="15" customHeight="1" s="35">
      <c r="A1005" s="48">
        <f>'1_Raw_Games'!A1005</f>
        <v/>
      </c>
      <c r="B1005" s="49">
        <f>'1_Raw_Games'!B1005</f>
        <v/>
      </c>
      <c r="C1005" s="48">
        <f>'1_Raw_Games'!D1005</f>
        <v/>
      </c>
      <c r="D1005" s="48">
        <f>'1_Raw_Games'!C1005</f>
        <v/>
      </c>
      <c r="E1005" s="48">
        <f>'1_Raw_Games'!O1005</f>
        <v/>
      </c>
      <c r="F1005" s="55">
        <f>'3_Elo_Chain'!H1005</f>
        <v/>
      </c>
      <c r="G1005" s="66" t="n">
        <v>0.198992775017647</v>
      </c>
      <c r="H1005" s="66" t="n">
        <v>3.144524908380661</v>
      </c>
      <c r="I1005" s="37" t="inlineStr">
        <is>
          <t>march</t>
        </is>
      </c>
    </row>
    <row r="1006" ht="15" customHeight="1" s="35">
      <c r="A1006" s="48">
        <f>'1_Raw_Games'!A1006</f>
        <v/>
      </c>
      <c r="B1006" s="49">
        <f>'1_Raw_Games'!B1006</f>
        <v/>
      </c>
      <c r="C1006" s="48">
        <f>'1_Raw_Games'!D1006</f>
        <v/>
      </c>
      <c r="D1006" s="48">
        <f>'1_Raw_Games'!C1006</f>
        <v/>
      </c>
      <c r="E1006" s="48">
        <f>'1_Raw_Games'!O1006</f>
        <v/>
      </c>
      <c r="F1006" s="55">
        <f>'3_Elo_Chain'!H1006</f>
        <v/>
      </c>
      <c r="G1006" s="66" t="n">
        <v>0.9084515387274638</v>
      </c>
      <c r="H1006" s="66" t="n">
        <v>5.075032045827444</v>
      </c>
      <c r="I1006" s="37" t="inlineStr">
        <is>
          <t>march</t>
        </is>
      </c>
    </row>
    <row r="1007" ht="15" customHeight="1" s="35">
      <c r="A1007" s="48">
        <f>'1_Raw_Games'!A1007</f>
        <v/>
      </c>
      <c r="B1007" s="49">
        <f>'1_Raw_Games'!B1007</f>
        <v/>
      </c>
      <c r="C1007" s="48">
        <f>'1_Raw_Games'!D1007</f>
        <v/>
      </c>
      <c r="D1007" s="48">
        <f>'1_Raw_Games'!C1007</f>
        <v/>
      </c>
      <c r="E1007" s="48">
        <f>'1_Raw_Games'!O1007</f>
        <v/>
      </c>
      <c r="F1007" s="55">
        <f>'3_Elo_Chain'!H1007</f>
        <v/>
      </c>
      <c r="G1007" s="66" t="n">
        <v>0.6527956704712997</v>
      </c>
      <c r="H1007" s="66" t="n">
        <v>-0.997455114614183</v>
      </c>
      <c r="I1007" s="37" t="inlineStr">
        <is>
          <t>march</t>
        </is>
      </c>
    </row>
    <row r="1008" ht="15" customHeight="1" s="35">
      <c r="A1008" s="48">
        <f>'1_Raw_Games'!A1008</f>
        <v/>
      </c>
      <c r="B1008" s="49">
        <f>'1_Raw_Games'!B1008</f>
        <v/>
      </c>
      <c r="C1008" s="48">
        <f>'1_Raw_Games'!D1008</f>
        <v/>
      </c>
      <c r="D1008" s="48">
        <f>'1_Raw_Games'!C1008</f>
        <v/>
      </c>
      <c r="E1008" s="48">
        <f>'1_Raw_Games'!O1008</f>
        <v/>
      </c>
      <c r="F1008" s="55">
        <f>'3_Elo_Chain'!H1008</f>
        <v/>
      </c>
      <c r="G1008" s="66" t="n">
        <v>0.941190705129735</v>
      </c>
      <c r="H1008" s="66" t="n">
        <v>6.02388371090034</v>
      </c>
      <c r="I1008" s="37" t="inlineStr">
        <is>
          <t>march</t>
        </is>
      </c>
    </row>
    <row r="1009" ht="15" customHeight="1" s="35">
      <c r="A1009" s="48">
        <f>'1_Raw_Games'!A1009</f>
        <v/>
      </c>
      <c r="B1009" s="49">
        <f>'1_Raw_Games'!B1009</f>
        <v/>
      </c>
      <c r="C1009" s="48">
        <f>'1_Raw_Games'!D1009</f>
        <v/>
      </c>
      <c r="D1009" s="48">
        <f>'1_Raw_Games'!C1009</f>
        <v/>
      </c>
      <c r="E1009" s="48">
        <f>'1_Raw_Games'!O1009</f>
        <v/>
      </c>
      <c r="F1009" s="55">
        <f>'3_Elo_Chain'!H1009</f>
        <v/>
      </c>
      <c r="G1009" s="66" t="n">
        <v>-0.2216897338509681</v>
      </c>
      <c r="H1009" s="66" t="n">
        <v>1.052393992949797</v>
      </c>
      <c r="I1009" s="37" t="inlineStr">
        <is>
          <t>march</t>
        </is>
      </c>
    </row>
    <row r="1010" ht="15" customHeight="1" s="35">
      <c r="A1010" s="48">
        <f>'1_Raw_Games'!A1010</f>
        <v/>
      </c>
      <c r="B1010" s="49">
        <f>'1_Raw_Games'!B1010</f>
        <v/>
      </c>
      <c r="C1010" s="48">
        <f>'1_Raw_Games'!D1010</f>
        <v/>
      </c>
      <c r="D1010" s="48">
        <f>'1_Raw_Games'!C1010</f>
        <v/>
      </c>
      <c r="E1010" s="48">
        <f>'1_Raw_Games'!O1010</f>
        <v/>
      </c>
      <c r="F1010" s="55">
        <f>'3_Elo_Chain'!H1010</f>
        <v/>
      </c>
      <c r="G1010" s="66" t="n">
        <v>0.6906135387823181</v>
      </c>
      <c r="H1010" s="66" t="n">
        <v>-3.203106691696245</v>
      </c>
      <c r="I1010" s="37" t="inlineStr">
        <is>
          <t>march</t>
        </is>
      </c>
    </row>
    <row r="1011" ht="15" customHeight="1" s="35">
      <c r="A1011" s="48">
        <f>'1_Raw_Games'!A1011</f>
        <v/>
      </c>
      <c r="B1011" s="49">
        <f>'1_Raw_Games'!B1011</f>
        <v/>
      </c>
      <c r="C1011" s="48">
        <f>'1_Raw_Games'!D1011</f>
        <v/>
      </c>
      <c r="D1011" s="48">
        <f>'1_Raw_Games'!C1011</f>
        <v/>
      </c>
      <c r="E1011" s="48">
        <f>'1_Raw_Games'!O1011</f>
        <v/>
      </c>
      <c r="F1011" s="55">
        <f>'3_Elo_Chain'!H1011</f>
        <v/>
      </c>
      <c r="G1011" s="66" t="n">
        <v>0.3175104103072548</v>
      </c>
      <c r="H1011" s="66" t="n">
        <v>-0.8544037333168029</v>
      </c>
      <c r="I1011" s="37" t="inlineStr">
        <is>
          <t>march</t>
        </is>
      </c>
    </row>
    <row r="1012" ht="15" customHeight="1" s="35">
      <c r="A1012" s="48">
        <f>'1_Raw_Games'!A1012</f>
        <v/>
      </c>
      <c r="B1012" s="49">
        <f>'1_Raw_Games'!B1012</f>
        <v/>
      </c>
      <c r="C1012" s="48">
        <f>'1_Raw_Games'!D1012</f>
        <v/>
      </c>
      <c r="D1012" s="48">
        <f>'1_Raw_Games'!C1012</f>
        <v/>
      </c>
      <c r="E1012" s="48">
        <f>'1_Raw_Games'!O1012</f>
        <v/>
      </c>
      <c r="F1012" s="55">
        <f>'3_Elo_Chain'!H1012</f>
        <v/>
      </c>
      <c r="G1012" s="66" t="n">
        <v>0.571491403271338</v>
      </c>
      <c r="H1012" s="66" t="n">
        <v>6.65607142623583</v>
      </c>
      <c r="I1012" s="37" t="inlineStr">
        <is>
          <t>march</t>
        </is>
      </c>
    </row>
    <row r="1013" ht="15" customHeight="1" s="35">
      <c r="A1013" s="48">
        <f>'1_Raw_Games'!A1013</f>
        <v/>
      </c>
      <c r="B1013" s="49">
        <f>'1_Raw_Games'!B1013</f>
        <v/>
      </c>
      <c r="C1013" s="48">
        <f>'1_Raw_Games'!D1013</f>
        <v/>
      </c>
      <c r="D1013" s="48">
        <f>'1_Raw_Games'!C1013</f>
        <v/>
      </c>
      <c r="E1013" s="48">
        <f>'1_Raw_Games'!O1013</f>
        <v/>
      </c>
      <c r="F1013" s="55">
        <f>'3_Elo_Chain'!H1013</f>
        <v/>
      </c>
      <c r="G1013" s="66" t="n">
        <v>0.0816556378323126</v>
      </c>
      <c r="H1013" s="66" t="n">
        <v>2.629406479131678</v>
      </c>
      <c r="I1013" s="37" t="inlineStr">
        <is>
          <t>march</t>
        </is>
      </c>
    </row>
    <row r="1014" ht="15" customHeight="1" s="35">
      <c r="A1014" s="48">
        <f>'1_Raw_Games'!A1014</f>
        <v/>
      </c>
      <c r="B1014" s="49">
        <f>'1_Raw_Games'!B1014</f>
        <v/>
      </c>
      <c r="C1014" s="48">
        <f>'1_Raw_Games'!D1014</f>
        <v/>
      </c>
      <c r="D1014" s="48">
        <f>'1_Raw_Games'!C1014</f>
        <v/>
      </c>
      <c r="E1014" s="48">
        <f>'1_Raw_Games'!O1014</f>
        <v/>
      </c>
      <c r="F1014" s="55">
        <f>'3_Elo_Chain'!H1014</f>
        <v/>
      </c>
      <c r="G1014" s="66" t="n">
        <v>0.1025207066836352</v>
      </c>
      <c r="H1014" s="66" t="n">
        <v>4.944075530765002</v>
      </c>
      <c r="I1014" s="37" t="inlineStr">
        <is>
          <t>march</t>
        </is>
      </c>
    </row>
    <row r="1015" ht="15" customHeight="1" s="35">
      <c r="A1015" s="48">
        <f>'1_Raw_Games'!A1015</f>
        <v/>
      </c>
      <c r="B1015" s="49">
        <f>'1_Raw_Games'!B1015</f>
        <v/>
      </c>
      <c r="C1015" s="48">
        <f>'1_Raw_Games'!D1015</f>
        <v/>
      </c>
      <c r="D1015" s="48">
        <f>'1_Raw_Games'!C1015</f>
        <v/>
      </c>
      <c r="E1015" s="48">
        <f>'1_Raw_Games'!O1015</f>
        <v/>
      </c>
      <c r="F1015" s="55">
        <f>'3_Elo_Chain'!H1015</f>
        <v/>
      </c>
      <c r="G1015" s="66" t="n">
        <v>-0.4285968517980868</v>
      </c>
      <c r="H1015" s="66" t="n">
        <v>1.936622876311862</v>
      </c>
      <c r="I1015" s="37" t="inlineStr">
        <is>
          <t>march</t>
        </is>
      </c>
    </row>
    <row r="1016" ht="15" customHeight="1" s="35">
      <c r="A1016" s="48">
        <f>'1_Raw_Games'!A1016</f>
        <v/>
      </c>
      <c r="B1016" s="49">
        <f>'1_Raw_Games'!B1016</f>
        <v/>
      </c>
      <c r="C1016" s="48">
        <f>'1_Raw_Games'!D1016</f>
        <v/>
      </c>
      <c r="D1016" s="48">
        <f>'1_Raw_Games'!C1016</f>
        <v/>
      </c>
      <c r="E1016" s="48">
        <f>'1_Raw_Games'!O1016</f>
        <v/>
      </c>
      <c r="F1016" s="55">
        <f>'3_Elo_Chain'!H1016</f>
        <v/>
      </c>
      <c r="G1016" s="66" t="n">
        <v>-0.354618635051844</v>
      </c>
      <c r="H1016" s="66" t="n">
        <v>-0.8182844409434717</v>
      </c>
      <c r="I1016" s="37" t="inlineStr">
        <is>
          <t>march</t>
        </is>
      </c>
    </row>
    <row r="1017" ht="15" customHeight="1" s="35">
      <c r="A1017" s="48">
        <f>'1_Raw_Games'!A1017</f>
        <v/>
      </c>
      <c r="B1017" s="49">
        <f>'1_Raw_Games'!B1017</f>
        <v/>
      </c>
      <c r="C1017" s="48">
        <f>'1_Raw_Games'!D1017</f>
        <v/>
      </c>
      <c r="D1017" s="48">
        <f>'1_Raw_Games'!C1017</f>
        <v/>
      </c>
      <c r="E1017" s="48">
        <f>'1_Raw_Games'!O1017</f>
        <v/>
      </c>
      <c r="F1017" s="55">
        <f>'3_Elo_Chain'!H1017</f>
        <v/>
      </c>
      <c r="G1017" s="66" t="n">
        <v>0.389017709724824</v>
      </c>
      <c r="H1017" s="66" t="n">
        <v>2.326627395328568</v>
      </c>
      <c r="I1017" s="37" t="inlineStr">
        <is>
          <t>march</t>
        </is>
      </c>
    </row>
    <row r="1018" ht="15" customHeight="1" s="35">
      <c r="A1018" s="48">
        <f>'1_Raw_Games'!A1018</f>
        <v/>
      </c>
      <c r="B1018" s="49">
        <f>'1_Raw_Games'!B1018</f>
        <v/>
      </c>
      <c r="C1018" s="48">
        <f>'1_Raw_Games'!D1018</f>
        <v/>
      </c>
      <c r="D1018" s="48">
        <f>'1_Raw_Games'!C1018</f>
        <v/>
      </c>
      <c r="E1018" s="48">
        <f>'1_Raw_Games'!O1018</f>
        <v/>
      </c>
      <c r="F1018" s="55">
        <f>'3_Elo_Chain'!H1018</f>
        <v/>
      </c>
      <c r="G1018" s="66" t="n">
        <v>0.3564947881376116</v>
      </c>
      <c r="H1018" s="66" t="n">
        <v>0.4859085426429534</v>
      </c>
      <c r="I1018" s="37" t="inlineStr">
        <is>
          <t>march</t>
        </is>
      </c>
    </row>
    <row r="1019" ht="15" customHeight="1" s="35">
      <c r="A1019" s="48">
        <f>'1_Raw_Games'!A1019</f>
        <v/>
      </c>
      <c r="B1019" s="49">
        <f>'1_Raw_Games'!B1019</f>
        <v/>
      </c>
      <c r="C1019" s="48">
        <f>'1_Raw_Games'!D1019</f>
        <v/>
      </c>
      <c r="D1019" s="48">
        <f>'1_Raw_Games'!C1019</f>
        <v/>
      </c>
      <c r="E1019" s="48">
        <f>'1_Raw_Games'!O1019</f>
        <v/>
      </c>
      <c r="F1019" s="55">
        <f>'3_Elo_Chain'!H1019</f>
        <v/>
      </c>
      <c r="G1019" s="66" t="n">
        <v>0.1754344873777814</v>
      </c>
      <c r="H1019" s="66" t="n">
        <v>9.80026429781628</v>
      </c>
      <c r="I1019" s="37" t="inlineStr">
        <is>
          <t>march</t>
        </is>
      </c>
    </row>
    <row r="1020" ht="15" customHeight="1" s="35">
      <c r="A1020" s="48">
        <f>'1_Raw_Games'!A1020</f>
        <v/>
      </c>
      <c r="B1020" s="49">
        <f>'1_Raw_Games'!B1020</f>
        <v/>
      </c>
      <c r="C1020" s="48">
        <f>'1_Raw_Games'!D1020</f>
        <v/>
      </c>
      <c r="D1020" s="48">
        <f>'1_Raw_Games'!C1020</f>
        <v/>
      </c>
      <c r="E1020" s="48">
        <f>'1_Raw_Games'!O1020</f>
        <v/>
      </c>
      <c r="F1020" s="55">
        <f>'3_Elo_Chain'!H1020</f>
        <v/>
      </c>
      <c r="G1020" s="66" t="n">
        <v>0.199840646011097</v>
      </c>
      <c r="H1020" s="66" t="n">
        <v>-6.153996855244407</v>
      </c>
      <c r="I1020" s="37" t="inlineStr">
        <is>
          <t>march</t>
        </is>
      </c>
    </row>
    <row r="1021" ht="15" customHeight="1" s="35">
      <c r="A1021" s="48">
        <f>'1_Raw_Games'!A1021</f>
        <v/>
      </c>
      <c r="B1021" s="49">
        <f>'1_Raw_Games'!B1021</f>
        <v/>
      </c>
      <c r="C1021" s="48">
        <f>'1_Raw_Games'!D1021</f>
        <v/>
      </c>
      <c r="D1021" s="48">
        <f>'1_Raw_Games'!C1021</f>
        <v/>
      </c>
      <c r="E1021" s="48">
        <f>'1_Raw_Games'!O1021</f>
        <v/>
      </c>
      <c r="F1021" s="55">
        <f>'3_Elo_Chain'!H1021</f>
        <v/>
      </c>
      <c r="G1021" s="66" t="n">
        <v>-0.3874724059655251</v>
      </c>
      <c r="H1021" s="66" t="n">
        <v>1.66401581147301</v>
      </c>
      <c r="I1021" s="37" t="inlineStr">
        <is>
          <t>march</t>
        </is>
      </c>
    </row>
    <row r="1022" ht="15" customHeight="1" s="35">
      <c r="A1022" s="48">
        <f>'1_Raw_Games'!A1022</f>
        <v/>
      </c>
      <c r="B1022" s="49">
        <f>'1_Raw_Games'!B1022</f>
        <v/>
      </c>
      <c r="C1022" s="48">
        <f>'1_Raw_Games'!D1022</f>
        <v/>
      </c>
      <c r="D1022" s="48">
        <f>'1_Raw_Games'!C1022</f>
        <v/>
      </c>
      <c r="E1022" s="48">
        <f>'1_Raw_Games'!O1022</f>
        <v/>
      </c>
      <c r="F1022" s="55">
        <f>'3_Elo_Chain'!H1022</f>
        <v/>
      </c>
      <c r="G1022" s="66" t="n">
        <v>0.0591113872846353</v>
      </c>
      <c r="H1022" s="66" t="n">
        <v>-1.023537074789459</v>
      </c>
      <c r="I1022" s="37" t="inlineStr">
        <is>
          <t>march</t>
        </is>
      </c>
    </row>
    <row r="1023" ht="15" customHeight="1" s="35">
      <c r="A1023" s="48">
        <f>'1_Raw_Games'!A1023</f>
        <v/>
      </c>
      <c r="B1023" s="49">
        <f>'1_Raw_Games'!B1023</f>
        <v/>
      </c>
      <c r="C1023" s="48">
        <f>'1_Raw_Games'!D1023</f>
        <v/>
      </c>
      <c r="D1023" s="48">
        <f>'1_Raw_Games'!C1023</f>
        <v/>
      </c>
      <c r="E1023" s="48">
        <f>'1_Raw_Games'!O1023</f>
        <v/>
      </c>
      <c r="F1023" s="55">
        <f>'3_Elo_Chain'!H1023</f>
        <v/>
      </c>
      <c r="G1023" s="66" t="n">
        <v>-0.3525137476617981</v>
      </c>
      <c r="H1023" s="66" t="n">
        <v>6.096182387766289</v>
      </c>
      <c r="I1023" s="37" t="inlineStr">
        <is>
          <t>march</t>
        </is>
      </c>
    </row>
    <row r="1024" ht="15" customHeight="1" s="35">
      <c r="A1024" s="48">
        <f>'1_Raw_Games'!A1024</f>
        <v/>
      </c>
      <c r="B1024" s="49">
        <f>'1_Raw_Games'!B1024</f>
        <v/>
      </c>
      <c r="C1024" s="48">
        <f>'1_Raw_Games'!D1024</f>
        <v/>
      </c>
      <c r="D1024" s="48">
        <f>'1_Raw_Games'!C1024</f>
        <v/>
      </c>
      <c r="E1024" s="48">
        <f>'1_Raw_Games'!O1024</f>
        <v/>
      </c>
      <c r="F1024" s="55">
        <f>'3_Elo_Chain'!H1024</f>
        <v/>
      </c>
      <c r="G1024" s="66" t="n">
        <v>-1.025100225418019</v>
      </c>
      <c r="H1024" s="66" t="n">
        <v>-0.0627130496117307</v>
      </c>
      <c r="I1024" s="37" t="inlineStr">
        <is>
          <t>march</t>
        </is>
      </c>
    </row>
    <row r="1025" ht="15" customHeight="1" s="35">
      <c r="A1025" s="48">
        <f>'1_Raw_Games'!A1025</f>
        <v/>
      </c>
      <c r="B1025" s="49">
        <f>'1_Raw_Games'!B1025</f>
        <v/>
      </c>
      <c r="C1025" s="48">
        <f>'1_Raw_Games'!D1025</f>
        <v/>
      </c>
      <c r="D1025" s="48">
        <f>'1_Raw_Games'!C1025</f>
        <v/>
      </c>
      <c r="E1025" s="48">
        <f>'1_Raw_Games'!O1025</f>
        <v/>
      </c>
      <c r="F1025" s="55">
        <f>'3_Elo_Chain'!H1025</f>
        <v/>
      </c>
      <c r="G1025" s="66" t="n">
        <v>1.303249820405416</v>
      </c>
      <c r="H1025" s="66" t="n">
        <v>7.406601888542523</v>
      </c>
      <c r="I1025" s="37" t="inlineStr">
        <is>
          <t>march</t>
        </is>
      </c>
    </row>
    <row r="1026" ht="15" customHeight="1" s="35">
      <c r="A1026" s="48">
        <f>'1_Raw_Games'!A1026</f>
        <v/>
      </c>
      <c r="B1026" s="49">
        <f>'1_Raw_Games'!B1026</f>
        <v/>
      </c>
      <c r="C1026" s="48">
        <f>'1_Raw_Games'!D1026</f>
        <v/>
      </c>
      <c r="D1026" s="48">
        <f>'1_Raw_Games'!C1026</f>
        <v/>
      </c>
      <c r="E1026" s="48">
        <f>'1_Raw_Games'!O1026</f>
        <v/>
      </c>
      <c r="F1026" s="55">
        <f>'3_Elo_Chain'!H1026</f>
        <v/>
      </c>
      <c r="G1026" s="66" t="n">
        <v>-0.2783864332470949</v>
      </c>
      <c r="H1026" s="66" t="n">
        <v>-3.539646718297238</v>
      </c>
      <c r="I1026" s="37" t="inlineStr">
        <is>
          <t>march</t>
        </is>
      </c>
    </row>
    <row r="1027" ht="15" customHeight="1" s="35">
      <c r="A1027" s="48">
        <f>'1_Raw_Games'!A1027</f>
        <v/>
      </c>
      <c r="B1027" s="49">
        <f>'1_Raw_Games'!B1027</f>
        <v/>
      </c>
      <c r="C1027" s="48">
        <f>'1_Raw_Games'!D1027</f>
        <v/>
      </c>
      <c r="D1027" s="48">
        <f>'1_Raw_Games'!C1027</f>
        <v/>
      </c>
      <c r="E1027" s="48">
        <f>'1_Raw_Games'!O1027</f>
        <v/>
      </c>
      <c r="F1027" s="55">
        <f>'3_Elo_Chain'!H1027</f>
        <v/>
      </c>
      <c r="G1027" s="66" t="n">
        <v>0.257875648573189</v>
      </c>
      <c r="H1027" s="66" t="n">
        <v>-6.482150070615987</v>
      </c>
      <c r="I1027" s="37" t="inlineStr">
        <is>
          <t>march</t>
        </is>
      </c>
    </row>
    <row r="1028" ht="15" customHeight="1" s="35">
      <c r="A1028" s="48">
        <f>'1_Raw_Games'!A1028</f>
        <v/>
      </c>
      <c r="B1028" s="49">
        <f>'1_Raw_Games'!B1028</f>
        <v/>
      </c>
      <c r="C1028" s="48">
        <f>'1_Raw_Games'!D1028</f>
        <v/>
      </c>
      <c r="D1028" s="48">
        <f>'1_Raw_Games'!C1028</f>
        <v/>
      </c>
      <c r="E1028" s="48">
        <f>'1_Raw_Games'!O1028</f>
        <v/>
      </c>
      <c r="F1028" s="55">
        <f>'3_Elo_Chain'!H1028</f>
        <v/>
      </c>
      <c r="G1028" s="66" t="n">
        <v>0.3760396683531605</v>
      </c>
      <c r="H1028" s="66" t="n">
        <v>1.652769333845358</v>
      </c>
      <c r="I1028" s="37" t="inlineStr">
        <is>
          <t>march</t>
        </is>
      </c>
    </row>
    <row r="1029" ht="15" customHeight="1" s="35">
      <c r="A1029" s="48">
        <f>'1_Raw_Games'!A1029</f>
        <v/>
      </c>
      <c r="B1029" s="49">
        <f>'1_Raw_Games'!B1029</f>
        <v/>
      </c>
      <c r="C1029" s="48">
        <f>'1_Raw_Games'!D1029</f>
        <v/>
      </c>
      <c r="D1029" s="48">
        <f>'1_Raw_Games'!C1029</f>
        <v/>
      </c>
      <c r="E1029" s="48">
        <f>'1_Raw_Games'!O1029</f>
        <v/>
      </c>
      <c r="F1029" s="55">
        <f>'3_Elo_Chain'!H1029</f>
        <v/>
      </c>
      <c r="G1029" s="66" t="n">
        <v>-1.043748463423257</v>
      </c>
      <c r="H1029" s="66" t="n">
        <v>3.600442738278975</v>
      </c>
      <c r="I1029" s="37" t="inlineStr">
        <is>
          <t>march</t>
        </is>
      </c>
    </row>
    <row r="1030" ht="15" customHeight="1" s="35">
      <c r="A1030" s="48">
        <f>'1_Raw_Games'!A1030</f>
        <v/>
      </c>
      <c r="B1030" s="49">
        <f>'1_Raw_Games'!B1030</f>
        <v/>
      </c>
      <c r="C1030" s="48">
        <f>'1_Raw_Games'!D1030</f>
        <v/>
      </c>
      <c r="D1030" s="48">
        <f>'1_Raw_Games'!C1030</f>
        <v/>
      </c>
      <c r="E1030" s="48">
        <f>'1_Raw_Games'!O1030</f>
        <v/>
      </c>
      <c r="F1030" s="55">
        <f>'3_Elo_Chain'!H1030</f>
        <v/>
      </c>
      <c r="G1030" s="66" t="n">
        <v>-0.4977856573959296</v>
      </c>
      <c r="H1030" s="66" t="n">
        <v>-1.189532133784622</v>
      </c>
      <c r="I1030" s="37" t="inlineStr">
        <is>
          <t>march</t>
        </is>
      </c>
    </row>
    <row r="1031" ht="15" customHeight="1" s="35">
      <c r="A1031" s="48">
        <f>'1_Raw_Games'!A1031</f>
        <v/>
      </c>
      <c r="B1031" s="49">
        <f>'1_Raw_Games'!B1031</f>
        <v/>
      </c>
      <c r="C1031" s="48">
        <f>'1_Raw_Games'!D1031</f>
        <v/>
      </c>
      <c r="D1031" s="48">
        <f>'1_Raw_Games'!C1031</f>
        <v/>
      </c>
      <c r="E1031" s="48">
        <f>'1_Raw_Games'!O1031</f>
        <v/>
      </c>
      <c r="F1031" s="55">
        <f>'3_Elo_Chain'!H1031</f>
        <v/>
      </c>
      <c r="G1031" s="66" t="n">
        <v>0.6356810742740658</v>
      </c>
      <c r="H1031" s="66" t="n">
        <v>2.159862428714951</v>
      </c>
      <c r="I1031" s="37" t="inlineStr">
        <is>
          <t>march</t>
        </is>
      </c>
    </row>
    <row r="1032" ht="15" customHeight="1" s="35">
      <c r="A1032" s="48">
        <f>'1_Raw_Games'!A1032</f>
        <v/>
      </c>
      <c r="B1032" s="49">
        <f>'1_Raw_Games'!B1032</f>
        <v/>
      </c>
      <c r="C1032" s="48">
        <f>'1_Raw_Games'!D1032</f>
        <v/>
      </c>
      <c r="D1032" s="48">
        <f>'1_Raw_Games'!C1032</f>
        <v/>
      </c>
      <c r="E1032" s="48">
        <f>'1_Raw_Games'!O1032</f>
        <v/>
      </c>
      <c r="F1032" s="55">
        <f>'3_Elo_Chain'!H1032</f>
        <v/>
      </c>
      <c r="G1032" s="66" t="n">
        <v>-1.166385690486373</v>
      </c>
      <c r="H1032" s="66" t="n">
        <v>-0.5146589056478259</v>
      </c>
      <c r="I1032" s="37" t="inlineStr">
        <is>
          <t>march</t>
        </is>
      </c>
    </row>
    <row r="1033" ht="15" customHeight="1" s="35">
      <c r="A1033" s="48">
        <f>'1_Raw_Games'!A1033</f>
        <v/>
      </c>
      <c r="B1033" s="49">
        <f>'1_Raw_Games'!B1033</f>
        <v/>
      </c>
      <c r="C1033" s="48">
        <f>'1_Raw_Games'!D1033</f>
        <v/>
      </c>
      <c r="D1033" s="48">
        <f>'1_Raw_Games'!C1033</f>
        <v/>
      </c>
      <c r="E1033" s="48">
        <f>'1_Raw_Games'!O1033</f>
        <v/>
      </c>
      <c r="F1033" s="55">
        <f>'3_Elo_Chain'!H1033</f>
        <v/>
      </c>
      <c r="G1033" s="66" t="n">
        <v>-0.5025889946704781</v>
      </c>
      <c r="H1033" s="66" t="n">
        <v>-8.863901390315242</v>
      </c>
      <c r="I1033" s="37" t="inlineStr">
        <is>
          <t>march</t>
        </is>
      </c>
    </row>
    <row r="1034" ht="15" customHeight="1" s="35">
      <c r="A1034" s="48">
        <f>'1_Raw_Games'!A1034</f>
        <v/>
      </c>
      <c r="B1034" s="49">
        <f>'1_Raw_Games'!B1034</f>
        <v/>
      </c>
      <c r="C1034" s="48">
        <f>'1_Raw_Games'!D1034</f>
        <v/>
      </c>
      <c r="D1034" s="48">
        <f>'1_Raw_Games'!C1034</f>
        <v/>
      </c>
      <c r="E1034" s="48">
        <f>'1_Raw_Games'!O1034</f>
        <v/>
      </c>
      <c r="F1034" s="55">
        <f>'3_Elo_Chain'!H1034</f>
        <v/>
      </c>
      <c r="G1034" s="66" t="n">
        <v>-0.1918777065453042</v>
      </c>
      <c r="H1034" s="66" t="n">
        <v>-1.201438092189269</v>
      </c>
      <c r="I1034" s="37" t="inlineStr">
        <is>
          <t>march</t>
        </is>
      </c>
    </row>
    <row r="1035" ht="15" customHeight="1" s="35">
      <c r="A1035" s="48">
        <f>'1_Raw_Games'!A1035</f>
        <v/>
      </c>
      <c r="B1035" s="49">
        <f>'1_Raw_Games'!B1035</f>
        <v/>
      </c>
      <c r="C1035" s="48">
        <f>'1_Raw_Games'!D1035</f>
        <v/>
      </c>
      <c r="D1035" s="48">
        <f>'1_Raw_Games'!C1035</f>
        <v/>
      </c>
      <c r="E1035" s="48">
        <f>'1_Raw_Games'!O1035</f>
        <v/>
      </c>
      <c r="F1035" s="55">
        <f>'3_Elo_Chain'!H1035</f>
        <v/>
      </c>
      <c r="G1035" s="66" t="n">
        <v>1.001168772573309</v>
      </c>
      <c r="H1035" s="66" t="n">
        <v>-6.365989989949432</v>
      </c>
      <c r="I1035" s="37" t="inlineStr">
        <is>
          <t>march</t>
        </is>
      </c>
    </row>
    <row r="1036" ht="15" customHeight="1" s="35">
      <c r="A1036" s="48">
        <f>'1_Raw_Games'!A1036</f>
        <v/>
      </c>
      <c r="B1036" s="49">
        <f>'1_Raw_Games'!B1036</f>
        <v/>
      </c>
      <c r="C1036" s="48">
        <f>'1_Raw_Games'!D1036</f>
        <v/>
      </c>
      <c r="D1036" s="48">
        <f>'1_Raw_Games'!C1036</f>
        <v/>
      </c>
      <c r="E1036" s="48">
        <f>'1_Raw_Games'!O1036</f>
        <v/>
      </c>
      <c r="F1036" s="55">
        <f>'3_Elo_Chain'!H1036</f>
        <v/>
      </c>
      <c r="G1036" s="66" t="n">
        <v>-0.2407012678056226</v>
      </c>
      <c r="H1036" s="66" t="n">
        <v>3.080212895228616</v>
      </c>
      <c r="I1036" s="37" t="inlineStr">
        <is>
          <t>march</t>
        </is>
      </c>
    </row>
    <row r="1037" ht="15" customHeight="1" s="35">
      <c r="A1037" s="48">
        <f>'1_Raw_Games'!A1037</f>
        <v/>
      </c>
      <c r="B1037" s="49">
        <f>'1_Raw_Games'!B1037</f>
        <v/>
      </c>
      <c r="C1037" s="48">
        <f>'1_Raw_Games'!D1037</f>
        <v/>
      </c>
      <c r="D1037" s="48">
        <f>'1_Raw_Games'!C1037</f>
        <v/>
      </c>
      <c r="E1037" s="48">
        <f>'1_Raw_Games'!O1037</f>
        <v/>
      </c>
      <c r="F1037" s="55">
        <f>'3_Elo_Chain'!H1037</f>
        <v/>
      </c>
      <c r="G1037" s="66" t="n">
        <v>-0.3351874346022048</v>
      </c>
      <c r="H1037" s="66" t="n">
        <v>-17.40046701236375</v>
      </c>
      <c r="I1037" s="37" t="inlineStr">
        <is>
          <t>march</t>
        </is>
      </c>
    </row>
    <row r="1038" ht="15" customHeight="1" s="35">
      <c r="A1038" s="48">
        <f>'1_Raw_Games'!A1038</f>
        <v/>
      </c>
      <c r="B1038" s="49">
        <f>'1_Raw_Games'!B1038</f>
        <v/>
      </c>
      <c r="C1038" s="48">
        <f>'1_Raw_Games'!D1038</f>
        <v/>
      </c>
      <c r="D1038" s="48">
        <f>'1_Raw_Games'!C1038</f>
        <v/>
      </c>
      <c r="E1038" s="48">
        <f>'1_Raw_Games'!O1038</f>
        <v/>
      </c>
      <c r="F1038" s="55">
        <f>'3_Elo_Chain'!H1038</f>
        <v/>
      </c>
      <c r="G1038" s="66" t="n">
        <v>0.1588062907895035</v>
      </c>
      <c r="H1038" s="66" t="n">
        <v>-8.667475177547978</v>
      </c>
      <c r="I1038" s="37" t="inlineStr">
        <is>
          <t>march</t>
        </is>
      </c>
    </row>
    <row r="1039" ht="15" customHeight="1" s="35">
      <c r="A1039" s="48">
        <f>'1_Raw_Games'!A1039</f>
        <v/>
      </c>
      <c r="B1039" s="49">
        <f>'1_Raw_Games'!B1039</f>
        <v/>
      </c>
      <c r="C1039" s="48">
        <f>'1_Raw_Games'!D1039</f>
        <v/>
      </c>
      <c r="D1039" s="48">
        <f>'1_Raw_Games'!C1039</f>
        <v/>
      </c>
      <c r="E1039" s="48">
        <f>'1_Raw_Games'!O1039</f>
        <v/>
      </c>
      <c r="F1039" s="55">
        <f>'3_Elo_Chain'!H1039</f>
        <v/>
      </c>
      <c r="G1039" s="66" t="n">
        <v>0.0666240619149662</v>
      </c>
      <c r="H1039" s="66" t="n">
        <v>3.050358856812756</v>
      </c>
      <c r="I1039" s="37" t="inlineStr">
        <is>
          <t>march</t>
        </is>
      </c>
    </row>
    <row r="1040" ht="15" customHeight="1" s="35">
      <c r="A1040" s="48">
        <f>'1_Raw_Games'!A1040</f>
        <v/>
      </c>
      <c r="B1040" s="49">
        <f>'1_Raw_Games'!B1040</f>
        <v/>
      </c>
      <c r="C1040" s="48">
        <f>'1_Raw_Games'!D1040</f>
        <v/>
      </c>
      <c r="D1040" s="48">
        <f>'1_Raw_Games'!C1040</f>
        <v/>
      </c>
      <c r="E1040" s="48">
        <f>'1_Raw_Games'!O1040</f>
        <v/>
      </c>
      <c r="F1040" s="55">
        <f>'3_Elo_Chain'!H1040</f>
        <v/>
      </c>
      <c r="G1040" s="66" t="n">
        <v>-1.045298384891239</v>
      </c>
      <c r="H1040" s="66" t="n">
        <v>-1.499239139258007</v>
      </c>
      <c r="I1040" s="37" t="inlineStr">
        <is>
          <t>march</t>
        </is>
      </c>
    </row>
    <row r="1041" ht="15" customHeight="1" s="35">
      <c r="A1041" s="48">
        <f>'1_Raw_Games'!A1041</f>
        <v/>
      </c>
      <c r="B1041" s="49">
        <f>'1_Raw_Games'!B1041</f>
        <v/>
      </c>
      <c r="C1041" s="48">
        <f>'1_Raw_Games'!D1041</f>
        <v/>
      </c>
      <c r="D1041" s="48">
        <f>'1_Raw_Games'!C1041</f>
        <v/>
      </c>
      <c r="E1041" s="48">
        <f>'1_Raw_Games'!O1041</f>
        <v/>
      </c>
      <c r="F1041" s="55">
        <f>'3_Elo_Chain'!H1041</f>
        <v/>
      </c>
      <c r="G1041" s="66" t="n">
        <v>-0.0205648315275473</v>
      </c>
      <c r="H1041" s="66" t="n">
        <v>-6.005498029185127</v>
      </c>
      <c r="I1041" s="37" t="inlineStr">
        <is>
          <t>march</t>
        </is>
      </c>
    </row>
    <row r="1042" ht="15" customHeight="1" s="35">
      <c r="A1042" s="48">
        <f>'1_Raw_Games'!A1042</f>
        <v/>
      </c>
      <c r="B1042" s="49">
        <f>'1_Raw_Games'!B1042</f>
        <v/>
      </c>
      <c r="C1042" s="48">
        <f>'1_Raw_Games'!D1042</f>
        <v/>
      </c>
      <c r="D1042" s="48">
        <f>'1_Raw_Games'!C1042</f>
        <v/>
      </c>
      <c r="E1042" s="48">
        <f>'1_Raw_Games'!O1042</f>
        <v/>
      </c>
      <c r="F1042" s="55">
        <f>'3_Elo_Chain'!H1042</f>
        <v/>
      </c>
      <c r="G1042" s="66" t="n">
        <v>-0.3277955595095846</v>
      </c>
      <c r="H1042" s="66" t="n">
        <v>1.451416464507743</v>
      </c>
      <c r="I1042" s="37" t="inlineStr">
        <is>
          <t>march</t>
        </is>
      </c>
    </row>
    <row r="1043" ht="15" customHeight="1" s="35">
      <c r="A1043" s="48">
        <f>'1_Raw_Games'!A1043</f>
        <v/>
      </c>
      <c r="B1043" s="49">
        <f>'1_Raw_Games'!B1043</f>
        <v/>
      </c>
      <c r="C1043" s="48">
        <f>'1_Raw_Games'!D1043</f>
        <v/>
      </c>
      <c r="D1043" s="48">
        <f>'1_Raw_Games'!C1043</f>
        <v/>
      </c>
      <c r="E1043" s="48">
        <f>'1_Raw_Games'!O1043</f>
        <v/>
      </c>
      <c r="F1043" s="55">
        <f>'3_Elo_Chain'!H1043</f>
        <v/>
      </c>
      <c r="G1043" s="66" t="n">
        <v>-0.2004247003114177</v>
      </c>
      <c r="H1043" s="66" t="n">
        <v>3.138293307457688</v>
      </c>
      <c r="I1043" s="37" t="inlineStr">
        <is>
          <t>march</t>
        </is>
      </c>
    </row>
    <row r="1044" ht="15" customHeight="1" s="35">
      <c r="A1044" s="48">
        <f>'1_Raw_Games'!A1044</f>
        <v/>
      </c>
      <c r="B1044" s="49">
        <f>'1_Raw_Games'!B1044</f>
        <v/>
      </c>
      <c r="C1044" s="48">
        <f>'1_Raw_Games'!D1044</f>
        <v/>
      </c>
      <c r="D1044" s="48">
        <f>'1_Raw_Games'!C1044</f>
        <v/>
      </c>
      <c r="E1044" s="48">
        <f>'1_Raw_Games'!O1044</f>
        <v/>
      </c>
      <c r="F1044" s="55">
        <f>'3_Elo_Chain'!H1044</f>
        <v/>
      </c>
      <c r="G1044" s="66" t="n">
        <v>0.6765279230354326</v>
      </c>
      <c r="H1044" s="66" t="n">
        <v>2.609346323996101</v>
      </c>
      <c r="I1044" s="37" t="inlineStr">
        <is>
          <t>march</t>
        </is>
      </c>
    </row>
    <row r="1045" ht="15" customHeight="1" s="35">
      <c r="A1045" s="48">
        <f>'1_Raw_Games'!A1045</f>
        <v/>
      </c>
      <c r="B1045" s="49">
        <f>'1_Raw_Games'!B1045</f>
        <v/>
      </c>
      <c r="C1045" s="48">
        <f>'1_Raw_Games'!D1045</f>
        <v/>
      </c>
      <c r="D1045" s="48">
        <f>'1_Raw_Games'!C1045</f>
        <v/>
      </c>
      <c r="E1045" s="48">
        <f>'1_Raw_Games'!O1045</f>
        <v/>
      </c>
      <c r="F1045" s="55">
        <f>'3_Elo_Chain'!H1045</f>
        <v/>
      </c>
      <c r="G1045" s="66" t="n">
        <v>-0.1059786626114946</v>
      </c>
      <c r="H1045" s="66" t="n">
        <v>5.64533749139168</v>
      </c>
      <c r="I1045" s="37" t="inlineStr">
        <is>
          <t>march</t>
        </is>
      </c>
    </row>
    <row r="1046" ht="15" customHeight="1" s="35">
      <c r="A1046" s="48">
        <f>'1_Raw_Games'!A1046</f>
        <v/>
      </c>
      <c r="B1046" s="49">
        <f>'1_Raw_Games'!B1046</f>
        <v/>
      </c>
      <c r="C1046" s="48">
        <f>'1_Raw_Games'!D1046</f>
        <v/>
      </c>
      <c r="D1046" s="48">
        <f>'1_Raw_Games'!C1046</f>
        <v/>
      </c>
      <c r="E1046" s="48">
        <f>'1_Raw_Games'!O1046</f>
        <v/>
      </c>
      <c r="F1046" s="55">
        <f>'3_Elo_Chain'!H1046</f>
        <v/>
      </c>
      <c r="G1046" s="66" t="n">
        <v>-0.5025379803726162</v>
      </c>
      <c r="H1046" s="66" t="n">
        <v>8.409168783884104</v>
      </c>
      <c r="I1046" s="37" t="inlineStr">
        <is>
          <t>march</t>
        </is>
      </c>
    </row>
    <row r="1047" ht="15" customHeight="1" s="35">
      <c r="A1047" s="48">
        <f>'1_Raw_Games'!A1047</f>
        <v/>
      </c>
      <c r="B1047" s="49">
        <f>'1_Raw_Games'!B1047</f>
        <v/>
      </c>
      <c r="C1047" s="48">
        <f>'1_Raw_Games'!D1047</f>
        <v/>
      </c>
      <c r="D1047" s="48">
        <f>'1_Raw_Games'!C1047</f>
        <v/>
      </c>
      <c r="E1047" s="48">
        <f>'1_Raw_Games'!O1047</f>
        <v/>
      </c>
      <c r="F1047" s="55">
        <f>'3_Elo_Chain'!H1047</f>
        <v/>
      </c>
      <c r="G1047" s="66" t="n">
        <v>-0.8007139847947136</v>
      </c>
      <c r="H1047" s="66" t="n">
        <v>-8.005542559194261</v>
      </c>
      <c r="I1047" s="37" t="inlineStr">
        <is>
          <t>march</t>
        </is>
      </c>
    </row>
    <row r="1048" ht="15" customHeight="1" s="35">
      <c r="A1048" s="48">
        <f>'1_Raw_Games'!A1048</f>
        <v/>
      </c>
      <c r="B1048" s="49">
        <f>'1_Raw_Games'!B1048</f>
        <v/>
      </c>
      <c r="C1048" s="48">
        <f>'1_Raw_Games'!D1048</f>
        <v/>
      </c>
      <c r="D1048" s="48">
        <f>'1_Raw_Games'!C1048</f>
        <v/>
      </c>
      <c r="E1048" s="48">
        <f>'1_Raw_Games'!O1048</f>
        <v/>
      </c>
      <c r="F1048" s="55">
        <f>'3_Elo_Chain'!H1048</f>
        <v/>
      </c>
      <c r="G1048" s="66" t="n">
        <v>0.802237166316683</v>
      </c>
      <c r="H1048" s="66" t="n">
        <v>3.444413951215643</v>
      </c>
      <c r="I1048" s="37" t="inlineStr">
        <is>
          <t>march</t>
        </is>
      </c>
    </row>
    <row r="1049" ht="15" customHeight="1" s="35">
      <c r="A1049" s="48">
        <f>'1_Raw_Games'!A1049</f>
        <v/>
      </c>
      <c r="B1049" s="49">
        <f>'1_Raw_Games'!B1049</f>
        <v/>
      </c>
      <c r="C1049" s="48">
        <f>'1_Raw_Games'!D1049</f>
        <v/>
      </c>
      <c r="D1049" s="48">
        <f>'1_Raw_Games'!C1049</f>
        <v/>
      </c>
      <c r="E1049" s="48">
        <f>'1_Raw_Games'!O1049</f>
        <v/>
      </c>
      <c r="F1049" s="55">
        <f>'3_Elo_Chain'!H1049</f>
        <v/>
      </c>
      <c r="G1049" s="66" t="n">
        <v>0.3518506014455465</v>
      </c>
      <c r="H1049" s="66" t="n">
        <v>-14.02411931851775</v>
      </c>
      <c r="I1049" s="37" t="inlineStr">
        <is>
          <t>march</t>
        </is>
      </c>
    </row>
    <row r="1050" ht="15" customHeight="1" s="35">
      <c r="A1050" s="48">
        <f>'1_Raw_Games'!A1050</f>
        <v/>
      </c>
      <c r="B1050" s="49">
        <f>'1_Raw_Games'!B1050</f>
        <v/>
      </c>
      <c r="C1050" s="48">
        <f>'1_Raw_Games'!D1050</f>
        <v/>
      </c>
      <c r="D1050" s="48">
        <f>'1_Raw_Games'!C1050</f>
        <v/>
      </c>
      <c r="E1050" s="48">
        <f>'1_Raw_Games'!O1050</f>
        <v/>
      </c>
      <c r="F1050" s="55">
        <f>'3_Elo_Chain'!H1050</f>
        <v/>
      </c>
      <c r="G1050" s="66" t="n">
        <v>-0.6037775132313918</v>
      </c>
      <c r="H1050" s="66" t="n">
        <v>-1.194981506853181</v>
      </c>
      <c r="I1050" s="37" t="inlineStr">
        <is>
          <t>march</t>
        </is>
      </c>
    </row>
    <row r="1051" ht="15" customHeight="1" s="35">
      <c r="A1051" s="48">
        <f>'1_Raw_Games'!A1051</f>
        <v/>
      </c>
      <c r="B1051" s="49">
        <f>'1_Raw_Games'!B1051</f>
        <v/>
      </c>
      <c r="C1051" s="48">
        <f>'1_Raw_Games'!D1051</f>
        <v/>
      </c>
      <c r="D1051" s="48">
        <f>'1_Raw_Games'!C1051</f>
        <v/>
      </c>
      <c r="E1051" s="48">
        <f>'1_Raw_Games'!O1051</f>
        <v/>
      </c>
      <c r="F1051" s="55">
        <f>'3_Elo_Chain'!H1051</f>
        <v/>
      </c>
      <c r="G1051" s="66" t="n">
        <v>0.5006967944744796</v>
      </c>
      <c r="H1051" s="66" t="n">
        <v>-4.204255731394346</v>
      </c>
      <c r="I1051" s="37" t="inlineStr">
        <is>
          <t>march</t>
        </is>
      </c>
    </row>
    <row r="1052" ht="15" customHeight="1" s="35">
      <c r="A1052" s="48">
        <f>'1_Raw_Games'!A1052</f>
        <v/>
      </c>
      <c r="B1052" s="49">
        <f>'1_Raw_Games'!B1052</f>
        <v/>
      </c>
      <c r="C1052" s="48">
        <f>'1_Raw_Games'!D1052</f>
        <v/>
      </c>
      <c r="D1052" s="48">
        <f>'1_Raw_Games'!C1052</f>
        <v/>
      </c>
      <c r="E1052" s="48">
        <f>'1_Raw_Games'!O1052</f>
        <v/>
      </c>
      <c r="F1052" s="55">
        <f>'3_Elo_Chain'!H1052</f>
        <v/>
      </c>
      <c r="G1052" s="66" t="n">
        <v>0.2889551873666325</v>
      </c>
      <c r="H1052" s="66" t="n">
        <v>-2.696829063599194</v>
      </c>
      <c r="I1052" s="37" t="inlineStr">
        <is>
          <t>march</t>
        </is>
      </c>
    </row>
    <row r="1053" ht="15" customHeight="1" s="35">
      <c r="A1053" s="48">
        <f>'1_Raw_Games'!A1053</f>
        <v/>
      </c>
      <c r="B1053" s="49">
        <f>'1_Raw_Games'!B1053</f>
        <v/>
      </c>
      <c r="C1053" s="48">
        <f>'1_Raw_Games'!D1053</f>
        <v/>
      </c>
      <c r="D1053" s="48">
        <f>'1_Raw_Games'!C1053</f>
        <v/>
      </c>
      <c r="E1053" s="48">
        <f>'1_Raw_Games'!O1053</f>
        <v/>
      </c>
      <c r="F1053" s="55">
        <f>'3_Elo_Chain'!H1053</f>
        <v/>
      </c>
      <c r="G1053" s="66" t="n">
        <v>-1.259025303729223</v>
      </c>
      <c r="H1053" s="66" t="n">
        <v>-1.060914179057566</v>
      </c>
      <c r="I1053" s="37" t="inlineStr">
        <is>
          <t>march</t>
        </is>
      </c>
    </row>
    <row r="1054" ht="15" customHeight="1" s="35">
      <c r="A1054" s="48">
        <f>'1_Raw_Games'!A1054</f>
        <v/>
      </c>
      <c r="B1054" s="49">
        <f>'1_Raw_Games'!B1054</f>
        <v/>
      </c>
      <c r="C1054" s="48">
        <f>'1_Raw_Games'!D1054</f>
        <v/>
      </c>
      <c r="D1054" s="48">
        <f>'1_Raw_Games'!C1054</f>
        <v/>
      </c>
      <c r="E1054" s="48">
        <f>'1_Raw_Games'!O1054</f>
        <v/>
      </c>
      <c r="F1054" s="55">
        <f>'3_Elo_Chain'!H1054</f>
        <v/>
      </c>
      <c r="G1054" s="66" t="n">
        <v>0.6444988704798094</v>
      </c>
      <c r="H1054" s="66" t="n">
        <v>6.585080470477738</v>
      </c>
      <c r="I1054" s="37" t="inlineStr">
        <is>
          <t>march</t>
        </is>
      </c>
    </row>
    <row r="1055" ht="15" customHeight="1" s="35">
      <c r="A1055" s="48">
        <f>'1_Raw_Games'!A1055</f>
        <v/>
      </c>
      <c r="B1055" s="49">
        <f>'1_Raw_Games'!B1055</f>
        <v/>
      </c>
      <c r="C1055" s="48">
        <f>'1_Raw_Games'!D1055</f>
        <v/>
      </c>
      <c r="D1055" s="48">
        <f>'1_Raw_Games'!C1055</f>
        <v/>
      </c>
      <c r="E1055" s="48">
        <f>'1_Raw_Games'!O1055</f>
        <v/>
      </c>
      <c r="F1055" s="55">
        <f>'3_Elo_Chain'!H1055</f>
        <v/>
      </c>
      <c r="G1055" s="66" t="n">
        <v>-0.0275044346486689</v>
      </c>
      <c r="H1055" s="66" t="n">
        <v>-5.684173719787355</v>
      </c>
      <c r="I1055" s="37" t="inlineStr">
        <is>
          <t>march</t>
        </is>
      </c>
    </row>
    <row r="1056" ht="15" customHeight="1" s="35">
      <c r="A1056" s="48">
        <f>'1_Raw_Games'!A1056</f>
        <v/>
      </c>
      <c r="B1056" s="49">
        <f>'1_Raw_Games'!B1056</f>
        <v/>
      </c>
      <c r="C1056" s="48">
        <f>'1_Raw_Games'!D1056</f>
        <v/>
      </c>
      <c r="D1056" s="48">
        <f>'1_Raw_Games'!C1056</f>
        <v/>
      </c>
      <c r="E1056" s="48">
        <f>'1_Raw_Games'!O1056</f>
        <v/>
      </c>
      <c r="F1056" s="55">
        <f>'3_Elo_Chain'!H1056</f>
        <v/>
      </c>
      <c r="G1056" s="66" t="n">
        <v>-0.4849784328755191</v>
      </c>
      <c r="H1056" s="66" t="n">
        <v>7.364483168444861</v>
      </c>
      <c r="I1056" s="37" t="inlineStr">
        <is>
          <t>march</t>
        </is>
      </c>
    </row>
    <row r="1057" ht="15" customHeight="1" s="35">
      <c r="A1057" s="48">
        <f>'1_Raw_Games'!A1057</f>
        <v/>
      </c>
      <c r="B1057" s="49">
        <f>'1_Raw_Games'!B1057</f>
        <v/>
      </c>
      <c r="C1057" s="48">
        <f>'1_Raw_Games'!D1057</f>
        <v/>
      </c>
      <c r="D1057" s="48">
        <f>'1_Raw_Games'!C1057</f>
        <v/>
      </c>
      <c r="E1057" s="48">
        <f>'1_Raw_Games'!O1057</f>
        <v/>
      </c>
      <c r="F1057" s="55">
        <f>'3_Elo_Chain'!H1057</f>
        <v/>
      </c>
      <c r="G1057" s="66" t="n">
        <v>0.3566058883594123</v>
      </c>
      <c r="H1057" s="66" t="n">
        <v>16.73458370556621</v>
      </c>
      <c r="I1057" s="37" t="inlineStr">
        <is>
          <t>march</t>
        </is>
      </c>
    </row>
    <row r="1058" ht="15" customHeight="1" s="35">
      <c r="A1058" s="48">
        <f>'1_Raw_Games'!A1058</f>
        <v/>
      </c>
      <c r="B1058" s="49">
        <f>'1_Raw_Games'!B1058</f>
        <v/>
      </c>
      <c r="C1058" s="48">
        <f>'1_Raw_Games'!D1058</f>
        <v/>
      </c>
      <c r="D1058" s="48">
        <f>'1_Raw_Games'!C1058</f>
        <v/>
      </c>
      <c r="E1058" s="48">
        <f>'1_Raw_Games'!O1058</f>
        <v/>
      </c>
      <c r="F1058" s="55">
        <f>'3_Elo_Chain'!H1058</f>
        <v/>
      </c>
      <c r="G1058" s="66" t="n">
        <v>0.379859823281347</v>
      </c>
      <c r="H1058" s="66" t="n">
        <v>-4.983171821713579</v>
      </c>
      <c r="I1058" s="37" t="inlineStr">
        <is>
          <t>march</t>
        </is>
      </c>
    </row>
    <row r="1059" ht="15" customHeight="1" s="35">
      <c r="A1059" s="48">
        <f>'1_Raw_Games'!A1059</f>
        <v/>
      </c>
      <c r="B1059" s="49">
        <f>'1_Raw_Games'!B1059</f>
        <v/>
      </c>
      <c r="C1059" s="48">
        <f>'1_Raw_Games'!D1059</f>
        <v/>
      </c>
      <c r="D1059" s="48">
        <f>'1_Raw_Games'!C1059</f>
        <v/>
      </c>
      <c r="E1059" s="48">
        <f>'1_Raw_Games'!O1059</f>
        <v/>
      </c>
      <c r="F1059" s="55">
        <f>'3_Elo_Chain'!H1059</f>
        <v/>
      </c>
      <c r="G1059" s="66" t="n">
        <v>1.629845242468626</v>
      </c>
      <c r="H1059" s="66" t="n">
        <v>8.43118334335642</v>
      </c>
      <c r="I1059" s="37" t="inlineStr">
        <is>
          <t>march</t>
        </is>
      </c>
    </row>
    <row r="1060" ht="15" customHeight="1" s="35">
      <c r="A1060" s="48">
        <f>'1_Raw_Games'!A1060</f>
        <v/>
      </c>
      <c r="B1060" s="49">
        <f>'1_Raw_Games'!B1060</f>
        <v/>
      </c>
      <c r="C1060" s="48">
        <f>'1_Raw_Games'!D1060</f>
        <v/>
      </c>
      <c r="D1060" s="48">
        <f>'1_Raw_Games'!C1060</f>
        <v/>
      </c>
      <c r="E1060" s="48">
        <f>'1_Raw_Games'!O1060</f>
        <v/>
      </c>
      <c r="F1060" s="55">
        <f>'3_Elo_Chain'!H1060</f>
        <v/>
      </c>
      <c r="G1060" s="66" t="n">
        <v>-0.2196735947697664</v>
      </c>
      <c r="H1060" s="66" t="n">
        <v>-11.16783980815661</v>
      </c>
      <c r="I1060" s="37" t="inlineStr">
        <is>
          <t>march</t>
        </is>
      </c>
    </row>
    <row r="1061" ht="15" customHeight="1" s="35">
      <c r="A1061" s="48">
        <f>'1_Raw_Games'!A1061</f>
        <v/>
      </c>
      <c r="B1061" s="49">
        <f>'1_Raw_Games'!B1061</f>
        <v/>
      </c>
      <c r="C1061" s="48">
        <f>'1_Raw_Games'!D1061</f>
        <v/>
      </c>
      <c r="D1061" s="48">
        <f>'1_Raw_Games'!C1061</f>
        <v/>
      </c>
      <c r="E1061" s="48">
        <f>'1_Raw_Games'!O1061</f>
        <v/>
      </c>
      <c r="F1061" s="55">
        <f>'3_Elo_Chain'!H1061</f>
        <v/>
      </c>
      <c r="G1061" s="66" t="n">
        <v>-0.4152541773320516</v>
      </c>
      <c r="H1061" s="66" t="n">
        <v>6.319997880582251</v>
      </c>
      <c r="I1061" s="37" t="inlineStr">
        <is>
          <t>march</t>
        </is>
      </c>
    </row>
    <row r="1062" ht="15" customHeight="1" s="35">
      <c r="A1062" s="48">
        <f>'1_Raw_Games'!A1062</f>
        <v/>
      </c>
      <c r="B1062" s="49">
        <f>'1_Raw_Games'!B1062</f>
        <v/>
      </c>
      <c r="C1062" s="48">
        <f>'1_Raw_Games'!D1062</f>
        <v/>
      </c>
      <c r="D1062" s="48">
        <f>'1_Raw_Games'!C1062</f>
        <v/>
      </c>
      <c r="E1062" s="48">
        <f>'1_Raw_Games'!O1062</f>
        <v/>
      </c>
      <c r="F1062" s="55">
        <f>'3_Elo_Chain'!H1062</f>
        <v/>
      </c>
      <c r="G1062" s="66" t="n">
        <v>0.6243217922294637</v>
      </c>
      <c r="H1062" s="66" t="n">
        <v>9.77649175260983</v>
      </c>
      <c r="I1062" s="37" t="inlineStr">
        <is>
          <t>march</t>
        </is>
      </c>
    </row>
    <row r="1063" ht="15" customHeight="1" s="35">
      <c r="A1063" s="48">
        <f>'1_Raw_Games'!A1063</f>
        <v/>
      </c>
      <c r="B1063" s="49">
        <f>'1_Raw_Games'!B1063</f>
        <v/>
      </c>
      <c r="C1063" s="48">
        <f>'1_Raw_Games'!D1063</f>
        <v/>
      </c>
      <c r="D1063" s="48">
        <f>'1_Raw_Games'!C1063</f>
        <v/>
      </c>
      <c r="E1063" s="48">
        <f>'1_Raw_Games'!O1063</f>
        <v/>
      </c>
      <c r="F1063" s="55">
        <f>'3_Elo_Chain'!H1063</f>
        <v/>
      </c>
      <c r="G1063" s="66" t="n">
        <v>0.4813671787991952</v>
      </c>
      <c r="H1063" s="66" t="n">
        <v>-4.363872480166347</v>
      </c>
      <c r="I1063" s="37" t="inlineStr">
        <is>
          <t>march</t>
        </is>
      </c>
    </row>
    <row r="1064" ht="15" customHeight="1" s="35">
      <c r="A1064" s="48">
        <f>'1_Raw_Games'!A1064</f>
        <v/>
      </c>
      <c r="B1064" s="49">
        <f>'1_Raw_Games'!B1064</f>
        <v/>
      </c>
      <c r="C1064" s="48">
        <f>'1_Raw_Games'!D1064</f>
        <v/>
      </c>
      <c r="D1064" s="48">
        <f>'1_Raw_Games'!C1064</f>
        <v/>
      </c>
      <c r="E1064" s="48">
        <f>'1_Raw_Games'!O1064</f>
        <v/>
      </c>
      <c r="F1064" s="55">
        <f>'3_Elo_Chain'!H1064</f>
        <v/>
      </c>
      <c r="G1064" s="66" t="n">
        <v>0.2159076460243184</v>
      </c>
      <c r="H1064" s="66" t="n">
        <v>6.223163583678107</v>
      </c>
      <c r="I1064" s="37" t="inlineStr">
        <is>
          <t>march</t>
        </is>
      </c>
    </row>
    <row r="1065" ht="15" customHeight="1" s="35">
      <c r="A1065" s="48">
        <f>'1_Raw_Games'!A1065</f>
        <v/>
      </c>
      <c r="B1065" s="49">
        <f>'1_Raw_Games'!B1065</f>
        <v/>
      </c>
      <c r="C1065" s="48">
        <f>'1_Raw_Games'!D1065</f>
        <v/>
      </c>
      <c r="D1065" s="48">
        <f>'1_Raw_Games'!C1065</f>
        <v/>
      </c>
      <c r="E1065" s="48">
        <f>'1_Raw_Games'!O1065</f>
        <v/>
      </c>
      <c r="F1065" s="55">
        <f>'3_Elo_Chain'!H1065</f>
        <v/>
      </c>
      <c r="G1065" s="66" t="n">
        <v>1.302572545745338</v>
      </c>
      <c r="H1065" s="66" t="n">
        <v>6.757862557696009</v>
      </c>
      <c r="I1065" s="37" t="inlineStr">
        <is>
          <t>march</t>
        </is>
      </c>
    </row>
    <row r="1066" ht="15" customHeight="1" s="35">
      <c r="A1066" s="48">
        <f>'1_Raw_Games'!A1066</f>
        <v/>
      </c>
      <c r="B1066" s="49">
        <f>'1_Raw_Games'!B1066</f>
        <v/>
      </c>
      <c r="C1066" s="48">
        <f>'1_Raw_Games'!D1066</f>
        <v/>
      </c>
      <c r="D1066" s="48">
        <f>'1_Raw_Games'!C1066</f>
        <v/>
      </c>
      <c r="E1066" s="48">
        <f>'1_Raw_Games'!O1066</f>
        <v/>
      </c>
      <c r="F1066" s="55">
        <f>'3_Elo_Chain'!H1066</f>
        <v/>
      </c>
      <c r="G1066" s="66" t="n">
        <v>0.3849267603912718</v>
      </c>
      <c r="H1066" s="66" t="n">
        <v>4.232099834421058</v>
      </c>
      <c r="I1066" s="37" t="inlineStr">
        <is>
          <t>march</t>
        </is>
      </c>
    </row>
    <row r="1067" ht="15" customHeight="1" s="35">
      <c r="A1067" s="48">
        <f>'1_Raw_Games'!A1067</f>
        <v/>
      </c>
      <c r="B1067" s="49">
        <f>'1_Raw_Games'!B1067</f>
        <v/>
      </c>
      <c r="C1067" s="48">
        <f>'1_Raw_Games'!D1067</f>
        <v/>
      </c>
      <c r="D1067" s="48">
        <f>'1_Raw_Games'!C1067</f>
        <v/>
      </c>
      <c r="E1067" s="48">
        <f>'1_Raw_Games'!O1067</f>
        <v/>
      </c>
      <c r="F1067" s="55">
        <f>'3_Elo_Chain'!H1067</f>
        <v/>
      </c>
      <c r="G1067" s="66" t="n">
        <v>0.176536641074589</v>
      </c>
      <c r="H1067" s="66" t="n">
        <v>2.440542255410221</v>
      </c>
      <c r="I1067" s="37" t="inlineStr">
        <is>
          <t>march</t>
        </is>
      </c>
    </row>
    <row r="1068" ht="15" customHeight="1" s="35">
      <c r="A1068" s="48">
        <f>'1_Raw_Games'!A1068</f>
        <v/>
      </c>
      <c r="B1068" s="49">
        <f>'1_Raw_Games'!B1068</f>
        <v/>
      </c>
      <c r="C1068" s="48">
        <f>'1_Raw_Games'!D1068</f>
        <v/>
      </c>
      <c r="D1068" s="48">
        <f>'1_Raw_Games'!C1068</f>
        <v/>
      </c>
      <c r="E1068" s="48">
        <f>'1_Raw_Games'!O1068</f>
        <v/>
      </c>
      <c r="F1068" s="55">
        <f>'3_Elo_Chain'!H1068</f>
        <v/>
      </c>
      <c r="G1068" s="66" t="n">
        <v>0.7429427312035675</v>
      </c>
      <c r="H1068" s="66" t="n">
        <v>14.87232418154589</v>
      </c>
      <c r="I1068" s="37" t="inlineStr">
        <is>
          <t>march</t>
        </is>
      </c>
    </row>
    <row r="1069" ht="15" customHeight="1" s="35">
      <c r="A1069" s="48">
        <f>'1_Raw_Games'!A1069</f>
        <v/>
      </c>
      <c r="B1069" s="49">
        <f>'1_Raw_Games'!B1069</f>
        <v/>
      </c>
      <c r="C1069" s="48">
        <f>'1_Raw_Games'!D1069</f>
        <v/>
      </c>
      <c r="D1069" s="48">
        <f>'1_Raw_Games'!C1069</f>
        <v/>
      </c>
      <c r="E1069" s="48">
        <f>'1_Raw_Games'!O1069</f>
        <v/>
      </c>
      <c r="F1069" s="55">
        <f>'3_Elo_Chain'!H1069</f>
        <v/>
      </c>
      <c r="G1069" s="66" t="n">
        <v>0.3884922991894287</v>
      </c>
      <c r="H1069" s="66" t="n">
        <v>-6.38375517763423</v>
      </c>
      <c r="I1069" s="37" t="inlineStr">
        <is>
          <t>march</t>
        </is>
      </c>
    </row>
    <row r="1070" ht="15" customHeight="1" s="35">
      <c r="A1070" s="48">
        <f>'1_Raw_Games'!A1070</f>
        <v/>
      </c>
      <c r="B1070" s="49">
        <f>'1_Raw_Games'!B1070</f>
        <v/>
      </c>
      <c r="C1070" s="48">
        <f>'1_Raw_Games'!D1070</f>
        <v/>
      </c>
      <c r="D1070" s="48">
        <f>'1_Raw_Games'!C1070</f>
        <v/>
      </c>
      <c r="E1070" s="48">
        <f>'1_Raw_Games'!O1070</f>
        <v/>
      </c>
      <c r="F1070" s="55">
        <f>'3_Elo_Chain'!H1070</f>
        <v/>
      </c>
      <c r="G1070" s="66" t="n">
        <v>1.089982173017886</v>
      </c>
      <c r="H1070" s="66" t="n">
        <v>8.568868652163989</v>
      </c>
      <c r="I1070" s="37" t="inlineStr">
        <is>
          <t>march</t>
        </is>
      </c>
    </row>
    <row r="1071" ht="15" customHeight="1" s="35">
      <c r="A1071" s="48">
        <f>'1_Raw_Games'!A1071</f>
        <v/>
      </c>
      <c r="B1071" s="49">
        <f>'1_Raw_Games'!B1071</f>
        <v/>
      </c>
      <c r="C1071" s="48">
        <f>'1_Raw_Games'!D1071</f>
        <v/>
      </c>
      <c r="D1071" s="48">
        <f>'1_Raw_Games'!C1071</f>
        <v/>
      </c>
      <c r="E1071" s="48">
        <f>'1_Raw_Games'!O1071</f>
        <v/>
      </c>
      <c r="F1071" s="55">
        <f>'3_Elo_Chain'!H1071</f>
        <v/>
      </c>
      <c r="G1071" s="66" t="n">
        <v>-0.4445932212471361</v>
      </c>
      <c r="H1071" s="66" t="n">
        <v>-3.27146351874569</v>
      </c>
      <c r="I1071" s="37" t="inlineStr">
        <is>
          <t>march</t>
        </is>
      </c>
    </row>
    <row r="1072" ht="15" customHeight="1" s="35">
      <c r="A1072" s="48">
        <f>'1_Raw_Games'!A1072</f>
        <v/>
      </c>
      <c r="B1072" s="49">
        <f>'1_Raw_Games'!B1072</f>
        <v/>
      </c>
      <c r="C1072" s="48">
        <f>'1_Raw_Games'!D1072</f>
        <v/>
      </c>
      <c r="D1072" s="48">
        <f>'1_Raw_Games'!C1072</f>
        <v/>
      </c>
      <c r="E1072" s="48">
        <f>'1_Raw_Games'!O1072</f>
        <v/>
      </c>
      <c r="F1072" s="55">
        <f>'3_Elo_Chain'!H1072</f>
        <v/>
      </c>
      <c r="G1072" s="66" t="n">
        <v>-0.37286335941298</v>
      </c>
      <c r="H1072" s="66" t="n">
        <v>-1.076203937252314</v>
      </c>
      <c r="I1072" s="37" t="inlineStr">
        <is>
          <t>march</t>
        </is>
      </c>
    </row>
    <row r="1073" ht="15" customHeight="1" s="35">
      <c r="A1073" s="48">
        <f>'1_Raw_Games'!A1073</f>
        <v/>
      </c>
      <c r="B1073" s="49">
        <f>'1_Raw_Games'!B1073</f>
        <v/>
      </c>
      <c r="C1073" s="48">
        <f>'1_Raw_Games'!D1073</f>
        <v/>
      </c>
      <c r="D1073" s="48">
        <f>'1_Raw_Games'!C1073</f>
        <v/>
      </c>
      <c r="E1073" s="48">
        <f>'1_Raw_Games'!O1073</f>
        <v/>
      </c>
      <c r="F1073" s="55">
        <f>'3_Elo_Chain'!H1073</f>
        <v/>
      </c>
      <c r="G1073" s="66" t="n">
        <v>-0.3540427596890189</v>
      </c>
      <c r="H1073" s="66" t="n">
        <v>5.081437294114092</v>
      </c>
      <c r="I1073" s="37" t="inlineStr">
        <is>
          <t>march</t>
        </is>
      </c>
    </row>
    <row r="1074" ht="15" customHeight="1" s="35">
      <c r="A1074" s="48">
        <f>'1_Raw_Games'!A1074</f>
        <v/>
      </c>
      <c r="B1074" s="49">
        <f>'1_Raw_Games'!B1074</f>
        <v/>
      </c>
      <c r="C1074" s="48">
        <f>'1_Raw_Games'!D1074</f>
        <v/>
      </c>
      <c r="D1074" s="48">
        <f>'1_Raw_Games'!C1074</f>
        <v/>
      </c>
      <c r="E1074" s="48">
        <f>'1_Raw_Games'!O1074</f>
        <v/>
      </c>
      <c r="F1074" s="55">
        <f>'3_Elo_Chain'!H1074</f>
        <v/>
      </c>
      <c r="G1074" s="66" t="n">
        <v>-0.483105758580724</v>
      </c>
      <c r="H1074" s="66" t="n">
        <v>2.818727496301183</v>
      </c>
      <c r="I1074" s="37" t="inlineStr">
        <is>
          <t>march</t>
        </is>
      </c>
    </row>
    <row r="1075" ht="15" customHeight="1" s="35">
      <c r="A1075" s="48">
        <f>'1_Raw_Games'!A1075</f>
        <v/>
      </c>
      <c r="B1075" s="49">
        <f>'1_Raw_Games'!B1075</f>
        <v/>
      </c>
      <c r="C1075" s="48">
        <f>'1_Raw_Games'!D1075</f>
        <v/>
      </c>
      <c r="D1075" s="48">
        <f>'1_Raw_Games'!C1075</f>
        <v/>
      </c>
      <c r="E1075" s="48">
        <f>'1_Raw_Games'!O1075</f>
        <v/>
      </c>
      <c r="F1075" s="55">
        <f>'3_Elo_Chain'!H1075</f>
        <v/>
      </c>
      <c r="G1075" s="66" t="n">
        <v>-0.2026216402929984</v>
      </c>
      <c r="H1075" s="66" t="n">
        <v>1.147647157340857</v>
      </c>
      <c r="I1075" s="37" t="inlineStr">
        <is>
          <t>march</t>
        </is>
      </c>
    </row>
    <row r="1076" ht="15" customHeight="1" s="35">
      <c r="A1076" s="48">
        <f>'1_Raw_Games'!A1076</f>
        <v/>
      </c>
      <c r="B1076" s="49">
        <f>'1_Raw_Games'!B1076</f>
        <v/>
      </c>
      <c r="C1076" s="48">
        <f>'1_Raw_Games'!D1076</f>
        <v/>
      </c>
      <c r="D1076" s="48">
        <f>'1_Raw_Games'!C1076</f>
        <v/>
      </c>
      <c r="E1076" s="48">
        <f>'1_Raw_Games'!O1076</f>
        <v/>
      </c>
      <c r="F1076" s="55">
        <f>'3_Elo_Chain'!H1076</f>
        <v/>
      </c>
      <c r="G1076" s="66" t="n">
        <v>0.8623056032622888</v>
      </c>
      <c r="H1076" s="66" t="n">
        <v>2.155542876794017</v>
      </c>
      <c r="I1076" s="37" t="inlineStr">
        <is>
          <t>march</t>
        </is>
      </c>
    </row>
    <row r="1077" ht="15" customHeight="1" s="35">
      <c r="A1077" s="48">
        <f>'1_Raw_Games'!A1077</f>
        <v/>
      </c>
      <c r="B1077" s="49">
        <f>'1_Raw_Games'!B1077</f>
        <v/>
      </c>
      <c r="C1077" s="48">
        <f>'1_Raw_Games'!D1077</f>
        <v/>
      </c>
      <c r="D1077" s="48">
        <f>'1_Raw_Games'!C1077</f>
        <v/>
      </c>
      <c r="E1077" s="48">
        <f>'1_Raw_Games'!O1077</f>
        <v/>
      </c>
      <c r="F1077" s="55">
        <f>'3_Elo_Chain'!H1077</f>
        <v/>
      </c>
      <c r="G1077" s="66" t="n">
        <v>0.4231505695430362</v>
      </c>
      <c r="H1077" s="66" t="n">
        <v>9.173583444099323</v>
      </c>
      <c r="I1077" s="37" t="inlineStr">
        <is>
          <t>march</t>
        </is>
      </c>
    </row>
    <row r="1078" ht="15" customHeight="1" s="35">
      <c r="A1078" s="48">
        <f>'1_Raw_Games'!A1078</f>
        <v/>
      </c>
      <c r="B1078" s="49">
        <f>'1_Raw_Games'!B1078</f>
        <v/>
      </c>
      <c r="C1078" s="48">
        <f>'1_Raw_Games'!D1078</f>
        <v/>
      </c>
      <c r="D1078" s="48">
        <f>'1_Raw_Games'!C1078</f>
        <v/>
      </c>
      <c r="E1078" s="48">
        <f>'1_Raw_Games'!O1078</f>
        <v/>
      </c>
      <c r="F1078" s="55">
        <f>'3_Elo_Chain'!H1078</f>
        <v/>
      </c>
      <c r="G1078" s="66" t="n">
        <v>0.8675506777456505</v>
      </c>
      <c r="H1078" s="66" t="n">
        <v>0.2955462032930507</v>
      </c>
      <c r="I1078" s="37" t="inlineStr">
        <is>
          <t>march</t>
        </is>
      </c>
    </row>
    <row r="1079" ht="15" customHeight="1" s="35">
      <c r="A1079" s="48">
        <f>'1_Raw_Games'!A1079</f>
        <v/>
      </c>
      <c r="B1079" s="49">
        <f>'1_Raw_Games'!B1079</f>
        <v/>
      </c>
      <c r="C1079" s="48">
        <f>'1_Raw_Games'!D1079</f>
        <v/>
      </c>
      <c r="D1079" s="48">
        <f>'1_Raw_Games'!C1079</f>
        <v/>
      </c>
      <c r="E1079" s="48">
        <f>'1_Raw_Games'!O1079</f>
        <v/>
      </c>
      <c r="F1079" s="55">
        <f>'3_Elo_Chain'!H1079</f>
        <v/>
      </c>
      <c r="G1079" s="66" t="n">
        <v>0.998964435643692</v>
      </c>
      <c r="H1079" s="66" t="n">
        <v>-1.107118707163656</v>
      </c>
      <c r="I1079" s="37" t="inlineStr">
        <is>
          <t>march</t>
        </is>
      </c>
    </row>
    <row r="1080" ht="15" customHeight="1" s="35">
      <c r="A1080" s="48">
        <f>'1_Raw_Games'!A1080</f>
        <v/>
      </c>
      <c r="B1080" s="49">
        <f>'1_Raw_Games'!B1080</f>
        <v/>
      </c>
      <c r="C1080" s="48">
        <f>'1_Raw_Games'!D1080</f>
        <v/>
      </c>
      <c r="D1080" s="48">
        <f>'1_Raw_Games'!C1080</f>
        <v/>
      </c>
      <c r="E1080" s="48">
        <f>'1_Raw_Games'!O1080</f>
        <v/>
      </c>
      <c r="F1080" s="55">
        <f>'3_Elo_Chain'!H1080</f>
        <v/>
      </c>
      <c r="G1080" s="66" t="n">
        <v>0.4285029329444864</v>
      </c>
      <c r="H1080" s="66" t="n">
        <v>-5.683948401507159</v>
      </c>
      <c r="I1080" s="37" t="inlineStr">
        <is>
          <t>march</t>
        </is>
      </c>
    </row>
    <row r="1081" ht="15" customHeight="1" s="35">
      <c r="A1081" s="48">
        <f>'1_Raw_Games'!A1081</f>
        <v/>
      </c>
      <c r="B1081" s="49">
        <f>'1_Raw_Games'!B1081</f>
        <v/>
      </c>
      <c r="C1081" s="48">
        <f>'1_Raw_Games'!D1081</f>
        <v/>
      </c>
      <c r="D1081" s="48">
        <f>'1_Raw_Games'!C1081</f>
        <v/>
      </c>
      <c r="E1081" s="48">
        <f>'1_Raw_Games'!O1081</f>
        <v/>
      </c>
      <c r="F1081" s="55">
        <f>'3_Elo_Chain'!H1081</f>
        <v/>
      </c>
      <c r="G1081" s="66" t="n">
        <v>0.07080299799945231</v>
      </c>
      <c r="H1081" s="66" t="n">
        <v>3.212132608190494</v>
      </c>
      <c r="I1081" s="37" t="inlineStr">
        <is>
          <t>march</t>
        </is>
      </c>
    </row>
    <row r="1082" ht="15" customHeight="1" s="35">
      <c r="A1082" s="48">
        <f>'1_Raw_Games'!A1082</f>
        <v/>
      </c>
      <c r="B1082" s="49">
        <f>'1_Raw_Games'!B1082</f>
        <v/>
      </c>
      <c r="C1082" s="48">
        <f>'1_Raw_Games'!D1082</f>
        <v/>
      </c>
      <c r="D1082" s="48">
        <f>'1_Raw_Games'!C1082</f>
        <v/>
      </c>
      <c r="E1082" s="48">
        <f>'1_Raw_Games'!O1082</f>
        <v/>
      </c>
      <c r="F1082" s="55">
        <f>'3_Elo_Chain'!H1082</f>
        <v/>
      </c>
      <c r="G1082" s="66" t="n">
        <v>0.6644204675284965</v>
      </c>
      <c r="H1082" s="66" t="n">
        <v>-13.30676601122215</v>
      </c>
      <c r="I1082" s="37" t="inlineStr">
        <is>
          <t>march</t>
        </is>
      </c>
    </row>
    <row r="1083" ht="15" customHeight="1" s="35">
      <c r="A1083" s="48">
        <f>'1_Raw_Games'!A1083</f>
        <v/>
      </c>
      <c r="B1083" s="49">
        <f>'1_Raw_Games'!B1083</f>
        <v/>
      </c>
      <c r="C1083" s="48">
        <f>'1_Raw_Games'!D1083</f>
        <v/>
      </c>
      <c r="D1083" s="48">
        <f>'1_Raw_Games'!C1083</f>
        <v/>
      </c>
      <c r="E1083" s="48">
        <f>'1_Raw_Games'!O1083</f>
        <v/>
      </c>
      <c r="F1083" s="55">
        <f>'3_Elo_Chain'!H1083</f>
        <v/>
      </c>
      <c r="G1083" s="66" t="n">
        <v>-0.9040883556072128</v>
      </c>
      <c r="H1083" s="66" t="n">
        <v>-7.746254969338587</v>
      </c>
      <c r="I1083" s="37" t="inlineStr">
        <is>
          <t>march</t>
        </is>
      </c>
    </row>
    <row r="1084" ht="15" customHeight="1" s="35">
      <c r="A1084" s="48">
        <f>'1_Raw_Games'!A1084</f>
        <v/>
      </c>
      <c r="B1084" s="49">
        <f>'1_Raw_Games'!B1084</f>
        <v/>
      </c>
      <c r="C1084" s="48">
        <f>'1_Raw_Games'!D1084</f>
        <v/>
      </c>
      <c r="D1084" s="48">
        <f>'1_Raw_Games'!C1084</f>
        <v/>
      </c>
      <c r="E1084" s="48">
        <f>'1_Raw_Games'!O1084</f>
        <v/>
      </c>
      <c r="F1084" s="55">
        <f>'3_Elo_Chain'!H1084</f>
        <v/>
      </c>
      <c r="G1084" s="66" t="n">
        <v>0.5495296336071736</v>
      </c>
      <c r="H1084" s="66" t="n">
        <v>-7.007733762007993</v>
      </c>
      <c r="I1084" s="37" t="inlineStr">
        <is>
          <t>march</t>
        </is>
      </c>
    </row>
    <row r="1085" ht="15" customHeight="1" s="35">
      <c r="A1085" s="48">
        <f>'1_Raw_Games'!A1085</f>
        <v/>
      </c>
      <c r="B1085" s="49">
        <f>'1_Raw_Games'!B1085</f>
        <v/>
      </c>
      <c r="C1085" s="48">
        <f>'1_Raw_Games'!D1085</f>
        <v/>
      </c>
      <c r="D1085" s="48">
        <f>'1_Raw_Games'!C1085</f>
        <v/>
      </c>
      <c r="E1085" s="48">
        <f>'1_Raw_Games'!O1085</f>
        <v/>
      </c>
      <c r="F1085" s="55">
        <f>'3_Elo_Chain'!H1085</f>
        <v/>
      </c>
      <c r="G1085" s="66" t="n">
        <v>-0.1624987679070972</v>
      </c>
      <c r="H1085" s="66" t="n">
        <v>-2.294558802877704</v>
      </c>
      <c r="I1085" s="37" t="inlineStr">
        <is>
          <t>march</t>
        </is>
      </c>
    </row>
    <row r="1086" ht="15" customHeight="1" s="35">
      <c r="A1086" s="48">
        <f>'1_Raw_Games'!A1086</f>
        <v/>
      </c>
      <c r="B1086" s="49">
        <f>'1_Raw_Games'!B1086</f>
        <v/>
      </c>
      <c r="C1086" s="48">
        <f>'1_Raw_Games'!D1086</f>
        <v/>
      </c>
      <c r="D1086" s="48">
        <f>'1_Raw_Games'!C1086</f>
        <v/>
      </c>
      <c r="E1086" s="48">
        <f>'1_Raw_Games'!O1086</f>
        <v/>
      </c>
      <c r="F1086" s="55">
        <f>'3_Elo_Chain'!H1086</f>
        <v/>
      </c>
      <c r="G1086" s="66" t="n">
        <v>0.4587831227935112</v>
      </c>
      <c r="H1086" s="66" t="n">
        <v>-1.200025191025752</v>
      </c>
      <c r="I1086" s="37" t="inlineStr">
        <is>
          <t>march</t>
        </is>
      </c>
    </row>
    <row r="1087" ht="15" customHeight="1" s="35">
      <c r="A1087" s="48">
        <f>'1_Raw_Games'!A1087</f>
        <v/>
      </c>
      <c r="B1087" s="49">
        <f>'1_Raw_Games'!B1087</f>
        <v/>
      </c>
      <c r="C1087" s="48">
        <f>'1_Raw_Games'!D1087</f>
        <v/>
      </c>
      <c r="D1087" s="48">
        <f>'1_Raw_Games'!C1087</f>
        <v/>
      </c>
      <c r="E1087" s="48">
        <f>'1_Raw_Games'!O1087</f>
        <v/>
      </c>
      <c r="F1087" s="55">
        <f>'3_Elo_Chain'!H1087</f>
        <v/>
      </c>
      <c r="G1087" s="66" t="n">
        <v>-0.9107449980079826</v>
      </c>
      <c r="H1087" s="66" t="n">
        <v>-12.46593123965948</v>
      </c>
      <c r="I1087" s="37" t="inlineStr">
        <is>
          <t>march</t>
        </is>
      </c>
    </row>
    <row r="1088" ht="15" customHeight="1" s="35">
      <c r="A1088" s="48">
        <f>'1_Raw_Games'!A1088</f>
        <v/>
      </c>
      <c r="B1088" s="49">
        <f>'1_Raw_Games'!B1088</f>
        <v/>
      </c>
      <c r="C1088" s="48">
        <f>'1_Raw_Games'!D1088</f>
        <v/>
      </c>
      <c r="D1088" s="48">
        <f>'1_Raw_Games'!C1088</f>
        <v/>
      </c>
      <c r="E1088" s="48">
        <f>'1_Raw_Games'!O1088</f>
        <v/>
      </c>
      <c r="F1088" s="55">
        <f>'3_Elo_Chain'!H1088</f>
        <v/>
      </c>
      <c r="G1088" s="66" t="n">
        <v>0.3825864039185079</v>
      </c>
      <c r="H1088" s="66" t="n">
        <v>5.052574546122185</v>
      </c>
      <c r="I1088" s="37" t="inlineStr">
        <is>
          <t>march</t>
        </is>
      </c>
    </row>
    <row r="1089" ht="15" customHeight="1" s="35">
      <c r="A1089" s="48">
        <f>'1_Raw_Games'!A1089</f>
        <v/>
      </c>
      <c r="B1089" s="49">
        <f>'1_Raw_Games'!B1089</f>
        <v/>
      </c>
      <c r="C1089" s="48">
        <f>'1_Raw_Games'!D1089</f>
        <v/>
      </c>
      <c r="D1089" s="48">
        <f>'1_Raw_Games'!C1089</f>
        <v/>
      </c>
      <c r="E1089" s="48">
        <f>'1_Raw_Games'!O1089</f>
        <v/>
      </c>
      <c r="F1089" s="55">
        <f>'3_Elo_Chain'!H1089</f>
        <v/>
      </c>
      <c r="G1089" s="66" t="n">
        <v>0.2056023378606279</v>
      </c>
      <c r="H1089" s="66" t="n">
        <v>2.624236686651934</v>
      </c>
      <c r="I1089" s="37" t="inlineStr">
        <is>
          <t>march</t>
        </is>
      </c>
    </row>
    <row r="1090" ht="15" customHeight="1" s="35">
      <c r="A1090" s="48">
        <f>'1_Raw_Games'!A1090</f>
        <v/>
      </c>
      <c r="B1090" s="49">
        <f>'1_Raw_Games'!B1090</f>
        <v/>
      </c>
      <c r="C1090" s="48">
        <f>'1_Raw_Games'!D1090</f>
        <v/>
      </c>
      <c r="D1090" s="48">
        <f>'1_Raw_Games'!C1090</f>
        <v/>
      </c>
      <c r="E1090" s="48">
        <f>'1_Raw_Games'!O1090</f>
        <v/>
      </c>
      <c r="F1090" s="55">
        <f>'3_Elo_Chain'!H1090</f>
        <v/>
      </c>
      <c r="G1090" s="66" t="n">
        <v>1.007136173911891</v>
      </c>
      <c r="H1090" s="66" t="n">
        <v>6.486644510023587</v>
      </c>
      <c r="I1090" s="37" t="inlineStr">
        <is>
          <t>march</t>
        </is>
      </c>
    </row>
    <row r="1091" ht="15" customHeight="1" s="35">
      <c r="A1091" s="48">
        <f>'1_Raw_Games'!A1091</f>
        <v/>
      </c>
      <c r="B1091" s="49">
        <f>'1_Raw_Games'!B1091</f>
        <v/>
      </c>
      <c r="C1091" s="48">
        <f>'1_Raw_Games'!D1091</f>
        <v/>
      </c>
      <c r="D1091" s="48">
        <f>'1_Raw_Games'!C1091</f>
        <v/>
      </c>
      <c r="E1091" s="48">
        <f>'1_Raw_Games'!O1091</f>
        <v/>
      </c>
      <c r="F1091" s="55">
        <f>'3_Elo_Chain'!H1091</f>
        <v/>
      </c>
      <c r="G1091" s="66" t="n">
        <v>0.8408529941877595</v>
      </c>
      <c r="H1091" s="66" t="n">
        <v>-1.822846979597908</v>
      </c>
      <c r="I1091" s="37" t="inlineStr">
        <is>
          <t>march</t>
        </is>
      </c>
    </row>
    <row r="1092" ht="15" customHeight="1" s="35">
      <c r="A1092" s="48">
        <f>'1_Raw_Games'!A1092</f>
        <v/>
      </c>
      <c r="B1092" s="49">
        <f>'1_Raw_Games'!B1092</f>
        <v/>
      </c>
      <c r="C1092" s="48">
        <f>'1_Raw_Games'!D1092</f>
        <v/>
      </c>
      <c r="D1092" s="48">
        <f>'1_Raw_Games'!C1092</f>
        <v/>
      </c>
      <c r="E1092" s="48">
        <f>'1_Raw_Games'!O1092</f>
        <v/>
      </c>
      <c r="F1092" s="55">
        <f>'3_Elo_Chain'!H1092</f>
        <v/>
      </c>
      <c r="G1092" s="66" t="n">
        <v>0.4459049567394638</v>
      </c>
      <c r="H1092" s="66" t="n">
        <v>10.81655624654164</v>
      </c>
      <c r="I1092" s="37" t="inlineStr">
        <is>
          <t>march</t>
        </is>
      </c>
    </row>
    <row r="1093" ht="15" customHeight="1" s="35">
      <c r="A1093" s="48">
        <f>'1_Raw_Games'!A1093</f>
        <v/>
      </c>
      <c r="B1093" s="49">
        <f>'1_Raw_Games'!B1093</f>
        <v/>
      </c>
      <c r="C1093" s="48">
        <f>'1_Raw_Games'!D1093</f>
        <v/>
      </c>
      <c r="D1093" s="48">
        <f>'1_Raw_Games'!C1093</f>
        <v/>
      </c>
      <c r="E1093" s="48">
        <f>'1_Raw_Games'!O1093</f>
        <v/>
      </c>
      <c r="F1093" s="55">
        <f>'3_Elo_Chain'!H1093</f>
        <v/>
      </c>
      <c r="G1093" s="66" t="n">
        <v>0.0430107766870501</v>
      </c>
      <c r="H1093" s="66" t="n">
        <v>2.973385486447195</v>
      </c>
      <c r="I1093" s="37" t="inlineStr">
        <is>
          <t>march</t>
        </is>
      </c>
    </row>
    <row r="1094" ht="15" customHeight="1" s="35">
      <c r="A1094" s="48">
        <f>'1_Raw_Games'!A1094</f>
        <v/>
      </c>
      <c r="B1094" s="49">
        <f>'1_Raw_Games'!B1094</f>
        <v/>
      </c>
      <c r="C1094" s="48">
        <f>'1_Raw_Games'!D1094</f>
        <v/>
      </c>
      <c r="D1094" s="48">
        <f>'1_Raw_Games'!C1094</f>
        <v/>
      </c>
      <c r="E1094" s="48">
        <f>'1_Raw_Games'!O1094</f>
        <v/>
      </c>
      <c r="F1094" s="55">
        <f>'3_Elo_Chain'!H1094</f>
        <v/>
      </c>
      <c r="G1094" s="66" t="n">
        <v>-0.1354329567878923</v>
      </c>
      <c r="H1094" s="66" t="n">
        <v>3.081367032740679</v>
      </c>
      <c r="I1094" s="37" t="inlineStr">
        <is>
          <t>march</t>
        </is>
      </c>
    </row>
    <row r="1095" ht="15" customHeight="1" s="35">
      <c r="A1095" s="48">
        <f>'1_Raw_Games'!A1095</f>
        <v/>
      </c>
      <c r="B1095" s="49">
        <f>'1_Raw_Games'!B1095</f>
        <v/>
      </c>
      <c r="C1095" s="48">
        <f>'1_Raw_Games'!D1095</f>
        <v/>
      </c>
      <c r="D1095" s="48">
        <f>'1_Raw_Games'!C1095</f>
        <v/>
      </c>
      <c r="E1095" s="48">
        <f>'1_Raw_Games'!O1095</f>
        <v/>
      </c>
      <c r="F1095" s="55">
        <f>'3_Elo_Chain'!H1095</f>
        <v/>
      </c>
      <c r="G1095" s="66" t="n">
        <v>1.186943460435476</v>
      </c>
      <c r="H1095" s="66" t="n">
        <v>-4.801107284068578</v>
      </c>
      <c r="I1095" s="37" t="inlineStr">
        <is>
          <t>march</t>
        </is>
      </c>
    </row>
    <row r="1096" ht="15" customHeight="1" s="35">
      <c r="A1096" s="48">
        <f>'1_Raw_Games'!A1096</f>
        <v/>
      </c>
      <c r="B1096" s="49">
        <f>'1_Raw_Games'!B1096</f>
        <v/>
      </c>
      <c r="C1096" s="48">
        <f>'1_Raw_Games'!D1096</f>
        <v/>
      </c>
      <c r="D1096" s="48">
        <f>'1_Raw_Games'!C1096</f>
        <v/>
      </c>
      <c r="E1096" s="48">
        <f>'1_Raw_Games'!O1096</f>
        <v/>
      </c>
      <c r="F1096" s="55">
        <f>'3_Elo_Chain'!H1096</f>
        <v/>
      </c>
      <c r="G1096" s="66" t="n">
        <v>0.9162652884266188</v>
      </c>
      <c r="H1096" s="66" t="n">
        <v>0.8994450086300252</v>
      </c>
      <c r="I1096" s="37" t="inlineStr">
        <is>
          <t>march</t>
        </is>
      </c>
    </row>
    <row r="1097" ht="15" customHeight="1" s="35">
      <c r="A1097" s="48">
        <f>'1_Raw_Games'!A1097</f>
        <v/>
      </c>
      <c r="B1097" s="49">
        <f>'1_Raw_Games'!B1097</f>
        <v/>
      </c>
      <c r="C1097" s="48">
        <f>'1_Raw_Games'!D1097</f>
        <v/>
      </c>
      <c r="D1097" s="48">
        <f>'1_Raw_Games'!C1097</f>
        <v/>
      </c>
      <c r="E1097" s="48">
        <f>'1_Raw_Games'!O1097</f>
        <v/>
      </c>
      <c r="F1097" s="55">
        <f>'3_Elo_Chain'!H1097</f>
        <v/>
      </c>
      <c r="G1097" s="66" t="n">
        <v>-0.5564875091736547</v>
      </c>
      <c r="H1097" s="66" t="n">
        <v>-5.630149087898602</v>
      </c>
      <c r="I1097" s="37" t="inlineStr">
        <is>
          <t>march</t>
        </is>
      </c>
    </row>
    <row r="1098" ht="15" customHeight="1" s="35">
      <c r="A1098" s="48">
        <f>'1_Raw_Games'!A1098</f>
        <v/>
      </c>
      <c r="B1098" s="49">
        <f>'1_Raw_Games'!B1098</f>
        <v/>
      </c>
      <c r="C1098" s="48">
        <f>'1_Raw_Games'!D1098</f>
        <v/>
      </c>
      <c r="D1098" s="48">
        <f>'1_Raw_Games'!C1098</f>
        <v/>
      </c>
      <c r="E1098" s="48">
        <f>'1_Raw_Games'!O1098</f>
        <v/>
      </c>
      <c r="F1098" s="55">
        <f>'3_Elo_Chain'!H1098</f>
        <v/>
      </c>
      <c r="G1098" s="66" t="n">
        <v>0.4877894661925632</v>
      </c>
      <c r="H1098" s="66" t="n">
        <v>-12.09125115890761</v>
      </c>
      <c r="I1098" s="37" t="inlineStr">
        <is>
          <t>march</t>
        </is>
      </c>
    </row>
    <row r="1099" ht="15" customHeight="1" s="35">
      <c r="A1099" s="48">
        <f>'1_Raw_Games'!A1099</f>
        <v/>
      </c>
      <c r="B1099" s="49">
        <f>'1_Raw_Games'!B1099</f>
        <v/>
      </c>
      <c r="C1099" s="48">
        <f>'1_Raw_Games'!D1099</f>
        <v/>
      </c>
      <c r="D1099" s="48">
        <f>'1_Raw_Games'!C1099</f>
        <v/>
      </c>
      <c r="E1099" s="48">
        <f>'1_Raw_Games'!O1099</f>
        <v/>
      </c>
      <c r="F1099" s="55">
        <f>'3_Elo_Chain'!H1099</f>
        <v/>
      </c>
      <c r="G1099" s="66" t="n">
        <v>0.4206782405579704</v>
      </c>
      <c r="H1099" s="66" t="n">
        <v>-1.865693554397709</v>
      </c>
      <c r="I1099" s="37" t="inlineStr">
        <is>
          <t>march</t>
        </is>
      </c>
    </row>
    <row r="1100" ht="15" customHeight="1" s="35">
      <c r="A1100" s="48">
        <f>'1_Raw_Games'!A1100</f>
        <v/>
      </c>
      <c r="B1100" s="49">
        <f>'1_Raw_Games'!B1100</f>
        <v/>
      </c>
      <c r="C1100" s="48">
        <f>'1_Raw_Games'!D1100</f>
        <v/>
      </c>
      <c r="D1100" s="48">
        <f>'1_Raw_Games'!C1100</f>
        <v/>
      </c>
      <c r="E1100" s="48">
        <f>'1_Raw_Games'!O1100</f>
        <v/>
      </c>
      <c r="F1100" s="55">
        <f>'3_Elo_Chain'!H1100</f>
        <v/>
      </c>
      <c r="G1100" s="66" t="n">
        <v>-0.4867916011680964</v>
      </c>
      <c r="H1100" s="66" t="n">
        <v>-2.380591036216164</v>
      </c>
      <c r="I1100" s="37" t="inlineStr">
        <is>
          <t>march</t>
        </is>
      </c>
    </row>
    <row r="1101" ht="15" customHeight="1" s="35">
      <c r="A1101" s="48">
        <f>'1_Raw_Games'!A1101</f>
        <v/>
      </c>
      <c r="B1101" s="49">
        <f>'1_Raw_Games'!B1101</f>
        <v/>
      </c>
      <c r="C1101" s="48">
        <f>'1_Raw_Games'!D1101</f>
        <v/>
      </c>
      <c r="D1101" s="48">
        <f>'1_Raw_Games'!C1101</f>
        <v/>
      </c>
      <c r="E1101" s="48">
        <f>'1_Raw_Games'!O1101</f>
        <v/>
      </c>
      <c r="F1101" s="55">
        <f>'3_Elo_Chain'!H1101</f>
        <v/>
      </c>
      <c r="G1101" s="66" t="n">
        <v>1.228997802713719</v>
      </c>
      <c r="H1101" s="66" t="n">
        <v>-2.183247475827726</v>
      </c>
      <c r="I1101" s="37" t="inlineStr">
        <is>
          <t>march</t>
        </is>
      </c>
    </row>
    <row r="1102" ht="15" customHeight="1" s="35">
      <c r="A1102" s="48">
        <f>'1_Raw_Games'!A1102</f>
        <v/>
      </c>
      <c r="B1102" s="49">
        <f>'1_Raw_Games'!B1102</f>
        <v/>
      </c>
      <c r="C1102" s="48">
        <f>'1_Raw_Games'!D1102</f>
        <v/>
      </c>
      <c r="D1102" s="48">
        <f>'1_Raw_Games'!C1102</f>
        <v/>
      </c>
      <c r="E1102" s="48">
        <f>'1_Raw_Games'!O1102</f>
        <v/>
      </c>
      <c r="F1102" s="55">
        <f>'3_Elo_Chain'!H1102</f>
        <v/>
      </c>
      <c r="G1102" s="66" t="n">
        <v>0.7866064375120301</v>
      </c>
      <c r="H1102" s="66" t="n">
        <v>-6.482733804468635</v>
      </c>
      <c r="I1102" s="37" t="inlineStr">
        <is>
          <t>march</t>
        </is>
      </c>
    </row>
    <row r="1103" ht="15" customHeight="1" s="35">
      <c r="A1103" s="48">
        <f>'1_Raw_Games'!A1103</f>
        <v/>
      </c>
      <c r="B1103" s="49">
        <f>'1_Raw_Games'!B1103</f>
        <v/>
      </c>
      <c r="C1103" s="48">
        <f>'1_Raw_Games'!D1103</f>
        <v/>
      </c>
      <c r="D1103" s="48">
        <f>'1_Raw_Games'!C1103</f>
        <v/>
      </c>
      <c r="E1103" s="48">
        <f>'1_Raw_Games'!O1103</f>
        <v/>
      </c>
      <c r="F1103" s="55">
        <f>'3_Elo_Chain'!H1103</f>
        <v/>
      </c>
      <c r="G1103" s="66" t="n">
        <v>1.110622717440388</v>
      </c>
      <c r="H1103" s="66" t="n">
        <v>0.3561546183364696</v>
      </c>
      <c r="I1103" s="37" t="inlineStr">
        <is>
          <t>march</t>
        </is>
      </c>
    </row>
    <row r="1104" ht="15" customHeight="1" s="35">
      <c r="A1104" s="48">
        <f>'1_Raw_Games'!A1104</f>
        <v/>
      </c>
      <c r="B1104" s="49">
        <f>'1_Raw_Games'!B1104</f>
        <v/>
      </c>
      <c r="C1104" s="48">
        <f>'1_Raw_Games'!D1104</f>
        <v/>
      </c>
      <c r="D1104" s="48">
        <f>'1_Raw_Games'!C1104</f>
        <v/>
      </c>
      <c r="E1104" s="48">
        <f>'1_Raw_Games'!O1104</f>
        <v/>
      </c>
      <c r="F1104" s="55">
        <f>'3_Elo_Chain'!H1104</f>
        <v/>
      </c>
      <c r="G1104" s="66" t="n">
        <v>0.8844394202164004</v>
      </c>
      <c r="H1104" s="66" t="n">
        <v>-1.745552655789</v>
      </c>
      <c r="I1104" s="37" t="inlineStr">
        <is>
          <t>march</t>
        </is>
      </c>
    </row>
    <row r="1105" ht="15" customHeight="1" s="35">
      <c r="A1105" s="48">
        <f>'1_Raw_Games'!A1105</f>
        <v/>
      </c>
      <c r="B1105" s="49">
        <f>'1_Raw_Games'!B1105</f>
        <v/>
      </c>
      <c r="C1105" s="48">
        <f>'1_Raw_Games'!D1105</f>
        <v/>
      </c>
      <c r="D1105" s="48">
        <f>'1_Raw_Games'!C1105</f>
        <v/>
      </c>
      <c r="E1105" s="48">
        <f>'1_Raw_Games'!O1105</f>
        <v/>
      </c>
      <c r="F1105" s="55">
        <f>'3_Elo_Chain'!H1105</f>
        <v/>
      </c>
      <c r="G1105" s="66" t="n">
        <v>0.7224011524057975</v>
      </c>
      <c r="H1105" s="66" t="n">
        <v>12.77022457891448</v>
      </c>
      <c r="I1105" s="37" t="inlineStr">
        <is>
          <t>march</t>
        </is>
      </c>
    </row>
    <row r="1106" ht="15" customHeight="1" s="35">
      <c r="A1106" s="48">
        <f>'1_Raw_Games'!A1106</f>
        <v/>
      </c>
      <c r="B1106" s="49">
        <f>'1_Raw_Games'!B1106</f>
        <v/>
      </c>
      <c r="C1106" s="48">
        <f>'1_Raw_Games'!D1106</f>
        <v/>
      </c>
      <c r="D1106" s="48">
        <f>'1_Raw_Games'!C1106</f>
        <v/>
      </c>
      <c r="E1106" s="48">
        <f>'1_Raw_Games'!O1106</f>
        <v/>
      </c>
      <c r="F1106" s="55">
        <f>'3_Elo_Chain'!H1106</f>
        <v/>
      </c>
      <c r="G1106" s="66" t="n">
        <v>1.288900752384681</v>
      </c>
      <c r="H1106" s="66" t="n">
        <v>5.142630418265421</v>
      </c>
      <c r="I1106" s="37" t="inlineStr">
        <is>
          <t>march</t>
        </is>
      </c>
    </row>
    <row r="1107" ht="15" customHeight="1" s="35">
      <c r="A1107" s="48">
        <f>'1_Raw_Games'!A1107</f>
        <v/>
      </c>
      <c r="B1107" s="49">
        <f>'1_Raw_Games'!B1107</f>
        <v/>
      </c>
      <c r="C1107" s="48">
        <f>'1_Raw_Games'!D1107</f>
        <v/>
      </c>
      <c r="D1107" s="48">
        <f>'1_Raw_Games'!C1107</f>
        <v/>
      </c>
      <c r="E1107" s="48">
        <f>'1_Raw_Games'!O1107</f>
        <v/>
      </c>
      <c r="F1107" s="55">
        <f>'3_Elo_Chain'!H1107</f>
        <v/>
      </c>
      <c r="G1107" s="66" t="n">
        <v>-0.7372671318104602</v>
      </c>
      <c r="H1107" s="66" t="n">
        <v>-10.26516539637016</v>
      </c>
      <c r="I1107" s="37" t="inlineStr">
        <is>
          <t>march</t>
        </is>
      </c>
    </row>
    <row r="1108" ht="15" customHeight="1" s="35">
      <c r="A1108" s="48">
        <f>'1_Raw_Games'!A1108</f>
        <v/>
      </c>
      <c r="B1108" s="49">
        <f>'1_Raw_Games'!B1108</f>
        <v/>
      </c>
      <c r="C1108" s="48">
        <f>'1_Raw_Games'!D1108</f>
        <v/>
      </c>
      <c r="D1108" s="48">
        <f>'1_Raw_Games'!C1108</f>
        <v/>
      </c>
      <c r="E1108" s="48">
        <f>'1_Raw_Games'!O1108</f>
        <v/>
      </c>
      <c r="F1108" s="55">
        <f>'3_Elo_Chain'!H1108</f>
        <v/>
      </c>
      <c r="G1108" s="66" t="n">
        <v>0.1771034725379285</v>
      </c>
      <c r="H1108" s="66" t="n">
        <v>5.288284339213565</v>
      </c>
      <c r="I1108" s="37" t="inlineStr">
        <is>
          <t>march</t>
        </is>
      </c>
    </row>
    <row r="1109" ht="15" customHeight="1" s="35">
      <c r="A1109" s="48">
        <f>'1_Raw_Games'!A1109</f>
        <v/>
      </c>
      <c r="B1109" s="49">
        <f>'1_Raw_Games'!B1109</f>
        <v/>
      </c>
      <c r="C1109" s="48">
        <f>'1_Raw_Games'!D1109</f>
        <v/>
      </c>
      <c r="D1109" s="48">
        <f>'1_Raw_Games'!C1109</f>
        <v/>
      </c>
      <c r="E1109" s="48">
        <f>'1_Raw_Games'!O1109</f>
        <v/>
      </c>
      <c r="F1109" s="55">
        <f>'3_Elo_Chain'!H1109</f>
        <v/>
      </c>
      <c r="G1109" s="66" t="n">
        <v>0.997974160724623</v>
      </c>
      <c r="H1109" s="66" t="n">
        <v>3.830053475046572</v>
      </c>
      <c r="I1109" s="37" t="inlineStr">
        <is>
          <t>march</t>
        </is>
      </c>
    </row>
    <row r="1110" ht="15" customHeight="1" s="35">
      <c r="A1110" s="48">
        <f>'1_Raw_Games'!A1110</f>
        <v/>
      </c>
      <c r="B1110" s="49">
        <f>'1_Raw_Games'!B1110</f>
        <v/>
      </c>
      <c r="C1110" s="48">
        <f>'1_Raw_Games'!D1110</f>
        <v/>
      </c>
      <c r="D1110" s="48">
        <f>'1_Raw_Games'!C1110</f>
        <v/>
      </c>
      <c r="E1110" s="48">
        <f>'1_Raw_Games'!O1110</f>
        <v/>
      </c>
      <c r="F1110" s="55">
        <f>'3_Elo_Chain'!H1110</f>
        <v/>
      </c>
      <c r="G1110" s="66" t="n">
        <v>0.0258415791833674</v>
      </c>
      <c r="H1110" s="66" t="n">
        <v>-6.95101049066974</v>
      </c>
      <c r="I1110" s="37" t="inlineStr">
        <is>
          <t>march</t>
        </is>
      </c>
    </row>
    <row r="1111" ht="15" customHeight="1" s="35">
      <c r="A1111" s="48">
        <f>'1_Raw_Games'!A1111</f>
        <v/>
      </c>
      <c r="B1111" s="49">
        <f>'1_Raw_Games'!B1111</f>
        <v/>
      </c>
      <c r="C1111" s="48">
        <f>'1_Raw_Games'!D1111</f>
        <v/>
      </c>
      <c r="D1111" s="48">
        <f>'1_Raw_Games'!C1111</f>
        <v/>
      </c>
      <c r="E1111" s="48">
        <f>'1_Raw_Games'!O1111</f>
        <v/>
      </c>
      <c r="F1111" s="55">
        <f>'3_Elo_Chain'!H1111</f>
        <v/>
      </c>
      <c r="G1111" s="66" t="n">
        <v>-0.0665889801467698</v>
      </c>
      <c r="H1111" s="66" t="n">
        <v>-4.943136257523215</v>
      </c>
      <c r="I1111" s="37" t="inlineStr">
        <is>
          <t>march</t>
        </is>
      </c>
    </row>
    <row r="1112" ht="15" customHeight="1" s="35">
      <c r="A1112" s="48">
        <f>'1_Raw_Games'!A1112</f>
        <v/>
      </c>
      <c r="B1112" s="49">
        <f>'1_Raw_Games'!B1112</f>
        <v/>
      </c>
      <c r="C1112" s="48">
        <f>'1_Raw_Games'!D1112</f>
        <v/>
      </c>
      <c r="D1112" s="48">
        <f>'1_Raw_Games'!C1112</f>
        <v/>
      </c>
      <c r="E1112" s="48">
        <f>'1_Raw_Games'!O1112</f>
        <v/>
      </c>
      <c r="F1112" s="55">
        <f>'3_Elo_Chain'!H1112</f>
        <v/>
      </c>
      <c r="G1112" s="66" t="n">
        <v>0.9427381241420481</v>
      </c>
      <c r="H1112" s="66" t="n">
        <v>1.57868002024497</v>
      </c>
      <c r="I1112" s="37" t="inlineStr">
        <is>
          <t>march</t>
        </is>
      </c>
    </row>
    <row r="1113" ht="15" customHeight="1" s="35">
      <c r="A1113" s="48">
        <f>'1_Raw_Games'!A1113</f>
        <v/>
      </c>
      <c r="B1113" s="49">
        <f>'1_Raw_Games'!B1113</f>
        <v/>
      </c>
      <c r="C1113" s="48">
        <f>'1_Raw_Games'!D1113</f>
        <v/>
      </c>
      <c r="D1113" s="48">
        <f>'1_Raw_Games'!C1113</f>
        <v/>
      </c>
      <c r="E1113" s="48">
        <f>'1_Raw_Games'!O1113</f>
        <v/>
      </c>
      <c r="F1113" s="55">
        <f>'3_Elo_Chain'!H1113</f>
        <v/>
      </c>
      <c r="G1113" s="66" t="n">
        <v>-0.08671525785797531</v>
      </c>
      <c r="H1113" s="66" t="n">
        <v>-10.12294877153865</v>
      </c>
      <c r="I1113" s="37" t="inlineStr">
        <is>
          <t>march</t>
        </is>
      </c>
    </row>
    <row r="1114" ht="15" customHeight="1" s="35">
      <c r="A1114" s="48">
        <f>'1_Raw_Games'!A1114</f>
        <v/>
      </c>
      <c r="B1114" s="49">
        <f>'1_Raw_Games'!B1114</f>
        <v/>
      </c>
      <c r="C1114" s="48">
        <f>'1_Raw_Games'!D1114</f>
        <v/>
      </c>
      <c r="D1114" s="48">
        <f>'1_Raw_Games'!C1114</f>
        <v/>
      </c>
      <c r="E1114" s="48">
        <f>'1_Raw_Games'!O1114</f>
        <v/>
      </c>
      <c r="F1114" s="55">
        <f>'3_Elo_Chain'!H1114</f>
        <v/>
      </c>
      <c r="G1114" s="66" t="n">
        <v>-0.6330488758709524</v>
      </c>
      <c r="H1114" s="66" t="n">
        <v>1.631230486316952</v>
      </c>
      <c r="I1114" s="37" t="inlineStr">
        <is>
          <t>march</t>
        </is>
      </c>
    </row>
    <row r="1115" ht="15" customHeight="1" s="35">
      <c r="A1115" s="48">
        <f>'1_Raw_Games'!A1115</f>
        <v/>
      </c>
      <c r="B1115" s="49">
        <f>'1_Raw_Games'!B1115</f>
        <v/>
      </c>
      <c r="C1115" s="48">
        <f>'1_Raw_Games'!D1115</f>
        <v/>
      </c>
      <c r="D1115" s="48">
        <f>'1_Raw_Games'!C1115</f>
        <v/>
      </c>
      <c r="E1115" s="48">
        <f>'1_Raw_Games'!O1115</f>
        <v/>
      </c>
      <c r="F1115" s="55">
        <f>'3_Elo_Chain'!H1115</f>
        <v/>
      </c>
      <c r="G1115" s="66" t="n">
        <v>0.1674479358275694</v>
      </c>
      <c r="H1115" s="66" t="n">
        <v>-4.451976758272569</v>
      </c>
      <c r="I1115" s="37" t="inlineStr">
        <is>
          <t>march</t>
        </is>
      </c>
    </row>
    <row r="1116" ht="15" customHeight="1" s="35">
      <c r="A1116" s="48">
        <f>'1_Raw_Games'!A1116</f>
        <v/>
      </c>
      <c r="B1116" s="49">
        <f>'1_Raw_Games'!B1116</f>
        <v/>
      </c>
      <c r="C1116" s="48">
        <f>'1_Raw_Games'!D1116</f>
        <v/>
      </c>
      <c r="D1116" s="48">
        <f>'1_Raw_Games'!C1116</f>
        <v/>
      </c>
      <c r="E1116" s="48">
        <f>'1_Raw_Games'!O1116</f>
        <v/>
      </c>
      <c r="F1116" s="55">
        <f>'3_Elo_Chain'!H1116</f>
        <v/>
      </c>
      <c r="G1116" s="66" t="n">
        <v>-0.1753715034168186</v>
      </c>
      <c r="H1116" s="66" t="n">
        <v>6.867800852705633</v>
      </c>
      <c r="I1116" s="37" t="inlineStr">
        <is>
          <t>march</t>
        </is>
      </c>
    </row>
    <row r="1117" ht="15" customHeight="1" s="35">
      <c r="A1117" s="48">
        <f>'1_Raw_Games'!A1117</f>
        <v/>
      </c>
      <c r="B1117" s="49">
        <f>'1_Raw_Games'!B1117</f>
        <v/>
      </c>
      <c r="C1117" s="48">
        <f>'1_Raw_Games'!D1117</f>
        <v/>
      </c>
      <c r="D1117" s="48">
        <f>'1_Raw_Games'!C1117</f>
        <v/>
      </c>
      <c r="E1117" s="48">
        <f>'1_Raw_Games'!O1117</f>
        <v/>
      </c>
      <c r="F1117" s="55">
        <f>'3_Elo_Chain'!H1117</f>
        <v/>
      </c>
      <c r="G1117" s="66" t="n">
        <v>0.2878940988393011</v>
      </c>
      <c r="H1117" s="66" t="n">
        <v>-2.245416375792345</v>
      </c>
      <c r="I1117" s="37" t="inlineStr">
        <is>
          <t>march</t>
        </is>
      </c>
    </row>
    <row r="1118" ht="15" customHeight="1" s="35">
      <c r="A1118" s="48">
        <f>'1_Raw_Games'!A1118</f>
        <v/>
      </c>
      <c r="B1118" s="49">
        <f>'1_Raw_Games'!B1118</f>
        <v/>
      </c>
      <c r="C1118" s="48">
        <f>'1_Raw_Games'!D1118</f>
        <v/>
      </c>
      <c r="D1118" s="48">
        <f>'1_Raw_Games'!C1118</f>
        <v/>
      </c>
      <c r="E1118" s="48">
        <f>'1_Raw_Games'!O1118</f>
        <v/>
      </c>
      <c r="F1118" s="55">
        <f>'3_Elo_Chain'!H1118</f>
        <v/>
      </c>
      <c r="G1118" s="66" t="n">
        <v>0.9209492519026607</v>
      </c>
      <c r="H1118" s="66" t="n">
        <v>8.729381647098201</v>
      </c>
      <c r="I1118" s="37" t="inlineStr">
        <is>
          <t>march</t>
        </is>
      </c>
    </row>
    <row r="1119" ht="15" customHeight="1" s="35">
      <c r="A1119" s="48">
        <f>'1_Raw_Games'!A1119</f>
        <v/>
      </c>
      <c r="B1119" s="49">
        <f>'1_Raw_Games'!B1119</f>
        <v/>
      </c>
      <c r="C1119" s="48">
        <f>'1_Raw_Games'!D1119</f>
        <v/>
      </c>
      <c r="D1119" s="48">
        <f>'1_Raw_Games'!C1119</f>
        <v/>
      </c>
      <c r="E1119" s="48">
        <f>'1_Raw_Games'!O1119</f>
        <v/>
      </c>
      <c r="F1119" s="55">
        <f>'3_Elo_Chain'!H1119</f>
        <v/>
      </c>
      <c r="G1119" s="66" t="n">
        <v>-0.4931971059314801</v>
      </c>
      <c r="H1119" s="66" t="n">
        <v>9.392781662660248</v>
      </c>
      <c r="I1119" s="37" t="inlineStr">
        <is>
          <t>march</t>
        </is>
      </c>
    </row>
    <row r="1120" ht="15" customHeight="1" s="35">
      <c r="A1120" s="48">
        <f>'1_Raw_Games'!A1120</f>
        <v/>
      </c>
      <c r="B1120" s="49">
        <f>'1_Raw_Games'!B1120</f>
        <v/>
      </c>
      <c r="C1120" s="48">
        <f>'1_Raw_Games'!D1120</f>
        <v/>
      </c>
      <c r="D1120" s="48">
        <f>'1_Raw_Games'!C1120</f>
        <v/>
      </c>
      <c r="E1120" s="48">
        <f>'1_Raw_Games'!O1120</f>
        <v/>
      </c>
      <c r="F1120" s="55">
        <f>'3_Elo_Chain'!H1120</f>
        <v/>
      </c>
      <c r="G1120" s="66" t="n">
        <v>0.6038456979188649</v>
      </c>
      <c r="H1120" s="66" t="n">
        <v>-0.8431439996462826</v>
      </c>
      <c r="I1120" s="37" t="inlineStr">
        <is>
          <t>march</t>
        </is>
      </c>
    </row>
    <row r="1121" ht="15" customHeight="1" s="35">
      <c r="A1121" s="48">
        <f>'1_Raw_Games'!A1121</f>
        <v/>
      </c>
      <c r="B1121" s="49">
        <f>'1_Raw_Games'!B1121</f>
        <v/>
      </c>
      <c r="C1121" s="48">
        <f>'1_Raw_Games'!D1121</f>
        <v/>
      </c>
      <c r="D1121" s="48">
        <f>'1_Raw_Games'!C1121</f>
        <v/>
      </c>
      <c r="E1121" s="48">
        <f>'1_Raw_Games'!O1121</f>
        <v/>
      </c>
      <c r="F1121" s="55">
        <f>'3_Elo_Chain'!H1121</f>
        <v/>
      </c>
      <c r="G1121" s="66" t="n">
        <v>0.5713878596774244</v>
      </c>
      <c r="H1121" s="66" t="n">
        <v>4.417550723830344</v>
      </c>
      <c r="I1121" s="37" t="inlineStr">
        <is>
          <t>march</t>
        </is>
      </c>
    </row>
    <row r="1122" ht="15" customHeight="1" s="35">
      <c r="A1122" s="48">
        <f>'1_Raw_Games'!A1122</f>
        <v/>
      </c>
      <c r="B1122" s="49">
        <f>'1_Raw_Games'!B1122</f>
        <v/>
      </c>
      <c r="C1122" s="48">
        <f>'1_Raw_Games'!D1122</f>
        <v/>
      </c>
      <c r="D1122" s="48">
        <f>'1_Raw_Games'!C1122</f>
        <v/>
      </c>
      <c r="E1122" s="48">
        <f>'1_Raw_Games'!O1122</f>
        <v/>
      </c>
      <c r="F1122" s="55">
        <f>'3_Elo_Chain'!H1122</f>
        <v/>
      </c>
      <c r="G1122" s="66" t="n">
        <v>0.1487804724007263</v>
      </c>
      <c r="H1122" s="66" t="n">
        <v>-4.900384106929097</v>
      </c>
      <c r="I1122" s="37" t="inlineStr">
        <is>
          <t>march</t>
        </is>
      </c>
    </row>
    <row r="1123" ht="15" customHeight="1" s="35">
      <c r="A1123" s="48">
        <f>'1_Raw_Games'!A1123</f>
        <v/>
      </c>
      <c r="B1123" s="49">
        <f>'1_Raw_Games'!B1123</f>
        <v/>
      </c>
      <c r="C1123" s="48">
        <f>'1_Raw_Games'!D1123</f>
        <v/>
      </c>
      <c r="D1123" s="48">
        <f>'1_Raw_Games'!C1123</f>
        <v/>
      </c>
      <c r="E1123" s="48">
        <f>'1_Raw_Games'!O1123</f>
        <v/>
      </c>
      <c r="F1123" s="55">
        <f>'3_Elo_Chain'!H1123</f>
        <v/>
      </c>
      <c r="G1123" s="66" t="n">
        <v>-0.091494640936008</v>
      </c>
      <c r="H1123" s="66" t="n">
        <v>6.365120531874566</v>
      </c>
      <c r="I1123" s="37" t="inlineStr">
        <is>
          <t>march</t>
        </is>
      </c>
    </row>
    <row r="1124" ht="15" customHeight="1" s="35">
      <c r="A1124" s="48">
        <f>'1_Raw_Games'!A1124</f>
        <v/>
      </c>
      <c r="B1124" s="49">
        <f>'1_Raw_Games'!B1124</f>
        <v/>
      </c>
      <c r="C1124" s="48">
        <f>'1_Raw_Games'!D1124</f>
        <v/>
      </c>
      <c r="D1124" s="48">
        <f>'1_Raw_Games'!C1124</f>
        <v/>
      </c>
      <c r="E1124" s="48">
        <f>'1_Raw_Games'!O1124</f>
        <v/>
      </c>
      <c r="F1124" s="55">
        <f>'3_Elo_Chain'!H1124</f>
        <v/>
      </c>
      <c r="G1124" s="66" t="n">
        <v>-0.3715804973597602</v>
      </c>
      <c r="H1124" s="66" t="n">
        <v>-11.11454179479115</v>
      </c>
      <c r="I1124" s="37" t="inlineStr">
        <is>
          <t>march</t>
        </is>
      </c>
    </row>
    <row r="1125" ht="15" customHeight="1" s="35">
      <c r="A1125" s="48">
        <f>'1_Raw_Games'!A1125</f>
        <v/>
      </c>
      <c r="B1125" s="49">
        <f>'1_Raw_Games'!B1125</f>
        <v/>
      </c>
      <c r="C1125" s="48">
        <f>'1_Raw_Games'!D1125</f>
        <v/>
      </c>
      <c r="D1125" s="48">
        <f>'1_Raw_Games'!C1125</f>
        <v/>
      </c>
      <c r="E1125" s="48">
        <f>'1_Raw_Games'!O1125</f>
        <v/>
      </c>
      <c r="F1125" s="55">
        <f>'3_Elo_Chain'!H1125</f>
        <v/>
      </c>
      <c r="G1125" s="66" t="n">
        <v>1.215388039688348</v>
      </c>
      <c r="H1125" s="66" t="n">
        <v>5.088715959574252</v>
      </c>
      <c r="I1125" s="37" t="inlineStr">
        <is>
          <t>march</t>
        </is>
      </c>
    </row>
    <row r="1126" ht="15" customHeight="1" s="35">
      <c r="A1126" s="48">
        <f>'1_Raw_Games'!A1126</f>
        <v/>
      </c>
      <c r="B1126" s="49">
        <f>'1_Raw_Games'!B1126</f>
        <v/>
      </c>
      <c r="C1126" s="48">
        <f>'1_Raw_Games'!D1126</f>
        <v/>
      </c>
      <c r="D1126" s="48">
        <f>'1_Raw_Games'!C1126</f>
        <v/>
      </c>
      <c r="E1126" s="48">
        <f>'1_Raw_Games'!O1126</f>
        <v/>
      </c>
      <c r="F1126" s="55">
        <f>'3_Elo_Chain'!H1126</f>
        <v/>
      </c>
      <c r="G1126" s="66" t="n">
        <v>-0.5251675778862706</v>
      </c>
      <c r="H1126" s="66" t="n">
        <v>0.6254009764296447</v>
      </c>
      <c r="I1126" s="37" t="inlineStr">
        <is>
          <t>march</t>
        </is>
      </c>
    </row>
    <row r="1127" ht="15" customHeight="1" s="35">
      <c r="A1127" s="48">
        <f>'1_Raw_Games'!A1127</f>
        <v/>
      </c>
      <c r="B1127" s="49">
        <f>'1_Raw_Games'!B1127</f>
        <v/>
      </c>
      <c r="C1127" s="48">
        <f>'1_Raw_Games'!D1127</f>
        <v/>
      </c>
      <c r="D1127" s="48">
        <f>'1_Raw_Games'!C1127</f>
        <v/>
      </c>
      <c r="E1127" s="48">
        <f>'1_Raw_Games'!O1127</f>
        <v/>
      </c>
      <c r="F1127" s="55">
        <f>'3_Elo_Chain'!H1127</f>
        <v/>
      </c>
      <c r="G1127" s="66" t="n">
        <v>-0.6949262432256178</v>
      </c>
      <c r="H1127" s="66" t="n">
        <v>-1.533327186947229</v>
      </c>
      <c r="I1127" s="37" t="inlineStr">
        <is>
          <t>march</t>
        </is>
      </c>
    </row>
    <row r="1128" ht="15" customHeight="1" s="35">
      <c r="A1128" s="48">
        <f>'1_Raw_Games'!A1128</f>
        <v/>
      </c>
      <c r="B1128" s="49">
        <f>'1_Raw_Games'!B1128</f>
        <v/>
      </c>
      <c r="C1128" s="48">
        <f>'1_Raw_Games'!D1128</f>
        <v/>
      </c>
      <c r="D1128" s="48">
        <f>'1_Raw_Games'!C1128</f>
        <v/>
      </c>
      <c r="E1128" s="48">
        <f>'1_Raw_Games'!O1128</f>
        <v/>
      </c>
      <c r="F1128" s="55">
        <f>'3_Elo_Chain'!H1128</f>
        <v/>
      </c>
      <c r="G1128" s="66" t="n">
        <v>0.4125853086478012</v>
      </c>
      <c r="H1128" s="66" t="n">
        <v>-3.332715885152579</v>
      </c>
      <c r="I1128" s="37" t="inlineStr">
        <is>
          <t>march</t>
        </is>
      </c>
    </row>
    <row r="1129" ht="15" customHeight="1" s="35">
      <c r="A1129" s="48">
        <f>'1_Raw_Games'!A1129</f>
        <v/>
      </c>
      <c r="B1129" s="49">
        <f>'1_Raw_Games'!B1129</f>
        <v/>
      </c>
      <c r="C1129" s="48">
        <f>'1_Raw_Games'!D1129</f>
        <v/>
      </c>
      <c r="D1129" s="48">
        <f>'1_Raw_Games'!C1129</f>
        <v/>
      </c>
      <c r="E1129" s="48">
        <f>'1_Raw_Games'!O1129</f>
        <v/>
      </c>
      <c r="F1129" s="55">
        <f>'3_Elo_Chain'!H1129</f>
        <v/>
      </c>
      <c r="G1129" s="66" t="n">
        <v>1.343047145484418</v>
      </c>
      <c r="H1129" s="66" t="n">
        <v>7.84960366242027</v>
      </c>
      <c r="I1129" s="37" t="inlineStr">
        <is>
          <t>march</t>
        </is>
      </c>
    </row>
    <row r="1130" ht="15" customHeight="1" s="35">
      <c r="A1130" s="48">
        <f>'1_Raw_Games'!A1130</f>
        <v/>
      </c>
      <c r="B1130" s="49">
        <f>'1_Raw_Games'!B1130</f>
        <v/>
      </c>
      <c r="C1130" s="48">
        <f>'1_Raw_Games'!D1130</f>
        <v/>
      </c>
      <c r="D1130" s="48">
        <f>'1_Raw_Games'!C1130</f>
        <v/>
      </c>
      <c r="E1130" s="48">
        <f>'1_Raw_Games'!O1130</f>
        <v/>
      </c>
      <c r="F1130" s="55">
        <f>'3_Elo_Chain'!H1130</f>
        <v/>
      </c>
      <c r="G1130" s="66" t="n">
        <v>0.4238783200909641</v>
      </c>
      <c r="H1130" s="66" t="n">
        <v>-4.977386185146227</v>
      </c>
      <c r="I1130" s="37" t="inlineStr">
        <is>
          <t>march</t>
        </is>
      </c>
    </row>
    <row r="1131" ht="15" customHeight="1" s="35">
      <c r="A1131" s="48">
        <f>'1_Raw_Games'!A1131</f>
        <v/>
      </c>
      <c r="B1131" s="49">
        <f>'1_Raw_Games'!B1131</f>
        <v/>
      </c>
      <c r="C1131" s="48">
        <f>'1_Raw_Games'!D1131</f>
        <v/>
      </c>
      <c r="D1131" s="48">
        <f>'1_Raw_Games'!C1131</f>
        <v/>
      </c>
      <c r="E1131" s="48">
        <f>'1_Raw_Games'!O1131</f>
        <v/>
      </c>
      <c r="F1131" s="55">
        <f>'3_Elo_Chain'!H1131</f>
        <v/>
      </c>
      <c r="G1131" s="66" t="n">
        <v>0.1247646110125625</v>
      </c>
      <c r="H1131" s="66" t="n">
        <v>-7.150890173506478</v>
      </c>
      <c r="I1131" s="37" t="inlineStr">
        <is>
          <t>march</t>
        </is>
      </c>
    </row>
    <row r="1132" ht="15" customHeight="1" s="35">
      <c r="A1132" s="48">
        <f>'1_Raw_Games'!A1132</f>
        <v/>
      </c>
      <c r="B1132" s="49">
        <f>'1_Raw_Games'!B1132</f>
        <v/>
      </c>
      <c r="C1132" s="48">
        <f>'1_Raw_Games'!D1132</f>
        <v/>
      </c>
      <c r="D1132" s="48">
        <f>'1_Raw_Games'!C1132</f>
        <v/>
      </c>
      <c r="E1132" s="48">
        <f>'1_Raw_Games'!O1132</f>
        <v/>
      </c>
      <c r="F1132" s="55">
        <f>'3_Elo_Chain'!H1132</f>
        <v/>
      </c>
      <c r="G1132" s="66" t="n">
        <v>-0.497539439375763</v>
      </c>
      <c r="H1132" s="66" t="n">
        <v>-0.9475969478531264</v>
      </c>
      <c r="I1132" s="37" t="inlineStr">
        <is>
          <t>march</t>
        </is>
      </c>
    </row>
    <row r="1133" ht="15" customHeight="1" s="35">
      <c r="A1133" s="48">
        <f>'1_Raw_Games'!A1133</f>
        <v/>
      </c>
      <c r="B1133" s="49">
        <f>'1_Raw_Games'!B1133</f>
        <v/>
      </c>
      <c r="C1133" s="48">
        <f>'1_Raw_Games'!D1133</f>
        <v/>
      </c>
      <c r="D1133" s="48">
        <f>'1_Raw_Games'!C1133</f>
        <v/>
      </c>
      <c r="E1133" s="48">
        <f>'1_Raw_Games'!O1133</f>
        <v/>
      </c>
      <c r="F1133" s="55">
        <f>'3_Elo_Chain'!H1133</f>
        <v/>
      </c>
      <c r="G1133" s="66" t="n">
        <v>0.6228346058000217</v>
      </c>
      <c r="H1133" s="66" t="n">
        <v>0.803197980372385</v>
      </c>
      <c r="I1133" s="37" t="inlineStr">
        <is>
          <t>march</t>
        </is>
      </c>
    </row>
    <row r="1134" ht="15" customHeight="1" s="35">
      <c r="A1134" s="48">
        <f>'1_Raw_Games'!A1134</f>
        <v/>
      </c>
      <c r="B1134" s="49">
        <f>'1_Raw_Games'!B1134</f>
        <v/>
      </c>
      <c r="C1134" s="48">
        <f>'1_Raw_Games'!D1134</f>
        <v/>
      </c>
      <c r="D1134" s="48">
        <f>'1_Raw_Games'!C1134</f>
        <v/>
      </c>
      <c r="E1134" s="48">
        <f>'1_Raw_Games'!O1134</f>
        <v/>
      </c>
      <c r="F1134" s="55">
        <f>'3_Elo_Chain'!H1134</f>
        <v/>
      </c>
      <c r="G1134" s="66" t="n">
        <v>0.1434245396636203</v>
      </c>
      <c r="H1134" s="66" t="n">
        <v>-4.242762527713085</v>
      </c>
      <c r="I1134" s="37" t="inlineStr">
        <is>
          <t>march</t>
        </is>
      </c>
    </row>
    <row r="1135" ht="15" customHeight="1" s="35">
      <c r="A1135" s="48">
        <f>'1_Raw_Games'!A1135</f>
        <v/>
      </c>
      <c r="B1135" s="49">
        <f>'1_Raw_Games'!B1135</f>
        <v/>
      </c>
      <c r="C1135" s="48">
        <f>'1_Raw_Games'!D1135</f>
        <v/>
      </c>
      <c r="D1135" s="48">
        <f>'1_Raw_Games'!C1135</f>
        <v/>
      </c>
      <c r="E1135" s="48">
        <f>'1_Raw_Games'!O1135</f>
        <v/>
      </c>
      <c r="F1135" s="55">
        <f>'3_Elo_Chain'!H1135</f>
        <v/>
      </c>
      <c r="G1135" s="66" t="n">
        <v>0.2934885925159785</v>
      </c>
      <c r="H1135" s="66" t="n">
        <v>5.796979800506004</v>
      </c>
      <c r="I1135" s="37" t="inlineStr">
        <is>
          <t>march</t>
        </is>
      </c>
    </row>
    <row r="1136" ht="15" customHeight="1" s="35">
      <c r="A1136" s="48">
        <f>'1_Raw_Games'!A1136</f>
        <v/>
      </c>
      <c r="B1136" s="49">
        <f>'1_Raw_Games'!B1136</f>
        <v/>
      </c>
      <c r="C1136" s="48">
        <f>'1_Raw_Games'!D1136</f>
        <v/>
      </c>
      <c r="D1136" s="48">
        <f>'1_Raw_Games'!C1136</f>
        <v/>
      </c>
      <c r="E1136" s="48">
        <f>'1_Raw_Games'!O1136</f>
        <v/>
      </c>
      <c r="F1136" s="55">
        <f>'3_Elo_Chain'!H1136</f>
        <v/>
      </c>
      <c r="G1136" s="66" t="n">
        <v>0.2752438885572509</v>
      </c>
      <c r="H1136" s="66" t="n">
        <v>-6.150428554849675</v>
      </c>
      <c r="I1136" s="37" t="inlineStr">
        <is>
          <t>march</t>
        </is>
      </c>
    </row>
    <row r="1137" ht="15" customHeight="1" s="35">
      <c r="A1137" s="48">
        <f>'1_Raw_Games'!A1137</f>
        <v/>
      </c>
      <c r="B1137" s="49">
        <f>'1_Raw_Games'!B1137</f>
        <v/>
      </c>
      <c r="C1137" s="48">
        <f>'1_Raw_Games'!D1137</f>
        <v/>
      </c>
      <c r="D1137" s="48">
        <f>'1_Raw_Games'!C1137</f>
        <v/>
      </c>
      <c r="E1137" s="48">
        <f>'1_Raw_Games'!O1137</f>
        <v/>
      </c>
      <c r="F1137" s="55">
        <f>'3_Elo_Chain'!H1137</f>
        <v/>
      </c>
      <c r="G1137" s="66" t="n">
        <v>-0.5762081319128362</v>
      </c>
      <c r="H1137" s="66" t="n">
        <v>-5.235249400374825</v>
      </c>
      <c r="I1137" s="37" t="inlineStr">
        <is>
          <t>april</t>
        </is>
      </c>
    </row>
    <row r="1138" ht="15" customHeight="1" s="35">
      <c r="A1138" s="48">
        <f>'1_Raw_Games'!A1138</f>
        <v/>
      </c>
      <c r="B1138" s="49">
        <f>'1_Raw_Games'!B1138</f>
        <v/>
      </c>
      <c r="C1138" s="48">
        <f>'1_Raw_Games'!D1138</f>
        <v/>
      </c>
      <c r="D1138" s="48">
        <f>'1_Raw_Games'!C1138</f>
        <v/>
      </c>
      <c r="E1138" s="48">
        <f>'1_Raw_Games'!O1138</f>
        <v/>
      </c>
      <c r="F1138" s="55">
        <f>'3_Elo_Chain'!H1138</f>
        <v/>
      </c>
      <c r="G1138" s="66" t="n">
        <v>-0.6243357942739004</v>
      </c>
      <c r="H1138" s="66" t="n">
        <v>-2.284203412811527</v>
      </c>
      <c r="I1138" s="37" t="inlineStr">
        <is>
          <t>april</t>
        </is>
      </c>
    </row>
    <row r="1139" ht="15" customHeight="1" s="35">
      <c r="A1139" s="48">
        <f>'1_Raw_Games'!A1139</f>
        <v/>
      </c>
      <c r="B1139" s="49">
        <f>'1_Raw_Games'!B1139</f>
        <v/>
      </c>
      <c r="C1139" s="48">
        <f>'1_Raw_Games'!D1139</f>
        <v/>
      </c>
      <c r="D1139" s="48">
        <f>'1_Raw_Games'!C1139</f>
        <v/>
      </c>
      <c r="E1139" s="48">
        <f>'1_Raw_Games'!O1139</f>
        <v/>
      </c>
      <c r="F1139" s="55">
        <f>'3_Elo_Chain'!H1139</f>
        <v/>
      </c>
      <c r="G1139" s="66" t="n">
        <v>-0.1380875799512774</v>
      </c>
      <c r="H1139" s="66" t="n">
        <v>-2.774388307643208</v>
      </c>
      <c r="I1139" s="37" t="inlineStr">
        <is>
          <t>april</t>
        </is>
      </c>
    </row>
    <row r="1140" ht="15" customHeight="1" s="35">
      <c r="A1140" s="48">
        <f>'1_Raw_Games'!A1140</f>
        <v/>
      </c>
      <c r="B1140" s="49">
        <f>'1_Raw_Games'!B1140</f>
        <v/>
      </c>
      <c r="C1140" s="48">
        <f>'1_Raw_Games'!D1140</f>
        <v/>
      </c>
      <c r="D1140" s="48">
        <f>'1_Raw_Games'!C1140</f>
        <v/>
      </c>
      <c r="E1140" s="48">
        <f>'1_Raw_Games'!O1140</f>
        <v/>
      </c>
      <c r="F1140" s="55">
        <f>'3_Elo_Chain'!H1140</f>
        <v/>
      </c>
      <c r="G1140" s="66" t="n">
        <v>0.1467704490265725</v>
      </c>
      <c r="H1140" s="66" t="n">
        <v>-11.4079136224434</v>
      </c>
      <c r="I1140" s="37" t="inlineStr">
        <is>
          <t>april</t>
        </is>
      </c>
    </row>
    <row r="1141" ht="15" customHeight="1" s="35">
      <c r="A1141" s="48">
        <f>'1_Raw_Games'!A1141</f>
        <v/>
      </c>
      <c r="B1141" s="49">
        <f>'1_Raw_Games'!B1141</f>
        <v/>
      </c>
      <c r="C1141" s="48">
        <f>'1_Raw_Games'!D1141</f>
        <v/>
      </c>
      <c r="D1141" s="48">
        <f>'1_Raw_Games'!C1141</f>
        <v/>
      </c>
      <c r="E1141" s="48">
        <f>'1_Raw_Games'!O1141</f>
        <v/>
      </c>
      <c r="F1141" s="55">
        <f>'3_Elo_Chain'!H1141</f>
        <v/>
      </c>
      <c r="G1141" s="66" t="n">
        <v>1.059742030973854</v>
      </c>
      <c r="H1141" s="66" t="n">
        <v>-1.867688546918559</v>
      </c>
      <c r="I1141" s="37" t="inlineStr">
        <is>
          <t>april</t>
        </is>
      </c>
    </row>
    <row r="1142" ht="15" customHeight="1" s="35">
      <c r="A1142" s="48">
        <f>'1_Raw_Games'!A1142</f>
        <v/>
      </c>
      <c r="B1142" s="49">
        <f>'1_Raw_Games'!B1142</f>
        <v/>
      </c>
      <c r="C1142" s="48">
        <f>'1_Raw_Games'!D1142</f>
        <v/>
      </c>
      <c r="D1142" s="48">
        <f>'1_Raw_Games'!C1142</f>
        <v/>
      </c>
      <c r="E1142" s="48">
        <f>'1_Raw_Games'!O1142</f>
        <v/>
      </c>
      <c r="F1142" s="55">
        <f>'3_Elo_Chain'!H1142</f>
        <v/>
      </c>
      <c r="G1142" s="66" t="n">
        <v>0.6755097956404648</v>
      </c>
      <c r="H1142" s="66" t="n">
        <v>-1.906455639613279</v>
      </c>
      <c r="I1142" s="37" t="inlineStr">
        <is>
          <t>april</t>
        </is>
      </c>
    </row>
    <row r="1143" ht="15" customHeight="1" s="35">
      <c r="A1143" s="48">
        <f>'1_Raw_Games'!A1143</f>
        <v/>
      </c>
      <c r="B1143" s="49">
        <f>'1_Raw_Games'!B1143</f>
        <v/>
      </c>
      <c r="C1143" s="48">
        <f>'1_Raw_Games'!D1143</f>
        <v/>
      </c>
      <c r="D1143" s="48">
        <f>'1_Raw_Games'!C1143</f>
        <v/>
      </c>
      <c r="E1143" s="48">
        <f>'1_Raw_Games'!O1143</f>
        <v/>
      </c>
      <c r="F1143" s="55">
        <f>'3_Elo_Chain'!H1143</f>
        <v/>
      </c>
      <c r="G1143" s="66" t="n">
        <v>0.8032170906250352</v>
      </c>
      <c r="H1143" s="66" t="n">
        <v>4.43591439003225</v>
      </c>
      <c r="I1143" s="37" t="inlineStr">
        <is>
          <t>april</t>
        </is>
      </c>
    </row>
    <row r="1144" ht="15" customHeight="1" s="35">
      <c r="A1144" s="48">
        <f>'1_Raw_Games'!A1144</f>
        <v/>
      </c>
      <c r="B1144" s="49">
        <f>'1_Raw_Games'!B1144</f>
        <v/>
      </c>
      <c r="C1144" s="48">
        <f>'1_Raw_Games'!D1144</f>
        <v/>
      </c>
      <c r="D1144" s="48">
        <f>'1_Raw_Games'!C1144</f>
        <v/>
      </c>
      <c r="E1144" s="48">
        <f>'1_Raw_Games'!O1144</f>
        <v/>
      </c>
      <c r="F1144" s="55">
        <f>'3_Elo_Chain'!H1144</f>
        <v/>
      </c>
      <c r="G1144" s="66" t="n">
        <v>-0.7268325083894968</v>
      </c>
      <c r="H1144" s="66" t="n">
        <v>-7.060544348639166</v>
      </c>
      <c r="I1144" s="37" t="inlineStr">
        <is>
          <t>april</t>
        </is>
      </c>
    </row>
    <row r="1145" ht="15" customHeight="1" s="35">
      <c r="A1145" s="48">
        <f>'1_Raw_Games'!A1145</f>
        <v/>
      </c>
      <c r="B1145" s="49">
        <f>'1_Raw_Games'!B1145</f>
        <v/>
      </c>
      <c r="C1145" s="48">
        <f>'1_Raw_Games'!D1145</f>
        <v/>
      </c>
      <c r="D1145" s="48">
        <f>'1_Raw_Games'!C1145</f>
        <v/>
      </c>
      <c r="E1145" s="48">
        <f>'1_Raw_Games'!O1145</f>
        <v/>
      </c>
      <c r="F1145" s="55">
        <f>'3_Elo_Chain'!H1145</f>
        <v/>
      </c>
      <c r="G1145" s="66" t="n">
        <v>-0.5296602542830602</v>
      </c>
      <c r="H1145" s="66" t="n">
        <v>-9.811982160882589</v>
      </c>
      <c r="I1145" s="37" t="inlineStr">
        <is>
          <t>april</t>
        </is>
      </c>
    </row>
    <row r="1146" ht="15" customHeight="1" s="35">
      <c r="A1146" s="48">
        <f>'1_Raw_Games'!A1146</f>
        <v/>
      </c>
      <c r="B1146" s="49">
        <f>'1_Raw_Games'!B1146</f>
        <v/>
      </c>
      <c r="C1146" s="48">
        <f>'1_Raw_Games'!D1146</f>
        <v/>
      </c>
      <c r="D1146" s="48">
        <f>'1_Raw_Games'!C1146</f>
        <v/>
      </c>
      <c r="E1146" s="48">
        <f>'1_Raw_Games'!O1146</f>
        <v/>
      </c>
      <c r="F1146" s="55">
        <f>'3_Elo_Chain'!H1146</f>
        <v/>
      </c>
      <c r="G1146" s="66" t="n">
        <v>0.1102682779281803</v>
      </c>
      <c r="H1146" s="66" t="n">
        <v>-0.9362052871515836</v>
      </c>
      <c r="I1146" s="37" t="inlineStr">
        <is>
          <t>april</t>
        </is>
      </c>
    </row>
    <row r="1147" ht="15" customHeight="1" s="35">
      <c r="A1147" s="48">
        <f>'1_Raw_Games'!A1147</f>
        <v/>
      </c>
      <c r="B1147" s="49">
        <f>'1_Raw_Games'!B1147</f>
        <v/>
      </c>
      <c r="C1147" s="48">
        <f>'1_Raw_Games'!D1147</f>
        <v/>
      </c>
      <c r="D1147" s="48">
        <f>'1_Raw_Games'!C1147</f>
        <v/>
      </c>
      <c r="E1147" s="48">
        <f>'1_Raw_Games'!O1147</f>
        <v/>
      </c>
      <c r="F1147" s="55">
        <f>'3_Elo_Chain'!H1147</f>
        <v/>
      </c>
      <c r="G1147" s="66" t="n">
        <v>0.5161053578186332</v>
      </c>
      <c r="H1147" s="66" t="n">
        <v>5.826408459469095</v>
      </c>
      <c r="I1147" s="37" t="inlineStr">
        <is>
          <t>april</t>
        </is>
      </c>
    </row>
    <row r="1148" ht="15" customHeight="1" s="35">
      <c r="A1148" s="48">
        <f>'1_Raw_Games'!A1148</f>
        <v/>
      </c>
      <c r="B1148" s="49">
        <f>'1_Raw_Games'!B1148</f>
        <v/>
      </c>
      <c r="C1148" s="48">
        <f>'1_Raw_Games'!D1148</f>
        <v/>
      </c>
      <c r="D1148" s="48">
        <f>'1_Raw_Games'!C1148</f>
        <v/>
      </c>
      <c r="E1148" s="48">
        <f>'1_Raw_Games'!O1148</f>
        <v/>
      </c>
      <c r="F1148" s="55">
        <f>'3_Elo_Chain'!H1148</f>
        <v/>
      </c>
      <c r="G1148" s="66" t="n">
        <v>0.5958895107088351</v>
      </c>
      <c r="H1148" s="66" t="n">
        <v>-4.6657948525958</v>
      </c>
      <c r="I1148" s="37" t="inlineStr">
        <is>
          <t>april</t>
        </is>
      </c>
    </row>
    <row r="1149" ht="15" customHeight="1" s="35">
      <c r="A1149" s="48">
        <f>'1_Raw_Games'!A1149</f>
        <v/>
      </c>
      <c r="B1149" s="49">
        <f>'1_Raw_Games'!B1149</f>
        <v/>
      </c>
      <c r="C1149" s="48">
        <f>'1_Raw_Games'!D1149</f>
        <v/>
      </c>
      <c r="D1149" s="48">
        <f>'1_Raw_Games'!C1149</f>
        <v/>
      </c>
      <c r="E1149" s="48">
        <f>'1_Raw_Games'!O1149</f>
        <v/>
      </c>
      <c r="F1149" s="55">
        <f>'3_Elo_Chain'!H1149</f>
        <v/>
      </c>
      <c r="G1149" s="66" t="n">
        <v>-0.1504780867961196</v>
      </c>
      <c r="H1149" s="66" t="n">
        <v>-4.934814373068021</v>
      </c>
      <c r="I1149" s="37" t="inlineStr">
        <is>
          <t>april</t>
        </is>
      </c>
    </row>
    <row r="1150" ht="15" customHeight="1" s="35">
      <c r="A1150" s="48">
        <f>'1_Raw_Games'!A1150</f>
        <v/>
      </c>
      <c r="B1150" s="49">
        <f>'1_Raw_Games'!B1150</f>
        <v/>
      </c>
      <c r="C1150" s="48">
        <f>'1_Raw_Games'!D1150</f>
        <v/>
      </c>
      <c r="D1150" s="48">
        <f>'1_Raw_Games'!C1150</f>
        <v/>
      </c>
      <c r="E1150" s="48">
        <f>'1_Raw_Games'!O1150</f>
        <v/>
      </c>
      <c r="F1150" s="55">
        <f>'3_Elo_Chain'!H1150</f>
        <v/>
      </c>
      <c r="G1150" s="66" t="n">
        <v>0.6814980537057329</v>
      </c>
      <c r="H1150" s="66" t="n">
        <v>6.840722600780201</v>
      </c>
      <c r="I1150" s="37" t="inlineStr">
        <is>
          <t>april</t>
        </is>
      </c>
    </row>
    <row r="1151" ht="15" customHeight="1" s="35">
      <c r="A1151" s="48">
        <f>'1_Raw_Games'!A1151</f>
        <v/>
      </c>
      <c r="B1151" s="49">
        <f>'1_Raw_Games'!B1151</f>
        <v/>
      </c>
      <c r="C1151" s="48">
        <f>'1_Raw_Games'!D1151</f>
        <v/>
      </c>
      <c r="D1151" s="48">
        <f>'1_Raw_Games'!C1151</f>
        <v/>
      </c>
      <c r="E1151" s="48">
        <f>'1_Raw_Games'!O1151</f>
        <v/>
      </c>
      <c r="F1151" s="55">
        <f>'3_Elo_Chain'!H1151</f>
        <v/>
      </c>
      <c r="G1151" s="66" t="n">
        <v>-0.4887044087728403</v>
      </c>
      <c r="H1151" s="66" t="n">
        <v>-1.618044368283384</v>
      </c>
      <c r="I1151" s="37" t="inlineStr">
        <is>
          <t>april</t>
        </is>
      </c>
    </row>
    <row r="1152" ht="15" customHeight="1" s="35">
      <c r="A1152" s="48">
        <f>'1_Raw_Games'!A1152</f>
        <v/>
      </c>
      <c r="B1152" s="49">
        <f>'1_Raw_Games'!B1152</f>
        <v/>
      </c>
      <c r="C1152" s="48">
        <f>'1_Raw_Games'!D1152</f>
        <v/>
      </c>
      <c r="D1152" s="48">
        <f>'1_Raw_Games'!C1152</f>
        <v/>
      </c>
      <c r="E1152" s="48">
        <f>'1_Raw_Games'!O1152</f>
        <v/>
      </c>
      <c r="F1152" s="55">
        <f>'3_Elo_Chain'!H1152</f>
        <v/>
      </c>
      <c r="G1152" s="66" t="n">
        <v>0.9991113807524342</v>
      </c>
      <c r="H1152" s="66" t="n">
        <v>2.138547262400481</v>
      </c>
      <c r="I1152" s="37" t="inlineStr">
        <is>
          <t>april</t>
        </is>
      </c>
    </row>
    <row r="1153" ht="15" customHeight="1" s="35">
      <c r="A1153" s="48">
        <f>'1_Raw_Games'!A1153</f>
        <v/>
      </c>
      <c r="B1153" s="49">
        <f>'1_Raw_Games'!B1153</f>
        <v/>
      </c>
      <c r="C1153" s="48">
        <f>'1_Raw_Games'!D1153</f>
        <v/>
      </c>
      <c r="D1153" s="48">
        <f>'1_Raw_Games'!C1153</f>
        <v/>
      </c>
      <c r="E1153" s="48">
        <f>'1_Raw_Games'!O1153</f>
        <v/>
      </c>
      <c r="F1153" s="55">
        <f>'3_Elo_Chain'!H1153</f>
        <v/>
      </c>
      <c r="G1153" s="66" t="n">
        <v>0.0722800362114434</v>
      </c>
      <c r="H1153" s="66" t="n">
        <v>3.787362593587517</v>
      </c>
      <c r="I1153" s="37" t="inlineStr">
        <is>
          <t>april</t>
        </is>
      </c>
    </row>
    <row r="1154" ht="15" customHeight="1" s="35">
      <c r="A1154" s="48">
        <f>'1_Raw_Games'!A1154</f>
        <v/>
      </c>
      <c r="B1154" s="49">
        <f>'1_Raw_Games'!B1154</f>
        <v/>
      </c>
      <c r="C1154" s="48">
        <f>'1_Raw_Games'!D1154</f>
        <v/>
      </c>
      <c r="D1154" s="48">
        <f>'1_Raw_Games'!C1154</f>
        <v/>
      </c>
      <c r="E1154" s="48">
        <f>'1_Raw_Games'!O1154</f>
        <v/>
      </c>
      <c r="F1154" s="55">
        <f>'3_Elo_Chain'!H1154</f>
        <v/>
      </c>
      <c r="G1154" s="66" t="n">
        <v>-0.6671647922898749</v>
      </c>
      <c r="H1154" s="66" t="n">
        <v>-10.43099349421172</v>
      </c>
      <c r="I1154" s="37" t="inlineStr">
        <is>
          <t>april</t>
        </is>
      </c>
    </row>
    <row r="1155" ht="15" customHeight="1" s="35">
      <c r="A1155" s="48">
        <f>'1_Raw_Games'!A1155</f>
        <v/>
      </c>
      <c r="B1155" s="49">
        <f>'1_Raw_Games'!B1155</f>
        <v/>
      </c>
      <c r="C1155" s="48">
        <f>'1_Raw_Games'!D1155</f>
        <v/>
      </c>
      <c r="D1155" s="48">
        <f>'1_Raw_Games'!C1155</f>
        <v/>
      </c>
      <c r="E1155" s="48">
        <f>'1_Raw_Games'!O1155</f>
        <v/>
      </c>
      <c r="F1155" s="55">
        <f>'3_Elo_Chain'!H1155</f>
        <v/>
      </c>
      <c r="G1155" s="66" t="n">
        <v>0.8949754952311409</v>
      </c>
      <c r="H1155" s="66" t="n">
        <v>0.1565592816088914</v>
      </c>
      <c r="I1155" s="37" t="inlineStr">
        <is>
          <t>april</t>
        </is>
      </c>
    </row>
    <row r="1156" ht="15" customHeight="1" s="35">
      <c r="A1156" s="48">
        <f>'1_Raw_Games'!A1156</f>
        <v/>
      </c>
      <c r="B1156" s="49">
        <f>'1_Raw_Games'!B1156</f>
        <v/>
      </c>
      <c r="C1156" s="48">
        <f>'1_Raw_Games'!D1156</f>
        <v/>
      </c>
      <c r="D1156" s="48">
        <f>'1_Raw_Games'!C1156</f>
        <v/>
      </c>
      <c r="E1156" s="48">
        <f>'1_Raw_Games'!O1156</f>
        <v/>
      </c>
      <c r="F1156" s="55">
        <f>'3_Elo_Chain'!H1156</f>
        <v/>
      </c>
      <c r="G1156" s="66" t="n">
        <v>1.151686791429103</v>
      </c>
      <c r="H1156" s="66" t="n">
        <v>1.867172136325845</v>
      </c>
      <c r="I1156" s="37" t="inlineStr">
        <is>
          <t>april</t>
        </is>
      </c>
    </row>
    <row r="1157" ht="15" customHeight="1" s="35">
      <c r="A1157" s="48">
        <f>'1_Raw_Games'!A1157</f>
        <v/>
      </c>
      <c r="B1157" s="49">
        <f>'1_Raw_Games'!B1157</f>
        <v/>
      </c>
      <c r="C1157" s="48">
        <f>'1_Raw_Games'!D1157</f>
        <v/>
      </c>
      <c r="D1157" s="48">
        <f>'1_Raw_Games'!C1157</f>
        <v/>
      </c>
      <c r="E1157" s="48">
        <f>'1_Raw_Games'!O1157</f>
        <v/>
      </c>
      <c r="F1157" s="55">
        <f>'3_Elo_Chain'!H1157</f>
        <v/>
      </c>
      <c r="G1157" s="66" t="n">
        <v>-0.3864053667788644</v>
      </c>
      <c r="H1157" s="66" t="n">
        <v>-9.974035563786147</v>
      </c>
      <c r="I1157" s="37" t="inlineStr">
        <is>
          <t>april</t>
        </is>
      </c>
    </row>
    <row r="1158" ht="15" customHeight="1" s="35">
      <c r="A1158" s="48">
        <f>'1_Raw_Games'!A1158</f>
        <v/>
      </c>
      <c r="B1158" s="49">
        <f>'1_Raw_Games'!B1158</f>
        <v/>
      </c>
      <c r="C1158" s="48">
        <f>'1_Raw_Games'!D1158</f>
        <v/>
      </c>
      <c r="D1158" s="48">
        <f>'1_Raw_Games'!C1158</f>
        <v/>
      </c>
      <c r="E1158" s="48">
        <f>'1_Raw_Games'!O1158</f>
        <v/>
      </c>
      <c r="F1158" s="55">
        <f>'3_Elo_Chain'!H1158</f>
        <v/>
      </c>
      <c r="G1158" s="66" t="n">
        <v>-0.524469106121294</v>
      </c>
      <c r="H1158" s="66" t="n">
        <v>-1.955576025582076</v>
      </c>
      <c r="I1158" s="37" t="inlineStr">
        <is>
          <t>april</t>
        </is>
      </c>
    </row>
    <row r="1159" ht="15" customHeight="1" s="35">
      <c r="A1159" s="48">
        <f>'1_Raw_Games'!A1159</f>
        <v/>
      </c>
      <c r="B1159" s="49">
        <f>'1_Raw_Games'!B1159</f>
        <v/>
      </c>
      <c r="C1159" s="48">
        <f>'1_Raw_Games'!D1159</f>
        <v/>
      </c>
      <c r="D1159" s="48">
        <f>'1_Raw_Games'!C1159</f>
        <v/>
      </c>
      <c r="E1159" s="48">
        <f>'1_Raw_Games'!O1159</f>
        <v/>
      </c>
      <c r="F1159" s="55">
        <f>'3_Elo_Chain'!H1159</f>
        <v/>
      </c>
      <c r="G1159" s="66" t="n">
        <v>-0.3531962684988069</v>
      </c>
      <c r="H1159" s="66" t="n">
        <v>4.552860328880683</v>
      </c>
      <c r="I1159" s="37" t="inlineStr">
        <is>
          <t>april</t>
        </is>
      </c>
    </row>
    <row r="1160" ht="15" customHeight="1" s="35">
      <c r="A1160" s="48">
        <f>'1_Raw_Games'!A1160</f>
        <v/>
      </c>
      <c r="B1160" s="49">
        <f>'1_Raw_Games'!B1160</f>
        <v/>
      </c>
      <c r="C1160" s="48">
        <f>'1_Raw_Games'!D1160</f>
        <v/>
      </c>
      <c r="D1160" s="48">
        <f>'1_Raw_Games'!C1160</f>
        <v/>
      </c>
      <c r="E1160" s="48">
        <f>'1_Raw_Games'!O1160</f>
        <v/>
      </c>
      <c r="F1160" s="55">
        <f>'3_Elo_Chain'!H1160</f>
        <v/>
      </c>
      <c r="G1160" s="66" t="n">
        <v>0.03671790671298</v>
      </c>
      <c r="H1160" s="66" t="n">
        <v>-0.0501832503297248</v>
      </c>
      <c r="I1160" s="37" t="inlineStr">
        <is>
          <t>april</t>
        </is>
      </c>
    </row>
    <row r="1161" ht="15" customHeight="1" s="35">
      <c r="A1161" s="48">
        <f>'1_Raw_Games'!A1161</f>
        <v/>
      </c>
      <c r="B1161" s="49">
        <f>'1_Raw_Games'!B1161</f>
        <v/>
      </c>
      <c r="C1161" s="48">
        <f>'1_Raw_Games'!D1161</f>
        <v/>
      </c>
      <c r="D1161" s="48">
        <f>'1_Raw_Games'!C1161</f>
        <v/>
      </c>
      <c r="E1161" s="48">
        <f>'1_Raw_Games'!O1161</f>
        <v/>
      </c>
      <c r="F1161" s="55">
        <f>'3_Elo_Chain'!H1161</f>
        <v/>
      </c>
      <c r="G1161" s="66" t="n">
        <v>1.029513600621074</v>
      </c>
      <c r="H1161" s="66" t="n">
        <v>-4.919082594143065</v>
      </c>
      <c r="I1161" s="37" t="inlineStr">
        <is>
          <t>april</t>
        </is>
      </c>
    </row>
    <row r="1162" ht="15" customHeight="1" s="35">
      <c r="A1162" s="48">
        <f>'1_Raw_Games'!A1162</f>
        <v/>
      </c>
      <c r="B1162" s="49">
        <f>'1_Raw_Games'!B1162</f>
        <v/>
      </c>
      <c r="C1162" s="48">
        <f>'1_Raw_Games'!D1162</f>
        <v/>
      </c>
      <c r="D1162" s="48">
        <f>'1_Raw_Games'!C1162</f>
        <v/>
      </c>
      <c r="E1162" s="48">
        <f>'1_Raw_Games'!O1162</f>
        <v/>
      </c>
      <c r="F1162" s="55">
        <f>'3_Elo_Chain'!H1162</f>
        <v/>
      </c>
      <c r="G1162" s="66" t="n">
        <v>-0.1726262640938962</v>
      </c>
      <c r="H1162" s="66" t="n">
        <v>1.458303318511444</v>
      </c>
      <c r="I1162" s="37" t="inlineStr">
        <is>
          <t>april</t>
        </is>
      </c>
    </row>
    <row r="1163" ht="15" customHeight="1" s="35">
      <c r="A1163" s="48">
        <f>'1_Raw_Games'!A1163</f>
        <v/>
      </c>
      <c r="B1163" s="49">
        <f>'1_Raw_Games'!B1163</f>
        <v/>
      </c>
      <c r="C1163" s="48">
        <f>'1_Raw_Games'!D1163</f>
        <v/>
      </c>
      <c r="D1163" s="48">
        <f>'1_Raw_Games'!C1163</f>
        <v/>
      </c>
      <c r="E1163" s="48">
        <f>'1_Raw_Games'!O1163</f>
        <v/>
      </c>
      <c r="F1163" s="55">
        <f>'3_Elo_Chain'!H1163</f>
        <v/>
      </c>
      <c r="G1163" s="66" t="n">
        <v>-0.2395172413939895</v>
      </c>
      <c r="H1163" s="66" t="n">
        <v>1.167506372284219</v>
      </c>
      <c r="I1163" s="37" t="inlineStr">
        <is>
          <t>april</t>
        </is>
      </c>
    </row>
    <row r="1164" ht="15" customHeight="1" s="35">
      <c r="A1164" s="48">
        <f>'1_Raw_Games'!A1164</f>
        <v/>
      </c>
      <c r="B1164" s="49">
        <f>'1_Raw_Games'!B1164</f>
        <v/>
      </c>
      <c r="C1164" s="48">
        <f>'1_Raw_Games'!D1164</f>
        <v/>
      </c>
      <c r="D1164" s="48">
        <f>'1_Raw_Games'!C1164</f>
        <v/>
      </c>
      <c r="E1164" s="48">
        <f>'1_Raw_Games'!O1164</f>
        <v/>
      </c>
      <c r="F1164" s="55">
        <f>'3_Elo_Chain'!H1164</f>
        <v/>
      </c>
      <c r="G1164" s="66" t="n">
        <v>0.5407745506698917</v>
      </c>
      <c r="H1164" s="66" t="n">
        <v>-3.732804945830649</v>
      </c>
      <c r="I1164" s="37" t="inlineStr">
        <is>
          <t>april</t>
        </is>
      </c>
    </row>
    <row r="1165" ht="15" customHeight="1" s="35">
      <c r="A1165" s="48">
        <f>'1_Raw_Games'!A1165</f>
        <v/>
      </c>
      <c r="B1165" s="49">
        <f>'1_Raw_Games'!B1165</f>
        <v/>
      </c>
      <c r="C1165" s="48">
        <f>'1_Raw_Games'!D1165</f>
        <v/>
      </c>
      <c r="D1165" s="48">
        <f>'1_Raw_Games'!C1165</f>
        <v/>
      </c>
      <c r="E1165" s="48">
        <f>'1_Raw_Games'!O1165</f>
        <v/>
      </c>
      <c r="F1165" s="55">
        <f>'3_Elo_Chain'!H1165</f>
        <v/>
      </c>
      <c r="G1165" s="66" t="n">
        <v>0.2684696004762072</v>
      </c>
      <c r="H1165" s="66" t="n">
        <v>0.0251765606386857</v>
      </c>
      <c r="I1165" s="37" t="inlineStr">
        <is>
          <t>april</t>
        </is>
      </c>
    </row>
    <row r="1166" ht="15" customHeight="1" s="35">
      <c r="A1166" s="48">
        <f>'1_Raw_Games'!A1166</f>
        <v/>
      </c>
      <c r="B1166" s="49">
        <f>'1_Raw_Games'!B1166</f>
        <v/>
      </c>
      <c r="C1166" s="48">
        <f>'1_Raw_Games'!D1166</f>
        <v/>
      </c>
      <c r="D1166" s="48">
        <f>'1_Raw_Games'!C1166</f>
        <v/>
      </c>
      <c r="E1166" s="48">
        <f>'1_Raw_Games'!O1166</f>
        <v/>
      </c>
      <c r="F1166" s="55">
        <f>'3_Elo_Chain'!H1166</f>
        <v/>
      </c>
      <c r="G1166" s="66" t="n">
        <v>-0.2406809624762662</v>
      </c>
      <c r="H1166" s="66" t="n">
        <v>-5.560433082850146</v>
      </c>
      <c r="I1166" s="37" t="inlineStr">
        <is>
          <t>april</t>
        </is>
      </c>
    </row>
    <row r="1167" ht="15" customHeight="1" s="35">
      <c r="A1167" s="48">
        <f>'1_Raw_Games'!A1167</f>
        <v/>
      </c>
      <c r="B1167" s="49">
        <f>'1_Raw_Games'!B1167</f>
        <v/>
      </c>
      <c r="C1167" s="48">
        <f>'1_Raw_Games'!D1167</f>
        <v/>
      </c>
      <c r="D1167" s="48">
        <f>'1_Raw_Games'!C1167</f>
        <v/>
      </c>
      <c r="E1167" s="48">
        <f>'1_Raw_Games'!O1167</f>
        <v/>
      </c>
      <c r="F1167" s="55">
        <f>'3_Elo_Chain'!H1167</f>
        <v/>
      </c>
      <c r="G1167" s="66" t="n">
        <v>0.4061698975821872</v>
      </c>
      <c r="H1167" s="66" t="n">
        <v>4.165573177598736</v>
      </c>
      <c r="I1167" s="37" t="inlineStr">
        <is>
          <t>april</t>
        </is>
      </c>
    </row>
    <row r="1168" ht="15" customHeight="1" s="35">
      <c r="A1168" s="48">
        <f>'1_Raw_Games'!A1168</f>
        <v/>
      </c>
      <c r="B1168" s="49">
        <f>'1_Raw_Games'!B1168</f>
        <v/>
      </c>
      <c r="C1168" s="48">
        <f>'1_Raw_Games'!D1168</f>
        <v/>
      </c>
      <c r="D1168" s="48">
        <f>'1_Raw_Games'!C1168</f>
        <v/>
      </c>
      <c r="E1168" s="48">
        <f>'1_Raw_Games'!O1168</f>
        <v/>
      </c>
      <c r="F1168" s="55">
        <f>'3_Elo_Chain'!H1168</f>
        <v/>
      </c>
      <c r="G1168" s="66" t="n">
        <v>1.27993202512911</v>
      </c>
      <c r="H1168" s="66" t="n">
        <v>-2.49956923849457</v>
      </c>
      <c r="I1168" s="37" t="inlineStr">
        <is>
          <t>april</t>
        </is>
      </c>
    </row>
    <row r="1169" ht="15" customHeight="1" s="35">
      <c r="A1169" s="48">
        <f>'1_Raw_Games'!A1169</f>
        <v/>
      </c>
      <c r="B1169" s="49">
        <f>'1_Raw_Games'!B1169</f>
        <v/>
      </c>
      <c r="C1169" s="48">
        <f>'1_Raw_Games'!D1169</f>
        <v/>
      </c>
      <c r="D1169" s="48">
        <f>'1_Raw_Games'!C1169</f>
        <v/>
      </c>
      <c r="E1169" s="48">
        <f>'1_Raw_Games'!O1169</f>
        <v/>
      </c>
      <c r="F1169" s="55">
        <f>'3_Elo_Chain'!H1169</f>
        <v/>
      </c>
      <c r="G1169" s="66" t="n">
        <v>0.3984104966648001</v>
      </c>
      <c r="H1169" s="66" t="n">
        <v>-6.981290763883676</v>
      </c>
      <c r="I1169" s="37" t="inlineStr">
        <is>
          <t>april</t>
        </is>
      </c>
    </row>
    <row r="1170" ht="15" customHeight="1" s="35">
      <c r="A1170" s="48">
        <f>'1_Raw_Games'!A1170</f>
        <v/>
      </c>
      <c r="B1170" s="49">
        <f>'1_Raw_Games'!B1170</f>
        <v/>
      </c>
      <c r="C1170" s="48">
        <f>'1_Raw_Games'!D1170</f>
        <v/>
      </c>
      <c r="D1170" s="48">
        <f>'1_Raw_Games'!C1170</f>
        <v/>
      </c>
      <c r="E1170" s="48">
        <f>'1_Raw_Games'!O1170</f>
        <v/>
      </c>
      <c r="F1170" s="55">
        <f>'3_Elo_Chain'!H1170</f>
        <v/>
      </c>
      <c r="G1170" s="66" t="n">
        <v>-0.3454013303844747</v>
      </c>
      <c r="H1170" s="66" t="n">
        <v>7.039608668135558</v>
      </c>
      <c r="I1170" s="37" t="inlineStr">
        <is>
          <t>april</t>
        </is>
      </c>
    </row>
    <row r="1171" ht="15" customHeight="1" s="35">
      <c r="A1171" s="48">
        <f>'1_Raw_Games'!A1171</f>
        <v/>
      </c>
      <c r="B1171" s="49">
        <f>'1_Raw_Games'!B1171</f>
        <v/>
      </c>
      <c r="C1171" s="48">
        <f>'1_Raw_Games'!D1171</f>
        <v/>
      </c>
      <c r="D1171" s="48">
        <f>'1_Raw_Games'!C1171</f>
        <v/>
      </c>
      <c r="E1171" s="48">
        <f>'1_Raw_Games'!O1171</f>
        <v/>
      </c>
      <c r="F1171" s="55">
        <f>'3_Elo_Chain'!H1171</f>
        <v/>
      </c>
      <c r="G1171" s="66" t="n">
        <v>1.660282146337788</v>
      </c>
      <c r="H1171" s="66" t="n">
        <v>6.251965562101571</v>
      </c>
      <c r="I1171" s="37" t="inlineStr">
        <is>
          <t>april</t>
        </is>
      </c>
    </row>
    <row r="1172" ht="15" customHeight="1" s="35">
      <c r="A1172" s="48">
        <f>'1_Raw_Games'!A1172</f>
        <v/>
      </c>
      <c r="B1172" s="49">
        <f>'1_Raw_Games'!B1172</f>
        <v/>
      </c>
      <c r="C1172" s="48">
        <f>'1_Raw_Games'!D1172</f>
        <v/>
      </c>
      <c r="D1172" s="48">
        <f>'1_Raw_Games'!C1172</f>
        <v/>
      </c>
      <c r="E1172" s="48">
        <f>'1_Raw_Games'!O1172</f>
        <v/>
      </c>
      <c r="F1172" s="55">
        <f>'3_Elo_Chain'!H1172</f>
        <v/>
      </c>
      <c r="G1172" s="66" t="n">
        <v>-0.7011724858897878</v>
      </c>
      <c r="H1172" s="66" t="n">
        <v>-4.703548397935072</v>
      </c>
      <c r="I1172" s="37" t="inlineStr">
        <is>
          <t>april</t>
        </is>
      </c>
    </row>
    <row r="1173" ht="15" customHeight="1" s="35">
      <c r="A1173" s="48">
        <f>'1_Raw_Games'!A1173</f>
        <v/>
      </c>
      <c r="B1173" s="49">
        <f>'1_Raw_Games'!B1173</f>
        <v/>
      </c>
      <c r="C1173" s="48">
        <f>'1_Raw_Games'!D1173</f>
        <v/>
      </c>
      <c r="D1173" s="48">
        <f>'1_Raw_Games'!C1173</f>
        <v/>
      </c>
      <c r="E1173" s="48">
        <f>'1_Raw_Games'!O1173</f>
        <v/>
      </c>
      <c r="F1173" s="55">
        <f>'3_Elo_Chain'!H1173</f>
        <v/>
      </c>
      <c r="G1173" s="66" t="n">
        <v>-0.4218709730813866</v>
      </c>
      <c r="H1173" s="66" t="n">
        <v>1.279489167512483</v>
      </c>
      <c r="I1173" s="37" t="inlineStr">
        <is>
          <t>april</t>
        </is>
      </c>
    </row>
    <row r="1174" ht="15" customHeight="1" s="35">
      <c r="A1174" s="48">
        <f>'1_Raw_Games'!A1174</f>
        <v/>
      </c>
      <c r="B1174" s="49">
        <f>'1_Raw_Games'!B1174</f>
        <v/>
      </c>
      <c r="C1174" s="48">
        <f>'1_Raw_Games'!D1174</f>
        <v/>
      </c>
      <c r="D1174" s="48">
        <f>'1_Raw_Games'!C1174</f>
        <v/>
      </c>
      <c r="E1174" s="48">
        <f>'1_Raw_Games'!O1174</f>
        <v/>
      </c>
      <c r="F1174" s="55">
        <f>'3_Elo_Chain'!H1174</f>
        <v/>
      </c>
      <c r="G1174" s="66" t="n">
        <v>-0.1696561004929385</v>
      </c>
      <c r="H1174" s="66" t="n">
        <v>-8.833318621319235</v>
      </c>
      <c r="I1174" s="37" t="inlineStr">
        <is>
          <t>april</t>
        </is>
      </c>
    </row>
    <row r="1175" ht="15" customHeight="1" s="35">
      <c r="A1175" s="48">
        <f>'1_Raw_Games'!A1175</f>
        <v/>
      </c>
      <c r="B1175" s="49">
        <f>'1_Raw_Games'!B1175</f>
        <v/>
      </c>
      <c r="C1175" s="48">
        <f>'1_Raw_Games'!D1175</f>
        <v/>
      </c>
      <c r="D1175" s="48">
        <f>'1_Raw_Games'!C1175</f>
        <v/>
      </c>
      <c r="E1175" s="48">
        <f>'1_Raw_Games'!O1175</f>
        <v/>
      </c>
      <c r="F1175" s="55">
        <f>'3_Elo_Chain'!H1175</f>
        <v/>
      </c>
      <c r="G1175" s="66" t="n">
        <v>0.0455446101168318</v>
      </c>
      <c r="H1175" s="66" t="n">
        <v>5.924049129195507</v>
      </c>
      <c r="I1175" s="37" t="inlineStr">
        <is>
          <t>april</t>
        </is>
      </c>
    </row>
    <row r="1176" ht="15" customHeight="1" s="35">
      <c r="A1176" s="48">
        <f>'1_Raw_Games'!A1176</f>
        <v/>
      </c>
      <c r="B1176" s="49">
        <f>'1_Raw_Games'!B1176</f>
        <v/>
      </c>
      <c r="C1176" s="48">
        <f>'1_Raw_Games'!D1176</f>
        <v/>
      </c>
      <c r="D1176" s="48">
        <f>'1_Raw_Games'!C1176</f>
        <v/>
      </c>
      <c r="E1176" s="48">
        <f>'1_Raw_Games'!O1176</f>
        <v/>
      </c>
      <c r="F1176" s="55">
        <f>'3_Elo_Chain'!H1176</f>
        <v/>
      </c>
      <c r="G1176" s="66" t="n">
        <v>-0.2990743208308459</v>
      </c>
      <c r="H1176" s="66" t="n">
        <v>-8.76720012488968</v>
      </c>
      <c r="I1176" s="37" t="inlineStr">
        <is>
          <t>april</t>
        </is>
      </c>
    </row>
    <row r="1177" ht="15" customHeight="1" s="35">
      <c r="A1177" s="48">
        <f>'1_Raw_Games'!A1177</f>
        <v/>
      </c>
      <c r="B1177" s="49">
        <f>'1_Raw_Games'!B1177</f>
        <v/>
      </c>
      <c r="C1177" s="48">
        <f>'1_Raw_Games'!D1177</f>
        <v/>
      </c>
      <c r="D1177" s="48">
        <f>'1_Raw_Games'!C1177</f>
        <v/>
      </c>
      <c r="E1177" s="48">
        <f>'1_Raw_Games'!O1177</f>
        <v/>
      </c>
      <c r="F1177" s="55">
        <f>'3_Elo_Chain'!H1177</f>
        <v/>
      </c>
      <c r="G1177" s="66" t="n">
        <v>-0.6185940696285954</v>
      </c>
      <c r="H1177" s="66" t="n">
        <v>-9.831841813480525</v>
      </c>
      <c r="I1177" s="37" t="inlineStr">
        <is>
          <t>april</t>
        </is>
      </c>
    </row>
    <row r="1178" ht="15" customHeight="1" s="35">
      <c r="A1178" s="48">
        <f>'1_Raw_Games'!A1178</f>
        <v/>
      </c>
      <c r="B1178" s="49">
        <f>'1_Raw_Games'!B1178</f>
        <v/>
      </c>
      <c r="C1178" s="48">
        <f>'1_Raw_Games'!D1178</f>
        <v/>
      </c>
      <c r="D1178" s="48">
        <f>'1_Raw_Games'!C1178</f>
        <v/>
      </c>
      <c r="E1178" s="48">
        <f>'1_Raw_Games'!O1178</f>
        <v/>
      </c>
      <c r="F1178" s="55">
        <f>'3_Elo_Chain'!H1178</f>
        <v/>
      </c>
      <c r="G1178" s="66" t="n">
        <v>0.8178551408734394</v>
      </c>
      <c r="H1178" s="66" t="n">
        <v>2.888815706470433</v>
      </c>
      <c r="I1178" s="37" t="inlineStr">
        <is>
          <t>april</t>
        </is>
      </c>
    </row>
    <row r="1179" ht="15" customHeight="1" s="35">
      <c r="A1179" s="48">
        <f>'1_Raw_Games'!A1179</f>
        <v/>
      </c>
      <c r="B1179" s="49">
        <f>'1_Raw_Games'!B1179</f>
        <v/>
      </c>
      <c r="C1179" s="48">
        <f>'1_Raw_Games'!D1179</f>
        <v/>
      </c>
      <c r="D1179" s="48">
        <f>'1_Raw_Games'!C1179</f>
        <v/>
      </c>
      <c r="E1179" s="48">
        <f>'1_Raw_Games'!O1179</f>
        <v/>
      </c>
      <c r="F1179" s="55">
        <f>'3_Elo_Chain'!H1179</f>
        <v/>
      </c>
      <c r="G1179" s="66" t="n">
        <v>0.5676958706252957</v>
      </c>
      <c r="H1179" s="66" t="n">
        <v>-6.128032035186032</v>
      </c>
      <c r="I1179" s="37" t="inlineStr">
        <is>
          <t>april</t>
        </is>
      </c>
    </row>
    <row r="1180" ht="15" customHeight="1" s="35">
      <c r="A1180" s="48">
        <f>'1_Raw_Games'!A1180</f>
        <v/>
      </c>
      <c r="B1180" s="49">
        <f>'1_Raw_Games'!B1180</f>
        <v/>
      </c>
      <c r="C1180" s="48">
        <f>'1_Raw_Games'!D1180</f>
        <v/>
      </c>
      <c r="D1180" s="48">
        <f>'1_Raw_Games'!C1180</f>
        <v/>
      </c>
      <c r="E1180" s="48">
        <f>'1_Raw_Games'!O1180</f>
        <v/>
      </c>
      <c r="F1180" s="55">
        <f>'3_Elo_Chain'!H1180</f>
        <v/>
      </c>
      <c r="G1180" s="66" t="n">
        <v>-0.213014123923041</v>
      </c>
      <c r="H1180" s="66" t="n">
        <v>1.43263105596985</v>
      </c>
      <c r="I1180" s="37" t="inlineStr">
        <is>
          <t>april</t>
        </is>
      </c>
    </row>
    <row r="1181" ht="15" customHeight="1" s="35">
      <c r="A1181" s="48">
        <f>'1_Raw_Games'!A1181</f>
        <v/>
      </c>
      <c r="B1181" s="49">
        <f>'1_Raw_Games'!B1181</f>
        <v/>
      </c>
      <c r="C1181" s="48">
        <f>'1_Raw_Games'!D1181</f>
        <v/>
      </c>
      <c r="D1181" s="48">
        <f>'1_Raw_Games'!C1181</f>
        <v/>
      </c>
      <c r="E1181" s="48">
        <f>'1_Raw_Games'!O1181</f>
        <v/>
      </c>
      <c r="F1181" s="55">
        <f>'3_Elo_Chain'!H1181</f>
        <v/>
      </c>
      <c r="G1181" s="66" t="n">
        <v>0.6119123327245997</v>
      </c>
      <c r="H1181" s="66" t="n">
        <v>-4.690741783391125</v>
      </c>
      <c r="I1181" s="37" t="inlineStr">
        <is>
          <t>april</t>
        </is>
      </c>
    </row>
    <row r="1182" ht="15" customHeight="1" s="35">
      <c r="A1182" s="48">
        <f>'1_Raw_Games'!A1182</f>
        <v/>
      </c>
      <c r="B1182" s="49">
        <f>'1_Raw_Games'!B1182</f>
        <v/>
      </c>
      <c r="C1182" s="48">
        <f>'1_Raw_Games'!D1182</f>
        <v/>
      </c>
      <c r="D1182" s="48">
        <f>'1_Raw_Games'!C1182</f>
        <v/>
      </c>
      <c r="E1182" s="48">
        <f>'1_Raw_Games'!O1182</f>
        <v/>
      </c>
      <c r="F1182" s="55">
        <f>'3_Elo_Chain'!H1182</f>
        <v/>
      </c>
      <c r="G1182" s="66" t="n">
        <v>-0.1920889988491674</v>
      </c>
      <c r="H1182" s="66" t="n">
        <v>0.9793148674975872</v>
      </c>
      <c r="I1182" s="37" t="inlineStr">
        <is>
          <t>april</t>
        </is>
      </c>
    </row>
    <row r="1183" ht="15" customHeight="1" s="35">
      <c r="A1183" s="48">
        <f>'1_Raw_Games'!A1183</f>
        <v/>
      </c>
      <c r="B1183" s="49">
        <f>'1_Raw_Games'!B1183</f>
        <v/>
      </c>
      <c r="C1183" s="48">
        <f>'1_Raw_Games'!D1183</f>
        <v/>
      </c>
      <c r="D1183" s="48">
        <f>'1_Raw_Games'!C1183</f>
        <v/>
      </c>
      <c r="E1183" s="48">
        <f>'1_Raw_Games'!O1183</f>
        <v/>
      </c>
      <c r="F1183" s="55">
        <f>'3_Elo_Chain'!H1183</f>
        <v/>
      </c>
      <c r="G1183" s="66" t="n">
        <v>0.2896085437824331</v>
      </c>
      <c r="H1183" s="66" t="n">
        <v>10.92970630231035</v>
      </c>
      <c r="I1183" s="37" t="inlineStr">
        <is>
          <t>april</t>
        </is>
      </c>
    </row>
    <row r="1184" ht="15" customHeight="1" s="35">
      <c r="A1184" s="48">
        <f>'1_Raw_Games'!A1184</f>
        <v/>
      </c>
      <c r="B1184" s="49">
        <f>'1_Raw_Games'!B1184</f>
        <v/>
      </c>
      <c r="C1184" s="48">
        <f>'1_Raw_Games'!D1184</f>
        <v/>
      </c>
      <c r="D1184" s="48">
        <f>'1_Raw_Games'!C1184</f>
        <v/>
      </c>
      <c r="E1184" s="48">
        <f>'1_Raw_Games'!O1184</f>
        <v/>
      </c>
      <c r="F1184" s="55">
        <f>'3_Elo_Chain'!H1184</f>
        <v/>
      </c>
      <c r="G1184" s="66" t="n">
        <v>-0.7446868116868928</v>
      </c>
      <c r="H1184" s="66" t="n">
        <v>1.810493081531455</v>
      </c>
      <c r="I1184" s="37" t="inlineStr">
        <is>
          <t>april</t>
        </is>
      </c>
    </row>
    <row r="1185" ht="15" customHeight="1" s="35">
      <c r="A1185" s="48">
        <f>'1_Raw_Games'!A1185</f>
        <v/>
      </c>
      <c r="B1185" s="49">
        <f>'1_Raw_Games'!B1185</f>
        <v/>
      </c>
      <c r="C1185" s="48">
        <f>'1_Raw_Games'!D1185</f>
        <v/>
      </c>
      <c r="D1185" s="48">
        <f>'1_Raw_Games'!C1185</f>
        <v/>
      </c>
      <c r="E1185" s="48">
        <f>'1_Raw_Games'!O1185</f>
        <v/>
      </c>
      <c r="F1185" s="55">
        <f>'3_Elo_Chain'!H1185</f>
        <v/>
      </c>
      <c r="G1185" s="66" t="n">
        <v>0.3609548369042453</v>
      </c>
      <c r="H1185" s="66" t="n">
        <v>3.325150469929158</v>
      </c>
      <c r="I1185" s="37" t="inlineStr">
        <is>
          <t>april</t>
        </is>
      </c>
    </row>
    <row r="1186" ht="15" customHeight="1" s="35">
      <c r="A1186" s="48">
        <f>'1_Raw_Games'!A1186</f>
        <v/>
      </c>
      <c r="B1186" s="49">
        <f>'1_Raw_Games'!B1186</f>
        <v/>
      </c>
      <c r="C1186" s="48">
        <f>'1_Raw_Games'!D1186</f>
        <v/>
      </c>
      <c r="D1186" s="48">
        <f>'1_Raw_Games'!C1186</f>
        <v/>
      </c>
      <c r="E1186" s="48">
        <f>'1_Raw_Games'!O1186</f>
        <v/>
      </c>
      <c r="F1186" s="55">
        <f>'3_Elo_Chain'!H1186</f>
        <v/>
      </c>
      <c r="G1186" s="66" t="n">
        <v>0.7799644173247791</v>
      </c>
      <c r="H1186" s="66" t="n">
        <v>-3.996852153590178</v>
      </c>
      <c r="I1186" s="37" t="inlineStr">
        <is>
          <t>april</t>
        </is>
      </c>
    </row>
    <row r="1187" ht="15" customHeight="1" s="35">
      <c r="A1187" s="48">
        <f>'1_Raw_Games'!A1187</f>
        <v/>
      </c>
      <c r="B1187" s="49">
        <f>'1_Raw_Games'!B1187</f>
        <v/>
      </c>
      <c r="C1187" s="48">
        <f>'1_Raw_Games'!D1187</f>
        <v/>
      </c>
      <c r="D1187" s="48">
        <f>'1_Raw_Games'!C1187</f>
        <v/>
      </c>
      <c r="E1187" s="48">
        <f>'1_Raw_Games'!O1187</f>
        <v/>
      </c>
      <c r="F1187" s="55">
        <f>'3_Elo_Chain'!H1187</f>
        <v/>
      </c>
      <c r="G1187" s="66" t="n">
        <v>-0.2151520331614594</v>
      </c>
      <c r="H1187" s="66" t="n">
        <v>-4.036818742983062</v>
      </c>
      <c r="I1187" s="37" t="inlineStr">
        <is>
          <t>april</t>
        </is>
      </c>
    </row>
    <row r="1188" ht="15" customHeight="1" s="35">
      <c r="A1188" s="48">
        <f>'1_Raw_Games'!A1188</f>
        <v/>
      </c>
      <c r="B1188" s="49">
        <f>'1_Raw_Games'!B1188</f>
        <v/>
      </c>
      <c r="C1188" s="48">
        <f>'1_Raw_Games'!D1188</f>
        <v/>
      </c>
      <c r="D1188" s="48">
        <f>'1_Raw_Games'!C1188</f>
        <v/>
      </c>
      <c r="E1188" s="48">
        <f>'1_Raw_Games'!O1188</f>
        <v/>
      </c>
      <c r="F1188" s="55">
        <f>'3_Elo_Chain'!H1188</f>
        <v/>
      </c>
      <c r="G1188" s="66" t="n">
        <v>0.7449370745204498</v>
      </c>
      <c r="H1188" s="66" t="n">
        <v>3.930294438902018</v>
      </c>
      <c r="I1188" s="37" t="inlineStr">
        <is>
          <t>april</t>
        </is>
      </c>
    </row>
    <row r="1189" ht="15" customHeight="1" s="35">
      <c r="A1189" s="48">
        <f>'1_Raw_Games'!A1189</f>
        <v/>
      </c>
      <c r="B1189" s="49">
        <f>'1_Raw_Games'!B1189</f>
        <v/>
      </c>
      <c r="C1189" s="48">
        <f>'1_Raw_Games'!D1189</f>
        <v/>
      </c>
      <c r="D1189" s="48">
        <f>'1_Raw_Games'!C1189</f>
        <v/>
      </c>
      <c r="E1189" s="48">
        <f>'1_Raw_Games'!O1189</f>
        <v/>
      </c>
      <c r="F1189" s="55">
        <f>'3_Elo_Chain'!H1189</f>
        <v/>
      </c>
      <c r="G1189" s="66" t="n">
        <v>0.0319018567305724</v>
      </c>
      <c r="H1189" s="66" t="n">
        <v>-3.370074212578513</v>
      </c>
      <c r="I1189" s="37" t="inlineStr">
        <is>
          <t>april</t>
        </is>
      </c>
    </row>
    <row r="1190" ht="15" customHeight="1" s="35">
      <c r="A1190" s="48">
        <f>'1_Raw_Games'!A1190</f>
        <v/>
      </c>
      <c r="B1190" s="49">
        <f>'1_Raw_Games'!B1190</f>
        <v/>
      </c>
      <c r="C1190" s="48">
        <f>'1_Raw_Games'!D1190</f>
        <v/>
      </c>
      <c r="D1190" s="48">
        <f>'1_Raw_Games'!C1190</f>
        <v/>
      </c>
      <c r="E1190" s="48">
        <f>'1_Raw_Games'!O1190</f>
        <v/>
      </c>
      <c r="F1190" s="55">
        <f>'3_Elo_Chain'!H1190</f>
        <v/>
      </c>
      <c r="G1190" s="66" t="n">
        <v>0.3966532225320278</v>
      </c>
      <c r="H1190" s="66" t="n">
        <v>-7.056297279034668</v>
      </c>
      <c r="I1190" s="37" t="inlineStr">
        <is>
          <t>april</t>
        </is>
      </c>
    </row>
    <row r="1191" ht="15" customHeight="1" s="35">
      <c r="A1191" s="48">
        <f>'1_Raw_Games'!A1191</f>
        <v/>
      </c>
      <c r="B1191" s="49">
        <f>'1_Raw_Games'!B1191</f>
        <v/>
      </c>
      <c r="C1191" s="48">
        <f>'1_Raw_Games'!D1191</f>
        <v/>
      </c>
      <c r="D1191" s="48">
        <f>'1_Raw_Games'!C1191</f>
        <v/>
      </c>
      <c r="E1191" s="48">
        <f>'1_Raw_Games'!O1191</f>
        <v/>
      </c>
      <c r="F1191" s="55">
        <f>'3_Elo_Chain'!H1191</f>
        <v/>
      </c>
      <c r="G1191" s="66" t="n">
        <v>0.099084792262962</v>
      </c>
      <c r="H1191" s="66" t="n">
        <v>-6.604385553028095</v>
      </c>
      <c r="I1191" s="37" t="inlineStr">
        <is>
          <t>april</t>
        </is>
      </c>
    </row>
    <row r="1192" ht="15" customHeight="1" s="35">
      <c r="A1192" s="48">
        <f>'1_Raw_Games'!A1192</f>
        <v/>
      </c>
      <c r="B1192" s="49">
        <f>'1_Raw_Games'!B1192</f>
        <v/>
      </c>
      <c r="C1192" s="48">
        <f>'1_Raw_Games'!D1192</f>
        <v/>
      </c>
      <c r="D1192" s="48">
        <f>'1_Raw_Games'!C1192</f>
        <v/>
      </c>
      <c r="E1192" s="48">
        <f>'1_Raw_Games'!O1192</f>
        <v/>
      </c>
      <c r="F1192" s="55">
        <f>'3_Elo_Chain'!H1192</f>
        <v/>
      </c>
      <c r="G1192" s="66" t="n">
        <v>1.123080601693436</v>
      </c>
      <c r="H1192" s="66" t="n">
        <v>5.809341652797437</v>
      </c>
      <c r="I1192" s="37" t="inlineStr">
        <is>
          <t>april</t>
        </is>
      </c>
    </row>
    <row r="1193" ht="15" customHeight="1" s="35">
      <c r="A1193" s="48">
        <f>'1_Raw_Games'!A1193</f>
        <v/>
      </c>
      <c r="B1193" s="49">
        <f>'1_Raw_Games'!B1193</f>
        <v/>
      </c>
      <c r="C1193" s="48">
        <f>'1_Raw_Games'!D1193</f>
        <v/>
      </c>
      <c r="D1193" s="48">
        <f>'1_Raw_Games'!C1193</f>
        <v/>
      </c>
      <c r="E1193" s="48">
        <f>'1_Raw_Games'!O1193</f>
        <v/>
      </c>
      <c r="F1193" s="55">
        <f>'3_Elo_Chain'!H1193</f>
        <v/>
      </c>
      <c r="G1193" s="66" t="n">
        <v>0.9489292200563813</v>
      </c>
      <c r="H1193" s="66" t="n">
        <v>-3.240393719085505</v>
      </c>
      <c r="I1193" s="37" t="inlineStr">
        <is>
          <t>april</t>
        </is>
      </c>
    </row>
    <row r="1194" ht="15" customHeight="1" s="35">
      <c r="A1194" s="48">
        <f>'1_Raw_Games'!A1194</f>
        <v/>
      </c>
      <c r="B1194" s="49">
        <f>'1_Raw_Games'!B1194</f>
        <v/>
      </c>
      <c r="C1194" s="48">
        <f>'1_Raw_Games'!D1194</f>
        <v/>
      </c>
      <c r="D1194" s="48">
        <f>'1_Raw_Games'!C1194</f>
        <v/>
      </c>
      <c r="E1194" s="48">
        <f>'1_Raw_Games'!O1194</f>
        <v/>
      </c>
      <c r="F1194" s="55">
        <f>'3_Elo_Chain'!H1194</f>
        <v/>
      </c>
      <c r="G1194" s="66" t="n">
        <v>1.121137706664384</v>
      </c>
      <c r="H1194" s="66" t="n">
        <v>12.07861837373866</v>
      </c>
      <c r="I1194" s="37" t="inlineStr">
        <is>
          <t>april</t>
        </is>
      </c>
    </row>
    <row r="1195" ht="15" customHeight="1" s="35">
      <c r="A1195" s="48">
        <f>'1_Raw_Games'!A1195</f>
        <v/>
      </c>
      <c r="B1195" s="49">
        <f>'1_Raw_Games'!B1195</f>
        <v/>
      </c>
      <c r="C1195" s="48">
        <f>'1_Raw_Games'!D1195</f>
        <v/>
      </c>
      <c r="D1195" s="48">
        <f>'1_Raw_Games'!C1195</f>
        <v/>
      </c>
      <c r="E1195" s="48">
        <f>'1_Raw_Games'!O1195</f>
        <v/>
      </c>
      <c r="F1195" s="55">
        <f>'3_Elo_Chain'!H1195</f>
        <v/>
      </c>
      <c r="G1195" s="66" t="n">
        <v>-0.5701135386186463</v>
      </c>
      <c r="H1195" s="66" t="n">
        <v>-4.659589890995798</v>
      </c>
      <c r="I1195" s="37" t="inlineStr">
        <is>
          <t>april</t>
        </is>
      </c>
    </row>
    <row r="1196" ht="15" customHeight="1" s="35">
      <c r="A1196" s="48">
        <f>'1_Raw_Games'!A1196</f>
        <v/>
      </c>
      <c r="B1196" s="49">
        <f>'1_Raw_Games'!B1196</f>
        <v/>
      </c>
      <c r="C1196" s="48">
        <f>'1_Raw_Games'!D1196</f>
        <v/>
      </c>
      <c r="D1196" s="48">
        <f>'1_Raw_Games'!C1196</f>
        <v/>
      </c>
      <c r="E1196" s="48">
        <f>'1_Raw_Games'!O1196</f>
        <v/>
      </c>
      <c r="F1196" s="55">
        <f>'3_Elo_Chain'!H1196</f>
        <v/>
      </c>
      <c r="G1196" s="66" t="n">
        <v>0.8629872585180743</v>
      </c>
      <c r="H1196" s="66" t="n">
        <v>2.048153578676513</v>
      </c>
      <c r="I1196" s="37" t="inlineStr">
        <is>
          <t>april</t>
        </is>
      </c>
    </row>
    <row r="1197" ht="15" customHeight="1" s="35">
      <c r="A1197" s="48">
        <f>'1_Raw_Games'!A1197</f>
        <v/>
      </c>
      <c r="B1197" s="49">
        <f>'1_Raw_Games'!B1197</f>
        <v/>
      </c>
      <c r="C1197" s="48">
        <f>'1_Raw_Games'!D1197</f>
        <v/>
      </c>
      <c r="D1197" s="48">
        <f>'1_Raw_Games'!C1197</f>
        <v/>
      </c>
      <c r="E1197" s="48">
        <f>'1_Raw_Games'!O1197</f>
        <v/>
      </c>
      <c r="F1197" s="55">
        <f>'3_Elo_Chain'!H1197</f>
        <v/>
      </c>
      <c r="G1197" s="66" t="n">
        <v>0.3269314397849787</v>
      </c>
      <c r="H1197" s="66" t="n">
        <v>13.4627107409693</v>
      </c>
      <c r="I1197" s="37" t="inlineStr">
        <is>
          <t>april</t>
        </is>
      </c>
    </row>
    <row r="1198" ht="15" customHeight="1" s="35">
      <c r="A1198" s="48">
        <f>'1_Raw_Games'!A1198</f>
        <v/>
      </c>
      <c r="B1198" s="49">
        <f>'1_Raw_Games'!B1198</f>
        <v/>
      </c>
      <c r="C1198" s="48">
        <f>'1_Raw_Games'!D1198</f>
        <v/>
      </c>
      <c r="D1198" s="48">
        <f>'1_Raw_Games'!C1198</f>
        <v/>
      </c>
      <c r="E1198" s="48">
        <f>'1_Raw_Games'!O1198</f>
        <v/>
      </c>
      <c r="F1198" s="55">
        <f>'3_Elo_Chain'!H1198</f>
        <v/>
      </c>
      <c r="G1198" s="66" t="n">
        <v>-0.2371558307397961</v>
      </c>
      <c r="H1198" s="66" t="n">
        <v>-2.374779531692263</v>
      </c>
      <c r="I1198" s="37" t="inlineStr">
        <is>
          <t>april</t>
        </is>
      </c>
    </row>
    <row r="1199" ht="15" customHeight="1" s="35">
      <c r="A1199" s="48">
        <f>'1_Raw_Games'!A1199</f>
        <v/>
      </c>
      <c r="B1199" s="49">
        <f>'1_Raw_Games'!B1199</f>
        <v/>
      </c>
      <c r="C1199" s="48">
        <f>'1_Raw_Games'!D1199</f>
        <v/>
      </c>
      <c r="D1199" s="48">
        <f>'1_Raw_Games'!C1199</f>
        <v/>
      </c>
      <c r="E1199" s="48">
        <f>'1_Raw_Games'!O1199</f>
        <v/>
      </c>
      <c r="F1199" s="55">
        <f>'3_Elo_Chain'!H1199</f>
        <v/>
      </c>
      <c r="G1199" s="66" t="n">
        <v>0.3014511123377477</v>
      </c>
      <c r="H1199" s="66" t="n">
        <v>-3.103543032773188</v>
      </c>
      <c r="I1199" s="37" t="inlineStr">
        <is>
          <t>april</t>
        </is>
      </c>
    </row>
    <row r="1200" ht="15" customHeight="1" s="35">
      <c r="A1200" s="48">
        <f>'1_Raw_Games'!A1200</f>
        <v/>
      </c>
      <c r="B1200" s="49">
        <f>'1_Raw_Games'!B1200</f>
        <v/>
      </c>
      <c r="C1200" s="48">
        <f>'1_Raw_Games'!D1200</f>
        <v/>
      </c>
      <c r="D1200" s="48">
        <f>'1_Raw_Games'!C1200</f>
        <v/>
      </c>
      <c r="E1200" s="48">
        <f>'1_Raw_Games'!O1200</f>
        <v/>
      </c>
      <c r="F1200" s="55">
        <f>'3_Elo_Chain'!H1200</f>
        <v/>
      </c>
      <c r="G1200" s="66" t="n">
        <v>0.1240855820597581</v>
      </c>
      <c r="H1200" s="66" t="n">
        <v>-1.014675038613602</v>
      </c>
      <c r="I1200" s="37" t="inlineStr">
        <is>
          <t>april</t>
        </is>
      </c>
    </row>
    <row r="1201" ht="15" customHeight="1" s="35">
      <c r="A1201" s="48">
        <f>'1_Raw_Games'!A1201</f>
        <v/>
      </c>
      <c r="B1201" s="49">
        <f>'1_Raw_Games'!B1201</f>
        <v/>
      </c>
      <c r="C1201" s="48">
        <f>'1_Raw_Games'!D1201</f>
        <v/>
      </c>
      <c r="D1201" s="48">
        <f>'1_Raw_Games'!C1201</f>
        <v/>
      </c>
      <c r="E1201" s="48">
        <f>'1_Raw_Games'!O1201</f>
        <v/>
      </c>
      <c r="F1201" s="55">
        <f>'3_Elo_Chain'!H1201</f>
        <v/>
      </c>
      <c r="G1201" s="66" t="n">
        <v>0.4685252011657552</v>
      </c>
      <c r="H1201" s="66" t="n">
        <v>4.147420460378828</v>
      </c>
      <c r="I1201" s="37" t="inlineStr">
        <is>
          <t>april</t>
        </is>
      </c>
    </row>
    <row r="1202" ht="15" customHeight="1" s="35">
      <c r="A1202" s="48">
        <f>'1_Raw_Games'!A1202</f>
        <v/>
      </c>
      <c r="B1202" s="49">
        <f>'1_Raw_Games'!B1202</f>
        <v/>
      </c>
      <c r="C1202" s="48">
        <f>'1_Raw_Games'!D1202</f>
        <v/>
      </c>
      <c r="D1202" s="48">
        <f>'1_Raw_Games'!C1202</f>
        <v/>
      </c>
      <c r="E1202" s="48">
        <f>'1_Raw_Games'!O1202</f>
        <v/>
      </c>
      <c r="F1202" s="55">
        <f>'3_Elo_Chain'!H1202</f>
        <v/>
      </c>
      <c r="G1202" s="66" t="n">
        <v>-0.2070565056967871</v>
      </c>
      <c r="H1202" s="66" t="n">
        <v>-2.17313950782849</v>
      </c>
      <c r="I1202" s="37" t="inlineStr">
        <is>
          <t>april</t>
        </is>
      </c>
    </row>
    <row r="1203" ht="15" customHeight="1" s="35">
      <c r="A1203" s="48">
        <f>'1_Raw_Games'!A1203</f>
        <v/>
      </c>
      <c r="B1203" s="49">
        <f>'1_Raw_Games'!B1203</f>
        <v/>
      </c>
      <c r="C1203" s="48">
        <f>'1_Raw_Games'!D1203</f>
        <v/>
      </c>
      <c r="D1203" s="48">
        <f>'1_Raw_Games'!C1203</f>
        <v/>
      </c>
      <c r="E1203" s="48">
        <f>'1_Raw_Games'!O1203</f>
        <v/>
      </c>
      <c r="F1203" s="55">
        <f>'3_Elo_Chain'!H1203</f>
        <v/>
      </c>
      <c r="G1203" s="66" t="n">
        <v>-0.2930888904197848</v>
      </c>
      <c r="H1203" s="66" t="n">
        <v>5.180052560023325</v>
      </c>
      <c r="I1203" s="37" t="inlineStr">
        <is>
          <t>april</t>
        </is>
      </c>
    </row>
    <row r="1204" ht="15" customHeight="1" s="35">
      <c r="A1204" s="48">
        <f>'1_Raw_Games'!A1204</f>
        <v/>
      </c>
      <c r="B1204" s="49">
        <f>'1_Raw_Games'!B1204</f>
        <v/>
      </c>
      <c r="C1204" s="48">
        <f>'1_Raw_Games'!D1204</f>
        <v/>
      </c>
      <c r="D1204" s="48">
        <f>'1_Raw_Games'!C1204</f>
        <v/>
      </c>
      <c r="E1204" s="48">
        <f>'1_Raw_Games'!O1204</f>
        <v/>
      </c>
      <c r="F1204" s="55">
        <f>'3_Elo_Chain'!H1204</f>
        <v/>
      </c>
      <c r="G1204" s="66" t="n">
        <v>-0.6234470197076938</v>
      </c>
      <c r="H1204" s="66" t="n">
        <v>6.291596643752261</v>
      </c>
      <c r="I1204" s="37" t="inlineStr">
        <is>
          <t>april</t>
        </is>
      </c>
    </row>
    <row r="1205" ht="15" customHeight="1" s="35">
      <c r="A1205" s="48">
        <f>'1_Raw_Games'!A1205</f>
        <v/>
      </c>
      <c r="B1205" s="49">
        <f>'1_Raw_Games'!B1205</f>
        <v/>
      </c>
      <c r="C1205" s="48">
        <f>'1_Raw_Games'!D1205</f>
        <v/>
      </c>
      <c r="D1205" s="48">
        <f>'1_Raw_Games'!C1205</f>
        <v/>
      </c>
      <c r="E1205" s="48">
        <f>'1_Raw_Games'!O1205</f>
        <v/>
      </c>
      <c r="F1205" s="55">
        <f>'3_Elo_Chain'!H1205</f>
        <v/>
      </c>
      <c r="G1205" s="66" t="n">
        <v>0.0296502869326069</v>
      </c>
      <c r="H1205" s="66" t="n">
        <v>4.581468189221541</v>
      </c>
      <c r="I1205" s="37" t="inlineStr">
        <is>
          <t>april</t>
        </is>
      </c>
    </row>
    <row r="1206" ht="15" customHeight="1" s="35">
      <c r="A1206" s="48">
        <f>'1_Raw_Games'!A1206</f>
        <v/>
      </c>
      <c r="B1206" s="49">
        <f>'1_Raw_Games'!B1206</f>
        <v/>
      </c>
      <c r="C1206" s="48">
        <f>'1_Raw_Games'!D1206</f>
        <v/>
      </c>
      <c r="D1206" s="48">
        <f>'1_Raw_Games'!C1206</f>
        <v/>
      </c>
      <c r="E1206" s="48">
        <f>'1_Raw_Games'!O1206</f>
        <v/>
      </c>
      <c r="F1206" s="55">
        <f>'3_Elo_Chain'!H1206</f>
        <v/>
      </c>
      <c r="G1206" s="66" t="n">
        <v>1.195490800584133</v>
      </c>
      <c r="H1206" s="66" t="n">
        <v>1.4902424820214</v>
      </c>
      <c r="I1206" s="37" t="inlineStr">
        <is>
          <t>april</t>
        </is>
      </c>
    </row>
    <row r="1207" ht="15" customHeight="1" s="35">
      <c r="A1207" s="48">
        <f>'1_Raw_Games'!A1207</f>
        <v/>
      </c>
      <c r="B1207" s="49">
        <f>'1_Raw_Games'!B1207</f>
        <v/>
      </c>
      <c r="C1207" s="48">
        <f>'1_Raw_Games'!D1207</f>
        <v/>
      </c>
      <c r="D1207" s="48">
        <f>'1_Raw_Games'!C1207</f>
        <v/>
      </c>
      <c r="E1207" s="48">
        <f>'1_Raw_Games'!O1207</f>
        <v/>
      </c>
      <c r="F1207" s="55">
        <f>'3_Elo_Chain'!H1207</f>
        <v/>
      </c>
      <c r="G1207" s="66" t="n">
        <v>-0.6020077209042248</v>
      </c>
      <c r="H1207" s="66" t="n">
        <v>3.828064486193231</v>
      </c>
      <c r="I1207" s="37" t="inlineStr">
        <is>
          <t>april</t>
        </is>
      </c>
    </row>
    <row r="1208" ht="15" customHeight="1" s="35">
      <c r="A1208" s="48">
        <f>'1_Raw_Games'!A1208</f>
        <v/>
      </c>
      <c r="B1208" s="49">
        <f>'1_Raw_Games'!B1208</f>
        <v/>
      </c>
      <c r="C1208" s="48">
        <f>'1_Raw_Games'!D1208</f>
        <v/>
      </c>
      <c r="D1208" s="48">
        <f>'1_Raw_Games'!C1208</f>
        <v/>
      </c>
      <c r="E1208" s="48">
        <f>'1_Raw_Games'!O1208</f>
        <v/>
      </c>
      <c r="F1208" s="55">
        <f>'3_Elo_Chain'!H1208</f>
        <v/>
      </c>
      <c r="G1208" s="66" t="n">
        <v>0.4701769009154871</v>
      </c>
      <c r="H1208" s="66" t="n">
        <v>-1.563508776260526</v>
      </c>
      <c r="I1208" s="37" t="inlineStr">
        <is>
          <t>april</t>
        </is>
      </c>
    </row>
    <row r="1209" ht="15" customHeight="1" s="35">
      <c r="A1209" s="48">
        <f>'1_Raw_Games'!A1209</f>
        <v/>
      </c>
      <c r="B1209" s="49">
        <f>'1_Raw_Games'!B1209</f>
        <v/>
      </c>
      <c r="C1209" s="48">
        <f>'1_Raw_Games'!D1209</f>
        <v/>
      </c>
      <c r="D1209" s="48">
        <f>'1_Raw_Games'!C1209</f>
        <v/>
      </c>
      <c r="E1209" s="48">
        <f>'1_Raw_Games'!O1209</f>
        <v/>
      </c>
      <c r="F1209" s="55">
        <f>'3_Elo_Chain'!H1209</f>
        <v/>
      </c>
      <c r="G1209" s="66" t="n">
        <v>-0.2142273165001965</v>
      </c>
      <c r="H1209" s="66" t="n">
        <v>1.367515643788704</v>
      </c>
      <c r="I1209" s="37" t="inlineStr">
        <is>
          <t>april</t>
        </is>
      </c>
    </row>
    <row r="1210" ht="15" customHeight="1" s="35">
      <c r="A1210" s="48">
        <f>'1_Raw_Games'!A1210</f>
        <v/>
      </c>
      <c r="B1210" s="49">
        <f>'1_Raw_Games'!B1210</f>
        <v/>
      </c>
      <c r="C1210" s="48">
        <f>'1_Raw_Games'!D1210</f>
        <v/>
      </c>
      <c r="D1210" s="48">
        <f>'1_Raw_Games'!C1210</f>
        <v/>
      </c>
      <c r="E1210" s="48">
        <f>'1_Raw_Games'!O1210</f>
        <v/>
      </c>
      <c r="F1210" s="55">
        <f>'3_Elo_Chain'!H1210</f>
        <v/>
      </c>
      <c r="G1210" s="66" t="n">
        <v>0.3737662390941533</v>
      </c>
      <c r="H1210" s="66" t="n">
        <v>5.564181789727821</v>
      </c>
      <c r="I1210" s="37" t="inlineStr">
        <is>
          <t>april</t>
        </is>
      </c>
    </row>
    <row r="1211" ht="15" customHeight="1" s="35">
      <c r="A1211" s="48">
        <f>'1_Raw_Games'!A1211</f>
        <v/>
      </c>
      <c r="B1211" s="49">
        <f>'1_Raw_Games'!B1211</f>
        <v/>
      </c>
      <c r="C1211" s="48">
        <f>'1_Raw_Games'!D1211</f>
        <v/>
      </c>
      <c r="D1211" s="48">
        <f>'1_Raw_Games'!C1211</f>
        <v/>
      </c>
      <c r="E1211" s="48">
        <f>'1_Raw_Games'!O1211</f>
        <v/>
      </c>
      <c r="F1211" s="55">
        <f>'3_Elo_Chain'!H1211</f>
        <v/>
      </c>
      <c r="G1211" s="66" t="n">
        <v>0.6182472462499963</v>
      </c>
      <c r="H1211" s="66" t="n">
        <v>-3.82848741145475</v>
      </c>
      <c r="I1211" s="37" t="inlineStr">
        <is>
          <t>april</t>
        </is>
      </c>
    </row>
    <row r="1212" ht="15" customHeight="1" s="35">
      <c r="A1212" s="48">
        <f>'1_Raw_Games'!A1212</f>
        <v/>
      </c>
      <c r="B1212" s="49">
        <f>'1_Raw_Games'!B1212</f>
        <v/>
      </c>
      <c r="C1212" s="48">
        <f>'1_Raw_Games'!D1212</f>
        <v/>
      </c>
      <c r="D1212" s="48">
        <f>'1_Raw_Games'!C1212</f>
        <v/>
      </c>
      <c r="E1212" s="48">
        <f>'1_Raw_Games'!O1212</f>
        <v/>
      </c>
      <c r="F1212" s="55">
        <f>'3_Elo_Chain'!H1212</f>
        <v/>
      </c>
      <c r="G1212" s="66" t="n">
        <v>1.498422147811513</v>
      </c>
      <c r="H1212" s="66" t="n">
        <v>8.994106110376912</v>
      </c>
      <c r="I1212" s="37" t="inlineStr">
        <is>
          <t>april</t>
        </is>
      </c>
    </row>
    <row r="1213" ht="15" customHeight="1" s="35">
      <c r="A1213" s="48">
        <f>'1_Raw_Games'!A1213</f>
        <v/>
      </c>
      <c r="B1213" s="49">
        <f>'1_Raw_Games'!B1213</f>
        <v/>
      </c>
      <c r="C1213" s="48">
        <f>'1_Raw_Games'!D1213</f>
        <v/>
      </c>
      <c r="D1213" s="48">
        <f>'1_Raw_Games'!C1213</f>
        <v/>
      </c>
      <c r="E1213" s="48">
        <f>'1_Raw_Games'!O1213</f>
        <v/>
      </c>
      <c r="F1213" s="55">
        <f>'3_Elo_Chain'!H1213</f>
        <v/>
      </c>
      <c r="G1213" s="66" t="n">
        <v>0.09720313558759471</v>
      </c>
      <c r="H1213" s="66" t="n">
        <v>4.252106085331077</v>
      </c>
      <c r="I1213" s="37" t="inlineStr">
        <is>
          <t>april</t>
        </is>
      </c>
    </row>
    <row r="1214" ht="15" customHeight="1" s="35">
      <c r="A1214" s="48">
        <f>'1_Raw_Games'!A1214</f>
        <v/>
      </c>
      <c r="B1214" s="49">
        <f>'1_Raw_Games'!B1214</f>
        <v/>
      </c>
      <c r="C1214" s="48">
        <f>'1_Raw_Games'!D1214</f>
        <v/>
      </c>
      <c r="D1214" s="48">
        <f>'1_Raw_Games'!C1214</f>
        <v/>
      </c>
      <c r="E1214" s="48">
        <f>'1_Raw_Games'!O1214</f>
        <v/>
      </c>
      <c r="F1214" s="55">
        <f>'3_Elo_Chain'!H1214</f>
        <v/>
      </c>
      <c r="G1214" s="66" t="n">
        <v>-0.2216696689595913</v>
      </c>
      <c r="H1214" s="66" t="n">
        <v>-2.052836549472303</v>
      </c>
      <c r="I1214" s="37" t="inlineStr">
        <is>
          <t>april</t>
        </is>
      </c>
    </row>
    <row r="1215" ht="15" customHeight="1" s="35">
      <c r="A1215" s="48">
        <f>'1_Raw_Games'!A1215</f>
        <v/>
      </c>
      <c r="B1215" s="49">
        <f>'1_Raw_Games'!B1215</f>
        <v/>
      </c>
      <c r="C1215" s="48">
        <f>'1_Raw_Games'!D1215</f>
        <v/>
      </c>
      <c r="D1215" s="48">
        <f>'1_Raw_Games'!C1215</f>
        <v/>
      </c>
      <c r="E1215" s="48">
        <f>'1_Raw_Games'!O1215</f>
        <v/>
      </c>
      <c r="F1215" s="55">
        <f>'3_Elo_Chain'!H1215</f>
        <v/>
      </c>
      <c r="G1215" s="66" t="n">
        <v>0.2084177530017281</v>
      </c>
      <c r="H1215" s="66" t="n">
        <v>7.194927108702147</v>
      </c>
      <c r="I1215" s="37" t="inlineStr">
        <is>
          <t>april</t>
        </is>
      </c>
    </row>
    <row r="1216" ht="15" customHeight="1" s="35">
      <c r="A1216" s="48">
        <f>'1_Raw_Games'!A1216</f>
        <v/>
      </c>
      <c r="B1216" s="49">
        <f>'1_Raw_Games'!B1216</f>
        <v/>
      </c>
      <c r="C1216" s="48">
        <f>'1_Raw_Games'!D1216</f>
        <v/>
      </c>
      <c r="D1216" s="48">
        <f>'1_Raw_Games'!C1216</f>
        <v/>
      </c>
      <c r="E1216" s="48">
        <f>'1_Raw_Games'!O1216</f>
        <v/>
      </c>
      <c r="F1216" s="55">
        <f>'3_Elo_Chain'!H1216</f>
        <v/>
      </c>
      <c r="G1216" s="66" t="n">
        <v>-0.3363289133599187</v>
      </c>
      <c r="H1216" s="66" t="n">
        <v>3.827370583814033</v>
      </c>
      <c r="I1216" s="37" t="inlineStr">
        <is>
          <t>april</t>
        </is>
      </c>
    </row>
    <row r="1217" ht="15" customHeight="1" s="35">
      <c r="A1217" s="48">
        <f>'1_Raw_Games'!A1217</f>
        <v/>
      </c>
      <c r="B1217" s="49">
        <f>'1_Raw_Games'!B1217</f>
        <v/>
      </c>
      <c r="C1217" s="48">
        <f>'1_Raw_Games'!D1217</f>
        <v/>
      </c>
      <c r="D1217" s="48">
        <f>'1_Raw_Games'!C1217</f>
        <v/>
      </c>
      <c r="E1217" s="48">
        <f>'1_Raw_Games'!O1217</f>
        <v/>
      </c>
      <c r="F1217" s="55">
        <f>'3_Elo_Chain'!H1217</f>
        <v/>
      </c>
      <c r="G1217" s="66" t="n">
        <v>0.4679563099394299</v>
      </c>
      <c r="H1217" s="66" t="n">
        <v>-2.709599933833891</v>
      </c>
      <c r="I1217" s="37" t="inlineStr">
        <is>
          <t>april</t>
        </is>
      </c>
    </row>
    <row r="1218" ht="15" customHeight="1" s="35">
      <c r="A1218" s="48">
        <f>'1_Raw_Games'!A1218</f>
        <v/>
      </c>
      <c r="B1218" s="49">
        <f>'1_Raw_Games'!B1218</f>
        <v/>
      </c>
      <c r="C1218" s="48">
        <f>'1_Raw_Games'!D1218</f>
        <v/>
      </c>
      <c r="D1218" s="48">
        <f>'1_Raw_Games'!C1218</f>
        <v/>
      </c>
      <c r="E1218" s="48">
        <f>'1_Raw_Games'!O1218</f>
        <v/>
      </c>
      <c r="F1218" s="55">
        <f>'3_Elo_Chain'!H1218</f>
        <v/>
      </c>
      <c r="G1218" s="66" t="n">
        <v>0.5799319454120271</v>
      </c>
      <c r="H1218" s="66" t="n">
        <v>2.615042731788872</v>
      </c>
      <c r="I1218" s="37" t="inlineStr">
        <is>
          <t>april</t>
        </is>
      </c>
    </row>
    <row r="1219" ht="15" customHeight="1" s="35">
      <c r="A1219" s="48">
        <f>'1_Raw_Games'!A1219</f>
        <v/>
      </c>
      <c r="B1219" s="49">
        <f>'1_Raw_Games'!B1219</f>
        <v/>
      </c>
      <c r="C1219" s="48">
        <f>'1_Raw_Games'!D1219</f>
        <v/>
      </c>
      <c r="D1219" s="48">
        <f>'1_Raw_Games'!C1219</f>
        <v/>
      </c>
      <c r="E1219" s="48">
        <f>'1_Raw_Games'!O1219</f>
        <v/>
      </c>
      <c r="F1219" s="55">
        <f>'3_Elo_Chain'!H1219</f>
        <v/>
      </c>
      <c r="G1219" s="66" t="n">
        <v>1.412280962034907</v>
      </c>
      <c r="H1219" s="66" t="n">
        <v>2.049915386119848</v>
      </c>
      <c r="I1219" s="37" t="inlineStr">
        <is>
          <t>april</t>
        </is>
      </c>
    </row>
    <row r="1220" ht="15" customHeight="1" s="35">
      <c r="A1220" s="48">
        <f>'1_Raw_Games'!A1220</f>
        <v/>
      </c>
      <c r="B1220" s="49">
        <f>'1_Raw_Games'!B1220</f>
        <v/>
      </c>
      <c r="C1220" s="48">
        <f>'1_Raw_Games'!D1220</f>
        <v/>
      </c>
      <c r="D1220" s="48">
        <f>'1_Raw_Games'!C1220</f>
        <v/>
      </c>
      <c r="E1220" s="48">
        <f>'1_Raw_Games'!O1220</f>
        <v/>
      </c>
      <c r="F1220" s="55">
        <f>'3_Elo_Chain'!H1220</f>
        <v/>
      </c>
      <c r="G1220" s="66" t="n">
        <v>-1.125512561431392</v>
      </c>
      <c r="H1220" s="66" t="n">
        <v>3.981718877017818</v>
      </c>
      <c r="I1220" s="37" t="inlineStr">
        <is>
          <t>april</t>
        </is>
      </c>
    </row>
    <row r="1221" ht="15" customHeight="1" s="35">
      <c r="A1221" s="48">
        <f>'1_Raw_Games'!A1221</f>
        <v/>
      </c>
      <c r="B1221" s="49">
        <f>'1_Raw_Games'!B1221</f>
        <v/>
      </c>
      <c r="C1221" s="48">
        <f>'1_Raw_Games'!D1221</f>
        <v/>
      </c>
      <c r="D1221" s="48">
        <f>'1_Raw_Games'!C1221</f>
        <v/>
      </c>
      <c r="E1221" s="48">
        <f>'1_Raw_Games'!O1221</f>
        <v/>
      </c>
      <c r="F1221" s="55">
        <f>'3_Elo_Chain'!H1221</f>
        <v/>
      </c>
      <c r="G1221" s="66" t="n">
        <v>0.1086360842580886</v>
      </c>
      <c r="H1221" s="66" t="n">
        <v>-11.09979702434643</v>
      </c>
      <c r="I1221" s="37" t="inlineStr">
        <is>
          <t>april</t>
        </is>
      </c>
    </row>
    <row r="1222" ht="15" customHeight="1" s="35">
      <c r="A1222" s="48">
        <f>'1_Raw_Games'!A1222</f>
        <v/>
      </c>
      <c r="B1222" s="49">
        <f>'1_Raw_Games'!B1222</f>
        <v/>
      </c>
      <c r="C1222" s="48">
        <f>'1_Raw_Games'!D1222</f>
        <v/>
      </c>
      <c r="D1222" s="48">
        <f>'1_Raw_Games'!C1222</f>
        <v/>
      </c>
      <c r="E1222" s="48">
        <f>'1_Raw_Games'!O1222</f>
        <v/>
      </c>
      <c r="F1222" s="55">
        <f>'3_Elo_Chain'!H1222</f>
        <v/>
      </c>
      <c r="G1222" s="66" t="n">
        <v>0.5903565743287797</v>
      </c>
      <c r="H1222" s="66" t="n">
        <v>-2.565679942231695</v>
      </c>
      <c r="I1222" s="37" t="inlineStr">
        <is>
          <t>april</t>
        </is>
      </c>
    </row>
    <row r="1223" ht="15" customHeight="1" s="35">
      <c r="A1223" s="48">
        <f>'1_Raw_Games'!A1223</f>
        <v/>
      </c>
      <c r="B1223" s="49">
        <f>'1_Raw_Games'!B1223</f>
        <v/>
      </c>
      <c r="C1223" s="48">
        <f>'1_Raw_Games'!D1223</f>
        <v/>
      </c>
      <c r="D1223" s="48">
        <f>'1_Raw_Games'!C1223</f>
        <v/>
      </c>
      <c r="E1223" s="48">
        <f>'1_Raw_Games'!O1223</f>
        <v/>
      </c>
      <c r="F1223" s="55">
        <f>'3_Elo_Chain'!H1223</f>
        <v/>
      </c>
      <c r="G1223" s="66" t="n">
        <v>0.6529818773044633</v>
      </c>
      <c r="H1223" s="66" t="n">
        <v>5.221912274853565</v>
      </c>
      <c r="I1223" s="37" t="inlineStr">
        <is>
          <t>april</t>
        </is>
      </c>
    </row>
    <row r="1224" ht="15" customHeight="1" s="35">
      <c r="A1224" s="48">
        <f>'1_Raw_Games'!A1224</f>
        <v/>
      </c>
      <c r="B1224" s="49">
        <f>'1_Raw_Games'!B1224</f>
        <v/>
      </c>
      <c r="C1224" s="48">
        <f>'1_Raw_Games'!D1224</f>
        <v/>
      </c>
      <c r="D1224" s="48">
        <f>'1_Raw_Games'!C1224</f>
        <v/>
      </c>
      <c r="E1224" s="48">
        <f>'1_Raw_Games'!O1224</f>
        <v/>
      </c>
      <c r="F1224" s="55">
        <f>'3_Elo_Chain'!H1224</f>
        <v/>
      </c>
      <c r="G1224" s="66" t="n">
        <v>1.104074325649603</v>
      </c>
      <c r="H1224" s="66" t="n">
        <v>2.186499965129508</v>
      </c>
      <c r="I1224" s="37" t="inlineStr">
        <is>
          <t>april</t>
        </is>
      </c>
    </row>
    <row r="1225" ht="15" customHeight="1" s="35">
      <c r="A1225" s="48">
        <f>'1_Raw_Games'!A1225</f>
        <v/>
      </c>
      <c r="B1225" s="49">
        <f>'1_Raw_Games'!B1225</f>
        <v/>
      </c>
      <c r="C1225" s="48">
        <f>'1_Raw_Games'!D1225</f>
        <v/>
      </c>
      <c r="D1225" s="48">
        <f>'1_Raw_Games'!C1225</f>
        <v/>
      </c>
      <c r="E1225" s="48">
        <f>'1_Raw_Games'!O1225</f>
        <v/>
      </c>
      <c r="F1225" s="55">
        <f>'3_Elo_Chain'!H1225</f>
        <v/>
      </c>
      <c r="G1225" s="66" t="n">
        <v>0.0389310179667976</v>
      </c>
      <c r="H1225" s="66" t="n">
        <v>-0.3860379472835422</v>
      </c>
      <c r="I1225" s="37" t="inlineStr">
        <is>
          <t>april</t>
        </is>
      </c>
    </row>
    <row r="1226" ht="15" customHeight="1" s="35">
      <c r="A1226" s="48">
        <f>'1_Raw_Games'!A1226</f>
        <v/>
      </c>
      <c r="B1226" s="49">
        <f>'1_Raw_Games'!B1226</f>
        <v/>
      </c>
      <c r="C1226" s="48">
        <f>'1_Raw_Games'!D1226</f>
        <v/>
      </c>
      <c r="D1226" s="48">
        <f>'1_Raw_Games'!C1226</f>
        <v/>
      </c>
      <c r="E1226" s="48">
        <f>'1_Raw_Games'!O1226</f>
        <v/>
      </c>
      <c r="F1226" s="55">
        <f>'3_Elo_Chain'!H1226</f>
        <v/>
      </c>
      <c r="G1226" s="66" t="n">
        <v>1.12346588887937</v>
      </c>
      <c r="H1226" s="66" t="n">
        <v>17.51547323558718</v>
      </c>
      <c r="I1226" s="37" t="inlineStr">
        <is>
          <t>april</t>
        </is>
      </c>
    </row>
    <row r="1227" ht="15" customHeight="1" s="35">
      <c r="A1227" s="48">
        <f>'1_Raw_Games'!A1227</f>
        <v/>
      </c>
      <c r="B1227" s="49">
        <f>'1_Raw_Games'!B1227</f>
        <v/>
      </c>
      <c r="C1227" s="48">
        <f>'1_Raw_Games'!D1227</f>
        <v/>
      </c>
      <c r="D1227" s="48">
        <f>'1_Raw_Games'!C1227</f>
        <v/>
      </c>
      <c r="E1227" s="48">
        <f>'1_Raw_Games'!O1227</f>
        <v/>
      </c>
      <c r="F1227" s="55">
        <f>'3_Elo_Chain'!H1227</f>
        <v/>
      </c>
      <c r="G1227" s="66" t="n">
        <v>0.9761243970895797</v>
      </c>
      <c r="H1227" s="66" t="n">
        <v>4.170956046798037</v>
      </c>
      <c r="I1227" s="37" t="inlineStr">
        <is>
          <t>april</t>
        </is>
      </c>
    </row>
    <row r="1228" ht="15" customHeight="1" s="35">
      <c r="A1228" s="48">
        <f>'1_Raw_Games'!A1228</f>
        <v/>
      </c>
      <c r="B1228" s="49">
        <f>'1_Raw_Games'!B1228</f>
        <v/>
      </c>
      <c r="C1228" s="48">
        <f>'1_Raw_Games'!D1228</f>
        <v/>
      </c>
      <c r="D1228" s="48">
        <f>'1_Raw_Games'!C1228</f>
        <v/>
      </c>
      <c r="E1228" s="48">
        <f>'1_Raw_Games'!O1228</f>
        <v/>
      </c>
      <c r="F1228" s="55">
        <f>'3_Elo_Chain'!H1228</f>
        <v/>
      </c>
      <c r="G1228" s="66" t="n">
        <v>0.9361043869926692</v>
      </c>
      <c r="H1228" s="66" t="n">
        <v>4.888313287893648</v>
      </c>
      <c r="I1228" s="37" t="inlineStr">
        <is>
          <t>april</t>
        </is>
      </c>
    </row>
    <row r="1229" ht="15" customHeight="1" s="35">
      <c r="A1229" s="48">
        <f>'1_Raw_Games'!A1229</f>
        <v/>
      </c>
      <c r="B1229" s="49">
        <f>'1_Raw_Games'!B1229</f>
        <v/>
      </c>
      <c r="C1229" s="48">
        <f>'1_Raw_Games'!D1229</f>
        <v/>
      </c>
      <c r="D1229" s="48">
        <f>'1_Raw_Games'!C1229</f>
        <v/>
      </c>
      <c r="E1229" s="48">
        <f>'1_Raw_Games'!O1229</f>
        <v/>
      </c>
      <c r="F1229" s="55">
        <f>'3_Elo_Chain'!H1229</f>
        <v/>
      </c>
      <c r="G1229" s="66" t="n">
        <v>0.5795871148568312</v>
      </c>
      <c r="H1229" s="66" t="n">
        <v>1.259755227772893</v>
      </c>
      <c r="I1229" s="37" t="inlineStr">
        <is>
          <t>april</t>
        </is>
      </c>
    </row>
    <row r="1230" ht="15" customHeight="1" s="35">
      <c r="A1230" s="48">
        <f>'1_Raw_Games'!A1230</f>
        <v/>
      </c>
      <c r="B1230" s="49">
        <f>'1_Raw_Games'!B1230</f>
        <v/>
      </c>
      <c r="C1230" s="48">
        <f>'1_Raw_Games'!D1230</f>
        <v/>
      </c>
      <c r="D1230" s="48">
        <f>'1_Raw_Games'!C1230</f>
        <v/>
      </c>
      <c r="E1230" s="48">
        <f>'1_Raw_Games'!O1230</f>
        <v/>
      </c>
      <c r="F1230" s="55">
        <f>'3_Elo_Chain'!H1230</f>
        <v/>
      </c>
      <c r="G1230" s="66" t="n">
        <v>1.266305899659694</v>
      </c>
      <c r="H1230" s="66" t="n">
        <v>0.2850118579531451</v>
      </c>
      <c r="I1230" s="37" t="inlineStr">
        <is>
          <t>april</t>
        </is>
      </c>
    </row>
    <row r="1231" ht="15" customHeight="1" s="35">
      <c r="A1231" s="48">
        <f>'1_Raw_Games'!A1231</f>
        <v/>
      </c>
      <c r="B1231" s="49">
        <f>'1_Raw_Games'!B1231</f>
        <v/>
      </c>
      <c r="C1231" s="48">
        <f>'1_Raw_Games'!D1231</f>
        <v/>
      </c>
      <c r="D1231" s="48">
        <f>'1_Raw_Games'!C1231</f>
        <v/>
      </c>
      <c r="E1231" s="48">
        <f>'1_Raw_Games'!O1231</f>
        <v/>
      </c>
      <c r="F1231" s="55">
        <f>'3_Elo_Chain'!H1231</f>
        <v/>
      </c>
      <c r="G1231" s="66" t="n">
        <v>0.3559111977035573</v>
      </c>
      <c r="H1231" s="66" t="n">
        <v>5.725886985315338</v>
      </c>
      <c r="I1231" s="37" t="inlineStr">
        <is>
          <t>april</t>
        </is>
      </c>
    </row>
    <row r="1232" ht="15" customHeight="1" s="35">
      <c r="A1232" s="48">
        <f>'1_Raw_Games'!A1232</f>
        <v/>
      </c>
      <c r="B1232" s="49">
        <f>'1_Raw_Games'!B1232</f>
        <v/>
      </c>
      <c r="C1232" s="48">
        <f>'1_Raw_Games'!D1232</f>
        <v/>
      </c>
      <c r="D1232" s="48">
        <f>'1_Raw_Games'!C1232</f>
        <v/>
      </c>
      <c r="E1232" s="48">
        <f>'1_Raw_Games'!O1232</f>
        <v/>
      </c>
      <c r="F1232" s="55">
        <f>'3_Elo_Chain'!H1232</f>
        <v/>
      </c>
      <c r="G1232" s="66" t="n">
        <v>0.8911061148809236</v>
      </c>
      <c r="H1232" s="66" t="n">
        <v>10.0276974727995</v>
      </c>
      <c r="I1232" s="37" t="inlineStr">
        <is>
          <t>april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4"/>
    <col width="9" customWidth="1" style="34" min="5" max="5"/>
    <col width="11" customWidth="1" style="34" min="6" max="7"/>
    <col width="12" customWidth="1" style="34" min="8" max="8"/>
    <col width="13" customWidth="1" style="34" min="9" max="9"/>
    <col width="3" customWidth="1" style="34" min="10" max="10"/>
    <col width="8" customWidth="1" style="34" min="11" max="11"/>
    <col width="13" customWidth="1" style="34" min="12" max="14"/>
  </cols>
  <sheetData>
    <row r="1" ht="15" customHeight="1" s="35">
      <c r="A1" s="40" t="inlineStr">
        <is>
          <t>BRADLEY-TERRY, FROZEN AT MARCH 31 — the single fit that prices April (features.py _fit_bradley_terry)</t>
        </is>
      </c>
    </row>
    <row r="2" ht="15" customHeight="1" s="35">
      <c r="A2" s="37" t="inlineStr">
        <is>
          <t>Model: P(home win) = sigmoid(s_home − s_away + b0), coefficients minimizing  0.5·Σs² + C·Σ ln(1+e^(−y·f))  with C = 0.15, y = ±1 (sklearn LogisticRegression parameterization, intercept unpenalized).</t>
        </is>
      </c>
    </row>
    <row r="3" ht="15" customHeight="1" s="35">
      <c r="A3" s="37" t="inlineStr">
        <is>
          <t>Coefficients below were produced by this exact optimization (reproduce live: Data → Solver → minimize objective cell N4 by changing L6:L36, GRG Nonlinear). The gradient block proves optimality on-sheet: all 31 partials ~ 0.</t>
        </is>
      </c>
      <c r="K3" s="40" t="inlineStr">
        <is>
          <t>penalized objective (Solver target):</t>
        </is>
      </c>
    </row>
    <row r="4" ht="15" customHeight="1" s="35">
      <c r="K4" s="37" t="inlineStr">
        <is>
          <t>value → minimize by changing L6:L36:</t>
        </is>
      </c>
      <c r="N4" s="56">
        <f>0.5*SUMPRODUCT($L$6:$L$35,$L$6:$L$35)+SUM($I$6:$I$1139)</f>
        <v/>
      </c>
    </row>
    <row r="5" ht="26.25" customHeight="1" s="35">
      <c r="A5" s="41" t="inlineStr">
        <is>
          <t>game_id</t>
        </is>
      </c>
      <c r="B5" s="41" t="inlineStr">
        <is>
          <t>date</t>
        </is>
      </c>
      <c r="C5" s="41" t="inlineStr">
        <is>
          <t>home</t>
        </is>
      </c>
      <c r="D5" s="41" t="inlineStr">
        <is>
          <t>away</t>
        </is>
      </c>
      <c r="E5" s="41" t="inlineStr">
        <is>
          <t>home_win</t>
        </is>
      </c>
      <c r="F5" s="41" t="inlineStr">
        <is>
          <t>s_home</t>
        </is>
      </c>
      <c r="G5" s="41" t="inlineStr">
        <is>
          <t>s_away</t>
        </is>
      </c>
      <c r="H5" s="41" t="inlineStr">
        <is>
          <t>f = sh−sa+b0</t>
        </is>
      </c>
      <c r="I5" s="41" t="inlineStr">
        <is>
          <t>C·ln(1+e^−yf)</t>
        </is>
      </c>
      <c r="K5" s="41" t="inlineStr">
        <is>
          <t>team</t>
        </is>
      </c>
      <c r="L5" s="41" t="inlineStr">
        <is>
          <t>strength s</t>
        </is>
      </c>
      <c r="M5" s="41" t="inlineStr">
        <is>
          <t>∂obj/∂s (≈0)</t>
        </is>
      </c>
      <c r="N5" s="41" t="inlineStr">
        <is>
          <t>check</t>
        </is>
      </c>
    </row>
    <row r="6" ht="15" customHeight="1" s="35">
      <c r="A6" s="48">
        <f>'1_Raw_Games'!A3</f>
        <v/>
      </c>
      <c r="B6" s="49">
        <f>'1_Raw_Games'!B3</f>
        <v/>
      </c>
      <c r="C6" s="48">
        <f>'1_Raw_Games'!D3</f>
        <v/>
      </c>
      <c r="D6" s="48">
        <f>'1_Raw_Games'!C3</f>
        <v/>
      </c>
      <c r="E6" s="48">
        <f>'1_Raw_Games'!O3</f>
        <v/>
      </c>
      <c r="F6" s="52">
        <f>INDEX($L$6:$L$35,MATCH(C6,$K$6:$K$35,0))</f>
        <v/>
      </c>
      <c r="G6" s="52">
        <f>INDEX($L$6:$L$35,MATCH(D6,$K$6:$K$35,0))</f>
        <v/>
      </c>
      <c r="H6" s="52">
        <f>F6-G6+$L$36</f>
        <v/>
      </c>
      <c r="I6" s="51">
        <f>'2_Params'!$B$11*LN(1+EXP(-(2*E6-1)*H6))</f>
        <v/>
      </c>
      <c r="K6" s="40" t="inlineStr">
        <is>
          <t>ATL</t>
        </is>
      </c>
      <c r="L6" s="57" t="n">
        <v>0.192650948778183</v>
      </c>
      <c r="M6" s="54">
        <f>L6+'2_Params'!$B$11*(SUMPRODUCT(($C$6:$C$1139=K6)*(1/(1+EXP(-$H$6:$H$1139))-$E$6:$E$1139))-SUMPRODUCT(($D$6:$D$1139=K6)*(1/(1+EXP(-$H$6:$H$1139))-$E$6:$E$1139)))</f>
        <v/>
      </c>
      <c r="N6" s="34">
        <f>IF(ABS(M6)&lt;0.000001,"OK","!!")</f>
        <v/>
      </c>
    </row>
    <row r="7" ht="15" customHeight="1" s="35">
      <c r="A7" s="48">
        <f>'1_Raw_Games'!A4</f>
        <v/>
      </c>
      <c r="B7" s="49">
        <f>'1_Raw_Games'!B4</f>
        <v/>
      </c>
      <c r="C7" s="48">
        <f>'1_Raw_Games'!D4</f>
        <v/>
      </c>
      <c r="D7" s="48">
        <f>'1_Raw_Games'!C4</f>
        <v/>
      </c>
      <c r="E7" s="48">
        <f>'1_Raw_Games'!O4</f>
        <v/>
      </c>
      <c r="F7" s="52">
        <f>INDEX($L$6:$L$35,MATCH(C7,$K$6:$K$35,0))</f>
        <v/>
      </c>
      <c r="G7" s="52">
        <f>INDEX($L$6:$L$35,MATCH(D7,$K$6:$K$35,0))</f>
        <v/>
      </c>
      <c r="H7" s="52">
        <f>F7-G7+$L$36</f>
        <v/>
      </c>
      <c r="I7" s="51">
        <f>'2_Params'!$B$11*LN(1+EXP(-(2*E7-1)*H7))</f>
        <v/>
      </c>
      <c r="K7" s="40" t="inlineStr">
        <is>
          <t>BKN</t>
        </is>
      </c>
      <c r="L7" s="57" t="n">
        <v>-0.802920063843625</v>
      </c>
      <c r="M7" s="54">
        <f>L7+'2_Params'!$B$11*(SUMPRODUCT(($C$6:$C$1139=K7)*(1/(1+EXP(-$H$6:$H$1139))-$E$6:$E$1139))-SUMPRODUCT(($D$6:$D$1139=K7)*(1/(1+EXP(-$H$6:$H$1139))-$E$6:$E$1139)))</f>
        <v/>
      </c>
      <c r="N7" s="34">
        <f>IF(ABS(M7)&lt;0.000001,"OK","!!")</f>
        <v/>
      </c>
    </row>
    <row r="8" ht="15" customHeight="1" s="35">
      <c r="A8" s="48">
        <f>'1_Raw_Games'!A5</f>
        <v/>
      </c>
      <c r="B8" s="49">
        <f>'1_Raw_Games'!B5</f>
        <v/>
      </c>
      <c r="C8" s="48">
        <f>'1_Raw_Games'!D5</f>
        <v/>
      </c>
      <c r="D8" s="48">
        <f>'1_Raw_Games'!C5</f>
        <v/>
      </c>
      <c r="E8" s="48">
        <f>'1_Raw_Games'!O5</f>
        <v/>
      </c>
      <c r="F8" s="52">
        <f>INDEX($L$6:$L$35,MATCH(C8,$K$6:$K$35,0))</f>
        <v/>
      </c>
      <c r="G8" s="52">
        <f>INDEX($L$6:$L$35,MATCH(D8,$K$6:$K$35,0))</f>
        <v/>
      </c>
      <c r="H8" s="52">
        <f>F8-G8+$L$36</f>
        <v/>
      </c>
      <c r="I8" s="51">
        <f>'2_Params'!$B$11*LN(1+EXP(-(2*E8-1)*H8))</f>
        <v/>
      </c>
      <c r="K8" s="40" t="inlineStr">
        <is>
          <t>BOS</t>
        </is>
      </c>
      <c r="L8" s="57" t="n">
        <v>0.509216160762061</v>
      </c>
      <c r="M8" s="54">
        <f>L8+'2_Params'!$B$11*(SUMPRODUCT(($C$6:$C$1139=K8)*(1/(1+EXP(-$H$6:$H$1139))-$E$6:$E$1139))-SUMPRODUCT(($D$6:$D$1139=K8)*(1/(1+EXP(-$H$6:$H$1139))-$E$6:$E$1139)))</f>
        <v/>
      </c>
      <c r="N8" s="34">
        <f>IF(ABS(M8)&lt;0.000001,"OK","!!")</f>
        <v/>
      </c>
    </row>
    <row r="9" ht="15" customHeight="1" s="35">
      <c r="A9" s="48">
        <f>'1_Raw_Games'!A6</f>
        <v/>
      </c>
      <c r="B9" s="49">
        <f>'1_Raw_Games'!B6</f>
        <v/>
      </c>
      <c r="C9" s="48">
        <f>'1_Raw_Games'!D6</f>
        <v/>
      </c>
      <c r="D9" s="48">
        <f>'1_Raw_Games'!C6</f>
        <v/>
      </c>
      <c r="E9" s="48">
        <f>'1_Raw_Games'!O6</f>
        <v/>
      </c>
      <c r="F9" s="52">
        <f>INDEX($L$6:$L$35,MATCH(C9,$K$6:$K$35,0))</f>
        <v/>
      </c>
      <c r="G9" s="52">
        <f>INDEX($L$6:$L$35,MATCH(D9,$K$6:$K$35,0))</f>
        <v/>
      </c>
      <c r="H9" s="52">
        <f>F9-G9+$L$36</f>
        <v/>
      </c>
      <c r="I9" s="51">
        <f>'2_Params'!$B$11*LN(1+EXP(-(2*E9-1)*H9))</f>
        <v/>
      </c>
      <c r="K9" s="40" t="inlineStr">
        <is>
          <t>CHA</t>
        </is>
      </c>
      <c r="L9" s="57" t="n">
        <v>0.055573457720744</v>
      </c>
      <c r="M9" s="54">
        <f>L9+'2_Params'!$B$11*(SUMPRODUCT(($C$6:$C$1139=K9)*(1/(1+EXP(-$H$6:$H$1139))-$E$6:$E$1139))-SUMPRODUCT(($D$6:$D$1139=K9)*(1/(1+EXP(-$H$6:$H$1139))-$E$6:$E$1139)))</f>
        <v/>
      </c>
      <c r="N9" s="34">
        <f>IF(ABS(M9)&lt;0.000001,"OK","!!")</f>
        <v/>
      </c>
    </row>
    <row r="10" ht="15" customHeight="1" s="35">
      <c r="A10" s="48">
        <f>'1_Raw_Games'!A7</f>
        <v/>
      </c>
      <c r="B10" s="49">
        <f>'1_Raw_Games'!B7</f>
        <v/>
      </c>
      <c r="C10" s="48">
        <f>'1_Raw_Games'!D7</f>
        <v/>
      </c>
      <c r="D10" s="48">
        <f>'1_Raw_Games'!C7</f>
        <v/>
      </c>
      <c r="E10" s="48">
        <f>'1_Raw_Games'!O7</f>
        <v/>
      </c>
      <c r="F10" s="52">
        <f>INDEX($L$6:$L$35,MATCH(C10,$K$6:$K$35,0))</f>
        <v/>
      </c>
      <c r="G10" s="52">
        <f>INDEX($L$6:$L$35,MATCH(D10,$K$6:$K$35,0))</f>
        <v/>
      </c>
      <c r="H10" s="52">
        <f>F10-G10+$L$36</f>
        <v/>
      </c>
      <c r="I10" s="51">
        <f>'2_Params'!$B$11*LN(1+EXP(-(2*E10-1)*H10))</f>
        <v/>
      </c>
      <c r="K10" s="40" t="inlineStr">
        <is>
          <t>CHI</t>
        </is>
      </c>
      <c r="L10" s="57" t="n">
        <v>-0.33272646770437</v>
      </c>
      <c r="M10" s="54">
        <f>L10+'2_Params'!$B$11*(SUMPRODUCT(($C$6:$C$1139=K10)*(1/(1+EXP(-$H$6:$H$1139))-$E$6:$E$1139))-SUMPRODUCT(($D$6:$D$1139=K10)*(1/(1+EXP(-$H$6:$H$1139))-$E$6:$E$1139)))</f>
        <v/>
      </c>
      <c r="N10" s="34">
        <f>IF(ABS(M10)&lt;0.000001,"OK","!!")</f>
        <v/>
      </c>
    </row>
    <row r="11" ht="15" customHeight="1" s="35">
      <c r="A11" s="48">
        <f>'1_Raw_Games'!A8</f>
        <v/>
      </c>
      <c r="B11" s="49">
        <f>'1_Raw_Games'!B8</f>
        <v/>
      </c>
      <c r="C11" s="48">
        <f>'1_Raw_Games'!D8</f>
        <v/>
      </c>
      <c r="D11" s="48">
        <f>'1_Raw_Games'!C8</f>
        <v/>
      </c>
      <c r="E11" s="48">
        <f>'1_Raw_Games'!O8</f>
        <v/>
      </c>
      <c r="F11" s="52">
        <f>INDEX($L$6:$L$35,MATCH(C11,$K$6:$K$35,0))</f>
        <v/>
      </c>
      <c r="G11" s="52">
        <f>INDEX($L$6:$L$35,MATCH(D11,$K$6:$K$35,0))</f>
        <v/>
      </c>
      <c r="H11" s="52">
        <f>F11-G11+$L$36</f>
        <v/>
      </c>
      <c r="I11" s="51">
        <f>'2_Params'!$B$11*LN(1+EXP(-(2*E11-1)*H11))</f>
        <v/>
      </c>
      <c r="K11" s="40" t="inlineStr">
        <is>
          <t>CLE</t>
        </is>
      </c>
      <c r="L11" s="57" t="n">
        <v>0.364265511630944</v>
      </c>
      <c r="M11" s="54">
        <f>L11+'2_Params'!$B$11*(SUMPRODUCT(($C$6:$C$1139=K11)*(1/(1+EXP(-$H$6:$H$1139))-$E$6:$E$1139))-SUMPRODUCT(($D$6:$D$1139=K11)*(1/(1+EXP(-$H$6:$H$1139))-$E$6:$E$1139)))</f>
        <v/>
      </c>
      <c r="N11" s="34">
        <f>IF(ABS(M11)&lt;0.000001,"OK","!!")</f>
        <v/>
      </c>
    </row>
    <row r="12" ht="15" customHeight="1" s="35">
      <c r="A12" s="48">
        <f>'1_Raw_Games'!A9</f>
        <v/>
      </c>
      <c r="B12" s="49">
        <f>'1_Raw_Games'!B9</f>
        <v/>
      </c>
      <c r="C12" s="48">
        <f>'1_Raw_Games'!D9</f>
        <v/>
      </c>
      <c r="D12" s="48">
        <f>'1_Raw_Games'!C9</f>
        <v/>
      </c>
      <c r="E12" s="48">
        <f>'1_Raw_Games'!O9</f>
        <v/>
      </c>
      <c r="F12" s="52">
        <f>INDEX($L$6:$L$35,MATCH(C12,$K$6:$K$35,0))</f>
        <v/>
      </c>
      <c r="G12" s="52">
        <f>INDEX($L$6:$L$35,MATCH(D12,$K$6:$K$35,0))</f>
        <v/>
      </c>
      <c r="H12" s="52">
        <f>F12-G12+$L$36</f>
        <v/>
      </c>
      <c r="I12" s="51">
        <f>'2_Params'!$B$11*LN(1+EXP(-(2*E12-1)*H12))</f>
        <v/>
      </c>
      <c r="K12" s="40" t="inlineStr">
        <is>
          <t>DAL</t>
        </is>
      </c>
      <c r="L12" s="57" t="n">
        <v>-0.575802229836777</v>
      </c>
      <c r="M12" s="54">
        <f>L12+'2_Params'!$B$11*(SUMPRODUCT(($C$6:$C$1139=K12)*(1/(1+EXP(-$H$6:$H$1139))-$E$6:$E$1139))-SUMPRODUCT(($D$6:$D$1139=K12)*(1/(1+EXP(-$H$6:$H$1139))-$E$6:$E$1139)))</f>
        <v/>
      </c>
      <c r="N12" s="34">
        <f>IF(ABS(M12)&lt;0.000001,"OK","!!")</f>
        <v/>
      </c>
    </row>
    <row r="13" ht="15" customHeight="1" s="35">
      <c r="A13" s="48">
        <f>'1_Raw_Games'!A10</f>
        <v/>
      </c>
      <c r="B13" s="49">
        <f>'1_Raw_Games'!B10</f>
        <v/>
      </c>
      <c r="C13" s="48">
        <f>'1_Raw_Games'!D10</f>
        <v/>
      </c>
      <c r="D13" s="48">
        <f>'1_Raw_Games'!C10</f>
        <v/>
      </c>
      <c r="E13" s="48">
        <f>'1_Raw_Games'!O10</f>
        <v/>
      </c>
      <c r="F13" s="52">
        <f>INDEX($L$6:$L$35,MATCH(C13,$K$6:$K$35,0))</f>
        <v/>
      </c>
      <c r="G13" s="52">
        <f>INDEX($L$6:$L$35,MATCH(D13,$K$6:$K$35,0))</f>
        <v/>
      </c>
      <c r="H13" s="52">
        <f>F13-G13+$L$36</f>
        <v/>
      </c>
      <c r="I13" s="51">
        <f>'2_Params'!$B$11*LN(1+EXP(-(2*E13-1)*H13))</f>
        <v/>
      </c>
      <c r="K13" s="40" t="inlineStr">
        <is>
          <t>DEN</t>
        </is>
      </c>
      <c r="L13" s="57" t="n">
        <v>0.397311205677775</v>
      </c>
      <c r="M13" s="54">
        <f>L13+'2_Params'!$B$11*(SUMPRODUCT(($C$6:$C$1139=K13)*(1/(1+EXP(-$H$6:$H$1139))-$E$6:$E$1139))-SUMPRODUCT(($D$6:$D$1139=K13)*(1/(1+EXP(-$H$6:$H$1139))-$E$6:$E$1139)))</f>
        <v/>
      </c>
      <c r="N13" s="34">
        <f>IF(ABS(M13)&lt;0.000001,"OK","!!")</f>
        <v/>
      </c>
    </row>
    <row r="14" ht="15" customHeight="1" s="35">
      <c r="A14" s="48">
        <f>'1_Raw_Games'!A11</f>
        <v/>
      </c>
      <c r="B14" s="49">
        <f>'1_Raw_Games'!B11</f>
        <v/>
      </c>
      <c r="C14" s="48">
        <f>'1_Raw_Games'!D11</f>
        <v/>
      </c>
      <c r="D14" s="48">
        <f>'1_Raw_Games'!C11</f>
        <v/>
      </c>
      <c r="E14" s="48">
        <f>'1_Raw_Games'!O11</f>
        <v/>
      </c>
      <c r="F14" s="52">
        <f>INDEX($L$6:$L$35,MATCH(C14,$K$6:$K$35,0))</f>
        <v/>
      </c>
      <c r="G14" s="52">
        <f>INDEX($L$6:$L$35,MATCH(D14,$K$6:$K$35,0))</f>
        <v/>
      </c>
      <c r="H14" s="52">
        <f>F14-G14+$L$36</f>
        <v/>
      </c>
      <c r="I14" s="51">
        <f>'2_Params'!$B$11*LN(1+EXP(-(2*E14-1)*H14))</f>
        <v/>
      </c>
      <c r="K14" s="40" t="inlineStr">
        <is>
          <t>DET</t>
        </is>
      </c>
      <c r="L14" s="57" t="n">
        <v>0.676459176652962</v>
      </c>
      <c r="M14" s="54">
        <f>L14+'2_Params'!$B$11*(SUMPRODUCT(($C$6:$C$1139=K14)*(1/(1+EXP(-$H$6:$H$1139))-$E$6:$E$1139))-SUMPRODUCT(($D$6:$D$1139=K14)*(1/(1+EXP(-$H$6:$H$1139))-$E$6:$E$1139)))</f>
        <v/>
      </c>
      <c r="N14" s="34">
        <f>IF(ABS(M14)&lt;0.000001,"OK","!!")</f>
        <v/>
      </c>
    </row>
    <row r="15" ht="15" customHeight="1" s="35">
      <c r="A15" s="48">
        <f>'1_Raw_Games'!A12</f>
        <v/>
      </c>
      <c r="B15" s="49">
        <f>'1_Raw_Games'!B12</f>
        <v/>
      </c>
      <c r="C15" s="48">
        <f>'1_Raw_Games'!D12</f>
        <v/>
      </c>
      <c r="D15" s="48">
        <f>'1_Raw_Games'!C12</f>
        <v/>
      </c>
      <c r="E15" s="48">
        <f>'1_Raw_Games'!O12</f>
        <v/>
      </c>
      <c r="F15" s="52">
        <f>INDEX($L$6:$L$35,MATCH(C15,$K$6:$K$35,0))</f>
        <v/>
      </c>
      <c r="G15" s="52">
        <f>INDEX($L$6:$L$35,MATCH(D15,$K$6:$K$35,0))</f>
        <v/>
      </c>
      <c r="H15" s="52">
        <f>F15-G15+$L$36</f>
        <v/>
      </c>
      <c r="I15" s="51">
        <f>'2_Params'!$B$11*LN(1+EXP(-(2*E15-1)*H15))</f>
        <v/>
      </c>
      <c r="K15" s="40" t="inlineStr">
        <is>
          <t>GSW</t>
        </is>
      </c>
      <c r="L15" s="57" t="n">
        <v>-0.0374147655879147</v>
      </c>
      <c r="M15" s="54">
        <f>L15+'2_Params'!$B$11*(SUMPRODUCT(($C$6:$C$1139=K15)*(1/(1+EXP(-$H$6:$H$1139))-$E$6:$E$1139))-SUMPRODUCT(($D$6:$D$1139=K15)*(1/(1+EXP(-$H$6:$H$1139))-$E$6:$E$1139)))</f>
        <v/>
      </c>
      <c r="N15" s="34">
        <f>IF(ABS(M15)&lt;0.000001,"OK","!!")</f>
        <v/>
      </c>
    </row>
    <row r="16" ht="15" customHeight="1" s="35">
      <c r="A16" s="48">
        <f>'1_Raw_Games'!A13</f>
        <v/>
      </c>
      <c r="B16" s="49">
        <f>'1_Raw_Games'!B13</f>
        <v/>
      </c>
      <c r="C16" s="48">
        <f>'1_Raw_Games'!D13</f>
        <v/>
      </c>
      <c r="D16" s="48">
        <f>'1_Raw_Games'!C13</f>
        <v/>
      </c>
      <c r="E16" s="48">
        <f>'1_Raw_Games'!O13</f>
        <v/>
      </c>
      <c r="F16" s="52">
        <f>INDEX($L$6:$L$35,MATCH(C16,$K$6:$K$35,0))</f>
        <v/>
      </c>
      <c r="G16" s="52">
        <f>INDEX($L$6:$L$35,MATCH(D16,$K$6:$K$35,0))</f>
        <v/>
      </c>
      <c r="H16" s="52">
        <f>F16-G16+$L$36</f>
        <v/>
      </c>
      <c r="I16" s="51">
        <f>'2_Params'!$B$11*LN(1+EXP(-(2*E16-1)*H16))</f>
        <v/>
      </c>
      <c r="K16" s="40" t="inlineStr">
        <is>
          <t>HOU</t>
        </is>
      </c>
      <c r="L16" s="57" t="n">
        <v>0.350192139780305</v>
      </c>
      <c r="M16" s="54">
        <f>L16+'2_Params'!$B$11*(SUMPRODUCT(($C$6:$C$1139=K16)*(1/(1+EXP(-$H$6:$H$1139))-$E$6:$E$1139))-SUMPRODUCT(($D$6:$D$1139=K16)*(1/(1+EXP(-$H$6:$H$1139))-$E$6:$E$1139)))</f>
        <v/>
      </c>
      <c r="N16" s="34">
        <f>IF(ABS(M16)&lt;0.000001,"OK","!!")</f>
        <v/>
      </c>
    </row>
    <row r="17" ht="15" customHeight="1" s="35">
      <c r="A17" s="48">
        <f>'1_Raw_Games'!A14</f>
        <v/>
      </c>
      <c r="B17" s="49">
        <f>'1_Raw_Games'!B14</f>
        <v/>
      </c>
      <c r="C17" s="48">
        <f>'1_Raw_Games'!D14</f>
        <v/>
      </c>
      <c r="D17" s="48">
        <f>'1_Raw_Games'!C14</f>
        <v/>
      </c>
      <c r="E17" s="48">
        <f>'1_Raw_Games'!O14</f>
        <v/>
      </c>
      <c r="F17" s="52">
        <f>INDEX($L$6:$L$35,MATCH(C17,$K$6:$K$35,0))</f>
        <v/>
      </c>
      <c r="G17" s="52">
        <f>INDEX($L$6:$L$35,MATCH(D17,$K$6:$K$35,0))</f>
        <v/>
      </c>
      <c r="H17" s="52">
        <f>F17-G17+$L$36</f>
        <v/>
      </c>
      <c r="I17" s="51">
        <f>'2_Params'!$B$11*LN(1+EXP(-(2*E17-1)*H17))</f>
        <v/>
      </c>
      <c r="K17" s="40" t="inlineStr">
        <is>
          <t>IND</t>
        </is>
      </c>
      <c r="L17" s="57" t="n">
        <v>-0.856238703357352</v>
      </c>
      <c r="M17" s="54">
        <f>L17+'2_Params'!$B$11*(SUMPRODUCT(($C$6:$C$1139=K17)*(1/(1+EXP(-$H$6:$H$1139))-$E$6:$E$1139))-SUMPRODUCT(($D$6:$D$1139=K17)*(1/(1+EXP(-$H$6:$H$1139))-$E$6:$E$1139)))</f>
        <v/>
      </c>
      <c r="N17" s="34">
        <f>IF(ABS(M17)&lt;0.000001,"OK","!!")</f>
        <v/>
      </c>
    </row>
    <row r="18" ht="15" customHeight="1" s="35">
      <c r="A18" s="48">
        <f>'1_Raw_Games'!A15</f>
        <v/>
      </c>
      <c r="B18" s="49">
        <f>'1_Raw_Games'!B15</f>
        <v/>
      </c>
      <c r="C18" s="48">
        <f>'1_Raw_Games'!D15</f>
        <v/>
      </c>
      <c r="D18" s="48">
        <f>'1_Raw_Games'!C15</f>
        <v/>
      </c>
      <c r="E18" s="48">
        <f>'1_Raw_Games'!O15</f>
        <v/>
      </c>
      <c r="F18" s="52">
        <f>INDEX($L$6:$L$35,MATCH(C18,$K$6:$K$35,0))</f>
        <v/>
      </c>
      <c r="G18" s="52">
        <f>INDEX($L$6:$L$35,MATCH(D18,$K$6:$K$35,0))</f>
        <v/>
      </c>
      <c r="H18" s="52">
        <f>F18-G18+$L$36</f>
        <v/>
      </c>
      <c r="I18" s="51">
        <f>'2_Params'!$B$11*LN(1+EXP(-(2*E18-1)*H18))</f>
        <v/>
      </c>
      <c r="K18" s="40" t="inlineStr">
        <is>
          <t>LAC</t>
        </is>
      </c>
      <c r="L18" s="57" t="n">
        <v>0.0363556963004912</v>
      </c>
      <c r="M18" s="54">
        <f>L18+'2_Params'!$B$11*(SUMPRODUCT(($C$6:$C$1139=K18)*(1/(1+EXP(-$H$6:$H$1139))-$E$6:$E$1139))-SUMPRODUCT(($D$6:$D$1139=K18)*(1/(1+EXP(-$H$6:$H$1139))-$E$6:$E$1139)))</f>
        <v/>
      </c>
      <c r="N18" s="34">
        <f>IF(ABS(M18)&lt;0.000001,"OK","!!")</f>
        <v/>
      </c>
    </row>
    <row r="19" ht="15" customHeight="1" s="35">
      <c r="A19" s="48">
        <f>'1_Raw_Games'!A16</f>
        <v/>
      </c>
      <c r="B19" s="49">
        <f>'1_Raw_Games'!B16</f>
        <v/>
      </c>
      <c r="C19" s="48">
        <f>'1_Raw_Games'!D16</f>
        <v/>
      </c>
      <c r="D19" s="48">
        <f>'1_Raw_Games'!C16</f>
        <v/>
      </c>
      <c r="E19" s="48">
        <f>'1_Raw_Games'!O16</f>
        <v/>
      </c>
      <c r="F19" s="52">
        <f>INDEX($L$6:$L$35,MATCH(C19,$K$6:$K$35,0))</f>
        <v/>
      </c>
      <c r="G19" s="52">
        <f>INDEX($L$6:$L$35,MATCH(D19,$K$6:$K$35,0))</f>
        <v/>
      </c>
      <c r="H19" s="52">
        <f>F19-G19+$L$36</f>
        <v/>
      </c>
      <c r="I19" s="51">
        <f>'2_Params'!$B$11*LN(1+EXP(-(2*E19-1)*H19))</f>
        <v/>
      </c>
      <c r="K19" s="40" t="inlineStr">
        <is>
          <t>LAL</t>
        </is>
      </c>
      <c r="L19" s="57" t="n">
        <v>0.479535654348435</v>
      </c>
      <c r="M19" s="54">
        <f>L19+'2_Params'!$B$11*(SUMPRODUCT(($C$6:$C$1139=K19)*(1/(1+EXP(-$H$6:$H$1139))-$E$6:$E$1139))-SUMPRODUCT(($D$6:$D$1139=K19)*(1/(1+EXP(-$H$6:$H$1139))-$E$6:$E$1139)))</f>
        <v/>
      </c>
      <c r="N19" s="34">
        <f>IF(ABS(M19)&lt;0.000001,"OK","!!")</f>
        <v/>
      </c>
    </row>
    <row r="20" ht="15" customHeight="1" s="35">
      <c r="A20" s="48">
        <f>'1_Raw_Games'!A17</f>
        <v/>
      </c>
      <c r="B20" s="49">
        <f>'1_Raw_Games'!B17</f>
        <v/>
      </c>
      <c r="C20" s="48">
        <f>'1_Raw_Games'!D17</f>
        <v/>
      </c>
      <c r="D20" s="48">
        <f>'1_Raw_Games'!C17</f>
        <v/>
      </c>
      <c r="E20" s="48">
        <f>'1_Raw_Games'!O17</f>
        <v/>
      </c>
      <c r="F20" s="52">
        <f>INDEX($L$6:$L$35,MATCH(C20,$K$6:$K$35,0))</f>
        <v/>
      </c>
      <c r="G20" s="52">
        <f>INDEX($L$6:$L$35,MATCH(D20,$K$6:$K$35,0))</f>
        <v/>
      </c>
      <c r="H20" s="52">
        <f>F20-G20+$L$36</f>
        <v/>
      </c>
      <c r="I20" s="51">
        <f>'2_Params'!$B$11*LN(1+EXP(-(2*E20-1)*H20))</f>
        <v/>
      </c>
      <c r="K20" s="40" t="inlineStr">
        <is>
          <t>MEM</t>
        </is>
      </c>
      <c r="L20" s="57" t="n">
        <v>-0.520497053918522</v>
      </c>
      <c r="M20" s="54">
        <f>L20+'2_Params'!$B$11*(SUMPRODUCT(($C$6:$C$1139=K20)*(1/(1+EXP(-$H$6:$H$1139))-$E$6:$E$1139))-SUMPRODUCT(($D$6:$D$1139=K20)*(1/(1+EXP(-$H$6:$H$1139))-$E$6:$E$1139)))</f>
        <v/>
      </c>
      <c r="N20" s="34">
        <f>IF(ABS(M20)&lt;0.000001,"OK","!!")</f>
        <v/>
      </c>
    </row>
    <row r="21" ht="15" customHeight="1" s="35">
      <c r="A21" s="48">
        <f>'1_Raw_Games'!A18</f>
        <v/>
      </c>
      <c r="B21" s="49">
        <f>'1_Raw_Games'!B18</f>
        <v/>
      </c>
      <c r="C21" s="48">
        <f>'1_Raw_Games'!D18</f>
        <v/>
      </c>
      <c r="D21" s="48">
        <f>'1_Raw_Games'!C18</f>
        <v/>
      </c>
      <c r="E21" s="48">
        <f>'1_Raw_Games'!O18</f>
        <v/>
      </c>
      <c r="F21" s="52">
        <f>INDEX($L$6:$L$35,MATCH(C21,$K$6:$K$35,0))</f>
        <v/>
      </c>
      <c r="G21" s="52">
        <f>INDEX($L$6:$L$35,MATCH(D21,$K$6:$K$35,0))</f>
        <v/>
      </c>
      <c r="H21" s="52">
        <f>F21-G21+$L$36</f>
        <v/>
      </c>
      <c r="I21" s="51">
        <f>'2_Params'!$B$11*LN(1+EXP(-(2*E21-1)*H21))</f>
        <v/>
      </c>
      <c r="K21" s="40" t="inlineStr">
        <is>
          <t>MIA</t>
        </is>
      </c>
      <c r="L21" s="57" t="n">
        <v>0.0903637264751182</v>
      </c>
      <c r="M21" s="54">
        <f>L21+'2_Params'!$B$11*(SUMPRODUCT(($C$6:$C$1139=K21)*(1/(1+EXP(-$H$6:$H$1139))-$E$6:$E$1139))-SUMPRODUCT(($D$6:$D$1139=K21)*(1/(1+EXP(-$H$6:$H$1139))-$E$6:$E$1139)))</f>
        <v/>
      </c>
      <c r="N21" s="34">
        <f>IF(ABS(M21)&lt;0.000001,"OK","!!")</f>
        <v/>
      </c>
    </row>
    <row r="22" ht="15" customHeight="1" s="35">
      <c r="A22" s="48">
        <f>'1_Raw_Games'!A19</f>
        <v/>
      </c>
      <c r="B22" s="49">
        <f>'1_Raw_Games'!B19</f>
        <v/>
      </c>
      <c r="C22" s="48">
        <f>'1_Raw_Games'!D19</f>
        <v/>
      </c>
      <c r="D22" s="48">
        <f>'1_Raw_Games'!C19</f>
        <v/>
      </c>
      <c r="E22" s="48">
        <f>'1_Raw_Games'!O19</f>
        <v/>
      </c>
      <c r="F22" s="52">
        <f>INDEX($L$6:$L$35,MATCH(C22,$K$6:$K$35,0))</f>
        <v/>
      </c>
      <c r="G22" s="52">
        <f>INDEX($L$6:$L$35,MATCH(D22,$K$6:$K$35,0))</f>
        <v/>
      </c>
      <c r="H22" s="52">
        <f>F22-G22+$L$36</f>
        <v/>
      </c>
      <c r="I22" s="51">
        <f>'2_Params'!$B$11*LN(1+EXP(-(2*E22-1)*H22))</f>
        <v/>
      </c>
      <c r="K22" s="40" t="inlineStr">
        <is>
          <t>MIL</t>
        </is>
      </c>
      <c r="L22" s="57" t="n">
        <v>-0.310840079104158</v>
      </c>
      <c r="M22" s="54">
        <f>L22+'2_Params'!$B$11*(SUMPRODUCT(($C$6:$C$1139=K22)*(1/(1+EXP(-$H$6:$H$1139))-$E$6:$E$1139))-SUMPRODUCT(($D$6:$D$1139=K22)*(1/(1+EXP(-$H$6:$H$1139))-$E$6:$E$1139)))</f>
        <v/>
      </c>
      <c r="N22" s="34">
        <f>IF(ABS(M22)&lt;0.000001,"OK","!!")</f>
        <v/>
      </c>
    </row>
    <row r="23" ht="15" customHeight="1" s="35">
      <c r="A23" s="48">
        <f>'1_Raw_Games'!A20</f>
        <v/>
      </c>
      <c r="B23" s="49">
        <f>'1_Raw_Games'!B20</f>
        <v/>
      </c>
      <c r="C23" s="48">
        <f>'1_Raw_Games'!D20</f>
        <v/>
      </c>
      <c r="D23" s="48">
        <f>'1_Raw_Games'!C20</f>
        <v/>
      </c>
      <c r="E23" s="48">
        <f>'1_Raw_Games'!O20</f>
        <v/>
      </c>
      <c r="F23" s="52">
        <f>INDEX($L$6:$L$35,MATCH(C23,$K$6:$K$35,0))</f>
        <v/>
      </c>
      <c r="G23" s="52">
        <f>INDEX($L$6:$L$35,MATCH(D23,$K$6:$K$35,0))</f>
        <v/>
      </c>
      <c r="H23" s="52">
        <f>F23-G23+$L$36</f>
        <v/>
      </c>
      <c r="I23" s="51">
        <f>'2_Params'!$B$11*LN(1+EXP(-(2*E23-1)*H23))</f>
        <v/>
      </c>
      <c r="K23" s="40" t="inlineStr">
        <is>
          <t>MIN</t>
        </is>
      </c>
      <c r="L23" s="57" t="n">
        <v>0.327316748072875</v>
      </c>
      <c r="M23" s="54">
        <f>L23+'2_Params'!$B$11*(SUMPRODUCT(($C$6:$C$1139=K23)*(1/(1+EXP(-$H$6:$H$1139))-$E$6:$E$1139))-SUMPRODUCT(($D$6:$D$1139=K23)*(1/(1+EXP(-$H$6:$H$1139))-$E$6:$E$1139)))</f>
        <v/>
      </c>
      <c r="N23" s="34">
        <f>IF(ABS(M23)&lt;0.000001,"OK","!!")</f>
        <v/>
      </c>
    </row>
    <row r="24" ht="15" customHeight="1" s="35">
      <c r="A24" s="48">
        <f>'1_Raw_Games'!A21</f>
        <v/>
      </c>
      <c r="B24" s="49">
        <f>'1_Raw_Games'!B21</f>
        <v/>
      </c>
      <c r="C24" s="48">
        <f>'1_Raw_Games'!D21</f>
        <v/>
      </c>
      <c r="D24" s="48">
        <f>'1_Raw_Games'!C21</f>
        <v/>
      </c>
      <c r="E24" s="48">
        <f>'1_Raw_Games'!O21</f>
        <v/>
      </c>
      <c r="F24" s="52">
        <f>INDEX($L$6:$L$35,MATCH(C24,$K$6:$K$35,0))</f>
        <v/>
      </c>
      <c r="G24" s="52">
        <f>INDEX($L$6:$L$35,MATCH(D24,$K$6:$K$35,0))</f>
        <v/>
      </c>
      <c r="H24" s="52">
        <f>F24-G24+$L$36</f>
        <v/>
      </c>
      <c r="I24" s="51">
        <f>'2_Params'!$B$11*LN(1+EXP(-(2*E24-1)*H24))</f>
        <v/>
      </c>
      <c r="K24" s="40" t="inlineStr">
        <is>
          <t>NOP</t>
        </is>
      </c>
      <c r="L24" s="57" t="n">
        <v>-0.512678313129595</v>
      </c>
      <c r="M24" s="54">
        <f>L24+'2_Params'!$B$11*(SUMPRODUCT(($C$6:$C$1139=K24)*(1/(1+EXP(-$H$6:$H$1139))-$E$6:$E$1139))-SUMPRODUCT(($D$6:$D$1139=K24)*(1/(1+EXP(-$H$6:$H$1139))-$E$6:$E$1139)))</f>
        <v/>
      </c>
      <c r="N24" s="34">
        <f>IF(ABS(M24)&lt;0.000001,"OK","!!")</f>
        <v/>
      </c>
    </row>
    <row r="25" ht="15" customHeight="1" s="35">
      <c r="A25" s="48">
        <f>'1_Raw_Games'!A22</f>
        <v/>
      </c>
      <c r="B25" s="49">
        <f>'1_Raw_Games'!B22</f>
        <v/>
      </c>
      <c r="C25" s="48">
        <f>'1_Raw_Games'!D22</f>
        <v/>
      </c>
      <c r="D25" s="48">
        <f>'1_Raw_Games'!C22</f>
        <v/>
      </c>
      <c r="E25" s="48">
        <f>'1_Raw_Games'!O22</f>
        <v/>
      </c>
      <c r="F25" s="52">
        <f>INDEX($L$6:$L$35,MATCH(C25,$K$6:$K$35,0))</f>
        <v/>
      </c>
      <c r="G25" s="52">
        <f>INDEX($L$6:$L$35,MATCH(D25,$K$6:$K$35,0))</f>
        <v/>
      </c>
      <c r="H25" s="52">
        <f>F25-G25+$L$36</f>
        <v/>
      </c>
      <c r="I25" s="51">
        <f>'2_Params'!$B$11*LN(1+EXP(-(2*E25-1)*H25))</f>
        <v/>
      </c>
      <c r="K25" s="40" t="inlineStr">
        <is>
          <t>NYK</t>
        </is>
      </c>
      <c r="L25" s="57" t="n">
        <v>0.402389651077436</v>
      </c>
      <c r="M25" s="54">
        <f>L25+'2_Params'!$B$11*(SUMPRODUCT(($C$6:$C$1139=K25)*(1/(1+EXP(-$H$6:$H$1139))-$E$6:$E$1139))-SUMPRODUCT(($D$6:$D$1139=K25)*(1/(1+EXP(-$H$6:$H$1139))-$E$6:$E$1139)))</f>
        <v/>
      </c>
      <c r="N25" s="34">
        <f>IF(ABS(M25)&lt;0.000001,"OK","!!")</f>
        <v/>
      </c>
    </row>
    <row r="26" ht="15" customHeight="1" s="35">
      <c r="A26" s="48">
        <f>'1_Raw_Games'!A23</f>
        <v/>
      </c>
      <c r="B26" s="49">
        <f>'1_Raw_Games'!B23</f>
        <v/>
      </c>
      <c r="C26" s="48">
        <f>'1_Raw_Games'!D23</f>
        <v/>
      </c>
      <c r="D26" s="48">
        <f>'1_Raw_Games'!C23</f>
        <v/>
      </c>
      <c r="E26" s="48">
        <f>'1_Raw_Games'!O23</f>
        <v/>
      </c>
      <c r="F26" s="52">
        <f>INDEX($L$6:$L$35,MATCH(C26,$K$6:$K$35,0))</f>
        <v/>
      </c>
      <c r="G26" s="52">
        <f>INDEX($L$6:$L$35,MATCH(D26,$K$6:$K$35,0))</f>
        <v/>
      </c>
      <c r="H26" s="52">
        <f>F26-G26+$L$36</f>
        <v/>
      </c>
      <c r="I26" s="51">
        <f>'2_Params'!$B$11*LN(1+EXP(-(2*E26-1)*H26))</f>
        <v/>
      </c>
      <c r="K26" s="40" t="inlineStr">
        <is>
          <t>OKC</t>
        </is>
      </c>
      <c r="L26" s="57" t="n">
        <v>0.928120096068518</v>
      </c>
      <c r="M26" s="54">
        <f>L26+'2_Params'!$B$11*(SUMPRODUCT(($C$6:$C$1139=K26)*(1/(1+EXP(-$H$6:$H$1139))-$E$6:$E$1139))-SUMPRODUCT(($D$6:$D$1139=K26)*(1/(1+EXP(-$H$6:$H$1139))-$E$6:$E$1139)))</f>
        <v/>
      </c>
      <c r="N26" s="34">
        <f>IF(ABS(M26)&lt;0.000001,"OK","!!")</f>
        <v/>
      </c>
    </row>
    <row r="27" ht="15" customHeight="1" s="35">
      <c r="A27" s="48">
        <f>'1_Raw_Games'!A24</f>
        <v/>
      </c>
      <c r="B27" s="49">
        <f>'1_Raw_Games'!B24</f>
        <v/>
      </c>
      <c r="C27" s="48">
        <f>'1_Raw_Games'!D24</f>
        <v/>
      </c>
      <c r="D27" s="48">
        <f>'1_Raw_Games'!C24</f>
        <v/>
      </c>
      <c r="E27" s="48">
        <f>'1_Raw_Games'!O24</f>
        <v/>
      </c>
      <c r="F27" s="52">
        <f>INDEX($L$6:$L$35,MATCH(C27,$K$6:$K$35,0))</f>
        <v/>
      </c>
      <c r="G27" s="52">
        <f>INDEX($L$6:$L$35,MATCH(D27,$K$6:$K$35,0))</f>
        <v/>
      </c>
      <c r="H27" s="52">
        <f>F27-G27+$L$36</f>
        <v/>
      </c>
      <c r="I27" s="51">
        <f>'2_Params'!$B$11*LN(1+EXP(-(2*E27-1)*H27))</f>
        <v/>
      </c>
      <c r="K27" s="40" t="inlineStr">
        <is>
          <t>ORL</t>
        </is>
      </c>
      <c r="L27" s="57" t="n">
        <v>0.101981406056723</v>
      </c>
      <c r="M27" s="54">
        <f>L27+'2_Params'!$B$11*(SUMPRODUCT(($C$6:$C$1139=K27)*(1/(1+EXP(-$H$6:$H$1139))-$E$6:$E$1139))-SUMPRODUCT(($D$6:$D$1139=K27)*(1/(1+EXP(-$H$6:$H$1139))-$E$6:$E$1139)))</f>
        <v/>
      </c>
      <c r="N27" s="34">
        <f>IF(ABS(M27)&lt;0.000001,"OK","!!")</f>
        <v/>
      </c>
    </row>
    <row r="28" ht="15" customHeight="1" s="35">
      <c r="A28" s="48">
        <f>'1_Raw_Games'!A25</f>
        <v/>
      </c>
      <c r="B28" s="49">
        <f>'1_Raw_Games'!B25</f>
        <v/>
      </c>
      <c r="C28" s="48">
        <f>'1_Raw_Games'!D25</f>
        <v/>
      </c>
      <c r="D28" s="48">
        <f>'1_Raw_Games'!C25</f>
        <v/>
      </c>
      <c r="E28" s="48">
        <f>'1_Raw_Games'!O25</f>
        <v/>
      </c>
      <c r="F28" s="52">
        <f>INDEX($L$6:$L$35,MATCH(C28,$K$6:$K$35,0))</f>
        <v/>
      </c>
      <c r="G28" s="52">
        <f>INDEX($L$6:$L$35,MATCH(D28,$K$6:$K$35,0))</f>
        <v/>
      </c>
      <c r="H28" s="52">
        <f>F28-G28+$L$36</f>
        <v/>
      </c>
      <c r="I28" s="51">
        <f>'2_Params'!$B$11*LN(1+EXP(-(2*E28-1)*H28))</f>
        <v/>
      </c>
      <c r="K28" s="40" t="inlineStr">
        <is>
          <t>PHI</t>
        </is>
      </c>
      <c r="L28" s="57" t="n">
        <v>0.131352291181018</v>
      </c>
      <c r="M28" s="54">
        <f>L28+'2_Params'!$B$11*(SUMPRODUCT(($C$6:$C$1139=K28)*(1/(1+EXP(-$H$6:$H$1139))-$E$6:$E$1139))-SUMPRODUCT(($D$6:$D$1139=K28)*(1/(1+EXP(-$H$6:$H$1139))-$E$6:$E$1139)))</f>
        <v/>
      </c>
      <c r="N28" s="34">
        <f>IF(ABS(M28)&lt;0.000001,"OK","!!")</f>
        <v/>
      </c>
    </row>
    <row r="29" ht="15" customHeight="1" s="35">
      <c r="A29" s="48">
        <f>'1_Raw_Games'!A26</f>
        <v/>
      </c>
      <c r="B29" s="49">
        <f>'1_Raw_Games'!B26</f>
        <v/>
      </c>
      <c r="C29" s="48">
        <f>'1_Raw_Games'!D26</f>
        <v/>
      </c>
      <c r="D29" s="48">
        <f>'1_Raw_Games'!C26</f>
        <v/>
      </c>
      <c r="E29" s="48">
        <f>'1_Raw_Games'!O26</f>
        <v/>
      </c>
      <c r="F29" s="52">
        <f>INDEX($L$6:$L$35,MATCH(C29,$K$6:$K$35,0))</f>
        <v/>
      </c>
      <c r="G29" s="52">
        <f>INDEX($L$6:$L$35,MATCH(D29,$K$6:$K$35,0))</f>
        <v/>
      </c>
      <c r="H29" s="52">
        <f>F29-G29+$L$36</f>
        <v/>
      </c>
      <c r="I29" s="51">
        <f>'2_Params'!$B$11*LN(1+EXP(-(2*E29-1)*H29))</f>
        <v/>
      </c>
      <c r="K29" s="40" t="inlineStr">
        <is>
          <t>PHX</t>
        </is>
      </c>
      <c r="L29" s="57" t="n">
        <v>0.178493191041822</v>
      </c>
      <c r="M29" s="54">
        <f>L29+'2_Params'!$B$11*(SUMPRODUCT(($C$6:$C$1139=K29)*(1/(1+EXP(-$H$6:$H$1139))-$E$6:$E$1139))-SUMPRODUCT(($D$6:$D$1139=K29)*(1/(1+EXP(-$H$6:$H$1139))-$E$6:$E$1139)))</f>
        <v/>
      </c>
      <c r="N29" s="34">
        <f>IF(ABS(M29)&lt;0.000001,"OK","!!")</f>
        <v/>
      </c>
    </row>
    <row r="30" ht="15" customHeight="1" s="35">
      <c r="A30" s="48">
        <f>'1_Raw_Games'!A27</f>
        <v/>
      </c>
      <c r="B30" s="49">
        <f>'1_Raw_Games'!B27</f>
        <v/>
      </c>
      <c r="C30" s="48">
        <f>'1_Raw_Games'!D27</f>
        <v/>
      </c>
      <c r="D30" s="48">
        <f>'1_Raw_Games'!C27</f>
        <v/>
      </c>
      <c r="E30" s="48">
        <f>'1_Raw_Games'!O27</f>
        <v/>
      </c>
      <c r="F30" s="52">
        <f>INDEX($L$6:$L$35,MATCH(C30,$K$6:$K$35,0))</f>
        <v/>
      </c>
      <c r="G30" s="52">
        <f>INDEX($L$6:$L$35,MATCH(D30,$K$6:$K$35,0))</f>
        <v/>
      </c>
      <c r="H30" s="52">
        <f>F30-G30+$L$36</f>
        <v/>
      </c>
      <c r="I30" s="51">
        <f>'2_Params'!$B$11*LN(1+EXP(-(2*E30-1)*H30))</f>
        <v/>
      </c>
      <c r="K30" s="40" t="inlineStr">
        <is>
          <t>POR</t>
        </is>
      </c>
      <c r="L30" s="57" t="n">
        <v>0.0224326150104108</v>
      </c>
      <c r="M30" s="54">
        <f>L30+'2_Params'!$B$11*(SUMPRODUCT(($C$6:$C$1139=K30)*(1/(1+EXP(-$H$6:$H$1139))-$E$6:$E$1139))-SUMPRODUCT(($D$6:$D$1139=K30)*(1/(1+EXP(-$H$6:$H$1139))-$E$6:$E$1139)))</f>
        <v/>
      </c>
      <c r="N30" s="34">
        <f>IF(ABS(M30)&lt;0.000001,"OK","!!")</f>
        <v/>
      </c>
    </row>
    <row r="31" ht="15" customHeight="1" s="35">
      <c r="A31" s="48">
        <f>'1_Raw_Games'!A28</f>
        <v/>
      </c>
      <c r="B31" s="49">
        <f>'1_Raw_Games'!B28</f>
        <v/>
      </c>
      <c r="C31" s="48">
        <f>'1_Raw_Games'!D28</f>
        <v/>
      </c>
      <c r="D31" s="48">
        <f>'1_Raw_Games'!C28</f>
        <v/>
      </c>
      <c r="E31" s="48">
        <f>'1_Raw_Games'!O28</f>
        <v/>
      </c>
      <c r="F31" s="52">
        <f>INDEX($L$6:$L$35,MATCH(C31,$K$6:$K$35,0))</f>
        <v/>
      </c>
      <c r="G31" s="52">
        <f>INDEX($L$6:$L$35,MATCH(D31,$K$6:$K$35,0))</f>
        <v/>
      </c>
      <c r="H31" s="52">
        <f>F31-G31+$L$36</f>
        <v/>
      </c>
      <c r="I31" s="51">
        <f>'2_Params'!$B$11*LN(1+EXP(-(2*E31-1)*H31))</f>
        <v/>
      </c>
      <c r="K31" s="40" t="inlineStr">
        <is>
          <t>SAC</t>
        </is>
      </c>
      <c r="L31" s="57" t="n">
        <v>-0.770504436258016</v>
      </c>
      <c r="M31" s="54">
        <f>L31+'2_Params'!$B$11*(SUMPRODUCT(($C$6:$C$1139=K31)*(1/(1+EXP(-$H$6:$H$1139))-$E$6:$E$1139))-SUMPRODUCT(($D$6:$D$1139=K31)*(1/(1+EXP(-$H$6:$H$1139))-$E$6:$E$1139)))</f>
        <v/>
      </c>
      <c r="N31" s="34">
        <f>IF(ABS(M31)&lt;0.000001,"OK","!!")</f>
        <v/>
      </c>
    </row>
    <row r="32" ht="15" customHeight="1" s="35">
      <c r="A32" s="48">
        <f>'1_Raw_Games'!A29</f>
        <v/>
      </c>
      <c r="B32" s="49">
        <f>'1_Raw_Games'!B29</f>
        <v/>
      </c>
      <c r="C32" s="48">
        <f>'1_Raw_Games'!D29</f>
        <v/>
      </c>
      <c r="D32" s="48">
        <f>'1_Raw_Games'!C29</f>
        <v/>
      </c>
      <c r="E32" s="48">
        <f>'1_Raw_Games'!O29</f>
        <v/>
      </c>
      <c r="F32" s="52">
        <f>INDEX($L$6:$L$35,MATCH(C32,$K$6:$K$35,0))</f>
        <v/>
      </c>
      <c r="G32" s="52">
        <f>INDEX($L$6:$L$35,MATCH(D32,$K$6:$K$35,0))</f>
        <v/>
      </c>
      <c r="H32" s="52">
        <f>F32-G32+$L$36</f>
        <v/>
      </c>
      <c r="I32" s="51">
        <f>'2_Params'!$B$11*LN(1+EXP(-(2*E32-1)*H32))</f>
        <v/>
      </c>
      <c r="K32" s="40" t="inlineStr">
        <is>
          <t>SAS</t>
        </is>
      </c>
      <c r="L32" s="57" t="n">
        <v>0.838557023885239</v>
      </c>
      <c r="M32" s="54">
        <f>L32+'2_Params'!$B$11*(SUMPRODUCT(($C$6:$C$1139=K32)*(1/(1+EXP(-$H$6:$H$1139))-$E$6:$E$1139))-SUMPRODUCT(($D$6:$D$1139=K32)*(1/(1+EXP(-$H$6:$H$1139))-$E$6:$E$1139)))</f>
        <v/>
      </c>
      <c r="N32" s="34">
        <f>IF(ABS(M32)&lt;0.000001,"OK","!!")</f>
        <v/>
      </c>
    </row>
    <row r="33" ht="15" customHeight="1" s="35">
      <c r="A33" s="48">
        <f>'1_Raw_Games'!A30</f>
        <v/>
      </c>
      <c r="B33" s="49">
        <f>'1_Raw_Games'!B30</f>
        <v/>
      </c>
      <c r="C33" s="48">
        <f>'1_Raw_Games'!D30</f>
        <v/>
      </c>
      <c r="D33" s="48">
        <f>'1_Raw_Games'!C30</f>
        <v/>
      </c>
      <c r="E33" s="48">
        <f>'1_Raw_Games'!O30</f>
        <v/>
      </c>
      <c r="F33" s="52">
        <f>INDEX($L$6:$L$35,MATCH(C33,$K$6:$K$35,0))</f>
        <v/>
      </c>
      <c r="G33" s="52">
        <f>INDEX($L$6:$L$35,MATCH(D33,$K$6:$K$35,0))</f>
        <v/>
      </c>
      <c r="H33" s="52">
        <f>F33-G33+$L$36</f>
        <v/>
      </c>
      <c r="I33" s="51">
        <f>'2_Params'!$B$11*LN(1+EXP(-(2*E33-1)*H33))</f>
        <v/>
      </c>
      <c r="K33" s="40" t="inlineStr">
        <is>
          <t>TOR</t>
        </is>
      </c>
      <c r="L33" s="57" t="n">
        <v>0.188257824268947</v>
      </c>
      <c r="M33" s="54">
        <f>L33+'2_Params'!$B$11*(SUMPRODUCT(($C$6:$C$1139=K33)*(1/(1+EXP(-$H$6:$H$1139))-$E$6:$E$1139))-SUMPRODUCT(($D$6:$D$1139=K33)*(1/(1+EXP(-$H$6:$H$1139))-$E$6:$E$1139)))</f>
        <v/>
      </c>
      <c r="N33" s="34">
        <f>IF(ABS(M33)&lt;0.000001,"OK","!!")</f>
        <v/>
      </c>
    </row>
    <row r="34" ht="15" customHeight="1" s="35">
      <c r="A34" s="48">
        <f>'1_Raw_Games'!A31</f>
        <v/>
      </c>
      <c r="B34" s="49">
        <f>'1_Raw_Games'!B31</f>
        <v/>
      </c>
      <c r="C34" s="48">
        <f>'1_Raw_Games'!D31</f>
        <v/>
      </c>
      <c r="D34" s="48">
        <f>'1_Raw_Games'!C31</f>
        <v/>
      </c>
      <c r="E34" s="48">
        <f>'1_Raw_Games'!O31</f>
        <v/>
      </c>
      <c r="F34" s="52">
        <f>INDEX($L$6:$L$35,MATCH(C34,$K$6:$K$35,0))</f>
        <v/>
      </c>
      <c r="G34" s="52">
        <f>INDEX($L$6:$L$35,MATCH(D34,$K$6:$K$35,0))</f>
        <v/>
      </c>
      <c r="H34" s="52">
        <f>F34-G34+$L$36</f>
        <v/>
      </c>
      <c r="I34" s="51">
        <f>'2_Params'!$B$11*LN(1+EXP(-(2*E34-1)*H34))</f>
        <v/>
      </c>
      <c r="K34" s="40" t="inlineStr">
        <is>
          <t>UTA</t>
        </is>
      </c>
      <c r="L34" s="57" t="n">
        <v>-0.69886384685336</v>
      </c>
      <c r="M34" s="54">
        <f>L34+'2_Params'!$B$11*(SUMPRODUCT(($C$6:$C$1139=K34)*(1/(1+EXP(-$H$6:$H$1139))-$E$6:$E$1139))-SUMPRODUCT(($D$6:$D$1139=K34)*(1/(1+EXP(-$H$6:$H$1139))-$E$6:$E$1139)))</f>
        <v/>
      </c>
      <c r="N34" s="34">
        <f>IF(ABS(M34)&lt;0.000001,"OK","!!")</f>
        <v/>
      </c>
    </row>
    <row r="35" ht="15" customHeight="1" s="35">
      <c r="A35" s="48">
        <f>'1_Raw_Games'!A32</f>
        <v/>
      </c>
      <c r="B35" s="49">
        <f>'1_Raw_Games'!B32</f>
        <v/>
      </c>
      <c r="C35" s="48">
        <f>'1_Raw_Games'!D32</f>
        <v/>
      </c>
      <c r="D35" s="48">
        <f>'1_Raw_Games'!C32</f>
        <v/>
      </c>
      <c r="E35" s="48">
        <f>'1_Raw_Games'!O32</f>
        <v/>
      </c>
      <c r="F35" s="52">
        <f>INDEX($L$6:$L$35,MATCH(C35,$K$6:$K$35,0))</f>
        <v/>
      </c>
      <c r="G35" s="52">
        <f>INDEX($L$6:$L$35,MATCH(D35,$K$6:$K$35,0))</f>
        <v/>
      </c>
      <c r="H35" s="52">
        <f>F35-G35+$L$36</f>
        <v/>
      </c>
      <c r="I35" s="51">
        <f>'2_Params'!$B$11*LN(1+EXP(-(2*E35-1)*H35))</f>
        <v/>
      </c>
      <c r="K35" s="40" t="inlineStr">
        <is>
          <t>WAS</t>
        </is>
      </c>
      <c r="L35" s="57" t="n">
        <v>-0.852338565196321</v>
      </c>
      <c r="M35" s="54">
        <f>L35+'2_Params'!$B$11*(SUMPRODUCT(($C$6:$C$1139=K35)*(1/(1+EXP(-$H$6:$H$1139))-$E$6:$E$1139))-SUMPRODUCT(($D$6:$D$1139=K35)*(1/(1+EXP(-$H$6:$H$1139))-$E$6:$E$1139)))</f>
        <v/>
      </c>
      <c r="N35" s="34">
        <f>IF(ABS(M35)&lt;0.000001,"OK","!!")</f>
        <v/>
      </c>
    </row>
    <row r="36" ht="15" customHeight="1" s="35">
      <c r="A36" s="48">
        <f>'1_Raw_Games'!A33</f>
        <v/>
      </c>
      <c r="B36" s="49">
        <f>'1_Raw_Games'!B33</f>
        <v/>
      </c>
      <c r="C36" s="48">
        <f>'1_Raw_Games'!D33</f>
        <v/>
      </c>
      <c r="D36" s="48">
        <f>'1_Raw_Games'!C33</f>
        <v/>
      </c>
      <c r="E36" s="48">
        <f>'1_Raw_Games'!O33</f>
        <v/>
      </c>
      <c r="F36" s="52">
        <f>INDEX($L$6:$L$35,MATCH(C36,$K$6:$K$35,0))</f>
        <v/>
      </c>
      <c r="G36" s="52">
        <f>INDEX($L$6:$L$35,MATCH(D36,$K$6:$K$35,0))</f>
        <v/>
      </c>
      <c r="H36" s="52">
        <f>F36-G36+$L$36</f>
        <v/>
      </c>
      <c r="I36" s="51">
        <f>'2_Params'!$B$11*LN(1+EXP(-(2*E36-1)*H36))</f>
        <v/>
      </c>
      <c r="K36" s="40" t="inlineStr">
        <is>
          <t>(intercept b0)</t>
        </is>
      </c>
      <c r="L36" s="57" t="n">
        <v>0.233772944813464</v>
      </c>
      <c r="M36" s="54">
        <f>'2_Params'!$B$11*SUMPRODUCT(1/(1+EXP(-$H$6:$H$1139))-$E$6:$E$1139)</f>
        <v/>
      </c>
      <c r="N36" s="34">
        <f>IF(ABS(M36)&lt;0.000001,"OK","!!")</f>
        <v/>
      </c>
    </row>
    <row r="37" ht="15" customHeight="1" s="35">
      <c r="A37" s="48">
        <f>'1_Raw_Games'!A34</f>
        <v/>
      </c>
      <c r="B37" s="49">
        <f>'1_Raw_Games'!B34</f>
        <v/>
      </c>
      <c r="C37" s="48">
        <f>'1_Raw_Games'!D34</f>
        <v/>
      </c>
      <c r="D37" s="48">
        <f>'1_Raw_Games'!C34</f>
        <v/>
      </c>
      <c r="E37" s="48">
        <f>'1_Raw_Games'!O34</f>
        <v/>
      </c>
      <c r="F37" s="52">
        <f>INDEX($L$6:$L$35,MATCH(C37,$K$6:$K$35,0))</f>
        <v/>
      </c>
      <c r="G37" s="52">
        <f>INDEX($L$6:$L$35,MATCH(D37,$K$6:$K$35,0))</f>
        <v/>
      </c>
      <c r="H37" s="52">
        <f>F37-G37+$L$36</f>
        <v/>
      </c>
      <c r="I37" s="51">
        <f>'2_Params'!$B$11*LN(1+EXP(-(2*E37-1)*H37))</f>
        <v/>
      </c>
    </row>
    <row r="38" ht="15" customHeight="1" s="35">
      <c r="A38" s="48">
        <f>'1_Raw_Games'!A35</f>
        <v/>
      </c>
      <c r="B38" s="49">
        <f>'1_Raw_Games'!B35</f>
        <v/>
      </c>
      <c r="C38" s="48">
        <f>'1_Raw_Games'!D35</f>
        <v/>
      </c>
      <c r="D38" s="48">
        <f>'1_Raw_Games'!C35</f>
        <v/>
      </c>
      <c r="E38" s="48">
        <f>'1_Raw_Games'!O35</f>
        <v/>
      </c>
      <c r="F38" s="52">
        <f>INDEX($L$6:$L$35,MATCH(C38,$K$6:$K$35,0))</f>
        <v/>
      </c>
      <c r="G38" s="52">
        <f>INDEX($L$6:$L$35,MATCH(D38,$K$6:$K$35,0))</f>
        <v/>
      </c>
      <c r="H38" s="52">
        <f>F38-G38+$L$36</f>
        <v/>
      </c>
      <c r="I38" s="51">
        <f>'2_Params'!$B$11*LN(1+EXP(-(2*E38-1)*H38))</f>
        <v/>
      </c>
      <c r="K38" s="40" t="inlineStr">
        <is>
          <t>max |gradient|:</t>
        </is>
      </c>
      <c r="L38" s="47">
        <f>MAX(ABS(M6),MAX(M6:M36),-MIN(M6:M36))</f>
        <v/>
      </c>
    </row>
    <row r="39" ht="15" customHeight="1" s="35">
      <c r="A39" s="48">
        <f>'1_Raw_Games'!A36</f>
        <v/>
      </c>
      <c r="B39" s="49">
        <f>'1_Raw_Games'!B36</f>
        <v/>
      </c>
      <c r="C39" s="48">
        <f>'1_Raw_Games'!D36</f>
        <v/>
      </c>
      <c r="D39" s="48">
        <f>'1_Raw_Games'!C36</f>
        <v/>
      </c>
      <c r="E39" s="48">
        <f>'1_Raw_Games'!O36</f>
        <v/>
      </c>
      <c r="F39" s="52">
        <f>INDEX($L$6:$L$35,MATCH(C39,$K$6:$K$35,0))</f>
        <v/>
      </c>
      <c r="G39" s="52">
        <f>INDEX($L$6:$L$35,MATCH(D39,$K$6:$K$35,0))</f>
        <v/>
      </c>
      <c r="H39" s="52">
        <f>F39-G39+$L$36</f>
        <v/>
      </c>
      <c r="I39" s="51">
        <f>'2_Params'!$B$11*LN(1+EXP(-(2*E39-1)*H39))</f>
        <v/>
      </c>
      <c r="K39" s="37" t="inlineStr">
        <is>
          <t>A zero gradient of a strictly convex objective identifies the unique global optimum — these strengths are proven, not pasted.</t>
        </is>
      </c>
    </row>
    <row r="40" ht="15" customHeight="1" s="35">
      <c r="A40" s="48">
        <f>'1_Raw_Games'!A37</f>
        <v/>
      </c>
      <c r="B40" s="49">
        <f>'1_Raw_Games'!B37</f>
        <v/>
      </c>
      <c r="C40" s="48">
        <f>'1_Raw_Games'!D37</f>
        <v/>
      </c>
      <c r="D40" s="48">
        <f>'1_Raw_Games'!C37</f>
        <v/>
      </c>
      <c r="E40" s="48">
        <f>'1_Raw_Games'!O37</f>
        <v/>
      </c>
      <c r="F40" s="52">
        <f>INDEX($L$6:$L$35,MATCH(C40,$K$6:$K$35,0))</f>
        <v/>
      </c>
      <c r="G40" s="52">
        <f>INDEX($L$6:$L$35,MATCH(D40,$K$6:$K$35,0))</f>
        <v/>
      </c>
      <c r="H40" s="52">
        <f>F40-G40+$L$36</f>
        <v/>
      </c>
      <c r="I40" s="51">
        <f>'2_Params'!$B$11*LN(1+EXP(-(2*E40-1)*H40))</f>
        <v/>
      </c>
    </row>
    <row r="41" ht="15" customHeight="1" s="35">
      <c r="A41" s="48">
        <f>'1_Raw_Games'!A38</f>
        <v/>
      </c>
      <c r="B41" s="49">
        <f>'1_Raw_Games'!B38</f>
        <v/>
      </c>
      <c r="C41" s="48">
        <f>'1_Raw_Games'!D38</f>
        <v/>
      </c>
      <c r="D41" s="48">
        <f>'1_Raw_Games'!C38</f>
        <v/>
      </c>
      <c r="E41" s="48">
        <f>'1_Raw_Games'!O38</f>
        <v/>
      </c>
      <c r="F41" s="52">
        <f>INDEX($L$6:$L$35,MATCH(C41,$K$6:$K$35,0))</f>
        <v/>
      </c>
      <c r="G41" s="52">
        <f>INDEX($L$6:$L$35,MATCH(D41,$K$6:$K$35,0))</f>
        <v/>
      </c>
      <c r="H41" s="52">
        <f>F41-G41+$L$36</f>
        <v/>
      </c>
      <c r="I41" s="51">
        <f>'2_Params'!$B$11*LN(1+EXP(-(2*E41-1)*H41))</f>
        <v/>
      </c>
    </row>
    <row r="42" ht="15" customHeight="1" s="35">
      <c r="A42" s="48">
        <f>'1_Raw_Games'!A39</f>
        <v/>
      </c>
      <c r="B42" s="49">
        <f>'1_Raw_Games'!B39</f>
        <v/>
      </c>
      <c r="C42" s="48">
        <f>'1_Raw_Games'!D39</f>
        <v/>
      </c>
      <c r="D42" s="48">
        <f>'1_Raw_Games'!C39</f>
        <v/>
      </c>
      <c r="E42" s="48">
        <f>'1_Raw_Games'!O39</f>
        <v/>
      </c>
      <c r="F42" s="52">
        <f>INDEX($L$6:$L$35,MATCH(C42,$K$6:$K$35,0))</f>
        <v/>
      </c>
      <c r="G42" s="52">
        <f>INDEX($L$6:$L$35,MATCH(D42,$K$6:$K$35,0))</f>
        <v/>
      </c>
      <c r="H42" s="52">
        <f>F42-G42+$L$36</f>
        <v/>
      </c>
      <c r="I42" s="51">
        <f>'2_Params'!$B$11*LN(1+EXP(-(2*E42-1)*H42))</f>
        <v/>
      </c>
    </row>
    <row r="43" ht="15" customHeight="1" s="35">
      <c r="A43" s="48">
        <f>'1_Raw_Games'!A40</f>
        <v/>
      </c>
      <c r="B43" s="49">
        <f>'1_Raw_Games'!B40</f>
        <v/>
      </c>
      <c r="C43" s="48">
        <f>'1_Raw_Games'!D40</f>
        <v/>
      </c>
      <c r="D43" s="48">
        <f>'1_Raw_Games'!C40</f>
        <v/>
      </c>
      <c r="E43" s="48">
        <f>'1_Raw_Games'!O40</f>
        <v/>
      </c>
      <c r="F43" s="52">
        <f>INDEX($L$6:$L$35,MATCH(C43,$K$6:$K$35,0))</f>
        <v/>
      </c>
      <c r="G43" s="52">
        <f>INDEX($L$6:$L$35,MATCH(D43,$K$6:$K$35,0))</f>
        <v/>
      </c>
      <c r="H43" s="52">
        <f>F43-G43+$L$36</f>
        <v/>
      </c>
      <c r="I43" s="51">
        <f>'2_Params'!$B$11*LN(1+EXP(-(2*E43-1)*H43))</f>
        <v/>
      </c>
    </row>
    <row r="44" ht="15" customHeight="1" s="35">
      <c r="A44" s="48">
        <f>'1_Raw_Games'!A41</f>
        <v/>
      </c>
      <c r="B44" s="49">
        <f>'1_Raw_Games'!B41</f>
        <v/>
      </c>
      <c r="C44" s="48">
        <f>'1_Raw_Games'!D41</f>
        <v/>
      </c>
      <c r="D44" s="48">
        <f>'1_Raw_Games'!C41</f>
        <v/>
      </c>
      <c r="E44" s="48">
        <f>'1_Raw_Games'!O41</f>
        <v/>
      </c>
      <c r="F44" s="52">
        <f>INDEX($L$6:$L$35,MATCH(C44,$K$6:$K$35,0))</f>
        <v/>
      </c>
      <c r="G44" s="52">
        <f>INDEX($L$6:$L$35,MATCH(D44,$K$6:$K$35,0))</f>
        <v/>
      </c>
      <c r="H44" s="52">
        <f>F44-G44+$L$36</f>
        <v/>
      </c>
      <c r="I44" s="51">
        <f>'2_Params'!$B$11*LN(1+EXP(-(2*E44-1)*H44))</f>
        <v/>
      </c>
    </row>
    <row r="45" ht="15" customHeight="1" s="35">
      <c r="A45" s="48">
        <f>'1_Raw_Games'!A42</f>
        <v/>
      </c>
      <c r="B45" s="49">
        <f>'1_Raw_Games'!B42</f>
        <v/>
      </c>
      <c r="C45" s="48">
        <f>'1_Raw_Games'!D42</f>
        <v/>
      </c>
      <c r="D45" s="48">
        <f>'1_Raw_Games'!C42</f>
        <v/>
      </c>
      <c r="E45" s="48">
        <f>'1_Raw_Games'!O42</f>
        <v/>
      </c>
      <c r="F45" s="52">
        <f>INDEX($L$6:$L$35,MATCH(C45,$K$6:$K$35,0))</f>
        <v/>
      </c>
      <c r="G45" s="52">
        <f>INDEX($L$6:$L$35,MATCH(D45,$K$6:$K$35,0))</f>
        <v/>
      </c>
      <c r="H45" s="52">
        <f>F45-G45+$L$36</f>
        <v/>
      </c>
      <c r="I45" s="51">
        <f>'2_Params'!$B$11*LN(1+EXP(-(2*E45-1)*H45))</f>
        <v/>
      </c>
    </row>
    <row r="46" ht="15" customHeight="1" s="35">
      <c r="A46" s="48">
        <f>'1_Raw_Games'!A43</f>
        <v/>
      </c>
      <c r="B46" s="49">
        <f>'1_Raw_Games'!B43</f>
        <v/>
      </c>
      <c r="C46" s="48">
        <f>'1_Raw_Games'!D43</f>
        <v/>
      </c>
      <c r="D46" s="48">
        <f>'1_Raw_Games'!C43</f>
        <v/>
      </c>
      <c r="E46" s="48">
        <f>'1_Raw_Games'!O43</f>
        <v/>
      </c>
      <c r="F46" s="52">
        <f>INDEX($L$6:$L$35,MATCH(C46,$K$6:$K$35,0))</f>
        <v/>
      </c>
      <c r="G46" s="52">
        <f>INDEX($L$6:$L$35,MATCH(D46,$K$6:$K$35,0))</f>
        <v/>
      </c>
      <c r="H46" s="52">
        <f>F46-G46+$L$36</f>
        <v/>
      </c>
      <c r="I46" s="51">
        <f>'2_Params'!$B$11*LN(1+EXP(-(2*E46-1)*H46))</f>
        <v/>
      </c>
    </row>
    <row r="47" ht="15" customHeight="1" s="35">
      <c r="A47" s="48">
        <f>'1_Raw_Games'!A44</f>
        <v/>
      </c>
      <c r="B47" s="49">
        <f>'1_Raw_Games'!B44</f>
        <v/>
      </c>
      <c r="C47" s="48">
        <f>'1_Raw_Games'!D44</f>
        <v/>
      </c>
      <c r="D47" s="48">
        <f>'1_Raw_Games'!C44</f>
        <v/>
      </c>
      <c r="E47" s="48">
        <f>'1_Raw_Games'!O44</f>
        <v/>
      </c>
      <c r="F47" s="52">
        <f>INDEX($L$6:$L$35,MATCH(C47,$K$6:$K$35,0))</f>
        <v/>
      </c>
      <c r="G47" s="52">
        <f>INDEX($L$6:$L$35,MATCH(D47,$K$6:$K$35,0))</f>
        <v/>
      </c>
      <c r="H47" s="52">
        <f>F47-G47+$L$36</f>
        <v/>
      </c>
      <c r="I47" s="51">
        <f>'2_Params'!$B$11*LN(1+EXP(-(2*E47-1)*H47))</f>
        <v/>
      </c>
    </row>
    <row r="48" ht="15" customHeight="1" s="35">
      <c r="A48" s="48">
        <f>'1_Raw_Games'!A45</f>
        <v/>
      </c>
      <c r="B48" s="49">
        <f>'1_Raw_Games'!B45</f>
        <v/>
      </c>
      <c r="C48" s="48">
        <f>'1_Raw_Games'!D45</f>
        <v/>
      </c>
      <c r="D48" s="48">
        <f>'1_Raw_Games'!C45</f>
        <v/>
      </c>
      <c r="E48" s="48">
        <f>'1_Raw_Games'!O45</f>
        <v/>
      </c>
      <c r="F48" s="52">
        <f>INDEX($L$6:$L$35,MATCH(C48,$K$6:$K$35,0))</f>
        <v/>
      </c>
      <c r="G48" s="52">
        <f>INDEX($L$6:$L$35,MATCH(D48,$K$6:$K$35,0))</f>
        <v/>
      </c>
      <c r="H48" s="52">
        <f>F48-G48+$L$36</f>
        <v/>
      </c>
      <c r="I48" s="51">
        <f>'2_Params'!$B$11*LN(1+EXP(-(2*E48-1)*H48))</f>
        <v/>
      </c>
    </row>
    <row r="49" ht="15" customHeight="1" s="35">
      <c r="A49" s="48">
        <f>'1_Raw_Games'!A46</f>
        <v/>
      </c>
      <c r="B49" s="49">
        <f>'1_Raw_Games'!B46</f>
        <v/>
      </c>
      <c r="C49" s="48">
        <f>'1_Raw_Games'!D46</f>
        <v/>
      </c>
      <c r="D49" s="48">
        <f>'1_Raw_Games'!C46</f>
        <v/>
      </c>
      <c r="E49" s="48">
        <f>'1_Raw_Games'!O46</f>
        <v/>
      </c>
      <c r="F49" s="52">
        <f>INDEX($L$6:$L$35,MATCH(C49,$K$6:$K$35,0))</f>
        <v/>
      </c>
      <c r="G49" s="52">
        <f>INDEX($L$6:$L$35,MATCH(D49,$K$6:$K$35,0))</f>
        <v/>
      </c>
      <c r="H49" s="52">
        <f>F49-G49+$L$36</f>
        <v/>
      </c>
      <c r="I49" s="51">
        <f>'2_Params'!$B$11*LN(1+EXP(-(2*E49-1)*H49))</f>
        <v/>
      </c>
    </row>
    <row r="50" ht="15" customHeight="1" s="35">
      <c r="A50" s="48">
        <f>'1_Raw_Games'!A47</f>
        <v/>
      </c>
      <c r="B50" s="49">
        <f>'1_Raw_Games'!B47</f>
        <v/>
      </c>
      <c r="C50" s="48">
        <f>'1_Raw_Games'!D47</f>
        <v/>
      </c>
      <c r="D50" s="48">
        <f>'1_Raw_Games'!C47</f>
        <v/>
      </c>
      <c r="E50" s="48">
        <f>'1_Raw_Games'!O47</f>
        <v/>
      </c>
      <c r="F50" s="52">
        <f>INDEX($L$6:$L$35,MATCH(C50,$K$6:$K$35,0))</f>
        <v/>
      </c>
      <c r="G50" s="52">
        <f>INDEX($L$6:$L$35,MATCH(D50,$K$6:$K$35,0))</f>
        <v/>
      </c>
      <c r="H50" s="52">
        <f>F50-G50+$L$36</f>
        <v/>
      </c>
      <c r="I50" s="51">
        <f>'2_Params'!$B$11*LN(1+EXP(-(2*E50-1)*H50))</f>
        <v/>
      </c>
    </row>
    <row r="51" ht="15" customHeight="1" s="35">
      <c r="A51" s="48">
        <f>'1_Raw_Games'!A48</f>
        <v/>
      </c>
      <c r="B51" s="49">
        <f>'1_Raw_Games'!B48</f>
        <v/>
      </c>
      <c r="C51" s="48">
        <f>'1_Raw_Games'!D48</f>
        <v/>
      </c>
      <c r="D51" s="48">
        <f>'1_Raw_Games'!C48</f>
        <v/>
      </c>
      <c r="E51" s="48">
        <f>'1_Raw_Games'!O48</f>
        <v/>
      </c>
      <c r="F51" s="52">
        <f>INDEX($L$6:$L$35,MATCH(C51,$K$6:$K$35,0))</f>
        <v/>
      </c>
      <c r="G51" s="52">
        <f>INDEX($L$6:$L$35,MATCH(D51,$K$6:$K$35,0))</f>
        <v/>
      </c>
      <c r="H51" s="52">
        <f>F51-G51+$L$36</f>
        <v/>
      </c>
      <c r="I51" s="51">
        <f>'2_Params'!$B$11*LN(1+EXP(-(2*E51-1)*H51))</f>
        <v/>
      </c>
    </row>
    <row r="52" ht="15" customHeight="1" s="35">
      <c r="A52" s="48">
        <f>'1_Raw_Games'!A49</f>
        <v/>
      </c>
      <c r="B52" s="49">
        <f>'1_Raw_Games'!B49</f>
        <v/>
      </c>
      <c r="C52" s="48">
        <f>'1_Raw_Games'!D49</f>
        <v/>
      </c>
      <c r="D52" s="48">
        <f>'1_Raw_Games'!C49</f>
        <v/>
      </c>
      <c r="E52" s="48">
        <f>'1_Raw_Games'!O49</f>
        <v/>
      </c>
      <c r="F52" s="52">
        <f>INDEX($L$6:$L$35,MATCH(C52,$K$6:$K$35,0))</f>
        <v/>
      </c>
      <c r="G52" s="52">
        <f>INDEX($L$6:$L$35,MATCH(D52,$K$6:$K$35,0))</f>
        <v/>
      </c>
      <c r="H52" s="52">
        <f>F52-G52+$L$36</f>
        <v/>
      </c>
      <c r="I52" s="51">
        <f>'2_Params'!$B$11*LN(1+EXP(-(2*E52-1)*H52))</f>
        <v/>
      </c>
    </row>
    <row r="53" ht="15" customHeight="1" s="35">
      <c r="A53" s="48">
        <f>'1_Raw_Games'!A50</f>
        <v/>
      </c>
      <c r="B53" s="49">
        <f>'1_Raw_Games'!B50</f>
        <v/>
      </c>
      <c r="C53" s="48">
        <f>'1_Raw_Games'!D50</f>
        <v/>
      </c>
      <c r="D53" s="48">
        <f>'1_Raw_Games'!C50</f>
        <v/>
      </c>
      <c r="E53" s="48">
        <f>'1_Raw_Games'!O50</f>
        <v/>
      </c>
      <c r="F53" s="52">
        <f>INDEX($L$6:$L$35,MATCH(C53,$K$6:$K$35,0))</f>
        <v/>
      </c>
      <c r="G53" s="52">
        <f>INDEX($L$6:$L$35,MATCH(D53,$K$6:$K$35,0))</f>
        <v/>
      </c>
      <c r="H53" s="52">
        <f>F53-G53+$L$36</f>
        <v/>
      </c>
      <c r="I53" s="51">
        <f>'2_Params'!$B$11*LN(1+EXP(-(2*E53-1)*H53))</f>
        <v/>
      </c>
    </row>
    <row r="54" ht="15" customHeight="1" s="35">
      <c r="A54" s="48">
        <f>'1_Raw_Games'!A51</f>
        <v/>
      </c>
      <c r="B54" s="49">
        <f>'1_Raw_Games'!B51</f>
        <v/>
      </c>
      <c r="C54" s="48">
        <f>'1_Raw_Games'!D51</f>
        <v/>
      </c>
      <c r="D54" s="48">
        <f>'1_Raw_Games'!C51</f>
        <v/>
      </c>
      <c r="E54" s="48">
        <f>'1_Raw_Games'!O51</f>
        <v/>
      </c>
      <c r="F54" s="52">
        <f>INDEX($L$6:$L$35,MATCH(C54,$K$6:$K$35,0))</f>
        <v/>
      </c>
      <c r="G54" s="52">
        <f>INDEX($L$6:$L$35,MATCH(D54,$K$6:$K$35,0))</f>
        <v/>
      </c>
      <c r="H54" s="52">
        <f>F54-G54+$L$36</f>
        <v/>
      </c>
      <c r="I54" s="51">
        <f>'2_Params'!$B$11*LN(1+EXP(-(2*E54-1)*H54))</f>
        <v/>
      </c>
    </row>
    <row r="55" ht="15" customHeight="1" s="35">
      <c r="A55" s="48">
        <f>'1_Raw_Games'!A52</f>
        <v/>
      </c>
      <c r="B55" s="49">
        <f>'1_Raw_Games'!B52</f>
        <v/>
      </c>
      <c r="C55" s="48">
        <f>'1_Raw_Games'!D52</f>
        <v/>
      </c>
      <c r="D55" s="48">
        <f>'1_Raw_Games'!C52</f>
        <v/>
      </c>
      <c r="E55" s="48">
        <f>'1_Raw_Games'!O52</f>
        <v/>
      </c>
      <c r="F55" s="52">
        <f>INDEX($L$6:$L$35,MATCH(C55,$K$6:$K$35,0))</f>
        <v/>
      </c>
      <c r="G55" s="52">
        <f>INDEX($L$6:$L$35,MATCH(D55,$K$6:$K$35,0))</f>
        <v/>
      </c>
      <c r="H55" s="52">
        <f>F55-G55+$L$36</f>
        <v/>
      </c>
      <c r="I55" s="51">
        <f>'2_Params'!$B$11*LN(1+EXP(-(2*E55-1)*H55))</f>
        <v/>
      </c>
    </row>
    <row r="56" ht="15" customHeight="1" s="35">
      <c r="A56" s="48">
        <f>'1_Raw_Games'!A53</f>
        <v/>
      </c>
      <c r="B56" s="49">
        <f>'1_Raw_Games'!B53</f>
        <v/>
      </c>
      <c r="C56" s="48">
        <f>'1_Raw_Games'!D53</f>
        <v/>
      </c>
      <c r="D56" s="48">
        <f>'1_Raw_Games'!C53</f>
        <v/>
      </c>
      <c r="E56" s="48">
        <f>'1_Raw_Games'!O53</f>
        <v/>
      </c>
      <c r="F56" s="52">
        <f>INDEX($L$6:$L$35,MATCH(C56,$K$6:$K$35,0))</f>
        <v/>
      </c>
      <c r="G56" s="52">
        <f>INDEX($L$6:$L$35,MATCH(D56,$K$6:$K$35,0))</f>
        <v/>
      </c>
      <c r="H56" s="52">
        <f>F56-G56+$L$36</f>
        <v/>
      </c>
      <c r="I56" s="51">
        <f>'2_Params'!$B$11*LN(1+EXP(-(2*E56-1)*H56))</f>
        <v/>
      </c>
    </row>
    <row r="57" ht="15" customHeight="1" s="35">
      <c r="A57" s="48">
        <f>'1_Raw_Games'!A54</f>
        <v/>
      </c>
      <c r="B57" s="49">
        <f>'1_Raw_Games'!B54</f>
        <v/>
      </c>
      <c r="C57" s="48">
        <f>'1_Raw_Games'!D54</f>
        <v/>
      </c>
      <c r="D57" s="48">
        <f>'1_Raw_Games'!C54</f>
        <v/>
      </c>
      <c r="E57" s="48">
        <f>'1_Raw_Games'!O54</f>
        <v/>
      </c>
      <c r="F57" s="52">
        <f>INDEX($L$6:$L$35,MATCH(C57,$K$6:$K$35,0))</f>
        <v/>
      </c>
      <c r="G57" s="52">
        <f>INDEX($L$6:$L$35,MATCH(D57,$K$6:$K$35,0))</f>
        <v/>
      </c>
      <c r="H57" s="52">
        <f>F57-G57+$L$36</f>
        <v/>
      </c>
      <c r="I57" s="51">
        <f>'2_Params'!$B$11*LN(1+EXP(-(2*E57-1)*H57))</f>
        <v/>
      </c>
    </row>
    <row r="58" ht="15" customHeight="1" s="35">
      <c r="A58" s="48">
        <f>'1_Raw_Games'!A55</f>
        <v/>
      </c>
      <c r="B58" s="49">
        <f>'1_Raw_Games'!B55</f>
        <v/>
      </c>
      <c r="C58" s="48">
        <f>'1_Raw_Games'!D55</f>
        <v/>
      </c>
      <c r="D58" s="48">
        <f>'1_Raw_Games'!C55</f>
        <v/>
      </c>
      <c r="E58" s="48">
        <f>'1_Raw_Games'!O55</f>
        <v/>
      </c>
      <c r="F58" s="52">
        <f>INDEX($L$6:$L$35,MATCH(C58,$K$6:$K$35,0))</f>
        <v/>
      </c>
      <c r="G58" s="52">
        <f>INDEX($L$6:$L$35,MATCH(D58,$K$6:$K$35,0))</f>
        <v/>
      </c>
      <c r="H58" s="52">
        <f>F58-G58+$L$36</f>
        <v/>
      </c>
      <c r="I58" s="51">
        <f>'2_Params'!$B$11*LN(1+EXP(-(2*E58-1)*H58))</f>
        <v/>
      </c>
    </row>
    <row r="59" ht="15" customHeight="1" s="35">
      <c r="A59" s="48">
        <f>'1_Raw_Games'!A56</f>
        <v/>
      </c>
      <c r="B59" s="49">
        <f>'1_Raw_Games'!B56</f>
        <v/>
      </c>
      <c r="C59" s="48">
        <f>'1_Raw_Games'!D56</f>
        <v/>
      </c>
      <c r="D59" s="48">
        <f>'1_Raw_Games'!C56</f>
        <v/>
      </c>
      <c r="E59" s="48">
        <f>'1_Raw_Games'!O56</f>
        <v/>
      </c>
      <c r="F59" s="52">
        <f>INDEX($L$6:$L$35,MATCH(C59,$K$6:$K$35,0))</f>
        <v/>
      </c>
      <c r="G59" s="52">
        <f>INDEX($L$6:$L$35,MATCH(D59,$K$6:$K$35,0))</f>
        <v/>
      </c>
      <c r="H59" s="52">
        <f>F59-G59+$L$36</f>
        <v/>
      </c>
      <c r="I59" s="51">
        <f>'2_Params'!$B$11*LN(1+EXP(-(2*E59-1)*H59))</f>
        <v/>
      </c>
    </row>
    <row r="60" ht="15" customHeight="1" s="35">
      <c r="A60" s="48">
        <f>'1_Raw_Games'!A57</f>
        <v/>
      </c>
      <c r="B60" s="49">
        <f>'1_Raw_Games'!B57</f>
        <v/>
      </c>
      <c r="C60" s="48">
        <f>'1_Raw_Games'!D57</f>
        <v/>
      </c>
      <c r="D60" s="48">
        <f>'1_Raw_Games'!C57</f>
        <v/>
      </c>
      <c r="E60" s="48">
        <f>'1_Raw_Games'!O57</f>
        <v/>
      </c>
      <c r="F60" s="52">
        <f>INDEX($L$6:$L$35,MATCH(C60,$K$6:$K$35,0))</f>
        <v/>
      </c>
      <c r="G60" s="52">
        <f>INDEX($L$6:$L$35,MATCH(D60,$K$6:$K$35,0))</f>
        <v/>
      </c>
      <c r="H60" s="52">
        <f>F60-G60+$L$36</f>
        <v/>
      </c>
      <c r="I60" s="51">
        <f>'2_Params'!$B$11*LN(1+EXP(-(2*E60-1)*H60))</f>
        <v/>
      </c>
    </row>
    <row r="61" ht="15" customHeight="1" s="35">
      <c r="A61" s="48">
        <f>'1_Raw_Games'!A58</f>
        <v/>
      </c>
      <c r="B61" s="49">
        <f>'1_Raw_Games'!B58</f>
        <v/>
      </c>
      <c r="C61" s="48">
        <f>'1_Raw_Games'!D58</f>
        <v/>
      </c>
      <c r="D61" s="48">
        <f>'1_Raw_Games'!C58</f>
        <v/>
      </c>
      <c r="E61" s="48">
        <f>'1_Raw_Games'!O58</f>
        <v/>
      </c>
      <c r="F61" s="52">
        <f>INDEX($L$6:$L$35,MATCH(C61,$K$6:$K$35,0))</f>
        <v/>
      </c>
      <c r="G61" s="52">
        <f>INDEX($L$6:$L$35,MATCH(D61,$K$6:$K$35,0))</f>
        <v/>
      </c>
      <c r="H61" s="52">
        <f>F61-G61+$L$36</f>
        <v/>
      </c>
      <c r="I61" s="51">
        <f>'2_Params'!$B$11*LN(1+EXP(-(2*E61-1)*H61))</f>
        <v/>
      </c>
    </row>
    <row r="62" ht="15" customHeight="1" s="35">
      <c r="A62" s="48">
        <f>'1_Raw_Games'!A59</f>
        <v/>
      </c>
      <c r="B62" s="49">
        <f>'1_Raw_Games'!B59</f>
        <v/>
      </c>
      <c r="C62" s="48">
        <f>'1_Raw_Games'!D59</f>
        <v/>
      </c>
      <c r="D62" s="48">
        <f>'1_Raw_Games'!C59</f>
        <v/>
      </c>
      <c r="E62" s="48">
        <f>'1_Raw_Games'!O59</f>
        <v/>
      </c>
      <c r="F62" s="52">
        <f>INDEX($L$6:$L$35,MATCH(C62,$K$6:$K$35,0))</f>
        <v/>
      </c>
      <c r="G62" s="52">
        <f>INDEX($L$6:$L$35,MATCH(D62,$K$6:$K$35,0))</f>
        <v/>
      </c>
      <c r="H62" s="52">
        <f>F62-G62+$L$36</f>
        <v/>
      </c>
      <c r="I62" s="51">
        <f>'2_Params'!$B$11*LN(1+EXP(-(2*E62-1)*H62))</f>
        <v/>
      </c>
    </row>
    <row r="63" ht="15" customHeight="1" s="35">
      <c r="A63" s="48">
        <f>'1_Raw_Games'!A60</f>
        <v/>
      </c>
      <c r="B63" s="49">
        <f>'1_Raw_Games'!B60</f>
        <v/>
      </c>
      <c r="C63" s="48">
        <f>'1_Raw_Games'!D60</f>
        <v/>
      </c>
      <c r="D63" s="48">
        <f>'1_Raw_Games'!C60</f>
        <v/>
      </c>
      <c r="E63" s="48">
        <f>'1_Raw_Games'!O60</f>
        <v/>
      </c>
      <c r="F63" s="52">
        <f>INDEX($L$6:$L$35,MATCH(C63,$K$6:$K$35,0))</f>
        <v/>
      </c>
      <c r="G63" s="52">
        <f>INDEX($L$6:$L$35,MATCH(D63,$K$6:$K$35,0))</f>
        <v/>
      </c>
      <c r="H63" s="52">
        <f>F63-G63+$L$36</f>
        <v/>
      </c>
      <c r="I63" s="51">
        <f>'2_Params'!$B$11*LN(1+EXP(-(2*E63-1)*H63))</f>
        <v/>
      </c>
    </row>
    <row r="64" ht="15" customHeight="1" s="35">
      <c r="A64" s="48">
        <f>'1_Raw_Games'!A61</f>
        <v/>
      </c>
      <c r="B64" s="49">
        <f>'1_Raw_Games'!B61</f>
        <v/>
      </c>
      <c r="C64" s="48">
        <f>'1_Raw_Games'!D61</f>
        <v/>
      </c>
      <c r="D64" s="48">
        <f>'1_Raw_Games'!C61</f>
        <v/>
      </c>
      <c r="E64" s="48">
        <f>'1_Raw_Games'!O61</f>
        <v/>
      </c>
      <c r="F64" s="52">
        <f>INDEX($L$6:$L$35,MATCH(C64,$K$6:$K$35,0))</f>
        <v/>
      </c>
      <c r="G64" s="52">
        <f>INDEX($L$6:$L$35,MATCH(D64,$K$6:$K$35,0))</f>
        <v/>
      </c>
      <c r="H64" s="52">
        <f>F64-G64+$L$36</f>
        <v/>
      </c>
      <c r="I64" s="51">
        <f>'2_Params'!$B$11*LN(1+EXP(-(2*E64-1)*H64))</f>
        <v/>
      </c>
    </row>
    <row r="65" ht="15" customHeight="1" s="35">
      <c r="A65" s="48">
        <f>'1_Raw_Games'!A62</f>
        <v/>
      </c>
      <c r="B65" s="49">
        <f>'1_Raw_Games'!B62</f>
        <v/>
      </c>
      <c r="C65" s="48">
        <f>'1_Raw_Games'!D62</f>
        <v/>
      </c>
      <c r="D65" s="48">
        <f>'1_Raw_Games'!C62</f>
        <v/>
      </c>
      <c r="E65" s="48">
        <f>'1_Raw_Games'!O62</f>
        <v/>
      </c>
      <c r="F65" s="52">
        <f>INDEX($L$6:$L$35,MATCH(C65,$K$6:$K$35,0))</f>
        <v/>
      </c>
      <c r="G65" s="52">
        <f>INDEX($L$6:$L$35,MATCH(D65,$K$6:$K$35,0))</f>
        <v/>
      </c>
      <c r="H65" s="52">
        <f>F65-G65+$L$36</f>
        <v/>
      </c>
      <c r="I65" s="51">
        <f>'2_Params'!$B$11*LN(1+EXP(-(2*E65-1)*H65))</f>
        <v/>
      </c>
    </row>
    <row r="66" ht="15" customHeight="1" s="35">
      <c r="A66" s="48">
        <f>'1_Raw_Games'!A63</f>
        <v/>
      </c>
      <c r="B66" s="49">
        <f>'1_Raw_Games'!B63</f>
        <v/>
      </c>
      <c r="C66" s="48">
        <f>'1_Raw_Games'!D63</f>
        <v/>
      </c>
      <c r="D66" s="48">
        <f>'1_Raw_Games'!C63</f>
        <v/>
      </c>
      <c r="E66" s="48">
        <f>'1_Raw_Games'!O63</f>
        <v/>
      </c>
      <c r="F66" s="52">
        <f>INDEX($L$6:$L$35,MATCH(C66,$K$6:$K$35,0))</f>
        <v/>
      </c>
      <c r="G66" s="52">
        <f>INDEX($L$6:$L$35,MATCH(D66,$K$6:$K$35,0))</f>
        <v/>
      </c>
      <c r="H66" s="52">
        <f>F66-G66+$L$36</f>
        <v/>
      </c>
      <c r="I66" s="51">
        <f>'2_Params'!$B$11*LN(1+EXP(-(2*E66-1)*H66))</f>
        <v/>
      </c>
    </row>
    <row r="67" ht="15" customHeight="1" s="35">
      <c r="A67" s="48">
        <f>'1_Raw_Games'!A64</f>
        <v/>
      </c>
      <c r="B67" s="49">
        <f>'1_Raw_Games'!B64</f>
        <v/>
      </c>
      <c r="C67" s="48">
        <f>'1_Raw_Games'!D64</f>
        <v/>
      </c>
      <c r="D67" s="48">
        <f>'1_Raw_Games'!C64</f>
        <v/>
      </c>
      <c r="E67" s="48">
        <f>'1_Raw_Games'!O64</f>
        <v/>
      </c>
      <c r="F67" s="52">
        <f>INDEX($L$6:$L$35,MATCH(C67,$K$6:$K$35,0))</f>
        <v/>
      </c>
      <c r="G67" s="52">
        <f>INDEX($L$6:$L$35,MATCH(D67,$K$6:$K$35,0))</f>
        <v/>
      </c>
      <c r="H67" s="52">
        <f>F67-G67+$L$36</f>
        <v/>
      </c>
      <c r="I67" s="51">
        <f>'2_Params'!$B$11*LN(1+EXP(-(2*E67-1)*H67))</f>
        <v/>
      </c>
    </row>
    <row r="68" ht="15" customHeight="1" s="35">
      <c r="A68" s="48">
        <f>'1_Raw_Games'!A65</f>
        <v/>
      </c>
      <c r="B68" s="49">
        <f>'1_Raw_Games'!B65</f>
        <v/>
      </c>
      <c r="C68" s="48">
        <f>'1_Raw_Games'!D65</f>
        <v/>
      </c>
      <c r="D68" s="48">
        <f>'1_Raw_Games'!C65</f>
        <v/>
      </c>
      <c r="E68" s="48">
        <f>'1_Raw_Games'!O65</f>
        <v/>
      </c>
      <c r="F68" s="52">
        <f>INDEX($L$6:$L$35,MATCH(C68,$K$6:$K$35,0))</f>
        <v/>
      </c>
      <c r="G68" s="52">
        <f>INDEX($L$6:$L$35,MATCH(D68,$K$6:$K$35,0))</f>
        <v/>
      </c>
      <c r="H68" s="52">
        <f>F68-G68+$L$36</f>
        <v/>
      </c>
      <c r="I68" s="51">
        <f>'2_Params'!$B$11*LN(1+EXP(-(2*E68-1)*H68))</f>
        <v/>
      </c>
    </row>
    <row r="69" ht="15" customHeight="1" s="35">
      <c r="A69" s="48">
        <f>'1_Raw_Games'!A66</f>
        <v/>
      </c>
      <c r="B69" s="49">
        <f>'1_Raw_Games'!B66</f>
        <v/>
      </c>
      <c r="C69" s="48">
        <f>'1_Raw_Games'!D66</f>
        <v/>
      </c>
      <c r="D69" s="48">
        <f>'1_Raw_Games'!C66</f>
        <v/>
      </c>
      <c r="E69" s="48">
        <f>'1_Raw_Games'!O66</f>
        <v/>
      </c>
      <c r="F69" s="52">
        <f>INDEX($L$6:$L$35,MATCH(C69,$K$6:$K$35,0))</f>
        <v/>
      </c>
      <c r="G69" s="52">
        <f>INDEX($L$6:$L$35,MATCH(D69,$K$6:$K$35,0))</f>
        <v/>
      </c>
      <c r="H69" s="52">
        <f>F69-G69+$L$36</f>
        <v/>
      </c>
      <c r="I69" s="51">
        <f>'2_Params'!$B$11*LN(1+EXP(-(2*E69-1)*H69))</f>
        <v/>
      </c>
    </row>
    <row r="70" ht="15" customHeight="1" s="35">
      <c r="A70" s="48">
        <f>'1_Raw_Games'!A67</f>
        <v/>
      </c>
      <c r="B70" s="49">
        <f>'1_Raw_Games'!B67</f>
        <v/>
      </c>
      <c r="C70" s="48">
        <f>'1_Raw_Games'!D67</f>
        <v/>
      </c>
      <c r="D70" s="48">
        <f>'1_Raw_Games'!C67</f>
        <v/>
      </c>
      <c r="E70" s="48">
        <f>'1_Raw_Games'!O67</f>
        <v/>
      </c>
      <c r="F70" s="52">
        <f>INDEX($L$6:$L$35,MATCH(C70,$K$6:$K$35,0))</f>
        <v/>
      </c>
      <c r="G70" s="52">
        <f>INDEX($L$6:$L$35,MATCH(D70,$K$6:$K$35,0))</f>
        <v/>
      </c>
      <c r="H70" s="52">
        <f>F70-G70+$L$36</f>
        <v/>
      </c>
      <c r="I70" s="51">
        <f>'2_Params'!$B$11*LN(1+EXP(-(2*E70-1)*H70))</f>
        <v/>
      </c>
    </row>
    <row r="71" ht="15" customHeight="1" s="35">
      <c r="A71" s="48">
        <f>'1_Raw_Games'!A68</f>
        <v/>
      </c>
      <c r="B71" s="49">
        <f>'1_Raw_Games'!B68</f>
        <v/>
      </c>
      <c r="C71" s="48">
        <f>'1_Raw_Games'!D68</f>
        <v/>
      </c>
      <c r="D71" s="48">
        <f>'1_Raw_Games'!C68</f>
        <v/>
      </c>
      <c r="E71" s="48">
        <f>'1_Raw_Games'!O68</f>
        <v/>
      </c>
      <c r="F71" s="52">
        <f>INDEX($L$6:$L$35,MATCH(C71,$K$6:$K$35,0))</f>
        <v/>
      </c>
      <c r="G71" s="52">
        <f>INDEX($L$6:$L$35,MATCH(D71,$K$6:$K$35,0))</f>
        <v/>
      </c>
      <c r="H71" s="52">
        <f>F71-G71+$L$36</f>
        <v/>
      </c>
      <c r="I71" s="51">
        <f>'2_Params'!$B$11*LN(1+EXP(-(2*E71-1)*H71))</f>
        <v/>
      </c>
    </row>
    <row r="72" ht="15" customHeight="1" s="35">
      <c r="A72" s="48">
        <f>'1_Raw_Games'!A69</f>
        <v/>
      </c>
      <c r="B72" s="49">
        <f>'1_Raw_Games'!B69</f>
        <v/>
      </c>
      <c r="C72" s="48">
        <f>'1_Raw_Games'!D69</f>
        <v/>
      </c>
      <c r="D72" s="48">
        <f>'1_Raw_Games'!C69</f>
        <v/>
      </c>
      <c r="E72" s="48">
        <f>'1_Raw_Games'!O69</f>
        <v/>
      </c>
      <c r="F72" s="52">
        <f>INDEX($L$6:$L$35,MATCH(C72,$K$6:$K$35,0))</f>
        <v/>
      </c>
      <c r="G72" s="52">
        <f>INDEX($L$6:$L$35,MATCH(D72,$K$6:$K$35,0))</f>
        <v/>
      </c>
      <c r="H72" s="52">
        <f>F72-G72+$L$36</f>
        <v/>
      </c>
      <c r="I72" s="51">
        <f>'2_Params'!$B$11*LN(1+EXP(-(2*E72-1)*H72))</f>
        <v/>
      </c>
    </row>
    <row r="73" ht="15" customHeight="1" s="35">
      <c r="A73" s="48">
        <f>'1_Raw_Games'!A70</f>
        <v/>
      </c>
      <c r="B73" s="49">
        <f>'1_Raw_Games'!B70</f>
        <v/>
      </c>
      <c r="C73" s="48">
        <f>'1_Raw_Games'!D70</f>
        <v/>
      </c>
      <c r="D73" s="48">
        <f>'1_Raw_Games'!C70</f>
        <v/>
      </c>
      <c r="E73" s="48">
        <f>'1_Raw_Games'!O70</f>
        <v/>
      </c>
      <c r="F73" s="52">
        <f>INDEX($L$6:$L$35,MATCH(C73,$K$6:$K$35,0))</f>
        <v/>
      </c>
      <c r="G73" s="52">
        <f>INDEX($L$6:$L$35,MATCH(D73,$K$6:$K$35,0))</f>
        <v/>
      </c>
      <c r="H73" s="52">
        <f>F73-G73+$L$36</f>
        <v/>
      </c>
      <c r="I73" s="51">
        <f>'2_Params'!$B$11*LN(1+EXP(-(2*E73-1)*H73))</f>
        <v/>
      </c>
    </row>
    <row r="74" ht="15" customHeight="1" s="35">
      <c r="A74" s="48">
        <f>'1_Raw_Games'!A71</f>
        <v/>
      </c>
      <c r="B74" s="49">
        <f>'1_Raw_Games'!B71</f>
        <v/>
      </c>
      <c r="C74" s="48">
        <f>'1_Raw_Games'!D71</f>
        <v/>
      </c>
      <c r="D74" s="48">
        <f>'1_Raw_Games'!C71</f>
        <v/>
      </c>
      <c r="E74" s="48">
        <f>'1_Raw_Games'!O71</f>
        <v/>
      </c>
      <c r="F74" s="52">
        <f>INDEX($L$6:$L$35,MATCH(C74,$K$6:$K$35,0))</f>
        <v/>
      </c>
      <c r="G74" s="52">
        <f>INDEX($L$6:$L$35,MATCH(D74,$K$6:$K$35,0))</f>
        <v/>
      </c>
      <c r="H74" s="52">
        <f>F74-G74+$L$36</f>
        <v/>
      </c>
      <c r="I74" s="51">
        <f>'2_Params'!$B$11*LN(1+EXP(-(2*E74-1)*H74))</f>
        <v/>
      </c>
    </row>
    <row r="75" ht="15" customHeight="1" s="35">
      <c r="A75" s="48">
        <f>'1_Raw_Games'!A72</f>
        <v/>
      </c>
      <c r="B75" s="49">
        <f>'1_Raw_Games'!B72</f>
        <v/>
      </c>
      <c r="C75" s="48">
        <f>'1_Raw_Games'!D72</f>
        <v/>
      </c>
      <c r="D75" s="48">
        <f>'1_Raw_Games'!C72</f>
        <v/>
      </c>
      <c r="E75" s="48">
        <f>'1_Raw_Games'!O72</f>
        <v/>
      </c>
      <c r="F75" s="52">
        <f>INDEX($L$6:$L$35,MATCH(C75,$K$6:$K$35,0))</f>
        <v/>
      </c>
      <c r="G75" s="52">
        <f>INDEX($L$6:$L$35,MATCH(D75,$K$6:$K$35,0))</f>
        <v/>
      </c>
      <c r="H75" s="52">
        <f>F75-G75+$L$36</f>
        <v/>
      </c>
      <c r="I75" s="51">
        <f>'2_Params'!$B$11*LN(1+EXP(-(2*E75-1)*H75))</f>
        <v/>
      </c>
    </row>
    <row r="76" ht="15" customHeight="1" s="35">
      <c r="A76" s="48">
        <f>'1_Raw_Games'!A73</f>
        <v/>
      </c>
      <c r="B76" s="49">
        <f>'1_Raw_Games'!B73</f>
        <v/>
      </c>
      <c r="C76" s="48">
        <f>'1_Raw_Games'!D73</f>
        <v/>
      </c>
      <c r="D76" s="48">
        <f>'1_Raw_Games'!C73</f>
        <v/>
      </c>
      <c r="E76" s="48">
        <f>'1_Raw_Games'!O73</f>
        <v/>
      </c>
      <c r="F76" s="52">
        <f>INDEX($L$6:$L$35,MATCH(C76,$K$6:$K$35,0))</f>
        <v/>
      </c>
      <c r="G76" s="52">
        <f>INDEX($L$6:$L$35,MATCH(D76,$K$6:$K$35,0))</f>
        <v/>
      </c>
      <c r="H76" s="52">
        <f>F76-G76+$L$36</f>
        <v/>
      </c>
      <c r="I76" s="51">
        <f>'2_Params'!$B$11*LN(1+EXP(-(2*E76-1)*H76))</f>
        <v/>
      </c>
    </row>
    <row r="77" ht="15" customHeight="1" s="35">
      <c r="A77" s="48">
        <f>'1_Raw_Games'!A74</f>
        <v/>
      </c>
      <c r="B77" s="49">
        <f>'1_Raw_Games'!B74</f>
        <v/>
      </c>
      <c r="C77" s="48">
        <f>'1_Raw_Games'!D74</f>
        <v/>
      </c>
      <c r="D77" s="48">
        <f>'1_Raw_Games'!C74</f>
        <v/>
      </c>
      <c r="E77" s="48">
        <f>'1_Raw_Games'!O74</f>
        <v/>
      </c>
      <c r="F77" s="52">
        <f>INDEX($L$6:$L$35,MATCH(C77,$K$6:$K$35,0))</f>
        <v/>
      </c>
      <c r="G77" s="52">
        <f>INDEX($L$6:$L$35,MATCH(D77,$K$6:$K$35,0))</f>
        <v/>
      </c>
      <c r="H77" s="52">
        <f>F77-G77+$L$36</f>
        <v/>
      </c>
      <c r="I77" s="51">
        <f>'2_Params'!$B$11*LN(1+EXP(-(2*E77-1)*H77))</f>
        <v/>
      </c>
    </row>
    <row r="78" ht="15" customHeight="1" s="35">
      <c r="A78" s="48">
        <f>'1_Raw_Games'!A75</f>
        <v/>
      </c>
      <c r="B78" s="49">
        <f>'1_Raw_Games'!B75</f>
        <v/>
      </c>
      <c r="C78" s="48">
        <f>'1_Raw_Games'!D75</f>
        <v/>
      </c>
      <c r="D78" s="48">
        <f>'1_Raw_Games'!C75</f>
        <v/>
      </c>
      <c r="E78" s="48">
        <f>'1_Raw_Games'!O75</f>
        <v/>
      </c>
      <c r="F78" s="52">
        <f>INDEX($L$6:$L$35,MATCH(C78,$K$6:$K$35,0))</f>
        <v/>
      </c>
      <c r="G78" s="52">
        <f>INDEX($L$6:$L$35,MATCH(D78,$K$6:$K$35,0))</f>
        <v/>
      </c>
      <c r="H78" s="52">
        <f>F78-G78+$L$36</f>
        <v/>
      </c>
      <c r="I78" s="51">
        <f>'2_Params'!$B$11*LN(1+EXP(-(2*E78-1)*H78))</f>
        <v/>
      </c>
    </row>
    <row r="79" ht="15" customHeight="1" s="35">
      <c r="A79" s="48">
        <f>'1_Raw_Games'!A76</f>
        <v/>
      </c>
      <c r="B79" s="49">
        <f>'1_Raw_Games'!B76</f>
        <v/>
      </c>
      <c r="C79" s="48">
        <f>'1_Raw_Games'!D76</f>
        <v/>
      </c>
      <c r="D79" s="48">
        <f>'1_Raw_Games'!C76</f>
        <v/>
      </c>
      <c r="E79" s="48">
        <f>'1_Raw_Games'!O76</f>
        <v/>
      </c>
      <c r="F79" s="52">
        <f>INDEX($L$6:$L$35,MATCH(C79,$K$6:$K$35,0))</f>
        <v/>
      </c>
      <c r="G79" s="52">
        <f>INDEX($L$6:$L$35,MATCH(D79,$K$6:$K$35,0))</f>
        <v/>
      </c>
      <c r="H79" s="52">
        <f>F79-G79+$L$36</f>
        <v/>
      </c>
      <c r="I79" s="51">
        <f>'2_Params'!$B$11*LN(1+EXP(-(2*E79-1)*H79))</f>
        <v/>
      </c>
    </row>
    <row r="80" ht="15" customHeight="1" s="35">
      <c r="A80" s="48">
        <f>'1_Raw_Games'!A77</f>
        <v/>
      </c>
      <c r="B80" s="49">
        <f>'1_Raw_Games'!B77</f>
        <v/>
      </c>
      <c r="C80" s="48">
        <f>'1_Raw_Games'!D77</f>
        <v/>
      </c>
      <c r="D80" s="48">
        <f>'1_Raw_Games'!C77</f>
        <v/>
      </c>
      <c r="E80" s="48">
        <f>'1_Raw_Games'!O77</f>
        <v/>
      </c>
      <c r="F80" s="52">
        <f>INDEX($L$6:$L$35,MATCH(C80,$K$6:$K$35,0))</f>
        <v/>
      </c>
      <c r="G80" s="52">
        <f>INDEX($L$6:$L$35,MATCH(D80,$K$6:$K$35,0))</f>
        <v/>
      </c>
      <c r="H80" s="52">
        <f>F80-G80+$L$36</f>
        <v/>
      </c>
      <c r="I80" s="51">
        <f>'2_Params'!$B$11*LN(1+EXP(-(2*E80-1)*H80))</f>
        <v/>
      </c>
    </row>
    <row r="81" ht="15" customHeight="1" s="35">
      <c r="A81" s="48">
        <f>'1_Raw_Games'!A78</f>
        <v/>
      </c>
      <c r="B81" s="49">
        <f>'1_Raw_Games'!B78</f>
        <v/>
      </c>
      <c r="C81" s="48">
        <f>'1_Raw_Games'!D78</f>
        <v/>
      </c>
      <c r="D81" s="48">
        <f>'1_Raw_Games'!C78</f>
        <v/>
      </c>
      <c r="E81" s="48">
        <f>'1_Raw_Games'!O78</f>
        <v/>
      </c>
      <c r="F81" s="52">
        <f>INDEX($L$6:$L$35,MATCH(C81,$K$6:$K$35,0))</f>
        <v/>
      </c>
      <c r="G81" s="52">
        <f>INDEX($L$6:$L$35,MATCH(D81,$K$6:$K$35,0))</f>
        <v/>
      </c>
      <c r="H81" s="52">
        <f>F81-G81+$L$36</f>
        <v/>
      </c>
      <c r="I81" s="51">
        <f>'2_Params'!$B$11*LN(1+EXP(-(2*E81-1)*H81))</f>
        <v/>
      </c>
    </row>
    <row r="82" ht="15" customHeight="1" s="35">
      <c r="A82" s="48">
        <f>'1_Raw_Games'!A79</f>
        <v/>
      </c>
      <c r="B82" s="49">
        <f>'1_Raw_Games'!B79</f>
        <v/>
      </c>
      <c r="C82" s="48">
        <f>'1_Raw_Games'!D79</f>
        <v/>
      </c>
      <c r="D82" s="48">
        <f>'1_Raw_Games'!C79</f>
        <v/>
      </c>
      <c r="E82" s="48">
        <f>'1_Raw_Games'!O79</f>
        <v/>
      </c>
      <c r="F82" s="52">
        <f>INDEX($L$6:$L$35,MATCH(C82,$K$6:$K$35,0))</f>
        <v/>
      </c>
      <c r="G82" s="52">
        <f>INDEX($L$6:$L$35,MATCH(D82,$K$6:$K$35,0))</f>
        <v/>
      </c>
      <c r="H82" s="52">
        <f>F82-G82+$L$36</f>
        <v/>
      </c>
      <c r="I82" s="51">
        <f>'2_Params'!$B$11*LN(1+EXP(-(2*E82-1)*H82))</f>
        <v/>
      </c>
    </row>
    <row r="83" ht="15" customHeight="1" s="35">
      <c r="A83" s="48">
        <f>'1_Raw_Games'!A80</f>
        <v/>
      </c>
      <c r="B83" s="49">
        <f>'1_Raw_Games'!B80</f>
        <v/>
      </c>
      <c r="C83" s="48">
        <f>'1_Raw_Games'!D80</f>
        <v/>
      </c>
      <c r="D83" s="48">
        <f>'1_Raw_Games'!C80</f>
        <v/>
      </c>
      <c r="E83" s="48">
        <f>'1_Raw_Games'!O80</f>
        <v/>
      </c>
      <c r="F83" s="52">
        <f>INDEX($L$6:$L$35,MATCH(C83,$K$6:$K$35,0))</f>
        <v/>
      </c>
      <c r="G83" s="52">
        <f>INDEX($L$6:$L$35,MATCH(D83,$K$6:$K$35,0))</f>
        <v/>
      </c>
      <c r="H83" s="52">
        <f>F83-G83+$L$36</f>
        <v/>
      </c>
      <c r="I83" s="51">
        <f>'2_Params'!$B$11*LN(1+EXP(-(2*E83-1)*H83))</f>
        <v/>
      </c>
    </row>
    <row r="84" ht="15" customHeight="1" s="35">
      <c r="A84" s="48">
        <f>'1_Raw_Games'!A81</f>
        <v/>
      </c>
      <c r="B84" s="49">
        <f>'1_Raw_Games'!B81</f>
        <v/>
      </c>
      <c r="C84" s="48">
        <f>'1_Raw_Games'!D81</f>
        <v/>
      </c>
      <c r="D84" s="48">
        <f>'1_Raw_Games'!C81</f>
        <v/>
      </c>
      <c r="E84" s="48">
        <f>'1_Raw_Games'!O81</f>
        <v/>
      </c>
      <c r="F84" s="52">
        <f>INDEX($L$6:$L$35,MATCH(C84,$K$6:$K$35,0))</f>
        <v/>
      </c>
      <c r="G84" s="52">
        <f>INDEX($L$6:$L$35,MATCH(D84,$K$6:$K$35,0))</f>
        <v/>
      </c>
      <c r="H84" s="52">
        <f>F84-G84+$L$36</f>
        <v/>
      </c>
      <c r="I84" s="51">
        <f>'2_Params'!$B$11*LN(1+EXP(-(2*E84-1)*H84))</f>
        <v/>
      </c>
    </row>
    <row r="85" ht="15" customHeight="1" s="35">
      <c r="A85" s="48">
        <f>'1_Raw_Games'!A82</f>
        <v/>
      </c>
      <c r="B85" s="49">
        <f>'1_Raw_Games'!B82</f>
        <v/>
      </c>
      <c r="C85" s="48">
        <f>'1_Raw_Games'!D82</f>
        <v/>
      </c>
      <c r="D85" s="48">
        <f>'1_Raw_Games'!C82</f>
        <v/>
      </c>
      <c r="E85" s="48">
        <f>'1_Raw_Games'!O82</f>
        <v/>
      </c>
      <c r="F85" s="52">
        <f>INDEX($L$6:$L$35,MATCH(C85,$K$6:$K$35,0))</f>
        <v/>
      </c>
      <c r="G85" s="52">
        <f>INDEX($L$6:$L$35,MATCH(D85,$K$6:$K$35,0))</f>
        <v/>
      </c>
      <c r="H85" s="52">
        <f>F85-G85+$L$36</f>
        <v/>
      </c>
      <c r="I85" s="51">
        <f>'2_Params'!$B$11*LN(1+EXP(-(2*E85-1)*H85))</f>
        <v/>
      </c>
    </row>
    <row r="86" ht="15" customHeight="1" s="35">
      <c r="A86" s="48">
        <f>'1_Raw_Games'!A83</f>
        <v/>
      </c>
      <c r="B86" s="49">
        <f>'1_Raw_Games'!B83</f>
        <v/>
      </c>
      <c r="C86" s="48">
        <f>'1_Raw_Games'!D83</f>
        <v/>
      </c>
      <c r="D86" s="48">
        <f>'1_Raw_Games'!C83</f>
        <v/>
      </c>
      <c r="E86" s="48">
        <f>'1_Raw_Games'!O83</f>
        <v/>
      </c>
      <c r="F86" s="52">
        <f>INDEX($L$6:$L$35,MATCH(C86,$K$6:$K$35,0))</f>
        <v/>
      </c>
      <c r="G86" s="52">
        <f>INDEX($L$6:$L$35,MATCH(D86,$K$6:$K$35,0))</f>
        <v/>
      </c>
      <c r="H86" s="52">
        <f>F86-G86+$L$36</f>
        <v/>
      </c>
      <c r="I86" s="51">
        <f>'2_Params'!$B$11*LN(1+EXP(-(2*E86-1)*H86))</f>
        <v/>
      </c>
    </row>
    <row r="87" ht="15" customHeight="1" s="35">
      <c r="A87" s="48">
        <f>'1_Raw_Games'!A84</f>
        <v/>
      </c>
      <c r="B87" s="49">
        <f>'1_Raw_Games'!B84</f>
        <v/>
      </c>
      <c r="C87" s="48">
        <f>'1_Raw_Games'!D84</f>
        <v/>
      </c>
      <c r="D87" s="48">
        <f>'1_Raw_Games'!C84</f>
        <v/>
      </c>
      <c r="E87" s="48">
        <f>'1_Raw_Games'!O84</f>
        <v/>
      </c>
      <c r="F87" s="52">
        <f>INDEX($L$6:$L$35,MATCH(C87,$K$6:$K$35,0))</f>
        <v/>
      </c>
      <c r="G87" s="52">
        <f>INDEX($L$6:$L$35,MATCH(D87,$K$6:$K$35,0))</f>
        <v/>
      </c>
      <c r="H87" s="52">
        <f>F87-G87+$L$36</f>
        <v/>
      </c>
      <c r="I87" s="51">
        <f>'2_Params'!$B$11*LN(1+EXP(-(2*E87-1)*H87))</f>
        <v/>
      </c>
    </row>
    <row r="88" ht="15" customHeight="1" s="35">
      <c r="A88" s="48">
        <f>'1_Raw_Games'!A85</f>
        <v/>
      </c>
      <c r="B88" s="49">
        <f>'1_Raw_Games'!B85</f>
        <v/>
      </c>
      <c r="C88" s="48">
        <f>'1_Raw_Games'!D85</f>
        <v/>
      </c>
      <c r="D88" s="48">
        <f>'1_Raw_Games'!C85</f>
        <v/>
      </c>
      <c r="E88" s="48">
        <f>'1_Raw_Games'!O85</f>
        <v/>
      </c>
      <c r="F88" s="52">
        <f>INDEX($L$6:$L$35,MATCH(C88,$K$6:$K$35,0))</f>
        <v/>
      </c>
      <c r="G88" s="52">
        <f>INDEX($L$6:$L$35,MATCH(D88,$K$6:$K$35,0))</f>
        <v/>
      </c>
      <c r="H88" s="52">
        <f>F88-G88+$L$36</f>
        <v/>
      </c>
      <c r="I88" s="51">
        <f>'2_Params'!$B$11*LN(1+EXP(-(2*E88-1)*H88))</f>
        <v/>
      </c>
    </row>
    <row r="89" ht="15" customHeight="1" s="35">
      <c r="A89" s="48">
        <f>'1_Raw_Games'!A86</f>
        <v/>
      </c>
      <c r="B89" s="49">
        <f>'1_Raw_Games'!B86</f>
        <v/>
      </c>
      <c r="C89" s="48">
        <f>'1_Raw_Games'!D86</f>
        <v/>
      </c>
      <c r="D89" s="48">
        <f>'1_Raw_Games'!C86</f>
        <v/>
      </c>
      <c r="E89" s="48">
        <f>'1_Raw_Games'!O86</f>
        <v/>
      </c>
      <c r="F89" s="52">
        <f>INDEX($L$6:$L$35,MATCH(C89,$K$6:$K$35,0))</f>
        <v/>
      </c>
      <c r="G89" s="52">
        <f>INDEX($L$6:$L$35,MATCH(D89,$K$6:$K$35,0))</f>
        <v/>
      </c>
      <c r="H89" s="52">
        <f>F89-G89+$L$36</f>
        <v/>
      </c>
      <c r="I89" s="51">
        <f>'2_Params'!$B$11*LN(1+EXP(-(2*E89-1)*H89))</f>
        <v/>
      </c>
    </row>
    <row r="90" ht="15" customHeight="1" s="35">
      <c r="A90" s="48">
        <f>'1_Raw_Games'!A87</f>
        <v/>
      </c>
      <c r="B90" s="49">
        <f>'1_Raw_Games'!B87</f>
        <v/>
      </c>
      <c r="C90" s="48">
        <f>'1_Raw_Games'!D87</f>
        <v/>
      </c>
      <c r="D90" s="48">
        <f>'1_Raw_Games'!C87</f>
        <v/>
      </c>
      <c r="E90" s="48">
        <f>'1_Raw_Games'!O87</f>
        <v/>
      </c>
      <c r="F90" s="52">
        <f>INDEX($L$6:$L$35,MATCH(C90,$K$6:$K$35,0))</f>
        <v/>
      </c>
      <c r="G90" s="52">
        <f>INDEX($L$6:$L$35,MATCH(D90,$K$6:$K$35,0))</f>
        <v/>
      </c>
      <c r="H90" s="52">
        <f>F90-G90+$L$36</f>
        <v/>
      </c>
      <c r="I90" s="51">
        <f>'2_Params'!$B$11*LN(1+EXP(-(2*E90-1)*H90))</f>
        <v/>
      </c>
    </row>
    <row r="91" ht="15" customHeight="1" s="35">
      <c r="A91" s="48">
        <f>'1_Raw_Games'!A88</f>
        <v/>
      </c>
      <c r="B91" s="49">
        <f>'1_Raw_Games'!B88</f>
        <v/>
      </c>
      <c r="C91" s="48">
        <f>'1_Raw_Games'!D88</f>
        <v/>
      </c>
      <c r="D91" s="48">
        <f>'1_Raw_Games'!C88</f>
        <v/>
      </c>
      <c r="E91" s="48">
        <f>'1_Raw_Games'!O88</f>
        <v/>
      </c>
      <c r="F91" s="52">
        <f>INDEX($L$6:$L$35,MATCH(C91,$K$6:$K$35,0))</f>
        <v/>
      </c>
      <c r="G91" s="52">
        <f>INDEX($L$6:$L$35,MATCH(D91,$K$6:$K$35,0))</f>
        <v/>
      </c>
      <c r="H91" s="52">
        <f>F91-G91+$L$36</f>
        <v/>
      </c>
      <c r="I91" s="51">
        <f>'2_Params'!$B$11*LN(1+EXP(-(2*E91-1)*H91))</f>
        <v/>
      </c>
    </row>
    <row r="92" ht="15" customHeight="1" s="35">
      <c r="A92" s="48">
        <f>'1_Raw_Games'!A89</f>
        <v/>
      </c>
      <c r="B92" s="49">
        <f>'1_Raw_Games'!B89</f>
        <v/>
      </c>
      <c r="C92" s="48">
        <f>'1_Raw_Games'!D89</f>
        <v/>
      </c>
      <c r="D92" s="48">
        <f>'1_Raw_Games'!C89</f>
        <v/>
      </c>
      <c r="E92" s="48">
        <f>'1_Raw_Games'!O89</f>
        <v/>
      </c>
      <c r="F92" s="52">
        <f>INDEX($L$6:$L$35,MATCH(C92,$K$6:$K$35,0))</f>
        <v/>
      </c>
      <c r="G92" s="52">
        <f>INDEX($L$6:$L$35,MATCH(D92,$K$6:$K$35,0))</f>
        <v/>
      </c>
      <c r="H92" s="52">
        <f>F92-G92+$L$36</f>
        <v/>
      </c>
      <c r="I92" s="51">
        <f>'2_Params'!$B$11*LN(1+EXP(-(2*E92-1)*H92))</f>
        <v/>
      </c>
    </row>
    <row r="93" ht="15" customHeight="1" s="35">
      <c r="A93" s="48">
        <f>'1_Raw_Games'!A90</f>
        <v/>
      </c>
      <c r="B93" s="49">
        <f>'1_Raw_Games'!B90</f>
        <v/>
      </c>
      <c r="C93" s="48">
        <f>'1_Raw_Games'!D90</f>
        <v/>
      </c>
      <c r="D93" s="48">
        <f>'1_Raw_Games'!C90</f>
        <v/>
      </c>
      <c r="E93" s="48">
        <f>'1_Raw_Games'!O90</f>
        <v/>
      </c>
      <c r="F93" s="52">
        <f>INDEX($L$6:$L$35,MATCH(C93,$K$6:$K$35,0))</f>
        <v/>
      </c>
      <c r="G93" s="52">
        <f>INDEX($L$6:$L$35,MATCH(D93,$K$6:$K$35,0))</f>
        <v/>
      </c>
      <c r="H93" s="52">
        <f>F93-G93+$L$36</f>
        <v/>
      </c>
      <c r="I93" s="51">
        <f>'2_Params'!$B$11*LN(1+EXP(-(2*E93-1)*H93))</f>
        <v/>
      </c>
    </row>
    <row r="94" ht="15" customHeight="1" s="35">
      <c r="A94" s="48">
        <f>'1_Raw_Games'!A91</f>
        <v/>
      </c>
      <c r="B94" s="49">
        <f>'1_Raw_Games'!B91</f>
        <v/>
      </c>
      <c r="C94" s="48">
        <f>'1_Raw_Games'!D91</f>
        <v/>
      </c>
      <c r="D94" s="48">
        <f>'1_Raw_Games'!C91</f>
        <v/>
      </c>
      <c r="E94" s="48">
        <f>'1_Raw_Games'!O91</f>
        <v/>
      </c>
      <c r="F94" s="52">
        <f>INDEX($L$6:$L$35,MATCH(C94,$K$6:$K$35,0))</f>
        <v/>
      </c>
      <c r="G94" s="52">
        <f>INDEX($L$6:$L$35,MATCH(D94,$K$6:$K$35,0))</f>
        <v/>
      </c>
      <c r="H94" s="52">
        <f>F94-G94+$L$36</f>
        <v/>
      </c>
      <c r="I94" s="51">
        <f>'2_Params'!$B$11*LN(1+EXP(-(2*E94-1)*H94))</f>
        <v/>
      </c>
    </row>
    <row r="95" ht="15" customHeight="1" s="35">
      <c r="A95" s="48">
        <f>'1_Raw_Games'!A92</f>
        <v/>
      </c>
      <c r="B95" s="49">
        <f>'1_Raw_Games'!B92</f>
        <v/>
      </c>
      <c r="C95" s="48">
        <f>'1_Raw_Games'!D92</f>
        <v/>
      </c>
      <c r="D95" s="48">
        <f>'1_Raw_Games'!C92</f>
        <v/>
      </c>
      <c r="E95" s="48">
        <f>'1_Raw_Games'!O92</f>
        <v/>
      </c>
      <c r="F95" s="52">
        <f>INDEX($L$6:$L$35,MATCH(C95,$K$6:$K$35,0))</f>
        <v/>
      </c>
      <c r="G95" s="52">
        <f>INDEX($L$6:$L$35,MATCH(D95,$K$6:$K$35,0))</f>
        <v/>
      </c>
      <c r="H95" s="52">
        <f>F95-G95+$L$36</f>
        <v/>
      </c>
      <c r="I95" s="51">
        <f>'2_Params'!$B$11*LN(1+EXP(-(2*E95-1)*H95))</f>
        <v/>
      </c>
    </row>
    <row r="96" ht="15" customHeight="1" s="35">
      <c r="A96" s="48">
        <f>'1_Raw_Games'!A93</f>
        <v/>
      </c>
      <c r="B96" s="49">
        <f>'1_Raw_Games'!B93</f>
        <v/>
      </c>
      <c r="C96" s="48">
        <f>'1_Raw_Games'!D93</f>
        <v/>
      </c>
      <c r="D96" s="48">
        <f>'1_Raw_Games'!C93</f>
        <v/>
      </c>
      <c r="E96" s="48">
        <f>'1_Raw_Games'!O93</f>
        <v/>
      </c>
      <c r="F96" s="52">
        <f>INDEX($L$6:$L$35,MATCH(C96,$K$6:$K$35,0))</f>
        <v/>
      </c>
      <c r="G96" s="52">
        <f>INDEX($L$6:$L$35,MATCH(D96,$K$6:$K$35,0))</f>
        <v/>
      </c>
      <c r="H96" s="52">
        <f>F96-G96+$L$36</f>
        <v/>
      </c>
      <c r="I96" s="51">
        <f>'2_Params'!$B$11*LN(1+EXP(-(2*E96-1)*H96))</f>
        <v/>
      </c>
    </row>
    <row r="97" ht="15" customHeight="1" s="35">
      <c r="A97" s="48">
        <f>'1_Raw_Games'!A94</f>
        <v/>
      </c>
      <c r="B97" s="49">
        <f>'1_Raw_Games'!B94</f>
        <v/>
      </c>
      <c r="C97" s="48">
        <f>'1_Raw_Games'!D94</f>
        <v/>
      </c>
      <c r="D97" s="48">
        <f>'1_Raw_Games'!C94</f>
        <v/>
      </c>
      <c r="E97" s="48">
        <f>'1_Raw_Games'!O94</f>
        <v/>
      </c>
      <c r="F97" s="52">
        <f>INDEX($L$6:$L$35,MATCH(C97,$K$6:$K$35,0))</f>
        <v/>
      </c>
      <c r="G97" s="52">
        <f>INDEX($L$6:$L$35,MATCH(D97,$K$6:$K$35,0))</f>
        <v/>
      </c>
      <c r="H97" s="52">
        <f>F97-G97+$L$36</f>
        <v/>
      </c>
      <c r="I97" s="51">
        <f>'2_Params'!$B$11*LN(1+EXP(-(2*E97-1)*H97))</f>
        <v/>
      </c>
    </row>
    <row r="98" ht="15" customHeight="1" s="35">
      <c r="A98" s="48">
        <f>'1_Raw_Games'!A95</f>
        <v/>
      </c>
      <c r="B98" s="49">
        <f>'1_Raw_Games'!B95</f>
        <v/>
      </c>
      <c r="C98" s="48">
        <f>'1_Raw_Games'!D95</f>
        <v/>
      </c>
      <c r="D98" s="48">
        <f>'1_Raw_Games'!C95</f>
        <v/>
      </c>
      <c r="E98" s="48">
        <f>'1_Raw_Games'!O95</f>
        <v/>
      </c>
      <c r="F98" s="52">
        <f>INDEX($L$6:$L$35,MATCH(C98,$K$6:$K$35,0))</f>
        <v/>
      </c>
      <c r="G98" s="52">
        <f>INDEX($L$6:$L$35,MATCH(D98,$K$6:$K$35,0))</f>
        <v/>
      </c>
      <c r="H98" s="52">
        <f>F98-G98+$L$36</f>
        <v/>
      </c>
      <c r="I98" s="51">
        <f>'2_Params'!$B$11*LN(1+EXP(-(2*E98-1)*H98))</f>
        <v/>
      </c>
    </row>
    <row r="99" ht="15" customHeight="1" s="35">
      <c r="A99" s="48">
        <f>'1_Raw_Games'!A96</f>
        <v/>
      </c>
      <c r="B99" s="49">
        <f>'1_Raw_Games'!B96</f>
        <v/>
      </c>
      <c r="C99" s="48">
        <f>'1_Raw_Games'!D96</f>
        <v/>
      </c>
      <c r="D99" s="48">
        <f>'1_Raw_Games'!C96</f>
        <v/>
      </c>
      <c r="E99" s="48">
        <f>'1_Raw_Games'!O96</f>
        <v/>
      </c>
      <c r="F99" s="52">
        <f>INDEX($L$6:$L$35,MATCH(C99,$K$6:$K$35,0))</f>
        <v/>
      </c>
      <c r="G99" s="52">
        <f>INDEX($L$6:$L$35,MATCH(D99,$K$6:$K$35,0))</f>
        <v/>
      </c>
      <c r="H99" s="52">
        <f>F99-G99+$L$36</f>
        <v/>
      </c>
      <c r="I99" s="51">
        <f>'2_Params'!$B$11*LN(1+EXP(-(2*E99-1)*H99))</f>
        <v/>
      </c>
    </row>
    <row r="100" ht="15" customHeight="1" s="35">
      <c r="A100" s="48">
        <f>'1_Raw_Games'!A97</f>
        <v/>
      </c>
      <c r="B100" s="49">
        <f>'1_Raw_Games'!B97</f>
        <v/>
      </c>
      <c r="C100" s="48">
        <f>'1_Raw_Games'!D97</f>
        <v/>
      </c>
      <c r="D100" s="48">
        <f>'1_Raw_Games'!C97</f>
        <v/>
      </c>
      <c r="E100" s="48">
        <f>'1_Raw_Games'!O97</f>
        <v/>
      </c>
      <c r="F100" s="52">
        <f>INDEX($L$6:$L$35,MATCH(C100,$K$6:$K$35,0))</f>
        <v/>
      </c>
      <c r="G100" s="52">
        <f>INDEX($L$6:$L$35,MATCH(D100,$K$6:$K$35,0))</f>
        <v/>
      </c>
      <c r="H100" s="52">
        <f>F100-G100+$L$36</f>
        <v/>
      </c>
      <c r="I100" s="51">
        <f>'2_Params'!$B$11*LN(1+EXP(-(2*E100-1)*H100))</f>
        <v/>
      </c>
    </row>
    <row r="101" ht="15" customHeight="1" s="35">
      <c r="A101" s="48">
        <f>'1_Raw_Games'!A98</f>
        <v/>
      </c>
      <c r="B101" s="49">
        <f>'1_Raw_Games'!B98</f>
        <v/>
      </c>
      <c r="C101" s="48">
        <f>'1_Raw_Games'!D98</f>
        <v/>
      </c>
      <c r="D101" s="48">
        <f>'1_Raw_Games'!C98</f>
        <v/>
      </c>
      <c r="E101" s="48">
        <f>'1_Raw_Games'!O98</f>
        <v/>
      </c>
      <c r="F101" s="52">
        <f>INDEX($L$6:$L$35,MATCH(C101,$K$6:$K$35,0))</f>
        <v/>
      </c>
      <c r="G101" s="52">
        <f>INDEX($L$6:$L$35,MATCH(D101,$K$6:$K$35,0))</f>
        <v/>
      </c>
      <c r="H101" s="52">
        <f>F101-G101+$L$36</f>
        <v/>
      </c>
      <c r="I101" s="51">
        <f>'2_Params'!$B$11*LN(1+EXP(-(2*E101-1)*H101))</f>
        <v/>
      </c>
    </row>
    <row r="102" ht="15" customHeight="1" s="35">
      <c r="A102" s="48">
        <f>'1_Raw_Games'!A99</f>
        <v/>
      </c>
      <c r="B102" s="49">
        <f>'1_Raw_Games'!B99</f>
        <v/>
      </c>
      <c r="C102" s="48">
        <f>'1_Raw_Games'!D99</f>
        <v/>
      </c>
      <c r="D102" s="48">
        <f>'1_Raw_Games'!C99</f>
        <v/>
      </c>
      <c r="E102" s="48">
        <f>'1_Raw_Games'!O99</f>
        <v/>
      </c>
      <c r="F102" s="52">
        <f>INDEX($L$6:$L$35,MATCH(C102,$K$6:$K$35,0))</f>
        <v/>
      </c>
      <c r="G102" s="52">
        <f>INDEX($L$6:$L$35,MATCH(D102,$K$6:$K$35,0))</f>
        <v/>
      </c>
      <c r="H102" s="52">
        <f>F102-G102+$L$36</f>
        <v/>
      </c>
      <c r="I102" s="51">
        <f>'2_Params'!$B$11*LN(1+EXP(-(2*E102-1)*H102))</f>
        <v/>
      </c>
    </row>
    <row r="103" ht="15" customHeight="1" s="35">
      <c r="A103" s="48">
        <f>'1_Raw_Games'!A100</f>
        <v/>
      </c>
      <c r="B103" s="49">
        <f>'1_Raw_Games'!B100</f>
        <v/>
      </c>
      <c r="C103" s="48">
        <f>'1_Raw_Games'!D100</f>
        <v/>
      </c>
      <c r="D103" s="48">
        <f>'1_Raw_Games'!C100</f>
        <v/>
      </c>
      <c r="E103" s="48">
        <f>'1_Raw_Games'!O100</f>
        <v/>
      </c>
      <c r="F103" s="52">
        <f>INDEX($L$6:$L$35,MATCH(C103,$K$6:$K$35,0))</f>
        <v/>
      </c>
      <c r="G103" s="52">
        <f>INDEX($L$6:$L$35,MATCH(D103,$K$6:$K$35,0))</f>
        <v/>
      </c>
      <c r="H103" s="52">
        <f>F103-G103+$L$36</f>
        <v/>
      </c>
      <c r="I103" s="51">
        <f>'2_Params'!$B$11*LN(1+EXP(-(2*E103-1)*H103))</f>
        <v/>
      </c>
    </row>
    <row r="104" ht="15" customHeight="1" s="35">
      <c r="A104" s="48">
        <f>'1_Raw_Games'!A101</f>
        <v/>
      </c>
      <c r="B104" s="49">
        <f>'1_Raw_Games'!B101</f>
        <v/>
      </c>
      <c r="C104" s="48">
        <f>'1_Raw_Games'!D101</f>
        <v/>
      </c>
      <c r="D104" s="48">
        <f>'1_Raw_Games'!C101</f>
        <v/>
      </c>
      <c r="E104" s="48">
        <f>'1_Raw_Games'!O101</f>
        <v/>
      </c>
      <c r="F104" s="52">
        <f>INDEX($L$6:$L$35,MATCH(C104,$K$6:$K$35,0))</f>
        <v/>
      </c>
      <c r="G104" s="52">
        <f>INDEX($L$6:$L$35,MATCH(D104,$K$6:$K$35,0))</f>
        <v/>
      </c>
      <c r="H104" s="52">
        <f>F104-G104+$L$36</f>
        <v/>
      </c>
      <c r="I104" s="51">
        <f>'2_Params'!$B$11*LN(1+EXP(-(2*E104-1)*H104))</f>
        <v/>
      </c>
    </row>
    <row r="105" ht="15" customHeight="1" s="35">
      <c r="A105" s="48">
        <f>'1_Raw_Games'!A102</f>
        <v/>
      </c>
      <c r="B105" s="49">
        <f>'1_Raw_Games'!B102</f>
        <v/>
      </c>
      <c r="C105" s="48">
        <f>'1_Raw_Games'!D102</f>
        <v/>
      </c>
      <c r="D105" s="48">
        <f>'1_Raw_Games'!C102</f>
        <v/>
      </c>
      <c r="E105" s="48">
        <f>'1_Raw_Games'!O102</f>
        <v/>
      </c>
      <c r="F105" s="52">
        <f>INDEX($L$6:$L$35,MATCH(C105,$K$6:$K$35,0))</f>
        <v/>
      </c>
      <c r="G105" s="52">
        <f>INDEX($L$6:$L$35,MATCH(D105,$K$6:$K$35,0))</f>
        <v/>
      </c>
      <c r="H105" s="52">
        <f>F105-G105+$L$36</f>
        <v/>
      </c>
      <c r="I105" s="51">
        <f>'2_Params'!$B$11*LN(1+EXP(-(2*E105-1)*H105))</f>
        <v/>
      </c>
    </row>
    <row r="106" ht="15" customHeight="1" s="35">
      <c r="A106" s="48">
        <f>'1_Raw_Games'!A103</f>
        <v/>
      </c>
      <c r="B106" s="49">
        <f>'1_Raw_Games'!B103</f>
        <v/>
      </c>
      <c r="C106" s="48">
        <f>'1_Raw_Games'!D103</f>
        <v/>
      </c>
      <c r="D106" s="48">
        <f>'1_Raw_Games'!C103</f>
        <v/>
      </c>
      <c r="E106" s="48">
        <f>'1_Raw_Games'!O103</f>
        <v/>
      </c>
      <c r="F106" s="52">
        <f>INDEX($L$6:$L$35,MATCH(C106,$K$6:$K$35,0))</f>
        <v/>
      </c>
      <c r="G106" s="52">
        <f>INDEX($L$6:$L$35,MATCH(D106,$K$6:$K$35,0))</f>
        <v/>
      </c>
      <c r="H106" s="52">
        <f>F106-G106+$L$36</f>
        <v/>
      </c>
      <c r="I106" s="51">
        <f>'2_Params'!$B$11*LN(1+EXP(-(2*E106-1)*H106))</f>
        <v/>
      </c>
    </row>
    <row r="107" ht="15" customHeight="1" s="35">
      <c r="A107" s="48">
        <f>'1_Raw_Games'!A104</f>
        <v/>
      </c>
      <c r="B107" s="49">
        <f>'1_Raw_Games'!B104</f>
        <v/>
      </c>
      <c r="C107" s="48">
        <f>'1_Raw_Games'!D104</f>
        <v/>
      </c>
      <c r="D107" s="48">
        <f>'1_Raw_Games'!C104</f>
        <v/>
      </c>
      <c r="E107" s="48">
        <f>'1_Raw_Games'!O104</f>
        <v/>
      </c>
      <c r="F107" s="52">
        <f>INDEX($L$6:$L$35,MATCH(C107,$K$6:$K$35,0))</f>
        <v/>
      </c>
      <c r="G107" s="52">
        <f>INDEX($L$6:$L$35,MATCH(D107,$K$6:$K$35,0))</f>
        <v/>
      </c>
      <c r="H107" s="52">
        <f>F107-G107+$L$36</f>
        <v/>
      </c>
      <c r="I107" s="51">
        <f>'2_Params'!$B$11*LN(1+EXP(-(2*E107-1)*H107))</f>
        <v/>
      </c>
    </row>
    <row r="108" ht="15" customHeight="1" s="35">
      <c r="A108" s="48">
        <f>'1_Raw_Games'!A105</f>
        <v/>
      </c>
      <c r="B108" s="49">
        <f>'1_Raw_Games'!B105</f>
        <v/>
      </c>
      <c r="C108" s="48">
        <f>'1_Raw_Games'!D105</f>
        <v/>
      </c>
      <c r="D108" s="48">
        <f>'1_Raw_Games'!C105</f>
        <v/>
      </c>
      <c r="E108" s="48">
        <f>'1_Raw_Games'!O105</f>
        <v/>
      </c>
      <c r="F108" s="52">
        <f>INDEX($L$6:$L$35,MATCH(C108,$K$6:$K$35,0))</f>
        <v/>
      </c>
      <c r="G108" s="52">
        <f>INDEX($L$6:$L$35,MATCH(D108,$K$6:$K$35,0))</f>
        <v/>
      </c>
      <c r="H108" s="52">
        <f>F108-G108+$L$36</f>
        <v/>
      </c>
      <c r="I108" s="51">
        <f>'2_Params'!$B$11*LN(1+EXP(-(2*E108-1)*H108))</f>
        <v/>
      </c>
    </row>
    <row r="109" ht="15" customHeight="1" s="35">
      <c r="A109" s="48">
        <f>'1_Raw_Games'!A106</f>
        <v/>
      </c>
      <c r="B109" s="49">
        <f>'1_Raw_Games'!B106</f>
        <v/>
      </c>
      <c r="C109" s="48">
        <f>'1_Raw_Games'!D106</f>
        <v/>
      </c>
      <c r="D109" s="48">
        <f>'1_Raw_Games'!C106</f>
        <v/>
      </c>
      <c r="E109" s="48">
        <f>'1_Raw_Games'!O106</f>
        <v/>
      </c>
      <c r="F109" s="52">
        <f>INDEX($L$6:$L$35,MATCH(C109,$K$6:$K$35,0))</f>
        <v/>
      </c>
      <c r="G109" s="52">
        <f>INDEX($L$6:$L$35,MATCH(D109,$K$6:$K$35,0))</f>
        <v/>
      </c>
      <c r="H109" s="52">
        <f>F109-G109+$L$36</f>
        <v/>
      </c>
      <c r="I109" s="51">
        <f>'2_Params'!$B$11*LN(1+EXP(-(2*E109-1)*H109))</f>
        <v/>
      </c>
    </row>
    <row r="110" ht="15" customHeight="1" s="35">
      <c r="A110" s="48">
        <f>'1_Raw_Games'!A107</f>
        <v/>
      </c>
      <c r="B110" s="49">
        <f>'1_Raw_Games'!B107</f>
        <v/>
      </c>
      <c r="C110" s="48">
        <f>'1_Raw_Games'!D107</f>
        <v/>
      </c>
      <c r="D110" s="48">
        <f>'1_Raw_Games'!C107</f>
        <v/>
      </c>
      <c r="E110" s="48">
        <f>'1_Raw_Games'!O107</f>
        <v/>
      </c>
      <c r="F110" s="52">
        <f>INDEX($L$6:$L$35,MATCH(C110,$K$6:$K$35,0))</f>
        <v/>
      </c>
      <c r="G110" s="52">
        <f>INDEX($L$6:$L$35,MATCH(D110,$K$6:$K$35,0))</f>
        <v/>
      </c>
      <c r="H110" s="52">
        <f>F110-G110+$L$36</f>
        <v/>
      </c>
      <c r="I110" s="51">
        <f>'2_Params'!$B$11*LN(1+EXP(-(2*E110-1)*H110))</f>
        <v/>
      </c>
    </row>
    <row r="111" ht="15" customHeight="1" s="35">
      <c r="A111" s="48">
        <f>'1_Raw_Games'!A108</f>
        <v/>
      </c>
      <c r="B111" s="49">
        <f>'1_Raw_Games'!B108</f>
        <v/>
      </c>
      <c r="C111" s="48">
        <f>'1_Raw_Games'!D108</f>
        <v/>
      </c>
      <c r="D111" s="48">
        <f>'1_Raw_Games'!C108</f>
        <v/>
      </c>
      <c r="E111" s="48">
        <f>'1_Raw_Games'!O108</f>
        <v/>
      </c>
      <c r="F111" s="52">
        <f>INDEX($L$6:$L$35,MATCH(C111,$K$6:$K$35,0))</f>
        <v/>
      </c>
      <c r="G111" s="52">
        <f>INDEX($L$6:$L$35,MATCH(D111,$K$6:$K$35,0))</f>
        <v/>
      </c>
      <c r="H111" s="52">
        <f>F111-G111+$L$36</f>
        <v/>
      </c>
      <c r="I111" s="51">
        <f>'2_Params'!$B$11*LN(1+EXP(-(2*E111-1)*H111))</f>
        <v/>
      </c>
    </row>
    <row r="112" ht="15" customHeight="1" s="35">
      <c r="A112" s="48">
        <f>'1_Raw_Games'!A109</f>
        <v/>
      </c>
      <c r="B112" s="49">
        <f>'1_Raw_Games'!B109</f>
        <v/>
      </c>
      <c r="C112" s="48">
        <f>'1_Raw_Games'!D109</f>
        <v/>
      </c>
      <c r="D112" s="48">
        <f>'1_Raw_Games'!C109</f>
        <v/>
      </c>
      <c r="E112" s="48">
        <f>'1_Raw_Games'!O109</f>
        <v/>
      </c>
      <c r="F112" s="52">
        <f>INDEX($L$6:$L$35,MATCH(C112,$K$6:$K$35,0))</f>
        <v/>
      </c>
      <c r="G112" s="52">
        <f>INDEX($L$6:$L$35,MATCH(D112,$K$6:$K$35,0))</f>
        <v/>
      </c>
      <c r="H112" s="52">
        <f>F112-G112+$L$36</f>
        <v/>
      </c>
      <c r="I112" s="51">
        <f>'2_Params'!$B$11*LN(1+EXP(-(2*E112-1)*H112))</f>
        <v/>
      </c>
    </row>
    <row r="113" ht="15" customHeight="1" s="35">
      <c r="A113" s="48">
        <f>'1_Raw_Games'!A110</f>
        <v/>
      </c>
      <c r="B113" s="49">
        <f>'1_Raw_Games'!B110</f>
        <v/>
      </c>
      <c r="C113" s="48">
        <f>'1_Raw_Games'!D110</f>
        <v/>
      </c>
      <c r="D113" s="48">
        <f>'1_Raw_Games'!C110</f>
        <v/>
      </c>
      <c r="E113" s="48">
        <f>'1_Raw_Games'!O110</f>
        <v/>
      </c>
      <c r="F113" s="52">
        <f>INDEX($L$6:$L$35,MATCH(C113,$K$6:$K$35,0))</f>
        <v/>
      </c>
      <c r="G113" s="52">
        <f>INDEX($L$6:$L$35,MATCH(D113,$K$6:$K$35,0))</f>
        <v/>
      </c>
      <c r="H113" s="52">
        <f>F113-G113+$L$36</f>
        <v/>
      </c>
      <c r="I113" s="51">
        <f>'2_Params'!$B$11*LN(1+EXP(-(2*E113-1)*H113))</f>
        <v/>
      </c>
    </row>
    <row r="114" ht="15" customHeight="1" s="35">
      <c r="A114" s="48">
        <f>'1_Raw_Games'!A111</f>
        <v/>
      </c>
      <c r="B114" s="49">
        <f>'1_Raw_Games'!B111</f>
        <v/>
      </c>
      <c r="C114" s="48">
        <f>'1_Raw_Games'!D111</f>
        <v/>
      </c>
      <c r="D114" s="48">
        <f>'1_Raw_Games'!C111</f>
        <v/>
      </c>
      <c r="E114" s="48">
        <f>'1_Raw_Games'!O111</f>
        <v/>
      </c>
      <c r="F114" s="52">
        <f>INDEX($L$6:$L$35,MATCH(C114,$K$6:$K$35,0))</f>
        <v/>
      </c>
      <c r="G114" s="52">
        <f>INDEX($L$6:$L$35,MATCH(D114,$K$6:$K$35,0))</f>
        <v/>
      </c>
      <c r="H114" s="52">
        <f>F114-G114+$L$36</f>
        <v/>
      </c>
      <c r="I114" s="51">
        <f>'2_Params'!$B$11*LN(1+EXP(-(2*E114-1)*H114))</f>
        <v/>
      </c>
    </row>
    <row r="115" ht="15" customHeight="1" s="35">
      <c r="A115" s="48">
        <f>'1_Raw_Games'!A112</f>
        <v/>
      </c>
      <c r="B115" s="49">
        <f>'1_Raw_Games'!B112</f>
        <v/>
      </c>
      <c r="C115" s="48">
        <f>'1_Raw_Games'!D112</f>
        <v/>
      </c>
      <c r="D115" s="48">
        <f>'1_Raw_Games'!C112</f>
        <v/>
      </c>
      <c r="E115" s="48">
        <f>'1_Raw_Games'!O112</f>
        <v/>
      </c>
      <c r="F115" s="52">
        <f>INDEX($L$6:$L$35,MATCH(C115,$K$6:$K$35,0))</f>
        <v/>
      </c>
      <c r="G115" s="52">
        <f>INDEX($L$6:$L$35,MATCH(D115,$K$6:$K$35,0))</f>
        <v/>
      </c>
      <c r="H115" s="52">
        <f>F115-G115+$L$36</f>
        <v/>
      </c>
      <c r="I115" s="51">
        <f>'2_Params'!$B$11*LN(1+EXP(-(2*E115-1)*H115))</f>
        <v/>
      </c>
    </row>
    <row r="116" ht="15" customHeight="1" s="35">
      <c r="A116" s="48">
        <f>'1_Raw_Games'!A113</f>
        <v/>
      </c>
      <c r="B116" s="49">
        <f>'1_Raw_Games'!B113</f>
        <v/>
      </c>
      <c r="C116" s="48">
        <f>'1_Raw_Games'!D113</f>
        <v/>
      </c>
      <c r="D116" s="48">
        <f>'1_Raw_Games'!C113</f>
        <v/>
      </c>
      <c r="E116" s="48">
        <f>'1_Raw_Games'!O113</f>
        <v/>
      </c>
      <c r="F116" s="52">
        <f>INDEX($L$6:$L$35,MATCH(C116,$K$6:$K$35,0))</f>
        <v/>
      </c>
      <c r="G116" s="52">
        <f>INDEX($L$6:$L$35,MATCH(D116,$K$6:$K$35,0))</f>
        <v/>
      </c>
      <c r="H116" s="52">
        <f>F116-G116+$L$36</f>
        <v/>
      </c>
      <c r="I116" s="51">
        <f>'2_Params'!$B$11*LN(1+EXP(-(2*E116-1)*H116))</f>
        <v/>
      </c>
    </row>
    <row r="117" ht="15" customHeight="1" s="35">
      <c r="A117" s="48">
        <f>'1_Raw_Games'!A114</f>
        <v/>
      </c>
      <c r="B117" s="49">
        <f>'1_Raw_Games'!B114</f>
        <v/>
      </c>
      <c r="C117" s="48">
        <f>'1_Raw_Games'!D114</f>
        <v/>
      </c>
      <c r="D117" s="48">
        <f>'1_Raw_Games'!C114</f>
        <v/>
      </c>
      <c r="E117" s="48">
        <f>'1_Raw_Games'!O114</f>
        <v/>
      </c>
      <c r="F117" s="52">
        <f>INDEX($L$6:$L$35,MATCH(C117,$K$6:$K$35,0))</f>
        <v/>
      </c>
      <c r="G117" s="52">
        <f>INDEX($L$6:$L$35,MATCH(D117,$K$6:$K$35,0))</f>
        <v/>
      </c>
      <c r="H117" s="52">
        <f>F117-G117+$L$36</f>
        <v/>
      </c>
      <c r="I117" s="51">
        <f>'2_Params'!$B$11*LN(1+EXP(-(2*E117-1)*H117))</f>
        <v/>
      </c>
    </row>
    <row r="118" ht="15" customHeight="1" s="35">
      <c r="A118" s="48">
        <f>'1_Raw_Games'!A115</f>
        <v/>
      </c>
      <c r="B118" s="49">
        <f>'1_Raw_Games'!B115</f>
        <v/>
      </c>
      <c r="C118" s="48">
        <f>'1_Raw_Games'!D115</f>
        <v/>
      </c>
      <c r="D118" s="48">
        <f>'1_Raw_Games'!C115</f>
        <v/>
      </c>
      <c r="E118" s="48">
        <f>'1_Raw_Games'!O115</f>
        <v/>
      </c>
      <c r="F118" s="52">
        <f>INDEX($L$6:$L$35,MATCH(C118,$K$6:$K$35,0))</f>
        <v/>
      </c>
      <c r="G118" s="52">
        <f>INDEX($L$6:$L$35,MATCH(D118,$K$6:$K$35,0))</f>
        <v/>
      </c>
      <c r="H118" s="52">
        <f>F118-G118+$L$36</f>
        <v/>
      </c>
      <c r="I118" s="51">
        <f>'2_Params'!$B$11*LN(1+EXP(-(2*E118-1)*H118))</f>
        <v/>
      </c>
    </row>
    <row r="119" ht="15" customHeight="1" s="35">
      <c r="A119" s="48">
        <f>'1_Raw_Games'!A116</f>
        <v/>
      </c>
      <c r="B119" s="49">
        <f>'1_Raw_Games'!B116</f>
        <v/>
      </c>
      <c r="C119" s="48">
        <f>'1_Raw_Games'!D116</f>
        <v/>
      </c>
      <c r="D119" s="48">
        <f>'1_Raw_Games'!C116</f>
        <v/>
      </c>
      <c r="E119" s="48">
        <f>'1_Raw_Games'!O116</f>
        <v/>
      </c>
      <c r="F119" s="52">
        <f>INDEX($L$6:$L$35,MATCH(C119,$K$6:$K$35,0))</f>
        <v/>
      </c>
      <c r="G119" s="52">
        <f>INDEX($L$6:$L$35,MATCH(D119,$K$6:$K$35,0))</f>
        <v/>
      </c>
      <c r="H119" s="52">
        <f>F119-G119+$L$36</f>
        <v/>
      </c>
      <c r="I119" s="51">
        <f>'2_Params'!$B$11*LN(1+EXP(-(2*E119-1)*H119))</f>
        <v/>
      </c>
    </row>
    <row r="120" ht="15" customHeight="1" s="35">
      <c r="A120" s="48">
        <f>'1_Raw_Games'!A117</f>
        <v/>
      </c>
      <c r="B120" s="49">
        <f>'1_Raw_Games'!B117</f>
        <v/>
      </c>
      <c r="C120" s="48">
        <f>'1_Raw_Games'!D117</f>
        <v/>
      </c>
      <c r="D120" s="48">
        <f>'1_Raw_Games'!C117</f>
        <v/>
      </c>
      <c r="E120" s="48">
        <f>'1_Raw_Games'!O117</f>
        <v/>
      </c>
      <c r="F120" s="52">
        <f>INDEX($L$6:$L$35,MATCH(C120,$K$6:$K$35,0))</f>
        <v/>
      </c>
      <c r="G120" s="52">
        <f>INDEX($L$6:$L$35,MATCH(D120,$K$6:$K$35,0))</f>
        <v/>
      </c>
      <c r="H120" s="52">
        <f>F120-G120+$L$36</f>
        <v/>
      </c>
      <c r="I120" s="51">
        <f>'2_Params'!$B$11*LN(1+EXP(-(2*E120-1)*H120))</f>
        <v/>
      </c>
    </row>
    <row r="121" ht="15" customHeight="1" s="35">
      <c r="A121" s="48">
        <f>'1_Raw_Games'!A118</f>
        <v/>
      </c>
      <c r="B121" s="49">
        <f>'1_Raw_Games'!B118</f>
        <v/>
      </c>
      <c r="C121" s="48">
        <f>'1_Raw_Games'!D118</f>
        <v/>
      </c>
      <c r="D121" s="48">
        <f>'1_Raw_Games'!C118</f>
        <v/>
      </c>
      <c r="E121" s="48">
        <f>'1_Raw_Games'!O118</f>
        <v/>
      </c>
      <c r="F121" s="52">
        <f>INDEX($L$6:$L$35,MATCH(C121,$K$6:$K$35,0))</f>
        <v/>
      </c>
      <c r="G121" s="52">
        <f>INDEX($L$6:$L$35,MATCH(D121,$K$6:$K$35,0))</f>
        <v/>
      </c>
      <c r="H121" s="52">
        <f>F121-G121+$L$36</f>
        <v/>
      </c>
      <c r="I121" s="51">
        <f>'2_Params'!$B$11*LN(1+EXP(-(2*E121-1)*H121))</f>
        <v/>
      </c>
    </row>
    <row r="122" ht="15" customHeight="1" s="35">
      <c r="A122" s="48">
        <f>'1_Raw_Games'!A119</f>
        <v/>
      </c>
      <c r="B122" s="49">
        <f>'1_Raw_Games'!B119</f>
        <v/>
      </c>
      <c r="C122" s="48">
        <f>'1_Raw_Games'!D119</f>
        <v/>
      </c>
      <c r="D122" s="48">
        <f>'1_Raw_Games'!C119</f>
        <v/>
      </c>
      <c r="E122" s="48">
        <f>'1_Raw_Games'!O119</f>
        <v/>
      </c>
      <c r="F122" s="52">
        <f>INDEX($L$6:$L$35,MATCH(C122,$K$6:$K$35,0))</f>
        <v/>
      </c>
      <c r="G122" s="52">
        <f>INDEX($L$6:$L$35,MATCH(D122,$K$6:$K$35,0))</f>
        <v/>
      </c>
      <c r="H122" s="52">
        <f>F122-G122+$L$36</f>
        <v/>
      </c>
      <c r="I122" s="51">
        <f>'2_Params'!$B$11*LN(1+EXP(-(2*E122-1)*H122))</f>
        <v/>
      </c>
    </row>
    <row r="123" ht="15" customHeight="1" s="35">
      <c r="A123" s="48">
        <f>'1_Raw_Games'!A120</f>
        <v/>
      </c>
      <c r="B123" s="49">
        <f>'1_Raw_Games'!B120</f>
        <v/>
      </c>
      <c r="C123" s="48">
        <f>'1_Raw_Games'!D120</f>
        <v/>
      </c>
      <c r="D123" s="48">
        <f>'1_Raw_Games'!C120</f>
        <v/>
      </c>
      <c r="E123" s="48">
        <f>'1_Raw_Games'!O120</f>
        <v/>
      </c>
      <c r="F123" s="52">
        <f>INDEX($L$6:$L$35,MATCH(C123,$K$6:$K$35,0))</f>
        <v/>
      </c>
      <c r="G123" s="52">
        <f>INDEX($L$6:$L$35,MATCH(D123,$K$6:$K$35,0))</f>
        <v/>
      </c>
      <c r="H123" s="52">
        <f>F123-G123+$L$36</f>
        <v/>
      </c>
      <c r="I123" s="51">
        <f>'2_Params'!$B$11*LN(1+EXP(-(2*E123-1)*H123))</f>
        <v/>
      </c>
    </row>
    <row r="124" ht="15" customHeight="1" s="35">
      <c r="A124" s="48">
        <f>'1_Raw_Games'!A121</f>
        <v/>
      </c>
      <c r="B124" s="49">
        <f>'1_Raw_Games'!B121</f>
        <v/>
      </c>
      <c r="C124" s="48">
        <f>'1_Raw_Games'!D121</f>
        <v/>
      </c>
      <c r="D124" s="48">
        <f>'1_Raw_Games'!C121</f>
        <v/>
      </c>
      <c r="E124" s="48">
        <f>'1_Raw_Games'!O121</f>
        <v/>
      </c>
      <c r="F124" s="52">
        <f>INDEX($L$6:$L$35,MATCH(C124,$K$6:$K$35,0))</f>
        <v/>
      </c>
      <c r="G124" s="52">
        <f>INDEX($L$6:$L$35,MATCH(D124,$K$6:$K$35,0))</f>
        <v/>
      </c>
      <c r="H124" s="52">
        <f>F124-G124+$L$36</f>
        <v/>
      </c>
      <c r="I124" s="51">
        <f>'2_Params'!$B$11*LN(1+EXP(-(2*E124-1)*H124))</f>
        <v/>
      </c>
    </row>
    <row r="125" ht="15" customHeight="1" s="35">
      <c r="A125" s="48">
        <f>'1_Raw_Games'!A122</f>
        <v/>
      </c>
      <c r="B125" s="49">
        <f>'1_Raw_Games'!B122</f>
        <v/>
      </c>
      <c r="C125" s="48">
        <f>'1_Raw_Games'!D122</f>
        <v/>
      </c>
      <c r="D125" s="48">
        <f>'1_Raw_Games'!C122</f>
        <v/>
      </c>
      <c r="E125" s="48">
        <f>'1_Raw_Games'!O122</f>
        <v/>
      </c>
      <c r="F125" s="52">
        <f>INDEX($L$6:$L$35,MATCH(C125,$K$6:$K$35,0))</f>
        <v/>
      </c>
      <c r="G125" s="52">
        <f>INDEX($L$6:$L$35,MATCH(D125,$K$6:$K$35,0))</f>
        <v/>
      </c>
      <c r="H125" s="52">
        <f>F125-G125+$L$36</f>
        <v/>
      </c>
      <c r="I125" s="51">
        <f>'2_Params'!$B$11*LN(1+EXP(-(2*E125-1)*H125))</f>
        <v/>
      </c>
    </row>
    <row r="126" ht="15" customHeight="1" s="35">
      <c r="A126" s="48">
        <f>'1_Raw_Games'!A123</f>
        <v/>
      </c>
      <c r="B126" s="49">
        <f>'1_Raw_Games'!B123</f>
        <v/>
      </c>
      <c r="C126" s="48">
        <f>'1_Raw_Games'!D123</f>
        <v/>
      </c>
      <c r="D126" s="48">
        <f>'1_Raw_Games'!C123</f>
        <v/>
      </c>
      <c r="E126" s="48">
        <f>'1_Raw_Games'!O123</f>
        <v/>
      </c>
      <c r="F126" s="52">
        <f>INDEX($L$6:$L$35,MATCH(C126,$K$6:$K$35,0))</f>
        <v/>
      </c>
      <c r="G126" s="52">
        <f>INDEX($L$6:$L$35,MATCH(D126,$K$6:$K$35,0))</f>
        <v/>
      </c>
      <c r="H126" s="52">
        <f>F126-G126+$L$36</f>
        <v/>
      </c>
      <c r="I126" s="51">
        <f>'2_Params'!$B$11*LN(1+EXP(-(2*E126-1)*H126))</f>
        <v/>
      </c>
    </row>
    <row r="127" ht="15" customHeight="1" s="35">
      <c r="A127" s="48">
        <f>'1_Raw_Games'!A124</f>
        <v/>
      </c>
      <c r="B127" s="49">
        <f>'1_Raw_Games'!B124</f>
        <v/>
      </c>
      <c r="C127" s="48">
        <f>'1_Raw_Games'!D124</f>
        <v/>
      </c>
      <c r="D127" s="48">
        <f>'1_Raw_Games'!C124</f>
        <v/>
      </c>
      <c r="E127" s="48">
        <f>'1_Raw_Games'!O124</f>
        <v/>
      </c>
      <c r="F127" s="52">
        <f>INDEX($L$6:$L$35,MATCH(C127,$K$6:$K$35,0))</f>
        <v/>
      </c>
      <c r="G127" s="52">
        <f>INDEX($L$6:$L$35,MATCH(D127,$K$6:$K$35,0))</f>
        <v/>
      </c>
      <c r="H127" s="52">
        <f>F127-G127+$L$36</f>
        <v/>
      </c>
      <c r="I127" s="51">
        <f>'2_Params'!$B$11*LN(1+EXP(-(2*E127-1)*H127))</f>
        <v/>
      </c>
    </row>
    <row r="128" ht="15" customHeight="1" s="35">
      <c r="A128" s="48">
        <f>'1_Raw_Games'!A125</f>
        <v/>
      </c>
      <c r="B128" s="49">
        <f>'1_Raw_Games'!B125</f>
        <v/>
      </c>
      <c r="C128" s="48">
        <f>'1_Raw_Games'!D125</f>
        <v/>
      </c>
      <c r="D128" s="48">
        <f>'1_Raw_Games'!C125</f>
        <v/>
      </c>
      <c r="E128" s="48">
        <f>'1_Raw_Games'!O125</f>
        <v/>
      </c>
      <c r="F128" s="52">
        <f>INDEX($L$6:$L$35,MATCH(C128,$K$6:$K$35,0))</f>
        <v/>
      </c>
      <c r="G128" s="52">
        <f>INDEX($L$6:$L$35,MATCH(D128,$K$6:$K$35,0))</f>
        <v/>
      </c>
      <c r="H128" s="52">
        <f>F128-G128+$L$36</f>
        <v/>
      </c>
      <c r="I128" s="51">
        <f>'2_Params'!$B$11*LN(1+EXP(-(2*E128-1)*H128))</f>
        <v/>
      </c>
    </row>
    <row r="129" ht="15" customHeight="1" s="35">
      <c r="A129" s="48">
        <f>'1_Raw_Games'!A126</f>
        <v/>
      </c>
      <c r="B129" s="49">
        <f>'1_Raw_Games'!B126</f>
        <v/>
      </c>
      <c r="C129" s="48">
        <f>'1_Raw_Games'!D126</f>
        <v/>
      </c>
      <c r="D129" s="48">
        <f>'1_Raw_Games'!C126</f>
        <v/>
      </c>
      <c r="E129" s="48">
        <f>'1_Raw_Games'!O126</f>
        <v/>
      </c>
      <c r="F129" s="52">
        <f>INDEX($L$6:$L$35,MATCH(C129,$K$6:$K$35,0))</f>
        <v/>
      </c>
      <c r="G129" s="52">
        <f>INDEX($L$6:$L$35,MATCH(D129,$K$6:$K$35,0))</f>
        <v/>
      </c>
      <c r="H129" s="52">
        <f>F129-G129+$L$36</f>
        <v/>
      </c>
      <c r="I129" s="51">
        <f>'2_Params'!$B$11*LN(1+EXP(-(2*E129-1)*H129))</f>
        <v/>
      </c>
    </row>
    <row r="130" ht="15" customHeight="1" s="35">
      <c r="A130" s="48">
        <f>'1_Raw_Games'!A127</f>
        <v/>
      </c>
      <c r="B130" s="49">
        <f>'1_Raw_Games'!B127</f>
        <v/>
      </c>
      <c r="C130" s="48">
        <f>'1_Raw_Games'!D127</f>
        <v/>
      </c>
      <c r="D130" s="48">
        <f>'1_Raw_Games'!C127</f>
        <v/>
      </c>
      <c r="E130" s="48">
        <f>'1_Raw_Games'!O127</f>
        <v/>
      </c>
      <c r="F130" s="52">
        <f>INDEX($L$6:$L$35,MATCH(C130,$K$6:$K$35,0))</f>
        <v/>
      </c>
      <c r="G130" s="52">
        <f>INDEX($L$6:$L$35,MATCH(D130,$K$6:$K$35,0))</f>
        <v/>
      </c>
      <c r="H130" s="52">
        <f>F130-G130+$L$36</f>
        <v/>
      </c>
      <c r="I130" s="51">
        <f>'2_Params'!$B$11*LN(1+EXP(-(2*E130-1)*H130))</f>
        <v/>
      </c>
    </row>
    <row r="131" ht="15" customHeight="1" s="35">
      <c r="A131" s="48">
        <f>'1_Raw_Games'!A128</f>
        <v/>
      </c>
      <c r="B131" s="49">
        <f>'1_Raw_Games'!B128</f>
        <v/>
      </c>
      <c r="C131" s="48">
        <f>'1_Raw_Games'!D128</f>
        <v/>
      </c>
      <c r="D131" s="48">
        <f>'1_Raw_Games'!C128</f>
        <v/>
      </c>
      <c r="E131" s="48">
        <f>'1_Raw_Games'!O128</f>
        <v/>
      </c>
      <c r="F131" s="52">
        <f>INDEX($L$6:$L$35,MATCH(C131,$K$6:$K$35,0))</f>
        <v/>
      </c>
      <c r="G131" s="52">
        <f>INDEX($L$6:$L$35,MATCH(D131,$K$6:$K$35,0))</f>
        <v/>
      </c>
      <c r="H131" s="52">
        <f>F131-G131+$L$36</f>
        <v/>
      </c>
      <c r="I131" s="51">
        <f>'2_Params'!$B$11*LN(1+EXP(-(2*E131-1)*H131))</f>
        <v/>
      </c>
    </row>
    <row r="132" ht="15" customHeight="1" s="35">
      <c r="A132" s="48">
        <f>'1_Raw_Games'!A129</f>
        <v/>
      </c>
      <c r="B132" s="49">
        <f>'1_Raw_Games'!B129</f>
        <v/>
      </c>
      <c r="C132" s="48">
        <f>'1_Raw_Games'!D129</f>
        <v/>
      </c>
      <c r="D132" s="48">
        <f>'1_Raw_Games'!C129</f>
        <v/>
      </c>
      <c r="E132" s="48">
        <f>'1_Raw_Games'!O129</f>
        <v/>
      </c>
      <c r="F132" s="52">
        <f>INDEX($L$6:$L$35,MATCH(C132,$K$6:$K$35,0))</f>
        <v/>
      </c>
      <c r="G132" s="52">
        <f>INDEX($L$6:$L$35,MATCH(D132,$K$6:$K$35,0))</f>
        <v/>
      </c>
      <c r="H132" s="52">
        <f>F132-G132+$L$36</f>
        <v/>
      </c>
      <c r="I132" s="51">
        <f>'2_Params'!$B$11*LN(1+EXP(-(2*E132-1)*H132))</f>
        <v/>
      </c>
    </row>
    <row r="133" ht="15" customHeight="1" s="35">
      <c r="A133" s="48">
        <f>'1_Raw_Games'!A130</f>
        <v/>
      </c>
      <c r="B133" s="49">
        <f>'1_Raw_Games'!B130</f>
        <v/>
      </c>
      <c r="C133" s="48">
        <f>'1_Raw_Games'!D130</f>
        <v/>
      </c>
      <c r="D133" s="48">
        <f>'1_Raw_Games'!C130</f>
        <v/>
      </c>
      <c r="E133" s="48">
        <f>'1_Raw_Games'!O130</f>
        <v/>
      </c>
      <c r="F133" s="52">
        <f>INDEX($L$6:$L$35,MATCH(C133,$K$6:$K$35,0))</f>
        <v/>
      </c>
      <c r="G133" s="52">
        <f>INDEX($L$6:$L$35,MATCH(D133,$K$6:$K$35,0))</f>
        <v/>
      </c>
      <c r="H133" s="52">
        <f>F133-G133+$L$36</f>
        <v/>
      </c>
      <c r="I133" s="51">
        <f>'2_Params'!$B$11*LN(1+EXP(-(2*E133-1)*H133))</f>
        <v/>
      </c>
    </row>
    <row r="134" ht="15" customHeight="1" s="35">
      <c r="A134" s="48">
        <f>'1_Raw_Games'!A131</f>
        <v/>
      </c>
      <c r="B134" s="49">
        <f>'1_Raw_Games'!B131</f>
        <v/>
      </c>
      <c r="C134" s="48">
        <f>'1_Raw_Games'!D131</f>
        <v/>
      </c>
      <c r="D134" s="48">
        <f>'1_Raw_Games'!C131</f>
        <v/>
      </c>
      <c r="E134" s="48">
        <f>'1_Raw_Games'!O131</f>
        <v/>
      </c>
      <c r="F134" s="52">
        <f>INDEX($L$6:$L$35,MATCH(C134,$K$6:$K$35,0))</f>
        <v/>
      </c>
      <c r="G134" s="52">
        <f>INDEX($L$6:$L$35,MATCH(D134,$K$6:$K$35,0))</f>
        <v/>
      </c>
      <c r="H134" s="52">
        <f>F134-G134+$L$36</f>
        <v/>
      </c>
      <c r="I134" s="51">
        <f>'2_Params'!$B$11*LN(1+EXP(-(2*E134-1)*H134))</f>
        <v/>
      </c>
    </row>
    <row r="135" ht="15" customHeight="1" s="35">
      <c r="A135" s="48">
        <f>'1_Raw_Games'!A132</f>
        <v/>
      </c>
      <c r="B135" s="49">
        <f>'1_Raw_Games'!B132</f>
        <v/>
      </c>
      <c r="C135" s="48">
        <f>'1_Raw_Games'!D132</f>
        <v/>
      </c>
      <c r="D135" s="48">
        <f>'1_Raw_Games'!C132</f>
        <v/>
      </c>
      <c r="E135" s="48">
        <f>'1_Raw_Games'!O132</f>
        <v/>
      </c>
      <c r="F135" s="52">
        <f>INDEX($L$6:$L$35,MATCH(C135,$K$6:$K$35,0))</f>
        <v/>
      </c>
      <c r="G135" s="52">
        <f>INDEX($L$6:$L$35,MATCH(D135,$K$6:$K$35,0))</f>
        <v/>
      </c>
      <c r="H135" s="52">
        <f>F135-G135+$L$36</f>
        <v/>
      </c>
      <c r="I135" s="51">
        <f>'2_Params'!$B$11*LN(1+EXP(-(2*E135-1)*H135))</f>
        <v/>
      </c>
    </row>
    <row r="136" ht="15" customHeight="1" s="35">
      <c r="A136" s="48">
        <f>'1_Raw_Games'!A133</f>
        <v/>
      </c>
      <c r="B136" s="49">
        <f>'1_Raw_Games'!B133</f>
        <v/>
      </c>
      <c r="C136" s="48">
        <f>'1_Raw_Games'!D133</f>
        <v/>
      </c>
      <c r="D136" s="48">
        <f>'1_Raw_Games'!C133</f>
        <v/>
      </c>
      <c r="E136" s="48">
        <f>'1_Raw_Games'!O133</f>
        <v/>
      </c>
      <c r="F136" s="52">
        <f>INDEX($L$6:$L$35,MATCH(C136,$K$6:$K$35,0))</f>
        <v/>
      </c>
      <c r="G136" s="52">
        <f>INDEX($L$6:$L$35,MATCH(D136,$K$6:$K$35,0))</f>
        <v/>
      </c>
      <c r="H136" s="52">
        <f>F136-G136+$L$36</f>
        <v/>
      </c>
      <c r="I136" s="51">
        <f>'2_Params'!$B$11*LN(1+EXP(-(2*E136-1)*H136))</f>
        <v/>
      </c>
    </row>
    <row r="137" ht="15" customHeight="1" s="35">
      <c r="A137" s="48">
        <f>'1_Raw_Games'!A134</f>
        <v/>
      </c>
      <c r="B137" s="49">
        <f>'1_Raw_Games'!B134</f>
        <v/>
      </c>
      <c r="C137" s="48">
        <f>'1_Raw_Games'!D134</f>
        <v/>
      </c>
      <c r="D137" s="48">
        <f>'1_Raw_Games'!C134</f>
        <v/>
      </c>
      <c r="E137" s="48">
        <f>'1_Raw_Games'!O134</f>
        <v/>
      </c>
      <c r="F137" s="52">
        <f>INDEX($L$6:$L$35,MATCH(C137,$K$6:$K$35,0))</f>
        <v/>
      </c>
      <c r="G137" s="52">
        <f>INDEX($L$6:$L$35,MATCH(D137,$K$6:$K$35,0))</f>
        <v/>
      </c>
      <c r="H137" s="52">
        <f>F137-G137+$L$36</f>
        <v/>
      </c>
      <c r="I137" s="51">
        <f>'2_Params'!$B$11*LN(1+EXP(-(2*E137-1)*H137))</f>
        <v/>
      </c>
    </row>
    <row r="138" ht="15" customHeight="1" s="35">
      <c r="A138" s="48">
        <f>'1_Raw_Games'!A135</f>
        <v/>
      </c>
      <c r="B138" s="49">
        <f>'1_Raw_Games'!B135</f>
        <v/>
      </c>
      <c r="C138" s="48">
        <f>'1_Raw_Games'!D135</f>
        <v/>
      </c>
      <c r="D138" s="48">
        <f>'1_Raw_Games'!C135</f>
        <v/>
      </c>
      <c r="E138" s="48">
        <f>'1_Raw_Games'!O135</f>
        <v/>
      </c>
      <c r="F138" s="52">
        <f>INDEX($L$6:$L$35,MATCH(C138,$K$6:$K$35,0))</f>
        <v/>
      </c>
      <c r="G138" s="52">
        <f>INDEX($L$6:$L$35,MATCH(D138,$K$6:$K$35,0))</f>
        <v/>
      </c>
      <c r="H138" s="52">
        <f>F138-G138+$L$36</f>
        <v/>
      </c>
      <c r="I138" s="51">
        <f>'2_Params'!$B$11*LN(1+EXP(-(2*E138-1)*H138))</f>
        <v/>
      </c>
    </row>
    <row r="139" ht="15" customHeight="1" s="35">
      <c r="A139" s="48">
        <f>'1_Raw_Games'!A136</f>
        <v/>
      </c>
      <c r="B139" s="49">
        <f>'1_Raw_Games'!B136</f>
        <v/>
      </c>
      <c r="C139" s="48">
        <f>'1_Raw_Games'!D136</f>
        <v/>
      </c>
      <c r="D139" s="48">
        <f>'1_Raw_Games'!C136</f>
        <v/>
      </c>
      <c r="E139" s="48">
        <f>'1_Raw_Games'!O136</f>
        <v/>
      </c>
      <c r="F139" s="52">
        <f>INDEX($L$6:$L$35,MATCH(C139,$K$6:$K$35,0))</f>
        <v/>
      </c>
      <c r="G139" s="52">
        <f>INDEX($L$6:$L$35,MATCH(D139,$K$6:$K$35,0))</f>
        <v/>
      </c>
      <c r="H139" s="52">
        <f>F139-G139+$L$36</f>
        <v/>
      </c>
      <c r="I139" s="51">
        <f>'2_Params'!$B$11*LN(1+EXP(-(2*E139-1)*H139))</f>
        <v/>
      </c>
    </row>
    <row r="140" ht="15" customHeight="1" s="35">
      <c r="A140" s="48">
        <f>'1_Raw_Games'!A137</f>
        <v/>
      </c>
      <c r="B140" s="49">
        <f>'1_Raw_Games'!B137</f>
        <v/>
      </c>
      <c r="C140" s="48">
        <f>'1_Raw_Games'!D137</f>
        <v/>
      </c>
      <c r="D140" s="48">
        <f>'1_Raw_Games'!C137</f>
        <v/>
      </c>
      <c r="E140" s="48">
        <f>'1_Raw_Games'!O137</f>
        <v/>
      </c>
      <c r="F140" s="52">
        <f>INDEX($L$6:$L$35,MATCH(C140,$K$6:$K$35,0))</f>
        <v/>
      </c>
      <c r="G140" s="52">
        <f>INDEX($L$6:$L$35,MATCH(D140,$K$6:$K$35,0))</f>
        <v/>
      </c>
      <c r="H140" s="52">
        <f>F140-G140+$L$36</f>
        <v/>
      </c>
      <c r="I140" s="51">
        <f>'2_Params'!$B$11*LN(1+EXP(-(2*E140-1)*H140))</f>
        <v/>
      </c>
    </row>
    <row r="141" ht="15" customHeight="1" s="35">
      <c r="A141" s="48">
        <f>'1_Raw_Games'!A138</f>
        <v/>
      </c>
      <c r="B141" s="49">
        <f>'1_Raw_Games'!B138</f>
        <v/>
      </c>
      <c r="C141" s="48">
        <f>'1_Raw_Games'!D138</f>
        <v/>
      </c>
      <c r="D141" s="48">
        <f>'1_Raw_Games'!C138</f>
        <v/>
      </c>
      <c r="E141" s="48">
        <f>'1_Raw_Games'!O138</f>
        <v/>
      </c>
      <c r="F141" s="52">
        <f>INDEX($L$6:$L$35,MATCH(C141,$K$6:$K$35,0))</f>
        <v/>
      </c>
      <c r="G141" s="52">
        <f>INDEX($L$6:$L$35,MATCH(D141,$K$6:$K$35,0))</f>
        <v/>
      </c>
      <c r="H141" s="52">
        <f>F141-G141+$L$36</f>
        <v/>
      </c>
      <c r="I141" s="51">
        <f>'2_Params'!$B$11*LN(1+EXP(-(2*E141-1)*H141))</f>
        <v/>
      </c>
    </row>
    <row r="142" ht="15" customHeight="1" s="35">
      <c r="A142" s="48">
        <f>'1_Raw_Games'!A139</f>
        <v/>
      </c>
      <c r="B142" s="49">
        <f>'1_Raw_Games'!B139</f>
        <v/>
      </c>
      <c r="C142" s="48">
        <f>'1_Raw_Games'!D139</f>
        <v/>
      </c>
      <c r="D142" s="48">
        <f>'1_Raw_Games'!C139</f>
        <v/>
      </c>
      <c r="E142" s="48">
        <f>'1_Raw_Games'!O139</f>
        <v/>
      </c>
      <c r="F142" s="52">
        <f>INDEX($L$6:$L$35,MATCH(C142,$K$6:$K$35,0))</f>
        <v/>
      </c>
      <c r="G142" s="52">
        <f>INDEX($L$6:$L$35,MATCH(D142,$K$6:$K$35,0))</f>
        <v/>
      </c>
      <c r="H142" s="52">
        <f>F142-G142+$L$36</f>
        <v/>
      </c>
      <c r="I142" s="51">
        <f>'2_Params'!$B$11*LN(1+EXP(-(2*E142-1)*H142))</f>
        <v/>
      </c>
    </row>
    <row r="143" ht="15" customHeight="1" s="35">
      <c r="A143" s="48">
        <f>'1_Raw_Games'!A140</f>
        <v/>
      </c>
      <c r="B143" s="49">
        <f>'1_Raw_Games'!B140</f>
        <v/>
      </c>
      <c r="C143" s="48">
        <f>'1_Raw_Games'!D140</f>
        <v/>
      </c>
      <c r="D143" s="48">
        <f>'1_Raw_Games'!C140</f>
        <v/>
      </c>
      <c r="E143" s="48">
        <f>'1_Raw_Games'!O140</f>
        <v/>
      </c>
      <c r="F143" s="52">
        <f>INDEX($L$6:$L$35,MATCH(C143,$K$6:$K$35,0))</f>
        <v/>
      </c>
      <c r="G143" s="52">
        <f>INDEX($L$6:$L$35,MATCH(D143,$K$6:$K$35,0))</f>
        <v/>
      </c>
      <c r="H143" s="52">
        <f>F143-G143+$L$36</f>
        <v/>
      </c>
      <c r="I143" s="51">
        <f>'2_Params'!$B$11*LN(1+EXP(-(2*E143-1)*H143))</f>
        <v/>
      </c>
    </row>
    <row r="144" ht="15" customHeight="1" s="35">
      <c r="A144" s="48">
        <f>'1_Raw_Games'!A141</f>
        <v/>
      </c>
      <c r="B144" s="49">
        <f>'1_Raw_Games'!B141</f>
        <v/>
      </c>
      <c r="C144" s="48">
        <f>'1_Raw_Games'!D141</f>
        <v/>
      </c>
      <c r="D144" s="48">
        <f>'1_Raw_Games'!C141</f>
        <v/>
      </c>
      <c r="E144" s="48">
        <f>'1_Raw_Games'!O141</f>
        <v/>
      </c>
      <c r="F144" s="52">
        <f>INDEX($L$6:$L$35,MATCH(C144,$K$6:$K$35,0))</f>
        <v/>
      </c>
      <c r="G144" s="52">
        <f>INDEX($L$6:$L$35,MATCH(D144,$K$6:$K$35,0))</f>
        <v/>
      </c>
      <c r="H144" s="52">
        <f>F144-G144+$L$36</f>
        <v/>
      </c>
      <c r="I144" s="51">
        <f>'2_Params'!$B$11*LN(1+EXP(-(2*E144-1)*H144))</f>
        <v/>
      </c>
    </row>
    <row r="145" ht="15" customHeight="1" s="35">
      <c r="A145" s="48">
        <f>'1_Raw_Games'!A142</f>
        <v/>
      </c>
      <c r="B145" s="49">
        <f>'1_Raw_Games'!B142</f>
        <v/>
      </c>
      <c r="C145" s="48">
        <f>'1_Raw_Games'!D142</f>
        <v/>
      </c>
      <c r="D145" s="48">
        <f>'1_Raw_Games'!C142</f>
        <v/>
      </c>
      <c r="E145" s="48">
        <f>'1_Raw_Games'!O142</f>
        <v/>
      </c>
      <c r="F145" s="52">
        <f>INDEX($L$6:$L$35,MATCH(C145,$K$6:$K$35,0))</f>
        <v/>
      </c>
      <c r="G145" s="52">
        <f>INDEX($L$6:$L$35,MATCH(D145,$K$6:$K$35,0))</f>
        <v/>
      </c>
      <c r="H145" s="52">
        <f>F145-G145+$L$36</f>
        <v/>
      </c>
      <c r="I145" s="51">
        <f>'2_Params'!$B$11*LN(1+EXP(-(2*E145-1)*H145))</f>
        <v/>
      </c>
    </row>
    <row r="146" ht="15" customHeight="1" s="35">
      <c r="A146" s="48">
        <f>'1_Raw_Games'!A143</f>
        <v/>
      </c>
      <c r="B146" s="49">
        <f>'1_Raw_Games'!B143</f>
        <v/>
      </c>
      <c r="C146" s="48">
        <f>'1_Raw_Games'!D143</f>
        <v/>
      </c>
      <c r="D146" s="48">
        <f>'1_Raw_Games'!C143</f>
        <v/>
      </c>
      <c r="E146" s="48">
        <f>'1_Raw_Games'!O143</f>
        <v/>
      </c>
      <c r="F146" s="52">
        <f>INDEX($L$6:$L$35,MATCH(C146,$K$6:$K$35,0))</f>
        <v/>
      </c>
      <c r="G146" s="52">
        <f>INDEX($L$6:$L$35,MATCH(D146,$K$6:$K$35,0))</f>
        <v/>
      </c>
      <c r="H146" s="52">
        <f>F146-G146+$L$36</f>
        <v/>
      </c>
      <c r="I146" s="51">
        <f>'2_Params'!$B$11*LN(1+EXP(-(2*E146-1)*H146))</f>
        <v/>
      </c>
    </row>
    <row r="147" ht="15" customHeight="1" s="35">
      <c r="A147" s="48">
        <f>'1_Raw_Games'!A144</f>
        <v/>
      </c>
      <c r="B147" s="49">
        <f>'1_Raw_Games'!B144</f>
        <v/>
      </c>
      <c r="C147" s="48">
        <f>'1_Raw_Games'!D144</f>
        <v/>
      </c>
      <c r="D147" s="48">
        <f>'1_Raw_Games'!C144</f>
        <v/>
      </c>
      <c r="E147" s="48">
        <f>'1_Raw_Games'!O144</f>
        <v/>
      </c>
      <c r="F147" s="52">
        <f>INDEX($L$6:$L$35,MATCH(C147,$K$6:$K$35,0))</f>
        <v/>
      </c>
      <c r="G147" s="52">
        <f>INDEX($L$6:$L$35,MATCH(D147,$K$6:$K$35,0))</f>
        <v/>
      </c>
      <c r="H147" s="52">
        <f>F147-G147+$L$36</f>
        <v/>
      </c>
      <c r="I147" s="51">
        <f>'2_Params'!$B$11*LN(1+EXP(-(2*E147-1)*H147))</f>
        <v/>
      </c>
    </row>
    <row r="148" ht="15" customHeight="1" s="35">
      <c r="A148" s="48">
        <f>'1_Raw_Games'!A145</f>
        <v/>
      </c>
      <c r="B148" s="49">
        <f>'1_Raw_Games'!B145</f>
        <v/>
      </c>
      <c r="C148" s="48">
        <f>'1_Raw_Games'!D145</f>
        <v/>
      </c>
      <c r="D148" s="48">
        <f>'1_Raw_Games'!C145</f>
        <v/>
      </c>
      <c r="E148" s="48">
        <f>'1_Raw_Games'!O145</f>
        <v/>
      </c>
      <c r="F148" s="52">
        <f>INDEX($L$6:$L$35,MATCH(C148,$K$6:$K$35,0))</f>
        <v/>
      </c>
      <c r="G148" s="52">
        <f>INDEX($L$6:$L$35,MATCH(D148,$K$6:$K$35,0))</f>
        <v/>
      </c>
      <c r="H148" s="52">
        <f>F148-G148+$L$36</f>
        <v/>
      </c>
      <c r="I148" s="51">
        <f>'2_Params'!$B$11*LN(1+EXP(-(2*E148-1)*H148))</f>
        <v/>
      </c>
    </row>
    <row r="149" ht="15" customHeight="1" s="35">
      <c r="A149" s="48">
        <f>'1_Raw_Games'!A146</f>
        <v/>
      </c>
      <c r="B149" s="49">
        <f>'1_Raw_Games'!B146</f>
        <v/>
      </c>
      <c r="C149" s="48">
        <f>'1_Raw_Games'!D146</f>
        <v/>
      </c>
      <c r="D149" s="48">
        <f>'1_Raw_Games'!C146</f>
        <v/>
      </c>
      <c r="E149" s="48">
        <f>'1_Raw_Games'!O146</f>
        <v/>
      </c>
      <c r="F149" s="52">
        <f>INDEX($L$6:$L$35,MATCH(C149,$K$6:$K$35,0))</f>
        <v/>
      </c>
      <c r="G149" s="52">
        <f>INDEX($L$6:$L$35,MATCH(D149,$K$6:$K$35,0))</f>
        <v/>
      </c>
      <c r="H149" s="52">
        <f>F149-G149+$L$36</f>
        <v/>
      </c>
      <c r="I149" s="51">
        <f>'2_Params'!$B$11*LN(1+EXP(-(2*E149-1)*H149))</f>
        <v/>
      </c>
    </row>
    <row r="150" ht="15" customHeight="1" s="35">
      <c r="A150" s="48">
        <f>'1_Raw_Games'!A147</f>
        <v/>
      </c>
      <c r="B150" s="49">
        <f>'1_Raw_Games'!B147</f>
        <v/>
      </c>
      <c r="C150" s="48">
        <f>'1_Raw_Games'!D147</f>
        <v/>
      </c>
      <c r="D150" s="48">
        <f>'1_Raw_Games'!C147</f>
        <v/>
      </c>
      <c r="E150" s="48">
        <f>'1_Raw_Games'!O147</f>
        <v/>
      </c>
      <c r="F150" s="52">
        <f>INDEX($L$6:$L$35,MATCH(C150,$K$6:$K$35,0))</f>
        <v/>
      </c>
      <c r="G150" s="52">
        <f>INDEX($L$6:$L$35,MATCH(D150,$K$6:$K$35,0))</f>
        <v/>
      </c>
      <c r="H150" s="52">
        <f>F150-G150+$L$36</f>
        <v/>
      </c>
      <c r="I150" s="51">
        <f>'2_Params'!$B$11*LN(1+EXP(-(2*E150-1)*H150))</f>
        <v/>
      </c>
    </row>
    <row r="151" ht="15" customHeight="1" s="35">
      <c r="A151" s="48">
        <f>'1_Raw_Games'!A148</f>
        <v/>
      </c>
      <c r="B151" s="49">
        <f>'1_Raw_Games'!B148</f>
        <v/>
      </c>
      <c r="C151" s="48">
        <f>'1_Raw_Games'!D148</f>
        <v/>
      </c>
      <c r="D151" s="48">
        <f>'1_Raw_Games'!C148</f>
        <v/>
      </c>
      <c r="E151" s="48">
        <f>'1_Raw_Games'!O148</f>
        <v/>
      </c>
      <c r="F151" s="52">
        <f>INDEX($L$6:$L$35,MATCH(C151,$K$6:$K$35,0))</f>
        <v/>
      </c>
      <c r="G151" s="52">
        <f>INDEX($L$6:$L$35,MATCH(D151,$K$6:$K$35,0))</f>
        <v/>
      </c>
      <c r="H151" s="52">
        <f>F151-G151+$L$36</f>
        <v/>
      </c>
      <c r="I151" s="51">
        <f>'2_Params'!$B$11*LN(1+EXP(-(2*E151-1)*H151))</f>
        <v/>
      </c>
    </row>
    <row r="152" ht="15" customHeight="1" s="35">
      <c r="A152" s="48">
        <f>'1_Raw_Games'!A149</f>
        <v/>
      </c>
      <c r="B152" s="49">
        <f>'1_Raw_Games'!B149</f>
        <v/>
      </c>
      <c r="C152" s="48">
        <f>'1_Raw_Games'!D149</f>
        <v/>
      </c>
      <c r="D152" s="48">
        <f>'1_Raw_Games'!C149</f>
        <v/>
      </c>
      <c r="E152" s="48">
        <f>'1_Raw_Games'!O149</f>
        <v/>
      </c>
      <c r="F152" s="52">
        <f>INDEX($L$6:$L$35,MATCH(C152,$K$6:$K$35,0))</f>
        <v/>
      </c>
      <c r="G152" s="52">
        <f>INDEX($L$6:$L$35,MATCH(D152,$K$6:$K$35,0))</f>
        <v/>
      </c>
      <c r="H152" s="52">
        <f>F152-G152+$L$36</f>
        <v/>
      </c>
      <c r="I152" s="51">
        <f>'2_Params'!$B$11*LN(1+EXP(-(2*E152-1)*H152))</f>
        <v/>
      </c>
    </row>
    <row r="153" ht="15" customHeight="1" s="35">
      <c r="A153" s="48">
        <f>'1_Raw_Games'!A150</f>
        <v/>
      </c>
      <c r="B153" s="49">
        <f>'1_Raw_Games'!B150</f>
        <v/>
      </c>
      <c r="C153" s="48">
        <f>'1_Raw_Games'!D150</f>
        <v/>
      </c>
      <c r="D153" s="48">
        <f>'1_Raw_Games'!C150</f>
        <v/>
      </c>
      <c r="E153" s="48">
        <f>'1_Raw_Games'!O150</f>
        <v/>
      </c>
      <c r="F153" s="52">
        <f>INDEX($L$6:$L$35,MATCH(C153,$K$6:$K$35,0))</f>
        <v/>
      </c>
      <c r="G153" s="52">
        <f>INDEX($L$6:$L$35,MATCH(D153,$K$6:$K$35,0))</f>
        <v/>
      </c>
      <c r="H153" s="52">
        <f>F153-G153+$L$36</f>
        <v/>
      </c>
      <c r="I153" s="51">
        <f>'2_Params'!$B$11*LN(1+EXP(-(2*E153-1)*H153))</f>
        <v/>
      </c>
    </row>
    <row r="154" ht="15" customHeight="1" s="35">
      <c r="A154" s="48">
        <f>'1_Raw_Games'!A151</f>
        <v/>
      </c>
      <c r="B154" s="49">
        <f>'1_Raw_Games'!B151</f>
        <v/>
      </c>
      <c r="C154" s="48">
        <f>'1_Raw_Games'!D151</f>
        <v/>
      </c>
      <c r="D154" s="48">
        <f>'1_Raw_Games'!C151</f>
        <v/>
      </c>
      <c r="E154" s="48">
        <f>'1_Raw_Games'!O151</f>
        <v/>
      </c>
      <c r="F154" s="52">
        <f>INDEX($L$6:$L$35,MATCH(C154,$K$6:$K$35,0))</f>
        <v/>
      </c>
      <c r="G154" s="52">
        <f>INDEX($L$6:$L$35,MATCH(D154,$K$6:$K$35,0))</f>
        <v/>
      </c>
      <c r="H154" s="52">
        <f>F154-G154+$L$36</f>
        <v/>
      </c>
      <c r="I154" s="51">
        <f>'2_Params'!$B$11*LN(1+EXP(-(2*E154-1)*H154))</f>
        <v/>
      </c>
    </row>
    <row r="155" ht="15" customHeight="1" s="35">
      <c r="A155" s="48">
        <f>'1_Raw_Games'!A152</f>
        <v/>
      </c>
      <c r="B155" s="49">
        <f>'1_Raw_Games'!B152</f>
        <v/>
      </c>
      <c r="C155" s="48">
        <f>'1_Raw_Games'!D152</f>
        <v/>
      </c>
      <c r="D155" s="48">
        <f>'1_Raw_Games'!C152</f>
        <v/>
      </c>
      <c r="E155" s="48">
        <f>'1_Raw_Games'!O152</f>
        <v/>
      </c>
      <c r="F155" s="52">
        <f>INDEX($L$6:$L$35,MATCH(C155,$K$6:$K$35,0))</f>
        <v/>
      </c>
      <c r="G155" s="52">
        <f>INDEX($L$6:$L$35,MATCH(D155,$K$6:$K$35,0))</f>
        <v/>
      </c>
      <c r="H155" s="52">
        <f>F155-G155+$L$36</f>
        <v/>
      </c>
      <c r="I155" s="51">
        <f>'2_Params'!$B$11*LN(1+EXP(-(2*E155-1)*H155))</f>
        <v/>
      </c>
    </row>
    <row r="156" ht="15" customHeight="1" s="35">
      <c r="A156" s="48">
        <f>'1_Raw_Games'!A153</f>
        <v/>
      </c>
      <c r="B156" s="49">
        <f>'1_Raw_Games'!B153</f>
        <v/>
      </c>
      <c r="C156" s="48">
        <f>'1_Raw_Games'!D153</f>
        <v/>
      </c>
      <c r="D156" s="48">
        <f>'1_Raw_Games'!C153</f>
        <v/>
      </c>
      <c r="E156" s="48">
        <f>'1_Raw_Games'!O153</f>
        <v/>
      </c>
      <c r="F156" s="52">
        <f>INDEX($L$6:$L$35,MATCH(C156,$K$6:$K$35,0))</f>
        <v/>
      </c>
      <c r="G156" s="52">
        <f>INDEX($L$6:$L$35,MATCH(D156,$K$6:$K$35,0))</f>
        <v/>
      </c>
      <c r="H156" s="52">
        <f>F156-G156+$L$36</f>
        <v/>
      </c>
      <c r="I156" s="51">
        <f>'2_Params'!$B$11*LN(1+EXP(-(2*E156-1)*H156))</f>
        <v/>
      </c>
    </row>
    <row r="157" ht="15" customHeight="1" s="35">
      <c r="A157" s="48">
        <f>'1_Raw_Games'!A154</f>
        <v/>
      </c>
      <c r="B157" s="49">
        <f>'1_Raw_Games'!B154</f>
        <v/>
      </c>
      <c r="C157" s="48">
        <f>'1_Raw_Games'!D154</f>
        <v/>
      </c>
      <c r="D157" s="48">
        <f>'1_Raw_Games'!C154</f>
        <v/>
      </c>
      <c r="E157" s="48">
        <f>'1_Raw_Games'!O154</f>
        <v/>
      </c>
      <c r="F157" s="52">
        <f>INDEX($L$6:$L$35,MATCH(C157,$K$6:$K$35,0))</f>
        <v/>
      </c>
      <c r="G157" s="52">
        <f>INDEX($L$6:$L$35,MATCH(D157,$K$6:$K$35,0))</f>
        <v/>
      </c>
      <c r="H157" s="52">
        <f>F157-G157+$L$36</f>
        <v/>
      </c>
      <c r="I157" s="51">
        <f>'2_Params'!$B$11*LN(1+EXP(-(2*E157-1)*H157))</f>
        <v/>
      </c>
    </row>
    <row r="158" ht="15" customHeight="1" s="35">
      <c r="A158" s="48">
        <f>'1_Raw_Games'!A155</f>
        <v/>
      </c>
      <c r="B158" s="49">
        <f>'1_Raw_Games'!B155</f>
        <v/>
      </c>
      <c r="C158" s="48">
        <f>'1_Raw_Games'!D155</f>
        <v/>
      </c>
      <c r="D158" s="48">
        <f>'1_Raw_Games'!C155</f>
        <v/>
      </c>
      <c r="E158" s="48">
        <f>'1_Raw_Games'!O155</f>
        <v/>
      </c>
      <c r="F158" s="52">
        <f>INDEX($L$6:$L$35,MATCH(C158,$K$6:$K$35,0))</f>
        <v/>
      </c>
      <c r="G158" s="52">
        <f>INDEX($L$6:$L$35,MATCH(D158,$K$6:$K$35,0))</f>
        <v/>
      </c>
      <c r="H158" s="52">
        <f>F158-G158+$L$36</f>
        <v/>
      </c>
      <c r="I158" s="51">
        <f>'2_Params'!$B$11*LN(1+EXP(-(2*E158-1)*H158))</f>
        <v/>
      </c>
    </row>
    <row r="159" ht="15" customHeight="1" s="35">
      <c r="A159" s="48">
        <f>'1_Raw_Games'!A156</f>
        <v/>
      </c>
      <c r="B159" s="49">
        <f>'1_Raw_Games'!B156</f>
        <v/>
      </c>
      <c r="C159" s="48">
        <f>'1_Raw_Games'!D156</f>
        <v/>
      </c>
      <c r="D159" s="48">
        <f>'1_Raw_Games'!C156</f>
        <v/>
      </c>
      <c r="E159" s="48">
        <f>'1_Raw_Games'!O156</f>
        <v/>
      </c>
      <c r="F159" s="52">
        <f>INDEX($L$6:$L$35,MATCH(C159,$K$6:$K$35,0))</f>
        <v/>
      </c>
      <c r="G159" s="52">
        <f>INDEX($L$6:$L$35,MATCH(D159,$K$6:$K$35,0))</f>
        <v/>
      </c>
      <c r="H159" s="52">
        <f>F159-G159+$L$36</f>
        <v/>
      </c>
      <c r="I159" s="51">
        <f>'2_Params'!$B$11*LN(1+EXP(-(2*E159-1)*H159))</f>
        <v/>
      </c>
    </row>
    <row r="160" ht="15" customHeight="1" s="35">
      <c r="A160" s="48">
        <f>'1_Raw_Games'!A157</f>
        <v/>
      </c>
      <c r="B160" s="49">
        <f>'1_Raw_Games'!B157</f>
        <v/>
      </c>
      <c r="C160" s="48">
        <f>'1_Raw_Games'!D157</f>
        <v/>
      </c>
      <c r="D160" s="48">
        <f>'1_Raw_Games'!C157</f>
        <v/>
      </c>
      <c r="E160" s="48">
        <f>'1_Raw_Games'!O157</f>
        <v/>
      </c>
      <c r="F160" s="52">
        <f>INDEX($L$6:$L$35,MATCH(C160,$K$6:$K$35,0))</f>
        <v/>
      </c>
      <c r="G160" s="52">
        <f>INDEX($L$6:$L$35,MATCH(D160,$K$6:$K$35,0))</f>
        <v/>
      </c>
      <c r="H160" s="52">
        <f>F160-G160+$L$36</f>
        <v/>
      </c>
      <c r="I160" s="51">
        <f>'2_Params'!$B$11*LN(1+EXP(-(2*E160-1)*H160))</f>
        <v/>
      </c>
    </row>
    <row r="161" ht="15" customHeight="1" s="35">
      <c r="A161" s="48">
        <f>'1_Raw_Games'!A158</f>
        <v/>
      </c>
      <c r="B161" s="49">
        <f>'1_Raw_Games'!B158</f>
        <v/>
      </c>
      <c r="C161" s="48">
        <f>'1_Raw_Games'!D158</f>
        <v/>
      </c>
      <c r="D161" s="48">
        <f>'1_Raw_Games'!C158</f>
        <v/>
      </c>
      <c r="E161" s="48">
        <f>'1_Raw_Games'!O158</f>
        <v/>
      </c>
      <c r="F161" s="52">
        <f>INDEX($L$6:$L$35,MATCH(C161,$K$6:$K$35,0))</f>
        <v/>
      </c>
      <c r="G161" s="52">
        <f>INDEX($L$6:$L$35,MATCH(D161,$K$6:$K$35,0))</f>
        <v/>
      </c>
      <c r="H161" s="52">
        <f>F161-G161+$L$36</f>
        <v/>
      </c>
      <c r="I161" s="51">
        <f>'2_Params'!$B$11*LN(1+EXP(-(2*E161-1)*H161))</f>
        <v/>
      </c>
    </row>
    <row r="162" ht="15" customHeight="1" s="35">
      <c r="A162" s="48">
        <f>'1_Raw_Games'!A159</f>
        <v/>
      </c>
      <c r="B162" s="49">
        <f>'1_Raw_Games'!B159</f>
        <v/>
      </c>
      <c r="C162" s="48">
        <f>'1_Raw_Games'!D159</f>
        <v/>
      </c>
      <c r="D162" s="48">
        <f>'1_Raw_Games'!C159</f>
        <v/>
      </c>
      <c r="E162" s="48">
        <f>'1_Raw_Games'!O159</f>
        <v/>
      </c>
      <c r="F162" s="52">
        <f>INDEX($L$6:$L$35,MATCH(C162,$K$6:$K$35,0))</f>
        <v/>
      </c>
      <c r="G162" s="52">
        <f>INDEX($L$6:$L$35,MATCH(D162,$K$6:$K$35,0))</f>
        <v/>
      </c>
      <c r="H162" s="52">
        <f>F162-G162+$L$36</f>
        <v/>
      </c>
      <c r="I162" s="51">
        <f>'2_Params'!$B$11*LN(1+EXP(-(2*E162-1)*H162))</f>
        <v/>
      </c>
    </row>
    <row r="163" ht="15" customHeight="1" s="35">
      <c r="A163" s="48">
        <f>'1_Raw_Games'!A160</f>
        <v/>
      </c>
      <c r="B163" s="49">
        <f>'1_Raw_Games'!B160</f>
        <v/>
      </c>
      <c r="C163" s="48">
        <f>'1_Raw_Games'!D160</f>
        <v/>
      </c>
      <c r="D163" s="48">
        <f>'1_Raw_Games'!C160</f>
        <v/>
      </c>
      <c r="E163" s="48">
        <f>'1_Raw_Games'!O160</f>
        <v/>
      </c>
      <c r="F163" s="52">
        <f>INDEX($L$6:$L$35,MATCH(C163,$K$6:$K$35,0))</f>
        <v/>
      </c>
      <c r="G163" s="52">
        <f>INDEX($L$6:$L$35,MATCH(D163,$K$6:$K$35,0))</f>
        <v/>
      </c>
      <c r="H163" s="52">
        <f>F163-G163+$L$36</f>
        <v/>
      </c>
      <c r="I163" s="51">
        <f>'2_Params'!$B$11*LN(1+EXP(-(2*E163-1)*H163))</f>
        <v/>
      </c>
    </row>
    <row r="164" ht="15" customHeight="1" s="35">
      <c r="A164" s="48">
        <f>'1_Raw_Games'!A161</f>
        <v/>
      </c>
      <c r="B164" s="49">
        <f>'1_Raw_Games'!B161</f>
        <v/>
      </c>
      <c r="C164" s="48">
        <f>'1_Raw_Games'!D161</f>
        <v/>
      </c>
      <c r="D164" s="48">
        <f>'1_Raw_Games'!C161</f>
        <v/>
      </c>
      <c r="E164" s="48">
        <f>'1_Raw_Games'!O161</f>
        <v/>
      </c>
      <c r="F164" s="52">
        <f>INDEX($L$6:$L$35,MATCH(C164,$K$6:$K$35,0))</f>
        <v/>
      </c>
      <c r="G164" s="52">
        <f>INDEX($L$6:$L$35,MATCH(D164,$K$6:$K$35,0))</f>
        <v/>
      </c>
      <c r="H164" s="52">
        <f>F164-G164+$L$36</f>
        <v/>
      </c>
      <c r="I164" s="51">
        <f>'2_Params'!$B$11*LN(1+EXP(-(2*E164-1)*H164))</f>
        <v/>
      </c>
    </row>
    <row r="165" ht="15" customHeight="1" s="35">
      <c r="A165" s="48">
        <f>'1_Raw_Games'!A162</f>
        <v/>
      </c>
      <c r="B165" s="49">
        <f>'1_Raw_Games'!B162</f>
        <v/>
      </c>
      <c r="C165" s="48">
        <f>'1_Raw_Games'!D162</f>
        <v/>
      </c>
      <c r="D165" s="48">
        <f>'1_Raw_Games'!C162</f>
        <v/>
      </c>
      <c r="E165" s="48">
        <f>'1_Raw_Games'!O162</f>
        <v/>
      </c>
      <c r="F165" s="52">
        <f>INDEX($L$6:$L$35,MATCH(C165,$K$6:$K$35,0))</f>
        <v/>
      </c>
      <c r="G165" s="52">
        <f>INDEX($L$6:$L$35,MATCH(D165,$K$6:$K$35,0))</f>
        <v/>
      </c>
      <c r="H165" s="52">
        <f>F165-G165+$L$36</f>
        <v/>
      </c>
      <c r="I165" s="51">
        <f>'2_Params'!$B$11*LN(1+EXP(-(2*E165-1)*H165))</f>
        <v/>
      </c>
    </row>
    <row r="166" ht="15" customHeight="1" s="35">
      <c r="A166" s="48">
        <f>'1_Raw_Games'!A163</f>
        <v/>
      </c>
      <c r="B166" s="49">
        <f>'1_Raw_Games'!B163</f>
        <v/>
      </c>
      <c r="C166" s="48">
        <f>'1_Raw_Games'!D163</f>
        <v/>
      </c>
      <c r="D166" s="48">
        <f>'1_Raw_Games'!C163</f>
        <v/>
      </c>
      <c r="E166" s="48">
        <f>'1_Raw_Games'!O163</f>
        <v/>
      </c>
      <c r="F166" s="52">
        <f>INDEX($L$6:$L$35,MATCH(C166,$K$6:$K$35,0))</f>
        <v/>
      </c>
      <c r="G166" s="52">
        <f>INDEX($L$6:$L$35,MATCH(D166,$K$6:$K$35,0))</f>
        <v/>
      </c>
      <c r="H166" s="52">
        <f>F166-G166+$L$36</f>
        <v/>
      </c>
      <c r="I166" s="51">
        <f>'2_Params'!$B$11*LN(1+EXP(-(2*E166-1)*H166))</f>
        <v/>
      </c>
    </row>
    <row r="167" ht="15" customHeight="1" s="35">
      <c r="A167" s="48">
        <f>'1_Raw_Games'!A164</f>
        <v/>
      </c>
      <c r="B167" s="49">
        <f>'1_Raw_Games'!B164</f>
        <v/>
      </c>
      <c r="C167" s="48">
        <f>'1_Raw_Games'!D164</f>
        <v/>
      </c>
      <c r="D167" s="48">
        <f>'1_Raw_Games'!C164</f>
        <v/>
      </c>
      <c r="E167" s="48">
        <f>'1_Raw_Games'!O164</f>
        <v/>
      </c>
      <c r="F167" s="52">
        <f>INDEX($L$6:$L$35,MATCH(C167,$K$6:$K$35,0))</f>
        <v/>
      </c>
      <c r="G167" s="52">
        <f>INDEX($L$6:$L$35,MATCH(D167,$K$6:$K$35,0))</f>
        <v/>
      </c>
      <c r="H167" s="52">
        <f>F167-G167+$L$36</f>
        <v/>
      </c>
      <c r="I167" s="51">
        <f>'2_Params'!$B$11*LN(1+EXP(-(2*E167-1)*H167))</f>
        <v/>
      </c>
    </row>
    <row r="168" ht="15" customHeight="1" s="35">
      <c r="A168" s="48">
        <f>'1_Raw_Games'!A165</f>
        <v/>
      </c>
      <c r="B168" s="49">
        <f>'1_Raw_Games'!B165</f>
        <v/>
      </c>
      <c r="C168" s="48">
        <f>'1_Raw_Games'!D165</f>
        <v/>
      </c>
      <c r="D168" s="48">
        <f>'1_Raw_Games'!C165</f>
        <v/>
      </c>
      <c r="E168" s="48">
        <f>'1_Raw_Games'!O165</f>
        <v/>
      </c>
      <c r="F168" s="52">
        <f>INDEX($L$6:$L$35,MATCH(C168,$K$6:$K$35,0))</f>
        <v/>
      </c>
      <c r="G168" s="52">
        <f>INDEX($L$6:$L$35,MATCH(D168,$K$6:$K$35,0))</f>
        <v/>
      </c>
      <c r="H168" s="52">
        <f>F168-G168+$L$36</f>
        <v/>
      </c>
      <c r="I168" s="51">
        <f>'2_Params'!$B$11*LN(1+EXP(-(2*E168-1)*H168))</f>
        <v/>
      </c>
    </row>
    <row r="169" ht="15" customHeight="1" s="35">
      <c r="A169" s="48">
        <f>'1_Raw_Games'!A166</f>
        <v/>
      </c>
      <c r="B169" s="49">
        <f>'1_Raw_Games'!B166</f>
        <v/>
      </c>
      <c r="C169" s="48">
        <f>'1_Raw_Games'!D166</f>
        <v/>
      </c>
      <c r="D169" s="48">
        <f>'1_Raw_Games'!C166</f>
        <v/>
      </c>
      <c r="E169" s="48">
        <f>'1_Raw_Games'!O166</f>
        <v/>
      </c>
      <c r="F169" s="52">
        <f>INDEX($L$6:$L$35,MATCH(C169,$K$6:$K$35,0))</f>
        <v/>
      </c>
      <c r="G169" s="52">
        <f>INDEX($L$6:$L$35,MATCH(D169,$K$6:$K$35,0))</f>
        <v/>
      </c>
      <c r="H169" s="52">
        <f>F169-G169+$L$36</f>
        <v/>
      </c>
      <c r="I169" s="51">
        <f>'2_Params'!$B$11*LN(1+EXP(-(2*E169-1)*H169))</f>
        <v/>
      </c>
    </row>
    <row r="170" ht="15" customHeight="1" s="35">
      <c r="A170" s="48">
        <f>'1_Raw_Games'!A167</f>
        <v/>
      </c>
      <c r="B170" s="49">
        <f>'1_Raw_Games'!B167</f>
        <v/>
      </c>
      <c r="C170" s="48">
        <f>'1_Raw_Games'!D167</f>
        <v/>
      </c>
      <c r="D170" s="48">
        <f>'1_Raw_Games'!C167</f>
        <v/>
      </c>
      <c r="E170" s="48">
        <f>'1_Raw_Games'!O167</f>
        <v/>
      </c>
      <c r="F170" s="52">
        <f>INDEX($L$6:$L$35,MATCH(C170,$K$6:$K$35,0))</f>
        <v/>
      </c>
      <c r="G170" s="52">
        <f>INDEX($L$6:$L$35,MATCH(D170,$K$6:$K$35,0))</f>
        <v/>
      </c>
      <c r="H170" s="52">
        <f>F170-G170+$L$36</f>
        <v/>
      </c>
      <c r="I170" s="51">
        <f>'2_Params'!$B$11*LN(1+EXP(-(2*E170-1)*H170))</f>
        <v/>
      </c>
    </row>
    <row r="171" ht="15" customHeight="1" s="35">
      <c r="A171" s="48">
        <f>'1_Raw_Games'!A168</f>
        <v/>
      </c>
      <c r="B171" s="49">
        <f>'1_Raw_Games'!B168</f>
        <v/>
      </c>
      <c r="C171" s="48">
        <f>'1_Raw_Games'!D168</f>
        <v/>
      </c>
      <c r="D171" s="48">
        <f>'1_Raw_Games'!C168</f>
        <v/>
      </c>
      <c r="E171" s="48">
        <f>'1_Raw_Games'!O168</f>
        <v/>
      </c>
      <c r="F171" s="52">
        <f>INDEX($L$6:$L$35,MATCH(C171,$K$6:$K$35,0))</f>
        <v/>
      </c>
      <c r="G171" s="52">
        <f>INDEX($L$6:$L$35,MATCH(D171,$K$6:$K$35,0))</f>
        <v/>
      </c>
      <c r="H171" s="52">
        <f>F171-G171+$L$36</f>
        <v/>
      </c>
      <c r="I171" s="51">
        <f>'2_Params'!$B$11*LN(1+EXP(-(2*E171-1)*H171))</f>
        <v/>
      </c>
    </row>
    <row r="172" ht="15" customHeight="1" s="35">
      <c r="A172" s="48">
        <f>'1_Raw_Games'!A169</f>
        <v/>
      </c>
      <c r="B172" s="49">
        <f>'1_Raw_Games'!B169</f>
        <v/>
      </c>
      <c r="C172" s="48">
        <f>'1_Raw_Games'!D169</f>
        <v/>
      </c>
      <c r="D172" s="48">
        <f>'1_Raw_Games'!C169</f>
        <v/>
      </c>
      <c r="E172" s="48">
        <f>'1_Raw_Games'!O169</f>
        <v/>
      </c>
      <c r="F172" s="52">
        <f>INDEX($L$6:$L$35,MATCH(C172,$K$6:$K$35,0))</f>
        <v/>
      </c>
      <c r="G172" s="52">
        <f>INDEX($L$6:$L$35,MATCH(D172,$K$6:$K$35,0))</f>
        <v/>
      </c>
      <c r="H172" s="52">
        <f>F172-G172+$L$36</f>
        <v/>
      </c>
      <c r="I172" s="51">
        <f>'2_Params'!$B$11*LN(1+EXP(-(2*E172-1)*H172))</f>
        <v/>
      </c>
    </row>
    <row r="173" ht="15" customHeight="1" s="35">
      <c r="A173" s="48">
        <f>'1_Raw_Games'!A170</f>
        <v/>
      </c>
      <c r="B173" s="49">
        <f>'1_Raw_Games'!B170</f>
        <v/>
      </c>
      <c r="C173" s="48">
        <f>'1_Raw_Games'!D170</f>
        <v/>
      </c>
      <c r="D173" s="48">
        <f>'1_Raw_Games'!C170</f>
        <v/>
      </c>
      <c r="E173" s="48">
        <f>'1_Raw_Games'!O170</f>
        <v/>
      </c>
      <c r="F173" s="52">
        <f>INDEX($L$6:$L$35,MATCH(C173,$K$6:$K$35,0))</f>
        <v/>
      </c>
      <c r="G173" s="52">
        <f>INDEX($L$6:$L$35,MATCH(D173,$K$6:$K$35,0))</f>
        <v/>
      </c>
      <c r="H173" s="52">
        <f>F173-G173+$L$36</f>
        <v/>
      </c>
      <c r="I173" s="51">
        <f>'2_Params'!$B$11*LN(1+EXP(-(2*E173-1)*H173))</f>
        <v/>
      </c>
    </row>
    <row r="174" ht="15" customHeight="1" s="35">
      <c r="A174" s="48">
        <f>'1_Raw_Games'!A171</f>
        <v/>
      </c>
      <c r="B174" s="49">
        <f>'1_Raw_Games'!B171</f>
        <v/>
      </c>
      <c r="C174" s="48">
        <f>'1_Raw_Games'!D171</f>
        <v/>
      </c>
      <c r="D174" s="48">
        <f>'1_Raw_Games'!C171</f>
        <v/>
      </c>
      <c r="E174" s="48">
        <f>'1_Raw_Games'!O171</f>
        <v/>
      </c>
      <c r="F174" s="52">
        <f>INDEX($L$6:$L$35,MATCH(C174,$K$6:$K$35,0))</f>
        <v/>
      </c>
      <c r="G174" s="52">
        <f>INDEX($L$6:$L$35,MATCH(D174,$K$6:$K$35,0))</f>
        <v/>
      </c>
      <c r="H174" s="52">
        <f>F174-G174+$L$36</f>
        <v/>
      </c>
      <c r="I174" s="51">
        <f>'2_Params'!$B$11*LN(1+EXP(-(2*E174-1)*H174))</f>
        <v/>
      </c>
    </row>
    <row r="175" ht="15" customHeight="1" s="35">
      <c r="A175" s="48">
        <f>'1_Raw_Games'!A172</f>
        <v/>
      </c>
      <c r="B175" s="49">
        <f>'1_Raw_Games'!B172</f>
        <v/>
      </c>
      <c r="C175" s="48">
        <f>'1_Raw_Games'!D172</f>
        <v/>
      </c>
      <c r="D175" s="48">
        <f>'1_Raw_Games'!C172</f>
        <v/>
      </c>
      <c r="E175" s="48">
        <f>'1_Raw_Games'!O172</f>
        <v/>
      </c>
      <c r="F175" s="52">
        <f>INDEX($L$6:$L$35,MATCH(C175,$K$6:$K$35,0))</f>
        <v/>
      </c>
      <c r="G175" s="52">
        <f>INDEX($L$6:$L$35,MATCH(D175,$K$6:$K$35,0))</f>
        <v/>
      </c>
      <c r="H175" s="52">
        <f>F175-G175+$L$36</f>
        <v/>
      </c>
      <c r="I175" s="51">
        <f>'2_Params'!$B$11*LN(1+EXP(-(2*E175-1)*H175))</f>
        <v/>
      </c>
    </row>
    <row r="176" ht="15" customHeight="1" s="35">
      <c r="A176" s="48">
        <f>'1_Raw_Games'!A173</f>
        <v/>
      </c>
      <c r="B176" s="49">
        <f>'1_Raw_Games'!B173</f>
        <v/>
      </c>
      <c r="C176" s="48">
        <f>'1_Raw_Games'!D173</f>
        <v/>
      </c>
      <c r="D176" s="48">
        <f>'1_Raw_Games'!C173</f>
        <v/>
      </c>
      <c r="E176" s="48">
        <f>'1_Raw_Games'!O173</f>
        <v/>
      </c>
      <c r="F176" s="52">
        <f>INDEX($L$6:$L$35,MATCH(C176,$K$6:$K$35,0))</f>
        <v/>
      </c>
      <c r="G176" s="52">
        <f>INDEX($L$6:$L$35,MATCH(D176,$K$6:$K$35,0))</f>
        <v/>
      </c>
      <c r="H176" s="52">
        <f>F176-G176+$L$36</f>
        <v/>
      </c>
      <c r="I176" s="51">
        <f>'2_Params'!$B$11*LN(1+EXP(-(2*E176-1)*H176))</f>
        <v/>
      </c>
    </row>
    <row r="177" ht="15" customHeight="1" s="35">
      <c r="A177" s="48">
        <f>'1_Raw_Games'!A174</f>
        <v/>
      </c>
      <c r="B177" s="49">
        <f>'1_Raw_Games'!B174</f>
        <v/>
      </c>
      <c r="C177" s="48">
        <f>'1_Raw_Games'!D174</f>
        <v/>
      </c>
      <c r="D177" s="48">
        <f>'1_Raw_Games'!C174</f>
        <v/>
      </c>
      <c r="E177" s="48">
        <f>'1_Raw_Games'!O174</f>
        <v/>
      </c>
      <c r="F177" s="52">
        <f>INDEX($L$6:$L$35,MATCH(C177,$K$6:$K$35,0))</f>
        <v/>
      </c>
      <c r="G177" s="52">
        <f>INDEX($L$6:$L$35,MATCH(D177,$K$6:$K$35,0))</f>
        <v/>
      </c>
      <c r="H177" s="52">
        <f>F177-G177+$L$36</f>
        <v/>
      </c>
      <c r="I177" s="51">
        <f>'2_Params'!$B$11*LN(1+EXP(-(2*E177-1)*H177))</f>
        <v/>
      </c>
    </row>
    <row r="178" ht="15" customHeight="1" s="35">
      <c r="A178" s="48">
        <f>'1_Raw_Games'!A175</f>
        <v/>
      </c>
      <c r="B178" s="49">
        <f>'1_Raw_Games'!B175</f>
        <v/>
      </c>
      <c r="C178" s="48">
        <f>'1_Raw_Games'!D175</f>
        <v/>
      </c>
      <c r="D178" s="48">
        <f>'1_Raw_Games'!C175</f>
        <v/>
      </c>
      <c r="E178" s="48">
        <f>'1_Raw_Games'!O175</f>
        <v/>
      </c>
      <c r="F178" s="52">
        <f>INDEX($L$6:$L$35,MATCH(C178,$K$6:$K$35,0))</f>
        <v/>
      </c>
      <c r="G178" s="52">
        <f>INDEX($L$6:$L$35,MATCH(D178,$K$6:$K$35,0))</f>
        <v/>
      </c>
      <c r="H178" s="52">
        <f>F178-G178+$L$36</f>
        <v/>
      </c>
      <c r="I178" s="51">
        <f>'2_Params'!$B$11*LN(1+EXP(-(2*E178-1)*H178))</f>
        <v/>
      </c>
    </row>
    <row r="179" ht="15" customHeight="1" s="35">
      <c r="A179" s="48">
        <f>'1_Raw_Games'!A176</f>
        <v/>
      </c>
      <c r="B179" s="49">
        <f>'1_Raw_Games'!B176</f>
        <v/>
      </c>
      <c r="C179" s="48">
        <f>'1_Raw_Games'!D176</f>
        <v/>
      </c>
      <c r="D179" s="48">
        <f>'1_Raw_Games'!C176</f>
        <v/>
      </c>
      <c r="E179" s="48">
        <f>'1_Raw_Games'!O176</f>
        <v/>
      </c>
      <c r="F179" s="52">
        <f>INDEX($L$6:$L$35,MATCH(C179,$K$6:$K$35,0))</f>
        <v/>
      </c>
      <c r="G179" s="52">
        <f>INDEX($L$6:$L$35,MATCH(D179,$K$6:$K$35,0))</f>
        <v/>
      </c>
      <c r="H179" s="52">
        <f>F179-G179+$L$36</f>
        <v/>
      </c>
      <c r="I179" s="51">
        <f>'2_Params'!$B$11*LN(1+EXP(-(2*E179-1)*H179))</f>
        <v/>
      </c>
    </row>
    <row r="180" ht="15" customHeight="1" s="35">
      <c r="A180" s="48">
        <f>'1_Raw_Games'!A177</f>
        <v/>
      </c>
      <c r="B180" s="49">
        <f>'1_Raw_Games'!B177</f>
        <v/>
      </c>
      <c r="C180" s="48">
        <f>'1_Raw_Games'!D177</f>
        <v/>
      </c>
      <c r="D180" s="48">
        <f>'1_Raw_Games'!C177</f>
        <v/>
      </c>
      <c r="E180" s="48">
        <f>'1_Raw_Games'!O177</f>
        <v/>
      </c>
      <c r="F180" s="52">
        <f>INDEX($L$6:$L$35,MATCH(C180,$K$6:$K$35,0))</f>
        <v/>
      </c>
      <c r="G180" s="52">
        <f>INDEX($L$6:$L$35,MATCH(D180,$K$6:$K$35,0))</f>
        <v/>
      </c>
      <c r="H180" s="52">
        <f>F180-G180+$L$36</f>
        <v/>
      </c>
      <c r="I180" s="51">
        <f>'2_Params'!$B$11*LN(1+EXP(-(2*E180-1)*H180))</f>
        <v/>
      </c>
    </row>
    <row r="181" ht="15" customHeight="1" s="35">
      <c r="A181" s="48">
        <f>'1_Raw_Games'!A178</f>
        <v/>
      </c>
      <c r="B181" s="49">
        <f>'1_Raw_Games'!B178</f>
        <v/>
      </c>
      <c r="C181" s="48">
        <f>'1_Raw_Games'!D178</f>
        <v/>
      </c>
      <c r="D181" s="48">
        <f>'1_Raw_Games'!C178</f>
        <v/>
      </c>
      <c r="E181" s="48">
        <f>'1_Raw_Games'!O178</f>
        <v/>
      </c>
      <c r="F181" s="52">
        <f>INDEX($L$6:$L$35,MATCH(C181,$K$6:$K$35,0))</f>
        <v/>
      </c>
      <c r="G181" s="52">
        <f>INDEX($L$6:$L$35,MATCH(D181,$K$6:$K$35,0))</f>
        <v/>
      </c>
      <c r="H181" s="52">
        <f>F181-G181+$L$36</f>
        <v/>
      </c>
      <c r="I181" s="51">
        <f>'2_Params'!$B$11*LN(1+EXP(-(2*E181-1)*H181))</f>
        <v/>
      </c>
    </row>
    <row r="182" ht="15" customHeight="1" s="35">
      <c r="A182" s="48">
        <f>'1_Raw_Games'!A179</f>
        <v/>
      </c>
      <c r="B182" s="49">
        <f>'1_Raw_Games'!B179</f>
        <v/>
      </c>
      <c r="C182" s="48">
        <f>'1_Raw_Games'!D179</f>
        <v/>
      </c>
      <c r="D182" s="48">
        <f>'1_Raw_Games'!C179</f>
        <v/>
      </c>
      <c r="E182" s="48">
        <f>'1_Raw_Games'!O179</f>
        <v/>
      </c>
      <c r="F182" s="52">
        <f>INDEX($L$6:$L$35,MATCH(C182,$K$6:$K$35,0))</f>
        <v/>
      </c>
      <c r="G182" s="52">
        <f>INDEX($L$6:$L$35,MATCH(D182,$K$6:$K$35,0))</f>
        <v/>
      </c>
      <c r="H182" s="52">
        <f>F182-G182+$L$36</f>
        <v/>
      </c>
      <c r="I182" s="51">
        <f>'2_Params'!$B$11*LN(1+EXP(-(2*E182-1)*H182))</f>
        <v/>
      </c>
    </row>
    <row r="183" ht="15" customHeight="1" s="35">
      <c r="A183" s="48">
        <f>'1_Raw_Games'!A180</f>
        <v/>
      </c>
      <c r="B183" s="49">
        <f>'1_Raw_Games'!B180</f>
        <v/>
      </c>
      <c r="C183" s="48">
        <f>'1_Raw_Games'!D180</f>
        <v/>
      </c>
      <c r="D183" s="48">
        <f>'1_Raw_Games'!C180</f>
        <v/>
      </c>
      <c r="E183" s="48">
        <f>'1_Raw_Games'!O180</f>
        <v/>
      </c>
      <c r="F183" s="52">
        <f>INDEX($L$6:$L$35,MATCH(C183,$K$6:$K$35,0))</f>
        <v/>
      </c>
      <c r="G183" s="52">
        <f>INDEX($L$6:$L$35,MATCH(D183,$K$6:$K$35,0))</f>
        <v/>
      </c>
      <c r="H183" s="52">
        <f>F183-G183+$L$36</f>
        <v/>
      </c>
      <c r="I183" s="51">
        <f>'2_Params'!$B$11*LN(1+EXP(-(2*E183-1)*H183))</f>
        <v/>
      </c>
    </row>
    <row r="184" ht="15" customHeight="1" s="35">
      <c r="A184" s="48">
        <f>'1_Raw_Games'!A181</f>
        <v/>
      </c>
      <c r="B184" s="49">
        <f>'1_Raw_Games'!B181</f>
        <v/>
      </c>
      <c r="C184" s="48">
        <f>'1_Raw_Games'!D181</f>
        <v/>
      </c>
      <c r="D184" s="48">
        <f>'1_Raw_Games'!C181</f>
        <v/>
      </c>
      <c r="E184" s="48">
        <f>'1_Raw_Games'!O181</f>
        <v/>
      </c>
      <c r="F184" s="52">
        <f>INDEX($L$6:$L$35,MATCH(C184,$K$6:$K$35,0))</f>
        <v/>
      </c>
      <c r="G184" s="52">
        <f>INDEX($L$6:$L$35,MATCH(D184,$K$6:$K$35,0))</f>
        <v/>
      </c>
      <c r="H184" s="52">
        <f>F184-G184+$L$36</f>
        <v/>
      </c>
      <c r="I184" s="51">
        <f>'2_Params'!$B$11*LN(1+EXP(-(2*E184-1)*H184))</f>
        <v/>
      </c>
    </row>
    <row r="185" ht="15" customHeight="1" s="35">
      <c r="A185" s="48">
        <f>'1_Raw_Games'!A182</f>
        <v/>
      </c>
      <c r="B185" s="49">
        <f>'1_Raw_Games'!B182</f>
        <v/>
      </c>
      <c r="C185" s="48">
        <f>'1_Raw_Games'!D182</f>
        <v/>
      </c>
      <c r="D185" s="48">
        <f>'1_Raw_Games'!C182</f>
        <v/>
      </c>
      <c r="E185" s="48">
        <f>'1_Raw_Games'!O182</f>
        <v/>
      </c>
      <c r="F185" s="52">
        <f>INDEX($L$6:$L$35,MATCH(C185,$K$6:$K$35,0))</f>
        <v/>
      </c>
      <c r="G185" s="52">
        <f>INDEX($L$6:$L$35,MATCH(D185,$K$6:$K$35,0))</f>
        <v/>
      </c>
      <c r="H185" s="52">
        <f>F185-G185+$L$36</f>
        <v/>
      </c>
      <c r="I185" s="51">
        <f>'2_Params'!$B$11*LN(1+EXP(-(2*E185-1)*H185))</f>
        <v/>
      </c>
    </row>
    <row r="186" ht="15" customHeight="1" s="35">
      <c r="A186" s="48">
        <f>'1_Raw_Games'!A183</f>
        <v/>
      </c>
      <c r="B186" s="49">
        <f>'1_Raw_Games'!B183</f>
        <v/>
      </c>
      <c r="C186" s="48">
        <f>'1_Raw_Games'!D183</f>
        <v/>
      </c>
      <c r="D186" s="48">
        <f>'1_Raw_Games'!C183</f>
        <v/>
      </c>
      <c r="E186" s="48">
        <f>'1_Raw_Games'!O183</f>
        <v/>
      </c>
      <c r="F186" s="52">
        <f>INDEX($L$6:$L$35,MATCH(C186,$K$6:$K$35,0))</f>
        <v/>
      </c>
      <c r="G186" s="52">
        <f>INDEX($L$6:$L$35,MATCH(D186,$K$6:$K$35,0))</f>
        <v/>
      </c>
      <c r="H186" s="52">
        <f>F186-G186+$L$36</f>
        <v/>
      </c>
      <c r="I186" s="51">
        <f>'2_Params'!$B$11*LN(1+EXP(-(2*E186-1)*H186))</f>
        <v/>
      </c>
    </row>
    <row r="187" ht="15" customHeight="1" s="35">
      <c r="A187" s="48">
        <f>'1_Raw_Games'!A184</f>
        <v/>
      </c>
      <c r="B187" s="49">
        <f>'1_Raw_Games'!B184</f>
        <v/>
      </c>
      <c r="C187" s="48">
        <f>'1_Raw_Games'!D184</f>
        <v/>
      </c>
      <c r="D187" s="48">
        <f>'1_Raw_Games'!C184</f>
        <v/>
      </c>
      <c r="E187" s="48">
        <f>'1_Raw_Games'!O184</f>
        <v/>
      </c>
      <c r="F187" s="52">
        <f>INDEX($L$6:$L$35,MATCH(C187,$K$6:$K$35,0))</f>
        <v/>
      </c>
      <c r="G187" s="52">
        <f>INDEX($L$6:$L$35,MATCH(D187,$K$6:$K$35,0))</f>
        <v/>
      </c>
      <c r="H187" s="52">
        <f>F187-G187+$L$36</f>
        <v/>
      </c>
      <c r="I187" s="51">
        <f>'2_Params'!$B$11*LN(1+EXP(-(2*E187-1)*H187))</f>
        <v/>
      </c>
    </row>
    <row r="188" ht="15" customHeight="1" s="35">
      <c r="A188" s="48">
        <f>'1_Raw_Games'!A185</f>
        <v/>
      </c>
      <c r="B188" s="49">
        <f>'1_Raw_Games'!B185</f>
        <v/>
      </c>
      <c r="C188" s="48">
        <f>'1_Raw_Games'!D185</f>
        <v/>
      </c>
      <c r="D188" s="48">
        <f>'1_Raw_Games'!C185</f>
        <v/>
      </c>
      <c r="E188" s="48">
        <f>'1_Raw_Games'!O185</f>
        <v/>
      </c>
      <c r="F188" s="52">
        <f>INDEX($L$6:$L$35,MATCH(C188,$K$6:$K$35,0))</f>
        <v/>
      </c>
      <c r="G188" s="52">
        <f>INDEX($L$6:$L$35,MATCH(D188,$K$6:$K$35,0))</f>
        <v/>
      </c>
      <c r="H188" s="52">
        <f>F188-G188+$L$36</f>
        <v/>
      </c>
      <c r="I188" s="51">
        <f>'2_Params'!$B$11*LN(1+EXP(-(2*E188-1)*H188))</f>
        <v/>
      </c>
    </row>
    <row r="189" ht="15" customHeight="1" s="35">
      <c r="A189" s="48">
        <f>'1_Raw_Games'!A186</f>
        <v/>
      </c>
      <c r="B189" s="49">
        <f>'1_Raw_Games'!B186</f>
        <v/>
      </c>
      <c r="C189" s="48">
        <f>'1_Raw_Games'!D186</f>
        <v/>
      </c>
      <c r="D189" s="48">
        <f>'1_Raw_Games'!C186</f>
        <v/>
      </c>
      <c r="E189" s="48">
        <f>'1_Raw_Games'!O186</f>
        <v/>
      </c>
      <c r="F189" s="52">
        <f>INDEX($L$6:$L$35,MATCH(C189,$K$6:$K$35,0))</f>
        <v/>
      </c>
      <c r="G189" s="52">
        <f>INDEX($L$6:$L$35,MATCH(D189,$K$6:$K$35,0))</f>
        <v/>
      </c>
      <c r="H189" s="52">
        <f>F189-G189+$L$36</f>
        <v/>
      </c>
      <c r="I189" s="51">
        <f>'2_Params'!$B$11*LN(1+EXP(-(2*E189-1)*H189))</f>
        <v/>
      </c>
    </row>
    <row r="190" ht="15" customHeight="1" s="35">
      <c r="A190" s="48">
        <f>'1_Raw_Games'!A187</f>
        <v/>
      </c>
      <c r="B190" s="49">
        <f>'1_Raw_Games'!B187</f>
        <v/>
      </c>
      <c r="C190" s="48">
        <f>'1_Raw_Games'!D187</f>
        <v/>
      </c>
      <c r="D190" s="48">
        <f>'1_Raw_Games'!C187</f>
        <v/>
      </c>
      <c r="E190" s="48">
        <f>'1_Raw_Games'!O187</f>
        <v/>
      </c>
      <c r="F190" s="52">
        <f>INDEX($L$6:$L$35,MATCH(C190,$K$6:$K$35,0))</f>
        <v/>
      </c>
      <c r="G190" s="52">
        <f>INDEX($L$6:$L$35,MATCH(D190,$K$6:$K$35,0))</f>
        <v/>
      </c>
      <c r="H190" s="52">
        <f>F190-G190+$L$36</f>
        <v/>
      </c>
      <c r="I190" s="51">
        <f>'2_Params'!$B$11*LN(1+EXP(-(2*E190-1)*H190))</f>
        <v/>
      </c>
    </row>
    <row r="191" ht="15" customHeight="1" s="35">
      <c r="A191" s="48">
        <f>'1_Raw_Games'!A188</f>
        <v/>
      </c>
      <c r="B191" s="49">
        <f>'1_Raw_Games'!B188</f>
        <v/>
      </c>
      <c r="C191" s="48">
        <f>'1_Raw_Games'!D188</f>
        <v/>
      </c>
      <c r="D191" s="48">
        <f>'1_Raw_Games'!C188</f>
        <v/>
      </c>
      <c r="E191" s="48">
        <f>'1_Raw_Games'!O188</f>
        <v/>
      </c>
      <c r="F191" s="52">
        <f>INDEX($L$6:$L$35,MATCH(C191,$K$6:$K$35,0))</f>
        <v/>
      </c>
      <c r="G191" s="52">
        <f>INDEX($L$6:$L$35,MATCH(D191,$K$6:$K$35,0))</f>
        <v/>
      </c>
      <c r="H191" s="52">
        <f>F191-G191+$L$36</f>
        <v/>
      </c>
      <c r="I191" s="51">
        <f>'2_Params'!$B$11*LN(1+EXP(-(2*E191-1)*H191))</f>
        <v/>
      </c>
    </row>
    <row r="192" ht="15" customHeight="1" s="35">
      <c r="A192" s="48">
        <f>'1_Raw_Games'!A189</f>
        <v/>
      </c>
      <c r="B192" s="49">
        <f>'1_Raw_Games'!B189</f>
        <v/>
      </c>
      <c r="C192" s="48">
        <f>'1_Raw_Games'!D189</f>
        <v/>
      </c>
      <c r="D192" s="48">
        <f>'1_Raw_Games'!C189</f>
        <v/>
      </c>
      <c r="E192" s="48">
        <f>'1_Raw_Games'!O189</f>
        <v/>
      </c>
      <c r="F192" s="52">
        <f>INDEX($L$6:$L$35,MATCH(C192,$K$6:$K$35,0))</f>
        <v/>
      </c>
      <c r="G192" s="52">
        <f>INDEX($L$6:$L$35,MATCH(D192,$K$6:$K$35,0))</f>
        <v/>
      </c>
      <c r="H192" s="52">
        <f>F192-G192+$L$36</f>
        <v/>
      </c>
      <c r="I192" s="51">
        <f>'2_Params'!$B$11*LN(1+EXP(-(2*E192-1)*H192))</f>
        <v/>
      </c>
    </row>
    <row r="193" ht="15" customHeight="1" s="35">
      <c r="A193" s="48">
        <f>'1_Raw_Games'!A190</f>
        <v/>
      </c>
      <c r="B193" s="49">
        <f>'1_Raw_Games'!B190</f>
        <v/>
      </c>
      <c r="C193" s="48">
        <f>'1_Raw_Games'!D190</f>
        <v/>
      </c>
      <c r="D193" s="48">
        <f>'1_Raw_Games'!C190</f>
        <v/>
      </c>
      <c r="E193" s="48">
        <f>'1_Raw_Games'!O190</f>
        <v/>
      </c>
      <c r="F193" s="52">
        <f>INDEX($L$6:$L$35,MATCH(C193,$K$6:$K$35,0))</f>
        <v/>
      </c>
      <c r="G193" s="52">
        <f>INDEX($L$6:$L$35,MATCH(D193,$K$6:$K$35,0))</f>
        <v/>
      </c>
      <c r="H193" s="52">
        <f>F193-G193+$L$36</f>
        <v/>
      </c>
      <c r="I193" s="51">
        <f>'2_Params'!$B$11*LN(1+EXP(-(2*E193-1)*H193))</f>
        <v/>
      </c>
    </row>
    <row r="194" ht="15" customHeight="1" s="35">
      <c r="A194" s="48">
        <f>'1_Raw_Games'!A191</f>
        <v/>
      </c>
      <c r="B194" s="49">
        <f>'1_Raw_Games'!B191</f>
        <v/>
      </c>
      <c r="C194" s="48">
        <f>'1_Raw_Games'!D191</f>
        <v/>
      </c>
      <c r="D194" s="48">
        <f>'1_Raw_Games'!C191</f>
        <v/>
      </c>
      <c r="E194" s="48">
        <f>'1_Raw_Games'!O191</f>
        <v/>
      </c>
      <c r="F194" s="52">
        <f>INDEX($L$6:$L$35,MATCH(C194,$K$6:$K$35,0))</f>
        <v/>
      </c>
      <c r="G194" s="52">
        <f>INDEX($L$6:$L$35,MATCH(D194,$K$6:$K$35,0))</f>
        <v/>
      </c>
      <c r="H194" s="52">
        <f>F194-G194+$L$36</f>
        <v/>
      </c>
      <c r="I194" s="51">
        <f>'2_Params'!$B$11*LN(1+EXP(-(2*E194-1)*H194))</f>
        <v/>
      </c>
    </row>
    <row r="195" ht="15" customHeight="1" s="35">
      <c r="A195" s="48">
        <f>'1_Raw_Games'!A192</f>
        <v/>
      </c>
      <c r="B195" s="49">
        <f>'1_Raw_Games'!B192</f>
        <v/>
      </c>
      <c r="C195" s="48">
        <f>'1_Raw_Games'!D192</f>
        <v/>
      </c>
      <c r="D195" s="48">
        <f>'1_Raw_Games'!C192</f>
        <v/>
      </c>
      <c r="E195" s="48">
        <f>'1_Raw_Games'!O192</f>
        <v/>
      </c>
      <c r="F195" s="52">
        <f>INDEX($L$6:$L$35,MATCH(C195,$K$6:$K$35,0))</f>
        <v/>
      </c>
      <c r="G195" s="52">
        <f>INDEX($L$6:$L$35,MATCH(D195,$K$6:$K$35,0))</f>
        <v/>
      </c>
      <c r="H195" s="52">
        <f>F195-G195+$L$36</f>
        <v/>
      </c>
      <c r="I195" s="51">
        <f>'2_Params'!$B$11*LN(1+EXP(-(2*E195-1)*H195))</f>
        <v/>
      </c>
    </row>
    <row r="196" ht="15" customHeight="1" s="35">
      <c r="A196" s="48">
        <f>'1_Raw_Games'!A193</f>
        <v/>
      </c>
      <c r="B196" s="49">
        <f>'1_Raw_Games'!B193</f>
        <v/>
      </c>
      <c r="C196" s="48">
        <f>'1_Raw_Games'!D193</f>
        <v/>
      </c>
      <c r="D196" s="48">
        <f>'1_Raw_Games'!C193</f>
        <v/>
      </c>
      <c r="E196" s="48">
        <f>'1_Raw_Games'!O193</f>
        <v/>
      </c>
      <c r="F196" s="52">
        <f>INDEX($L$6:$L$35,MATCH(C196,$K$6:$K$35,0))</f>
        <v/>
      </c>
      <c r="G196" s="52">
        <f>INDEX($L$6:$L$35,MATCH(D196,$K$6:$K$35,0))</f>
        <v/>
      </c>
      <c r="H196" s="52">
        <f>F196-G196+$L$36</f>
        <v/>
      </c>
      <c r="I196" s="51">
        <f>'2_Params'!$B$11*LN(1+EXP(-(2*E196-1)*H196))</f>
        <v/>
      </c>
    </row>
    <row r="197" ht="15" customHeight="1" s="35">
      <c r="A197" s="48">
        <f>'1_Raw_Games'!A194</f>
        <v/>
      </c>
      <c r="B197" s="49">
        <f>'1_Raw_Games'!B194</f>
        <v/>
      </c>
      <c r="C197" s="48">
        <f>'1_Raw_Games'!D194</f>
        <v/>
      </c>
      <c r="D197" s="48">
        <f>'1_Raw_Games'!C194</f>
        <v/>
      </c>
      <c r="E197" s="48">
        <f>'1_Raw_Games'!O194</f>
        <v/>
      </c>
      <c r="F197" s="52">
        <f>INDEX($L$6:$L$35,MATCH(C197,$K$6:$K$35,0))</f>
        <v/>
      </c>
      <c r="G197" s="52">
        <f>INDEX($L$6:$L$35,MATCH(D197,$K$6:$K$35,0))</f>
        <v/>
      </c>
      <c r="H197" s="52">
        <f>F197-G197+$L$36</f>
        <v/>
      </c>
      <c r="I197" s="51">
        <f>'2_Params'!$B$11*LN(1+EXP(-(2*E197-1)*H197))</f>
        <v/>
      </c>
    </row>
    <row r="198" ht="15" customHeight="1" s="35">
      <c r="A198" s="48">
        <f>'1_Raw_Games'!A195</f>
        <v/>
      </c>
      <c r="B198" s="49">
        <f>'1_Raw_Games'!B195</f>
        <v/>
      </c>
      <c r="C198" s="48">
        <f>'1_Raw_Games'!D195</f>
        <v/>
      </c>
      <c r="D198" s="48">
        <f>'1_Raw_Games'!C195</f>
        <v/>
      </c>
      <c r="E198" s="48">
        <f>'1_Raw_Games'!O195</f>
        <v/>
      </c>
      <c r="F198" s="52">
        <f>INDEX($L$6:$L$35,MATCH(C198,$K$6:$K$35,0))</f>
        <v/>
      </c>
      <c r="G198" s="52">
        <f>INDEX($L$6:$L$35,MATCH(D198,$K$6:$K$35,0))</f>
        <v/>
      </c>
      <c r="H198" s="52">
        <f>F198-G198+$L$36</f>
        <v/>
      </c>
      <c r="I198" s="51">
        <f>'2_Params'!$B$11*LN(1+EXP(-(2*E198-1)*H198))</f>
        <v/>
      </c>
    </row>
    <row r="199" ht="15" customHeight="1" s="35">
      <c r="A199" s="48">
        <f>'1_Raw_Games'!A196</f>
        <v/>
      </c>
      <c r="B199" s="49">
        <f>'1_Raw_Games'!B196</f>
        <v/>
      </c>
      <c r="C199" s="48">
        <f>'1_Raw_Games'!D196</f>
        <v/>
      </c>
      <c r="D199" s="48">
        <f>'1_Raw_Games'!C196</f>
        <v/>
      </c>
      <c r="E199" s="48">
        <f>'1_Raw_Games'!O196</f>
        <v/>
      </c>
      <c r="F199" s="52">
        <f>INDEX($L$6:$L$35,MATCH(C199,$K$6:$K$35,0))</f>
        <v/>
      </c>
      <c r="G199" s="52">
        <f>INDEX($L$6:$L$35,MATCH(D199,$K$6:$K$35,0))</f>
        <v/>
      </c>
      <c r="H199" s="52">
        <f>F199-G199+$L$36</f>
        <v/>
      </c>
      <c r="I199" s="51">
        <f>'2_Params'!$B$11*LN(1+EXP(-(2*E199-1)*H199))</f>
        <v/>
      </c>
    </row>
    <row r="200" ht="15" customHeight="1" s="35">
      <c r="A200" s="48">
        <f>'1_Raw_Games'!A197</f>
        <v/>
      </c>
      <c r="B200" s="49">
        <f>'1_Raw_Games'!B197</f>
        <v/>
      </c>
      <c r="C200" s="48">
        <f>'1_Raw_Games'!D197</f>
        <v/>
      </c>
      <c r="D200" s="48">
        <f>'1_Raw_Games'!C197</f>
        <v/>
      </c>
      <c r="E200" s="48">
        <f>'1_Raw_Games'!O197</f>
        <v/>
      </c>
      <c r="F200" s="52">
        <f>INDEX($L$6:$L$35,MATCH(C200,$K$6:$K$35,0))</f>
        <v/>
      </c>
      <c r="G200" s="52">
        <f>INDEX($L$6:$L$35,MATCH(D200,$K$6:$K$35,0))</f>
        <v/>
      </c>
      <c r="H200" s="52">
        <f>F200-G200+$L$36</f>
        <v/>
      </c>
      <c r="I200" s="51">
        <f>'2_Params'!$B$11*LN(1+EXP(-(2*E200-1)*H200))</f>
        <v/>
      </c>
    </row>
    <row r="201" ht="15" customHeight="1" s="35">
      <c r="A201" s="48">
        <f>'1_Raw_Games'!A198</f>
        <v/>
      </c>
      <c r="B201" s="49">
        <f>'1_Raw_Games'!B198</f>
        <v/>
      </c>
      <c r="C201" s="48">
        <f>'1_Raw_Games'!D198</f>
        <v/>
      </c>
      <c r="D201" s="48">
        <f>'1_Raw_Games'!C198</f>
        <v/>
      </c>
      <c r="E201" s="48">
        <f>'1_Raw_Games'!O198</f>
        <v/>
      </c>
      <c r="F201" s="52">
        <f>INDEX($L$6:$L$35,MATCH(C201,$K$6:$K$35,0))</f>
        <v/>
      </c>
      <c r="G201" s="52">
        <f>INDEX($L$6:$L$35,MATCH(D201,$K$6:$K$35,0))</f>
        <v/>
      </c>
      <c r="H201" s="52">
        <f>F201-G201+$L$36</f>
        <v/>
      </c>
      <c r="I201" s="51">
        <f>'2_Params'!$B$11*LN(1+EXP(-(2*E201-1)*H201))</f>
        <v/>
      </c>
    </row>
    <row r="202" ht="15" customHeight="1" s="35">
      <c r="A202" s="48">
        <f>'1_Raw_Games'!A199</f>
        <v/>
      </c>
      <c r="B202" s="49">
        <f>'1_Raw_Games'!B199</f>
        <v/>
      </c>
      <c r="C202" s="48">
        <f>'1_Raw_Games'!D199</f>
        <v/>
      </c>
      <c r="D202" s="48">
        <f>'1_Raw_Games'!C199</f>
        <v/>
      </c>
      <c r="E202" s="48">
        <f>'1_Raw_Games'!O199</f>
        <v/>
      </c>
      <c r="F202" s="52">
        <f>INDEX($L$6:$L$35,MATCH(C202,$K$6:$K$35,0))</f>
        <v/>
      </c>
      <c r="G202" s="52">
        <f>INDEX($L$6:$L$35,MATCH(D202,$K$6:$K$35,0))</f>
        <v/>
      </c>
      <c r="H202" s="52">
        <f>F202-G202+$L$36</f>
        <v/>
      </c>
      <c r="I202" s="51">
        <f>'2_Params'!$B$11*LN(1+EXP(-(2*E202-1)*H202))</f>
        <v/>
      </c>
    </row>
    <row r="203" ht="15" customHeight="1" s="35">
      <c r="A203" s="48">
        <f>'1_Raw_Games'!A200</f>
        <v/>
      </c>
      <c r="B203" s="49">
        <f>'1_Raw_Games'!B200</f>
        <v/>
      </c>
      <c r="C203" s="48">
        <f>'1_Raw_Games'!D200</f>
        <v/>
      </c>
      <c r="D203" s="48">
        <f>'1_Raw_Games'!C200</f>
        <v/>
      </c>
      <c r="E203" s="48">
        <f>'1_Raw_Games'!O200</f>
        <v/>
      </c>
      <c r="F203" s="52">
        <f>INDEX($L$6:$L$35,MATCH(C203,$K$6:$K$35,0))</f>
        <v/>
      </c>
      <c r="G203" s="52">
        <f>INDEX($L$6:$L$35,MATCH(D203,$K$6:$K$35,0))</f>
        <v/>
      </c>
      <c r="H203" s="52">
        <f>F203-G203+$L$36</f>
        <v/>
      </c>
      <c r="I203" s="51">
        <f>'2_Params'!$B$11*LN(1+EXP(-(2*E203-1)*H203))</f>
        <v/>
      </c>
    </row>
    <row r="204" ht="15" customHeight="1" s="35">
      <c r="A204" s="48">
        <f>'1_Raw_Games'!A201</f>
        <v/>
      </c>
      <c r="B204" s="49">
        <f>'1_Raw_Games'!B201</f>
        <v/>
      </c>
      <c r="C204" s="48">
        <f>'1_Raw_Games'!D201</f>
        <v/>
      </c>
      <c r="D204" s="48">
        <f>'1_Raw_Games'!C201</f>
        <v/>
      </c>
      <c r="E204" s="48">
        <f>'1_Raw_Games'!O201</f>
        <v/>
      </c>
      <c r="F204" s="52">
        <f>INDEX($L$6:$L$35,MATCH(C204,$K$6:$K$35,0))</f>
        <v/>
      </c>
      <c r="G204" s="52">
        <f>INDEX($L$6:$L$35,MATCH(D204,$K$6:$K$35,0))</f>
        <v/>
      </c>
      <c r="H204" s="52">
        <f>F204-G204+$L$36</f>
        <v/>
      </c>
      <c r="I204" s="51">
        <f>'2_Params'!$B$11*LN(1+EXP(-(2*E204-1)*H204))</f>
        <v/>
      </c>
    </row>
    <row r="205" ht="15" customHeight="1" s="35">
      <c r="A205" s="48">
        <f>'1_Raw_Games'!A202</f>
        <v/>
      </c>
      <c r="B205" s="49">
        <f>'1_Raw_Games'!B202</f>
        <v/>
      </c>
      <c r="C205" s="48">
        <f>'1_Raw_Games'!D202</f>
        <v/>
      </c>
      <c r="D205" s="48">
        <f>'1_Raw_Games'!C202</f>
        <v/>
      </c>
      <c r="E205" s="48">
        <f>'1_Raw_Games'!O202</f>
        <v/>
      </c>
      <c r="F205" s="52">
        <f>INDEX($L$6:$L$35,MATCH(C205,$K$6:$K$35,0))</f>
        <v/>
      </c>
      <c r="G205" s="52">
        <f>INDEX($L$6:$L$35,MATCH(D205,$K$6:$K$35,0))</f>
        <v/>
      </c>
      <c r="H205" s="52">
        <f>F205-G205+$L$36</f>
        <v/>
      </c>
      <c r="I205" s="51">
        <f>'2_Params'!$B$11*LN(1+EXP(-(2*E205-1)*H205))</f>
        <v/>
      </c>
    </row>
    <row r="206" ht="15" customHeight="1" s="35">
      <c r="A206" s="48">
        <f>'1_Raw_Games'!A203</f>
        <v/>
      </c>
      <c r="B206" s="49">
        <f>'1_Raw_Games'!B203</f>
        <v/>
      </c>
      <c r="C206" s="48">
        <f>'1_Raw_Games'!D203</f>
        <v/>
      </c>
      <c r="D206" s="48">
        <f>'1_Raw_Games'!C203</f>
        <v/>
      </c>
      <c r="E206" s="48">
        <f>'1_Raw_Games'!O203</f>
        <v/>
      </c>
      <c r="F206" s="52">
        <f>INDEX($L$6:$L$35,MATCH(C206,$K$6:$K$35,0))</f>
        <v/>
      </c>
      <c r="G206" s="52">
        <f>INDEX($L$6:$L$35,MATCH(D206,$K$6:$K$35,0))</f>
        <v/>
      </c>
      <c r="H206" s="52">
        <f>F206-G206+$L$36</f>
        <v/>
      </c>
      <c r="I206" s="51">
        <f>'2_Params'!$B$11*LN(1+EXP(-(2*E206-1)*H206))</f>
        <v/>
      </c>
    </row>
    <row r="207" ht="15" customHeight="1" s="35">
      <c r="A207" s="48">
        <f>'1_Raw_Games'!A204</f>
        <v/>
      </c>
      <c r="B207" s="49">
        <f>'1_Raw_Games'!B204</f>
        <v/>
      </c>
      <c r="C207" s="48">
        <f>'1_Raw_Games'!D204</f>
        <v/>
      </c>
      <c r="D207" s="48">
        <f>'1_Raw_Games'!C204</f>
        <v/>
      </c>
      <c r="E207" s="48">
        <f>'1_Raw_Games'!O204</f>
        <v/>
      </c>
      <c r="F207" s="52">
        <f>INDEX($L$6:$L$35,MATCH(C207,$K$6:$K$35,0))</f>
        <v/>
      </c>
      <c r="G207" s="52">
        <f>INDEX($L$6:$L$35,MATCH(D207,$K$6:$K$35,0))</f>
        <v/>
      </c>
      <c r="H207" s="52">
        <f>F207-G207+$L$36</f>
        <v/>
      </c>
      <c r="I207" s="51">
        <f>'2_Params'!$B$11*LN(1+EXP(-(2*E207-1)*H207))</f>
        <v/>
      </c>
    </row>
    <row r="208" ht="15" customHeight="1" s="35">
      <c r="A208" s="48">
        <f>'1_Raw_Games'!A205</f>
        <v/>
      </c>
      <c r="B208" s="49">
        <f>'1_Raw_Games'!B205</f>
        <v/>
      </c>
      <c r="C208" s="48">
        <f>'1_Raw_Games'!D205</f>
        <v/>
      </c>
      <c r="D208" s="48">
        <f>'1_Raw_Games'!C205</f>
        <v/>
      </c>
      <c r="E208" s="48">
        <f>'1_Raw_Games'!O205</f>
        <v/>
      </c>
      <c r="F208" s="52">
        <f>INDEX($L$6:$L$35,MATCH(C208,$K$6:$K$35,0))</f>
        <v/>
      </c>
      <c r="G208" s="52">
        <f>INDEX($L$6:$L$35,MATCH(D208,$K$6:$K$35,0))</f>
        <v/>
      </c>
      <c r="H208" s="52">
        <f>F208-G208+$L$36</f>
        <v/>
      </c>
      <c r="I208" s="51">
        <f>'2_Params'!$B$11*LN(1+EXP(-(2*E208-1)*H208))</f>
        <v/>
      </c>
    </row>
    <row r="209" ht="15" customHeight="1" s="35">
      <c r="A209" s="48">
        <f>'1_Raw_Games'!A206</f>
        <v/>
      </c>
      <c r="B209" s="49">
        <f>'1_Raw_Games'!B206</f>
        <v/>
      </c>
      <c r="C209" s="48">
        <f>'1_Raw_Games'!D206</f>
        <v/>
      </c>
      <c r="D209" s="48">
        <f>'1_Raw_Games'!C206</f>
        <v/>
      </c>
      <c r="E209" s="48">
        <f>'1_Raw_Games'!O206</f>
        <v/>
      </c>
      <c r="F209" s="52">
        <f>INDEX($L$6:$L$35,MATCH(C209,$K$6:$K$35,0))</f>
        <v/>
      </c>
      <c r="G209" s="52">
        <f>INDEX($L$6:$L$35,MATCH(D209,$K$6:$K$35,0))</f>
        <v/>
      </c>
      <c r="H209" s="52">
        <f>F209-G209+$L$36</f>
        <v/>
      </c>
      <c r="I209" s="51">
        <f>'2_Params'!$B$11*LN(1+EXP(-(2*E209-1)*H209))</f>
        <v/>
      </c>
    </row>
    <row r="210" ht="15" customHeight="1" s="35">
      <c r="A210" s="48">
        <f>'1_Raw_Games'!A207</f>
        <v/>
      </c>
      <c r="B210" s="49">
        <f>'1_Raw_Games'!B207</f>
        <v/>
      </c>
      <c r="C210" s="48">
        <f>'1_Raw_Games'!D207</f>
        <v/>
      </c>
      <c r="D210" s="48">
        <f>'1_Raw_Games'!C207</f>
        <v/>
      </c>
      <c r="E210" s="48">
        <f>'1_Raw_Games'!O207</f>
        <v/>
      </c>
      <c r="F210" s="52">
        <f>INDEX($L$6:$L$35,MATCH(C210,$K$6:$K$35,0))</f>
        <v/>
      </c>
      <c r="G210" s="52">
        <f>INDEX($L$6:$L$35,MATCH(D210,$K$6:$K$35,0))</f>
        <v/>
      </c>
      <c r="H210" s="52">
        <f>F210-G210+$L$36</f>
        <v/>
      </c>
      <c r="I210" s="51">
        <f>'2_Params'!$B$11*LN(1+EXP(-(2*E210-1)*H210))</f>
        <v/>
      </c>
    </row>
    <row r="211" ht="15" customHeight="1" s="35">
      <c r="A211" s="48">
        <f>'1_Raw_Games'!A208</f>
        <v/>
      </c>
      <c r="B211" s="49">
        <f>'1_Raw_Games'!B208</f>
        <v/>
      </c>
      <c r="C211" s="48">
        <f>'1_Raw_Games'!D208</f>
        <v/>
      </c>
      <c r="D211" s="48">
        <f>'1_Raw_Games'!C208</f>
        <v/>
      </c>
      <c r="E211" s="48">
        <f>'1_Raw_Games'!O208</f>
        <v/>
      </c>
      <c r="F211" s="52">
        <f>INDEX($L$6:$L$35,MATCH(C211,$K$6:$K$35,0))</f>
        <v/>
      </c>
      <c r="G211" s="52">
        <f>INDEX($L$6:$L$35,MATCH(D211,$K$6:$K$35,0))</f>
        <v/>
      </c>
      <c r="H211" s="52">
        <f>F211-G211+$L$36</f>
        <v/>
      </c>
      <c r="I211" s="51">
        <f>'2_Params'!$B$11*LN(1+EXP(-(2*E211-1)*H211))</f>
        <v/>
      </c>
    </row>
    <row r="212" ht="15" customHeight="1" s="35">
      <c r="A212" s="48">
        <f>'1_Raw_Games'!A209</f>
        <v/>
      </c>
      <c r="B212" s="49">
        <f>'1_Raw_Games'!B209</f>
        <v/>
      </c>
      <c r="C212" s="48">
        <f>'1_Raw_Games'!D209</f>
        <v/>
      </c>
      <c r="D212" s="48">
        <f>'1_Raw_Games'!C209</f>
        <v/>
      </c>
      <c r="E212" s="48">
        <f>'1_Raw_Games'!O209</f>
        <v/>
      </c>
      <c r="F212" s="52">
        <f>INDEX($L$6:$L$35,MATCH(C212,$K$6:$K$35,0))</f>
        <v/>
      </c>
      <c r="G212" s="52">
        <f>INDEX($L$6:$L$35,MATCH(D212,$K$6:$K$35,0))</f>
        <v/>
      </c>
      <c r="H212" s="52">
        <f>F212-G212+$L$36</f>
        <v/>
      </c>
      <c r="I212" s="51">
        <f>'2_Params'!$B$11*LN(1+EXP(-(2*E212-1)*H212))</f>
        <v/>
      </c>
    </row>
    <row r="213" ht="15" customHeight="1" s="35">
      <c r="A213" s="48">
        <f>'1_Raw_Games'!A210</f>
        <v/>
      </c>
      <c r="B213" s="49">
        <f>'1_Raw_Games'!B210</f>
        <v/>
      </c>
      <c r="C213" s="48">
        <f>'1_Raw_Games'!D210</f>
        <v/>
      </c>
      <c r="D213" s="48">
        <f>'1_Raw_Games'!C210</f>
        <v/>
      </c>
      <c r="E213" s="48">
        <f>'1_Raw_Games'!O210</f>
        <v/>
      </c>
      <c r="F213" s="52">
        <f>INDEX($L$6:$L$35,MATCH(C213,$K$6:$K$35,0))</f>
        <v/>
      </c>
      <c r="G213" s="52">
        <f>INDEX($L$6:$L$35,MATCH(D213,$K$6:$K$35,0))</f>
        <v/>
      </c>
      <c r="H213" s="52">
        <f>F213-G213+$L$36</f>
        <v/>
      </c>
      <c r="I213" s="51">
        <f>'2_Params'!$B$11*LN(1+EXP(-(2*E213-1)*H213))</f>
        <v/>
      </c>
    </row>
    <row r="214" ht="15" customHeight="1" s="35">
      <c r="A214" s="48">
        <f>'1_Raw_Games'!A211</f>
        <v/>
      </c>
      <c r="B214" s="49">
        <f>'1_Raw_Games'!B211</f>
        <v/>
      </c>
      <c r="C214" s="48">
        <f>'1_Raw_Games'!D211</f>
        <v/>
      </c>
      <c r="D214" s="48">
        <f>'1_Raw_Games'!C211</f>
        <v/>
      </c>
      <c r="E214" s="48">
        <f>'1_Raw_Games'!O211</f>
        <v/>
      </c>
      <c r="F214" s="52">
        <f>INDEX($L$6:$L$35,MATCH(C214,$K$6:$K$35,0))</f>
        <v/>
      </c>
      <c r="G214" s="52">
        <f>INDEX($L$6:$L$35,MATCH(D214,$K$6:$K$35,0))</f>
        <v/>
      </c>
      <c r="H214" s="52">
        <f>F214-G214+$L$36</f>
        <v/>
      </c>
      <c r="I214" s="51">
        <f>'2_Params'!$B$11*LN(1+EXP(-(2*E214-1)*H214))</f>
        <v/>
      </c>
    </row>
    <row r="215" ht="15" customHeight="1" s="35">
      <c r="A215" s="48">
        <f>'1_Raw_Games'!A212</f>
        <v/>
      </c>
      <c r="B215" s="49">
        <f>'1_Raw_Games'!B212</f>
        <v/>
      </c>
      <c r="C215" s="48">
        <f>'1_Raw_Games'!D212</f>
        <v/>
      </c>
      <c r="D215" s="48">
        <f>'1_Raw_Games'!C212</f>
        <v/>
      </c>
      <c r="E215" s="48">
        <f>'1_Raw_Games'!O212</f>
        <v/>
      </c>
      <c r="F215" s="52">
        <f>INDEX($L$6:$L$35,MATCH(C215,$K$6:$K$35,0))</f>
        <v/>
      </c>
      <c r="G215" s="52">
        <f>INDEX($L$6:$L$35,MATCH(D215,$K$6:$K$35,0))</f>
        <v/>
      </c>
      <c r="H215" s="52">
        <f>F215-G215+$L$36</f>
        <v/>
      </c>
      <c r="I215" s="51">
        <f>'2_Params'!$B$11*LN(1+EXP(-(2*E215-1)*H215))</f>
        <v/>
      </c>
    </row>
    <row r="216" ht="15" customHeight="1" s="35">
      <c r="A216" s="48">
        <f>'1_Raw_Games'!A213</f>
        <v/>
      </c>
      <c r="B216" s="49">
        <f>'1_Raw_Games'!B213</f>
        <v/>
      </c>
      <c r="C216" s="48">
        <f>'1_Raw_Games'!D213</f>
        <v/>
      </c>
      <c r="D216" s="48">
        <f>'1_Raw_Games'!C213</f>
        <v/>
      </c>
      <c r="E216" s="48">
        <f>'1_Raw_Games'!O213</f>
        <v/>
      </c>
      <c r="F216" s="52">
        <f>INDEX($L$6:$L$35,MATCH(C216,$K$6:$K$35,0))</f>
        <v/>
      </c>
      <c r="G216" s="52">
        <f>INDEX($L$6:$L$35,MATCH(D216,$K$6:$K$35,0))</f>
        <v/>
      </c>
      <c r="H216" s="52">
        <f>F216-G216+$L$36</f>
        <v/>
      </c>
      <c r="I216" s="51">
        <f>'2_Params'!$B$11*LN(1+EXP(-(2*E216-1)*H216))</f>
        <v/>
      </c>
    </row>
    <row r="217" ht="15" customHeight="1" s="35">
      <c r="A217" s="48">
        <f>'1_Raw_Games'!A214</f>
        <v/>
      </c>
      <c r="B217" s="49">
        <f>'1_Raw_Games'!B214</f>
        <v/>
      </c>
      <c r="C217" s="48">
        <f>'1_Raw_Games'!D214</f>
        <v/>
      </c>
      <c r="D217" s="48">
        <f>'1_Raw_Games'!C214</f>
        <v/>
      </c>
      <c r="E217" s="48">
        <f>'1_Raw_Games'!O214</f>
        <v/>
      </c>
      <c r="F217" s="52">
        <f>INDEX($L$6:$L$35,MATCH(C217,$K$6:$K$35,0))</f>
        <v/>
      </c>
      <c r="G217" s="52">
        <f>INDEX($L$6:$L$35,MATCH(D217,$K$6:$K$35,0))</f>
        <v/>
      </c>
      <c r="H217" s="52">
        <f>F217-G217+$L$36</f>
        <v/>
      </c>
      <c r="I217" s="51">
        <f>'2_Params'!$B$11*LN(1+EXP(-(2*E217-1)*H217))</f>
        <v/>
      </c>
    </row>
    <row r="218" ht="15" customHeight="1" s="35">
      <c r="A218" s="48">
        <f>'1_Raw_Games'!A215</f>
        <v/>
      </c>
      <c r="B218" s="49">
        <f>'1_Raw_Games'!B215</f>
        <v/>
      </c>
      <c r="C218" s="48">
        <f>'1_Raw_Games'!D215</f>
        <v/>
      </c>
      <c r="D218" s="48">
        <f>'1_Raw_Games'!C215</f>
        <v/>
      </c>
      <c r="E218" s="48">
        <f>'1_Raw_Games'!O215</f>
        <v/>
      </c>
      <c r="F218" s="52">
        <f>INDEX($L$6:$L$35,MATCH(C218,$K$6:$K$35,0))</f>
        <v/>
      </c>
      <c r="G218" s="52">
        <f>INDEX($L$6:$L$35,MATCH(D218,$K$6:$K$35,0))</f>
        <v/>
      </c>
      <c r="H218" s="52">
        <f>F218-G218+$L$36</f>
        <v/>
      </c>
      <c r="I218" s="51">
        <f>'2_Params'!$B$11*LN(1+EXP(-(2*E218-1)*H218))</f>
        <v/>
      </c>
    </row>
    <row r="219" ht="15" customHeight="1" s="35">
      <c r="A219" s="48">
        <f>'1_Raw_Games'!A216</f>
        <v/>
      </c>
      <c r="B219" s="49">
        <f>'1_Raw_Games'!B216</f>
        <v/>
      </c>
      <c r="C219" s="48">
        <f>'1_Raw_Games'!D216</f>
        <v/>
      </c>
      <c r="D219" s="48">
        <f>'1_Raw_Games'!C216</f>
        <v/>
      </c>
      <c r="E219" s="48">
        <f>'1_Raw_Games'!O216</f>
        <v/>
      </c>
      <c r="F219" s="52">
        <f>INDEX($L$6:$L$35,MATCH(C219,$K$6:$K$35,0))</f>
        <v/>
      </c>
      <c r="G219" s="52">
        <f>INDEX($L$6:$L$35,MATCH(D219,$K$6:$K$35,0))</f>
        <v/>
      </c>
      <c r="H219" s="52">
        <f>F219-G219+$L$36</f>
        <v/>
      </c>
      <c r="I219" s="51">
        <f>'2_Params'!$B$11*LN(1+EXP(-(2*E219-1)*H219))</f>
        <v/>
      </c>
    </row>
    <row r="220" ht="15" customHeight="1" s="35">
      <c r="A220" s="48">
        <f>'1_Raw_Games'!A217</f>
        <v/>
      </c>
      <c r="B220" s="49">
        <f>'1_Raw_Games'!B217</f>
        <v/>
      </c>
      <c r="C220" s="48">
        <f>'1_Raw_Games'!D217</f>
        <v/>
      </c>
      <c r="D220" s="48">
        <f>'1_Raw_Games'!C217</f>
        <v/>
      </c>
      <c r="E220" s="48">
        <f>'1_Raw_Games'!O217</f>
        <v/>
      </c>
      <c r="F220" s="52">
        <f>INDEX($L$6:$L$35,MATCH(C220,$K$6:$K$35,0))</f>
        <v/>
      </c>
      <c r="G220" s="52">
        <f>INDEX($L$6:$L$35,MATCH(D220,$K$6:$K$35,0))</f>
        <v/>
      </c>
      <c r="H220" s="52">
        <f>F220-G220+$L$36</f>
        <v/>
      </c>
      <c r="I220" s="51">
        <f>'2_Params'!$B$11*LN(1+EXP(-(2*E220-1)*H220))</f>
        <v/>
      </c>
    </row>
    <row r="221" ht="15" customHeight="1" s="35">
      <c r="A221" s="48">
        <f>'1_Raw_Games'!A218</f>
        <v/>
      </c>
      <c r="B221" s="49">
        <f>'1_Raw_Games'!B218</f>
        <v/>
      </c>
      <c r="C221" s="48">
        <f>'1_Raw_Games'!D218</f>
        <v/>
      </c>
      <c r="D221" s="48">
        <f>'1_Raw_Games'!C218</f>
        <v/>
      </c>
      <c r="E221" s="48">
        <f>'1_Raw_Games'!O218</f>
        <v/>
      </c>
      <c r="F221" s="52">
        <f>INDEX($L$6:$L$35,MATCH(C221,$K$6:$K$35,0))</f>
        <v/>
      </c>
      <c r="G221" s="52">
        <f>INDEX($L$6:$L$35,MATCH(D221,$K$6:$K$35,0))</f>
        <v/>
      </c>
      <c r="H221" s="52">
        <f>F221-G221+$L$36</f>
        <v/>
      </c>
      <c r="I221" s="51">
        <f>'2_Params'!$B$11*LN(1+EXP(-(2*E221-1)*H221))</f>
        <v/>
      </c>
    </row>
    <row r="222" ht="15" customHeight="1" s="35">
      <c r="A222" s="48">
        <f>'1_Raw_Games'!A219</f>
        <v/>
      </c>
      <c r="B222" s="49">
        <f>'1_Raw_Games'!B219</f>
        <v/>
      </c>
      <c r="C222" s="48">
        <f>'1_Raw_Games'!D219</f>
        <v/>
      </c>
      <c r="D222" s="48">
        <f>'1_Raw_Games'!C219</f>
        <v/>
      </c>
      <c r="E222" s="48">
        <f>'1_Raw_Games'!O219</f>
        <v/>
      </c>
      <c r="F222" s="52">
        <f>INDEX($L$6:$L$35,MATCH(C222,$K$6:$K$35,0))</f>
        <v/>
      </c>
      <c r="G222" s="52">
        <f>INDEX($L$6:$L$35,MATCH(D222,$K$6:$K$35,0))</f>
        <v/>
      </c>
      <c r="H222" s="52">
        <f>F222-G222+$L$36</f>
        <v/>
      </c>
      <c r="I222" s="51">
        <f>'2_Params'!$B$11*LN(1+EXP(-(2*E222-1)*H222))</f>
        <v/>
      </c>
    </row>
    <row r="223" ht="15" customHeight="1" s="35">
      <c r="A223" s="48">
        <f>'1_Raw_Games'!A220</f>
        <v/>
      </c>
      <c r="B223" s="49">
        <f>'1_Raw_Games'!B220</f>
        <v/>
      </c>
      <c r="C223" s="48">
        <f>'1_Raw_Games'!D220</f>
        <v/>
      </c>
      <c r="D223" s="48">
        <f>'1_Raw_Games'!C220</f>
        <v/>
      </c>
      <c r="E223" s="48">
        <f>'1_Raw_Games'!O220</f>
        <v/>
      </c>
      <c r="F223" s="52">
        <f>INDEX($L$6:$L$35,MATCH(C223,$K$6:$K$35,0))</f>
        <v/>
      </c>
      <c r="G223" s="52">
        <f>INDEX($L$6:$L$35,MATCH(D223,$K$6:$K$35,0))</f>
        <v/>
      </c>
      <c r="H223" s="52">
        <f>F223-G223+$L$36</f>
        <v/>
      </c>
      <c r="I223" s="51">
        <f>'2_Params'!$B$11*LN(1+EXP(-(2*E223-1)*H223))</f>
        <v/>
      </c>
    </row>
    <row r="224" ht="15" customHeight="1" s="35">
      <c r="A224" s="48">
        <f>'1_Raw_Games'!A221</f>
        <v/>
      </c>
      <c r="B224" s="49">
        <f>'1_Raw_Games'!B221</f>
        <v/>
      </c>
      <c r="C224" s="48">
        <f>'1_Raw_Games'!D221</f>
        <v/>
      </c>
      <c r="D224" s="48">
        <f>'1_Raw_Games'!C221</f>
        <v/>
      </c>
      <c r="E224" s="48">
        <f>'1_Raw_Games'!O221</f>
        <v/>
      </c>
      <c r="F224" s="52">
        <f>INDEX($L$6:$L$35,MATCH(C224,$K$6:$K$35,0))</f>
        <v/>
      </c>
      <c r="G224" s="52">
        <f>INDEX($L$6:$L$35,MATCH(D224,$K$6:$K$35,0))</f>
        <v/>
      </c>
      <c r="H224" s="52">
        <f>F224-G224+$L$36</f>
        <v/>
      </c>
      <c r="I224" s="51">
        <f>'2_Params'!$B$11*LN(1+EXP(-(2*E224-1)*H224))</f>
        <v/>
      </c>
    </row>
    <row r="225" ht="15" customHeight="1" s="35">
      <c r="A225" s="48">
        <f>'1_Raw_Games'!A222</f>
        <v/>
      </c>
      <c r="B225" s="49">
        <f>'1_Raw_Games'!B222</f>
        <v/>
      </c>
      <c r="C225" s="48">
        <f>'1_Raw_Games'!D222</f>
        <v/>
      </c>
      <c r="D225" s="48">
        <f>'1_Raw_Games'!C222</f>
        <v/>
      </c>
      <c r="E225" s="48">
        <f>'1_Raw_Games'!O222</f>
        <v/>
      </c>
      <c r="F225" s="52">
        <f>INDEX($L$6:$L$35,MATCH(C225,$K$6:$K$35,0))</f>
        <v/>
      </c>
      <c r="G225" s="52">
        <f>INDEX($L$6:$L$35,MATCH(D225,$K$6:$K$35,0))</f>
        <v/>
      </c>
      <c r="H225" s="52">
        <f>F225-G225+$L$36</f>
        <v/>
      </c>
      <c r="I225" s="51">
        <f>'2_Params'!$B$11*LN(1+EXP(-(2*E225-1)*H225))</f>
        <v/>
      </c>
    </row>
    <row r="226" ht="15" customHeight="1" s="35">
      <c r="A226" s="48">
        <f>'1_Raw_Games'!A223</f>
        <v/>
      </c>
      <c r="B226" s="49">
        <f>'1_Raw_Games'!B223</f>
        <v/>
      </c>
      <c r="C226" s="48">
        <f>'1_Raw_Games'!D223</f>
        <v/>
      </c>
      <c r="D226" s="48">
        <f>'1_Raw_Games'!C223</f>
        <v/>
      </c>
      <c r="E226" s="48">
        <f>'1_Raw_Games'!O223</f>
        <v/>
      </c>
      <c r="F226" s="52">
        <f>INDEX($L$6:$L$35,MATCH(C226,$K$6:$K$35,0))</f>
        <v/>
      </c>
      <c r="G226" s="52">
        <f>INDEX($L$6:$L$35,MATCH(D226,$K$6:$K$35,0))</f>
        <v/>
      </c>
      <c r="H226" s="52">
        <f>F226-G226+$L$36</f>
        <v/>
      </c>
      <c r="I226" s="51">
        <f>'2_Params'!$B$11*LN(1+EXP(-(2*E226-1)*H226))</f>
        <v/>
      </c>
    </row>
    <row r="227" ht="15" customHeight="1" s="35">
      <c r="A227" s="48">
        <f>'1_Raw_Games'!A224</f>
        <v/>
      </c>
      <c r="B227" s="49">
        <f>'1_Raw_Games'!B224</f>
        <v/>
      </c>
      <c r="C227" s="48">
        <f>'1_Raw_Games'!D224</f>
        <v/>
      </c>
      <c r="D227" s="48">
        <f>'1_Raw_Games'!C224</f>
        <v/>
      </c>
      <c r="E227" s="48">
        <f>'1_Raw_Games'!O224</f>
        <v/>
      </c>
      <c r="F227" s="52">
        <f>INDEX($L$6:$L$35,MATCH(C227,$K$6:$K$35,0))</f>
        <v/>
      </c>
      <c r="G227" s="52">
        <f>INDEX($L$6:$L$35,MATCH(D227,$K$6:$K$35,0))</f>
        <v/>
      </c>
      <c r="H227" s="52">
        <f>F227-G227+$L$36</f>
        <v/>
      </c>
      <c r="I227" s="51">
        <f>'2_Params'!$B$11*LN(1+EXP(-(2*E227-1)*H227))</f>
        <v/>
      </c>
    </row>
    <row r="228" ht="15" customHeight="1" s="35">
      <c r="A228" s="48">
        <f>'1_Raw_Games'!A225</f>
        <v/>
      </c>
      <c r="B228" s="49">
        <f>'1_Raw_Games'!B225</f>
        <v/>
      </c>
      <c r="C228" s="48">
        <f>'1_Raw_Games'!D225</f>
        <v/>
      </c>
      <c r="D228" s="48">
        <f>'1_Raw_Games'!C225</f>
        <v/>
      </c>
      <c r="E228" s="48">
        <f>'1_Raw_Games'!O225</f>
        <v/>
      </c>
      <c r="F228" s="52">
        <f>INDEX($L$6:$L$35,MATCH(C228,$K$6:$K$35,0))</f>
        <v/>
      </c>
      <c r="G228" s="52">
        <f>INDEX($L$6:$L$35,MATCH(D228,$K$6:$K$35,0))</f>
        <v/>
      </c>
      <c r="H228" s="52">
        <f>F228-G228+$L$36</f>
        <v/>
      </c>
      <c r="I228" s="51">
        <f>'2_Params'!$B$11*LN(1+EXP(-(2*E228-1)*H228))</f>
        <v/>
      </c>
    </row>
    <row r="229" ht="15" customHeight="1" s="35">
      <c r="A229" s="48">
        <f>'1_Raw_Games'!A226</f>
        <v/>
      </c>
      <c r="B229" s="49">
        <f>'1_Raw_Games'!B226</f>
        <v/>
      </c>
      <c r="C229" s="48">
        <f>'1_Raw_Games'!D226</f>
        <v/>
      </c>
      <c r="D229" s="48">
        <f>'1_Raw_Games'!C226</f>
        <v/>
      </c>
      <c r="E229" s="48">
        <f>'1_Raw_Games'!O226</f>
        <v/>
      </c>
      <c r="F229" s="52">
        <f>INDEX($L$6:$L$35,MATCH(C229,$K$6:$K$35,0))</f>
        <v/>
      </c>
      <c r="G229" s="52">
        <f>INDEX($L$6:$L$35,MATCH(D229,$K$6:$K$35,0))</f>
        <v/>
      </c>
      <c r="H229" s="52">
        <f>F229-G229+$L$36</f>
        <v/>
      </c>
      <c r="I229" s="51">
        <f>'2_Params'!$B$11*LN(1+EXP(-(2*E229-1)*H229))</f>
        <v/>
      </c>
    </row>
    <row r="230" ht="15" customHeight="1" s="35">
      <c r="A230" s="48">
        <f>'1_Raw_Games'!A227</f>
        <v/>
      </c>
      <c r="B230" s="49">
        <f>'1_Raw_Games'!B227</f>
        <v/>
      </c>
      <c r="C230" s="48">
        <f>'1_Raw_Games'!D227</f>
        <v/>
      </c>
      <c r="D230" s="48">
        <f>'1_Raw_Games'!C227</f>
        <v/>
      </c>
      <c r="E230" s="48">
        <f>'1_Raw_Games'!O227</f>
        <v/>
      </c>
      <c r="F230" s="52">
        <f>INDEX($L$6:$L$35,MATCH(C230,$K$6:$K$35,0))</f>
        <v/>
      </c>
      <c r="G230" s="52">
        <f>INDEX($L$6:$L$35,MATCH(D230,$K$6:$K$35,0))</f>
        <v/>
      </c>
      <c r="H230" s="52">
        <f>F230-G230+$L$36</f>
        <v/>
      </c>
      <c r="I230" s="51">
        <f>'2_Params'!$B$11*LN(1+EXP(-(2*E230-1)*H230))</f>
        <v/>
      </c>
    </row>
    <row r="231" ht="15" customHeight="1" s="35">
      <c r="A231" s="48">
        <f>'1_Raw_Games'!A228</f>
        <v/>
      </c>
      <c r="B231" s="49">
        <f>'1_Raw_Games'!B228</f>
        <v/>
      </c>
      <c r="C231" s="48">
        <f>'1_Raw_Games'!D228</f>
        <v/>
      </c>
      <c r="D231" s="48">
        <f>'1_Raw_Games'!C228</f>
        <v/>
      </c>
      <c r="E231" s="48">
        <f>'1_Raw_Games'!O228</f>
        <v/>
      </c>
      <c r="F231" s="52">
        <f>INDEX($L$6:$L$35,MATCH(C231,$K$6:$K$35,0))</f>
        <v/>
      </c>
      <c r="G231" s="52">
        <f>INDEX($L$6:$L$35,MATCH(D231,$K$6:$K$35,0))</f>
        <v/>
      </c>
      <c r="H231" s="52">
        <f>F231-G231+$L$36</f>
        <v/>
      </c>
      <c r="I231" s="51">
        <f>'2_Params'!$B$11*LN(1+EXP(-(2*E231-1)*H231))</f>
        <v/>
      </c>
    </row>
    <row r="232" ht="15" customHeight="1" s="35">
      <c r="A232" s="48">
        <f>'1_Raw_Games'!A229</f>
        <v/>
      </c>
      <c r="B232" s="49">
        <f>'1_Raw_Games'!B229</f>
        <v/>
      </c>
      <c r="C232" s="48">
        <f>'1_Raw_Games'!D229</f>
        <v/>
      </c>
      <c r="D232" s="48">
        <f>'1_Raw_Games'!C229</f>
        <v/>
      </c>
      <c r="E232" s="48">
        <f>'1_Raw_Games'!O229</f>
        <v/>
      </c>
      <c r="F232" s="52">
        <f>INDEX($L$6:$L$35,MATCH(C232,$K$6:$K$35,0))</f>
        <v/>
      </c>
      <c r="G232" s="52">
        <f>INDEX($L$6:$L$35,MATCH(D232,$K$6:$K$35,0))</f>
        <v/>
      </c>
      <c r="H232" s="52">
        <f>F232-G232+$L$36</f>
        <v/>
      </c>
      <c r="I232" s="51">
        <f>'2_Params'!$B$11*LN(1+EXP(-(2*E232-1)*H232))</f>
        <v/>
      </c>
    </row>
    <row r="233" ht="15" customHeight="1" s="35">
      <c r="A233" s="48">
        <f>'1_Raw_Games'!A230</f>
        <v/>
      </c>
      <c r="B233" s="49">
        <f>'1_Raw_Games'!B230</f>
        <v/>
      </c>
      <c r="C233" s="48">
        <f>'1_Raw_Games'!D230</f>
        <v/>
      </c>
      <c r="D233" s="48">
        <f>'1_Raw_Games'!C230</f>
        <v/>
      </c>
      <c r="E233" s="48">
        <f>'1_Raw_Games'!O230</f>
        <v/>
      </c>
      <c r="F233" s="52">
        <f>INDEX($L$6:$L$35,MATCH(C233,$K$6:$K$35,0))</f>
        <v/>
      </c>
      <c r="G233" s="52">
        <f>INDEX($L$6:$L$35,MATCH(D233,$K$6:$K$35,0))</f>
        <v/>
      </c>
      <c r="H233" s="52">
        <f>F233-G233+$L$36</f>
        <v/>
      </c>
      <c r="I233" s="51">
        <f>'2_Params'!$B$11*LN(1+EXP(-(2*E233-1)*H233))</f>
        <v/>
      </c>
    </row>
    <row r="234" ht="15" customHeight="1" s="35">
      <c r="A234" s="48">
        <f>'1_Raw_Games'!A231</f>
        <v/>
      </c>
      <c r="B234" s="49">
        <f>'1_Raw_Games'!B231</f>
        <v/>
      </c>
      <c r="C234" s="48">
        <f>'1_Raw_Games'!D231</f>
        <v/>
      </c>
      <c r="D234" s="48">
        <f>'1_Raw_Games'!C231</f>
        <v/>
      </c>
      <c r="E234" s="48">
        <f>'1_Raw_Games'!O231</f>
        <v/>
      </c>
      <c r="F234" s="52">
        <f>INDEX($L$6:$L$35,MATCH(C234,$K$6:$K$35,0))</f>
        <v/>
      </c>
      <c r="G234" s="52">
        <f>INDEX($L$6:$L$35,MATCH(D234,$K$6:$K$35,0))</f>
        <v/>
      </c>
      <c r="H234" s="52">
        <f>F234-G234+$L$36</f>
        <v/>
      </c>
      <c r="I234" s="51">
        <f>'2_Params'!$B$11*LN(1+EXP(-(2*E234-1)*H234))</f>
        <v/>
      </c>
    </row>
    <row r="235" ht="15" customHeight="1" s="35">
      <c r="A235" s="48">
        <f>'1_Raw_Games'!A232</f>
        <v/>
      </c>
      <c r="B235" s="49">
        <f>'1_Raw_Games'!B232</f>
        <v/>
      </c>
      <c r="C235" s="48">
        <f>'1_Raw_Games'!D232</f>
        <v/>
      </c>
      <c r="D235" s="48">
        <f>'1_Raw_Games'!C232</f>
        <v/>
      </c>
      <c r="E235" s="48">
        <f>'1_Raw_Games'!O232</f>
        <v/>
      </c>
      <c r="F235" s="52">
        <f>INDEX($L$6:$L$35,MATCH(C235,$K$6:$K$35,0))</f>
        <v/>
      </c>
      <c r="G235" s="52">
        <f>INDEX($L$6:$L$35,MATCH(D235,$K$6:$K$35,0))</f>
        <v/>
      </c>
      <c r="H235" s="52">
        <f>F235-G235+$L$36</f>
        <v/>
      </c>
      <c r="I235" s="51">
        <f>'2_Params'!$B$11*LN(1+EXP(-(2*E235-1)*H235))</f>
        <v/>
      </c>
    </row>
    <row r="236" ht="15" customHeight="1" s="35">
      <c r="A236" s="48">
        <f>'1_Raw_Games'!A233</f>
        <v/>
      </c>
      <c r="B236" s="49">
        <f>'1_Raw_Games'!B233</f>
        <v/>
      </c>
      <c r="C236" s="48">
        <f>'1_Raw_Games'!D233</f>
        <v/>
      </c>
      <c r="D236" s="48">
        <f>'1_Raw_Games'!C233</f>
        <v/>
      </c>
      <c r="E236" s="48">
        <f>'1_Raw_Games'!O233</f>
        <v/>
      </c>
      <c r="F236" s="52">
        <f>INDEX($L$6:$L$35,MATCH(C236,$K$6:$K$35,0))</f>
        <v/>
      </c>
      <c r="G236" s="52">
        <f>INDEX($L$6:$L$35,MATCH(D236,$K$6:$K$35,0))</f>
        <v/>
      </c>
      <c r="H236" s="52">
        <f>F236-G236+$L$36</f>
        <v/>
      </c>
      <c r="I236" s="51">
        <f>'2_Params'!$B$11*LN(1+EXP(-(2*E236-1)*H236))</f>
        <v/>
      </c>
    </row>
    <row r="237" ht="15" customHeight="1" s="35">
      <c r="A237" s="48">
        <f>'1_Raw_Games'!A234</f>
        <v/>
      </c>
      <c r="B237" s="49">
        <f>'1_Raw_Games'!B234</f>
        <v/>
      </c>
      <c r="C237" s="48">
        <f>'1_Raw_Games'!D234</f>
        <v/>
      </c>
      <c r="D237" s="48">
        <f>'1_Raw_Games'!C234</f>
        <v/>
      </c>
      <c r="E237" s="48">
        <f>'1_Raw_Games'!O234</f>
        <v/>
      </c>
      <c r="F237" s="52">
        <f>INDEX($L$6:$L$35,MATCH(C237,$K$6:$K$35,0))</f>
        <v/>
      </c>
      <c r="G237" s="52">
        <f>INDEX($L$6:$L$35,MATCH(D237,$K$6:$K$35,0))</f>
        <v/>
      </c>
      <c r="H237" s="52">
        <f>F237-G237+$L$36</f>
        <v/>
      </c>
      <c r="I237" s="51">
        <f>'2_Params'!$B$11*LN(1+EXP(-(2*E237-1)*H237))</f>
        <v/>
      </c>
    </row>
    <row r="238" ht="15" customHeight="1" s="35">
      <c r="A238" s="48">
        <f>'1_Raw_Games'!A235</f>
        <v/>
      </c>
      <c r="B238" s="49">
        <f>'1_Raw_Games'!B235</f>
        <v/>
      </c>
      <c r="C238" s="48">
        <f>'1_Raw_Games'!D235</f>
        <v/>
      </c>
      <c r="D238" s="48">
        <f>'1_Raw_Games'!C235</f>
        <v/>
      </c>
      <c r="E238" s="48">
        <f>'1_Raw_Games'!O235</f>
        <v/>
      </c>
      <c r="F238" s="52">
        <f>INDEX($L$6:$L$35,MATCH(C238,$K$6:$K$35,0))</f>
        <v/>
      </c>
      <c r="G238" s="52">
        <f>INDEX($L$6:$L$35,MATCH(D238,$K$6:$K$35,0))</f>
        <v/>
      </c>
      <c r="H238" s="52">
        <f>F238-G238+$L$36</f>
        <v/>
      </c>
      <c r="I238" s="51">
        <f>'2_Params'!$B$11*LN(1+EXP(-(2*E238-1)*H238))</f>
        <v/>
      </c>
    </row>
    <row r="239" ht="15" customHeight="1" s="35">
      <c r="A239" s="48">
        <f>'1_Raw_Games'!A236</f>
        <v/>
      </c>
      <c r="B239" s="49">
        <f>'1_Raw_Games'!B236</f>
        <v/>
      </c>
      <c r="C239" s="48">
        <f>'1_Raw_Games'!D236</f>
        <v/>
      </c>
      <c r="D239" s="48">
        <f>'1_Raw_Games'!C236</f>
        <v/>
      </c>
      <c r="E239" s="48">
        <f>'1_Raw_Games'!O236</f>
        <v/>
      </c>
      <c r="F239" s="52">
        <f>INDEX($L$6:$L$35,MATCH(C239,$K$6:$K$35,0))</f>
        <v/>
      </c>
      <c r="G239" s="52">
        <f>INDEX($L$6:$L$35,MATCH(D239,$K$6:$K$35,0))</f>
        <v/>
      </c>
      <c r="H239" s="52">
        <f>F239-G239+$L$36</f>
        <v/>
      </c>
      <c r="I239" s="51">
        <f>'2_Params'!$B$11*LN(1+EXP(-(2*E239-1)*H239))</f>
        <v/>
      </c>
    </row>
    <row r="240" ht="15" customHeight="1" s="35">
      <c r="A240" s="48">
        <f>'1_Raw_Games'!A237</f>
        <v/>
      </c>
      <c r="B240" s="49">
        <f>'1_Raw_Games'!B237</f>
        <v/>
      </c>
      <c r="C240" s="48">
        <f>'1_Raw_Games'!D237</f>
        <v/>
      </c>
      <c r="D240" s="48">
        <f>'1_Raw_Games'!C237</f>
        <v/>
      </c>
      <c r="E240" s="48">
        <f>'1_Raw_Games'!O237</f>
        <v/>
      </c>
      <c r="F240" s="52">
        <f>INDEX($L$6:$L$35,MATCH(C240,$K$6:$K$35,0))</f>
        <v/>
      </c>
      <c r="G240" s="52">
        <f>INDEX($L$6:$L$35,MATCH(D240,$K$6:$K$35,0))</f>
        <v/>
      </c>
      <c r="H240" s="52">
        <f>F240-G240+$L$36</f>
        <v/>
      </c>
      <c r="I240" s="51">
        <f>'2_Params'!$B$11*LN(1+EXP(-(2*E240-1)*H240))</f>
        <v/>
      </c>
    </row>
    <row r="241" ht="15" customHeight="1" s="35">
      <c r="A241" s="48">
        <f>'1_Raw_Games'!A238</f>
        <v/>
      </c>
      <c r="B241" s="49">
        <f>'1_Raw_Games'!B238</f>
        <v/>
      </c>
      <c r="C241" s="48">
        <f>'1_Raw_Games'!D238</f>
        <v/>
      </c>
      <c r="D241" s="48">
        <f>'1_Raw_Games'!C238</f>
        <v/>
      </c>
      <c r="E241" s="48">
        <f>'1_Raw_Games'!O238</f>
        <v/>
      </c>
      <c r="F241" s="52">
        <f>INDEX($L$6:$L$35,MATCH(C241,$K$6:$K$35,0))</f>
        <v/>
      </c>
      <c r="G241" s="52">
        <f>INDEX($L$6:$L$35,MATCH(D241,$K$6:$K$35,0))</f>
        <v/>
      </c>
      <c r="H241" s="52">
        <f>F241-G241+$L$36</f>
        <v/>
      </c>
      <c r="I241" s="51">
        <f>'2_Params'!$B$11*LN(1+EXP(-(2*E241-1)*H241))</f>
        <v/>
      </c>
    </row>
    <row r="242" ht="15" customHeight="1" s="35">
      <c r="A242" s="48">
        <f>'1_Raw_Games'!A239</f>
        <v/>
      </c>
      <c r="B242" s="49">
        <f>'1_Raw_Games'!B239</f>
        <v/>
      </c>
      <c r="C242" s="48">
        <f>'1_Raw_Games'!D239</f>
        <v/>
      </c>
      <c r="D242" s="48">
        <f>'1_Raw_Games'!C239</f>
        <v/>
      </c>
      <c r="E242" s="48">
        <f>'1_Raw_Games'!O239</f>
        <v/>
      </c>
      <c r="F242" s="52">
        <f>INDEX($L$6:$L$35,MATCH(C242,$K$6:$K$35,0))</f>
        <v/>
      </c>
      <c r="G242" s="52">
        <f>INDEX($L$6:$L$35,MATCH(D242,$K$6:$K$35,0))</f>
        <v/>
      </c>
      <c r="H242" s="52">
        <f>F242-G242+$L$36</f>
        <v/>
      </c>
      <c r="I242" s="51">
        <f>'2_Params'!$B$11*LN(1+EXP(-(2*E242-1)*H242))</f>
        <v/>
      </c>
    </row>
    <row r="243" ht="15" customHeight="1" s="35">
      <c r="A243" s="48">
        <f>'1_Raw_Games'!A240</f>
        <v/>
      </c>
      <c r="B243" s="49">
        <f>'1_Raw_Games'!B240</f>
        <v/>
      </c>
      <c r="C243" s="48">
        <f>'1_Raw_Games'!D240</f>
        <v/>
      </c>
      <c r="D243" s="48">
        <f>'1_Raw_Games'!C240</f>
        <v/>
      </c>
      <c r="E243" s="48">
        <f>'1_Raw_Games'!O240</f>
        <v/>
      </c>
      <c r="F243" s="52">
        <f>INDEX($L$6:$L$35,MATCH(C243,$K$6:$K$35,0))</f>
        <v/>
      </c>
      <c r="G243" s="52">
        <f>INDEX($L$6:$L$35,MATCH(D243,$K$6:$K$35,0))</f>
        <v/>
      </c>
      <c r="H243" s="52">
        <f>F243-G243+$L$36</f>
        <v/>
      </c>
      <c r="I243" s="51">
        <f>'2_Params'!$B$11*LN(1+EXP(-(2*E243-1)*H243))</f>
        <v/>
      </c>
    </row>
    <row r="244" ht="15" customHeight="1" s="35">
      <c r="A244" s="48">
        <f>'1_Raw_Games'!A241</f>
        <v/>
      </c>
      <c r="B244" s="49">
        <f>'1_Raw_Games'!B241</f>
        <v/>
      </c>
      <c r="C244" s="48">
        <f>'1_Raw_Games'!D241</f>
        <v/>
      </c>
      <c r="D244" s="48">
        <f>'1_Raw_Games'!C241</f>
        <v/>
      </c>
      <c r="E244" s="48">
        <f>'1_Raw_Games'!O241</f>
        <v/>
      </c>
      <c r="F244" s="52">
        <f>INDEX($L$6:$L$35,MATCH(C244,$K$6:$K$35,0))</f>
        <v/>
      </c>
      <c r="G244" s="52">
        <f>INDEX($L$6:$L$35,MATCH(D244,$K$6:$K$35,0))</f>
        <v/>
      </c>
      <c r="H244" s="52">
        <f>F244-G244+$L$36</f>
        <v/>
      </c>
      <c r="I244" s="51">
        <f>'2_Params'!$B$11*LN(1+EXP(-(2*E244-1)*H244))</f>
        <v/>
      </c>
    </row>
    <row r="245" ht="15" customHeight="1" s="35">
      <c r="A245" s="48">
        <f>'1_Raw_Games'!A242</f>
        <v/>
      </c>
      <c r="B245" s="49">
        <f>'1_Raw_Games'!B242</f>
        <v/>
      </c>
      <c r="C245" s="48">
        <f>'1_Raw_Games'!D242</f>
        <v/>
      </c>
      <c r="D245" s="48">
        <f>'1_Raw_Games'!C242</f>
        <v/>
      </c>
      <c r="E245" s="48">
        <f>'1_Raw_Games'!O242</f>
        <v/>
      </c>
      <c r="F245" s="52">
        <f>INDEX($L$6:$L$35,MATCH(C245,$K$6:$K$35,0))</f>
        <v/>
      </c>
      <c r="G245" s="52">
        <f>INDEX($L$6:$L$35,MATCH(D245,$K$6:$K$35,0))</f>
        <v/>
      </c>
      <c r="H245" s="52">
        <f>F245-G245+$L$36</f>
        <v/>
      </c>
      <c r="I245" s="51">
        <f>'2_Params'!$B$11*LN(1+EXP(-(2*E245-1)*H245))</f>
        <v/>
      </c>
    </row>
    <row r="246" ht="15" customHeight="1" s="35">
      <c r="A246" s="48">
        <f>'1_Raw_Games'!A243</f>
        <v/>
      </c>
      <c r="B246" s="49">
        <f>'1_Raw_Games'!B243</f>
        <v/>
      </c>
      <c r="C246" s="48">
        <f>'1_Raw_Games'!D243</f>
        <v/>
      </c>
      <c r="D246" s="48">
        <f>'1_Raw_Games'!C243</f>
        <v/>
      </c>
      <c r="E246" s="48">
        <f>'1_Raw_Games'!O243</f>
        <v/>
      </c>
      <c r="F246" s="52">
        <f>INDEX($L$6:$L$35,MATCH(C246,$K$6:$K$35,0))</f>
        <v/>
      </c>
      <c r="G246" s="52">
        <f>INDEX($L$6:$L$35,MATCH(D246,$K$6:$K$35,0))</f>
        <v/>
      </c>
      <c r="H246" s="52">
        <f>F246-G246+$L$36</f>
        <v/>
      </c>
      <c r="I246" s="51">
        <f>'2_Params'!$B$11*LN(1+EXP(-(2*E246-1)*H246))</f>
        <v/>
      </c>
    </row>
    <row r="247" ht="15" customHeight="1" s="35">
      <c r="A247" s="48">
        <f>'1_Raw_Games'!A244</f>
        <v/>
      </c>
      <c r="B247" s="49">
        <f>'1_Raw_Games'!B244</f>
        <v/>
      </c>
      <c r="C247" s="48">
        <f>'1_Raw_Games'!D244</f>
        <v/>
      </c>
      <c r="D247" s="48">
        <f>'1_Raw_Games'!C244</f>
        <v/>
      </c>
      <c r="E247" s="48">
        <f>'1_Raw_Games'!O244</f>
        <v/>
      </c>
      <c r="F247" s="52">
        <f>INDEX($L$6:$L$35,MATCH(C247,$K$6:$K$35,0))</f>
        <v/>
      </c>
      <c r="G247" s="52">
        <f>INDEX($L$6:$L$35,MATCH(D247,$K$6:$K$35,0))</f>
        <v/>
      </c>
      <c r="H247" s="52">
        <f>F247-G247+$L$36</f>
        <v/>
      </c>
      <c r="I247" s="51">
        <f>'2_Params'!$B$11*LN(1+EXP(-(2*E247-1)*H247))</f>
        <v/>
      </c>
    </row>
    <row r="248" ht="15" customHeight="1" s="35">
      <c r="A248" s="48">
        <f>'1_Raw_Games'!A245</f>
        <v/>
      </c>
      <c r="B248" s="49">
        <f>'1_Raw_Games'!B245</f>
        <v/>
      </c>
      <c r="C248" s="48">
        <f>'1_Raw_Games'!D245</f>
        <v/>
      </c>
      <c r="D248" s="48">
        <f>'1_Raw_Games'!C245</f>
        <v/>
      </c>
      <c r="E248" s="48">
        <f>'1_Raw_Games'!O245</f>
        <v/>
      </c>
      <c r="F248" s="52">
        <f>INDEX($L$6:$L$35,MATCH(C248,$K$6:$K$35,0))</f>
        <v/>
      </c>
      <c r="G248" s="52">
        <f>INDEX($L$6:$L$35,MATCH(D248,$K$6:$K$35,0))</f>
        <v/>
      </c>
      <c r="H248" s="52">
        <f>F248-G248+$L$36</f>
        <v/>
      </c>
      <c r="I248" s="51">
        <f>'2_Params'!$B$11*LN(1+EXP(-(2*E248-1)*H248))</f>
        <v/>
      </c>
    </row>
    <row r="249" ht="15" customHeight="1" s="35">
      <c r="A249" s="48">
        <f>'1_Raw_Games'!A246</f>
        <v/>
      </c>
      <c r="B249" s="49">
        <f>'1_Raw_Games'!B246</f>
        <v/>
      </c>
      <c r="C249" s="48">
        <f>'1_Raw_Games'!D246</f>
        <v/>
      </c>
      <c r="D249" s="48">
        <f>'1_Raw_Games'!C246</f>
        <v/>
      </c>
      <c r="E249" s="48">
        <f>'1_Raw_Games'!O246</f>
        <v/>
      </c>
      <c r="F249" s="52">
        <f>INDEX($L$6:$L$35,MATCH(C249,$K$6:$K$35,0))</f>
        <v/>
      </c>
      <c r="G249" s="52">
        <f>INDEX($L$6:$L$35,MATCH(D249,$K$6:$K$35,0))</f>
        <v/>
      </c>
      <c r="H249" s="52">
        <f>F249-G249+$L$36</f>
        <v/>
      </c>
      <c r="I249" s="51">
        <f>'2_Params'!$B$11*LN(1+EXP(-(2*E249-1)*H249))</f>
        <v/>
      </c>
    </row>
    <row r="250" ht="15" customHeight="1" s="35">
      <c r="A250" s="48">
        <f>'1_Raw_Games'!A247</f>
        <v/>
      </c>
      <c r="B250" s="49">
        <f>'1_Raw_Games'!B247</f>
        <v/>
      </c>
      <c r="C250" s="48">
        <f>'1_Raw_Games'!D247</f>
        <v/>
      </c>
      <c r="D250" s="48">
        <f>'1_Raw_Games'!C247</f>
        <v/>
      </c>
      <c r="E250" s="48">
        <f>'1_Raw_Games'!O247</f>
        <v/>
      </c>
      <c r="F250" s="52">
        <f>INDEX($L$6:$L$35,MATCH(C250,$K$6:$K$35,0))</f>
        <v/>
      </c>
      <c r="G250" s="52">
        <f>INDEX($L$6:$L$35,MATCH(D250,$K$6:$K$35,0))</f>
        <v/>
      </c>
      <c r="H250" s="52">
        <f>F250-G250+$L$36</f>
        <v/>
      </c>
      <c r="I250" s="51">
        <f>'2_Params'!$B$11*LN(1+EXP(-(2*E250-1)*H250))</f>
        <v/>
      </c>
    </row>
    <row r="251" ht="15" customHeight="1" s="35">
      <c r="A251" s="48">
        <f>'1_Raw_Games'!A248</f>
        <v/>
      </c>
      <c r="B251" s="49">
        <f>'1_Raw_Games'!B248</f>
        <v/>
      </c>
      <c r="C251" s="48">
        <f>'1_Raw_Games'!D248</f>
        <v/>
      </c>
      <c r="D251" s="48">
        <f>'1_Raw_Games'!C248</f>
        <v/>
      </c>
      <c r="E251" s="48">
        <f>'1_Raw_Games'!O248</f>
        <v/>
      </c>
      <c r="F251" s="52">
        <f>INDEX($L$6:$L$35,MATCH(C251,$K$6:$K$35,0))</f>
        <v/>
      </c>
      <c r="G251" s="52">
        <f>INDEX($L$6:$L$35,MATCH(D251,$K$6:$K$35,0))</f>
        <v/>
      </c>
      <c r="H251" s="52">
        <f>F251-G251+$L$36</f>
        <v/>
      </c>
      <c r="I251" s="51">
        <f>'2_Params'!$B$11*LN(1+EXP(-(2*E251-1)*H251))</f>
        <v/>
      </c>
    </row>
    <row r="252" ht="15" customHeight="1" s="35">
      <c r="A252" s="48">
        <f>'1_Raw_Games'!A249</f>
        <v/>
      </c>
      <c r="B252" s="49">
        <f>'1_Raw_Games'!B249</f>
        <v/>
      </c>
      <c r="C252" s="48">
        <f>'1_Raw_Games'!D249</f>
        <v/>
      </c>
      <c r="D252" s="48">
        <f>'1_Raw_Games'!C249</f>
        <v/>
      </c>
      <c r="E252" s="48">
        <f>'1_Raw_Games'!O249</f>
        <v/>
      </c>
      <c r="F252" s="52">
        <f>INDEX($L$6:$L$35,MATCH(C252,$K$6:$K$35,0))</f>
        <v/>
      </c>
      <c r="G252" s="52">
        <f>INDEX($L$6:$L$35,MATCH(D252,$K$6:$K$35,0))</f>
        <v/>
      </c>
      <c r="H252" s="52">
        <f>F252-G252+$L$36</f>
        <v/>
      </c>
      <c r="I252" s="51">
        <f>'2_Params'!$B$11*LN(1+EXP(-(2*E252-1)*H252))</f>
        <v/>
      </c>
    </row>
    <row r="253" ht="15" customHeight="1" s="35">
      <c r="A253" s="48">
        <f>'1_Raw_Games'!A250</f>
        <v/>
      </c>
      <c r="B253" s="49">
        <f>'1_Raw_Games'!B250</f>
        <v/>
      </c>
      <c r="C253" s="48">
        <f>'1_Raw_Games'!D250</f>
        <v/>
      </c>
      <c r="D253" s="48">
        <f>'1_Raw_Games'!C250</f>
        <v/>
      </c>
      <c r="E253" s="48">
        <f>'1_Raw_Games'!O250</f>
        <v/>
      </c>
      <c r="F253" s="52">
        <f>INDEX($L$6:$L$35,MATCH(C253,$K$6:$K$35,0))</f>
        <v/>
      </c>
      <c r="G253" s="52">
        <f>INDEX($L$6:$L$35,MATCH(D253,$K$6:$K$35,0))</f>
        <v/>
      </c>
      <c r="H253" s="52">
        <f>F253-G253+$L$36</f>
        <v/>
      </c>
      <c r="I253" s="51">
        <f>'2_Params'!$B$11*LN(1+EXP(-(2*E253-1)*H253))</f>
        <v/>
      </c>
    </row>
    <row r="254" ht="15" customHeight="1" s="35">
      <c r="A254" s="48">
        <f>'1_Raw_Games'!A251</f>
        <v/>
      </c>
      <c r="B254" s="49">
        <f>'1_Raw_Games'!B251</f>
        <v/>
      </c>
      <c r="C254" s="48">
        <f>'1_Raw_Games'!D251</f>
        <v/>
      </c>
      <c r="D254" s="48">
        <f>'1_Raw_Games'!C251</f>
        <v/>
      </c>
      <c r="E254" s="48">
        <f>'1_Raw_Games'!O251</f>
        <v/>
      </c>
      <c r="F254" s="52">
        <f>INDEX($L$6:$L$35,MATCH(C254,$K$6:$K$35,0))</f>
        <v/>
      </c>
      <c r="G254" s="52">
        <f>INDEX($L$6:$L$35,MATCH(D254,$K$6:$K$35,0))</f>
        <v/>
      </c>
      <c r="H254" s="52">
        <f>F254-G254+$L$36</f>
        <v/>
      </c>
      <c r="I254" s="51">
        <f>'2_Params'!$B$11*LN(1+EXP(-(2*E254-1)*H254))</f>
        <v/>
      </c>
    </row>
    <row r="255" ht="15" customHeight="1" s="35">
      <c r="A255" s="48">
        <f>'1_Raw_Games'!A252</f>
        <v/>
      </c>
      <c r="B255" s="49">
        <f>'1_Raw_Games'!B252</f>
        <v/>
      </c>
      <c r="C255" s="48">
        <f>'1_Raw_Games'!D252</f>
        <v/>
      </c>
      <c r="D255" s="48">
        <f>'1_Raw_Games'!C252</f>
        <v/>
      </c>
      <c r="E255" s="48">
        <f>'1_Raw_Games'!O252</f>
        <v/>
      </c>
      <c r="F255" s="52">
        <f>INDEX($L$6:$L$35,MATCH(C255,$K$6:$K$35,0))</f>
        <v/>
      </c>
      <c r="G255" s="52">
        <f>INDEX($L$6:$L$35,MATCH(D255,$K$6:$K$35,0))</f>
        <v/>
      </c>
      <c r="H255" s="52">
        <f>F255-G255+$L$36</f>
        <v/>
      </c>
      <c r="I255" s="51">
        <f>'2_Params'!$B$11*LN(1+EXP(-(2*E255-1)*H255))</f>
        <v/>
      </c>
    </row>
    <row r="256" ht="15" customHeight="1" s="35">
      <c r="A256" s="48">
        <f>'1_Raw_Games'!A253</f>
        <v/>
      </c>
      <c r="B256" s="49">
        <f>'1_Raw_Games'!B253</f>
        <v/>
      </c>
      <c r="C256" s="48">
        <f>'1_Raw_Games'!D253</f>
        <v/>
      </c>
      <c r="D256" s="48">
        <f>'1_Raw_Games'!C253</f>
        <v/>
      </c>
      <c r="E256" s="48">
        <f>'1_Raw_Games'!O253</f>
        <v/>
      </c>
      <c r="F256" s="52">
        <f>INDEX($L$6:$L$35,MATCH(C256,$K$6:$K$35,0))</f>
        <v/>
      </c>
      <c r="G256" s="52">
        <f>INDEX($L$6:$L$35,MATCH(D256,$K$6:$K$35,0))</f>
        <v/>
      </c>
      <c r="H256" s="52">
        <f>F256-G256+$L$36</f>
        <v/>
      </c>
      <c r="I256" s="51">
        <f>'2_Params'!$B$11*LN(1+EXP(-(2*E256-1)*H256))</f>
        <v/>
      </c>
    </row>
    <row r="257" ht="15" customHeight="1" s="35">
      <c r="A257" s="48">
        <f>'1_Raw_Games'!A254</f>
        <v/>
      </c>
      <c r="B257" s="49">
        <f>'1_Raw_Games'!B254</f>
        <v/>
      </c>
      <c r="C257" s="48">
        <f>'1_Raw_Games'!D254</f>
        <v/>
      </c>
      <c r="D257" s="48">
        <f>'1_Raw_Games'!C254</f>
        <v/>
      </c>
      <c r="E257" s="48">
        <f>'1_Raw_Games'!O254</f>
        <v/>
      </c>
      <c r="F257" s="52">
        <f>INDEX($L$6:$L$35,MATCH(C257,$K$6:$K$35,0))</f>
        <v/>
      </c>
      <c r="G257" s="52">
        <f>INDEX($L$6:$L$35,MATCH(D257,$K$6:$K$35,0))</f>
        <v/>
      </c>
      <c r="H257" s="52">
        <f>F257-G257+$L$36</f>
        <v/>
      </c>
      <c r="I257" s="51">
        <f>'2_Params'!$B$11*LN(1+EXP(-(2*E257-1)*H257))</f>
        <v/>
      </c>
    </row>
    <row r="258" ht="15" customHeight="1" s="35">
      <c r="A258" s="48">
        <f>'1_Raw_Games'!A255</f>
        <v/>
      </c>
      <c r="B258" s="49">
        <f>'1_Raw_Games'!B255</f>
        <v/>
      </c>
      <c r="C258" s="48">
        <f>'1_Raw_Games'!D255</f>
        <v/>
      </c>
      <c r="D258" s="48">
        <f>'1_Raw_Games'!C255</f>
        <v/>
      </c>
      <c r="E258" s="48">
        <f>'1_Raw_Games'!O255</f>
        <v/>
      </c>
      <c r="F258" s="52">
        <f>INDEX($L$6:$L$35,MATCH(C258,$K$6:$K$35,0))</f>
        <v/>
      </c>
      <c r="G258" s="52">
        <f>INDEX($L$6:$L$35,MATCH(D258,$K$6:$K$35,0))</f>
        <v/>
      </c>
      <c r="H258" s="52">
        <f>F258-G258+$L$36</f>
        <v/>
      </c>
      <c r="I258" s="51">
        <f>'2_Params'!$B$11*LN(1+EXP(-(2*E258-1)*H258))</f>
        <v/>
      </c>
    </row>
    <row r="259" ht="15" customHeight="1" s="35">
      <c r="A259" s="48">
        <f>'1_Raw_Games'!A256</f>
        <v/>
      </c>
      <c r="B259" s="49">
        <f>'1_Raw_Games'!B256</f>
        <v/>
      </c>
      <c r="C259" s="48">
        <f>'1_Raw_Games'!D256</f>
        <v/>
      </c>
      <c r="D259" s="48">
        <f>'1_Raw_Games'!C256</f>
        <v/>
      </c>
      <c r="E259" s="48">
        <f>'1_Raw_Games'!O256</f>
        <v/>
      </c>
      <c r="F259" s="52">
        <f>INDEX($L$6:$L$35,MATCH(C259,$K$6:$K$35,0))</f>
        <v/>
      </c>
      <c r="G259" s="52">
        <f>INDEX($L$6:$L$35,MATCH(D259,$K$6:$K$35,0))</f>
        <v/>
      </c>
      <c r="H259" s="52">
        <f>F259-G259+$L$36</f>
        <v/>
      </c>
      <c r="I259" s="51">
        <f>'2_Params'!$B$11*LN(1+EXP(-(2*E259-1)*H259))</f>
        <v/>
      </c>
    </row>
    <row r="260" ht="15" customHeight="1" s="35">
      <c r="A260" s="48">
        <f>'1_Raw_Games'!A257</f>
        <v/>
      </c>
      <c r="B260" s="49">
        <f>'1_Raw_Games'!B257</f>
        <v/>
      </c>
      <c r="C260" s="48">
        <f>'1_Raw_Games'!D257</f>
        <v/>
      </c>
      <c r="D260" s="48">
        <f>'1_Raw_Games'!C257</f>
        <v/>
      </c>
      <c r="E260" s="48">
        <f>'1_Raw_Games'!O257</f>
        <v/>
      </c>
      <c r="F260" s="52">
        <f>INDEX($L$6:$L$35,MATCH(C260,$K$6:$K$35,0))</f>
        <v/>
      </c>
      <c r="G260" s="52">
        <f>INDEX($L$6:$L$35,MATCH(D260,$K$6:$K$35,0))</f>
        <v/>
      </c>
      <c r="H260" s="52">
        <f>F260-G260+$L$36</f>
        <v/>
      </c>
      <c r="I260" s="51">
        <f>'2_Params'!$B$11*LN(1+EXP(-(2*E260-1)*H260))</f>
        <v/>
      </c>
    </row>
    <row r="261" ht="15" customHeight="1" s="35">
      <c r="A261" s="48">
        <f>'1_Raw_Games'!A258</f>
        <v/>
      </c>
      <c r="B261" s="49">
        <f>'1_Raw_Games'!B258</f>
        <v/>
      </c>
      <c r="C261" s="48">
        <f>'1_Raw_Games'!D258</f>
        <v/>
      </c>
      <c r="D261" s="48">
        <f>'1_Raw_Games'!C258</f>
        <v/>
      </c>
      <c r="E261" s="48">
        <f>'1_Raw_Games'!O258</f>
        <v/>
      </c>
      <c r="F261" s="52">
        <f>INDEX($L$6:$L$35,MATCH(C261,$K$6:$K$35,0))</f>
        <v/>
      </c>
      <c r="G261" s="52">
        <f>INDEX($L$6:$L$35,MATCH(D261,$K$6:$K$35,0))</f>
        <v/>
      </c>
      <c r="H261" s="52">
        <f>F261-G261+$L$36</f>
        <v/>
      </c>
      <c r="I261" s="51">
        <f>'2_Params'!$B$11*LN(1+EXP(-(2*E261-1)*H261))</f>
        <v/>
      </c>
    </row>
    <row r="262" ht="15" customHeight="1" s="35">
      <c r="A262" s="48">
        <f>'1_Raw_Games'!A259</f>
        <v/>
      </c>
      <c r="B262" s="49">
        <f>'1_Raw_Games'!B259</f>
        <v/>
      </c>
      <c r="C262" s="48">
        <f>'1_Raw_Games'!D259</f>
        <v/>
      </c>
      <c r="D262" s="48">
        <f>'1_Raw_Games'!C259</f>
        <v/>
      </c>
      <c r="E262" s="48">
        <f>'1_Raw_Games'!O259</f>
        <v/>
      </c>
      <c r="F262" s="52">
        <f>INDEX($L$6:$L$35,MATCH(C262,$K$6:$K$35,0))</f>
        <v/>
      </c>
      <c r="G262" s="52">
        <f>INDEX($L$6:$L$35,MATCH(D262,$K$6:$K$35,0))</f>
        <v/>
      </c>
      <c r="H262" s="52">
        <f>F262-G262+$L$36</f>
        <v/>
      </c>
      <c r="I262" s="51">
        <f>'2_Params'!$B$11*LN(1+EXP(-(2*E262-1)*H262))</f>
        <v/>
      </c>
    </row>
    <row r="263" ht="15" customHeight="1" s="35">
      <c r="A263" s="48">
        <f>'1_Raw_Games'!A260</f>
        <v/>
      </c>
      <c r="B263" s="49">
        <f>'1_Raw_Games'!B260</f>
        <v/>
      </c>
      <c r="C263" s="48">
        <f>'1_Raw_Games'!D260</f>
        <v/>
      </c>
      <c r="D263" s="48">
        <f>'1_Raw_Games'!C260</f>
        <v/>
      </c>
      <c r="E263" s="48">
        <f>'1_Raw_Games'!O260</f>
        <v/>
      </c>
      <c r="F263" s="52">
        <f>INDEX($L$6:$L$35,MATCH(C263,$K$6:$K$35,0))</f>
        <v/>
      </c>
      <c r="G263" s="52">
        <f>INDEX($L$6:$L$35,MATCH(D263,$K$6:$K$35,0))</f>
        <v/>
      </c>
      <c r="H263" s="52">
        <f>F263-G263+$L$36</f>
        <v/>
      </c>
      <c r="I263" s="51">
        <f>'2_Params'!$B$11*LN(1+EXP(-(2*E263-1)*H263))</f>
        <v/>
      </c>
    </row>
    <row r="264" ht="15" customHeight="1" s="35">
      <c r="A264" s="48">
        <f>'1_Raw_Games'!A261</f>
        <v/>
      </c>
      <c r="B264" s="49">
        <f>'1_Raw_Games'!B261</f>
        <v/>
      </c>
      <c r="C264" s="48">
        <f>'1_Raw_Games'!D261</f>
        <v/>
      </c>
      <c r="D264" s="48">
        <f>'1_Raw_Games'!C261</f>
        <v/>
      </c>
      <c r="E264" s="48">
        <f>'1_Raw_Games'!O261</f>
        <v/>
      </c>
      <c r="F264" s="52">
        <f>INDEX($L$6:$L$35,MATCH(C264,$K$6:$K$35,0))</f>
        <v/>
      </c>
      <c r="G264" s="52">
        <f>INDEX($L$6:$L$35,MATCH(D264,$K$6:$K$35,0))</f>
        <v/>
      </c>
      <c r="H264" s="52">
        <f>F264-G264+$L$36</f>
        <v/>
      </c>
      <c r="I264" s="51">
        <f>'2_Params'!$B$11*LN(1+EXP(-(2*E264-1)*H264))</f>
        <v/>
      </c>
    </row>
    <row r="265" ht="15" customHeight="1" s="35">
      <c r="A265" s="48">
        <f>'1_Raw_Games'!A262</f>
        <v/>
      </c>
      <c r="B265" s="49">
        <f>'1_Raw_Games'!B262</f>
        <v/>
      </c>
      <c r="C265" s="48">
        <f>'1_Raw_Games'!D262</f>
        <v/>
      </c>
      <c r="D265" s="48">
        <f>'1_Raw_Games'!C262</f>
        <v/>
      </c>
      <c r="E265" s="48">
        <f>'1_Raw_Games'!O262</f>
        <v/>
      </c>
      <c r="F265" s="52">
        <f>INDEX($L$6:$L$35,MATCH(C265,$K$6:$K$35,0))</f>
        <v/>
      </c>
      <c r="G265" s="52">
        <f>INDEX($L$6:$L$35,MATCH(D265,$K$6:$K$35,0))</f>
        <v/>
      </c>
      <c r="H265" s="52">
        <f>F265-G265+$L$36</f>
        <v/>
      </c>
      <c r="I265" s="51">
        <f>'2_Params'!$B$11*LN(1+EXP(-(2*E265-1)*H265))</f>
        <v/>
      </c>
    </row>
    <row r="266" ht="15" customHeight="1" s="35">
      <c r="A266" s="48">
        <f>'1_Raw_Games'!A263</f>
        <v/>
      </c>
      <c r="B266" s="49">
        <f>'1_Raw_Games'!B263</f>
        <v/>
      </c>
      <c r="C266" s="48">
        <f>'1_Raw_Games'!D263</f>
        <v/>
      </c>
      <c r="D266" s="48">
        <f>'1_Raw_Games'!C263</f>
        <v/>
      </c>
      <c r="E266" s="48">
        <f>'1_Raw_Games'!O263</f>
        <v/>
      </c>
      <c r="F266" s="52">
        <f>INDEX($L$6:$L$35,MATCH(C266,$K$6:$K$35,0))</f>
        <v/>
      </c>
      <c r="G266" s="52">
        <f>INDEX($L$6:$L$35,MATCH(D266,$K$6:$K$35,0))</f>
        <v/>
      </c>
      <c r="H266" s="52">
        <f>F266-G266+$L$36</f>
        <v/>
      </c>
      <c r="I266" s="51">
        <f>'2_Params'!$B$11*LN(1+EXP(-(2*E266-1)*H266))</f>
        <v/>
      </c>
    </row>
    <row r="267" ht="15" customHeight="1" s="35">
      <c r="A267" s="48">
        <f>'1_Raw_Games'!A264</f>
        <v/>
      </c>
      <c r="B267" s="49">
        <f>'1_Raw_Games'!B264</f>
        <v/>
      </c>
      <c r="C267" s="48">
        <f>'1_Raw_Games'!D264</f>
        <v/>
      </c>
      <c r="D267" s="48">
        <f>'1_Raw_Games'!C264</f>
        <v/>
      </c>
      <c r="E267" s="48">
        <f>'1_Raw_Games'!O264</f>
        <v/>
      </c>
      <c r="F267" s="52">
        <f>INDEX($L$6:$L$35,MATCH(C267,$K$6:$K$35,0))</f>
        <v/>
      </c>
      <c r="G267" s="52">
        <f>INDEX($L$6:$L$35,MATCH(D267,$K$6:$K$35,0))</f>
        <v/>
      </c>
      <c r="H267" s="52">
        <f>F267-G267+$L$36</f>
        <v/>
      </c>
      <c r="I267" s="51">
        <f>'2_Params'!$B$11*LN(1+EXP(-(2*E267-1)*H267))</f>
        <v/>
      </c>
    </row>
    <row r="268" ht="15" customHeight="1" s="35">
      <c r="A268" s="48">
        <f>'1_Raw_Games'!A265</f>
        <v/>
      </c>
      <c r="B268" s="49">
        <f>'1_Raw_Games'!B265</f>
        <v/>
      </c>
      <c r="C268" s="48">
        <f>'1_Raw_Games'!D265</f>
        <v/>
      </c>
      <c r="D268" s="48">
        <f>'1_Raw_Games'!C265</f>
        <v/>
      </c>
      <c r="E268" s="48">
        <f>'1_Raw_Games'!O265</f>
        <v/>
      </c>
      <c r="F268" s="52">
        <f>INDEX($L$6:$L$35,MATCH(C268,$K$6:$K$35,0))</f>
        <v/>
      </c>
      <c r="G268" s="52">
        <f>INDEX($L$6:$L$35,MATCH(D268,$K$6:$K$35,0))</f>
        <v/>
      </c>
      <c r="H268" s="52">
        <f>F268-G268+$L$36</f>
        <v/>
      </c>
      <c r="I268" s="51">
        <f>'2_Params'!$B$11*LN(1+EXP(-(2*E268-1)*H268))</f>
        <v/>
      </c>
    </row>
    <row r="269" ht="15" customHeight="1" s="35">
      <c r="A269" s="48">
        <f>'1_Raw_Games'!A266</f>
        <v/>
      </c>
      <c r="B269" s="49">
        <f>'1_Raw_Games'!B266</f>
        <v/>
      </c>
      <c r="C269" s="48">
        <f>'1_Raw_Games'!D266</f>
        <v/>
      </c>
      <c r="D269" s="48">
        <f>'1_Raw_Games'!C266</f>
        <v/>
      </c>
      <c r="E269" s="48">
        <f>'1_Raw_Games'!O266</f>
        <v/>
      </c>
      <c r="F269" s="52">
        <f>INDEX($L$6:$L$35,MATCH(C269,$K$6:$K$35,0))</f>
        <v/>
      </c>
      <c r="G269" s="52">
        <f>INDEX($L$6:$L$35,MATCH(D269,$K$6:$K$35,0))</f>
        <v/>
      </c>
      <c r="H269" s="52">
        <f>F269-G269+$L$36</f>
        <v/>
      </c>
      <c r="I269" s="51">
        <f>'2_Params'!$B$11*LN(1+EXP(-(2*E269-1)*H269))</f>
        <v/>
      </c>
    </row>
    <row r="270" ht="15" customHeight="1" s="35">
      <c r="A270" s="48">
        <f>'1_Raw_Games'!A267</f>
        <v/>
      </c>
      <c r="B270" s="49">
        <f>'1_Raw_Games'!B267</f>
        <v/>
      </c>
      <c r="C270" s="48">
        <f>'1_Raw_Games'!D267</f>
        <v/>
      </c>
      <c r="D270" s="48">
        <f>'1_Raw_Games'!C267</f>
        <v/>
      </c>
      <c r="E270" s="48">
        <f>'1_Raw_Games'!O267</f>
        <v/>
      </c>
      <c r="F270" s="52">
        <f>INDEX($L$6:$L$35,MATCH(C270,$K$6:$K$35,0))</f>
        <v/>
      </c>
      <c r="G270" s="52">
        <f>INDEX($L$6:$L$35,MATCH(D270,$K$6:$K$35,0))</f>
        <v/>
      </c>
      <c r="H270" s="52">
        <f>F270-G270+$L$36</f>
        <v/>
      </c>
      <c r="I270" s="51">
        <f>'2_Params'!$B$11*LN(1+EXP(-(2*E270-1)*H270))</f>
        <v/>
      </c>
    </row>
    <row r="271" ht="15" customHeight="1" s="35">
      <c r="A271" s="48">
        <f>'1_Raw_Games'!A268</f>
        <v/>
      </c>
      <c r="B271" s="49">
        <f>'1_Raw_Games'!B268</f>
        <v/>
      </c>
      <c r="C271" s="48">
        <f>'1_Raw_Games'!D268</f>
        <v/>
      </c>
      <c r="D271" s="48">
        <f>'1_Raw_Games'!C268</f>
        <v/>
      </c>
      <c r="E271" s="48">
        <f>'1_Raw_Games'!O268</f>
        <v/>
      </c>
      <c r="F271" s="52">
        <f>INDEX($L$6:$L$35,MATCH(C271,$K$6:$K$35,0))</f>
        <v/>
      </c>
      <c r="G271" s="52">
        <f>INDEX($L$6:$L$35,MATCH(D271,$K$6:$K$35,0))</f>
        <v/>
      </c>
      <c r="H271" s="52">
        <f>F271-G271+$L$36</f>
        <v/>
      </c>
      <c r="I271" s="51">
        <f>'2_Params'!$B$11*LN(1+EXP(-(2*E271-1)*H271))</f>
        <v/>
      </c>
    </row>
    <row r="272" ht="15" customHeight="1" s="35">
      <c r="A272" s="48">
        <f>'1_Raw_Games'!A269</f>
        <v/>
      </c>
      <c r="B272" s="49">
        <f>'1_Raw_Games'!B269</f>
        <v/>
      </c>
      <c r="C272" s="48">
        <f>'1_Raw_Games'!D269</f>
        <v/>
      </c>
      <c r="D272" s="48">
        <f>'1_Raw_Games'!C269</f>
        <v/>
      </c>
      <c r="E272" s="48">
        <f>'1_Raw_Games'!O269</f>
        <v/>
      </c>
      <c r="F272" s="52">
        <f>INDEX($L$6:$L$35,MATCH(C272,$K$6:$K$35,0))</f>
        <v/>
      </c>
      <c r="G272" s="52">
        <f>INDEX($L$6:$L$35,MATCH(D272,$K$6:$K$35,0))</f>
        <v/>
      </c>
      <c r="H272" s="52">
        <f>F272-G272+$L$36</f>
        <v/>
      </c>
      <c r="I272" s="51">
        <f>'2_Params'!$B$11*LN(1+EXP(-(2*E272-1)*H272))</f>
        <v/>
      </c>
    </row>
    <row r="273" ht="15" customHeight="1" s="35">
      <c r="A273" s="48">
        <f>'1_Raw_Games'!A270</f>
        <v/>
      </c>
      <c r="B273" s="49">
        <f>'1_Raw_Games'!B270</f>
        <v/>
      </c>
      <c r="C273" s="48">
        <f>'1_Raw_Games'!D270</f>
        <v/>
      </c>
      <c r="D273" s="48">
        <f>'1_Raw_Games'!C270</f>
        <v/>
      </c>
      <c r="E273" s="48">
        <f>'1_Raw_Games'!O270</f>
        <v/>
      </c>
      <c r="F273" s="52">
        <f>INDEX($L$6:$L$35,MATCH(C273,$K$6:$K$35,0))</f>
        <v/>
      </c>
      <c r="G273" s="52">
        <f>INDEX($L$6:$L$35,MATCH(D273,$K$6:$K$35,0))</f>
        <v/>
      </c>
      <c r="H273" s="52">
        <f>F273-G273+$L$36</f>
        <v/>
      </c>
      <c r="I273" s="51">
        <f>'2_Params'!$B$11*LN(1+EXP(-(2*E273-1)*H273))</f>
        <v/>
      </c>
    </row>
    <row r="274" ht="15" customHeight="1" s="35">
      <c r="A274" s="48">
        <f>'1_Raw_Games'!A271</f>
        <v/>
      </c>
      <c r="B274" s="49">
        <f>'1_Raw_Games'!B271</f>
        <v/>
      </c>
      <c r="C274" s="48">
        <f>'1_Raw_Games'!D271</f>
        <v/>
      </c>
      <c r="D274" s="48">
        <f>'1_Raw_Games'!C271</f>
        <v/>
      </c>
      <c r="E274" s="48">
        <f>'1_Raw_Games'!O271</f>
        <v/>
      </c>
      <c r="F274" s="52">
        <f>INDEX($L$6:$L$35,MATCH(C274,$K$6:$K$35,0))</f>
        <v/>
      </c>
      <c r="G274" s="52">
        <f>INDEX($L$6:$L$35,MATCH(D274,$K$6:$K$35,0))</f>
        <v/>
      </c>
      <c r="H274" s="52">
        <f>F274-G274+$L$36</f>
        <v/>
      </c>
      <c r="I274" s="51">
        <f>'2_Params'!$B$11*LN(1+EXP(-(2*E274-1)*H274))</f>
        <v/>
      </c>
    </row>
    <row r="275" ht="15" customHeight="1" s="35">
      <c r="A275" s="48">
        <f>'1_Raw_Games'!A272</f>
        <v/>
      </c>
      <c r="B275" s="49">
        <f>'1_Raw_Games'!B272</f>
        <v/>
      </c>
      <c r="C275" s="48">
        <f>'1_Raw_Games'!D272</f>
        <v/>
      </c>
      <c r="D275" s="48">
        <f>'1_Raw_Games'!C272</f>
        <v/>
      </c>
      <c r="E275" s="48">
        <f>'1_Raw_Games'!O272</f>
        <v/>
      </c>
      <c r="F275" s="52">
        <f>INDEX($L$6:$L$35,MATCH(C275,$K$6:$K$35,0))</f>
        <v/>
      </c>
      <c r="G275" s="52">
        <f>INDEX($L$6:$L$35,MATCH(D275,$K$6:$K$35,0))</f>
        <v/>
      </c>
      <c r="H275" s="52">
        <f>F275-G275+$L$36</f>
        <v/>
      </c>
      <c r="I275" s="51">
        <f>'2_Params'!$B$11*LN(1+EXP(-(2*E275-1)*H275))</f>
        <v/>
      </c>
    </row>
    <row r="276" ht="15" customHeight="1" s="35">
      <c r="A276" s="48">
        <f>'1_Raw_Games'!A273</f>
        <v/>
      </c>
      <c r="B276" s="49">
        <f>'1_Raw_Games'!B273</f>
        <v/>
      </c>
      <c r="C276" s="48">
        <f>'1_Raw_Games'!D273</f>
        <v/>
      </c>
      <c r="D276" s="48">
        <f>'1_Raw_Games'!C273</f>
        <v/>
      </c>
      <c r="E276" s="48">
        <f>'1_Raw_Games'!O273</f>
        <v/>
      </c>
      <c r="F276" s="52">
        <f>INDEX($L$6:$L$35,MATCH(C276,$K$6:$K$35,0))</f>
        <v/>
      </c>
      <c r="G276" s="52">
        <f>INDEX($L$6:$L$35,MATCH(D276,$K$6:$K$35,0))</f>
        <v/>
      </c>
      <c r="H276" s="52">
        <f>F276-G276+$L$36</f>
        <v/>
      </c>
      <c r="I276" s="51">
        <f>'2_Params'!$B$11*LN(1+EXP(-(2*E276-1)*H276))</f>
        <v/>
      </c>
    </row>
    <row r="277" ht="15" customHeight="1" s="35">
      <c r="A277" s="48">
        <f>'1_Raw_Games'!A274</f>
        <v/>
      </c>
      <c r="B277" s="49">
        <f>'1_Raw_Games'!B274</f>
        <v/>
      </c>
      <c r="C277" s="48">
        <f>'1_Raw_Games'!D274</f>
        <v/>
      </c>
      <c r="D277" s="48">
        <f>'1_Raw_Games'!C274</f>
        <v/>
      </c>
      <c r="E277" s="48">
        <f>'1_Raw_Games'!O274</f>
        <v/>
      </c>
      <c r="F277" s="52">
        <f>INDEX($L$6:$L$35,MATCH(C277,$K$6:$K$35,0))</f>
        <v/>
      </c>
      <c r="G277" s="52">
        <f>INDEX($L$6:$L$35,MATCH(D277,$K$6:$K$35,0))</f>
        <v/>
      </c>
      <c r="H277" s="52">
        <f>F277-G277+$L$36</f>
        <v/>
      </c>
      <c r="I277" s="51">
        <f>'2_Params'!$B$11*LN(1+EXP(-(2*E277-1)*H277))</f>
        <v/>
      </c>
    </row>
    <row r="278" ht="15" customHeight="1" s="35">
      <c r="A278" s="48">
        <f>'1_Raw_Games'!A275</f>
        <v/>
      </c>
      <c r="B278" s="49">
        <f>'1_Raw_Games'!B275</f>
        <v/>
      </c>
      <c r="C278" s="48">
        <f>'1_Raw_Games'!D275</f>
        <v/>
      </c>
      <c r="D278" s="48">
        <f>'1_Raw_Games'!C275</f>
        <v/>
      </c>
      <c r="E278" s="48">
        <f>'1_Raw_Games'!O275</f>
        <v/>
      </c>
      <c r="F278" s="52">
        <f>INDEX($L$6:$L$35,MATCH(C278,$K$6:$K$35,0))</f>
        <v/>
      </c>
      <c r="G278" s="52">
        <f>INDEX($L$6:$L$35,MATCH(D278,$K$6:$K$35,0))</f>
        <v/>
      </c>
      <c r="H278" s="52">
        <f>F278-G278+$L$36</f>
        <v/>
      </c>
      <c r="I278" s="51">
        <f>'2_Params'!$B$11*LN(1+EXP(-(2*E278-1)*H278))</f>
        <v/>
      </c>
    </row>
    <row r="279" ht="15" customHeight="1" s="35">
      <c r="A279" s="48">
        <f>'1_Raw_Games'!A276</f>
        <v/>
      </c>
      <c r="B279" s="49">
        <f>'1_Raw_Games'!B276</f>
        <v/>
      </c>
      <c r="C279" s="48">
        <f>'1_Raw_Games'!D276</f>
        <v/>
      </c>
      <c r="D279" s="48">
        <f>'1_Raw_Games'!C276</f>
        <v/>
      </c>
      <c r="E279" s="48">
        <f>'1_Raw_Games'!O276</f>
        <v/>
      </c>
      <c r="F279" s="52">
        <f>INDEX($L$6:$L$35,MATCH(C279,$K$6:$K$35,0))</f>
        <v/>
      </c>
      <c r="G279" s="52">
        <f>INDEX($L$6:$L$35,MATCH(D279,$K$6:$K$35,0))</f>
        <v/>
      </c>
      <c r="H279" s="52">
        <f>F279-G279+$L$36</f>
        <v/>
      </c>
      <c r="I279" s="51">
        <f>'2_Params'!$B$11*LN(1+EXP(-(2*E279-1)*H279))</f>
        <v/>
      </c>
    </row>
    <row r="280" ht="15" customHeight="1" s="35">
      <c r="A280" s="48">
        <f>'1_Raw_Games'!A277</f>
        <v/>
      </c>
      <c r="B280" s="49">
        <f>'1_Raw_Games'!B277</f>
        <v/>
      </c>
      <c r="C280" s="48">
        <f>'1_Raw_Games'!D277</f>
        <v/>
      </c>
      <c r="D280" s="48">
        <f>'1_Raw_Games'!C277</f>
        <v/>
      </c>
      <c r="E280" s="48">
        <f>'1_Raw_Games'!O277</f>
        <v/>
      </c>
      <c r="F280" s="52">
        <f>INDEX($L$6:$L$35,MATCH(C280,$K$6:$K$35,0))</f>
        <v/>
      </c>
      <c r="G280" s="52">
        <f>INDEX($L$6:$L$35,MATCH(D280,$K$6:$K$35,0))</f>
        <v/>
      </c>
      <c r="H280" s="52">
        <f>F280-G280+$L$36</f>
        <v/>
      </c>
      <c r="I280" s="51">
        <f>'2_Params'!$B$11*LN(1+EXP(-(2*E280-1)*H280))</f>
        <v/>
      </c>
    </row>
    <row r="281" ht="15" customHeight="1" s="35">
      <c r="A281" s="48">
        <f>'1_Raw_Games'!A278</f>
        <v/>
      </c>
      <c r="B281" s="49">
        <f>'1_Raw_Games'!B278</f>
        <v/>
      </c>
      <c r="C281" s="48">
        <f>'1_Raw_Games'!D278</f>
        <v/>
      </c>
      <c r="D281" s="48">
        <f>'1_Raw_Games'!C278</f>
        <v/>
      </c>
      <c r="E281" s="48">
        <f>'1_Raw_Games'!O278</f>
        <v/>
      </c>
      <c r="F281" s="52">
        <f>INDEX($L$6:$L$35,MATCH(C281,$K$6:$K$35,0))</f>
        <v/>
      </c>
      <c r="G281" s="52">
        <f>INDEX($L$6:$L$35,MATCH(D281,$K$6:$K$35,0))</f>
        <v/>
      </c>
      <c r="H281" s="52">
        <f>F281-G281+$L$36</f>
        <v/>
      </c>
      <c r="I281" s="51">
        <f>'2_Params'!$B$11*LN(1+EXP(-(2*E281-1)*H281))</f>
        <v/>
      </c>
    </row>
    <row r="282" ht="15" customHeight="1" s="35">
      <c r="A282" s="48">
        <f>'1_Raw_Games'!A279</f>
        <v/>
      </c>
      <c r="B282" s="49">
        <f>'1_Raw_Games'!B279</f>
        <v/>
      </c>
      <c r="C282" s="48">
        <f>'1_Raw_Games'!D279</f>
        <v/>
      </c>
      <c r="D282" s="48">
        <f>'1_Raw_Games'!C279</f>
        <v/>
      </c>
      <c r="E282" s="48">
        <f>'1_Raw_Games'!O279</f>
        <v/>
      </c>
      <c r="F282" s="52">
        <f>INDEX($L$6:$L$35,MATCH(C282,$K$6:$K$35,0))</f>
        <v/>
      </c>
      <c r="G282" s="52">
        <f>INDEX($L$6:$L$35,MATCH(D282,$K$6:$K$35,0))</f>
        <v/>
      </c>
      <c r="H282" s="52">
        <f>F282-G282+$L$36</f>
        <v/>
      </c>
      <c r="I282" s="51">
        <f>'2_Params'!$B$11*LN(1+EXP(-(2*E282-1)*H282))</f>
        <v/>
      </c>
    </row>
    <row r="283" ht="15" customHeight="1" s="35">
      <c r="A283" s="48">
        <f>'1_Raw_Games'!A280</f>
        <v/>
      </c>
      <c r="B283" s="49">
        <f>'1_Raw_Games'!B280</f>
        <v/>
      </c>
      <c r="C283" s="48">
        <f>'1_Raw_Games'!D280</f>
        <v/>
      </c>
      <c r="D283" s="48">
        <f>'1_Raw_Games'!C280</f>
        <v/>
      </c>
      <c r="E283" s="48">
        <f>'1_Raw_Games'!O280</f>
        <v/>
      </c>
      <c r="F283" s="52">
        <f>INDEX($L$6:$L$35,MATCH(C283,$K$6:$K$35,0))</f>
        <v/>
      </c>
      <c r="G283" s="52">
        <f>INDEX($L$6:$L$35,MATCH(D283,$K$6:$K$35,0))</f>
        <v/>
      </c>
      <c r="H283" s="52">
        <f>F283-G283+$L$36</f>
        <v/>
      </c>
      <c r="I283" s="51">
        <f>'2_Params'!$B$11*LN(1+EXP(-(2*E283-1)*H283))</f>
        <v/>
      </c>
    </row>
    <row r="284" ht="15" customHeight="1" s="35">
      <c r="A284" s="48">
        <f>'1_Raw_Games'!A281</f>
        <v/>
      </c>
      <c r="B284" s="49">
        <f>'1_Raw_Games'!B281</f>
        <v/>
      </c>
      <c r="C284" s="48">
        <f>'1_Raw_Games'!D281</f>
        <v/>
      </c>
      <c r="D284" s="48">
        <f>'1_Raw_Games'!C281</f>
        <v/>
      </c>
      <c r="E284" s="48">
        <f>'1_Raw_Games'!O281</f>
        <v/>
      </c>
      <c r="F284" s="52">
        <f>INDEX($L$6:$L$35,MATCH(C284,$K$6:$K$35,0))</f>
        <v/>
      </c>
      <c r="G284" s="52">
        <f>INDEX($L$6:$L$35,MATCH(D284,$K$6:$K$35,0))</f>
        <v/>
      </c>
      <c r="H284" s="52">
        <f>F284-G284+$L$36</f>
        <v/>
      </c>
      <c r="I284" s="51">
        <f>'2_Params'!$B$11*LN(1+EXP(-(2*E284-1)*H284))</f>
        <v/>
      </c>
    </row>
    <row r="285" ht="15" customHeight="1" s="35">
      <c r="A285" s="48">
        <f>'1_Raw_Games'!A282</f>
        <v/>
      </c>
      <c r="B285" s="49">
        <f>'1_Raw_Games'!B282</f>
        <v/>
      </c>
      <c r="C285" s="48">
        <f>'1_Raw_Games'!D282</f>
        <v/>
      </c>
      <c r="D285" s="48">
        <f>'1_Raw_Games'!C282</f>
        <v/>
      </c>
      <c r="E285" s="48">
        <f>'1_Raw_Games'!O282</f>
        <v/>
      </c>
      <c r="F285" s="52">
        <f>INDEX($L$6:$L$35,MATCH(C285,$K$6:$K$35,0))</f>
        <v/>
      </c>
      <c r="G285" s="52">
        <f>INDEX($L$6:$L$35,MATCH(D285,$K$6:$K$35,0))</f>
        <v/>
      </c>
      <c r="H285" s="52">
        <f>F285-G285+$L$36</f>
        <v/>
      </c>
      <c r="I285" s="51">
        <f>'2_Params'!$B$11*LN(1+EXP(-(2*E285-1)*H285))</f>
        <v/>
      </c>
    </row>
    <row r="286" ht="15" customHeight="1" s="35">
      <c r="A286" s="48">
        <f>'1_Raw_Games'!A283</f>
        <v/>
      </c>
      <c r="B286" s="49">
        <f>'1_Raw_Games'!B283</f>
        <v/>
      </c>
      <c r="C286" s="48">
        <f>'1_Raw_Games'!D283</f>
        <v/>
      </c>
      <c r="D286" s="48">
        <f>'1_Raw_Games'!C283</f>
        <v/>
      </c>
      <c r="E286" s="48">
        <f>'1_Raw_Games'!O283</f>
        <v/>
      </c>
      <c r="F286" s="52">
        <f>INDEX($L$6:$L$35,MATCH(C286,$K$6:$K$35,0))</f>
        <v/>
      </c>
      <c r="G286" s="52">
        <f>INDEX($L$6:$L$35,MATCH(D286,$K$6:$K$35,0))</f>
        <v/>
      </c>
      <c r="H286" s="52">
        <f>F286-G286+$L$36</f>
        <v/>
      </c>
      <c r="I286" s="51">
        <f>'2_Params'!$B$11*LN(1+EXP(-(2*E286-1)*H286))</f>
        <v/>
      </c>
    </row>
    <row r="287" ht="15" customHeight="1" s="35">
      <c r="A287" s="48">
        <f>'1_Raw_Games'!A284</f>
        <v/>
      </c>
      <c r="B287" s="49">
        <f>'1_Raw_Games'!B284</f>
        <v/>
      </c>
      <c r="C287" s="48">
        <f>'1_Raw_Games'!D284</f>
        <v/>
      </c>
      <c r="D287" s="48">
        <f>'1_Raw_Games'!C284</f>
        <v/>
      </c>
      <c r="E287" s="48">
        <f>'1_Raw_Games'!O284</f>
        <v/>
      </c>
      <c r="F287" s="52">
        <f>INDEX($L$6:$L$35,MATCH(C287,$K$6:$K$35,0))</f>
        <v/>
      </c>
      <c r="G287" s="52">
        <f>INDEX($L$6:$L$35,MATCH(D287,$K$6:$K$35,0))</f>
        <v/>
      </c>
      <c r="H287" s="52">
        <f>F287-G287+$L$36</f>
        <v/>
      </c>
      <c r="I287" s="51">
        <f>'2_Params'!$B$11*LN(1+EXP(-(2*E287-1)*H287))</f>
        <v/>
      </c>
    </row>
    <row r="288" ht="15" customHeight="1" s="35">
      <c r="A288" s="48">
        <f>'1_Raw_Games'!A285</f>
        <v/>
      </c>
      <c r="B288" s="49">
        <f>'1_Raw_Games'!B285</f>
        <v/>
      </c>
      <c r="C288" s="48">
        <f>'1_Raw_Games'!D285</f>
        <v/>
      </c>
      <c r="D288" s="48">
        <f>'1_Raw_Games'!C285</f>
        <v/>
      </c>
      <c r="E288" s="48">
        <f>'1_Raw_Games'!O285</f>
        <v/>
      </c>
      <c r="F288" s="52">
        <f>INDEX($L$6:$L$35,MATCH(C288,$K$6:$K$35,0))</f>
        <v/>
      </c>
      <c r="G288" s="52">
        <f>INDEX($L$6:$L$35,MATCH(D288,$K$6:$K$35,0))</f>
        <v/>
      </c>
      <c r="H288" s="52">
        <f>F288-G288+$L$36</f>
        <v/>
      </c>
      <c r="I288" s="51">
        <f>'2_Params'!$B$11*LN(1+EXP(-(2*E288-1)*H288))</f>
        <v/>
      </c>
    </row>
    <row r="289" ht="15" customHeight="1" s="35">
      <c r="A289" s="48">
        <f>'1_Raw_Games'!A286</f>
        <v/>
      </c>
      <c r="B289" s="49">
        <f>'1_Raw_Games'!B286</f>
        <v/>
      </c>
      <c r="C289" s="48">
        <f>'1_Raw_Games'!D286</f>
        <v/>
      </c>
      <c r="D289" s="48">
        <f>'1_Raw_Games'!C286</f>
        <v/>
      </c>
      <c r="E289" s="48">
        <f>'1_Raw_Games'!O286</f>
        <v/>
      </c>
      <c r="F289" s="52">
        <f>INDEX($L$6:$L$35,MATCH(C289,$K$6:$K$35,0))</f>
        <v/>
      </c>
      <c r="G289" s="52">
        <f>INDEX($L$6:$L$35,MATCH(D289,$K$6:$K$35,0))</f>
        <v/>
      </c>
      <c r="H289" s="52">
        <f>F289-G289+$L$36</f>
        <v/>
      </c>
      <c r="I289" s="51">
        <f>'2_Params'!$B$11*LN(1+EXP(-(2*E289-1)*H289))</f>
        <v/>
      </c>
    </row>
    <row r="290" ht="15" customHeight="1" s="35">
      <c r="A290" s="48">
        <f>'1_Raw_Games'!A287</f>
        <v/>
      </c>
      <c r="B290" s="49">
        <f>'1_Raw_Games'!B287</f>
        <v/>
      </c>
      <c r="C290" s="48">
        <f>'1_Raw_Games'!D287</f>
        <v/>
      </c>
      <c r="D290" s="48">
        <f>'1_Raw_Games'!C287</f>
        <v/>
      </c>
      <c r="E290" s="48">
        <f>'1_Raw_Games'!O287</f>
        <v/>
      </c>
      <c r="F290" s="52">
        <f>INDEX($L$6:$L$35,MATCH(C290,$K$6:$K$35,0))</f>
        <v/>
      </c>
      <c r="G290" s="52">
        <f>INDEX($L$6:$L$35,MATCH(D290,$K$6:$K$35,0))</f>
        <v/>
      </c>
      <c r="H290" s="52">
        <f>F290-G290+$L$36</f>
        <v/>
      </c>
      <c r="I290" s="51">
        <f>'2_Params'!$B$11*LN(1+EXP(-(2*E290-1)*H290))</f>
        <v/>
      </c>
    </row>
    <row r="291" ht="15" customHeight="1" s="35">
      <c r="A291" s="48">
        <f>'1_Raw_Games'!A288</f>
        <v/>
      </c>
      <c r="B291" s="49">
        <f>'1_Raw_Games'!B288</f>
        <v/>
      </c>
      <c r="C291" s="48">
        <f>'1_Raw_Games'!D288</f>
        <v/>
      </c>
      <c r="D291" s="48">
        <f>'1_Raw_Games'!C288</f>
        <v/>
      </c>
      <c r="E291" s="48">
        <f>'1_Raw_Games'!O288</f>
        <v/>
      </c>
      <c r="F291" s="52">
        <f>INDEX($L$6:$L$35,MATCH(C291,$K$6:$K$35,0))</f>
        <v/>
      </c>
      <c r="G291" s="52">
        <f>INDEX($L$6:$L$35,MATCH(D291,$K$6:$K$35,0))</f>
        <v/>
      </c>
      <c r="H291" s="52">
        <f>F291-G291+$L$36</f>
        <v/>
      </c>
      <c r="I291" s="51">
        <f>'2_Params'!$B$11*LN(1+EXP(-(2*E291-1)*H291))</f>
        <v/>
      </c>
    </row>
    <row r="292" ht="15" customHeight="1" s="35">
      <c r="A292" s="48">
        <f>'1_Raw_Games'!A289</f>
        <v/>
      </c>
      <c r="B292" s="49">
        <f>'1_Raw_Games'!B289</f>
        <v/>
      </c>
      <c r="C292" s="48">
        <f>'1_Raw_Games'!D289</f>
        <v/>
      </c>
      <c r="D292" s="48">
        <f>'1_Raw_Games'!C289</f>
        <v/>
      </c>
      <c r="E292" s="48">
        <f>'1_Raw_Games'!O289</f>
        <v/>
      </c>
      <c r="F292" s="52">
        <f>INDEX($L$6:$L$35,MATCH(C292,$K$6:$K$35,0))</f>
        <v/>
      </c>
      <c r="G292" s="52">
        <f>INDEX($L$6:$L$35,MATCH(D292,$K$6:$K$35,0))</f>
        <v/>
      </c>
      <c r="H292" s="52">
        <f>F292-G292+$L$36</f>
        <v/>
      </c>
      <c r="I292" s="51">
        <f>'2_Params'!$B$11*LN(1+EXP(-(2*E292-1)*H292))</f>
        <v/>
      </c>
    </row>
    <row r="293" ht="15" customHeight="1" s="35">
      <c r="A293" s="48">
        <f>'1_Raw_Games'!A290</f>
        <v/>
      </c>
      <c r="B293" s="49">
        <f>'1_Raw_Games'!B290</f>
        <v/>
      </c>
      <c r="C293" s="48">
        <f>'1_Raw_Games'!D290</f>
        <v/>
      </c>
      <c r="D293" s="48">
        <f>'1_Raw_Games'!C290</f>
        <v/>
      </c>
      <c r="E293" s="48">
        <f>'1_Raw_Games'!O290</f>
        <v/>
      </c>
      <c r="F293" s="52">
        <f>INDEX($L$6:$L$35,MATCH(C293,$K$6:$K$35,0))</f>
        <v/>
      </c>
      <c r="G293" s="52">
        <f>INDEX($L$6:$L$35,MATCH(D293,$K$6:$K$35,0))</f>
        <v/>
      </c>
      <c r="H293" s="52">
        <f>F293-G293+$L$36</f>
        <v/>
      </c>
      <c r="I293" s="51">
        <f>'2_Params'!$B$11*LN(1+EXP(-(2*E293-1)*H293))</f>
        <v/>
      </c>
    </row>
    <row r="294" ht="15" customHeight="1" s="35">
      <c r="A294" s="48">
        <f>'1_Raw_Games'!A291</f>
        <v/>
      </c>
      <c r="B294" s="49">
        <f>'1_Raw_Games'!B291</f>
        <v/>
      </c>
      <c r="C294" s="48">
        <f>'1_Raw_Games'!D291</f>
        <v/>
      </c>
      <c r="D294" s="48">
        <f>'1_Raw_Games'!C291</f>
        <v/>
      </c>
      <c r="E294" s="48">
        <f>'1_Raw_Games'!O291</f>
        <v/>
      </c>
      <c r="F294" s="52">
        <f>INDEX($L$6:$L$35,MATCH(C294,$K$6:$K$35,0))</f>
        <v/>
      </c>
      <c r="G294" s="52">
        <f>INDEX($L$6:$L$35,MATCH(D294,$K$6:$K$35,0))</f>
        <v/>
      </c>
      <c r="H294" s="52">
        <f>F294-G294+$L$36</f>
        <v/>
      </c>
      <c r="I294" s="51">
        <f>'2_Params'!$B$11*LN(1+EXP(-(2*E294-1)*H294))</f>
        <v/>
      </c>
    </row>
    <row r="295" ht="15" customHeight="1" s="35">
      <c r="A295" s="48">
        <f>'1_Raw_Games'!A292</f>
        <v/>
      </c>
      <c r="B295" s="49">
        <f>'1_Raw_Games'!B292</f>
        <v/>
      </c>
      <c r="C295" s="48">
        <f>'1_Raw_Games'!D292</f>
        <v/>
      </c>
      <c r="D295" s="48">
        <f>'1_Raw_Games'!C292</f>
        <v/>
      </c>
      <c r="E295" s="48">
        <f>'1_Raw_Games'!O292</f>
        <v/>
      </c>
      <c r="F295" s="52">
        <f>INDEX($L$6:$L$35,MATCH(C295,$K$6:$K$35,0))</f>
        <v/>
      </c>
      <c r="G295" s="52">
        <f>INDEX($L$6:$L$35,MATCH(D295,$K$6:$K$35,0))</f>
        <v/>
      </c>
      <c r="H295" s="52">
        <f>F295-G295+$L$36</f>
        <v/>
      </c>
      <c r="I295" s="51">
        <f>'2_Params'!$B$11*LN(1+EXP(-(2*E295-1)*H295))</f>
        <v/>
      </c>
    </row>
    <row r="296" ht="15" customHeight="1" s="35">
      <c r="A296" s="48">
        <f>'1_Raw_Games'!A293</f>
        <v/>
      </c>
      <c r="B296" s="49">
        <f>'1_Raw_Games'!B293</f>
        <v/>
      </c>
      <c r="C296" s="48">
        <f>'1_Raw_Games'!D293</f>
        <v/>
      </c>
      <c r="D296" s="48">
        <f>'1_Raw_Games'!C293</f>
        <v/>
      </c>
      <c r="E296" s="48">
        <f>'1_Raw_Games'!O293</f>
        <v/>
      </c>
      <c r="F296" s="52">
        <f>INDEX($L$6:$L$35,MATCH(C296,$K$6:$K$35,0))</f>
        <v/>
      </c>
      <c r="G296" s="52">
        <f>INDEX($L$6:$L$35,MATCH(D296,$K$6:$K$35,0))</f>
        <v/>
      </c>
      <c r="H296" s="52">
        <f>F296-G296+$L$36</f>
        <v/>
      </c>
      <c r="I296" s="51">
        <f>'2_Params'!$B$11*LN(1+EXP(-(2*E296-1)*H296))</f>
        <v/>
      </c>
    </row>
    <row r="297" ht="15" customHeight="1" s="35">
      <c r="A297" s="48">
        <f>'1_Raw_Games'!A294</f>
        <v/>
      </c>
      <c r="B297" s="49">
        <f>'1_Raw_Games'!B294</f>
        <v/>
      </c>
      <c r="C297" s="48">
        <f>'1_Raw_Games'!D294</f>
        <v/>
      </c>
      <c r="D297" s="48">
        <f>'1_Raw_Games'!C294</f>
        <v/>
      </c>
      <c r="E297" s="48">
        <f>'1_Raw_Games'!O294</f>
        <v/>
      </c>
      <c r="F297" s="52">
        <f>INDEX($L$6:$L$35,MATCH(C297,$K$6:$K$35,0))</f>
        <v/>
      </c>
      <c r="G297" s="52">
        <f>INDEX($L$6:$L$35,MATCH(D297,$K$6:$K$35,0))</f>
        <v/>
      </c>
      <c r="H297" s="52">
        <f>F297-G297+$L$36</f>
        <v/>
      </c>
      <c r="I297" s="51">
        <f>'2_Params'!$B$11*LN(1+EXP(-(2*E297-1)*H297))</f>
        <v/>
      </c>
    </row>
    <row r="298" ht="15" customHeight="1" s="35">
      <c r="A298" s="48">
        <f>'1_Raw_Games'!A295</f>
        <v/>
      </c>
      <c r="B298" s="49">
        <f>'1_Raw_Games'!B295</f>
        <v/>
      </c>
      <c r="C298" s="48">
        <f>'1_Raw_Games'!D295</f>
        <v/>
      </c>
      <c r="D298" s="48">
        <f>'1_Raw_Games'!C295</f>
        <v/>
      </c>
      <c r="E298" s="48">
        <f>'1_Raw_Games'!O295</f>
        <v/>
      </c>
      <c r="F298" s="52">
        <f>INDEX($L$6:$L$35,MATCH(C298,$K$6:$K$35,0))</f>
        <v/>
      </c>
      <c r="G298" s="52">
        <f>INDEX($L$6:$L$35,MATCH(D298,$K$6:$K$35,0))</f>
        <v/>
      </c>
      <c r="H298" s="52">
        <f>F298-G298+$L$36</f>
        <v/>
      </c>
      <c r="I298" s="51">
        <f>'2_Params'!$B$11*LN(1+EXP(-(2*E298-1)*H298))</f>
        <v/>
      </c>
    </row>
    <row r="299" ht="15" customHeight="1" s="35">
      <c r="A299" s="48">
        <f>'1_Raw_Games'!A296</f>
        <v/>
      </c>
      <c r="B299" s="49">
        <f>'1_Raw_Games'!B296</f>
        <v/>
      </c>
      <c r="C299" s="48">
        <f>'1_Raw_Games'!D296</f>
        <v/>
      </c>
      <c r="D299" s="48">
        <f>'1_Raw_Games'!C296</f>
        <v/>
      </c>
      <c r="E299" s="48">
        <f>'1_Raw_Games'!O296</f>
        <v/>
      </c>
      <c r="F299" s="52">
        <f>INDEX($L$6:$L$35,MATCH(C299,$K$6:$K$35,0))</f>
        <v/>
      </c>
      <c r="G299" s="52">
        <f>INDEX($L$6:$L$35,MATCH(D299,$K$6:$K$35,0))</f>
        <v/>
      </c>
      <c r="H299" s="52">
        <f>F299-G299+$L$36</f>
        <v/>
      </c>
      <c r="I299" s="51">
        <f>'2_Params'!$B$11*LN(1+EXP(-(2*E299-1)*H299))</f>
        <v/>
      </c>
    </row>
    <row r="300" ht="15" customHeight="1" s="35">
      <c r="A300" s="48">
        <f>'1_Raw_Games'!A297</f>
        <v/>
      </c>
      <c r="B300" s="49">
        <f>'1_Raw_Games'!B297</f>
        <v/>
      </c>
      <c r="C300" s="48">
        <f>'1_Raw_Games'!D297</f>
        <v/>
      </c>
      <c r="D300" s="48">
        <f>'1_Raw_Games'!C297</f>
        <v/>
      </c>
      <c r="E300" s="48">
        <f>'1_Raw_Games'!O297</f>
        <v/>
      </c>
      <c r="F300" s="52">
        <f>INDEX($L$6:$L$35,MATCH(C300,$K$6:$K$35,0))</f>
        <v/>
      </c>
      <c r="G300" s="52">
        <f>INDEX($L$6:$L$35,MATCH(D300,$K$6:$K$35,0))</f>
        <v/>
      </c>
      <c r="H300" s="52">
        <f>F300-G300+$L$36</f>
        <v/>
      </c>
      <c r="I300" s="51">
        <f>'2_Params'!$B$11*LN(1+EXP(-(2*E300-1)*H300))</f>
        <v/>
      </c>
    </row>
    <row r="301" ht="15" customHeight="1" s="35">
      <c r="A301" s="48">
        <f>'1_Raw_Games'!A298</f>
        <v/>
      </c>
      <c r="B301" s="49">
        <f>'1_Raw_Games'!B298</f>
        <v/>
      </c>
      <c r="C301" s="48">
        <f>'1_Raw_Games'!D298</f>
        <v/>
      </c>
      <c r="D301" s="48">
        <f>'1_Raw_Games'!C298</f>
        <v/>
      </c>
      <c r="E301" s="48">
        <f>'1_Raw_Games'!O298</f>
        <v/>
      </c>
      <c r="F301" s="52">
        <f>INDEX($L$6:$L$35,MATCH(C301,$K$6:$K$35,0))</f>
        <v/>
      </c>
      <c r="G301" s="52">
        <f>INDEX($L$6:$L$35,MATCH(D301,$K$6:$K$35,0))</f>
        <v/>
      </c>
      <c r="H301" s="52">
        <f>F301-G301+$L$36</f>
        <v/>
      </c>
      <c r="I301" s="51">
        <f>'2_Params'!$B$11*LN(1+EXP(-(2*E301-1)*H301))</f>
        <v/>
      </c>
    </row>
    <row r="302" ht="15" customHeight="1" s="35">
      <c r="A302" s="48">
        <f>'1_Raw_Games'!A299</f>
        <v/>
      </c>
      <c r="B302" s="49">
        <f>'1_Raw_Games'!B299</f>
        <v/>
      </c>
      <c r="C302" s="48">
        <f>'1_Raw_Games'!D299</f>
        <v/>
      </c>
      <c r="D302" s="48">
        <f>'1_Raw_Games'!C299</f>
        <v/>
      </c>
      <c r="E302" s="48">
        <f>'1_Raw_Games'!O299</f>
        <v/>
      </c>
      <c r="F302" s="52">
        <f>INDEX($L$6:$L$35,MATCH(C302,$K$6:$K$35,0))</f>
        <v/>
      </c>
      <c r="G302" s="52">
        <f>INDEX($L$6:$L$35,MATCH(D302,$K$6:$K$35,0))</f>
        <v/>
      </c>
      <c r="H302" s="52">
        <f>F302-G302+$L$36</f>
        <v/>
      </c>
      <c r="I302" s="51">
        <f>'2_Params'!$B$11*LN(1+EXP(-(2*E302-1)*H302))</f>
        <v/>
      </c>
    </row>
    <row r="303" ht="15" customHeight="1" s="35">
      <c r="A303" s="48">
        <f>'1_Raw_Games'!A300</f>
        <v/>
      </c>
      <c r="B303" s="49">
        <f>'1_Raw_Games'!B300</f>
        <v/>
      </c>
      <c r="C303" s="48">
        <f>'1_Raw_Games'!D300</f>
        <v/>
      </c>
      <c r="D303" s="48">
        <f>'1_Raw_Games'!C300</f>
        <v/>
      </c>
      <c r="E303" s="48">
        <f>'1_Raw_Games'!O300</f>
        <v/>
      </c>
      <c r="F303" s="52">
        <f>INDEX($L$6:$L$35,MATCH(C303,$K$6:$K$35,0))</f>
        <v/>
      </c>
      <c r="G303" s="52">
        <f>INDEX($L$6:$L$35,MATCH(D303,$K$6:$K$35,0))</f>
        <v/>
      </c>
      <c r="H303" s="52">
        <f>F303-G303+$L$36</f>
        <v/>
      </c>
      <c r="I303" s="51">
        <f>'2_Params'!$B$11*LN(1+EXP(-(2*E303-1)*H303))</f>
        <v/>
      </c>
    </row>
    <row r="304" ht="15" customHeight="1" s="35">
      <c r="A304" s="48">
        <f>'1_Raw_Games'!A301</f>
        <v/>
      </c>
      <c r="B304" s="49">
        <f>'1_Raw_Games'!B301</f>
        <v/>
      </c>
      <c r="C304" s="48">
        <f>'1_Raw_Games'!D301</f>
        <v/>
      </c>
      <c r="D304" s="48">
        <f>'1_Raw_Games'!C301</f>
        <v/>
      </c>
      <c r="E304" s="48">
        <f>'1_Raw_Games'!O301</f>
        <v/>
      </c>
      <c r="F304" s="52">
        <f>INDEX($L$6:$L$35,MATCH(C304,$K$6:$K$35,0))</f>
        <v/>
      </c>
      <c r="G304" s="52">
        <f>INDEX($L$6:$L$35,MATCH(D304,$K$6:$K$35,0))</f>
        <v/>
      </c>
      <c r="H304" s="52">
        <f>F304-G304+$L$36</f>
        <v/>
      </c>
      <c r="I304" s="51">
        <f>'2_Params'!$B$11*LN(1+EXP(-(2*E304-1)*H304))</f>
        <v/>
      </c>
    </row>
    <row r="305" ht="15" customHeight="1" s="35">
      <c r="A305" s="48">
        <f>'1_Raw_Games'!A302</f>
        <v/>
      </c>
      <c r="B305" s="49">
        <f>'1_Raw_Games'!B302</f>
        <v/>
      </c>
      <c r="C305" s="48">
        <f>'1_Raw_Games'!D302</f>
        <v/>
      </c>
      <c r="D305" s="48">
        <f>'1_Raw_Games'!C302</f>
        <v/>
      </c>
      <c r="E305" s="48">
        <f>'1_Raw_Games'!O302</f>
        <v/>
      </c>
      <c r="F305" s="52">
        <f>INDEX($L$6:$L$35,MATCH(C305,$K$6:$K$35,0))</f>
        <v/>
      </c>
      <c r="G305" s="52">
        <f>INDEX($L$6:$L$35,MATCH(D305,$K$6:$K$35,0))</f>
        <v/>
      </c>
      <c r="H305" s="52">
        <f>F305-G305+$L$36</f>
        <v/>
      </c>
      <c r="I305" s="51">
        <f>'2_Params'!$B$11*LN(1+EXP(-(2*E305-1)*H305))</f>
        <v/>
      </c>
    </row>
    <row r="306" ht="15" customHeight="1" s="35">
      <c r="A306" s="48">
        <f>'1_Raw_Games'!A303</f>
        <v/>
      </c>
      <c r="B306" s="49">
        <f>'1_Raw_Games'!B303</f>
        <v/>
      </c>
      <c r="C306" s="48">
        <f>'1_Raw_Games'!D303</f>
        <v/>
      </c>
      <c r="D306" s="48">
        <f>'1_Raw_Games'!C303</f>
        <v/>
      </c>
      <c r="E306" s="48">
        <f>'1_Raw_Games'!O303</f>
        <v/>
      </c>
      <c r="F306" s="52">
        <f>INDEX($L$6:$L$35,MATCH(C306,$K$6:$K$35,0))</f>
        <v/>
      </c>
      <c r="G306" s="52">
        <f>INDEX($L$6:$L$35,MATCH(D306,$K$6:$K$35,0))</f>
        <v/>
      </c>
      <c r="H306" s="52">
        <f>F306-G306+$L$36</f>
        <v/>
      </c>
      <c r="I306" s="51">
        <f>'2_Params'!$B$11*LN(1+EXP(-(2*E306-1)*H306))</f>
        <v/>
      </c>
    </row>
    <row r="307" ht="15" customHeight="1" s="35">
      <c r="A307" s="48">
        <f>'1_Raw_Games'!A304</f>
        <v/>
      </c>
      <c r="B307" s="49">
        <f>'1_Raw_Games'!B304</f>
        <v/>
      </c>
      <c r="C307" s="48">
        <f>'1_Raw_Games'!D304</f>
        <v/>
      </c>
      <c r="D307" s="48">
        <f>'1_Raw_Games'!C304</f>
        <v/>
      </c>
      <c r="E307" s="48">
        <f>'1_Raw_Games'!O304</f>
        <v/>
      </c>
      <c r="F307" s="52">
        <f>INDEX($L$6:$L$35,MATCH(C307,$K$6:$K$35,0))</f>
        <v/>
      </c>
      <c r="G307" s="52">
        <f>INDEX($L$6:$L$35,MATCH(D307,$K$6:$K$35,0))</f>
        <v/>
      </c>
      <c r="H307" s="52">
        <f>F307-G307+$L$36</f>
        <v/>
      </c>
      <c r="I307" s="51">
        <f>'2_Params'!$B$11*LN(1+EXP(-(2*E307-1)*H307))</f>
        <v/>
      </c>
    </row>
    <row r="308" ht="15" customHeight="1" s="35">
      <c r="A308" s="48">
        <f>'1_Raw_Games'!A305</f>
        <v/>
      </c>
      <c r="B308" s="49">
        <f>'1_Raw_Games'!B305</f>
        <v/>
      </c>
      <c r="C308" s="48">
        <f>'1_Raw_Games'!D305</f>
        <v/>
      </c>
      <c r="D308" s="48">
        <f>'1_Raw_Games'!C305</f>
        <v/>
      </c>
      <c r="E308" s="48">
        <f>'1_Raw_Games'!O305</f>
        <v/>
      </c>
      <c r="F308" s="52">
        <f>INDEX($L$6:$L$35,MATCH(C308,$K$6:$K$35,0))</f>
        <v/>
      </c>
      <c r="G308" s="52">
        <f>INDEX($L$6:$L$35,MATCH(D308,$K$6:$K$35,0))</f>
        <v/>
      </c>
      <c r="H308" s="52">
        <f>F308-G308+$L$36</f>
        <v/>
      </c>
      <c r="I308" s="51">
        <f>'2_Params'!$B$11*LN(1+EXP(-(2*E308-1)*H308))</f>
        <v/>
      </c>
    </row>
    <row r="309" ht="15" customHeight="1" s="35">
      <c r="A309" s="48">
        <f>'1_Raw_Games'!A306</f>
        <v/>
      </c>
      <c r="B309" s="49">
        <f>'1_Raw_Games'!B306</f>
        <v/>
      </c>
      <c r="C309" s="48">
        <f>'1_Raw_Games'!D306</f>
        <v/>
      </c>
      <c r="D309" s="48">
        <f>'1_Raw_Games'!C306</f>
        <v/>
      </c>
      <c r="E309" s="48">
        <f>'1_Raw_Games'!O306</f>
        <v/>
      </c>
      <c r="F309" s="52">
        <f>INDEX($L$6:$L$35,MATCH(C309,$K$6:$K$35,0))</f>
        <v/>
      </c>
      <c r="G309" s="52">
        <f>INDEX($L$6:$L$35,MATCH(D309,$K$6:$K$35,0))</f>
        <v/>
      </c>
      <c r="H309" s="52">
        <f>F309-G309+$L$36</f>
        <v/>
      </c>
      <c r="I309" s="51">
        <f>'2_Params'!$B$11*LN(1+EXP(-(2*E309-1)*H309))</f>
        <v/>
      </c>
    </row>
    <row r="310" ht="15" customHeight="1" s="35">
      <c r="A310" s="48">
        <f>'1_Raw_Games'!A307</f>
        <v/>
      </c>
      <c r="B310" s="49">
        <f>'1_Raw_Games'!B307</f>
        <v/>
      </c>
      <c r="C310" s="48">
        <f>'1_Raw_Games'!D307</f>
        <v/>
      </c>
      <c r="D310" s="48">
        <f>'1_Raw_Games'!C307</f>
        <v/>
      </c>
      <c r="E310" s="48">
        <f>'1_Raw_Games'!O307</f>
        <v/>
      </c>
      <c r="F310" s="52">
        <f>INDEX($L$6:$L$35,MATCH(C310,$K$6:$K$35,0))</f>
        <v/>
      </c>
      <c r="G310" s="52">
        <f>INDEX($L$6:$L$35,MATCH(D310,$K$6:$K$35,0))</f>
        <v/>
      </c>
      <c r="H310" s="52">
        <f>F310-G310+$L$36</f>
        <v/>
      </c>
      <c r="I310" s="51">
        <f>'2_Params'!$B$11*LN(1+EXP(-(2*E310-1)*H310))</f>
        <v/>
      </c>
    </row>
    <row r="311" ht="15" customHeight="1" s="35">
      <c r="A311" s="48">
        <f>'1_Raw_Games'!A308</f>
        <v/>
      </c>
      <c r="B311" s="49">
        <f>'1_Raw_Games'!B308</f>
        <v/>
      </c>
      <c r="C311" s="48">
        <f>'1_Raw_Games'!D308</f>
        <v/>
      </c>
      <c r="D311" s="48">
        <f>'1_Raw_Games'!C308</f>
        <v/>
      </c>
      <c r="E311" s="48">
        <f>'1_Raw_Games'!O308</f>
        <v/>
      </c>
      <c r="F311" s="52">
        <f>INDEX($L$6:$L$35,MATCH(C311,$K$6:$K$35,0))</f>
        <v/>
      </c>
      <c r="G311" s="52">
        <f>INDEX($L$6:$L$35,MATCH(D311,$K$6:$K$35,0))</f>
        <v/>
      </c>
      <c r="H311" s="52">
        <f>F311-G311+$L$36</f>
        <v/>
      </c>
      <c r="I311" s="51">
        <f>'2_Params'!$B$11*LN(1+EXP(-(2*E311-1)*H311))</f>
        <v/>
      </c>
    </row>
    <row r="312" ht="15" customHeight="1" s="35">
      <c r="A312" s="48">
        <f>'1_Raw_Games'!A309</f>
        <v/>
      </c>
      <c r="B312" s="49">
        <f>'1_Raw_Games'!B309</f>
        <v/>
      </c>
      <c r="C312" s="48">
        <f>'1_Raw_Games'!D309</f>
        <v/>
      </c>
      <c r="D312" s="48">
        <f>'1_Raw_Games'!C309</f>
        <v/>
      </c>
      <c r="E312" s="48">
        <f>'1_Raw_Games'!O309</f>
        <v/>
      </c>
      <c r="F312" s="52">
        <f>INDEX($L$6:$L$35,MATCH(C312,$K$6:$K$35,0))</f>
        <v/>
      </c>
      <c r="G312" s="52">
        <f>INDEX($L$6:$L$35,MATCH(D312,$K$6:$K$35,0))</f>
        <v/>
      </c>
      <c r="H312" s="52">
        <f>F312-G312+$L$36</f>
        <v/>
      </c>
      <c r="I312" s="51">
        <f>'2_Params'!$B$11*LN(1+EXP(-(2*E312-1)*H312))</f>
        <v/>
      </c>
    </row>
    <row r="313" ht="15" customHeight="1" s="35">
      <c r="A313" s="48">
        <f>'1_Raw_Games'!A310</f>
        <v/>
      </c>
      <c r="B313" s="49">
        <f>'1_Raw_Games'!B310</f>
        <v/>
      </c>
      <c r="C313" s="48">
        <f>'1_Raw_Games'!D310</f>
        <v/>
      </c>
      <c r="D313" s="48">
        <f>'1_Raw_Games'!C310</f>
        <v/>
      </c>
      <c r="E313" s="48">
        <f>'1_Raw_Games'!O310</f>
        <v/>
      </c>
      <c r="F313" s="52">
        <f>INDEX($L$6:$L$35,MATCH(C313,$K$6:$K$35,0))</f>
        <v/>
      </c>
      <c r="G313" s="52">
        <f>INDEX($L$6:$L$35,MATCH(D313,$K$6:$K$35,0))</f>
        <v/>
      </c>
      <c r="H313" s="52">
        <f>F313-G313+$L$36</f>
        <v/>
      </c>
      <c r="I313" s="51">
        <f>'2_Params'!$B$11*LN(1+EXP(-(2*E313-1)*H313))</f>
        <v/>
      </c>
    </row>
    <row r="314" ht="15" customHeight="1" s="35">
      <c r="A314" s="48">
        <f>'1_Raw_Games'!A311</f>
        <v/>
      </c>
      <c r="B314" s="49">
        <f>'1_Raw_Games'!B311</f>
        <v/>
      </c>
      <c r="C314" s="48">
        <f>'1_Raw_Games'!D311</f>
        <v/>
      </c>
      <c r="D314" s="48">
        <f>'1_Raw_Games'!C311</f>
        <v/>
      </c>
      <c r="E314" s="48">
        <f>'1_Raw_Games'!O311</f>
        <v/>
      </c>
      <c r="F314" s="52">
        <f>INDEX($L$6:$L$35,MATCH(C314,$K$6:$K$35,0))</f>
        <v/>
      </c>
      <c r="G314" s="52">
        <f>INDEX($L$6:$L$35,MATCH(D314,$K$6:$K$35,0))</f>
        <v/>
      </c>
      <c r="H314" s="52">
        <f>F314-G314+$L$36</f>
        <v/>
      </c>
      <c r="I314" s="51">
        <f>'2_Params'!$B$11*LN(1+EXP(-(2*E314-1)*H314))</f>
        <v/>
      </c>
    </row>
    <row r="315" ht="15" customHeight="1" s="35">
      <c r="A315" s="48">
        <f>'1_Raw_Games'!A312</f>
        <v/>
      </c>
      <c r="B315" s="49">
        <f>'1_Raw_Games'!B312</f>
        <v/>
      </c>
      <c r="C315" s="48">
        <f>'1_Raw_Games'!D312</f>
        <v/>
      </c>
      <c r="D315" s="48">
        <f>'1_Raw_Games'!C312</f>
        <v/>
      </c>
      <c r="E315" s="48">
        <f>'1_Raw_Games'!O312</f>
        <v/>
      </c>
      <c r="F315" s="52">
        <f>INDEX($L$6:$L$35,MATCH(C315,$K$6:$K$35,0))</f>
        <v/>
      </c>
      <c r="G315" s="52">
        <f>INDEX($L$6:$L$35,MATCH(D315,$K$6:$K$35,0))</f>
        <v/>
      </c>
      <c r="H315" s="52">
        <f>F315-G315+$L$36</f>
        <v/>
      </c>
      <c r="I315" s="51">
        <f>'2_Params'!$B$11*LN(1+EXP(-(2*E315-1)*H315))</f>
        <v/>
      </c>
    </row>
    <row r="316" ht="15" customHeight="1" s="35">
      <c r="A316" s="48">
        <f>'1_Raw_Games'!A313</f>
        <v/>
      </c>
      <c r="B316" s="49">
        <f>'1_Raw_Games'!B313</f>
        <v/>
      </c>
      <c r="C316" s="48">
        <f>'1_Raw_Games'!D313</f>
        <v/>
      </c>
      <c r="D316" s="48">
        <f>'1_Raw_Games'!C313</f>
        <v/>
      </c>
      <c r="E316" s="48">
        <f>'1_Raw_Games'!O313</f>
        <v/>
      </c>
      <c r="F316" s="52">
        <f>INDEX($L$6:$L$35,MATCH(C316,$K$6:$K$35,0))</f>
        <v/>
      </c>
      <c r="G316" s="52">
        <f>INDEX($L$6:$L$35,MATCH(D316,$K$6:$K$35,0))</f>
        <v/>
      </c>
      <c r="H316" s="52">
        <f>F316-G316+$L$36</f>
        <v/>
      </c>
      <c r="I316" s="51">
        <f>'2_Params'!$B$11*LN(1+EXP(-(2*E316-1)*H316))</f>
        <v/>
      </c>
    </row>
    <row r="317" ht="15" customHeight="1" s="35">
      <c r="A317" s="48">
        <f>'1_Raw_Games'!A314</f>
        <v/>
      </c>
      <c r="B317" s="49">
        <f>'1_Raw_Games'!B314</f>
        <v/>
      </c>
      <c r="C317" s="48">
        <f>'1_Raw_Games'!D314</f>
        <v/>
      </c>
      <c r="D317" s="48">
        <f>'1_Raw_Games'!C314</f>
        <v/>
      </c>
      <c r="E317" s="48">
        <f>'1_Raw_Games'!O314</f>
        <v/>
      </c>
      <c r="F317" s="52">
        <f>INDEX($L$6:$L$35,MATCH(C317,$K$6:$K$35,0))</f>
        <v/>
      </c>
      <c r="G317" s="52">
        <f>INDEX($L$6:$L$35,MATCH(D317,$K$6:$K$35,0))</f>
        <v/>
      </c>
      <c r="H317" s="52">
        <f>F317-G317+$L$36</f>
        <v/>
      </c>
      <c r="I317" s="51">
        <f>'2_Params'!$B$11*LN(1+EXP(-(2*E317-1)*H317))</f>
        <v/>
      </c>
    </row>
    <row r="318" ht="15" customHeight="1" s="35">
      <c r="A318" s="48">
        <f>'1_Raw_Games'!A315</f>
        <v/>
      </c>
      <c r="B318" s="49">
        <f>'1_Raw_Games'!B315</f>
        <v/>
      </c>
      <c r="C318" s="48">
        <f>'1_Raw_Games'!D315</f>
        <v/>
      </c>
      <c r="D318" s="48">
        <f>'1_Raw_Games'!C315</f>
        <v/>
      </c>
      <c r="E318" s="48">
        <f>'1_Raw_Games'!O315</f>
        <v/>
      </c>
      <c r="F318" s="52">
        <f>INDEX($L$6:$L$35,MATCH(C318,$K$6:$K$35,0))</f>
        <v/>
      </c>
      <c r="G318" s="52">
        <f>INDEX($L$6:$L$35,MATCH(D318,$K$6:$K$35,0))</f>
        <v/>
      </c>
      <c r="H318" s="52">
        <f>F318-G318+$L$36</f>
        <v/>
      </c>
      <c r="I318" s="51">
        <f>'2_Params'!$B$11*LN(1+EXP(-(2*E318-1)*H318))</f>
        <v/>
      </c>
    </row>
    <row r="319" ht="15" customHeight="1" s="35">
      <c r="A319" s="48">
        <f>'1_Raw_Games'!A316</f>
        <v/>
      </c>
      <c r="B319" s="49">
        <f>'1_Raw_Games'!B316</f>
        <v/>
      </c>
      <c r="C319" s="48">
        <f>'1_Raw_Games'!D316</f>
        <v/>
      </c>
      <c r="D319" s="48">
        <f>'1_Raw_Games'!C316</f>
        <v/>
      </c>
      <c r="E319" s="48">
        <f>'1_Raw_Games'!O316</f>
        <v/>
      </c>
      <c r="F319" s="52">
        <f>INDEX($L$6:$L$35,MATCH(C319,$K$6:$K$35,0))</f>
        <v/>
      </c>
      <c r="G319" s="52">
        <f>INDEX($L$6:$L$35,MATCH(D319,$K$6:$K$35,0))</f>
        <v/>
      </c>
      <c r="H319" s="52">
        <f>F319-G319+$L$36</f>
        <v/>
      </c>
      <c r="I319" s="51">
        <f>'2_Params'!$B$11*LN(1+EXP(-(2*E319-1)*H319))</f>
        <v/>
      </c>
    </row>
    <row r="320" ht="15" customHeight="1" s="35">
      <c r="A320" s="48">
        <f>'1_Raw_Games'!A317</f>
        <v/>
      </c>
      <c r="B320" s="49">
        <f>'1_Raw_Games'!B317</f>
        <v/>
      </c>
      <c r="C320" s="48">
        <f>'1_Raw_Games'!D317</f>
        <v/>
      </c>
      <c r="D320" s="48">
        <f>'1_Raw_Games'!C317</f>
        <v/>
      </c>
      <c r="E320" s="48">
        <f>'1_Raw_Games'!O317</f>
        <v/>
      </c>
      <c r="F320" s="52">
        <f>INDEX($L$6:$L$35,MATCH(C320,$K$6:$K$35,0))</f>
        <v/>
      </c>
      <c r="G320" s="52">
        <f>INDEX($L$6:$L$35,MATCH(D320,$K$6:$K$35,0))</f>
        <v/>
      </c>
      <c r="H320" s="52">
        <f>F320-G320+$L$36</f>
        <v/>
      </c>
      <c r="I320" s="51">
        <f>'2_Params'!$B$11*LN(1+EXP(-(2*E320-1)*H320))</f>
        <v/>
      </c>
    </row>
    <row r="321" ht="15" customHeight="1" s="35">
      <c r="A321" s="48">
        <f>'1_Raw_Games'!A318</f>
        <v/>
      </c>
      <c r="B321" s="49">
        <f>'1_Raw_Games'!B318</f>
        <v/>
      </c>
      <c r="C321" s="48">
        <f>'1_Raw_Games'!D318</f>
        <v/>
      </c>
      <c r="D321" s="48">
        <f>'1_Raw_Games'!C318</f>
        <v/>
      </c>
      <c r="E321" s="48">
        <f>'1_Raw_Games'!O318</f>
        <v/>
      </c>
      <c r="F321" s="52">
        <f>INDEX($L$6:$L$35,MATCH(C321,$K$6:$K$35,0))</f>
        <v/>
      </c>
      <c r="G321" s="52">
        <f>INDEX($L$6:$L$35,MATCH(D321,$K$6:$K$35,0))</f>
        <v/>
      </c>
      <c r="H321" s="52">
        <f>F321-G321+$L$36</f>
        <v/>
      </c>
      <c r="I321" s="51">
        <f>'2_Params'!$B$11*LN(1+EXP(-(2*E321-1)*H321))</f>
        <v/>
      </c>
    </row>
    <row r="322" ht="15" customHeight="1" s="35">
      <c r="A322" s="48">
        <f>'1_Raw_Games'!A319</f>
        <v/>
      </c>
      <c r="B322" s="49">
        <f>'1_Raw_Games'!B319</f>
        <v/>
      </c>
      <c r="C322" s="48">
        <f>'1_Raw_Games'!D319</f>
        <v/>
      </c>
      <c r="D322" s="48">
        <f>'1_Raw_Games'!C319</f>
        <v/>
      </c>
      <c r="E322" s="48">
        <f>'1_Raw_Games'!O319</f>
        <v/>
      </c>
      <c r="F322" s="52">
        <f>INDEX($L$6:$L$35,MATCH(C322,$K$6:$K$35,0))</f>
        <v/>
      </c>
      <c r="G322" s="52">
        <f>INDEX($L$6:$L$35,MATCH(D322,$K$6:$K$35,0))</f>
        <v/>
      </c>
      <c r="H322" s="52">
        <f>F322-G322+$L$36</f>
        <v/>
      </c>
      <c r="I322" s="51">
        <f>'2_Params'!$B$11*LN(1+EXP(-(2*E322-1)*H322))</f>
        <v/>
      </c>
    </row>
    <row r="323" ht="15" customHeight="1" s="35">
      <c r="A323" s="48">
        <f>'1_Raw_Games'!A320</f>
        <v/>
      </c>
      <c r="B323" s="49">
        <f>'1_Raw_Games'!B320</f>
        <v/>
      </c>
      <c r="C323" s="48">
        <f>'1_Raw_Games'!D320</f>
        <v/>
      </c>
      <c r="D323" s="48">
        <f>'1_Raw_Games'!C320</f>
        <v/>
      </c>
      <c r="E323" s="48">
        <f>'1_Raw_Games'!O320</f>
        <v/>
      </c>
      <c r="F323" s="52">
        <f>INDEX($L$6:$L$35,MATCH(C323,$K$6:$K$35,0))</f>
        <v/>
      </c>
      <c r="G323" s="52">
        <f>INDEX($L$6:$L$35,MATCH(D323,$K$6:$K$35,0))</f>
        <v/>
      </c>
      <c r="H323" s="52">
        <f>F323-G323+$L$36</f>
        <v/>
      </c>
      <c r="I323" s="51">
        <f>'2_Params'!$B$11*LN(1+EXP(-(2*E323-1)*H323))</f>
        <v/>
      </c>
    </row>
    <row r="324" ht="15" customHeight="1" s="35">
      <c r="A324" s="48">
        <f>'1_Raw_Games'!A321</f>
        <v/>
      </c>
      <c r="B324" s="49">
        <f>'1_Raw_Games'!B321</f>
        <v/>
      </c>
      <c r="C324" s="48">
        <f>'1_Raw_Games'!D321</f>
        <v/>
      </c>
      <c r="D324" s="48">
        <f>'1_Raw_Games'!C321</f>
        <v/>
      </c>
      <c r="E324" s="48">
        <f>'1_Raw_Games'!O321</f>
        <v/>
      </c>
      <c r="F324" s="52">
        <f>INDEX($L$6:$L$35,MATCH(C324,$K$6:$K$35,0))</f>
        <v/>
      </c>
      <c r="G324" s="52">
        <f>INDEX($L$6:$L$35,MATCH(D324,$K$6:$K$35,0))</f>
        <v/>
      </c>
      <c r="H324" s="52">
        <f>F324-G324+$L$36</f>
        <v/>
      </c>
      <c r="I324" s="51">
        <f>'2_Params'!$B$11*LN(1+EXP(-(2*E324-1)*H324))</f>
        <v/>
      </c>
    </row>
    <row r="325" ht="15" customHeight="1" s="35">
      <c r="A325" s="48">
        <f>'1_Raw_Games'!A322</f>
        <v/>
      </c>
      <c r="B325" s="49">
        <f>'1_Raw_Games'!B322</f>
        <v/>
      </c>
      <c r="C325" s="48">
        <f>'1_Raw_Games'!D322</f>
        <v/>
      </c>
      <c r="D325" s="48">
        <f>'1_Raw_Games'!C322</f>
        <v/>
      </c>
      <c r="E325" s="48">
        <f>'1_Raw_Games'!O322</f>
        <v/>
      </c>
      <c r="F325" s="52">
        <f>INDEX($L$6:$L$35,MATCH(C325,$K$6:$K$35,0))</f>
        <v/>
      </c>
      <c r="G325" s="52">
        <f>INDEX($L$6:$L$35,MATCH(D325,$K$6:$K$35,0))</f>
        <v/>
      </c>
      <c r="H325" s="52">
        <f>F325-G325+$L$36</f>
        <v/>
      </c>
      <c r="I325" s="51">
        <f>'2_Params'!$B$11*LN(1+EXP(-(2*E325-1)*H325))</f>
        <v/>
      </c>
    </row>
    <row r="326" ht="15" customHeight="1" s="35">
      <c r="A326" s="48">
        <f>'1_Raw_Games'!A323</f>
        <v/>
      </c>
      <c r="B326" s="49">
        <f>'1_Raw_Games'!B323</f>
        <v/>
      </c>
      <c r="C326" s="48">
        <f>'1_Raw_Games'!D323</f>
        <v/>
      </c>
      <c r="D326" s="48">
        <f>'1_Raw_Games'!C323</f>
        <v/>
      </c>
      <c r="E326" s="48">
        <f>'1_Raw_Games'!O323</f>
        <v/>
      </c>
      <c r="F326" s="52">
        <f>INDEX($L$6:$L$35,MATCH(C326,$K$6:$K$35,0))</f>
        <v/>
      </c>
      <c r="G326" s="52">
        <f>INDEX($L$6:$L$35,MATCH(D326,$K$6:$K$35,0))</f>
        <v/>
      </c>
      <c r="H326" s="52">
        <f>F326-G326+$L$36</f>
        <v/>
      </c>
      <c r="I326" s="51">
        <f>'2_Params'!$B$11*LN(1+EXP(-(2*E326-1)*H326))</f>
        <v/>
      </c>
    </row>
    <row r="327" ht="15" customHeight="1" s="35">
      <c r="A327" s="48">
        <f>'1_Raw_Games'!A324</f>
        <v/>
      </c>
      <c r="B327" s="49">
        <f>'1_Raw_Games'!B324</f>
        <v/>
      </c>
      <c r="C327" s="48">
        <f>'1_Raw_Games'!D324</f>
        <v/>
      </c>
      <c r="D327" s="48">
        <f>'1_Raw_Games'!C324</f>
        <v/>
      </c>
      <c r="E327" s="48">
        <f>'1_Raw_Games'!O324</f>
        <v/>
      </c>
      <c r="F327" s="52">
        <f>INDEX($L$6:$L$35,MATCH(C327,$K$6:$K$35,0))</f>
        <v/>
      </c>
      <c r="G327" s="52">
        <f>INDEX($L$6:$L$35,MATCH(D327,$K$6:$K$35,0))</f>
        <v/>
      </c>
      <c r="H327" s="52">
        <f>F327-G327+$L$36</f>
        <v/>
      </c>
      <c r="I327" s="51">
        <f>'2_Params'!$B$11*LN(1+EXP(-(2*E327-1)*H327))</f>
        <v/>
      </c>
    </row>
    <row r="328" ht="15" customHeight="1" s="35">
      <c r="A328" s="48">
        <f>'1_Raw_Games'!A325</f>
        <v/>
      </c>
      <c r="B328" s="49">
        <f>'1_Raw_Games'!B325</f>
        <v/>
      </c>
      <c r="C328" s="48">
        <f>'1_Raw_Games'!D325</f>
        <v/>
      </c>
      <c r="D328" s="48">
        <f>'1_Raw_Games'!C325</f>
        <v/>
      </c>
      <c r="E328" s="48">
        <f>'1_Raw_Games'!O325</f>
        <v/>
      </c>
      <c r="F328" s="52">
        <f>INDEX($L$6:$L$35,MATCH(C328,$K$6:$K$35,0))</f>
        <v/>
      </c>
      <c r="G328" s="52">
        <f>INDEX($L$6:$L$35,MATCH(D328,$K$6:$K$35,0))</f>
        <v/>
      </c>
      <c r="H328" s="52">
        <f>F328-G328+$L$36</f>
        <v/>
      </c>
      <c r="I328" s="51">
        <f>'2_Params'!$B$11*LN(1+EXP(-(2*E328-1)*H328))</f>
        <v/>
      </c>
    </row>
    <row r="329" ht="15" customHeight="1" s="35">
      <c r="A329" s="48">
        <f>'1_Raw_Games'!A326</f>
        <v/>
      </c>
      <c r="B329" s="49">
        <f>'1_Raw_Games'!B326</f>
        <v/>
      </c>
      <c r="C329" s="48">
        <f>'1_Raw_Games'!D326</f>
        <v/>
      </c>
      <c r="D329" s="48">
        <f>'1_Raw_Games'!C326</f>
        <v/>
      </c>
      <c r="E329" s="48">
        <f>'1_Raw_Games'!O326</f>
        <v/>
      </c>
      <c r="F329" s="52">
        <f>INDEX($L$6:$L$35,MATCH(C329,$K$6:$K$35,0))</f>
        <v/>
      </c>
      <c r="G329" s="52">
        <f>INDEX($L$6:$L$35,MATCH(D329,$K$6:$K$35,0))</f>
        <v/>
      </c>
      <c r="H329" s="52">
        <f>F329-G329+$L$36</f>
        <v/>
      </c>
      <c r="I329" s="51">
        <f>'2_Params'!$B$11*LN(1+EXP(-(2*E329-1)*H329))</f>
        <v/>
      </c>
    </row>
    <row r="330" ht="15" customHeight="1" s="35">
      <c r="A330" s="48">
        <f>'1_Raw_Games'!A327</f>
        <v/>
      </c>
      <c r="B330" s="49">
        <f>'1_Raw_Games'!B327</f>
        <v/>
      </c>
      <c r="C330" s="48">
        <f>'1_Raw_Games'!D327</f>
        <v/>
      </c>
      <c r="D330" s="48">
        <f>'1_Raw_Games'!C327</f>
        <v/>
      </c>
      <c r="E330" s="48">
        <f>'1_Raw_Games'!O327</f>
        <v/>
      </c>
      <c r="F330" s="52">
        <f>INDEX($L$6:$L$35,MATCH(C330,$K$6:$K$35,0))</f>
        <v/>
      </c>
      <c r="G330" s="52">
        <f>INDEX($L$6:$L$35,MATCH(D330,$K$6:$K$35,0))</f>
        <v/>
      </c>
      <c r="H330" s="52">
        <f>F330-G330+$L$36</f>
        <v/>
      </c>
      <c r="I330" s="51">
        <f>'2_Params'!$B$11*LN(1+EXP(-(2*E330-1)*H330))</f>
        <v/>
      </c>
    </row>
    <row r="331" ht="15" customHeight="1" s="35">
      <c r="A331" s="48">
        <f>'1_Raw_Games'!A328</f>
        <v/>
      </c>
      <c r="B331" s="49">
        <f>'1_Raw_Games'!B328</f>
        <v/>
      </c>
      <c r="C331" s="48">
        <f>'1_Raw_Games'!D328</f>
        <v/>
      </c>
      <c r="D331" s="48">
        <f>'1_Raw_Games'!C328</f>
        <v/>
      </c>
      <c r="E331" s="48">
        <f>'1_Raw_Games'!O328</f>
        <v/>
      </c>
      <c r="F331" s="52">
        <f>INDEX($L$6:$L$35,MATCH(C331,$K$6:$K$35,0))</f>
        <v/>
      </c>
      <c r="G331" s="52">
        <f>INDEX($L$6:$L$35,MATCH(D331,$K$6:$K$35,0))</f>
        <v/>
      </c>
      <c r="H331" s="52">
        <f>F331-G331+$L$36</f>
        <v/>
      </c>
      <c r="I331" s="51">
        <f>'2_Params'!$B$11*LN(1+EXP(-(2*E331-1)*H331))</f>
        <v/>
      </c>
    </row>
    <row r="332" ht="15" customHeight="1" s="35">
      <c r="A332" s="48">
        <f>'1_Raw_Games'!A329</f>
        <v/>
      </c>
      <c r="B332" s="49">
        <f>'1_Raw_Games'!B329</f>
        <v/>
      </c>
      <c r="C332" s="48">
        <f>'1_Raw_Games'!D329</f>
        <v/>
      </c>
      <c r="D332" s="48">
        <f>'1_Raw_Games'!C329</f>
        <v/>
      </c>
      <c r="E332" s="48">
        <f>'1_Raw_Games'!O329</f>
        <v/>
      </c>
      <c r="F332" s="52">
        <f>INDEX($L$6:$L$35,MATCH(C332,$K$6:$K$35,0))</f>
        <v/>
      </c>
      <c r="G332" s="52">
        <f>INDEX($L$6:$L$35,MATCH(D332,$K$6:$K$35,0))</f>
        <v/>
      </c>
      <c r="H332" s="52">
        <f>F332-G332+$L$36</f>
        <v/>
      </c>
      <c r="I332" s="51">
        <f>'2_Params'!$B$11*LN(1+EXP(-(2*E332-1)*H332))</f>
        <v/>
      </c>
    </row>
    <row r="333" ht="15" customHeight="1" s="35">
      <c r="A333" s="48">
        <f>'1_Raw_Games'!A330</f>
        <v/>
      </c>
      <c r="B333" s="49">
        <f>'1_Raw_Games'!B330</f>
        <v/>
      </c>
      <c r="C333" s="48">
        <f>'1_Raw_Games'!D330</f>
        <v/>
      </c>
      <c r="D333" s="48">
        <f>'1_Raw_Games'!C330</f>
        <v/>
      </c>
      <c r="E333" s="48">
        <f>'1_Raw_Games'!O330</f>
        <v/>
      </c>
      <c r="F333" s="52">
        <f>INDEX($L$6:$L$35,MATCH(C333,$K$6:$K$35,0))</f>
        <v/>
      </c>
      <c r="G333" s="52">
        <f>INDEX($L$6:$L$35,MATCH(D333,$K$6:$K$35,0))</f>
        <v/>
      </c>
      <c r="H333" s="52">
        <f>F333-G333+$L$36</f>
        <v/>
      </c>
      <c r="I333" s="51">
        <f>'2_Params'!$B$11*LN(1+EXP(-(2*E333-1)*H333))</f>
        <v/>
      </c>
    </row>
    <row r="334" ht="15" customHeight="1" s="35">
      <c r="A334" s="48">
        <f>'1_Raw_Games'!A331</f>
        <v/>
      </c>
      <c r="B334" s="49">
        <f>'1_Raw_Games'!B331</f>
        <v/>
      </c>
      <c r="C334" s="48">
        <f>'1_Raw_Games'!D331</f>
        <v/>
      </c>
      <c r="D334" s="48">
        <f>'1_Raw_Games'!C331</f>
        <v/>
      </c>
      <c r="E334" s="48">
        <f>'1_Raw_Games'!O331</f>
        <v/>
      </c>
      <c r="F334" s="52">
        <f>INDEX($L$6:$L$35,MATCH(C334,$K$6:$K$35,0))</f>
        <v/>
      </c>
      <c r="G334" s="52">
        <f>INDEX($L$6:$L$35,MATCH(D334,$K$6:$K$35,0))</f>
        <v/>
      </c>
      <c r="H334" s="52">
        <f>F334-G334+$L$36</f>
        <v/>
      </c>
      <c r="I334" s="51">
        <f>'2_Params'!$B$11*LN(1+EXP(-(2*E334-1)*H334))</f>
        <v/>
      </c>
    </row>
    <row r="335" ht="15" customHeight="1" s="35">
      <c r="A335" s="48">
        <f>'1_Raw_Games'!A332</f>
        <v/>
      </c>
      <c r="B335" s="49">
        <f>'1_Raw_Games'!B332</f>
        <v/>
      </c>
      <c r="C335" s="48">
        <f>'1_Raw_Games'!D332</f>
        <v/>
      </c>
      <c r="D335" s="48">
        <f>'1_Raw_Games'!C332</f>
        <v/>
      </c>
      <c r="E335" s="48">
        <f>'1_Raw_Games'!O332</f>
        <v/>
      </c>
      <c r="F335" s="52">
        <f>INDEX($L$6:$L$35,MATCH(C335,$K$6:$K$35,0))</f>
        <v/>
      </c>
      <c r="G335" s="52">
        <f>INDEX($L$6:$L$35,MATCH(D335,$K$6:$K$35,0))</f>
        <v/>
      </c>
      <c r="H335" s="52">
        <f>F335-G335+$L$36</f>
        <v/>
      </c>
      <c r="I335" s="51">
        <f>'2_Params'!$B$11*LN(1+EXP(-(2*E335-1)*H335))</f>
        <v/>
      </c>
    </row>
    <row r="336" ht="15" customHeight="1" s="35">
      <c r="A336" s="48">
        <f>'1_Raw_Games'!A333</f>
        <v/>
      </c>
      <c r="B336" s="49">
        <f>'1_Raw_Games'!B333</f>
        <v/>
      </c>
      <c r="C336" s="48">
        <f>'1_Raw_Games'!D333</f>
        <v/>
      </c>
      <c r="D336" s="48">
        <f>'1_Raw_Games'!C333</f>
        <v/>
      </c>
      <c r="E336" s="48">
        <f>'1_Raw_Games'!O333</f>
        <v/>
      </c>
      <c r="F336" s="52">
        <f>INDEX($L$6:$L$35,MATCH(C336,$K$6:$K$35,0))</f>
        <v/>
      </c>
      <c r="G336" s="52">
        <f>INDEX($L$6:$L$35,MATCH(D336,$K$6:$K$35,0))</f>
        <v/>
      </c>
      <c r="H336" s="52">
        <f>F336-G336+$L$36</f>
        <v/>
      </c>
      <c r="I336" s="51">
        <f>'2_Params'!$B$11*LN(1+EXP(-(2*E336-1)*H336))</f>
        <v/>
      </c>
    </row>
    <row r="337" ht="15" customHeight="1" s="35">
      <c r="A337" s="48">
        <f>'1_Raw_Games'!A334</f>
        <v/>
      </c>
      <c r="B337" s="49">
        <f>'1_Raw_Games'!B334</f>
        <v/>
      </c>
      <c r="C337" s="48">
        <f>'1_Raw_Games'!D334</f>
        <v/>
      </c>
      <c r="D337" s="48">
        <f>'1_Raw_Games'!C334</f>
        <v/>
      </c>
      <c r="E337" s="48">
        <f>'1_Raw_Games'!O334</f>
        <v/>
      </c>
      <c r="F337" s="52">
        <f>INDEX($L$6:$L$35,MATCH(C337,$K$6:$K$35,0))</f>
        <v/>
      </c>
      <c r="G337" s="52">
        <f>INDEX($L$6:$L$35,MATCH(D337,$K$6:$K$35,0))</f>
        <v/>
      </c>
      <c r="H337" s="52">
        <f>F337-G337+$L$36</f>
        <v/>
      </c>
      <c r="I337" s="51">
        <f>'2_Params'!$B$11*LN(1+EXP(-(2*E337-1)*H337))</f>
        <v/>
      </c>
    </row>
    <row r="338" ht="15" customHeight="1" s="35">
      <c r="A338" s="48">
        <f>'1_Raw_Games'!A335</f>
        <v/>
      </c>
      <c r="B338" s="49">
        <f>'1_Raw_Games'!B335</f>
        <v/>
      </c>
      <c r="C338" s="48">
        <f>'1_Raw_Games'!D335</f>
        <v/>
      </c>
      <c r="D338" s="48">
        <f>'1_Raw_Games'!C335</f>
        <v/>
      </c>
      <c r="E338" s="48">
        <f>'1_Raw_Games'!O335</f>
        <v/>
      </c>
      <c r="F338" s="52">
        <f>INDEX($L$6:$L$35,MATCH(C338,$K$6:$K$35,0))</f>
        <v/>
      </c>
      <c r="G338" s="52">
        <f>INDEX($L$6:$L$35,MATCH(D338,$K$6:$K$35,0))</f>
        <v/>
      </c>
      <c r="H338" s="52">
        <f>F338-G338+$L$36</f>
        <v/>
      </c>
      <c r="I338" s="51">
        <f>'2_Params'!$B$11*LN(1+EXP(-(2*E338-1)*H338))</f>
        <v/>
      </c>
    </row>
    <row r="339" ht="15" customHeight="1" s="35">
      <c r="A339" s="48">
        <f>'1_Raw_Games'!A336</f>
        <v/>
      </c>
      <c r="B339" s="49">
        <f>'1_Raw_Games'!B336</f>
        <v/>
      </c>
      <c r="C339" s="48">
        <f>'1_Raw_Games'!D336</f>
        <v/>
      </c>
      <c r="D339" s="48">
        <f>'1_Raw_Games'!C336</f>
        <v/>
      </c>
      <c r="E339" s="48">
        <f>'1_Raw_Games'!O336</f>
        <v/>
      </c>
      <c r="F339" s="52">
        <f>INDEX($L$6:$L$35,MATCH(C339,$K$6:$K$35,0))</f>
        <v/>
      </c>
      <c r="G339" s="52">
        <f>INDEX($L$6:$L$35,MATCH(D339,$K$6:$K$35,0))</f>
        <v/>
      </c>
      <c r="H339" s="52">
        <f>F339-G339+$L$36</f>
        <v/>
      </c>
      <c r="I339" s="51">
        <f>'2_Params'!$B$11*LN(1+EXP(-(2*E339-1)*H339))</f>
        <v/>
      </c>
    </row>
    <row r="340" ht="15" customHeight="1" s="35">
      <c r="A340" s="48">
        <f>'1_Raw_Games'!A337</f>
        <v/>
      </c>
      <c r="B340" s="49">
        <f>'1_Raw_Games'!B337</f>
        <v/>
      </c>
      <c r="C340" s="48">
        <f>'1_Raw_Games'!D337</f>
        <v/>
      </c>
      <c r="D340" s="48">
        <f>'1_Raw_Games'!C337</f>
        <v/>
      </c>
      <c r="E340" s="48">
        <f>'1_Raw_Games'!O337</f>
        <v/>
      </c>
      <c r="F340" s="52">
        <f>INDEX($L$6:$L$35,MATCH(C340,$K$6:$K$35,0))</f>
        <v/>
      </c>
      <c r="G340" s="52">
        <f>INDEX($L$6:$L$35,MATCH(D340,$K$6:$K$35,0))</f>
        <v/>
      </c>
      <c r="H340" s="52">
        <f>F340-G340+$L$36</f>
        <v/>
      </c>
      <c r="I340" s="51">
        <f>'2_Params'!$B$11*LN(1+EXP(-(2*E340-1)*H340))</f>
        <v/>
      </c>
    </row>
    <row r="341" ht="15" customHeight="1" s="35">
      <c r="A341" s="48">
        <f>'1_Raw_Games'!A338</f>
        <v/>
      </c>
      <c r="B341" s="49">
        <f>'1_Raw_Games'!B338</f>
        <v/>
      </c>
      <c r="C341" s="48">
        <f>'1_Raw_Games'!D338</f>
        <v/>
      </c>
      <c r="D341" s="48">
        <f>'1_Raw_Games'!C338</f>
        <v/>
      </c>
      <c r="E341" s="48">
        <f>'1_Raw_Games'!O338</f>
        <v/>
      </c>
      <c r="F341" s="52">
        <f>INDEX($L$6:$L$35,MATCH(C341,$K$6:$K$35,0))</f>
        <v/>
      </c>
      <c r="G341" s="52">
        <f>INDEX($L$6:$L$35,MATCH(D341,$K$6:$K$35,0))</f>
        <v/>
      </c>
      <c r="H341" s="52">
        <f>F341-G341+$L$36</f>
        <v/>
      </c>
      <c r="I341" s="51">
        <f>'2_Params'!$B$11*LN(1+EXP(-(2*E341-1)*H341))</f>
        <v/>
      </c>
    </row>
    <row r="342" ht="15" customHeight="1" s="35">
      <c r="A342" s="48">
        <f>'1_Raw_Games'!A339</f>
        <v/>
      </c>
      <c r="B342" s="49">
        <f>'1_Raw_Games'!B339</f>
        <v/>
      </c>
      <c r="C342" s="48">
        <f>'1_Raw_Games'!D339</f>
        <v/>
      </c>
      <c r="D342" s="48">
        <f>'1_Raw_Games'!C339</f>
        <v/>
      </c>
      <c r="E342" s="48">
        <f>'1_Raw_Games'!O339</f>
        <v/>
      </c>
      <c r="F342" s="52">
        <f>INDEX($L$6:$L$35,MATCH(C342,$K$6:$K$35,0))</f>
        <v/>
      </c>
      <c r="G342" s="52">
        <f>INDEX($L$6:$L$35,MATCH(D342,$K$6:$K$35,0))</f>
        <v/>
      </c>
      <c r="H342" s="52">
        <f>F342-G342+$L$36</f>
        <v/>
      </c>
      <c r="I342" s="51">
        <f>'2_Params'!$B$11*LN(1+EXP(-(2*E342-1)*H342))</f>
        <v/>
      </c>
    </row>
    <row r="343" ht="15" customHeight="1" s="35">
      <c r="A343" s="48">
        <f>'1_Raw_Games'!A340</f>
        <v/>
      </c>
      <c r="B343" s="49">
        <f>'1_Raw_Games'!B340</f>
        <v/>
      </c>
      <c r="C343" s="48">
        <f>'1_Raw_Games'!D340</f>
        <v/>
      </c>
      <c r="D343" s="48">
        <f>'1_Raw_Games'!C340</f>
        <v/>
      </c>
      <c r="E343" s="48">
        <f>'1_Raw_Games'!O340</f>
        <v/>
      </c>
      <c r="F343" s="52">
        <f>INDEX($L$6:$L$35,MATCH(C343,$K$6:$K$35,0))</f>
        <v/>
      </c>
      <c r="G343" s="52">
        <f>INDEX($L$6:$L$35,MATCH(D343,$K$6:$K$35,0))</f>
        <v/>
      </c>
      <c r="H343" s="52">
        <f>F343-G343+$L$36</f>
        <v/>
      </c>
      <c r="I343" s="51">
        <f>'2_Params'!$B$11*LN(1+EXP(-(2*E343-1)*H343))</f>
        <v/>
      </c>
    </row>
    <row r="344" ht="15" customHeight="1" s="35">
      <c r="A344" s="48">
        <f>'1_Raw_Games'!A341</f>
        <v/>
      </c>
      <c r="B344" s="49">
        <f>'1_Raw_Games'!B341</f>
        <v/>
      </c>
      <c r="C344" s="48">
        <f>'1_Raw_Games'!D341</f>
        <v/>
      </c>
      <c r="D344" s="48">
        <f>'1_Raw_Games'!C341</f>
        <v/>
      </c>
      <c r="E344" s="48">
        <f>'1_Raw_Games'!O341</f>
        <v/>
      </c>
      <c r="F344" s="52">
        <f>INDEX($L$6:$L$35,MATCH(C344,$K$6:$K$35,0))</f>
        <v/>
      </c>
      <c r="G344" s="52">
        <f>INDEX($L$6:$L$35,MATCH(D344,$K$6:$K$35,0))</f>
        <v/>
      </c>
      <c r="H344" s="52">
        <f>F344-G344+$L$36</f>
        <v/>
      </c>
      <c r="I344" s="51">
        <f>'2_Params'!$B$11*LN(1+EXP(-(2*E344-1)*H344))</f>
        <v/>
      </c>
    </row>
    <row r="345" ht="15" customHeight="1" s="35">
      <c r="A345" s="48">
        <f>'1_Raw_Games'!A342</f>
        <v/>
      </c>
      <c r="B345" s="49">
        <f>'1_Raw_Games'!B342</f>
        <v/>
      </c>
      <c r="C345" s="48">
        <f>'1_Raw_Games'!D342</f>
        <v/>
      </c>
      <c r="D345" s="48">
        <f>'1_Raw_Games'!C342</f>
        <v/>
      </c>
      <c r="E345" s="48">
        <f>'1_Raw_Games'!O342</f>
        <v/>
      </c>
      <c r="F345" s="52">
        <f>INDEX($L$6:$L$35,MATCH(C345,$K$6:$K$35,0))</f>
        <v/>
      </c>
      <c r="G345" s="52">
        <f>INDEX($L$6:$L$35,MATCH(D345,$K$6:$K$35,0))</f>
        <v/>
      </c>
      <c r="H345" s="52">
        <f>F345-G345+$L$36</f>
        <v/>
      </c>
      <c r="I345" s="51">
        <f>'2_Params'!$B$11*LN(1+EXP(-(2*E345-1)*H345))</f>
        <v/>
      </c>
    </row>
    <row r="346" ht="15" customHeight="1" s="35">
      <c r="A346" s="48">
        <f>'1_Raw_Games'!A343</f>
        <v/>
      </c>
      <c r="B346" s="49">
        <f>'1_Raw_Games'!B343</f>
        <v/>
      </c>
      <c r="C346" s="48">
        <f>'1_Raw_Games'!D343</f>
        <v/>
      </c>
      <c r="D346" s="48">
        <f>'1_Raw_Games'!C343</f>
        <v/>
      </c>
      <c r="E346" s="48">
        <f>'1_Raw_Games'!O343</f>
        <v/>
      </c>
      <c r="F346" s="52">
        <f>INDEX($L$6:$L$35,MATCH(C346,$K$6:$K$35,0))</f>
        <v/>
      </c>
      <c r="G346" s="52">
        <f>INDEX($L$6:$L$35,MATCH(D346,$K$6:$K$35,0))</f>
        <v/>
      </c>
      <c r="H346" s="52">
        <f>F346-G346+$L$36</f>
        <v/>
      </c>
      <c r="I346" s="51">
        <f>'2_Params'!$B$11*LN(1+EXP(-(2*E346-1)*H346))</f>
        <v/>
      </c>
    </row>
    <row r="347" ht="15" customHeight="1" s="35">
      <c r="A347" s="48">
        <f>'1_Raw_Games'!A344</f>
        <v/>
      </c>
      <c r="B347" s="49">
        <f>'1_Raw_Games'!B344</f>
        <v/>
      </c>
      <c r="C347" s="48">
        <f>'1_Raw_Games'!D344</f>
        <v/>
      </c>
      <c r="D347" s="48">
        <f>'1_Raw_Games'!C344</f>
        <v/>
      </c>
      <c r="E347" s="48">
        <f>'1_Raw_Games'!O344</f>
        <v/>
      </c>
      <c r="F347" s="52">
        <f>INDEX($L$6:$L$35,MATCH(C347,$K$6:$K$35,0))</f>
        <v/>
      </c>
      <c r="G347" s="52">
        <f>INDEX($L$6:$L$35,MATCH(D347,$K$6:$K$35,0))</f>
        <v/>
      </c>
      <c r="H347" s="52">
        <f>F347-G347+$L$36</f>
        <v/>
      </c>
      <c r="I347" s="51">
        <f>'2_Params'!$B$11*LN(1+EXP(-(2*E347-1)*H347))</f>
        <v/>
      </c>
    </row>
    <row r="348" ht="15" customHeight="1" s="35">
      <c r="A348" s="48">
        <f>'1_Raw_Games'!A345</f>
        <v/>
      </c>
      <c r="B348" s="49">
        <f>'1_Raw_Games'!B345</f>
        <v/>
      </c>
      <c r="C348" s="48">
        <f>'1_Raw_Games'!D345</f>
        <v/>
      </c>
      <c r="D348" s="48">
        <f>'1_Raw_Games'!C345</f>
        <v/>
      </c>
      <c r="E348" s="48">
        <f>'1_Raw_Games'!O345</f>
        <v/>
      </c>
      <c r="F348" s="52">
        <f>INDEX($L$6:$L$35,MATCH(C348,$K$6:$K$35,0))</f>
        <v/>
      </c>
      <c r="G348" s="52">
        <f>INDEX($L$6:$L$35,MATCH(D348,$K$6:$K$35,0))</f>
        <v/>
      </c>
      <c r="H348" s="52">
        <f>F348-G348+$L$36</f>
        <v/>
      </c>
      <c r="I348" s="51">
        <f>'2_Params'!$B$11*LN(1+EXP(-(2*E348-1)*H348))</f>
        <v/>
      </c>
    </row>
    <row r="349" ht="15" customHeight="1" s="35">
      <c r="A349" s="48">
        <f>'1_Raw_Games'!A346</f>
        <v/>
      </c>
      <c r="B349" s="49">
        <f>'1_Raw_Games'!B346</f>
        <v/>
      </c>
      <c r="C349" s="48">
        <f>'1_Raw_Games'!D346</f>
        <v/>
      </c>
      <c r="D349" s="48">
        <f>'1_Raw_Games'!C346</f>
        <v/>
      </c>
      <c r="E349" s="48">
        <f>'1_Raw_Games'!O346</f>
        <v/>
      </c>
      <c r="F349" s="52">
        <f>INDEX($L$6:$L$35,MATCH(C349,$K$6:$K$35,0))</f>
        <v/>
      </c>
      <c r="G349" s="52">
        <f>INDEX($L$6:$L$35,MATCH(D349,$K$6:$K$35,0))</f>
        <v/>
      </c>
      <c r="H349" s="52">
        <f>F349-G349+$L$36</f>
        <v/>
      </c>
      <c r="I349" s="51">
        <f>'2_Params'!$B$11*LN(1+EXP(-(2*E349-1)*H349))</f>
        <v/>
      </c>
    </row>
    <row r="350" ht="15" customHeight="1" s="35">
      <c r="A350" s="48">
        <f>'1_Raw_Games'!A347</f>
        <v/>
      </c>
      <c r="B350" s="49">
        <f>'1_Raw_Games'!B347</f>
        <v/>
      </c>
      <c r="C350" s="48">
        <f>'1_Raw_Games'!D347</f>
        <v/>
      </c>
      <c r="D350" s="48">
        <f>'1_Raw_Games'!C347</f>
        <v/>
      </c>
      <c r="E350" s="48">
        <f>'1_Raw_Games'!O347</f>
        <v/>
      </c>
      <c r="F350" s="52">
        <f>INDEX($L$6:$L$35,MATCH(C350,$K$6:$K$35,0))</f>
        <v/>
      </c>
      <c r="G350" s="52">
        <f>INDEX($L$6:$L$35,MATCH(D350,$K$6:$K$35,0))</f>
        <v/>
      </c>
      <c r="H350" s="52">
        <f>F350-G350+$L$36</f>
        <v/>
      </c>
      <c r="I350" s="51">
        <f>'2_Params'!$B$11*LN(1+EXP(-(2*E350-1)*H350))</f>
        <v/>
      </c>
    </row>
    <row r="351" ht="15" customHeight="1" s="35">
      <c r="A351" s="48">
        <f>'1_Raw_Games'!A348</f>
        <v/>
      </c>
      <c r="B351" s="49">
        <f>'1_Raw_Games'!B348</f>
        <v/>
      </c>
      <c r="C351" s="48">
        <f>'1_Raw_Games'!D348</f>
        <v/>
      </c>
      <c r="D351" s="48">
        <f>'1_Raw_Games'!C348</f>
        <v/>
      </c>
      <c r="E351" s="48">
        <f>'1_Raw_Games'!O348</f>
        <v/>
      </c>
      <c r="F351" s="52">
        <f>INDEX($L$6:$L$35,MATCH(C351,$K$6:$K$35,0))</f>
        <v/>
      </c>
      <c r="G351" s="52">
        <f>INDEX($L$6:$L$35,MATCH(D351,$K$6:$K$35,0))</f>
        <v/>
      </c>
      <c r="H351" s="52">
        <f>F351-G351+$L$36</f>
        <v/>
      </c>
      <c r="I351" s="51">
        <f>'2_Params'!$B$11*LN(1+EXP(-(2*E351-1)*H351))</f>
        <v/>
      </c>
    </row>
    <row r="352" ht="15" customHeight="1" s="35">
      <c r="A352" s="48">
        <f>'1_Raw_Games'!A349</f>
        <v/>
      </c>
      <c r="B352" s="49">
        <f>'1_Raw_Games'!B349</f>
        <v/>
      </c>
      <c r="C352" s="48">
        <f>'1_Raw_Games'!D349</f>
        <v/>
      </c>
      <c r="D352" s="48">
        <f>'1_Raw_Games'!C349</f>
        <v/>
      </c>
      <c r="E352" s="48">
        <f>'1_Raw_Games'!O349</f>
        <v/>
      </c>
      <c r="F352" s="52">
        <f>INDEX($L$6:$L$35,MATCH(C352,$K$6:$K$35,0))</f>
        <v/>
      </c>
      <c r="G352" s="52">
        <f>INDEX($L$6:$L$35,MATCH(D352,$K$6:$K$35,0))</f>
        <v/>
      </c>
      <c r="H352" s="52">
        <f>F352-G352+$L$36</f>
        <v/>
      </c>
      <c r="I352" s="51">
        <f>'2_Params'!$B$11*LN(1+EXP(-(2*E352-1)*H352))</f>
        <v/>
      </c>
    </row>
    <row r="353" ht="15" customHeight="1" s="35">
      <c r="A353" s="48">
        <f>'1_Raw_Games'!A350</f>
        <v/>
      </c>
      <c r="B353" s="49">
        <f>'1_Raw_Games'!B350</f>
        <v/>
      </c>
      <c r="C353" s="48">
        <f>'1_Raw_Games'!D350</f>
        <v/>
      </c>
      <c r="D353" s="48">
        <f>'1_Raw_Games'!C350</f>
        <v/>
      </c>
      <c r="E353" s="48">
        <f>'1_Raw_Games'!O350</f>
        <v/>
      </c>
      <c r="F353" s="52">
        <f>INDEX($L$6:$L$35,MATCH(C353,$K$6:$K$35,0))</f>
        <v/>
      </c>
      <c r="G353" s="52">
        <f>INDEX($L$6:$L$35,MATCH(D353,$K$6:$K$35,0))</f>
        <v/>
      </c>
      <c r="H353" s="52">
        <f>F353-G353+$L$36</f>
        <v/>
      </c>
      <c r="I353" s="51">
        <f>'2_Params'!$B$11*LN(1+EXP(-(2*E353-1)*H353))</f>
        <v/>
      </c>
    </row>
    <row r="354" ht="15" customHeight="1" s="35">
      <c r="A354" s="48">
        <f>'1_Raw_Games'!A351</f>
        <v/>
      </c>
      <c r="B354" s="49">
        <f>'1_Raw_Games'!B351</f>
        <v/>
      </c>
      <c r="C354" s="48">
        <f>'1_Raw_Games'!D351</f>
        <v/>
      </c>
      <c r="D354" s="48">
        <f>'1_Raw_Games'!C351</f>
        <v/>
      </c>
      <c r="E354" s="48">
        <f>'1_Raw_Games'!O351</f>
        <v/>
      </c>
      <c r="F354" s="52">
        <f>INDEX($L$6:$L$35,MATCH(C354,$K$6:$K$35,0))</f>
        <v/>
      </c>
      <c r="G354" s="52">
        <f>INDEX($L$6:$L$35,MATCH(D354,$K$6:$K$35,0))</f>
        <v/>
      </c>
      <c r="H354" s="52">
        <f>F354-G354+$L$36</f>
        <v/>
      </c>
      <c r="I354" s="51">
        <f>'2_Params'!$B$11*LN(1+EXP(-(2*E354-1)*H354))</f>
        <v/>
      </c>
    </row>
    <row r="355" ht="15" customHeight="1" s="35">
      <c r="A355" s="48">
        <f>'1_Raw_Games'!A352</f>
        <v/>
      </c>
      <c r="B355" s="49">
        <f>'1_Raw_Games'!B352</f>
        <v/>
      </c>
      <c r="C355" s="48">
        <f>'1_Raw_Games'!D352</f>
        <v/>
      </c>
      <c r="D355" s="48">
        <f>'1_Raw_Games'!C352</f>
        <v/>
      </c>
      <c r="E355" s="48">
        <f>'1_Raw_Games'!O352</f>
        <v/>
      </c>
      <c r="F355" s="52">
        <f>INDEX($L$6:$L$35,MATCH(C355,$K$6:$K$35,0))</f>
        <v/>
      </c>
      <c r="G355" s="52">
        <f>INDEX($L$6:$L$35,MATCH(D355,$K$6:$K$35,0))</f>
        <v/>
      </c>
      <c r="H355" s="52">
        <f>F355-G355+$L$36</f>
        <v/>
      </c>
      <c r="I355" s="51">
        <f>'2_Params'!$B$11*LN(1+EXP(-(2*E355-1)*H355))</f>
        <v/>
      </c>
    </row>
    <row r="356" ht="15" customHeight="1" s="35">
      <c r="A356" s="48">
        <f>'1_Raw_Games'!A353</f>
        <v/>
      </c>
      <c r="B356" s="49">
        <f>'1_Raw_Games'!B353</f>
        <v/>
      </c>
      <c r="C356" s="48">
        <f>'1_Raw_Games'!D353</f>
        <v/>
      </c>
      <c r="D356" s="48">
        <f>'1_Raw_Games'!C353</f>
        <v/>
      </c>
      <c r="E356" s="48">
        <f>'1_Raw_Games'!O353</f>
        <v/>
      </c>
      <c r="F356" s="52">
        <f>INDEX($L$6:$L$35,MATCH(C356,$K$6:$K$35,0))</f>
        <v/>
      </c>
      <c r="G356" s="52">
        <f>INDEX($L$6:$L$35,MATCH(D356,$K$6:$K$35,0))</f>
        <v/>
      </c>
      <c r="H356" s="52">
        <f>F356-G356+$L$36</f>
        <v/>
      </c>
      <c r="I356" s="51">
        <f>'2_Params'!$B$11*LN(1+EXP(-(2*E356-1)*H356))</f>
        <v/>
      </c>
    </row>
    <row r="357" ht="15" customHeight="1" s="35">
      <c r="A357" s="48">
        <f>'1_Raw_Games'!A354</f>
        <v/>
      </c>
      <c r="B357" s="49">
        <f>'1_Raw_Games'!B354</f>
        <v/>
      </c>
      <c r="C357" s="48">
        <f>'1_Raw_Games'!D354</f>
        <v/>
      </c>
      <c r="D357" s="48">
        <f>'1_Raw_Games'!C354</f>
        <v/>
      </c>
      <c r="E357" s="48">
        <f>'1_Raw_Games'!O354</f>
        <v/>
      </c>
      <c r="F357" s="52">
        <f>INDEX($L$6:$L$35,MATCH(C357,$K$6:$K$35,0))</f>
        <v/>
      </c>
      <c r="G357" s="52">
        <f>INDEX($L$6:$L$35,MATCH(D357,$K$6:$K$35,0))</f>
        <v/>
      </c>
      <c r="H357" s="52">
        <f>F357-G357+$L$36</f>
        <v/>
      </c>
      <c r="I357" s="51">
        <f>'2_Params'!$B$11*LN(1+EXP(-(2*E357-1)*H357))</f>
        <v/>
      </c>
    </row>
    <row r="358" ht="15" customHeight="1" s="35">
      <c r="A358" s="48">
        <f>'1_Raw_Games'!A355</f>
        <v/>
      </c>
      <c r="B358" s="49">
        <f>'1_Raw_Games'!B355</f>
        <v/>
      </c>
      <c r="C358" s="48">
        <f>'1_Raw_Games'!D355</f>
        <v/>
      </c>
      <c r="D358" s="48">
        <f>'1_Raw_Games'!C355</f>
        <v/>
      </c>
      <c r="E358" s="48">
        <f>'1_Raw_Games'!O355</f>
        <v/>
      </c>
      <c r="F358" s="52">
        <f>INDEX($L$6:$L$35,MATCH(C358,$K$6:$K$35,0))</f>
        <v/>
      </c>
      <c r="G358" s="52">
        <f>INDEX($L$6:$L$35,MATCH(D358,$K$6:$K$35,0))</f>
        <v/>
      </c>
      <c r="H358" s="52">
        <f>F358-G358+$L$36</f>
        <v/>
      </c>
      <c r="I358" s="51">
        <f>'2_Params'!$B$11*LN(1+EXP(-(2*E358-1)*H358))</f>
        <v/>
      </c>
    </row>
    <row r="359" ht="15" customHeight="1" s="35">
      <c r="A359" s="48">
        <f>'1_Raw_Games'!A356</f>
        <v/>
      </c>
      <c r="B359" s="49">
        <f>'1_Raw_Games'!B356</f>
        <v/>
      </c>
      <c r="C359" s="48">
        <f>'1_Raw_Games'!D356</f>
        <v/>
      </c>
      <c r="D359" s="48">
        <f>'1_Raw_Games'!C356</f>
        <v/>
      </c>
      <c r="E359" s="48">
        <f>'1_Raw_Games'!O356</f>
        <v/>
      </c>
      <c r="F359" s="52">
        <f>INDEX($L$6:$L$35,MATCH(C359,$K$6:$K$35,0))</f>
        <v/>
      </c>
      <c r="G359" s="52">
        <f>INDEX($L$6:$L$35,MATCH(D359,$K$6:$K$35,0))</f>
        <v/>
      </c>
      <c r="H359" s="52">
        <f>F359-G359+$L$36</f>
        <v/>
      </c>
      <c r="I359" s="51">
        <f>'2_Params'!$B$11*LN(1+EXP(-(2*E359-1)*H359))</f>
        <v/>
      </c>
    </row>
    <row r="360" ht="15" customHeight="1" s="35">
      <c r="A360" s="48">
        <f>'1_Raw_Games'!A357</f>
        <v/>
      </c>
      <c r="B360" s="49">
        <f>'1_Raw_Games'!B357</f>
        <v/>
      </c>
      <c r="C360" s="48">
        <f>'1_Raw_Games'!D357</f>
        <v/>
      </c>
      <c r="D360" s="48">
        <f>'1_Raw_Games'!C357</f>
        <v/>
      </c>
      <c r="E360" s="48">
        <f>'1_Raw_Games'!O357</f>
        <v/>
      </c>
      <c r="F360" s="52">
        <f>INDEX($L$6:$L$35,MATCH(C360,$K$6:$K$35,0))</f>
        <v/>
      </c>
      <c r="G360" s="52">
        <f>INDEX($L$6:$L$35,MATCH(D360,$K$6:$K$35,0))</f>
        <v/>
      </c>
      <c r="H360" s="52">
        <f>F360-G360+$L$36</f>
        <v/>
      </c>
      <c r="I360" s="51">
        <f>'2_Params'!$B$11*LN(1+EXP(-(2*E360-1)*H360))</f>
        <v/>
      </c>
    </row>
    <row r="361" ht="15" customHeight="1" s="35">
      <c r="A361" s="48">
        <f>'1_Raw_Games'!A358</f>
        <v/>
      </c>
      <c r="B361" s="49">
        <f>'1_Raw_Games'!B358</f>
        <v/>
      </c>
      <c r="C361" s="48">
        <f>'1_Raw_Games'!D358</f>
        <v/>
      </c>
      <c r="D361" s="48">
        <f>'1_Raw_Games'!C358</f>
        <v/>
      </c>
      <c r="E361" s="48">
        <f>'1_Raw_Games'!O358</f>
        <v/>
      </c>
      <c r="F361" s="52">
        <f>INDEX($L$6:$L$35,MATCH(C361,$K$6:$K$35,0))</f>
        <v/>
      </c>
      <c r="G361" s="52">
        <f>INDEX($L$6:$L$35,MATCH(D361,$K$6:$K$35,0))</f>
        <v/>
      </c>
      <c r="H361" s="52">
        <f>F361-G361+$L$36</f>
        <v/>
      </c>
      <c r="I361" s="51">
        <f>'2_Params'!$B$11*LN(1+EXP(-(2*E361-1)*H361))</f>
        <v/>
      </c>
    </row>
    <row r="362" ht="15" customHeight="1" s="35">
      <c r="A362" s="48">
        <f>'1_Raw_Games'!A359</f>
        <v/>
      </c>
      <c r="B362" s="49">
        <f>'1_Raw_Games'!B359</f>
        <v/>
      </c>
      <c r="C362" s="48">
        <f>'1_Raw_Games'!D359</f>
        <v/>
      </c>
      <c r="D362" s="48">
        <f>'1_Raw_Games'!C359</f>
        <v/>
      </c>
      <c r="E362" s="48">
        <f>'1_Raw_Games'!O359</f>
        <v/>
      </c>
      <c r="F362" s="52">
        <f>INDEX($L$6:$L$35,MATCH(C362,$K$6:$K$35,0))</f>
        <v/>
      </c>
      <c r="G362" s="52">
        <f>INDEX($L$6:$L$35,MATCH(D362,$K$6:$K$35,0))</f>
        <v/>
      </c>
      <c r="H362" s="52">
        <f>F362-G362+$L$36</f>
        <v/>
      </c>
      <c r="I362" s="51">
        <f>'2_Params'!$B$11*LN(1+EXP(-(2*E362-1)*H362))</f>
        <v/>
      </c>
    </row>
    <row r="363" ht="15" customHeight="1" s="35">
      <c r="A363" s="48">
        <f>'1_Raw_Games'!A360</f>
        <v/>
      </c>
      <c r="B363" s="49">
        <f>'1_Raw_Games'!B360</f>
        <v/>
      </c>
      <c r="C363" s="48">
        <f>'1_Raw_Games'!D360</f>
        <v/>
      </c>
      <c r="D363" s="48">
        <f>'1_Raw_Games'!C360</f>
        <v/>
      </c>
      <c r="E363" s="48">
        <f>'1_Raw_Games'!O360</f>
        <v/>
      </c>
      <c r="F363" s="52">
        <f>INDEX($L$6:$L$35,MATCH(C363,$K$6:$K$35,0))</f>
        <v/>
      </c>
      <c r="G363" s="52">
        <f>INDEX($L$6:$L$35,MATCH(D363,$K$6:$K$35,0))</f>
        <v/>
      </c>
      <c r="H363" s="52">
        <f>F363-G363+$L$36</f>
        <v/>
      </c>
      <c r="I363" s="51">
        <f>'2_Params'!$B$11*LN(1+EXP(-(2*E363-1)*H363))</f>
        <v/>
      </c>
    </row>
    <row r="364" ht="15" customHeight="1" s="35">
      <c r="A364" s="48">
        <f>'1_Raw_Games'!A361</f>
        <v/>
      </c>
      <c r="B364" s="49">
        <f>'1_Raw_Games'!B361</f>
        <v/>
      </c>
      <c r="C364" s="48">
        <f>'1_Raw_Games'!D361</f>
        <v/>
      </c>
      <c r="D364" s="48">
        <f>'1_Raw_Games'!C361</f>
        <v/>
      </c>
      <c r="E364" s="48">
        <f>'1_Raw_Games'!O361</f>
        <v/>
      </c>
      <c r="F364" s="52">
        <f>INDEX($L$6:$L$35,MATCH(C364,$K$6:$K$35,0))</f>
        <v/>
      </c>
      <c r="G364" s="52">
        <f>INDEX($L$6:$L$35,MATCH(D364,$K$6:$K$35,0))</f>
        <v/>
      </c>
      <c r="H364" s="52">
        <f>F364-G364+$L$36</f>
        <v/>
      </c>
      <c r="I364" s="51">
        <f>'2_Params'!$B$11*LN(1+EXP(-(2*E364-1)*H364))</f>
        <v/>
      </c>
    </row>
    <row r="365" ht="15" customHeight="1" s="35">
      <c r="A365" s="48">
        <f>'1_Raw_Games'!A362</f>
        <v/>
      </c>
      <c r="B365" s="49">
        <f>'1_Raw_Games'!B362</f>
        <v/>
      </c>
      <c r="C365" s="48">
        <f>'1_Raw_Games'!D362</f>
        <v/>
      </c>
      <c r="D365" s="48">
        <f>'1_Raw_Games'!C362</f>
        <v/>
      </c>
      <c r="E365" s="48">
        <f>'1_Raw_Games'!O362</f>
        <v/>
      </c>
      <c r="F365" s="52">
        <f>INDEX($L$6:$L$35,MATCH(C365,$K$6:$K$35,0))</f>
        <v/>
      </c>
      <c r="G365" s="52">
        <f>INDEX($L$6:$L$35,MATCH(D365,$K$6:$K$35,0))</f>
        <v/>
      </c>
      <c r="H365" s="52">
        <f>F365-G365+$L$36</f>
        <v/>
      </c>
      <c r="I365" s="51">
        <f>'2_Params'!$B$11*LN(1+EXP(-(2*E365-1)*H365))</f>
        <v/>
      </c>
    </row>
    <row r="366" ht="15" customHeight="1" s="35">
      <c r="A366" s="48">
        <f>'1_Raw_Games'!A363</f>
        <v/>
      </c>
      <c r="B366" s="49">
        <f>'1_Raw_Games'!B363</f>
        <v/>
      </c>
      <c r="C366" s="48">
        <f>'1_Raw_Games'!D363</f>
        <v/>
      </c>
      <c r="D366" s="48">
        <f>'1_Raw_Games'!C363</f>
        <v/>
      </c>
      <c r="E366" s="48">
        <f>'1_Raw_Games'!O363</f>
        <v/>
      </c>
      <c r="F366" s="52">
        <f>INDEX($L$6:$L$35,MATCH(C366,$K$6:$K$35,0))</f>
        <v/>
      </c>
      <c r="G366" s="52">
        <f>INDEX($L$6:$L$35,MATCH(D366,$K$6:$K$35,0))</f>
        <v/>
      </c>
      <c r="H366" s="52">
        <f>F366-G366+$L$36</f>
        <v/>
      </c>
      <c r="I366" s="51">
        <f>'2_Params'!$B$11*LN(1+EXP(-(2*E366-1)*H366))</f>
        <v/>
      </c>
    </row>
    <row r="367" ht="15" customHeight="1" s="35">
      <c r="A367" s="48">
        <f>'1_Raw_Games'!A364</f>
        <v/>
      </c>
      <c r="B367" s="49">
        <f>'1_Raw_Games'!B364</f>
        <v/>
      </c>
      <c r="C367" s="48">
        <f>'1_Raw_Games'!D364</f>
        <v/>
      </c>
      <c r="D367" s="48">
        <f>'1_Raw_Games'!C364</f>
        <v/>
      </c>
      <c r="E367" s="48">
        <f>'1_Raw_Games'!O364</f>
        <v/>
      </c>
      <c r="F367" s="52">
        <f>INDEX($L$6:$L$35,MATCH(C367,$K$6:$K$35,0))</f>
        <v/>
      </c>
      <c r="G367" s="52">
        <f>INDEX($L$6:$L$35,MATCH(D367,$K$6:$K$35,0))</f>
        <v/>
      </c>
      <c r="H367" s="52">
        <f>F367-G367+$L$36</f>
        <v/>
      </c>
      <c r="I367" s="51">
        <f>'2_Params'!$B$11*LN(1+EXP(-(2*E367-1)*H367))</f>
        <v/>
      </c>
    </row>
    <row r="368" ht="15" customHeight="1" s="35">
      <c r="A368" s="48">
        <f>'1_Raw_Games'!A365</f>
        <v/>
      </c>
      <c r="B368" s="49">
        <f>'1_Raw_Games'!B365</f>
        <v/>
      </c>
      <c r="C368" s="48">
        <f>'1_Raw_Games'!D365</f>
        <v/>
      </c>
      <c r="D368" s="48">
        <f>'1_Raw_Games'!C365</f>
        <v/>
      </c>
      <c r="E368" s="48">
        <f>'1_Raw_Games'!O365</f>
        <v/>
      </c>
      <c r="F368" s="52">
        <f>INDEX($L$6:$L$35,MATCH(C368,$K$6:$K$35,0))</f>
        <v/>
      </c>
      <c r="G368" s="52">
        <f>INDEX($L$6:$L$35,MATCH(D368,$K$6:$K$35,0))</f>
        <v/>
      </c>
      <c r="H368" s="52">
        <f>F368-G368+$L$36</f>
        <v/>
      </c>
      <c r="I368" s="51">
        <f>'2_Params'!$B$11*LN(1+EXP(-(2*E368-1)*H368))</f>
        <v/>
      </c>
    </row>
    <row r="369" ht="15" customHeight="1" s="35">
      <c r="A369" s="48">
        <f>'1_Raw_Games'!A366</f>
        <v/>
      </c>
      <c r="B369" s="49">
        <f>'1_Raw_Games'!B366</f>
        <v/>
      </c>
      <c r="C369" s="48">
        <f>'1_Raw_Games'!D366</f>
        <v/>
      </c>
      <c r="D369" s="48">
        <f>'1_Raw_Games'!C366</f>
        <v/>
      </c>
      <c r="E369" s="48">
        <f>'1_Raw_Games'!O366</f>
        <v/>
      </c>
      <c r="F369" s="52">
        <f>INDEX($L$6:$L$35,MATCH(C369,$K$6:$K$35,0))</f>
        <v/>
      </c>
      <c r="G369" s="52">
        <f>INDEX($L$6:$L$35,MATCH(D369,$K$6:$K$35,0))</f>
        <v/>
      </c>
      <c r="H369" s="52">
        <f>F369-G369+$L$36</f>
        <v/>
      </c>
      <c r="I369" s="51">
        <f>'2_Params'!$B$11*LN(1+EXP(-(2*E369-1)*H369))</f>
        <v/>
      </c>
    </row>
    <row r="370" ht="15" customHeight="1" s="35">
      <c r="A370" s="48">
        <f>'1_Raw_Games'!A367</f>
        <v/>
      </c>
      <c r="B370" s="49">
        <f>'1_Raw_Games'!B367</f>
        <v/>
      </c>
      <c r="C370" s="48">
        <f>'1_Raw_Games'!D367</f>
        <v/>
      </c>
      <c r="D370" s="48">
        <f>'1_Raw_Games'!C367</f>
        <v/>
      </c>
      <c r="E370" s="48">
        <f>'1_Raw_Games'!O367</f>
        <v/>
      </c>
      <c r="F370" s="52">
        <f>INDEX($L$6:$L$35,MATCH(C370,$K$6:$K$35,0))</f>
        <v/>
      </c>
      <c r="G370" s="52">
        <f>INDEX($L$6:$L$35,MATCH(D370,$K$6:$K$35,0))</f>
        <v/>
      </c>
      <c r="H370" s="52">
        <f>F370-G370+$L$36</f>
        <v/>
      </c>
      <c r="I370" s="51">
        <f>'2_Params'!$B$11*LN(1+EXP(-(2*E370-1)*H370))</f>
        <v/>
      </c>
    </row>
    <row r="371" ht="15" customHeight="1" s="35">
      <c r="A371" s="48">
        <f>'1_Raw_Games'!A368</f>
        <v/>
      </c>
      <c r="B371" s="49">
        <f>'1_Raw_Games'!B368</f>
        <v/>
      </c>
      <c r="C371" s="48">
        <f>'1_Raw_Games'!D368</f>
        <v/>
      </c>
      <c r="D371" s="48">
        <f>'1_Raw_Games'!C368</f>
        <v/>
      </c>
      <c r="E371" s="48">
        <f>'1_Raw_Games'!O368</f>
        <v/>
      </c>
      <c r="F371" s="52">
        <f>INDEX($L$6:$L$35,MATCH(C371,$K$6:$K$35,0))</f>
        <v/>
      </c>
      <c r="G371" s="52">
        <f>INDEX($L$6:$L$35,MATCH(D371,$K$6:$K$35,0))</f>
        <v/>
      </c>
      <c r="H371" s="52">
        <f>F371-G371+$L$36</f>
        <v/>
      </c>
      <c r="I371" s="51">
        <f>'2_Params'!$B$11*LN(1+EXP(-(2*E371-1)*H371))</f>
        <v/>
      </c>
    </row>
    <row r="372" ht="15" customHeight="1" s="35">
      <c r="A372" s="48">
        <f>'1_Raw_Games'!A369</f>
        <v/>
      </c>
      <c r="B372" s="49">
        <f>'1_Raw_Games'!B369</f>
        <v/>
      </c>
      <c r="C372" s="48">
        <f>'1_Raw_Games'!D369</f>
        <v/>
      </c>
      <c r="D372" s="48">
        <f>'1_Raw_Games'!C369</f>
        <v/>
      </c>
      <c r="E372" s="48">
        <f>'1_Raw_Games'!O369</f>
        <v/>
      </c>
      <c r="F372" s="52">
        <f>INDEX($L$6:$L$35,MATCH(C372,$K$6:$K$35,0))</f>
        <v/>
      </c>
      <c r="G372" s="52">
        <f>INDEX($L$6:$L$35,MATCH(D372,$K$6:$K$35,0))</f>
        <v/>
      </c>
      <c r="H372" s="52">
        <f>F372-G372+$L$36</f>
        <v/>
      </c>
      <c r="I372" s="51">
        <f>'2_Params'!$B$11*LN(1+EXP(-(2*E372-1)*H372))</f>
        <v/>
      </c>
    </row>
    <row r="373" ht="15" customHeight="1" s="35">
      <c r="A373" s="48">
        <f>'1_Raw_Games'!A370</f>
        <v/>
      </c>
      <c r="B373" s="49">
        <f>'1_Raw_Games'!B370</f>
        <v/>
      </c>
      <c r="C373" s="48">
        <f>'1_Raw_Games'!D370</f>
        <v/>
      </c>
      <c r="D373" s="48">
        <f>'1_Raw_Games'!C370</f>
        <v/>
      </c>
      <c r="E373" s="48">
        <f>'1_Raw_Games'!O370</f>
        <v/>
      </c>
      <c r="F373" s="52">
        <f>INDEX($L$6:$L$35,MATCH(C373,$K$6:$K$35,0))</f>
        <v/>
      </c>
      <c r="G373" s="52">
        <f>INDEX($L$6:$L$35,MATCH(D373,$K$6:$K$35,0))</f>
        <v/>
      </c>
      <c r="H373" s="52">
        <f>F373-G373+$L$36</f>
        <v/>
      </c>
      <c r="I373" s="51">
        <f>'2_Params'!$B$11*LN(1+EXP(-(2*E373-1)*H373))</f>
        <v/>
      </c>
    </row>
    <row r="374" ht="15" customHeight="1" s="35">
      <c r="A374" s="48">
        <f>'1_Raw_Games'!A371</f>
        <v/>
      </c>
      <c r="B374" s="49">
        <f>'1_Raw_Games'!B371</f>
        <v/>
      </c>
      <c r="C374" s="48">
        <f>'1_Raw_Games'!D371</f>
        <v/>
      </c>
      <c r="D374" s="48">
        <f>'1_Raw_Games'!C371</f>
        <v/>
      </c>
      <c r="E374" s="48">
        <f>'1_Raw_Games'!O371</f>
        <v/>
      </c>
      <c r="F374" s="52">
        <f>INDEX($L$6:$L$35,MATCH(C374,$K$6:$K$35,0))</f>
        <v/>
      </c>
      <c r="G374" s="52">
        <f>INDEX($L$6:$L$35,MATCH(D374,$K$6:$K$35,0))</f>
        <v/>
      </c>
      <c r="H374" s="52">
        <f>F374-G374+$L$36</f>
        <v/>
      </c>
      <c r="I374" s="51">
        <f>'2_Params'!$B$11*LN(1+EXP(-(2*E374-1)*H374))</f>
        <v/>
      </c>
    </row>
    <row r="375" ht="15" customHeight="1" s="35">
      <c r="A375" s="48">
        <f>'1_Raw_Games'!A372</f>
        <v/>
      </c>
      <c r="B375" s="49">
        <f>'1_Raw_Games'!B372</f>
        <v/>
      </c>
      <c r="C375" s="48">
        <f>'1_Raw_Games'!D372</f>
        <v/>
      </c>
      <c r="D375" s="48">
        <f>'1_Raw_Games'!C372</f>
        <v/>
      </c>
      <c r="E375" s="48">
        <f>'1_Raw_Games'!O372</f>
        <v/>
      </c>
      <c r="F375" s="52">
        <f>INDEX($L$6:$L$35,MATCH(C375,$K$6:$K$35,0))</f>
        <v/>
      </c>
      <c r="G375" s="52">
        <f>INDEX($L$6:$L$35,MATCH(D375,$K$6:$K$35,0))</f>
        <v/>
      </c>
      <c r="H375" s="52">
        <f>F375-G375+$L$36</f>
        <v/>
      </c>
      <c r="I375" s="51">
        <f>'2_Params'!$B$11*LN(1+EXP(-(2*E375-1)*H375))</f>
        <v/>
      </c>
    </row>
    <row r="376" ht="15" customHeight="1" s="35">
      <c r="A376" s="48">
        <f>'1_Raw_Games'!A373</f>
        <v/>
      </c>
      <c r="B376" s="49">
        <f>'1_Raw_Games'!B373</f>
        <v/>
      </c>
      <c r="C376" s="48">
        <f>'1_Raw_Games'!D373</f>
        <v/>
      </c>
      <c r="D376" s="48">
        <f>'1_Raw_Games'!C373</f>
        <v/>
      </c>
      <c r="E376" s="48">
        <f>'1_Raw_Games'!O373</f>
        <v/>
      </c>
      <c r="F376" s="52">
        <f>INDEX($L$6:$L$35,MATCH(C376,$K$6:$K$35,0))</f>
        <v/>
      </c>
      <c r="G376" s="52">
        <f>INDEX($L$6:$L$35,MATCH(D376,$K$6:$K$35,0))</f>
        <v/>
      </c>
      <c r="H376" s="52">
        <f>F376-G376+$L$36</f>
        <v/>
      </c>
      <c r="I376" s="51">
        <f>'2_Params'!$B$11*LN(1+EXP(-(2*E376-1)*H376))</f>
        <v/>
      </c>
    </row>
    <row r="377" ht="15" customHeight="1" s="35">
      <c r="A377" s="48">
        <f>'1_Raw_Games'!A374</f>
        <v/>
      </c>
      <c r="B377" s="49">
        <f>'1_Raw_Games'!B374</f>
        <v/>
      </c>
      <c r="C377" s="48">
        <f>'1_Raw_Games'!D374</f>
        <v/>
      </c>
      <c r="D377" s="48">
        <f>'1_Raw_Games'!C374</f>
        <v/>
      </c>
      <c r="E377" s="48">
        <f>'1_Raw_Games'!O374</f>
        <v/>
      </c>
      <c r="F377" s="52">
        <f>INDEX($L$6:$L$35,MATCH(C377,$K$6:$K$35,0))</f>
        <v/>
      </c>
      <c r="G377" s="52">
        <f>INDEX($L$6:$L$35,MATCH(D377,$K$6:$K$35,0))</f>
        <v/>
      </c>
      <c r="H377" s="52">
        <f>F377-G377+$L$36</f>
        <v/>
      </c>
      <c r="I377" s="51">
        <f>'2_Params'!$B$11*LN(1+EXP(-(2*E377-1)*H377))</f>
        <v/>
      </c>
    </row>
    <row r="378" ht="15" customHeight="1" s="35">
      <c r="A378" s="48">
        <f>'1_Raw_Games'!A375</f>
        <v/>
      </c>
      <c r="B378" s="49">
        <f>'1_Raw_Games'!B375</f>
        <v/>
      </c>
      <c r="C378" s="48">
        <f>'1_Raw_Games'!D375</f>
        <v/>
      </c>
      <c r="D378" s="48">
        <f>'1_Raw_Games'!C375</f>
        <v/>
      </c>
      <c r="E378" s="48">
        <f>'1_Raw_Games'!O375</f>
        <v/>
      </c>
      <c r="F378" s="52">
        <f>INDEX($L$6:$L$35,MATCH(C378,$K$6:$K$35,0))</f>
        <v/>
      </c>
      <c r="G378" s="52">
        <f>INDEX($L$6:$L$35,MATCH(D378,$K$6:$K$35,0))</f>
        <v/>
      </c>
      <c r="H378" s="52">
        <f>F378-G378+$L$36</f>
        <v/>
      </c>
      <c r="I378" s="51">
        <f>'2_Params'!$B$11*LN(1+EXP(-(2*E378-1)*H378))</f>
        <v/>
      </c>
    </row>
    <row r="379" ht="15" customHeight="1" s="35">
      <c r="A379" s="48">
        <f>'1_Raw_Games'!A376</f>
        <v/>
      </c>
      <c r="B379" s="49">
        <f>'1_Raw_Games'!B376</f>
        <v/>
      </c>
      <c r="C379" s="48">
        <f>'1_Raw_Games'!D376</f>
        <v/>
      </c>
      <c r="D379" s="48">
        <f>'1_Raw_Games'!C376</f>
        <v/>
      </c>
      <c r="E379" s="48">
        <f>'1_Raw_Games'!O376</f>
        <v/>
      </c>
      <c r="F379" s="52">
        <f>INDEX($L$6:$L$35,MATCH(C379,$K$6:$K$35,0))</f>
        <v/>
      </c>
      <c r="G379" s="52">
        <f>INDEX($L$6:$L$35,MATCH(D379,$K$6:$K$35,0))</f>
        <v/>
      </c>
      <c r="H379" s="52">
        <f>F379-G379+$L$36</f>
        <v/>
      </c>
      <c r="I379" s="51">
        <f>'2_Params'!$B$11*LN(1+EXP(-(2*E379-1)*H379))</f>
        <v/>
      </c>
    </row>
    <row r="380" ht="15" customHeight="1" s="35">
      <c r="A380" s="48">
        <f>'1_Raw_Games'!A377</f>
        <v/>
      </c>
      <c r="B380" s="49">
        <f>'1_Raw_Games'!B377</f>
        <v/>
      </c>
      <c r="C380" s="48">
        <f>'1_Raw_Games'!D377</f>
        <v/>
      </c>
      <c r="D380" s="48">
        <f>'1_Raw_Games'!C377</f>
        <v/>
      </c>
      <c r="E380" s="48">
        <f>'1_Raw_Games'!O377</f>
        <v/>
      </c>
      <c r="F380" s="52">
        <f>INDEX($L$6:$L$35,MATCH(C380,$K$6:$K$35,0))</f>
        <v/>
      </c>
      <c r="G380" s="52">
        <f>INDEX($L$6:$L$35,MATCH(D380,$K$6:$K$35,0))</f>
        <v/>
      </c>
      <c r="H380" s="52">
        <f>F380-G380+$L$36</f>
        <v/>
      </c>
      <c r="I380" s="51">
        <f>'2_Params'!$B$11*LN(1+EXP(-(2*E380-1)*H380))</f>
        <v/>
      </c>
    </row>
    <row r="381" ht="15" customHeight="1" s="35">
      <c r="A381" s="48">
        <f>'1_Raw_Games'!A378</f>
        <v/>
      </c>
      <c r="B381" s="49">
        <f>'1_Raw_Games'!B378</f>
        <v/>
      </c>
      <c r="C381" s="48">
        <f>'1_Raw_Games'!D378</f>
        <v/>
      </c>
      <c r="D381" s="48">
        <f>'1_Raw_Games'!C378</f>
        <v/>
      </c>
      <c r="E381" s="48">
        <f>'1_Raw_Games'!O378</f>
        <v/>
      </c>
      <c r="F381" s="52">
        <f>INDEX($L$6:$L$35,MATCH(C381,$K$6:$K$35,0))</f>
        <v/>
      </c>
      <c r="G381" s="52">
        <f>INDEX($L$6:$L$35,MATCH(D381,$K$6:$K$35,0))</f>
        <v/>
      </c>
      <c r="H381" s="52">
        <f>F381-G381+$L$36</f>
        <v/>
      </c>
      <c r="I381" s="51">
        <f>'2_Params'!$B$11*LN(1+EXP(-(2*E381-1)*H381))</f>
        <v/>
      </c>
    </row>
    <row r="382" ht="15" customHeight="1" s="35">
      <c r="A382" s="48">
        <f>'1_Raw_Games'!A379</f>
        <v/>
      </c>
      <c r="B382" s="49">
        <f>'1_Raw_Games'!B379</f>
        <v/>
      </c>
      <c r="C382" s="48">
        <f>'1_Raw_Games'!D379</f>
        <v/>
      </c>
      <c r="D382" s="48">
        <f>'1_Raw_Games'!C379</f>
        <v/>
      </c>
      <c r="E382" s="48">
        <f>'1_Raw_Games'!O379</f>
        <v/>
      </c>
      <c r="F382" s="52">
        <f>INDEX($L$6:$L$35,MATCH(C382,$K$6:$K$35,0))</f>
        <v/>
      </c>
      <c r="G382" s="52">
        <f>INDEX($L$6:$L$35,MATCH(D382,$K$6:$K$35,0))</f>
        <v/>
      </c>
      <c r="H382" s="52">
        <f>F382-G382+$L$36</f>
        <v/>
      </c>
      <c r="I382" s="51">
        <f>'2_Params'!$B$11*LN(1+EXP(-(2*E382-1)*H382))</f>
        <v/>
      </c>
    </row>
    <row r="383" ht="15" customHeight="1" s="35">
      <c r="A383" s="48">
        <f>'1_Raw_Games'!A380</f>
        <v/>
      </c>
      <c r="B383" s="49">
        <f>'1_Raw_Games'!B380</f>
        <v/>
      </c>
      <c r="C383" s="48">
        <f>'1_Raw_Games'!D380</f>
        <v/>
      </c>
      <c r="D383" s="48">
        <f>'1_Raw_Games'!C380</f>
        <v/>
      </c>
      <c r="E383" s="48">
        <f>'1_Raw_Games'!O380</f>
        <v/>
      </c>
      <c r="F383" s="52">
        <f>INDEX($L$6:$L$35,MATCH(C383,$K$6:$K$35,0))</f>
        <v/>
      </c>
      <c r="G383" s="52">
        <f>INDEX($L$6:$L$35,MATCH(D383,$K$6:$K$35,0))</f>
        <v/>
      </c>
      <c r="H383" s="52">
        <f>F383-G383+$L$36</f>
        <v/>
      </c>
      <c r="I383" s="51">
        <f>'2_Params'!$B$11*LN(1+EXP(-(2*E383-1)*H383))</f>
        <v/>
      </c>
    </row>
    <row r="384" ht="15" customHeight="1" s="35">
      <c r="A384" s="48">
        <f>'1_Raw_Games'!A381</f>
        <v/>
      </c>
      <c r="B384" s="49">
        <f>'1_Raw_Games'!B381</f>
        <v/>
      </c>
      <c r="C384" s="48">
        <f>'1_Raw_Games'!D381</f>
        <v/>
      </c>
      <c r="D384" s="48">
        <f>'1_Raw_Games'!C381</f>
        <v/>
      </c>
      <c r="E384" s="48">
        <f>'1_Raw_Games'!O381</f>
        <v/>
      </c>
      <c r="F384" s="52">
        <f>INDEX($L$6:$L$35,MATCH(C384,$K$6:$K$35,0))</f>
        <v/>
      </c>
      <c r="G384" s="52">
        <f>INDEX($L$6:$L$35,MATCH(D384,$K$6:$K$35,0))</f>
        <v/>
      </c>
      <c r="H384" s="52">
        <f>F384-G384+$L$36</f>
        <v/>
      </c>
      <c r="I384" s="51">
        <f>'2_Params'!$B$11*LN(1+EXP(-(2*E384-1)*H384))</f>
        <v/>
      </c>
    </row>
    <row r="385" ht="15" customHeight="1" s="35">
      <c r="A385" s="48">
        <f>'1_Raw_Games'!A382</f>
        <v/>
      </c>
      <c r="B385" s="49">
        <f>'1_Raw_Games'!B382</f>
        <v/>
      </c>
      <c r="C385" s="48">
        <f>'1_Raw_Games'!D382</f>
        <v/>
      </c>
      <c r="D385" s="48">
        <f>'1_Raw_Games'!C382</f>
        <v/>
      </c>
      <c r="E385" s="48">
        <f>'1_Raw_Games'!O382</f>
        <v/>
      </c>
      <c r="F385" s="52">
        <f>INDEX($L$6:$L$35,MATCH(C385,$K$6:$K$35,0))</f>
        <v/>
      </c>
      <c r="G385" s="52">
        <f>INDEX($L$6:$L$35,MATCH(D385,$K$6:$K$35,0))</f>
        <v/>
      </c>
      <c r="H385" s="52">
        <f>F385-G385+$L$36</f>
        <v/>
      </c>
      <c r="I385" s="51">
        <f>'2_Params'!$B$11*LN(1+EXP(-(2*E385-1)*H385))</f>
        <v/>
      </c>
    </row>
    <row r="386" ht="15" customHeight="1" s="35">
      <c r="A386" s="48">
        <f>'1_Raw_Games'!A383</f>
        <v/>
      </c>
      <c r="B386" s="49">
        <f>'1_Raw_Games'!B383</f>
        <v/>
      </c>
      <c r="C386" s="48">
        <f>'1_Raw_Games'!D383</f>
        <v/>
      </c>
      <c r="D386" s="48">
        <f>'1_Raw_Games'!C383</f>
        <v/>
      </c>
      <c r="E386" s="48">
        <f>'1_Raw_Games'!O383</f>
        <v/>
      </c>
      <c r="F386" s="52">
        <f>INDEX($L$6:$L$35,MATCH(C386,$K$6:$K$35,0))</f>
        <v/>
      </c>
      <c r="G386" s="52">
        <f>INDEX($L$6:$L$35,MATCH(D386,$K$6:$K$35,0))</f>
        <v/>
      </c>
      <c r="H386" s="52">
        <f>F386-G386+$L$36</f>
        <v/>
      </c>
      <c r="I386" s="51">
        <f>'2_Params'!$B$11*LN(1+EXP(-(2*E386-1)*H386))</f>
        <v/>
      </c>
    </row>
    <row r="387" ht="15" customHeight="1" s="35">
      <c r="A387" s="48">
        <f>'1_Raw_Games'!A384</f>
        <v/>
      </c>
      <c r="B387" s="49">
        <f>'1_Raw_Games'!B384</f>
        <v/>
      </c>
      <c r="C387" s="48">
        <f>'1_Raw_Games'!D384</f>
        <v/>
      </c>
      <c r="D387" s="48">
        <f>'1_Raw_Games'!C384</f>
        <v/>
      </c>
      <c r="E387" s="48">
        <f>'1_Raw_Games'!O384</f>
        <v/>
      </c>
      <c r="F387" s="52">
        <f>INDEX($L$6:$L$35,MATCH(C387,$K$6:$K$35,0))</f>
        <v/>
      </c>
      <c r="G387" s="52">
        <f>INDEX($L$6:$L$35,MATCH(D387,$K$6:$K$35,0))</f>
        <v/>
      </c>
      <c r="H387" s="52">
        <f>F387-G387+$L$36</f>
        <v/>
      </c>
      <c r="I387" s="51">
        <f>'2_Params'!$B$11*LN(1+EXP(-(2*E387-1)*H387))</f>
        <v/>
      </c>
    </row>
    <row r="388" ht="15" customHeight="1" s="35">
      <c r="A388" s="48">
        <f>'1_Raw_Games'!A385</f>
        <v/>
      </c>
      <c r="B388" s="49">
        <f>'1_Raw_Games'!B385</f>
        <v/>
      </c>
      <c r="C388" s="48">
        <f>'1_Raw_Games'!D385</f>
        <v/>
      </c>
      <c r="D388" s="48">
        <f>'1_Raw_Games'!C385</f>
        <v/>
      </c>
      <c r="E388" s="48">
        <f>'1_Raw_Games'!O385</f>
        <v/>
      </c>
      <c r="F388" s="52">
        <f>INDEX($L$6:$L$35,MATCH(C388,$K$6:$K$35,0))</f>
        <v/>
      </c>
      <c r="G388" s="52">
        <f>INDEX($L$6:$L$35,MATCH(D388,$K$6:$K$35,0))</f>
        <v/>
      </c>
      <c r="H388" s="52">
        <f>F388-G388+$L$36</f>
        <v/>
      </c>
      <c r="I388" s="51">
        <f>'2_Params'!$B$11*LN(1+EXP(-(2*E388-1)*H388))</f>
        <v/>
      </c>
    </row>
    <row r="389" ht="15" customHeight="1" s="35">
      <c r="A389" s="48">
        <f>'1_Raw_Games'!A386</f>
        <v/>
      </c>
      <c r="B389" s="49">
        <f>'1_Raw_Games'!B386</f>
        <v/>
      </c>
      <c r="C389" s="48">
        <f>'1_Raw_Games'!D386</f>
        <v/>
      </c>
      <c r="D389" s="48">
        <f>'1_Raw_Games'!C386</f>
        <v/>
      </c>
      <c r="E389" s="48">
        <f>'1_Raw_Games'!O386</f>
        <v/>
      </c>
      <c r="F389" s="52">
        <f>INDEX($L$6:$L$35,MATCH(C389,$K$6:$K$35,0))</f>
        <v/>
      </c>
      <c r="G389" s="52">
        <f>INDEX($L$6:$L$35,MATCH(D389,$K$6:$K$35,0))</f>
        <v/>
      </c>
      <c r="H389" s="52">
        <f>F389-G389+$L$36</f>
        <v/>
      </c>
      <c r="I389" s="51">
        <f>'2_Params'!$B$11*LN(1+EXP(-(2*E389-1)*H389))</f>
        <v/>
      </c>
    </row>
    <row r="390" ht="15" customHeight="1" s="35">
      <c r="A390" s="48">
        <f>'1_Raw_Games'!A387</f>
        <v/>
      </c>
      <c r="B390" s="49">
        <f>'1_Raw_Games'!B387</f>
        <v/>
      </c>
      <c r="C390" s="48">
        <f>'1_Raw_Games'!D387</f>
        <v/>
      </c>
      <c r="D390" s="48">
        <f>'1_Raw_Games'!C387</f>
        <v/>
      </c>
      <c r="E390" s="48">
        <f>'1_Raw_Games'!O387</f>
        <v/>
      </c>
      <c r="F390" s="52">
        <f>INDEX($L$6:$L$35,MATCH(C390,$K$6:$K$35,0))</f>
        <v/>
      </c>
      <c r="G390" s="52">
        <f>INDEX($L$6:$L$35,MATCH(D390,$K$6:$K$35,0))</f>
        <v/>
      </c>
      <c r="H390" s="52">
        <f>F390-G390+$L$36</f>
        <v/>
      </c>
      <c r="I390" s="51">
        <f>'2_Params'!$B$11*LN(1+EXP(-(2*E390-1)*H390))</f>
        <v/>
      </c>
    </row>
    <row r="391" ht="15" customHeight="1" s="35">
      <c r="A391" s="48">
        <f>'1_Raw_Games'!A388</f>
        <v/>
      </c>
      <c r="B391" s="49">
        <f>'1_Raw_Games'!B388</f>
        <v/>
      </c>
      <c r="C391" s="48">
        <f>'1_Raw_Games'!D388</f>
        <v/>
      </c>
      <c r="D391" s="48">
        <f>'1_Raw_Games'!C388</f>
        <v/>
      </c>
      <c r="E391" s="48">
        <f>'1_Raw_Games'!O388</f>
        <v/>
      </c>
      <c r="F391" s="52">
        <f>INDEX($L$6:$L$35,MATCH(C391,$K$6:$K$35,0))</f>
        <v/>
      </c>
      <c r="G391" s="52">
        <f>INDEX($L$6:$L$35,MATCH(D391,$K$6:$K$35,0))</f>
        <v/>
      </c>
      <c r="H391" s="52">
        <f>F391-G391+$L$36</f>
        <v/>
      </c>
      <c r="I391" s="51">
        <f>'2_Params'!$B$11*LN(1+EXP(-(2*E391-1)*H391))</f>
        <v/>
      </c>
    </row>
    <row r="392" ht="15" customHeight="1" s="35">
      <c r="A392" s="48">
        <f>'1_Raw_Games'!A389</f>
        <v/>
      </c>
      <c r="B392" s="49">
        <f>'1_Raw_Games'!B389</f>
        <v/>
      </c>
      <c r="C392" s="48">
        <f>'1_Raw_Games'!D389</f>
        <v/>
      </c>
      <c r="D392" s="48">
        <f>'1_Raw_Games'!C389</f>
        <v/>
      </c>
      <c r="E392" s="48">
        <f>'1_Raw_Games'!O389</f>
        <v/>
      </c>
      <c r="F392" s="52">
        <f>INDEX($L$6:$L$35,MATCH(C392,$K$6:$K$35,0))</f>
        <v/>
      </c>
      <c r="G392" s="52">
        <f>INDEX($L$6:$L$35,MATCH(D392,$K$6:$K$35,0))</f>
        <v/>
      </c>
      <c r="H392" s="52">
        <f>F392-G392+$L$36</f>
        <v/>
      </c>
      <c r="I392" s="51">
        <f>'2_Params'!$B$11*LN(1+EXP(-(2*E392-1)*H392))</f>
        <v/>
      </c>
    </row>
    <row r="393" ht="15" customHeight="1" s="35">
      <c r="A393" s="48">
        <f>'1_Raw_Games'!A390</f>
        <v/>
      </c>
      <c r="B393" s="49">
        <f>'1_Raw_Games'!B390</f>
        <v/>
      </c>
      <c r="C393" s="48">
        <f>'1_Raw_Games'!D390</f>
        <v/>
      </c>
      <c r="D393" s="48">
        <f>'1_Raw_Games'!C390</f>
        <v/>
      </c>
      <c r="E393" s="48">
        <f>'1_Raw_Games'!O390</f>
        <v/>
      </c>
      <c r="F393" s="52">
        <f>INDEX($L$6:$L$35,MATCH(C393,$K$6:$K$35,0))</f>
        <v/>
      </c>
      <c r="G393" s="52">
        <f>INDEX($L$6:$L$35,MATCH(D393,$K$6:$K$35,0))</f>
        <v/>
      </c>
      <c r="H393" s="52">
        <f>F393-G393+$L$36</f>
        <v/>
      </c>
      <c r="I393" s="51">
        <f>'2_Params'!$B$11*LN(1+EXP(-(2*E393-1)*H393))</f>
        <v/>
      </c>
    </row>
    <row r="394" ht="15" customHeight="1" s="35">
      <c r="A394" s="48">
        <f>'1_Raw_Games'!A391</f>
        <v/>
      </c>
      <c r="B394" s="49">
        <f>'1_Raw_Games'!B391</f>
        <v/>
      </c>
      <c r="C394" s="48">
        <f>'1_Raw_Games'!D391</f>
        <v/>
      </c>
      <c r="D394" s="48">
        <f>'1_Raw_Games'!C391</f>
        <v/>
      </c>
      <c r="E394" s="48">
        <f>'1_Raw_Games'!O391</f>
        <v/>
      </c>
      <c r="F394" s="52">
        <f>INDEX($L$6:$L$35,MATCH(C394,$K$6:$K$35,0))</f>
        <v/>
      </c>
      <c r="G394" s="52">
        <f>INDEX($L$6:$L$35,MATCH(D394,$K$6:$K$35,0))</f>
        <v/>
      </c>
      <c r="H394" s="52">
        <f>F394-G394+$L$36</f>
        <v/>
      </c>
      <c r="I394" s="51">
        <f>'2_Params'!$B$11*LN(1+EXP(-(2*E394-1)*H394))</f>
        <v/>
      </c>
    </row>
    <row r="395" ht="15" customHeight="1" s="35">
      <c r="A395" s="48">
        <f>'1_Raw_Games'!A392</f>
        <v/>
      </c>
      <c r="B395" s="49">
        <f>'1_Raw_Games'!B392</f>
        <v/>
      </c>
      <c r="C395" s="48">
        <f>'1_Raw_Games'!D392</f>
        <v/>
      </c>
      <c r="D395" s="48">
        <f>'1_Raw_Games'!C392</f>
        <v/>
      </c>
      <c r="E395" s="48">
        <f>'1_Raw_Games'!O392</f>
        <v/>
      </c>
      <c r="F395" s="52">
        <f>INDEX($L$6:$L$35,MATCH(C395,$K$6:$K$35,0))</f>
        <v/>
      </c>
      <c r="G395" s="52">
        <f>INDEX($L$6:$L$35,MATCH(D395,$K$6:$K$35,0))</f>
        <v/>
      </c>
      <c r="H395" s="52">
        <f>F395-G395+$L$36</f>
        <v/>
      </c>
      <c r="I395" s="51">
        <f>'2_Params'!$B$11*LN(1+EXP(-(2*E395-1)*H395))</f>
        <v/>
      </c>
    </row>
    <row r="396" ht="15" customHeight="1" s="35">
      <c r="A396" s="48">
        <f>'1_Raw_Games'!A393</f>
        <v/>
      </c>
      <c r="B396" s="49">
        <f>'1_Raw_Games'!B393</f>
        <v/>
      </c>
      <c r="C396" s="48">
        <f>'1_Raw_Games'!D393</f>
        <v/>
      </c>
      <c r="D396" s="48">
        <f>'1_Raw_Games'!C393</f>
        <v/>
      </c>
      <c r="E396" s="48">
        <f>'1_Raw_Games'!O393</f>
        <v/>
      </c>
      <c r="F396" s="52">
        <f>INDEX($L$6:$L$35,MATCH(C396,$K$6:$K$35,0))</f>
        <v/>
      </c>
      <c r="G396" s="52">
        <f>INDEX($L$6:$L$35,MATCH(D396,$K$6:$K$35,0))</f>
        <v/>
      </c>
      <c r="H396" s="52">
        <f>F396-G396+$L$36</f>
        <v/>
      </c>
      <c r="I396" s="51">
        <f>'2_Params'!$B$11*LN(1+EXP(-(2*E396-1)*H396))</f>
        <v/>
      </c>
    </row>
    <row r="397" ht="15" customHeight="1" s="35">
      <c r="A397" s="48">
        <f>'1_Raw_Games'!A394</f>
        <v/>
      </c>
      <c r="B397" s="49">
        <f>'1_Raw_Games'!B394</f>
        <v/>
      </c>
      <c r="C397" s="48">
        <f>'1_Raw_Games'!D394</f>
        <v/>
      </c>
      <c r="D397" s="48">
        <f>'1_Raw_Games'!C394</f>
        <v/>
      </c>
      <c r="E397" s="48">
        <f>'1_Raw_Games'!O394</f>
        <v/>
      </c>
      <c r="F397" s="52">
        <f>INDEX($L$6:$L$35,MATCH(C397,$K$6:$K$35,0))</f>
        <v/>
      </c>
      <c r="G397" s="52">
        <f>INDEX($L$6:$L$35,MATCH(D397,$K$6:$K$35,0))</f>
        <v/>
      </c>
      <c r="H397" s="52">
        <f>F397-G397+$L$36</f>
        <v/>
      </c>
      <c r="I397" s="51">
        <f>'2_Params'!$B$11*LN(1+EXP(-(2*E397-1)*H397))</f>
        <v/>
      </c>
    </row>
    <row r="398" ht="15" customHeight="1" s="35">
      <c r="A398" s="48">
        <f>'1_Raw_Games'!A395</f>
        <v/>
      </c>
      <c r="B398" s="49">
        <f>'1_Raw_Games'!B395</f>
        <v/>
      </c>
      <c r="C398" s="48">
        <f>'1_Raw_Games'!D395</f>
        <v/>
      </c>
      <c r="D398" s="48">
        <f>'1_Raw_Games'!C395</f>
        <v/>
      </c>
      <c r="E398" s="48">
        <f>'1_Raw_Games'!O395</f>
        <v/>
      </c>
      <c r="F398" s="52">
        <f>INDEX($L$6:$L$35,MATCH(C398,$K$6:$K$35,0))</f>
        <v/>
      </c>
      <c r="G398" s="52">
        <f>INDEX($L$6:$L$35,MATCH(D398,$K$6:$K$35,0))</f>
        <v/>
      </c>
      <c r="H398" s="52">
        <f>F398-G398+$L$36</f>
        <v/>
      </c>
      <c r="I398" s="51">
        <f>'2_Params'!$B$11*LN(1+EXP(-(2*E398-1)*H398))</f>
        <v/>
      </c>
    </row>
    <row r="399" ht="15" customHeight="1" s="35">
      <c r="A399" s="48">
        <f>'1_Raw_Games'!A396</f>
        <v/>
      </c>
      <c r="B399" s="49">
        <f>'1_Raw_Games'!B396</f>
        <v/>
      </c>
      <c r="C399" s="48">
        <f>'1_Raw_Games'!D396</f>
        <v/>
      </c>
      <c r="D399" s="48">
        <f>'1_Raw_Games'!C396</f>
        <v/>
      </c>
      <c r="E399" s="48">
        <f>'1_Raw_Games'!O396</f>
        <v/>
      </c>
      <c r="F399" s="52">
        <f>INDEX($L$6:$L$35,MATCH(C399,$K$6:$K$35,0))</f>
        <v/>
      </c>
      <c r="G399" s="52">
        <f>INDEX($L$6:$L$35,MATCH(D399,$K$6:$K$35,0))</f>
        <v/>
      </c>
      <c r="H399" s="52">
        <f>F399-G399+$L$36</f>
        <v/>
      </c>
      <c r="I399" s="51">
        <f>'2_Params'!$B$11*LN(1+EXP(-(2*E399-1)*H399))</f>
        <v/>
      </c>
    </row>
    <row r="400" ht="15" customHeight="1" s="35">
      <c r="A400" s="48">
        <f>'1_Raw_Games'!A397</f>
        <v/>
      </c>
      <c r="B400" s="49">
        <f>'1_Raw_Games'!B397</f>
        <v/>
      </c>
      <c r="C400" s="48">
        <f>'1_Raw_Games'!D397</f>
        <v/>
      </c>
      <c r="D400" s="48">
        <f>'1_Raw_Games'!C397</f>
        <v/>
      </c>
      <c r="E400" s="48">
        <f>'1_Raw_Games'!O397</f>
        <v/>
      </c>
      <c r="F400" s="52">
        <f>INDEX($L$6:$L$35,MATCH(C400,$K$6:$K$35,0))</f>
        <v/>
      </c>
      <c r="G400" s="52">
        <f>INDEX($L$6:$L$35,MATCH(D400,$K$6:$K$35,0))</f>
        <v/>
      </c>
      <c r="H400" s="52">
        <f>F400-G400+$L$36</f>
        <v/>
      </c>
      <c r="I400" s="51">
        <f>'2_Params'!$B$11*LN(1+EXP(-(2*E400-1)*H400))</f>
        <v/>
      </c>
    </row>
    <row r="401" ht="15" customHeight="1" s="35">
      <c r="A401" s="48">
        <f>'1_Raw_Games'!A398</f>
        <v/>
      </c>
      <c r="B401" s="49">
        <f>'1_Raw_Games'!B398</f>
        <v/>
      </c>
      <c r="C401" s="48">
        <f>'1_Raw_Games'!D398</f>
        <v/>
      </c>
      <c r="D401" s="48">
        <f>'1_Raw_Games'!C398</f>
        <v/>
      </c>
      <c r="E401" s="48">
        <f>'1_Raw_Games'!O398</f>
        <v/>
      </c>
      <c r="F401" s="52">
        <f>INDEX($L$6:$L$35,MATCH(C401,$K$6:$K$35,0))</f>
        <v/>
      </c>
      <c r="G401" s="52">
        <f>INDEX($L$6:$L$35,MATCH(D401,$K$6:$K$35,0))</f>
        <v/>
      </c>
      <c r="H401" s="52">
        <f>F401-G401+$L$36</f>
        <v/>
      </c>
      <c r="I401" s="51">
        <f>'2_Params'!$B$11*LN(1+EXP(-(2*E401-1)*H401))</f>
        <v/>
      </c>
    </row>
    <row r="402" ht="15" customHeight="1" s="35">
      <c r="A402" s="48">
        <f>'1_Raw_Games'!A399</f>
        <v/>
      </c>
      <c r="B402" s="49">
        <f>'1_Raw_Games'!B399</f>
        <v/>
      </c>
      <c r="C402" s="48">
        <f>'1_Raw_Games'!D399</f>
        <v/>
      </c>
      <c r="D402" s="48">
        <f>'1_Raw_Games'!C399</f>
        <v/>
      </c>
      <c r="E402" s="48">
        <f>'1_Raw_Games'!O399</f>
        <v/>
      </c>
      <c r="F402" s="52">
        <f>INDEX($L$6:$L$35,MATCH(C402,$K$6:$K$35,0))</f>
        <v/>
      </c>
      <c r="G402" s="52">
        <f>INDEX($L$6:$L$35,MATCH(D402,$K$6:$K$35,0))</f>
        <v/>
      </c>
      <c r="H402" s="52">
        <f>F402-G402+$L$36</f>
        <v/>
      </c>
      <c r="I402" s="51">
        <f>'2_Params'!$B$11*LN(1+EXP(-(2*E402-1)*H402))</f>
        <v/>
      </c>
    </row>
    <row r="403" ht="15" customHeight="1" s="35">
      <c r="A403" s="48">
        <f>'1_Raw_Games'!A400</f>
        <v/>
      </c>
      <c r="B403" s="49">
        <f>'1_Raw_Games'!B400</f>
        <v/>
      </c>
      <c r="C403" s="48">
        <f>'1_Raw_Games'!D400</f>
        <v/>
      </c>
      <c r="D403" s="48">
        <f>'1_Raw_Games'!C400</f>
        <v/>
      </c>
      <c r="E403" s="48">
        <f>'1_Raw_Games'!O400</f>
        <v/>
      </c>
      <c r="F403" s="52">
        <f>INDEX($L$6:$L$35,MATCH(C403,$K$6:$K$35,0))</f>
        <v/>
      </c>
      <c r="G403" s="52">
        <f>INDEX($L$6:$L$35,MATCH(D403,$K$6:$K$35,0))</f>
        <v/>
      </c>
      <c r="H403" s="52">
        <f>F403-G403+$L$36</f>
        <v/>
      </c>
      <c r="I403" s="51">
        <f>'2_Params'!$B$11*LN(1+EXP(-(2*E403-1)*H403))</f>
        <v/>
      </c>
    </row>
    <row r="404" ht="15" customHeight="1" s="35">
      <c r="A404" s="48">
        <f>'1_Raw_Games'!A401</f>
        <v/>
      </c>
      <c r="B404" s="49">
        <f>'1_Raw_Games'!B401</f>
        <v/>
      </c>
      <c r="C404" s="48">
        <f>'1_Raw_Games'!D401</f>
        <v/>
      </c>
      <c r="D404" s="48">
        <f>'1_Raw_Games'!C401</f>
        <v/>
      </c>
      <c r="E404" s="48">
        <f>'1_Raw_Games'!O401</f>
        <v/>
      </c>
      <c r="F404" s="52">
        <f>INDEX($L$6:$L$35,MATCH(C404,$K$6:$K$35,0))</f>
        <v/>
      </c>
      <c r="G404" s="52">
        <f>INDEX($L$6:$L$35,MATCH(D404,$K$6:$K$35,0))</f>
        <v/>
      </c>
      <c r="H404" s="52">
        <f>F404-G404+$L$36</f>
        <v/>
      </c>
      <c r="I404" s="51">
        <f>'2_Params'!$B$11*LN(1+EXP(-(2*E404-1)*H404))</f>
        <v/>
      </c>
    </row>
    <row r="405" ht="15" customHeight="1" s="35">
      <c r="A405" s="48">
        <f>'1_Raw_Games'!A402</f>
        <v/>
      </c>
      <c r="B405" s="49">
        <f>'1_Raw_Games'!B402</f>
        <v/>
      </c>
      <c r="C405" s="48">
        <f>'1_Raw_Games'!D402</f>
        <v/>
      </c>
      <c r="D405" s="48">
        <f>'1_Raw_Games'!C402</f>
        <v/>
      </c>
      <c r="E405" s="48">
        <f>'1_Raw_Games'!O402</f>
        <v/>
      </c>
      <c r="F405" s="52">
        <f>INDEX($L$6:$L$35,MATCH(C405,$K$6:$K$35,0))</f>
        <v/>
      </c>
      <c r="G405" s="52">
        <f>INDEX($L$6:$L$35,MATCH(D405,$K$6:$K$35,0))</f>
        <v/>
      </c>
      <c r="H405" s="52">
        <f>F405-G405+$L$36</f>
        <v/>
      </c>
      <c r="I405" s="51">
        <f>'2_Params'!$B$11*LN(1+EXP(-(2*E405-1)*H405))</f>
        <v/>
      </c>
    </row>
    <row r="406" ht="15" customHeight="1" s="35">
      <c r="A406" s="48">
        <f>'1_Raw_Games'!A403</f>
        <v/>
      </c>
      <c r="B406" s="49">
        <f>'1_Raw_Games'!B403</f>
        <v/>
      </c>
      <c r="C406" s="48">
        <f>'1_Raw_Games'!D403</f>
        <v/>
      </c>
      <c r="D406" s="48">
        <f>'1_Raw_Games'!C403</f>
        <v/>
      </c>
      <c r="E406" s="48">
        <f>'1_Raw_Games'!O403</f>
        <v/>
      </c>
      <c r="F406" s="52">
        <f>INDEX($L$6:$L$35,MATCH(C406,$K$6:$K$35,0))</f>
        <v/>
      </c>
      <c r="G406" s="52">
        <f>INDEX($L$6:$L$35,MATCH(D406,$K$6:$K$35,0))</f>
        <v/>
      </c>
      <c r="H406" s="52">
        <f>F406-G406+$L$36</f>
        <v/>
      </c>
      <c r="I406" s="51">
        <f>'2_Params'!$B$11*LN(1+EXP(-(2*E406-1)*H406))</f>
        <v/>
      </c>
    </row>
    <row r="407" ht="15" customHeight="1" s="35">
      <c r="A407" s="48">
        <f>'1_Raw_Games'!A404</f>
        <v/>
      </c>
      <c r="B407" s="49">
        <f>'1_Raw_Games'!B404</f>
        <v/>
      </c>
      <c r="C407" s="48">
        <f>'1_Raw_Games'!D404</f>
        <v/>
      </c>
      <c r="D407" s="48">
        <f>'1_Raw_Games'!C404</f>
        <v/>
      </c>
      <c r="E407" s="48">
        <f>'1_Raw_Games'!O404</f>
        <v/>
      </c>
      <c r="F407" s="52">
        <f>INDEX($L$6:$L$35,MATCH(C407,$K$6:$K$35,0))</f>
        <v/>
      </c>
      <c r="G407" s="52">
        <f>INDEX($L$6:$L$35,MATCH(D407,$K$6:$K$35,0))</f>
        <v/>
      </c>
      <c r="H407" s="52">
        <f>F407-G407+$L$36</f>
        <v/>
      </c>
      <c r="I407" s="51">
        <f>'2_Params'!$B$11*LN(1+EXP(-(2*E407-1)*H407))</f>
        <v/>
      </c>
    </row>
    <row r="408" ht="15" customHeight="1" s="35">
      <c r="A408" s="48">
        <f>'1_Raw_Games'!A405</f>
        <v/>
      </c>
      <c r="B408" s="49">
        <f>'1_Raw_Games'!B405</f>
        <v/>
      </c>
      <c r="C408" s="48">
        <f>'1_Raw_Games'!D405</f>
        <v/>
      </c>
      <c r="D408" s="48">
        <f>'1_Raw_Games'!C405</f>
        <v/>
      </c>
      <c r="E408" s="48">
        <f>'1_Raw_Games'!O405</f>
        <v/>
      </c>
      <c r="F408" s="52">
        <f>INDEX($L$6:$L$35,MATCH(C408,$K$6:$K$35,0))</f>
        <v/>
      </c>
      <c r="G408" s="52">
        <f>INDEX($L$6:$L$35,MATCH(D408,$K$6:$K$35,0))</f>
        <v/>
      </c>
      <c r="H408" s="52">
        <f>F408-G408+$L$36</f>
        <v/>
      </c>
      <c r="I408" s="51">
        <f>'2_Params'!$B$11*LN(1+EXP(-(2*E408-1)*H408))</f>
        <v/>
      </c>
    </row>
    <row r="409" ht="15" customHeight="1" s="35">
      <c r="A409" s="48">
        <f>'1_Raw_Games'!A406</f>
        <v/>
      </c>
      <c r="B409" s="49">
        <f>'1_Raw_Games'!B406</f>
        <v/>
      </c>
      <c r="C409" s="48">
        <f>'1_Raw_Games'!D406</f>
        <v/>
      </c>
      <c r="D409" s="48">
        <f>'1_Raw_Games'!C406</f>
        <v/>
      </c>
      <c r="E409" s="48">
        <f>'1_Raw_Games'!O406</f>
        <v/>
      </c>
      <c r="F409" s="52">
        <f>INDEX($L$6:$L$35,MATCH(C409,$K$6:$K$35,0))</f>
        <v/>
      </c>
      <c r="G409" s="52">
        <f>INDEX($L$6:$L$35,MATCH(D409,$K$6:$K$35,0))</f>
        <v/>
      </c>
      <c r="H409" s="52">
        <f>F409-G409+$L$36</f>
        <v/>
      </c>
      <c r="I409" s="51">
        <f>'2_Params'!$B$11*LN(1+EXP(-(2*E409-1)*H409))</f>
        <v/>
      </c>
    </row>
    <row r="410" ht="15" customHeight="1" s="35">
      <c r="A410" s="48">
        <f>'1_Raw_Games'!A407</f>
        <v/>
      </c>
      <c r="B410" s="49">
        <f>'1_Raw_Games'!B407</f>
        <v/>
      </c>
      <c r="C410" s="48">
        <f>'1_Raw_Games'!D407</f>
        <v/>
      </c>
      <c r="D410" s="48">
        <f>'1_Raw_Games'!C407</f>
        <v/>
      </c>
      <c r="E410" s="48">
        <f>'1_Raw_Games'!O407</f>
        <v/>
      </c>
      <c r="F410" s="52">
        <f>INDEX($L$6:$L$35,MATCH(C410,$K$6:$K$35,0))</f>
        <v/>
      </c>
      <c r="G410" s="52">
        <f>INDEX($L$6:$L$35,MATCH(D410,$K$6:$K$35,0))</f>
        <v/>
      </c>
      <c r="H410" s="52">
        <f>F410-G410+$L$36</f>
        <v/>
      </c>
      <c r="I410" s="51">
        <f>'2_Params'!$B$11*LN(1+EXP(-(2*E410-1)*H410))</f>
        <v/>
      </c>
    </row>
    <row r="411" ht="15" customHeight="1" s="35">
      <c r="A411" s="48">
        <f>'1_Raw_Games'!A408</f>
        <v/>
      </c>
      <c r="B411" s="49">
        <f>'1_Raw_Games'!B408</f>
        <v/>
      </c>
      <c r="C411" s="48">
        <f>'1_Raw_Games'!D408</f>
        <v/>
      </c>
      <c r="D411" s="48">
        <f>'1_Raw_Games'!C408</f>
        <v/>
      </c>
      <c r="E411" s="48">
        <f>'1_Raw_Games'!O408</f>
        <v/>
      </c>
      <c r="F411" s="52">
        <f>INDEX($L$6:$L$35,MATCH(C411,$K$6:$K$35,0))</f>
        <v/>
      </c>
      <c r="G411" s="52">
        <f>INDEX($L$6:$L$35,MATCH(D411,$K$6:$K$35,0))</f>
        <v/>
      </c>
      <c r="H411" s="52">
        <f>F411-G411+$L$36</f>
        <v/>
      </c>
      <c r="I411" s="51">
        <f>'2_Params'!$B$11*LN(1+EXP(-(2*E411-1)*H411))</f>
        <v/>
      </c>
    </row>
    <row r="412" ht="15" customHeight="1" s="35">
      <c r="A412" s="48">
        <f>'1_Raw_Games'!A409</f>
        <v/>
      </c>
      <c r="B412" s="49">
        <f>'1_Raw_Games'!B409</f>
        <v/>
      </c>
      <c r="C412" s="48">
        <f>'1_Raw_Games'!D409</f>
        <v/>
      </c>
      <c r="D412" s="48">
        <f>'1_Raw_Games'!C409</f>
        <v/>
      </c>
      <c r="E412" s="48">
        <f>'1_Raw_Games'!O409</f>
        <v/>
      </c>
      <c r="F412" s="52">
        <f>INDEX($L$6:$L$35,MATCH(C412,$K$6:$K$35,0))</f>
        <v/>
      </c>
      <c r="G412" s="52">
        <f>INDEX($L$6:$L$35,MATCH(D412,$K$6:$K$35,0))</f>
        <v/>
      </c>
      <c r="H412" s="52">
        <f>F412-G412+$L$36</f>
        <v/>
      </c>
      <c r="I412" s="51">
        <f>'2_Params'!$B$11*LN(1+EXP(-(2*E412-1)*H412))</f>
        <v/>
      </c>
    </row>
    <row r="413" ht="15" customHeight="1" s="35">
      <c r="A413" s="48">
        <f>'1_Raw_Games'!A410</f>
        <v/>
      </c>
      <c r="B413" s="49">
        <f>'1_Raw_Games'!B410</f>
        <v/>
      </c>
      <c r="C413" s="48">
        <f>'1_Raw_Games'!D410</f>
        <v/>
      </c>
      <c r="D413" s="48">
        <f>'1_Raw_Games'!C410</f>
        <v/>
      </c>
      <c r="E413" s="48">
        <f>'1_Raw_Games'!O410</f>
        <v/>
      </c>
      <c r="F413" s="52">
        <f>INDEX($L$6:$L$35,MATCH(C413,$K$6:$K$35,0))</f>
        <v/>
      </c>
      <c r="G413" s="52">
        <f>INDEX($L$6:$L$35,MATCH(D413,$K$6:$K$35,0))</f>
        <v/>
      </c>
      <c r="H413" s="52">
        <f>F413-G413+$L$36</f>
        <v/>
      </c>
      <c r="I413" s="51">
        <f>'2_Params'!$B$11*LN(1+EXP(-(2*E413-1)*H413))</f>
        <v/>
      </c>
    </row>
    <row r="414" ht="15" customHeight="1" s="35">
      <c r="A414" s="48">
        <f>'1_Raw_Games'!A411</f>
        <v/>
      </c>
      <c r="B414" s="49">
        <f>'1_Raw_Games'!B411</f>
        <v/>
      </c>
      <c r="C414" s="48">
        <f>'1_Raw_Games'!D411</f>
        <v/>
      </c>
      <c r="D414" s="48">
        <f>'1_Raw_Games'!C411</f>
        <v/>
      </c>
      <c r="E414" s="48">
        <f>'1_Raw_Games'!O411</f>
        <v/>
      </c>
      <c r="F414" s="52">
        <f>INDEX($L$6:$L$35,MATCH(C414,$K$6:$K$35,0))</f>
        <v/>
      </c>
      <c r="G414" s="52">
        <f>INDEX($L$6:$L$35,MATCH(D414,$K$6:$K$35,0))</f>
        <v/>
      </c>
      <c r="H414" s="52">
        <f>F414-G414+$L$36</f>
        <v/>
      </c>
      <c r="I414" s="51">
        <f>'2_Params'!$B$11*LN(1+EXP(-(2*E414-1)*H414))</f>
        <v/>
      </c>
    </row>
    <row r="415" ht="15" customHeight="1" s="35">
      <c r="A415" s="48">
        <f>'1_Raw_Games'!A412</f>
        <v/>
      </c>
      <c r="B415" s="49">
        <f>'1_Raw_Games'!B412</f>
        <v/>
      </c>
      <c r="C415" s="48">
        <f>'1_Raw_Games'!D412</f>
        <v/>
      </c>
      <c r="D415" s="48">
        <f>'1_Raw_Games'!C412</f>
        <v/>
      </c>
      <c r="E415" s="48">
        <f>'1_Raw_Games'!O412</f>
        <v/>
      </c>
      <c r="F415" s="52">
        <f>INDEX($L$6:$L$35,MATCH(C415,$K$6:$K$35,0))</f>
        <v/>
      </c>
      <c r="G415" s="52">
        <f>INDEX($L$6:$L$35,MATCH(D415,$K$6:$K$35,0))</f>
        <v/>
      </c>
      <c r="H415" s="52">
        <f>F415-G415+$L$36</f>
        <v/>
      </c>
      <c r="I415" s="51">
        <f>'2_Params'!$B$11*LN(1+EXP(-(2*E415-1)*H415))</f>
        <v/>
      </c>
    </row>
    <row r="416" ht="15" customHeight="1" s="35">
      <c r="A416" s="48">
        <f>'1_Raw_Games'!A413</f>
        <v/>
      </c>
      <c r="B416" s="49">
        <f>'1_Raw_Games'!B413</f>
        <v/>
      </c>
      <c r="C416" s="48">
        <f>'1_Raw_Games'!D413</f>
        <v/>
      </c>
      <c r="D416" s="48">
        <f>'1_Raw_Games'!C413</f>
        <v/>
      </c>
      <c r="E416" s="48">
        <f>'1_Raw_Games'!O413</f>
        <v/>
      </c>
      <c r="F416" s="52">
        <f>INDEX($L$6:$L$35,MATCH(C416,$K$6:$K$35,0))</f>
        <v/>
      </c>
      <c r="G416" s="52">
        <f>INDEX($L$6:$L$35,MATCH(D416,$K$6:$K$35,0))</f>
        <v/>
      </c>
      <c r="H416" s="52">
        <f>F416-G416+$L$36</f>
        <v/>
      </c>
      <c r="I416" s="51">
        <f>'2_Params'!$B$11*LN(1+EXP(-(2*E416-1)*H416))</f>
        <v/>
      </c>
    </row>
    <row r="417" ht="15" customHeight="1" s="35">
      <c r="A417" s="48">
        <f>'1_Raw_Games'!A414</f>
        <v/>
      </c>
      <c r="B417" s="49">
        <f>'1_Raw_Games'!B414</f>
        <v/>
      </c>
      <c r="C417" s="48">
        <f>'1_Raw_Games'!D414</f>
        <v/>
      </c>
      <c r="D417" s="48">
        <f>'1_Raw_Games'!C414</f>
        <v/>
      </c>
      <c r="E417" s="48">
        <f>'1_Raw_Games'!O414</f>
        <v/>
      </c>
      <c r="F417" s="52">
        <f>INDEX($L$6:$L$35,MATCH(C417,$K$6:$K$35,0))</f>
        <v/>
      </c>
      <c r="G417" s="52">
        <f>INDEX($L$6:$L$35,MATCH(D417,$K$6:$K$35,0))</f>
        <v/>
      </c>
      <c r="H417" s="52">
        <f>F417-G417+$L$36</f>
        <v/>
      </c>
      <c r="I417" s="51">
        <f>'2_Params'!$B$11*LN(1+EXP(-(2*E417-1)*H417))</f>
        <v/>
      </c>
    </row>
    <row r="418" ht="15" customHeight="1" s="35">
      <c r="A418" s="48">
        <f>'1_Raw_Games'!A415</f>
        <v/>
      </c>
      <c r="B418" s="49">
        <f>'1_Raw_Games'!B415</f>
        <v/>
      </c>
      <c r="C418" s="48">
        <f>'1_Raw_Games'!D415</f>
        <v/>
      </c>
      <c r="D418" s="48">
        <f>'1_Raw_Games'!C415</f>
        <v/>
      </c>
      <c r="E418" s="48">
        <f>'1_Raw_Games'!O415</f>
        <v/>
      </c>
      <c r="F418" s="52">
        <f>INDEX($L$6:$L$35,MATCH(C418,$K$6:$K$35,0))</f>
        <v/>
      </c>
      <c r="G418" s="52">
        <f>INDEX($L$6:$L$35,MATCH(D418,$K$6:$K$35,0))</f>
        <v/>
      </c>
      <c r="H418" s="52">
        <f>F418-G418+$L$36</f>
        <v/>
      </c>
      <c r="I418" s="51">
        <f>'2_Params'!$B$11*LN(1+EXP(-(2*E418-1)*H418))</f>
        <v/>
      </c>
    </row>
    <row r="419" ht="15" customHeight="1" s="35">
      <c r="A419" s="48">
        <f>'1_Raw_Games'!A416</f>
        <v/>
      </c>
      <c r="B419" s="49">
        <f>'1_Raw_Games'!B416</f>
        <v/>
      </c>
      <c r="C419" s="48">
        <f>'1_Raw_Games'!D416</f>
        <v/>
      </c>
      <c r="D419" s="48">
        <f>'1_Raw_Games'!C416</f>
        <v/>
      </c>
      <c r="E419" s="48">
        <f>'1_Raw_Games'!O416</f>
        <v/>
      </c>
      <c r="F419" s="52">
        <f>INDEX($L$6:$L$35,MATCH(C419,$K$6:$K$35,0))</f>
        <v/>
      </c>
      <c r="G419" s="52">
        <f>INDEX($L$6:$L$35,MATCH(D419,$K$6:$K$35,0))</f>
        <v/>
      </c>
      <c r="H419" s="52">
        <f>F419-G419+$L$36</f>
        <v/>
      </c>
      <c r="I419" s="51">
        <f>'2_Params'!$B$11*LN(1+EXP(-(2*E419-1)*H419))</f>
        <v/>
      </c>
    </row>
    <row r="420" ht="15" customHeight="1" s="35">
      <c r="A420" s="48">
        <f>'1_Raw_Games'!A417</f>
        <v/>
      </c>
      <c r="B420" s="49">
        <f>'1_Raw_Games'!B417</f>
        <v/>
      </c>
      <c r="C420" s="48">
        <f>'1_Raw_Games'!D417</f>
        <v/>
      </c>
      <c r="D420" s="48">
        <f>'1_Raw_Games'!C417</f>
        <v/>
      </c>
      <c r="E420" s="48">
        <f>'1_Raw_Games'!O417</f>
        <v/>
      </c>
      <c r="F420" s="52">
        <f>INDEX($L$6:$L$35,MATCH(C420,$K$6:$K$35,0))</f>
        <v/>
      </c>
      <c r="G420" s="52">
        <f>INDEX($L$6:$L$35,MATCH(D420,$K$6:$K$35,0))</f>
        <v/>
      </c>
      <c r="H420" s="52">
        <f>F420-G420+$L$36</f>
        <v/>
      </c>
      <c r="I420" s="51">
        <f>'2_Params'!$B$11*LN(1+EXP(-(2*E420-1)*H420))</f>
        <v/>
      </c>
    </row>
    <row r="421" ht="15" customHeight="1" s="35">
      <c r="A421" s="48">
        <f>'1_Raw_Games'!A418</f>
        <v/>
      </c>
      <c r="B421" s="49">
        <f>'1_Raw_Games'!B418</f>
        <v/>
      </c>
      <c r="C421" s="48">
        <f>'1_Raw_Games'!D418</f>
        <v/>
      </c>
      <c r="D421" s="48">
        <f>'1_Raw_Games'!C418</f>
        <v/>
      </c>
      <c r="E421" s="48">
        <f>'1_Raw_Games'!O418</f>
        <v/>
      </c>
      <c r="F421" s="52">
        <f>INDEX($L$6:$L$35,MATCH(C421,$K$6:$K$35,0))</f>
        <v/>
      </c>
      <c r="G421" s="52">
        <f>INDEX($L$6:$L$35,MATCH(D421,$K$6:$K$35,0))</f>
        <v/>
      </c>
      <c r="H421" s="52">
        <f>F421-G421+$L$36</f>
        <v/>
      </c>
      <c r="I421" s="51">
        <f>'2_Params'!$B$11*LN(1+EXP(-(2*E421-1)*H421))</f>
        <v/>
      </c>
    </row>
    <row r="422" ht="15" customHeight="1" s="35">
      <c r="A422" s="48">
        <f>'1_Raw_Games'!A419</f>
        <v/>
      </c>
      <c r="B422" s="49">
        <f>'1_Raw_Games'!B419</f>
        <v/>
      </c>
      <c r="C422" s="48">
        <f>'1_Raw_Games'!D419</f>
        <v/>
      </c>
      <c r="D422" s="48">
        <f>'1_Raw_Games'!C419</f>
        <v/>
      </c>
      <c r="E422" s="48">
        <f>'1_Raw_Games'!O419</f>
        <v/>
      </c>
      <c r="F422" s="52">
        <f>INDEX($L$6:$L$35,MATCH(C422,$K$6:$K$35,0))</f>
        <v/>
      </c>
      <c r="G422" s="52">
        <f>INDEX($L$6:$L$35,MATCH(D422,$K$6:$K$35,0))</f>
        <v/>
      </c>
      <c r="H422" s="52">
        <f>F422-G422+$L$36</f>
        <v/>
      </c>
      <c r="I422" s="51">
        <f>'2_Params'!$B$11*LN(1+EXP(-(2*E422-1)*H422))</f>
        <v/>
      </c>
    </row>
    <row r="423" ht="15" customHeight="1" s="35">
      <c r="A423" s="48">
        <f>'1_Raw_Games'!A420</f>
        <v/>
      </c>
      <c r="B423" s="49">
        <f>'1_Raw_Games'!B420</f>
        <v/>
      </c>
      <c r="C423" s="48">
        <f>'1_Raw_Games'!D420</f>
        <v/>
      </c>
      <c r="D423" s="48">
        <f>'1_Raw_Games'!C420</f>
        <v/>
      </c>
      <c r="E423" s="48">
        <f>'1_Raw_Games'!O420</f>
        <v/>
      </c>
      <c r="F423" s="52">
        <f>INDEX($L$6:$L$35,MATCH(C423,$K$6:$K$35,0))</f>
        <v/>
      </c>
      <c r="G423" s="52">
        <f>INDEX($L$6:$L$35,MATCH(D423,$K$6:$K$35,0))</f>
        <v/>
      </c>
      <c r="H423" s="52">
        <f>F423-G423+$L$36</f>
        <v/>
      </c>
      <c r="I423" s="51">
        <f>'2_Params'!$B$11*LN(1+EXP(-(2*E423-1)*H423))</f>
        <v/>
      </c>
    </row>
    <row r="424" ht="15" customHeight="1" s="35">
      <c r="A424" s="48">
        <f>'1_Raw_Games'!A421</f>
        <v/>
      </c>
      <c r="B424" s="49">
        <f>'1_Raw_Games'!B421</f>
        <v/>
      </c>
      <c r="C424" s="48">
        <f>'1_Raw_Games'!D421</f>
        <v/>
      </c>
      <c r="D424" s="48">
        <f>'1_Raw_Games'!C421</f>
        <v/>
      </c>
      <c r="E424" s="48">
        <f>'1_Raw_Games'!O421</f>
        <v/>
      </c>
      <c r="F424" s="52">
        <f>INDEX($L$6:$L$35,MATCH(C424,$K$6:$K$35,0))</f>
        <v/>
      </c>
      <c r="G424" s="52">
        <f>INDEX($L$6:$L$35,MATCH(D424,$K$6:$K$35,0))</f>
        <v/>
      </c>
      <c r="H424" s="52">
        <f>F424-G424+$L$36</f>
        <v/>
      </c>
      <c r="I424" s="51">
        <f>'2_Params'!$B$11*LN(1+EXP(-(2*E424-1)*H424))</f>
        <v/>
      </c>
    </row>
    <row r="425" ht="15" customHeight="1" s="35">
      <c r="A425" s="48">
        <f>'1_Raw_Games'!A422</f>
        <v/>
      </c>
      <c r="B425" s="49">
        <f>'1_Raw_Games'!B422</f>
        <v/>
      </c>
      <c r="C425" s="48">
        <f>'1_Raw_Games'!D422</f>
        <v/>
      </c>
      <c r="D425" s="48">
        <f>'1_Raw_Games'!C422</f>
        <v/>
      </c>
      <c r="E425" s="48">
        <f>'1_Raw_Games'!O422</f>
        <v/>
      </c>
      <c r="F425" s="52">
        <f>INDEX($L$6:$L$35,MATCH(C425,$K$6:$K$35,0))</f>
        <v/>
      </c>
      <c r="G425" s="52">
        <f>INDEX($L$6:$L$35,MATCH(D425,$K$6:$K$35,0))</f>
        <v/>
      </c>
      <c r="H425" s="52">
        <f>F425-G425+$L$36</f>
        <v/>
      </c>
      <c r="I425" s="51">
        <f>'2_Params'!$B$11*LN(1+EXP(-(2*E425-1)*H425))</f>
        <v/>
      </c>
    </row>
    <row r="426" ht="15" customHeight="1" s="35">
      <c r="A426" s="48">
        <f>'1_Raw_Games'!A423</f>
        <v/>
      </c>
      <c r="B426" s="49">
        <f>'1_Raw_Games'!B423</f>
        <v/>
      </c>
      <c r="C426" s="48">
        <f>'1_Raw_Games'!D423</f>
        <v/>
      </c>
      <c r="D426" s="48">
        <f>'1_Raw_Games'!C423</f>
        <v/>
      </c>
      <c r="E426" s="48">
        <f>'1_Raw_Games'!O423</f>
        <v/>
      </c>
      <c r="F426" s="52">
        <f>INDEX($L$6:$L$35,MATCH(C426,$K$6:$K$35,0))</f>
        <v/>
      </c>
      <c r="G426" s="52">
        <f>INDEX($L$6:$L$35,MATCH(D426,$K$6:$K$35,0))</f>
        <v/>
      </c>
      <c r="H426" s="52">
        <f>F426-G426+$L$36</f>
        <v/>
      </c>
      <c r="I426" s="51">
        <f>'2_Params'!$B$11*LN(1+EXP(-(2*E426-1)*H426))</f>
        <v/>
      </c>
    </row>
    <row r="427" ht="15" customHeight="1" s="35">
      <c r="A427" s="48">
        <f>'1_Raw_Games'!A424</f>
        <v/>
      </c>
      <c r="B427" s="49">
        <f>'1_Raw_Games'!B424</f>
        <v/>
      </c>
      <c r="C427" s="48">
        <f>'1_Raw_Games'!D424</f>
        <v/>
      </c>
      <c r="D427" s="48">
        <f>'1_Raw_Games'!C424</f>
        <v/>
      </c>
      <c r="E427" s="48">
        <f>'1_Raw_Games'!O424</f>
        <v/>
      </c>
      <c r="F427" s="52">
        <f>INDEX($L$6:$L$35,MATCH(C427,$K$6:$K$35,0))</f>
        <v/>
      </c>
      <c r="G427" s="52">
        <f>INDEX($L$6:$L$35,MATCH(D427,$K$6:$K$35,0))</f>
        <v/>
      </c>
      <c r="H427" s="52">
        <f>F427-G427+$L$36</f>
        <v/>
      </c>
      <c r="I427" s="51">
        <f>'2_Params'!$B$11*LN(1+EXP(-(2*E427-1)*H427))</f>
        <v/>
      </c>
    </row>
    <row r="428" ht="15" customHeight="1" s="35">
      <c r="A428" s="48">
        <f>'1_Raw_Games'!A425</f>
        <v/>
      </c>
      <c r="B428" s="49">
        <f>'1_Raw_Games'!B425</f>
        <v/>
      </c>
      <c r="C428" s="48">
        <f>'1_Raw_Games'!D425</f>
        <v/>
      </c>
      <c r="D428" s="48">
        <f>'1_Raw_Games'!C425</f>
        <v/>
      </c>
      <c r="E428" s="48">
        <f>'1_Raw_Games'!O425</f>
        <v/>
      </c>
      <c r="F428" s="52">
        <f>INDEX($L$6:$L$35,MATCH(C428,$K$6:$K$35,0))</f>
        <v/>
      </c>
      <c r="G428" s="52">
        <f>INDEX($L$6:$L$35,MATCH(D428,$K$6:$K$35,0))</f>
        <v/>
      </c>
      <c r="H428" s="52">
        <f>F428-G428+$L$36</f>
        <v/>
      </c>
      <c r="I428" s="51">
        <f>'2_Params'!$B$11*LN(1+EXP(-(2*E428-1)*H428))</f>
        <v/>
      </c>
    </row>
    <row r="429" ht="15" customHeight="1" s="35">
      <c r="A429" s="48">
        <f>'1_Raw_Games'!A426</f>
        <v/>
      </c>
      <c r="B429" s="49">
        <f>'1_Raw_Games'!B426</f>
        <v/>
      </c>
      <c r="C429" s="48">
        <f>'1_Raw_Games'!D426</f>
        <v/>
      </c>
      <c r="D429" s="48">
        <f>'1_Raw_Games'!C426</f>
        <v/>
      </c>
      <c r="E429" s="48">
        <f>'1_Raw_Games'!O426</f>
        <v/>
      </c>
      <c r="F429" s="52">
        <f>INDEX($L$6:$L$35,MATCH(C429,$K$6:$K$35,0))</f>
        <v/>
      </c>
      <c r="G429" s="52">
        <f>INDEX($L$6:$L$35,MATCH(D429,$K$6:$K$35,0))</f>
        <v/>
      </c>
      <c r="H429" s="52">
        <f>F429-G429+$L$36</f>
        <v/>
      </c>
      <c r="I429" s="51">
        <f>'2_Params'!$B$11*LN(1+EXP(-(2*E429-1)*H429))</f>
        <v/>
      </c>
    </row>
    <row r="430" ht="15" customHeight="1" s="35">
      <c r="A430" s="48">
        <f>'1_Raw_Games'!A427</f>
        <v/>
      </c>
      <c r="B430" s="49">
        <f>'1_Raw_Games'!B427</f>
        <v/>
      </c>
      <c r="C430" s="48">
        <f>'1_Raw_Games'!D427</f>
        <v/>
      </c>
      <c r="D430" s="48">
        <f>'1_Raw_Games'!C427</f>
        <v/>
      </c>
      <c r="E430" s="48">
        <f>'1_Raw_Games'!O427</f>
        <v/>
      </c>
      <c r="F430" s="52">
        <f>INDEX($L$6:$L$35,MATCH(C430,$K$6:$K$35,0))</f>
        <v/>
      </c>
      <c r="G430" s="52">
        <f>INDEX($L$6:$L$35,MATCH(D430,$K$6:$K$35,0))</f>
        <v/>
      </c>
      <c r="H430" s="52">
        <f>F430-G430+$L$36</f>
        <v/>
      </c>
      <c r="I430" s="51">
        <f>'2_Params'!$B$11*LN(1+EXP(-(2*E430-1)*H430))</f>
        <v/>
      </c>
    </row>
    <row r="431" ht="15" customHeight="1" s="35">
      <c r="A431" s="48">
        <f>'1_Raw_Games'!A428</f>
        <v/>
      </c>
      <c r="B431" s="49">
        <f>'1_Raw_Games'!B428</f>
        <v/>
      </c>
      <c r="C431" s="48">
        <f>'1_Raw_Games'!D428</f>
        <v/>
      </c>
      <c r="D431" s="48">
        <f>'1_Raw_Games'!C428</f>
        <v/>
      </c>
      <c r="E431" s="48">
        <f>'1_Raw_Games'!O428</f>
        <v/>
      </c>
      <c r="F431" s="52">
        <f>INDEX($L$6:$L$35,MATCH(C431,$K$6:$K$35,0))</f>
        <v/>
      </c>
      <c r="G431" s="52">
        <f>INDEX($L$6:$L$35,MATCH(D431,$K$6:$K$35,0))</f>
        <v/>
      </c>
      <c r="H431" s="52">
        <f>F431-G431+$L$36</f>
        <v/>
      </c>
      <c r="I431" s="51">
        <f>'2_Params'!$B$11*LN(1+EXP(-(2*E431-1)*H431))</f>
        <v/>
      </c>
    </row>
    <row r="432" ht="15" customHeight="1" s="35">
      <c r="A432" s="48">
        <f>'1_Raw_Games'!A429</f>
        <v/>
      </c>
      <c r="B432" s="49">
        <f>'1_Raw_Games'!B429</f>
        <v/>
      </c>
      <c r="C432" s="48">
        <f>'1_Raw_Games'!D429</f>
        <v/>
      </c>
      <c r="D432" s="48">
        <f>'1_Raw_Games'!C429</f>
        <v/>
      </c>
      <c r="E432" s="48">
        <f>'1_Raw_Games'!O429</f>
        <v/>
      </c>
      <c r="F432" s="52">
        <f>INDEX($L$6:$L$35,MATCH(C432,$K$6:$K$35,0))</f>
        <v/>
      </c>
      <c r="G432" s="52">
        <f>INDEX($L$6:$L$35,MATCH(D432,$K$6:$K$35,0))</f>
        <v/>
      </c>
      <c r="H432" s="52">
        <f>F432-G432+$L$36</f>
        <v/>
      </c>
      <c r="I432" s="51">
        <f>'2_Params'!$B$11*LN(1+EXP(-(2*E432-1)*H432))</f>
        <v/>
      </c>
    </row>
    <row r="433" ht="15" customHeight="1" s="35">
      <c r="A433" s="48">
        <f>'1_Raw_Games'!A430</f>
        <v/>
      </c>
      <c r="B433" s="49">
        <f>'1_Raw_Games'!B430</f>
        <v/>
      </c>
      <c r="C433" s="48">
        <f>'1_Raw_Games'!D430</f>
        <v/>
      </c>
      <c r="D433" s="48">
        <f>'1_Raw_Games'!C430</f>
        <v/>
      </c>
      <c r="E433" s="48">
        <f>'1_Raw_Games'!O430</f>
        <v/>
      </c>
      <c r="F433" s="52">
        <f>INDEX($L$6:$L$35,MATCH(C433,$K$6:$K$35,0))</f>
        <v/>
      </c>
      <c r="G433" s="52">
        <f>INDEX($L$6:$L$35,MATCH(D433,$K$6:$K$35,0))</f>
        <v/>
      </c>
      <c r="H433" s="52">
        <f>F433-G433+$L$36</f>
        <v/>
      </c>
      <c r="I433" s="51">
        <f>'2_Params'!$B$11*LN(1+EXP(-(2*E433-1)*H433))</f>
        <v/>
      </c>
    </row>
    <row r="434" ht="15" customHeight="1" s="35">
      <c r="A434" s="48">
        <f>'1_Raw_Games'!A431</f>
        <v/>
      </c>
      <c r="B434" s="49">
        <f>'1_Raw_Games'!B431</f>
        <v/>
      </c>
      <c r="C434" s="48">
        <f>'1_Raw_Games'!D431</f>
        <v/>
      </c>
      <c r="D434" s="48">
        <f>'1_Raw_Games'!C431</f>
        <v/>
      </c>
      <c r="E434" s="48">
        <f>'1_Raw_Games'!O431</f>
        <v/>
      </c>
      <c r="F434" s="52">
        <f>INDEX($L$6:$L$35,MATCH(C434,$K$6:$K$35,0))</f>
        <v/>
      </c>
      <c r="G434" s="52">
        <f>INDEX($L$6:$L$35,MATCH(D434,$K$6:$K$35,0))</f>
        <v/>
      </c>
      <c r="H434" s="52">
        <f>F434-G434+$L$36</f>
        <v/>
      </c>
      <c r="I434" s="51">
        <f>'2_Params'!$B$11*LN(1+EXP(-(2*E434-1)*H434))</f>
        <v/>
      </c>
    </row>
    <row r="435" ht="15" customHeight="1" s="35">
      <c r="A435" s="48">
        <f>'1_Raw_Games'!A432</f>
        <v/>
      </c>
      <c r="B435" s="49">
        <f>'1_Raw_Games'!B432</f>
        <v/>
      </c>
      <c r="C435" s="48">
        <f>'1_Raw_Games'!D432</f>
        <v/>
      </c>
      <c r="D435" s="48">
        <f>'1_Raw_Games'!C432</f>
        <v/>
      </c>
      <c r="E435" s="48">
        <f>'1_Raw_Games'!O432</f>
        <v/>
      </c>
      <c r="F435" s="52">
        <f>INDEX($L$6:$L$35,MATCH(C435,$K$6:$K$35,0))</f>
        <v/>
      </c>
      <c r="G435" s="52">
        <f>INDEX($L$6:$L$35,MATCH(D435,$K$6:$K$35,0))</f>
        <v/>
      </c>
      <c r="H435" s="52">
        <f>F435-G435+$L$36</f>
        <v/>
      </c>
      <c r="I435" s="51">
        <f>'2_Params'!$B$11*LN(1+EXP(-(2*E435-1)*H435))</f>
        <v/>
      </c>
    </row>
    <row r="436" ht="15" customHeight="1" s="35">
      <c r="A436" s="48">
        <f>'1_Raw_Games'!A433</f>
        <v/>
      </c>
      <c r="B436" s="49">
        <f>'1_Raw_Games'!B433</f>
        <v/>
      </c>
      <c r="C436" s="48">
        <f>'1_Raw_Games'!D433</f>
        <v/>
      </c>
      <c r="D436" s="48">
        <f>'1_Raw_Games'!C433</f>
        <v/>
      </c>
      <c r="E436" s="48">
        <f>'1_Raw_Games'!O433</f>
        <v/>
      </c>
      <c r="F436" s="52">
        <f>INDEX($L$6:$L$35,MATCH(C436,$K$6:$K$35,0))</f>
        <v/>
      </c>
      <c r="G436" s="52">
        <f>INDEX($L$6:$L$35,MATCH(D436,$K$6:$K$35,0))</f>
        <v/>
      </c>
      <c r="H436" s="52">
        <f>F436-G436+$L$36</f>
        <v/>
      </c>
      <c r="I436" s="51">
        <f>'2_Params'!$B$11*LN(1+EXP(-(2*E436-1)*H436))</f>
        <v/>
      </c>
    </row>
    <row r="437" ht="15" customHeight="1" s="35">
      <c r="A437" s="48">
        <f>'1_Raw_Games'!A434</f>
        <v/>
      </c>
      <c r="B437" s="49">
        <f>'1_Raw_Games'!B434</f>
        <v/>
      </c>
      <c r="C437" s="48">
        <f>'1_Raw_Games'!D434</f>
        <v/>
      </c>
      <c r="D437" s="48">
        <f>'1_Raw_Games'!C434</f>
        <v/>
      </c>
      <c r="E437" s="48">
        <f>'1_Raw_Games'!O434</f>
        <v/>
      </c>
      <c r="F437" s="52">
        <f>INDEX($L$6:$L$35,MATCH(C437,$K$6:$K$35,0))</f>
        <v/>
      </c>
      <c r="G437" s="52">
        <f>INDEX($L$6:$L$35,MATCH(D437,$K$6:$K$35,0))</f>
        <v/>
      </c>
      <c r="H437" s="52">
        <f>F437-G437+$L$36</f>
        <v/>
      </c>
      <c r="I437" s="51">
        <f>'2_Params'!$B$11*LN(1+EXP(-(2*E437-1)*H437))</f>
        <v/>
      </c>
    </row>
    <row r="438" ht="15" customHeight="1" s="35">
      <c r="A438" s="48">
        <f>'1_Raw_Games'!A435</f>
        <v/>
      </c>
      <c r="B438" s="49">
        <f>'1_Raw_Games'!B435</f>
        <v/>
      </c>
      <c r="C438" s="48">
        <f>'1_Raw_Games'!D435</f>
        <v/>
      </c>
      <c r="D438" s="48">
        <f>'1_Raw_Games'!C435</f>
        <v/>
      </c>
      <c r="E438" s="48">
        <f>'1_Raw_Games'!O435</f>
        <v/>
      </c>
      <c r="F438" s="52">
        <f>INDEX($L$6:$L$35,MATCH(C438,$K$6:$K$35,0))</f>
        <v/>
      </c>
      <c r="G438" s="52">
        <f>INDEX($L$6:$L$35,MATCH(D438,$K$6:$K$35,0))</f>
        <v/>
      </c>
      <c r="H438" s="52">
        <f>F438-G438+$L$36</f>
        <v/>
      </c>
      <c r="I438" s="51">
        <f>'2_Params'!$B$11*LN(1+EXP(-(2*E438-1)*H438))</f>
        <v/>
      </c>
    </row>
    <row r="439" ht="15" customHeight="1" s="35">
      <c r="A439" s="48">
        <f>'1_Raw_Games'!A436</f>
        <v/>
      </c>
      <c r="B439" s="49">
        <f>'1_Raw_Games'!B436</f>
        <v/>
      </c>
      <c r="C439" s="48">
        <f>'1_Raw_Games'!D436</f>
        <v/>
      </c>
      <c r="D439" s="48">
        <f>'1_Raw_Games'!C436</f>
        <v/>
      </c>
      <c r="E439" s="48">
        <f>'1_Raw_Games'!O436</f>
        <v/>
      </c>
      <c r="F439" s="52">
        <f>INDEX($L$6:$L$35,MATCH(C439,$K$6:$K$35,0))</f>
        <v/>
      </c>
      <c r="G439" s="52">
        <f>INDEX($L$6:$L$35,MATCH(D439,$K$6:$K$35,0))</f>
        <v/>
      </c>
      <c r="H439" s="52">
        <f>F439-G439+$L$36</f>
        <v/>
      </c>
      <c r="I439" s="51">
        <f>'2_Params'!$B$11*LN(1+EXP(-(2*E439-1)*H439))</f>
        <v/>
      </c>
    </row>
    <row r="440" ht="15" customHeight="1" s="35">
      <c r="A440" s="48">
        <f>'1_Raw_Games'!A437</f>
        <v/>
      </c>
      <c r="B440" s="49">
        <f>'1_Raw_Games'!B437</f>
        <v/>
      </c>
      <c r="C440" s="48">
        <f>'1_Raw_Games'!D437</f>
        <v/>
      </c>
      <c r="D440" s="48">
        <f>'1_Raw_Games'!C437</f>
        <v/>
      </c>
      <c r="E440" s="48">
        <f>'1_Raw_Games'!O437</f>
        <v/>
      </c>
      <c r="F440" s="52">
        <f>INDEX($L$6:$L$35,MATCH(C440,$K$6:$K$35,0))</f>
        <v/>
      </c>
      <c r="G440" s="52">
        <f>INDEX($L$6:$L$35,MATCH(D440,$K$6:$K$35,0))</f>
        <v/>
      </c>
      <c r="H440" s="52">
        <f>F440-G440+$L$36</f>
        <v/>
      </c>
      <c r="I440" s="51">
        <f>'2_Params'!$B$11*LN(1+EXP(-(2*E440-1)*H440))</f>
        <v/>
      </c>
    </row>
    <row r="441" ht="15" customHeight="1" s="35">
      <c r="A441" s="48">
        <f>'1_Raw_Games'!A438</f>
        <v/>
      </c>
      <c r="B441" s="49">
        <f>'1_Raw_Games'!B438</f>
        <v/>
      </c>
      <c r="C441" s="48">
        <f>'1_Raw_Games'!D438</f>
        <v/>
      </c>
      <c r="D441" s="48">
        <f>'1_Raw_Games'!C438</f>
        <v/>
      </c>
      <c r="E441" s="48">
        <f>'1_Raw_Games'!O438</f>
        <v/>
      </c>
      <c r="F441" s="52">
        <f>INDEX($L$6:$L$35,MATCH(C441,$K$6:$K$35,0))</f>
        <v/>
      </c>
      <c r="G441" s="52">
        <f>INDEX($L$6:$L$35,MATCH(D441,$K$6:$K$35,0))</f>
        <v/>
      </c>
      <c r="H441" s="52">
        <f>F441-G441+$L$36</f>
        <v/>
      </c>
      <c r="I441" s="51">
        <f>'2_Params'!$B$11*LN(1+EXP(-(2*E441-1)*H441))</f>
        <v/>
      </c>
    </row>
    <row r="442" ht="15" customHeight="1" s="35">
      <c r="A442" s="48">
        <f>'1_Raw_Games'!A439</f>
        <v/>
      </c>
      <c r="B442" s="49">
        <f>'1_Raw_Games'!B439</f>
        <v/>
      </c>
      <c r="C442" s="48">
        <f>'1_Raw_Games'!D439</f>
        <v/>
      </c>
      <c r="D442" s="48">
        <f>'1_Raw_Games'!C439</f>
        <v/>
      </c>
      <c r="E442" s="48">
        <f>'1_Raw_Games'!O439</f>
        <v/>
      </c>
      <c r="F442" s="52">
        <f>INDEX($L$6:$L$35,MATCH(C442,$K$6:$K$35,0))</f>
        <v/>
      </c>
      <c r="G442" s="52">
        <f>INDEX($L$6:$L$35,MATCH(D442,$K$6:$K$35,0))</f>
        <v/>
      </c>
      <c r="H442" s="52">
        <f>F442-G442+$L$36</f>
        <v/>
      </c>
      <c r="I442" s="51">
        <f>'2_Params'!$B$11*LN(1+EXP(-(2*E442-1)*H442))</f>
        <v/>
      </c>
    </row>
    <row r="443" ht="15" customHeight="1" s="35">
      <c r="A443" s="48">
        <f>'1_Raw_Games'!A440</f>
        <v/>
      </c>
      <c r="B443" s="49">
        <f>'1_Raw_Games'!B440</f>
        <v/>
      </c>
      <c r="C443" s="48">
        <f>'1_Raw_Games'!D440</f>
        <v/>
      </c>
      <c r="D443" s="48">
        <f>'1_Raw_Games'!C440</f>
        <v/>
      </c>
      <c r="E443" s="48">
        <f>'1_Raw_Games'!O440</f>
        <v/>
      </c>
      <c r="F443" s="52">
        <f>INDEX($L$6:$L$35,MATCH(C443,$K$6:$K$35,0))</f>
        <v/>
      </c>
      <c r="G443" s="52">
        <f>INDEX($L$6:$L$35,MATCH(D443,$K$6:$K$35,0))</f>
        <v/>
      </c>
      <c r="H443" s="52">
        <f>F443-G443+$L$36</f>
        <v/>
      </c>
      <c r="I443" s="51">
        <f>'2_Params'!$B$11*LN(1+EXP(-(2*E443-1)*H443))</f>
        <v/>
      </c>
    </row>
    <row r="444" ht="15" customHeight="1" s="35">
      <c r="A444" s="48">
        <f>'1_Raw_Games'!A441</f>
        <v/>
      </c>
      <c r="B444" s="49">
        <f>'1_Raw_Games'!B441</f>
        <v/>
      </c>
      <c r="C444" s="48">
        <f>'1_Raw_Games'!D441</f>
        <v/>
      </c>
      <c r="D444" s="48">
        <f>'1_Raw_Games'!C441</f>
        <v/>
      </c>
      <c r="E444" s="48">
        <f>'1_Raw_Games'!O441</f>
        <v/>
      </c>
      <c r="F444" s="52">
        <f>INDEX($L$6:$L$35,MATCH(C444,$K$6:$K$35,0))</f>
        <v/>
      </c>
      <c r="G444" s="52">
        <f>INDEX($L$6:$L$35,MATCH(D444,$K$6:$K$35,0))</f>
        <v/>
      </c>
      <c r="H444" s="52">
        <f>F444-G444+$L$36</f>
        <v/>
      </c>
      <c r="I444" s="51">
        <f>'2_Params'!$B$11*LN(1+EXP(-(2*E444-1)*H444))</f>
        <v/>
      </c>
    </row>
    <row r="445" ht="15" customHeight="1" s="35">
      <c r="A445" s="48">
        <f>'1_Raw_Games'!A442</f>
        <v/>
      </c>
      <c r="B445" s="49">
        <f>'1_Raw_Games'!B442</f>
        <v/>
      </c>
      <c r="C445" s="48">
        <f>'1_Raw_Games'!D442</f>
        <v/>
      </c>
      <c r="D445" s="48">
        <f>'1_Raw_Games'!C442</f>
        <v/>
      </c>
      <c r="E445" s="48">
        <f>'1_Raw_Games'!O442</f>
        <v/>
      </c>
      <c r="F445" s="52">
        <f>INDEX($L$6:$L$35,MATCH(C445,$K$6:$K$35,0))</f>
        <v/>
      </c>
      <c r="G445" s="52">
        <f>INDEX($L$6:$L$35,MATCH(D445,$K$6:$K$35,0))</f>
        <v/>
      </c>
      <c r="H445" s="52">
        <f>F445-G445+$L$36</f>
        <v/>
      </c>
      <c r="I445" s="51">
        <f>'2_Params'!$B$11*LN(1+EXP(-(2*E445-1)*H445))</f>
        <v/>
      </c>
    </row>
    <row r="446" ht="15" customHeight="1" s="35">
      <c r="A446" s="48">
        <f>'1_Raw_Games'!A443</f>
        <v/>
      </c>
      <c r="B446" s="49">
        <f>'1_Raw_Games'!B443</f>
        <v/>
      </c>
      <c r="C446" s="48">
        <f>'1_Raw_Games'!D443</f>
        <v/>
      </c>
      <c r="D446" s="48">
        <f>'1_Raw_Games'!C443</f>
        <v/>
      </c>
      <c r="E446" s="48">
        <f>'1_Raw_Games'!O443</f>
        <v/>
      </c>
      <c r="F446" s="52">
        <f>INDEX($L$6:$L$35,MATCH(C446,$K$6:$K$35,0))</f>
        <v/>
      </c>
      <c r="G446" s="52">
        <f>INDEX($L$6:$L$35,MATCH(D446,$K$6:$K$35,0))</f>
        <v/>
      </c>
      <c r="H446" s="52">
        <f>F446-G446+$L$36</f>
        <v/>
      </c>
      <c r="I446" s="51">
        <f>'2_Params'!$B$11*LN(1+EXP(-(2*E446-1)*H446))</f>
        <v/>
      </c>
    </row>
    <row r="447" ht="15" customHeight="1" s="35">
      <c r="A447" s="48">
        <f>'1_Raw_Games'!A444</f>
        <v/>
      </c>
      <c r="B447" s="49">
        <f>'1_Raw_Games'!B444</f>
        <v/>
      </c>
      <c r="C447" s="48">
        <f>'1_Raw_Games'!D444</f>
        <v/>
      </c>
      <c r="D447" s="48">
        <f>'1_Raw_Games'!C444</f>
        <v/>
      </c>
      <c r="E447" s="48">
        <f>'1_Raw_Games'!O444</f>
        <v/>
      </c>
      <c r="F447" s="52">
        <f>INDEX($L$6:$L$35,MATCH(C447,$K$6:$K$35,0))</f>
        <v/>
      </c>
      <c r="G447" s="52">
        <f>INDEX($L$6:$L$35,MATCH(D447,$K$6:$K$35,0))</f>
        <v/>
      </c>
      <c r="H447" s="52">
        <f>F447-G447+$L$36</f>
        <v/>
      </c>
      <c r="I447" s="51">
        <f>'2_Params'!$B$11*LN(1+EXP(-(2*E447-1)*H447))</f>
        <v/>
      </c>
    </row>
    <row r="448" ht="15" customHeight="1" s="35">
      <c r="A448" s="48">
        <f>'1_Raw_Games'!A445</f>
        <v/>
      </c>
      <c r="B448" s="49">
        <f>'1_Raw_Games'!B445</f>
        <v/>
      </c>
      <c r="C448" s="48">
        <f>'1_Raw_Games'!D445</f>
        <v/>
      </c>
      <c r="D448" s="48">
        <f>'1_Raw_Games'!C445</f>
        <v/>
      </c>
      <c r="E448" s="48">
        <f>'1_Raw_Games'!O445</f>
        <v/>
      </c>
      <c r="F448" s="52">
        <f>INDEX($L$6:$L$35,MATCH(C448,$K$6:$K$35,0))</f>
        <v/>
      </c>
      <c r="G448" s="52">
        <f>INDEX($L$6:$L$35,MATCH(D448,$K$6:$K$35,0))</f>
        <v/>
      </c>
      <c r="H448" s="52">
        <f>F448-G448+$L$36</f>
        <v/>
      </c>
      <c r="I448" s="51">
        <f>'2_Params'!$B$11*LN(1+EXP(-(2*E448-1)*H448))</f>
        <v/>
      </c>
    </row>
    <row r="449" ht="15" customHeight="1" s="35">
      <c r="A449" s="48">
        <f>'1_Raw_Games'!A446</f>
        <v/>
      </c>
      <c r="B449" s="49">
        <f>'1_Raw_Games'!B446</f>
        <v/>
      </c>
      <c r="C449" s="48">
        <f>'1_Raw_Games'!D446</f>
        <v/>
      </c>
      <c r="D449" s="48">
        <f>'1_Raw_Games'!C446</f>
        <v/>
      </c>
      <c r="E449" s="48">
        <f>'1_Raw_Games'!O446</f>
        <v/>
      </c>
      <c r="F449" s="52">
        <f>INDEX($L$6:$L$35,MATCH(C449,$K$6:$K$35,0))</f>
        <v/>
      </c>
      <c r="G449" s="52">
        <f>INDEX($L$6:$L$35,MATCH(D449,$K$6:$K$35,0))</f>
        <v/>
      </c>
      <c r="H449" s="52">
        <f>F449-G449+$L$36</f>
        <v/>
      </c>
      <c r="I449" s="51">
        <f>'2_Params'!$B$11*LN(1+EXP(-(2*E449-1)*H449))</f>
        <v/>
      </c>
    </row>
    <row r="450" ht="15" customHeight="1" s="35">
      <c r="A450" s="48">
        <f>'1_Raw_Games'!A447</f>
        <v/>
      </c>
      <c r="B450" s="49">
        <f>'1_Raw_Games'!B447</f>
        <v/>
      </c>
      <c r="C450" s="48">
        <f>'1_Raw_Games'!D447</f>
        <v/>
      </c>
      <c r="D450" s="48">
        <f>'1_Raw_Games'!C447</f>
        <v/>
      </c>
      <c r="E450" s="48">
        <f>'1_Raw_Games'!O447</f>
        <v/>
      </c>
      <c r="F450" s="52">
        <f>INDEX($L$6:$L$35,MATCH(C450,$K$6:$K$35,0))</f>
        <v/>
      </c>
      <c r="G450" s="52">
        <f>INDEX($L$6:$L$35,MATCH(D450,$K$6:$K$35,0))</f>
        <v/>
      </c>
      <c r="H450" s="52">
        <f>F450-G450+$L$36</f>
        <v/>
      </c>
      <c r="I450" s="51">
        <f>'2_Params'!$B$11*LN(1+EXP(-(2*E450-1)*H450))</f>
        <v/>
      </c>
    </row>
    <row r="451" ht="15" customHeight="1" s="35">
      <c r="A451" s="48">
        <f>'1_Raw_Games'!A448</f>
        <v/>
      </c>
      <c r="B451" s="49">
        <f>'1_Raw_Games'!B448</f>
        <v/>
      </c>
      <c r="C451" s="48">
        <f>'1_Raw_Games'!D448</f>
        <v/>
      </c>
      <c r="D451" s="48">
        <f>'1_Raw_Games'!C448</f>
        <v/>
      </c>
      <c r="E451" s="48">
        <f>'1_Raw_Games'!O448</f>
        <v/>
      </c>
      <c r="F451" s="52">
        <f>INDEX($L$6:$L$35,MATCH(C451,$K$6:$K$35,0))</f>
        <v/>
      </c>
      <c r="G451" s="52">
        <f>INDEX($L$6:$L$35,MATCH(D451,$K$6:$K$35,0))</f>
        <v/>
      </c>
      <c r="H451" s="52">
        <f>F451-G451+$L$36</f>
        <v/>
      </c>
      <c r="I451" s="51">
        <f>'2_Params'!$B$11*LN(1+EXP(-(2*E451-1)*H451))</f>
        <v/>
      </c>
    </row>
    <row r="452" ht="15" customHeight="1" s="35">
      <c r="A452" s="48">
        <f>'1_Raw_Games'!A449</f>
        <v/>
      </c>
      <c r="B452" s="49">
        <f>'1_Raw_Games'!B449</f>
        <v/>
      </c>
      <c r="C452" s="48">
        <f>'1_Raw_Games'!D449</f>
        <v/>
      </c>
      <c r="D452" s="48">
        <f>'1_Raw_Games'!C449</f>
        <v/>
      </c>
      <c r="E452" s="48">
        <f>'1_Raw_Games'!O449</f>
        <v/>
      </c>
      <c r="F452" s="52">
        <f>INDEX($L$6:$L$35,MATCH(C452,$K$6:$K$35,0))</f>
        <v/>
      </c>
      <c r="G452" s="52">
        <f>INDEX($L$6:$L$35,MATCH(D452,$K$6:$K$35,0))</f>
        <v/>
      </c>
      <c r="H452" s="52">
        <f>F452-G452+$L$36</f>
        <v/>
      </c>
      <c r="I452" s="51">
        <f>'2_Params'!$B$11*LN(1+EXP(-(2*E452-1)*H452))</f>
        <v/>
      </c>
    </row>
    <row r="453" ht="15" customHeight="1" s="35">
      <c r="A453" s="48">
        <f>'1_Raw_Games'!A450</f>
        <v/>
      </c>
      <c r="B453" s="49">
        <f>'1_Raw_Games'!B450</f>
        <v/>
      </c>
      <c r="C453" s="48">
        <f>'1_Raw_Games'!D450</f>
        <v/>
      </c>
      <c r="D453" s="48">
        <f>'1_Raw_Games'!C450</f>
        <v/>
      </c>
      <c r="E453" s="48">
        <f>'1_Raw_Games'!O450</f>
        <v/>
      </c>
      <c r="F453" s="52">
        <f>INDEX($L$6:$L$35,MATCH(C453,$K$6:$K$35,0))</f>
        <v/>
      </c>
      <c r="G453" s="52">
        <f>INDEX($L$6:$L$35,MATCH(D453,$K$6:$K$35,0))</f>
        <v/>
      </c>
      <c r="H453" s="52">
        <f>F453-G453+$L$36</f>
        <v/>
      </c>
      <c r="I453" s="51">
        <f>'2_Params'!$B$11*LN(1+EXP(-(2*E453-1)*H453))</f>
        <v/>
      </c>
    </row>
    <row r="454" ht="15" customHeight="1" s="35">
      <c r="A454" s="48">
        <f>'1_Raw_Games'!A451</f>
        <v/>
      </c>
      <c r="B454" s="49">
        <f>'1_Raw_Games'!B451</f>
        <v/>
      </c>
      <c r="C454" s="48">
        <f>'1_Raw_Games'!D451</f>
        <v/>
      </c>
      <c r="D454" s="48">
        <f>'1_Raw_Games'!C451</f>
        <v/>
      </c>
      <c r="E454" s="48">
        <f>'1_Raw_Games'!O451</f>
        <v/>
      </c>
      <c r="F454" s="52">
        <f>INDEX($L$6:$L$35,MATCH(C454,$K$6:$K$35,0))</f>
        <v/>
      </c>
      <c r="G454" s="52">
        <f>INDEX($L$6:$L$35,MATCH(D454,$K$6:$K$35,0))</f>
        <v/>
      </c>
      <c r="H454" s="52">
        <f>F454-G454+$L$36</f>
        <v/>
      </c>
      <c r="I454" s="51">
        <f>'2_Params'!$B$11*LN(1+EXP(-(2*E454-1)*H454))</f>
        <v/>
      </c>
    </row>
    <row r="455" ht="15" customHeight="1" s="35">
      <c r="A455" s="48">
        <f>'1_Raw_Games'!A452</f>
        <v/>
      </c>
      <c r="B455" s="49">
        <f>'1_Raw_Games'!B452</f>
        <v/>
      </c>
      <c r="C455" s="48">
        <f>'1_Raw_Games'!D452</f>
        <v/>
      </c>
      <c r="D455" s="48">
        <f>'1_Raw_Games'!C452</f>
        <v/>
      </c>
      <c r="E455" s="48">
        <f>'1_Raw_Games'!O452</f>
        <v/>
      </c>
      <c r="F455" s="52">
        <f>INDEX($L$6:$L$35,MATCH(C455,$K$6:$K$35,0))</f>
        <v/>
      </c>
      <c r="G455" s="52">
        <f>INDEX($L$6:$L$35,MATCH(D455,$K$6:$K$35,0))</f>
        <v/>
      </c>
      <c r="H455" s="52">
        <f>F455-G455+$L$36</f>
        <v/>
      </c>
      <c r="I455" s="51">
        <f>'2_Params'!$B$11*LN(1+EXP(-(2*E455-1)*H455))</f>
        <v/>
      </c>
    </row>
    <row r="456" ht="15" customHeight="1" s="35">
      <c r="A456" s="48">
        <f>'1_Raw_Games'!A453</f>
        <v/>
      </c>
      <c r="B456" s="49">
        <f>'1_Raw_Games'!B453</f>
        <v/>
      </c>
      <c r="C456" s="48">
        <f>'1_Raw_Games'!D453</f>
        <v/>
      </c>
      <c r="D456" s="48">
        <f>'1_Raw_Games'!C453</f>
        <v/>
      </c>
      <c r="E456" s="48">
        <f>'1_Raw_Games'!O453</f>
        <v/>
      </c>
      <c r="F456" s="52">
        <f>INDEX($L$6:$L$35,MATCH(C456,$K$6:$K$35,0))</f>
        <v/>
      </c>
      <c r="G456" s="52">
        <f>INDEX($L$6:$L$35,MATCH(D456,$K$6:$K$35,0))</f>
        <v/>
      </c>
      <c r="H456" s="52">
        <f>F456-G456+$L$36</f>
        <v/>
      </c>
      <c r="I456" s="51">
        <f>'2_Params'!$B$11*LN(1+EXP(-(2*E456-1)*H456))</f>
        <v/>
      </c>
    </row>
    <row r="457" ht="15" customHeight="1" s="35">
      <c r="A457" s="48">
        <f>'1_Raw_Games'!A454</f>
        <v/>
      </c>
      <c r="B457" s="49">
        <f>'1_Raw_Games'!B454</f>
        <v/>
      </c>
      <c r="C457" s="48">
        <f>'1_Raw_Games'!D454</f>
        <v/>
      </c>
      <c r="D457" s="48">
        <f>'1_Raw_Games'!C454</f>
        <v/>
      </c>
      <c r="E457" s="48">
        <f>'1_Raw_Games'!O454</f>
        <v/>
      </c>
      <c r="F457" s="52">
        <f>INDEX($L$6:$L$35,MATCH(C457,$K$6:$K$35,0))</f>
        <v/>
      </c>
      <c r="G457" s="52">
        <f>INDEX($L$6:$L$35,MATCH(D457,$K$6:$K$35,0))</f>
        <v/>
      </c>
      <c r="H457" s="52">
        <f>F457-G457+$L$36</f>
        <v/>
      </c>
      <c r="I457" s="51">
        <f>'2_Params'!$B$11*LN(1+EXP(-(2*E457-1)*H457))</f>
        <v/>
      </c>
    </row>
    <row r="458" ht="15" customHeight="1" s="35">
      <c r="A458" s="48">
        <f>'1_Raw_Games'!A455</f>
        <v/>
      </c>
      <c r="B458" s="49">
        <f>'1_Raw_Games'!B455</f>
        <v/>
      </c>
      <c r="C458" s="48">
        <f>'1_Raw_Games'!D455</f>
        <v/>
      </c>
      <c r="D458" s="48">
        <f>'1_Raw_Games'!C455</f>
        <v/>
      </c>
      <c r="E458" s="48">
        <f>'1_Raw_Games'!O455</f>
        <v/>
      </c>
      <c r="F458" s="52">
        <f>INDEX($L$6:$L$35,MATCH(C458,$K$6:$K$35,0))</f>
        <v/>
      </c>
      <c r="G458" s="52">
        <f>INDEX($L$6:$L$35,MATCH(D458,$K$6:$K$35,0))</f>
        <v/>
      </c>
      <c r="H458" s="52">
        <f>F458-G458+$L$36</f>
        <v/>
      </c>
      <c r="I458" s="51">
        <f>'2_Params'!$B$11*LN(1+EXP(-(2*E458-1)*H458))</f>
        <v/>
      </c>
    </row>
    <row r="459" ht="15" customHeight="1" s="35">
      <c r="A459" s="48">
        <f>'1_Raw_Games'!A456</f>
        <v/>
      </c>
      <c r="B459" s="49">
        <f>'1_Raw_Games'!B456</f>
        <v/>
      </c>
      <c r="C459" s="48">
        <f>'1_Raw_Games'!D456</f>
        <v/>
      </c>
      <c r="D459" s="48">
        <f>'1_Raw_Games'!C456</f>
        <v/>
      </c>
      <c r="E459" s="48">
        <f>'1_Raw_Games'!O456</f>
        <v/>
      </c>
      <c r="F459" s="52">
        <f>INDEX($L$6:$L$35,MATCH(C459,$K$6:$K$35,0))</f>
        <v/>
      </c>
      <c r="G459" s="52">
        <f>INDEX($L$6:$L$35,MATCH(D459,$K$6:$K$35,0))</f>
        <v/>
      </c>
      <c r="H459" s="52">
        <f>F459-G459+$L$36</f>
        <v/>
      </c>
      <c r="I459" s="51">
        <f>'2_Params'!$B$11*LN(1+EXP(-(2*E459-1)*H459))</f>
        <v/>
      </c>
    </row>
    <row r="460" ht="15" customHeight="1" s="35">
      <c r="A460" s="48">
        <f>'1_Raw_Games'!A457</f>
        <v/>
      </c>
      <c r="B460" s="49">
        <f>'1_Raw_Games'!B457</f>
        <v/>
      </c>
      <c r="C460" s="48">
        <f>'1_Raw_Games'!D457</f>
        <v/>
      </c>
      <c r="D460" s="48">
        <f>'1_Raw_Games'!C457</f>
        <v/>
      </c>
      <c r="E460" s="48">
        <f>'1_Raw_Games'!O457</f>
        <v/>
      </c>
      <c r="F460" s="52">
        <f>INDEX($L$6:$L$35,MATCH(C460,$K$6:$K$35,0))</f>
        <v/>
      </c>
      <c r="G460" s="52">
        <f>INDEX($L$6:$L$35,MATCH(D460,$K$6:$K$35,0))</f>
        <v/>
      </c>
      <c r="H460" s="52">
        <f>F460-G460+$L$36</f>
        <v/>
      </c>
      <c r="I460" s="51">
        <f>'2_Params'!$B$11*LN(1+EXP(-(2*E460-1)*H460))</f>
        <v/>
      </c>
    </row>
    <row r="461" ht="15" customHeight="1" s="35">
      <c r="A461" s="48">
        <f>'1_Raw_Games'!A458</f>
        <v/>
      </c>
      <c r="B461" s="49">
        <f>'1_Raw_Games'!B458</f>
        <v/>
      </c>
      <c r="C461" s="48">
        <f>'1_Raw_Games'!D458</f>
        <v/>
      </c>
      <c r="D461" s="48">
        <f>'1_Raw_Games'!C458</f>
        <v/>
      </c>
      <c r="E461" s="48">
        <f>'1_Raw_Games'!O458</f>
        <v/>
      </c>
      <c r="F461" s="52">
        <f>INDEX($L$6:$L$35,MATCH(C461,$K$6:$K$35,0))</f>
        <v/>
      </c>
      <c r="G461" s="52">
        <f>INDEX($L$6:$L$35,MATCH(D461,$K$6:$K$35,0))</f>
        <v/>
      </c>
      <c r="H461" s="52">
        <f>F461-G461+$L$36</f>
        <v/>
      </c>
      <c r="I461" s="51">
        <f>'2_Params'!$B$11*LN(1+EXP(-(2*E461-1)*H461))</f>
        <v/>
      </c>
    </row>
    <row r="462" ht="15" customHeight="1" s="35">
      <c r="A462" s="48">
        <f>'1_Raw_Games'!A459</f>
        <v/>
      </c>
      <c r="B462" s="49">
        <f>'1_Raw_Games'!B459</f>
        <v/>
      </c>
      <c r="C462" s="48">
        <f>'1_Raw_Games'!D459</f>
        <v/>
      </c>
      <c r="D462" s="48">
        <f>'1_Raw_Games'!C459</f>
        <v/>
      </c>
      <c r="E462" s="48">
        <f>'1_Raw_Games'!O459</f>
        <v/>
      </c>
      <c r="F462" s="52">
        <f>INDEX($L$6:$L$35,MATCH(C462,$K$6:$K$35,0))</f>
        <v/>
      </c>
      <c r="G462" s="52">
        <f>INDEX($L$6:$L$35,MATCH(D462,$K$6:$K$35,0))</f>
        <v/>
      </c>
      <c r="H462" s="52">
        <f>F462-G462+$L$36</f>
        <v/>
      </c>
      <c r="I462" s="51">
        <f>'2_Params'!$B$11*LN(1+EXP(-(2*E462-1)*H462))</f>
        <v/>
      </c>
    </row>
    <row r="463" ht="15" customHeight="1" s="35">
      <c r="A463" s="48">
        <f>'1_Raw_Games'!A460</f>
        <v/>
      </c>
      <c r="B463" s="49">
        <f>'1_Raw_Games'!B460</f>
        <v/>
      </c>
      <c r="C463" s="48">
        <f>'1_Raw_Games'!D460</f>
        <v/>
      </c>
      <c r="D463" s="48">
        <f>'1_Raw_Games'!C460</f>
        <v/>
      </c>
      <c r="E463" s="48">
        <f>'1_Raw_Games'!O460</f>
        <v/>
      </c>
      <c r="F463" s="52">
        <f>INDEX($L$6:$L$35,MATCH(C463,$K$6:$K$35,0))</f>
        <v/>
      </c>
      <c r="G463" s="52">
        <f>INDEX($L$6:$L$35,MATCH(D463,$K$6:$K$35,0))</f>
        <v/>
      </c>
      <c r="H463" s="52">
        <f>F463-G463+$L$36</f>
        <v/>
      </c>
      <c r="I463" s="51">
        <f>'2_Params'!$B$11*LN(1+EXP(-(2*E463-1)*H463))</f>
        <v/>
      </c>
    </row>
    <row r="464" ht="15" customHeight="1" s="35">
      <c r="A464" s="48">
        <f>'1_Raw_Games'!A461</f>
        <v/>
      </c>
      <c r="B464" s="49">
        <f>'1_Raw_Games'!B461</f>
        <v/>
      </c>
      <c r="C464" s="48">
        <f>'1_Raw_Games'!D461</f>
        <v/>
      </c>
      <c r="D464" s="48">
        <f>'1_Raw_Games'!C461</f>
        <v/>
      </c>
      <c r="E464" s="48">
        <f>'1_Raw_Games'!O461</f>
        <v/>
      </c>
      <c r="F464" s="52">
        <f>INDEX($L$6:$L$35,MATCH(C464,$K$6:$K$35,0))</f>
        <v/>
      </c>
      <c r="G464" s="52">
        <f>INDEX($L$6:$L$35,MATCH(D464,$K$6:$K$35,0))</f>
        <v/>
      </c>
      <c r="H464" s="52">
        <f>F464-G464+$L$36</f>
        <v/>
      </c>
      <c r="I464" s="51">
        <f>'2_Params'!$B$11*LN(1+EXP(-(2*E464-1)*H464))</f>
        <v/>
      </c>
    </row>
    <row r="465" ht="15" customHeight="1" s="35">
      <c r="A465" s="48">
        <f>'1_Raw_Games'!A462</f>
        <v/>
      </c>
      <c r="B465" s="49">
        <f>'1_Raw_Games'!B462</f>
        <v/>
      </c>
      <c r="C465" s="48">
        <f>'1_Raw_Games'!D462</f>
        <v/>
      </c>
      <c r="D465" s="48">
        <f>'1_Raw_Games'!C462</f>
        <v/>
      </c>
      <c r="E465" s="48">
        <f>'1_Raw_Games'!O462</f>
        <v/>
      </c>
      <c r="F465" s="52">
        <f>INDEX($L$6:$L$35,MATCH(C465,$K$6:$K$35,0))</f>
        <v/>
      </c>
      <c r="G465" s="52">
        <f>INDEX($L$6:$L$35,MATCH(D465,$K$6:$K$35,0))</f>
        <v/>
      </c>
      <c r="H465" s="52">
        <f>F465-G465+$L$36</f>
        <v/>
      </c>
      <c r="I465" s="51">
        <f>'2_Params'!$B$11*LN(1+EXP(-(2*E465-1)*H465))</f>
        <v/>
      </c>
    </row>
    <row r="466" ht="15" customHeight="1" s="35">
      <c r="A466" s="48">
        <f>'1_Raw_Games'!A463</f>
        <v/>
      </c>
      <c r="B466" s="49">
        <f>'1_Raw_Games'!B463</f>
        <v/>
      </c>
      <c r="C466" s="48">
        <f>'1_Raw_Games'!D463</f>
        <v/>
      </c>
      <c r="D466" s="48">
        <f>'1_Raw_Games'!C463</f>
        <v/>
      </c>
      <c r="E466" s="48">
        <f>'1_Raw_Games'!O463</f>
        <v/>
      </c>
      <c r="F466" s="52">
        <f>INDEX($L$6:$L$35,MATCH(C466,$K$6:$K$35,0))</f>
        <v/>
      </c>
      <c r="G466" s="52">
        <f>INDEX($L$6:$L$35,MATCH(D466,$K$6:$K$35,0))</f>
        <v/>
      </c>
      <c r="H466" s="52">
        <f>F466-G466+$L$36</f>
        <v/>
      </c>
      <c r="I466" s="51">
        <f>'2_Params'!$B$11*LN(1+EXP(-(2*E466-1)*H466))</f>
        <v/>
      </c>
    </row>
    <row r="467" ht="15" customHeight="1" s="35">
      <c r="A467" s="48">
        <f>'1_Raw_Games'!A464</f>
        <v/>
      </c>
      <c r="B467" s="49">
        <f>'1_Raw_Games'!B464</f>
        <v/>
      </c>
      <c r="C467" s="48">
        <f>'1_Raw_Games'!D464</f>
        <v/>
      </c>
      <c r="D467" s="48">
        <f>'1_Raw_Games'!C464</f>
        <v/>
      </c>
      <c r="E467" s="48">
        <f>'1_Raw_Games'!O464</f>
        <v/>
      </c>
      <c r="F467" s="52">
        <f>INDEX($L$6:$L$35,MATCH(C467,$K$6:$K$35,0))</f>
        <v/>
      </c>
      <c r="G467" s="52">
        <f>INDEX($L$6:$L$35,MATCH(D467,$K$6:$K$35,0))</f>
        <v/>
      </c>
      <c r="H467" s="52">
        <f>F467-G467+$L$36</f>
        <v/>
      </c>
      <c r="I467" s="51">
        <f>'2_Params'!$B$11*LN(1+EXP(-(2*E467-1)*H467))</f>
        <v/>
      </c>
    </row>
    <row r="468" ht="15" customHeight="1" s="35">
      <c r="A468" s="48">
        <f>'1_Raw_Games'!A465</f>
        <v/>
      </c>
      <c r="B468" s="49">
        <f>'1_Raw_Games'!B465</f>
        <v/>
      </c>
      <c r="C468" s="48">
        <f>'1_Raw_Games'!D465</f>
        <v/>
      </c>
      <c r="D468" s="48">
        <f>'1_Raw_Games'!C465</f>
        <v/>
      </c>
      <c r="E468" s="48">
        <f>'1_Raw_Games'!O465</f>
        <v/>
      </c>
      <c r="F468" s="52">
        <f>INDEX($L$6:$L$35,MATCH(C468,$K$6:$K$35,0))</f>
        <v/>
      </c>
      <c r="G468" s="52">
        <f>INDEX($L$6:$L$35,MATCH(D468,$K$6:$K$35,0))</f>
        <v/>
      </c>
      <c r="H468" s="52">
        <f>F468-G468+$L$36</f>
        <v/>
      </c>
      <c r="I468" s="51">
        <f>'2_Params'!$B$11*LN(1+EXP(-(2*E468-1)*H468))</f>
        <v/>
      </c>
    </row>
    <row r="469" ht="15" customHeight="1" s="35">
      <c r="A469" s="48">
        <f>'1_Raw_Games'!A466</f>
        <v/>
      </c>
      <c r="B469" s="49">
        <f>'1_Raw_Games'!B466</f>
        <v/>
      </c>
      <c r="C469" s="48">
        <f>'1_Raw_Games'!D466</f>
        <v/>
      </c>
      <c r="D469" s="48">
        <f>'1_Raw_Games'!C466</f>
        <v/>
      </c>
      <c r="E469" s="48">
        <f>'1_Raw_Games'!O466</f>
        <v/>
      </c>
      <c r="F469" s="52">
        <f>INDEX($L$6:$L$35,MATCH(C469,$K$6:$K$35,0))</f>
        <v/>
      </c>
      <c r="G469" s="52">
        <f>INDEX($L$6:$L$35,MATCH(D469,$K$6:$K$35,0))</f>
        <v/>
      </c>
      <c r="H469" s="52">
        <f>F469-G469+$L$36</f>
        <v/>
      </c>
      <c r="I469" s="51">
        <f>'2_Params'!$B$11*LN(1+EXP(-(2*E469-1)*H469))</f>
        <v/>
      </c>
    </row>
    <row r="470" ht="15" customHeight="1" s="35">
      <c r="A470" s="48">
        <f>'1_Raw_Games'!A467</f>
        <v/>
      </c>
      <c r="B470" s="49">
        <f>'1_Raw_Games'!B467</f>
        <v/>
      </c>
      <c r="C470" s="48">
        <f>'1_Raw_Games'!D467</f>
        <v/>
      </c>
      <c r="D470" s="48">
        <f>'1_Raw_Games'!C467</f>
        <v/>
      </c>
      <c r="E470" s="48">
        <f>'1_Raw_Games'!O467</f>
        <v/>
      </c>
      <c r="F470" s="52">
        <f>INDEX($L$6:$L$35,MATCH(C470,$K$6:$K$35,0))</f>
        <v/>
      </c>
      <c r="G470" s="52">
        <f>INDEX($L$6:$L$35,MATCH(D470,$K$6:$K$35,0))</f>
        <v/>
      </c>
      <c r="H470" s="52">
        <f>F470-G470+$L$36</f>
        <v/>
      </c>
      <c r="I470" s="51">
        <f>'2_Params'!$B$11*LN(1+EXP(-(2*E470-1)*H470))</f>
        <v/>
      </c>
    </row>
    <row r="471" ht="15" customHeight="1" s="35">
      <c r="A471" s="48">
        <f>'1_Raw_Games'!A468</f>
        <v/>
      </c>
      <c r="B471" s="49">
        <f>'1_Raw_Games'!B468</f>
        <v/>
      </c>
      <c r="C471" s="48">
        <f>'1_Raw_Games'!D468</f>
        <v/>
      </c>
      <c r="D471" s="48">
        <f>'1_Raw_Games'!C468</f>
        <v/>
      </c>
      <c r="E471" s="48">
        <f>'1_Raw_Games'!O468</f>
        <v/>
      </c>
      <c r="F471" s="52">
        <f>INDEX($L$6:$L$35,MATCH(C471,$K$6:$K$35,0))</f>
        <v/>
      </c>
      <c r="G471" s="52">
        <f>INDEX($L$6:$L$35,MATCH(D471,$K$6:$K$35,0))</f>
        <v/>
      </c>
      <c r="H471" s="52">
        <f>F471-G471+$L$36</f>
        <v/>
      </c>
      <c r="I471" s="51">
        <f>'2_Params'!$B$11*LN(1+EXP(-(2*E471-1)*H471))</f>
        <v/>
      </c>
    </row>
    <row r="472" ht="15" customHeight="1" s="35">
      <c r="A472" s="48">
        <f>'1_Raw_Games'!A469</f>
        <v/>
      </c>
      <c r="B472" s="49">
        <f>'1_Raw_Games'!B469</f>
        <v/>
      </c>
      <c r="C472" s="48">
        <f>'1_Raw_Games'!D469</f>
        <v/>
      </c>
      <c r="D472" s="48">
        <f>'1_Raw_Games'!C469</f>
        <v/>
      </c>
      <c r="E472" s="48">
        <f>'1_Raw_Games'!O469</f>
        <v/>
      </c>
      <c r="F472" s="52">
        <f>INDEX($L$6:$L$35,MATCH(C472,$K$6:$K$35,0))</f>
        <v/>
      </c>
      <c r="G472" s="52">
        <f>INDEX($L$6:$L$35,MATCH(D472,$K$6:$K$35,0))</f>
        <v/>
      </c>
      <c r="H472" s="52">
        <f>F472-G472+$L$36</f>
        <v/>
      </c>
      <c r="I472" s="51">
        <f>'2_Params'!$B$11*LN(1+EXP(-(2*E472-1)*H472))</f>
        <v/>
      </c>
    </row>
    <row r="473" ht="15" customHeight="1" s="35">
      <c r="A473" s="48">
        <f>'1_Raw_Games'!A470</f>
        <v/>
      </c>
      <c r="B473" s="49">
        <f>'1_Raw_Games'!B470</f>
        <v/>
      </c>
      <c r="C473" s="48">
        <f>'1_Raw_Games'!D470</f>
        <v/>
      </c>
      <c r="D473" s="48">
        <f>'1_Raw_Games'!C470</f>
        <v/>
      </c>
      <c r="E473" s="48">
        <f>'1_Raw_Games'!O470</f>
        <v/>
      </c>
      <c r="F473" s="52">
        <f>INDEX($L$6:$L$35,MATCH(C473,$K$6:$K$35,0))</f>
        <v/>
      </c>
      <c r="G473" s="52">
        <f>INDEX($L$6:$L$35,MATCH(D473,$K$6:$K$35,0))</f>
        <v/>
      </c>
      <c r="H473" s="52">
        <f>F473-G473+$L$36</f>
        <v/>
      </c>
      <c r="I473" s="51">
        <f>'2_Params'!$B$11*LN(1+EXP(-(2*E473-1)*H473))</f>
        <v/>
      </c>
    </row>
    <row r="474" ht="15" customHeight="1" s="35">
      <c r="A474" s="48">
        <f>'1_Raw_Games'!A471</f>
        <v/>
      </c>
      <c r="B474" s="49">
        <f>'1_Raw_Games'!B471</f>
        <v/>
      </c>
      <c r="C474" s="48">
        <f>'1_Raw_Games'!D471</f>
        <v/>
      </c>
      <c r="D474" s="48">
        <f>'1_Raw_Games'!C471</f>
        <v/>
      </c>
      <c r="E474" s="48">
        <f>'1_Raw_Games'!O471</f>
        <v/>
      </c>
      <c r="F474" s="52">
        <f>INDEX($L$6:$L$35,MATCH(C474,$K$6:$K$35,0))</f>
        <v/>
      </c>
      <c r="G474" s="52">
        <f>INDEX($L$6:$L$35,MATCH(D474,$K$6:$K$35,0))</f>
        <v/>
      </c>
      <c r="H474" s="52">
        <f>F474-G474+$L$36</f>
        <v/>
      </c>
      <c r="I474" s="51">
        <f>'2_Params'!$B$11*LN(1+EXP(-(2*E474-1)*H474))</f>
        <v/>
      </c>
    </row>
    <row r="475" ht="15" customHeight="1" s="35">
      <c r="A475" s="48">
        <f>'1_Raw_Games'!A472</f>
        <v/>
      </c>
      <c r="B475" s="49">
        <f>'1_Raw_Games'!B472</f>
        <v/>
      </c>
      <c r="C475" s="48">
        <f>'1_Raw_Games'!D472</f>
        <v/>
      </c>
      <c r="D475" s="48">
        <f>'1_Raw_Games'!C472</f>
        <v/>
      </c>
      <c r="E475" s="48">
        <f>'1_Raw_Games'!O472</f>
        <v/>
      </c>
      <c r="F475" s="52">
        <f>INDEX($L$6:$L$35,MATCH(C475,$K$6:$K$35,0))</f>
        <v/>
      </c>
      <c r="G475" s="52">
        <f>INDEX($L$6:$L$35,MATCH(D475,$K$6:$K$35,0))</f>
        <v/>
      </c>
      <c r="H475" s="52">
        <f>F475-G475+$L$36</f>
        <v/>
      </c>
      <c r="I475" s="51">
        <f>'2_Params'!$B$11*LN(1+EXP(-(2*E475-1)*H475))</f>
        <v/>
      </c>
    </row>
    <row r="476" ht="15" customHeight="1" s="35">
      <c r="A476" s="48">
        <f>'1_Raw_Games'!A473</f>
        <v/>
      </c>
      <c r="B476" s="49">
        <f>'1_Raw_Games'!B473</f>
        <v/>
      </c>
      <c r="C476" s="48">
        <f>'1_Raw_Games'!D473</f>
        <v/>
      </c>
      <c r="D476" s="48">
        <f>'1_Raw_Games'!C473</f>
        <v/>
      </c>
      <c r="E476" s="48">
        <f>'1_Raw_Games'!O473</f>
        <v/>
      </c>
      <c r="F476" s="52">
        <f>INDEX($L$6:$L$35,MATCH(C476,$K$6:$K$35,0))</f>
        <v/>
      </c>
      <c r="G476" s="52">
        <f>INDEX($L$6:$L$35,MATCH(D476,$K$6:$K$35,0))</f>
        <v/>
      </c>
      <c r="H476" s="52">
        <f>F476-G476+$L$36</f>
        <v/>
      </c>
      <c r="I476" s="51">
        <f>'2_Params'!$B$11*LN(1+EXP(-(2*E476-1)*H476))</f>
        <v/>
      </c>
    </row>
    <row r="477" ht="15" customHeight="1" s="35">
      <c r="A477" s="48">
        <f>'1_Raw_Games'!A474</f>
        <v/>
      </c>
      <c r="B477" s="49">
        <f>'1_Raw_Games'!B474</f>
        <v/>
      </c>
      <c r="C477" s="48">
        <f>'1_Raw_Games'!D474</f>
        <v/>
      </c>
      <c r="D477" s="48">
        <f>'1_Raw_Games'!C474</f>
        <v/>
      </c>
      <c r="E477" s="48">
        <f>'1_Raw_Games'!O474</f>
        <v/>
      </c>
      <c r="F477" s="52">
        <f>INDEX($L$6:$L$35,MATCH(C477,$K$6:$K$35,0))</f>
        <v/>
      </c>
      <c r="G477" s="52">
        <f>INDEX($L$6:$L$35,MATCH(D477,$K$6:$K$35,0))</f>
        <v/>
      </c>
      <c r="H477" s="52">
        <f>F477-G477+$L$36</f>
        <v/>
      </c>
      <c r="I477" s="51">
        <f>'2_Params'!$B$11*LN(1+EXP(-(2*E477-1)*H477))</f>
        <v/>
      </c>
    </row>
    <row r="478" ht="15" customHeight="1" s="35">
      <c r="A478" s="48">
        <f>'1_Raw_Games'!A475</f>
        <v/>
      </c>
      <c r="B478" s="49">
        <f>'1_Raw_Games'!B475</f>
        <v/>
      </c>
      <c r="C478" s="48">
        <f>'1_Raw_Games'!D475</f>
        <v/>
      </c>
      <c r="D478" s="48">
        <f>'1_Raw_Games'!C475</f>
        <v/>
      </c>
      <c r="E478" s="48">
        <f>'1_Raw_Games'!O475</f>
        <v/>
      </c>
      <c r="F478" s="52">
        <f>INDEX($L$6:$L$35,MATCH(C478,$K$6:$K$35,0))</f>
        <v/>
      </c>
      <c r="G478" s="52">
        <f>INDEX($L$6:$L$35,MATCH(D478,$K$6:$K$35,0))</f>
        <v/>
      </c>
      <c r="H478" s="52">
        <f>F478-G478+$L$36</f>
        <v/>
      </c>
      <c r="I478" s="51">
        <f>'2_Params'!$B$11*LN(1+EXP(-(2*E478-1)*H478))</f>
        <v/>
      </c>
    </row>
    <row r="479" ht="15" customHeight="1" s="35">
      <c r="A479" s="48">
        <f>'1_Raw_Games'!A476</f>
        <v/>
      </c>
      <c r="B479" s="49">
        <f>'1_Raw_Games'!B476</f>
        <v/>
      </c>
      <c r="C479" s="48">
        <f>'1_Raw_Games'!D476</f>
        <v/>
      </c>
      <c r="D479" s="48">
        <f>'1_Raw_Games'!C476</f>
        <v/>
      </c>
      <c r="E479" s="48">
        <f>'1_Raw_Games'!O476</f>
        <v/>
      </c>
      <c r="F479" s="52">
        <f>INDEX($L$6:$L$35,MATCH(C479,$K$6:$K$35,0))</f>
        <v/>
      </c>
      <c r="G479" s="52">
        <f>INDEX($L$6:$L$35,MATCH(D479,$K$6:$K$35,0))</f>
        <v/>
      </c>
      <c r="H479" s="52">
        <f>F479-G479+$L$36</f>
        <v/>
      </c>
      <c r="I479" s="51">
        <f>'2_Params'!$B$11*LN(1+EXP(-(2*E479-1)*H479))</f>
        <v/>
      </c>
    </row>
    <row r="480" ht="15" customHeight="1" s="35">
      <c r="A480" s="48">
        <f>'1_Raw_Games'!A477</f>
        <v/>
      </c>
      <c r="B480" s="49">
        <f>'1_Raw_Games'!B477</f>
        <v/>
      </c>
      <c r="C480" s="48">
        <f>'1_Raw_Games'!D477</f>
        <v/>
      </c>
      <c r="D480" s="48">
        <f>'1_Raw_Games'!C477</f>
        <v/>
      </c>
      <c r="E480" s="48">
        <f>'1_Raw_Games'!O477</f>
        <v/>
      </c>
      <c r="F480" s="52">
        <f>INDEX($L$6:$L$35,MATCH(C480,$K$6:$K$35,0))</f>
        <v/>
      </c>
      <c r="G480" s="52">
        <f>INDEX($L$6:$L$35,MATCH(D480,$K$6:$K$35,0))</f>
        <v/>
      </c>
      <c r="H480" s="52">
        <f>F480-G480+$L$36</f>
        <v/>
      </c>
      <c r="I480" s="51">
        <f>'2_Params'!$B$11*LN(1+EXP(-(2*E480-1)*H480))</f>
        <v/>
      </c>
    </row>
    <row r="481" ht="15" customHeight="1" s="35">
      <c r="A481" s="48">
        <f>'1_Raw_Games'!A478</f>
        <v/>
      </c>
      <c r="B481" s="49">
        <f>'1_Raw_Games'!B478</f>
        <v/>
      </c>
      <c r="C481" s="48">
        <f>'1_Raw_Games'!D478</f>
        <v/>
      </c>
      <c r="D481" s="48">
        <f>'1_Raw_Games'!C478</f>
        <v/>
      </c>
      <c r="E481" s="48">
        <f>'1_Raw_Games'!O478</f>
        <v/>
      </c>
      <c r="F481" s="52">
        <f>INDEX($L$6:$L$35,MATCH(C481,$K$6:$K$35,0))</f>
        <v/>
      </c>
      <c r="G481" s="52">
        <f>INDEX($L$6:$L$35,MATCH(D481,$K$6:$K$35,0))</f>
        <v/>
      </c>
      <c r="H481" s="52">
        <f>F481-G481+$L$36</f>
        <v/>
      </c>
      <c r="I481" s="51">
        <f>'2_Params'!$B$11*LN(1+EXP(-(2*E481-1)*H481))</f>
        <v/>
      </c>
    </row>
    <row r="482" ht="15" customHeight="1" s="35">
      <c r="A482" s="48">
        <f>'1_Raw_Games'!A479</f>
        <v/>
      </c>
      <c r="B482" s="49">
        <f>'1_Raw_Games'!B479</f>
        <v/>
      </c>
      <c r="C482" s="48">
        <f>'1_Raw_Games'!D479</f>
        <v/>
      </c>
      <c r="D482" s="48">
        <f>'1_Raw_Games'!C479</f>
        <v/>
      </c>
      <c r="E482" s="48">
        <f>'1_Raw_Games'!O479</f>
        <v/>
      </c>
      <c r="F482" s="52">
        <f>INDEX($L$6:$L$35,MATCH(C482,$K$6:$K$35,0))</f>
        <v/>
      </c>
      <c r="G482" s="52">
        <f>INDEX($L$6:$L$35,MATCH(D482,$K$6:$K$35,0))</f>
        <v/>
      </c>
      <c r="H482" s="52">
        <f>F482-G482+$L$36</f>
        <v/>
      </c>
      <c r="I482" s="51">
        <f>'2_Params'!$B$11*LN(1+EXP(-(2*E482-1)*H482))</f>
        <v/>
      </c>
    </row>
    <row r="483" ht="15" customHeight="1" s="35">
      <c r="A483" s="48">
        <f>'1_Raw_Games'!A480</f>
        <v/>
      </c>
      <c r="B483" s="49">
        <f>'1_Raw_Games'!B480</f>
        <v/>
      </c>
      <c r="C483" s="48">
        <f>'1_Raw_Games'!D480</f>
        <v/>
      </c>
      <c r="D483" s="48">
        <f>'1_Raw_Games'!C480</f>
        <v/>
      </c>
      <c r="E483" s="48">
        <f>'1_Raw_Games'!O480</f>
        <v/>
      </c>
      <c r="F483" s="52">
        <f>INDEX($L$6:$L$35,MATCH(C483,$K$6:$K$35,0))</f>
        <v/>
      </c>
      <c r="G483" s="52">
        <f>INDEX($L$6:$L$35,MATCH(D483,$K$6:$K$35,0))</f>
        <v/>
      </c>
      <c r="H483" s="52">
        <f>F483-G483+$L$36</f>
        <v/>
      </c>
      <c r="I483" s="51">
        <f>'2_Params'!$B$11*LN(1+EXP(-(2*E483-1)*H483))</f>
        <v/>
      </c>
    </row>
    <row r="484" ht="15" customHeight="1" s="35">
      <c r="A484" s="48">
        <f>'1_Raw_Games'!A481</f>
        <v/>
      </c>
      <c r="B484" s="49">
        <f>'1_Raw_Games'!B481</f>
        <v/>
      </c>
      <c r="C484" s="48">
        <f>'1_Raw_Games'!D481</f>
        <v/>
      </c>
      <c r="D484" s="48">
        <f>'1_Raw_Games'!C481</f>
        <v/>
      </c>
      <c r="E484" s="48">
        <f>'1_Raw_Games'!O481</f>
        <v/>
      </c>
      <c r="F484" s="52">
        <f>INDEX($L$6:$L$35,MATCH(C484,$K$6:$K$35,0))</f>
        <v/>
      </c>
      <c r="G484" s="52">
        <f>INDEX($L$6:$L$35,MATCH(D484,$K$6:$K$35,0))</f>
        <v/>
      </c>
      <c r="H484" s="52">
        <f>F484-G484+$L$36</f>
        <v/>
      </c>
      <c r="I484" s="51">
        <f>'2_Params'!$B$11*LN(1+EXP(-(2*E484-1)*H484))</f>
        <v/>
      </c>
    </row>
    <row r="485" ht="15" customHeight="1" s="35">
      <c r="A485" s="48">
        <f>'1_Raw_Games'!A482</f>
        <v/>
      </c>
      <c r="B485" s="49">
        <f>'1_Raw_Games'!B482</f>
        <v/>
      </c>
      <c r="C485" s="48">
        <f>'1_Raw_Games'!D482</f>
        <v/>
      </c>
      <c r="D485" s="48">
        <f>'1_Raw_Games'!C482</f>
        <v/>
      </c>
      <c r="E485" s="48">
        <f>'1_Raw_Games'!O482</f>
        <v/>
      </c>
      <c r="F485" s="52">
        <f>INDEX($L$6:$L$35,MATCH(C485,$K$6:$K$35,0))</f>
        <v/>
      </c>
      <c r="G485" s="52">
        <f>INDEX($L$6:$L$35,MATCH(D485,$K$6:$K$35,0))</f>
        <v/>
      </c>
      <c r="H485" s="52">
        <f>F485-G485+$L$36</f>
        <v/>
      </c>
      <c r="I485" s="51">
        <f>'2_Params'!$B$11*LN(1+EXP(-(2*E485-1)*H485))</f>
        <v/>
      </c>
    </row>
    <row r="486" ht="15" customHeight="1" s="35">
      <c r="A486" s="48">
        <f>'1_Raw_Games'!A483</f>
        <v/>
      </c>
      <c r="B486" s="49">
        <f>'1_Raw_Games'!B483</f>
        <v/>
      </c>
      <c r="C486" s="48">
        <f>'1_Raw_Games'!D483</f>
        <v/>
      </c>
      <c r="D486" s="48">
        <f>'1_Raw_Games'!C483</f>
        <v/>
      </c>
      <c r="E486" s="48">
        <f>'1_Raw_Games'!O483</f>
        <v/>
      </c>
      <c r="F486" s="52">
        <f>INDEX($L$6:$L$35,MATCH(C486,$K$6:$K$35,0))</f>
        <v/>
      </c>
      <c r="G486" s="52">
        <f>INDEX($L$6:$L$35,MATCH(D486,$K$6:$K$35,0))</f>
        <v/>
      </c>
      <c r="H486" s="52">
        <f>F486-G486+$L$36</f>
        <v/>
      </c>
      <c r="I486" s="51">
        <f>'2_Params'!$B$11*LN(1+EXP(-(2*E486-1)*H486))</f>
        <v/>
      </c>
    </row>
    <row r="487" ht="15" customHeight="1" s="35">
      <c r="A487" s="48">
        <f>'1_Raw_Games'!A484</f>
        <v/>
      </c>
      <c r="B487" s="49">
        <f>'1_Raw_Games'!B484</f>
        <v/>
      </c>
      <c r="C487" s="48">
        <f>'1_Raw_Games'!D484</f>
        <v/>
      </c>
      <c r="D487" s="48">
        <f>'1_Raw_Games'!C484</f>
        <v/>
      </c>
      <c r="E487" s="48">
        <f>'1_Raw_Games'!O484</f>
        <v/>
      </c>
      <c r="F487" s="52">
        <f>INDEX($L$6:$L$35,MATCH(C487,$K$6:$K$35,0))</f>
        <v/>
      </c>
      <c r="G487" s="52">
        <f>INDEX($L$6:$L$35,MATCH(D487,$K$6:$K$35,0))</f>
        <v/>
      </c>
      <c r="H487" s="52">
        <f>F487-G487+$L$36</f>
        <v/>
      </c>
      <c r="I487" s="51">
        <f>'2_Params'!$B$11*LN(1+EXP(-(2*E487-1)*H487))</f>
        <v/>
      </c>
    </row>
    <row r="488" ht="15" customHeight="1" s="35">
      <c r="A488" s="48">
        <f>'1_Raw_Games'!A485</f>
        <v/>
      </c>
      <c r="B488" s="49">
        <f>'1_Raw_Games'!B485</f>
        <v/>
      </c>
      <c r="C488" s="48">
        <f>'1_Raw_Games'!D485</f>
        <v/>
      </c>
      <c r="D488" s="48">
        <f>'1_Raw_Games'!C485</f>
        <v/>
      </c>
      <c r="E488" s="48">
        <f>'1_Raw_Games'!O485</f>
        <v/>
      </c>
      <c r="F488" s="52">
        <f>INDEX($L$6:$L$35,MATCH(C488,$K$6:$K$35,0))</f>
        <v/>
      </c>
      <c r="G488" s="52">
        <f>INDEX($L$6:$L$35,MATCH(D488,$K$6:$K$35,0))</f>
        <v/>
      </c>
      <c r="H488" s="52">
        <f>F488-G488+$L$36</f>
        <v/>
      </c>
      <c r="I488" s="51">
        <f>'2_Params'!$B$11*LN(1+EXP(-(2*E488-1)*H488))</f>
        <v/>
      </c>
    </row>
    <row r="489" ht="15" customHeight="1" s="35">
      <c r="A489" s="48">
        <f>'1_Raw_Games'!A486</f>
        <v/>
      </c>
      <c r="B489" s="49">
        <f>'1_Raw_Games'!B486</f>
        <v/>
      </c>
      <c r="C489" s="48">
        <f>'1_Raw_Games'!D486</f>
        <v/>
      </c>
      <c r="D489" s="48">
        <f>'1_Raw_Games'!C486</f>
        <v/>
      </c>
      <c r="E489" s="48">
        <f>'1_Raw_Games'!O486</f>
        <v/>
      </c>
      <c r="F489" s="52">
        <f>INDEX($L$6:$L$35,MATCH(C489,$K$6:$K$35,0))</f>
        <v/>
      </c>
      <c r="G489" s="52">
        <f>INDEX($L$6:$L$35,MATCH(D489,$K$6:$K$35,0))</f>
        <v/>
      </c>
      <c r="H489" s="52">
        <f>F489-G489+$L$36</f>
        <v/>
      </c>
      <c r="I489" s="51">
        <f>'2_Params'!$B$11*LN(1+EXP(-(2*E489-1)*H489))</f>
        <v/>
      </c>
    </row>
    <row r="490" ht="15" customHeight="1" s="35">
      <c r="A490" s="48">
        <f>'1_Raw_Games'!A487</f>
        <v/>
      </c>
      <c r="B490" s="49">
        <f>'1_Raw_Games'!B487</f>
        <v/>
      </c>
      <c r="C490" s="48">
        <f>'1_Raw_Games'!D487</f>
        <v/>
      </c>
      <c r="D490" s="48">
        <f>'1_Raw_Games'!C487</f>
        <v/>
      </c>
      <c r="E490" s="48">
        <f>'1_Raw_Games'!O487</f>
        <v/>
      </c>
      <c r="F490" s="52">
        <f>INDEX($L$6:$L$35,MATCH(C490,$K$6:$K$35,0))</f>
        <v/>
      </c>
      <c r="G490" s="52">
        <f>INDEX($L$6:$L$35,MATCH(D490,$K$6:$K$35,0))</f>
        <v/>
      </c>
      <c r="H490" s="52">
        <f>F490-G490+$L$36</f>
        <v/>
      </c>
      <c r="I490" s="51">
        <f>'2_Params'!$B$11*LN(1+EXP(-(2*E490-1)*H490))</f>
        <v/>
      </c>
    </row>
    <row r="491" ht="15" customHeight="1" s="35">
      <c r="A491" s="48">
        <f>'1_Raw_Games'!A488</f>
        <v/>
      </c>
      <c r="B491" s="49">
        <f>'1_Raw_Games'!B488</f>
        <v/>
      </c>
      <c r="C491" s="48">
        <f>'1_Raw_Games'!D488</f>
        <v/>
      </c>
      <c r="D491" s="48">
        <f>'1_Raw_Games'!C488</f>
        <v/>
      </c>
      <c r="E491" s="48">
        <f>'1_Raw_Games'!O488</f>
        <v/>
      </c>
      <c r="F491" s="52">
        <f>INDEX($L$6:$L$35,MATCH(C491,$K$6:$K$35,0))</f>
        <v/>
      </c>
      <c r="G491" s="52">
        <f>INDEX($L$6:$L$35,MATCH(D491,$K$6:$K$35,0))</f>
        <v/>
      </c>
      <c r="H491" s="52">
        <f>F491-G491+$L$36</f>
        <v/>
      </c>
      <c r="I491" s="51">
        <f>'2_Params'!$B$11*LN(1+EXP(-(2*E491-1)*H491))</f>
        <v/>
      </c>
    </row>
    <row r="492" ht="15" customHeight="1" s="35">
      <c r="A492" s="48">
        <f>'1_Raw_Games'!A489</f>
        <v/>
      </c>
      <c r="B492" s="49">
        <f>'1_Raw_Games'!B489</f>
        <v/>
      </c>
      <c r="C492" s="48">
        <f>'1_Raw_Games'!D489</f>
        <v/>
      </c>
      <c r="D492" s="48">
        <f>'1_Raw_Games'!C489</f>
        <v/>
      </c>
      <c r="E492" s="48">
        <f>'1_Raw_Games'!O489</f>
        <v/>
      </c>
      <c r="F492" s="52">
        <f>INDEX($L$6:$L$35,MATCH(C492,$K$6:$K$35,0))</f>
        <v/>
      </c>
      <c r="G492" s="52">
        <f>INDEX($L$6:$L$35,MATCH(D492,$K$6:$K$35,0))</f>
        <v/>
      </c>
      <c r="H492" s="52">
        <f>F492-G492+$L$36</f>
        <v/>
      </c>
      <c r="I492" s="51">
        <f>'2_Params'!$B$11*LN(1+EXP(-(2*E492-1)*H492))</f>
        <v/>
      </c>
    </row>
    <row r="493" ht="15" customHeight="1" s="35">
      <c r="A493" s="48">
        <f>'1_Raw_Games'!A490</f>
        <v/>
      </c>
      <c r="B493" s="49">
        <f>'1_Raw_Games'!B490</f>
        <v/>
      </c>
      <c r="C493" s="48">
        <f>'1_Raw_Games'!D490</f>
        <v/>
      </c>
      <c r="D493" s="48">
        <f>'1_Raw_Games'!C490</f>
        <v/>
      </c>
      <c r="E493" s="48">
        <f>'1_Raw_Games'!O490</f>
        <v/>
      </c>
      <c r="F493" s="52">
        <f>INDEX($L$6:$L$35,MATCH(C493,$K$6:$K$35,0))</f>
        <v/>
      </c>
      <c r="G493" s="52">
        <f>INDEX($L$6:$L$35,MATCH(D493,$K$6:$K$35,0))</f>
        <v/>
      </c>
      <c r="H493" s="52">
        <f>F493-G493+$L$36</f>
        <v/>
      </c>
      <c r="I493" s="51">
        <f>'2_Params'!$B$11*LN(1+EXP(-(2*E493-1)*H493))</f>
        <v/>
      </c>
    </row>
    <row r="494" ht="15" customHeight="1" s="35">
      <c r="A494" s="48">
        <f>'1_Raw_Games'!A491</f>
        <v/>
      </c>
      <c r="B494" s="49">
        <f>'1_Raw_Games'!B491</f>
        <v/>
      </c>
      <c r="C494" s="48">
        <f>'1_Raw_Games'!D491</f>
        <v/>
      </c>
      <c r="D494" s="48">
        <f>'1_Raw_Games'!C491</f>
        <v/>
      </c>
      <c r="E494" s="48">
        <f>'1_Raw_Games'!O491</f>
        <v/>
      </c>
      <c r="F494" s="52">
        <f>INDEX($L$6:$L$35,MATCH(C494,$K$6:$K$35,0))</f>
        <v/>
      </c>
      <c r="G494" s="52">
        <f>INDEX($L$6:$L$35,MATCH(D494,$K$6:$K$35,0))</f>
        <v/>
      </c>
      <c r="H494" s="52">
        <f>F494-G494+$L$36</f>
        <v/>
      </c>
      <c r="I494" s="51">
        <f>'2_Params'!$B$11*LN(1+EXP(-(2*E494-1)*H494))</f>
        <v/>
      </c>
    </row>
    <row r="495" ht="15" customHeight="1" s="35">
      <c r="A495" s="48">
        <f>'1_Raw_Games'!A492</f>
        <v/>
      </c>
      <c r="B495" s="49">
        <f>'1_Raw_Games'!B492</f>
        <v/>
      </c>
      <c r="C495" s="48">
        <f>'1_Raw_Games'!D492</f>
        <v/>
      </c>
      <c r="D495" s="48">
        <f>'1_Raw_Games'!C492</f>
        <v/>
      </c>
      <c r="E495" s="48">
        <f>'1_Raw_Games'!O492</f>
        <v/>
      </c>
      <c r="F495" s="52">
        <f>INDEX($L$6:$L$35,MATCH(C495,$K$6:$K$35,0))</f>
        <v/>
      </c>
      <c r="G495" s="52">
        <f>INDEX($L$6:$L$35,MATCH(D495,$K$6:$K$35,0))</f>
        <v/>
      </c>
      <c r="H495" s="52">
        <f>F495-G495+$L$36</f>
        <v/>
      </c>
      <c r="I495" s="51">
        <f>'2_Params'!$B$11*LN(1+EXP(-(2*E495-1)*H495))</f>
        <v/>
      </c>
    </row>
    <row r="496" ht="15" customHeight="1" s="35">
      <c r="A496" s="48">
        <f>'1_Raw_Games'!A493</f>
        <v/>
      </c>
      <c r="B496" s="49">
        <f>'1_Raw_Games'!B493</f>
        <v/>
      </c>
      <c r="C496" s="48">
        <f>'1_Raw_Games'!D493</f>
        <v/>
      </c>
      <c r="D496" s="48">
        <f>'1_Raw_Games'!C493</f>
        <v/>
      </c>
      <c r="E496" s="48">
        <f>'1_Raw_Games'!O493</f>
        <v/>
      </c>
      <c r="F496" s="52">
        <f>INDEX($L$6:$L$35,MATCH(C496,$K$6:$K$35,0))</f>
        <v/>
      </c>
      <c r="G496" s="52">
        <f>INDEX($L$6:$L$35,MATCH(D496,$K$6:$K$35,0))</f>
        <v/>
      </c>
      <c r="H496" s="52">
        <f>F496-G496+$L$36</f>
        <v/>
      </c>
      <c r="I496" s="51">
        <f>'2_Params'!$B$11*LN(1+EXP(-(2*E496-1)*H496))</f>
        <v/>
      </c>
    </row>
    <row r="497" ht="15" customHeight="1" s="35">
      <c r="A497" s="48">
        <f>'1_Raw_Games'!A494</f>
        <v/>
      </c>
      <c r="B497" s="49">
        <f>'1_Raw_Games'!B494</f>
        <v/>
      </c>
      <c r="C497" s="48">
        <f>'1_Raw_Games'!D494</f>
        <v/>
      </c>
      <c r="D497" s="48">
        <f>'1_Raw_Games'!C494</f>
        <v/>
      </c>
      <c r="E497" s="48">
        <f>'1_Raw_Games'!O494</f>
        <v/>
      </c>
      <c r="F497" s="52">
        <f>INDEX($L$6:$L$35,MATCH(C497,$K$6:$K$35,0))</f>
        <v/>
      </c>
      <c r="G497" s="52">
        <f>INDEX($L$6:$L$35,MATCH(D497,$K$6:$K$35,0))</f>
        <v/>
      </c>
      <c r="H497" s="52">
        <f>F497-G497+$L$36</f>
        <v/>
      </c>
      <c r="I497" s="51">
        <f>'2_Params'!$B$11*LN(1+EXP(-(2*E497-1)*H497))</f>
        <v/>
      </c>
    </row>
    <row r="498" ht="15" customHeight="1" s="35">
      <c r="A498" s="48">
        <f>'1_Raw_Games'!A495</f>
        <v/>
      </c>
      <c r="B498" s="49">
        <f>'1_Raw_Games'!B495</f>
        <v/>
      </c>
      <c r="C498" s="48">
        <f>'1_Raw_Games'!D495</f>
        <v/>
      </c>
      <c r="D498" s="48">
        <f>'1_Raw_Games'!C495</f>
        <v/>
      </c>
      <c r="E498" s="48">
        <f>'1_Raw_Games'!O495</f>
        <v/>
      </c>
      <c r="F498" s="52">
        <f>INDEX($L$6:$L$35,MATCH(C498,$K$6:$K$35,0))</f>
        <v/>
      </c>
      <c r="G498" s="52">
        <f>INDEX($L$6:$L$35,MATCH(D498,$K$6:$K$35,0))</f>
        <v/>
      </c>
      <c r="H498" s="52">
        <f>F498-G498+$L$36</f>
        <v/>
      </c>
      <c r="I498" s="51">
        <f>'2_Params'!$B$11*LN(1+EXP(-(2*E498-1)*H498))</f>
        <v/>
      </c>
    </row>
    <row r="499" ht="15" customHeight="1" s="35">
      <c r="A499" s="48">
        <f>'1_Raw_Games'!A496</f>
        <v/>
      </c>
      <c r="B499" s="49">
        <f>'1_Raw_Games'!B496</f>
        <v/>
      </c>
      <c r="C499" s="48">
        <f>'1_Raw_Games'!D496</f>
        <v/>
      </c>
      <c r="D499" s="48">
        <f>'1_Raw_Games'!C496</f>
        <v/>
      </c>
      <c r="E499" s="48">
        <f>'1_Raw_Games'!O496</f>
        <v/>
      </c>
      <c r="F499" s="52">
        <f>INDEX($L$6:$L$35,MATCH(C499,$K$6:$K$35,0))</f>
        <v/>
      </c>
      <c r="G499" s="52">
        <f>INDEX($L$6:$L$35,MATCH(D499,$K$6:$K$35,0))</f>
        <v/>
      </c>
      <c r="H499" s="52">
        <f>F499-G499+$L$36</f>
        <v/>
      </c>
      <c r="I499" s="51">
        <f>'2_Params'!$B$11*LN(1+EXP(-(2*E499-1)*H499))</f>
        <v/>
      </c>
    </row>
    <row r="500" ht="15" customHeight="1" s="35">
      <c r="A500" s="48">
        <f>'1_Raw_Games'!A497</f>
        <v/>
      </c>
      <c r="B500" s="49">
        <f>'1_Raw_Games'!B497</f>
        <v/>
      </c>
      <c r="C500" s="48">
        <f>'1_Raw_Games'!D497</f>
        <v/>
      </c>
      <c r="D500" s="48">
        <f>'1_Raw_Games'!C497</f>
        <v/>
      </c>
      <c r="E500" s="48">
        <f>'1_Raw_Games'!O497</f>
        <v/>
      </c>
      <c r="F500" s="52">
        <f>INDEX($L$6:$L$35,MATCH(C500,$K$6:$K$35,0))</f>
        <v/>
      </c>
      <c r="G500" s="52">
        <f>INDEX($L$6:$L$35,MATCH(D500,$K$6:$K$35,0))</f>
        <v/>
      </c>
      <c r="H500" s="52">
        <f>F500-G500+$L$36</f>
        <v/>
      </c>
      <c r="I500" s="51">
        <f>'2_Params'!$B$11*LN(1+EXP(-(2*E500-1)*H500))</f>
        <v/>
      </c>
    </row>
    <row r="501" ht="15" customHeight="1" s="35">
      <c r="A501" s="48">
        <f>'1_Raw_Games'!A498</f>
        <v/>
      </c>
      <c r="B501" s="49">
        <f>'1_Raw_Games'!B498</f>
        <v/>
      </c>
      <c r="C501" s="48">
        <f>'1_Raw_Games'!D498</f>
        <v/>
      </c>
      <c r="D501" s="48">
        <f>'1_Raw_Games'!C498</f>
        <v/>
      </c>
      <c r="E501" s="48">
        <f>'1_Raw_Games'!O498</f>
        <v/>
      </c>
      <c r="F501" s="52">
        <f>INDEX($L$6:$L$35,MATCH(C501,$K$6:$K$35,0))</f>
        <v/>
      </c>
      <c r="G501" s="52">
        <f>INDEX($L$6:$L$35,MATCH(D501,$K$6:$K$35,0))</f>
        <v/>
      </c>
      <c r="H501" s="52">
        <f>F501-G501+$L$36</f>
        <v/>
      </c>
      <c r="I501" s="51">
        <f>'2_Params'!$B$11*LN(1+EXP(-(2*E501-1)*H501))</f>
        <v/>
      </c>
    </row>
    <row r="502" ht="15" customHeight="1" s="35">
      <c r="A502" s="48">
        <f>'1_Raw_Games'!A499</f>
        <v/>
      </c>
      <c r="B502" s="49">
        <f>'1_Raw_Games'!B499</f>
        <v/>
      </c>
      <c r="C502" s="48">
        <f>'1_Raw_Games'!D499</f>
        <v/>
      </c>
      <c r="D502" s="48">
        <f>'1_Raw_Games'!C499</f>
        <v/>
      </c>
      <c r="E502" s="48">
        <f>'1_Raw_Games'!O499</f>
        <v/>
      </c>
      <c r="F502" s="52">
        <f>INDEX($L$6:$L$35,MATCH(C502,$K$6:$K$35,0))</f>
        <v/>
      </c>
      <c r="G502" s="52">
        <f>INDEX($L$6:$L$35,MATCH(D502,$K$6:$K$35,0))</f>
        <v/>
      </c>
      <c r="H502" s="52">
        <f>F502-G502+$L$36</f>
        <v/>
      </c>
      <c r="I502" s="51">
        <f>'2_Params'!$B$11*LN(1+EXP(-(2*E502-1)*H502))</f>
        <v/>
      </c>
    </row>
    <row r="503" ht="15" customHeight="1" s="35">
      <c r="A503" s="48">
        <f>'1_Raw_Games'!A500</f>
        <v/>
      </c>
      <c r="B503" s="49">
        <f>'1_Raw_Games'!B500</f>
        <v/>
      </c>
      <c r="C503" s="48">
        <f>'1_Raw_Games'!D500</f>
        <v/>
      </c>
      <c r="D503" s="48">
        <f>'1_Raw_Games'!C500</f>
        <v/>
      </c>
      <c r="E503" s="48">
        <f>'1_Raw_Games'!O500</f>
        <v/>
      </c>
      <c r="F503" s="52">
        <f>INDEX($L$6:$L$35,MATCH(C503,$K$6:$K$35,0))</f>
        <v/>
      </c>
      <c r="G503" s="52">
        <f>INDEX($L$6:$L$35,MATCH(D503,$K$6:$K$35,0))</f>
        <v/>
      </c>
      <c r="H503" s="52">
        <f>F503-G503+$L$36</f>
        <v/>
      </c>
      <c r="I503" s="51">
        <f>'2_Params'!$B$11*LN(1+EXP(-(2*E503-1)*H503))</f>
        <v/>
      </c>
    </row>
    <row r="504" ht="15" customHeight="1" s="35">
      <c r="A504" s="48">
        <f>'1_Raw_Games'!A501</f>
        <v/>
      </c>
      <c r="B504" s="49">
        <f>'1_Raw_Games'!B501</f>
        <v/>
      </c>
      <c r="C504" s="48">
        <f>'1_Raw_Games'!D501</f>
        <v/>
      </c>
      <c r="D504" s="48">
        <f>'1_Raw_Games'!C501</f>
        <v/>
      </c>
      <c r="E504" s="48">
        <f>'1_Raw_Games'!O501</f>
        <v/>
      </c>
      <c r="F504" s="52">
        <f>INDEX($L$6:$L$35,MATCH(C504,$K$6:$K$35,0))</f>
        <v/>
      </c>
      <c r="G504" s="52">
        <f>INDEX($L$6:$L$35,MATCH(D504,$K$6:$K$35,0))</f>
        <v/>
      </c>
      <c r="H504" s="52">
        <f>F504-G504+$L$36</f>
        <v/>
      </c>
      <c r="I504" s="51">
        <f>'2_Params'!$B$11*LN(1+EXP(-(2*E504-1)*H504))</f>
        <v/>
      </c>
    </row>
    <row r="505" ht="15" customHeight="1" s="35">
      <c r="A505" s="48">
        <f>'1_Raw_Games'!A502</f>
        <v/>
      </c>
      <c r="B505" s="49">
        <f>'1_Raw_Games'!B502</f>
        <v/>
      </c>
      <c r="C505" s="48">
        <f>'1_Raw_Games'!D502</f>
        <v/>
      </c>
      <c r="D505" s="48">
        <f>'1_Raw_Games'!C502</f>
        <v/>
      </c>
      <c r="E505" s="48">
        <f>'1_Raw_Games'!O502</f>
        <v/>
      </c>
      <c r="F505" s="52">
        <f>INDEX($L$6:$L$35,MATCH(C505,$K$6:$K$35,0))</f>
        <v/>
      </c>
      <c r="G505" s="52">
        <f>INDEX($L$6:$L$35,MATCH(D505,$K$6:$K$35,0))</f>
        <v/>
      </c>
      <c r="H505" s="52">
        <f>F505-G505+$L$36</f>
        <v/>
      </c>
      <c r="I505" s="51">
        <f>'2_Params'!$B$11*LN(1+EXP(-(2*E505-1)*H505))</f>
        <v/>
      </c>
    </row>
    <row r="506" ht="15" customHeight="1" s="35">
      <c r="A506" s="48">
        <f>'1_Raw_Games'!A503</f>
        <v/>
      </c>
      <c r="B506" s="49">
        <f>'1_Raw_Games'!B503</f>
        <v/>
      </c>
      <c r="C506" s="48">
        <f>'1_Raw_Games'!D503</f>
        <v/>
      </c>
      <c r="D506" s="48">
        <f>'1_Raw_Games'!C503</f>
        <v/>
      </c>
      <c r="E506" s="48">
        <f>'1_Raw_Games'!O503</f>
        <v/>
      </c>
      <c r="F506" s="52">
        <f>INDEX($L$6:$L$35,MATCH(C506,$K$6:$K$35,0))</f>
        <v/>
      </c>
      <c r="G506" s="52">
        <f>INDEX($L$6:$L$35,MATCH(D506,$K$6:$K$35,0))</f>
        <v/>
      </c>
      <c r="H506" s="52">
        <f>F506-G506+$L$36</f>
        <v/>
      </c>
      <c r="I506" s="51">
        <f>'2_Params'!$B$11*LN(1+EXP(-(2*E506-1)*H506))</f>
        <v/>
      </c>
    </row>
    <row r="507" ht="15" customHeight="1" s="35">
      <c r="A507" s="48">
        <f>'1_Raw_Games'!A504</f>
        <v/>
      </c>
      <c r="B507" s="49">
        <f>'1_Raw_Games'!B504</f>
        <v/>
      </c>
      <c r="C507" s="48">
        <f>'1_Raw_Games'!D504</f>
        <v/>
      </c>
      <c r="D507" s="48">
        <f>'1_Raw_Games'!C504</f>
        <v/>
      </c>
      <c r="E507" s="48">
        <f>'1_Raw_Games'!O504</f>
        <v/>
      </c>
      <c r="F507" s="52">
        <f>INDEX($L$6:$L$35,MATCH(C507,$K$6:$K$35,0))</f>
        <v/>
      </c>
      <c r="G507" s="52">
        <f>INDEX($L$6:$L$35,MATCH(D507,$K$6:$K$35,0))</f>
        <v/>
      </c>
      <c r="H507" s="52">
        <f>F507-G507+$L$36</f>
        <v/>
      </c>
      <c r="I507" s="51">
        <f>'2_Params'!$B$11*LN(1+EXP(-(2*E507-1)*H507))</f>
        <v/>
      </c>
    </row>
    <row r="508" ht="15" customHeight="1" s="35">
      <c r="A508" s="48">
        <f>'1_Raw_Games'!A505</f>
        <v/>
      </c>
      <c r="B508" s="49">
        <f>'1_Raw_Games'!B505</f>
        <v/>
      </c>
      <c r="C508" s="48">
        <f>'1_Raw_Games'!D505</f>
        <v/>
      </c>
      <c r="D508" s="48">
        <f>'1_Raw_Games'!C505</f>
        <v/>
      </c>
      <c r="E508" s="48">
        <f>'1_Raw_Games'!O505</f>
        <v/>
      </c>
      <c r="F508" s="52">
        <f>INDEX($L$6:$L$35,MATCH(C508,$K$6:$K$35,0))</f>
        <v/>
      </c>
      <c r="G508" s="52">
        <f>INDEX($L$6:$L$35,MATCH(D508,$K$6:$K$35,0))</f>
        <v/>
      </c>
      <c r="H508" s="52">
        <f>F508-G508+$L$36</f>
        <v/>
      </c>
      <c r="I508" s="51">
        <f>'2_Params'!$B$11*LN(1+EXP(-(2*E508-1)*H508))</f>
        <v/>
      </c>
    </row>
    <row r="509" ht="15" customHeight="1" s="35">
      <c r="A509" s="48">
        <f>'1_Raw_Games'!A506</f>
        <v/>
      </c>
      <c r="B509" s="49">
        <f>'1_Raw_Games'!B506</f>
        <v/>
      </c>
      <c r="C509" s="48">
        <f>'1_Raw_Games'!D506</f>
        <v/>
      </c>
      <c r="D509" s="48">
        <f>'1_Raw_Games'!C506</f>
        <v/>
      </c>
      <c r="E509" s="48">
        <f>'1_Raw_Games'!O506</f>
        <v/>
      </c>
      <c r="F509" s="52">
        <f>INDEX($L$6:$L$35,MATCH(C509,$K$6:$K$35,0))</f>
        <v/>
      </c>
      <c r="G509" s="52">
        <f>INDEX($L$6:$L$35,MATCH(D509,$K$6:$K$35,0))</f>
        <v/>
      </c>
      <c r="H509" s="52">
        <f>F509-G509+$L$36</f>
        <v/>
      </c>
      <c r="I509" s="51">
        <f>'2_Params'!$B$11*LN(1+EXP(-(2*E509-1)*H509))</f>
        <v/>
      </c>
    </row>
    <row r="510" ht="15" customHeight="1" s="35">
      <c r="A510" s="48">
        <f>'1_Raw_Games'!A507</f>
        <v/>
      </c>
      <c r="B510" s="49">
        <f>'1_Raw_Games'!B507</f>
        <v/>
      </c>
      <c r="C510" s="48">
        <f>'1_Raw_Games'!D507</f>
        <v/>
      </c>
      <c r="D510" s="48">
        <f>'1_Raw_Games'!C507</f>
        <v/>
      </c>
      <c r="E510" s="48">
        <f>'1_Raw_Games'!O507</f>
        <v/>
      </c>
      <c r="F510" s="52">
        <f>INDEX($L$6:$L$35,MATCH(C510,$K$6:$K$35,0))</f>
        <v/>
      </c>
      <c r="G510" s="52">
        <f>INDEX($L$6:$L$35,MATCH(D510,$K$6:$K$35,0))</f>
        <v/>
      </c>
      <c r="H510" s="52">
        <f>F510-G510+$L$36</f>
        <v/>
      </c>
      <c r="I510" s="51">
        <f>'2_Params'!$B$11*LN(1+EXP(-(2*E510-1)*H510))</f>
        <v/>
      </c>
    </row>
    <row r="511" ht="15" customHeight="1" s="35">
      <c r="A511" s="48">
        <f>'1_Raw_Games'!A508</f>
        <v/>
      </c>
      <c r="B511" s="49">
        <f>'1_Raw_Games'!B508</f>
        <v/>
      </c>
      <c r="C511" s="48">
        <f>'1_Raw_Games'!D508</f>
        <v/>
      </c>
      <c r="D511" s="48">
        <f>'1_Raw_Games'!C508</f>
        <v/>
      </c>
      <c r="E511" s="48">
        <f>'1_Raw_Games'!O508</f>
        <v/>
      </c>
      <c r="F511" s="52">
        <f>INDEX($L$6:$L$35,MATCH(C511,$K$6:$K$35,0))</f>
        <v/>
      </c>
      <c r="G511" s="52">
        <f>INDEX($L$6:$L$35,MATCH(D511,$K$6:$K$35,0))</f>
        <v/>
      </c>
      <c r="H511" s="52">
        <f>F511-G511+$L$36</f>
        <v/>
      </c>
      <c r="I511" s="51">
        <f>'2_Params'!$B$11*LN(1+EXP(-(2*E511-1)*H511))</f>
        <v/>
      </c>
    </row>
    <row r="512" ht="15" customHeight="1" s="35">
      <c r="A512" s="48">
        <f>'1_Raw_Games'!A509</f>
        <v/>
      </c>
      <c r="B512" s="49">
        <f>'1_Raw_Games'!B509</f>
        <v/>
      </c>
      <c r="C512" s="48">
        <f>'1_Raw_Games'!D509</f>
        <v/>
      </c>
      <c r="D512" s="48">
        <f>'1_Raw_Games'!C509</f>
        <v/>
      </c>
      <c r="E512" s="48">
        <f>'1_Raw_Games'!O509</f>
        <v/>
      </c>
      <c r="F512" s="52">
        <f>INDEX($L$6:$L$35,MATCH(C512,$K$6:$K$35,0))</f>
        <v/>
      </c>
      <c r="G512" s="52">
        <f>INDEX($L$6:$L$35,MATCH(D512,$K$6:$K$35,0))</f>
        <v/>
      </c>
      <c r="H512" s="52">
        <f>F512-G512+$L$36</f>
        <v/>
      </c>
      <c r="I512" s="51">
        <f>'2_Params'!$B$11*LN(1+EXP(-(2*E512-1)*H512))</f>
        <v/>
      </c>
    </row>
    <row r="513" ht="15" customHeight="1" s="35">
      <c r="A513" s="48">
        <f>'1_Raw_Games'!A510</f>
        <v/>
      </c>
      <c r="B513" s="49">
        <f>'1_Raw_Games'!B510</f>
        <v/>
      </c>
      <c r="C513" s="48">
        <f>'1_Raw_Games'!D510</f>
        <v/>
      </c>
      <c r="D513" s="48">
        <f>'1_Raw_Games'!C510</f>
        <v/>
      </c>
      <c r="E513" s="48">
        <f>'1_Raw_Games'!O510</f>
        <v/>
      </c>
      <c r="F513" s="52">
        <f>INDEX($L$6:$L$35,MATCH(C513,$K$6:$K$35,0))</f>
        <v/>
      </c>
      <c r="G513" s="52">
        <f>INDEX($L$6:$L$35,MATCH(D513,$K$6:$K$35,0))</f>
        <v/>
      </c>
      <c r="H513" s="52">
        <f>F513-G513+$L$36</f>
        <v/>
      </c>
      <c r="I513" s="51">
        <f>'2_Params'!$B$11*LN(1+EXP(-(2*E513-1)*H513))</f>
        <v/>
      </c>
    </row>
    <row r="514" ht="15" customHeight="1" s="35">
      <c r="A514" s="48">
        <f>'1_Raw_Games'!A511</f>
        <v/>
      </c>
      <c r="B514" s="49">
        <f>'1_Raw_Games'!B511</f>
        <v/>
      </c>
      <c r="C514" s="48">
        <f>'1_Raw_Games'!D511</f>
        <v/>
      </c>
      <c r="D514" s="48">
        <f>'1_Raw_Games'!C511</f>
        <v/>
      </c>
      <c r="E514" s="48">
        <f>'1_Raw_Games'!O511</f>
        <v/>
      </c>
      <c r="F514" s="52">
        <f>INDEX($L$6:$L$35,MATCH(C514,$K$6:$K$35,0))</f>
        <v/>
      </c>
      <c r="G514" s="52">
        <f>INDEX($L$6:$L$35,MATCH(D514,$K$6:$K$35,0))</f>
        <v/>
      </c>
      <c r="H514" s="52">
        <f>F514-G514+$L$36</f>
        <v/>
      </c>
      <c r="I514" s="51">
        <f>'2_Params'!$B$11*LN(1+EXP(-(2*E514-1)*H514))</f>
        <v/>
      </c>
    </row>
    <row r="515" ht="15" customHeight="1" s="35">
      <c r="A515" s="48">
        <f>'1_Raw_Games'!A512</f>
        <v/>
      </c>
      <c r="B515" s="49">
        <f>'1_Raw_Games'!B512</f>
        <v/>
      </c>
      <c r="C515" s="48">
        <f>'1_Raw_Games'!D512</f>
        <v/>
      </c>
      <c r="D515" s="48">
        <f>'1_Raw_Games'!C512</f>
        <v/>
      </c>
      <c r="E515" s="48">
        <f>'1_Raw_Games'!O512</f>
        <v/>
      </c>
      <c r="F515" s="52">
        <f>INDEX($L$6:$L$35,MATCH(C515,$K$6:$K$35,0))</f>
        <v/>
      </c>
      <c r="G515" s="52">
        <f>INDEX($L$6:$L$35,MATCH(D515,$K$6:$K$35,0))</f>
        <v/>
      </c>
      <c r="H515" s="52">
        <f>F515-G515+$L$36</f>
        <v/>
      </c>
      <c r="I515" s="51">
        <f>'2_Params'!$B$11*LN(1+EXP(-(2*E515-1)*H515))</f>
        <v/>
      </c>
    </row>
    <row r="516" ht="15" customHeight="1" s="35">
      <c r="A516" s="48">
        <f>'1_Raw_Games'!A513</f>
        <v/>
      </c>
      <c r="B516" s="49">
        <f>'1_Raw_Games'!B513</f>
        <v/>
      </c>
      <c r="C516" s="48">
        <f>'1_Raw_Games'!D513</f>
        <v/>
      </c>
      <c r="D516" s="48">
        <f>'1_Raw_Games'!C513</f>
        <v/>
      </c>
      <c r="E516" s="48">
        <f>'1_Raw_Games'!O513</f>
        <v/>
      </c>
      <c r="F516" s="52">
        <f>INDEX($L$6:$L$35,MATCH(C516,$K$6:$K$35,0))</f>
        <v/>
      </c>
      <c r="G516" s="52">
        <f>INDEX($L$6:$L$35,MATCH(D516,$K$6:$K$35,0))</f>
        <v/>
      </c>
      <c r="H516" s="52">
        <f>F516-G516+$L$36</f>
        <v/>
      </c>
      <c r="I516" s="51">
        <f>'2_Params'!$B$11*LN(1+EXP(-(2*E516-1)*H516))</f>
        <v/>
      </c>
    </row>
    <row r="517" ht="15" customHeight="1" s="35">
      <c r="A517" s="48">
        <f>'1_Raw_Games'!A514</f>
        <v/>
      </c>
      <c r="B517" s="49">
        <f>'1_Raw_Games'!B514</f>
        <v/>
      </c>
      <c r="C517" s="48">
        <f>'1_Raw_Games'!D514</f>
        <v/>
      </c>
      <c r="D517" s="48">
        <f>'1_Raw_Games'!C514</f>
        <v/>
      </c>
      <c r="E517" s="48">
        <f>'1_Raw_Games'!O514</f>
        <v/>
      </c>
      <c r="F517" s="52">
        <f>INDEX($L$6:$L$35,MATCH(C517,$K$6:$K$35,0))</f>
        <v/>
      </c>
      <c r="G517" s="52">
        <f>INDEX($L$6:$L$35,MATCH(D517,$K$6:$K$35,0))</f>
        <v/>
      </c>
      <c r="H517" s="52">
        <f>F517-G517+$L$36</f>
        <v/>
      </c>
      <c r="I517" s="51">
        <f>'2_Params'!$B$11*LN(1+EXP(-(2*E517-1)*H517))</f>
        <v/>
      </c>
    </row>
    <row r="518" ht="15" customHeight="1" s="35">
      <c r="A518" s="48">
        <f>'1_Raw_Games'!A515</f>
        <v/>
      </c>
      <c r="B518" s="49">
        <f>'1_Raw_Games'!B515</f>
        <v/>
      </c>
      <c r="C518" s="48">
        <f>'1_Raw_Games'!D515</f>
        <v/>
      </c>
      <c r="D518" s="48">
        <f>'1_Raw_Games'!C515</f>
        <v/>
      </c>
      <c r="E518" s="48">
        <f>'1_Raw_Games'!O515</f>
        <v/>
      </c>
      <c r="F518" s="52">
        <f>INDEX($L$6:$L$35,MATCH(C518,$K$6:$K$35,0))</f>
        <v/>
      </c>
      <c r="G518" s="52">
        <f>INDEX($L$6:$L$35,MATCH(D518,$K$6:$K$35,0))</f>
        <v/>
      </c>
      <c r="H518" s="52">
        <f>F518-G518+$L$36</f>
        <v/>
      </c>
      <c r="I518" s="51">
        <f>'2_Params'!$B$11*LN(1+EXP(-(2*E518-1)*H518))</f>
        <v/>
      </c>
    </row>
    <row r="519" ht="15" customHeight="1" s="35">
      <c r="A519" s="48">
        <f>'1_Raw_Games'!A516</f>
        <v/>
      </c>
      <c r="B519" s="49">
        <f>'1_Raw_Games'!B516</f>
        <v/>
      </c>
      <c r="C519" s="48">
        <f>'1_Raw_Games'!D516</f>
        <v/>
      </c>
      <c r="D519" s="48">
        <f>'1_Raw_Games'!C516</f>
        <v/>
      </c>
      <c r="E519" s="48">
        <f>'1_Raw_Games'!O516</f>
        <v/>
      </c>
      <c r="F519" s="52">
        <f>INDEX($L$6:$L$35,MATCH(C519,$K$6:$K$35,0))</f>
        <v/>
      </c>
      <c r="G519" s="52">
        <f>INDEX($L$6:$L$35,MATCH(D519,$K$6:$K$35,0))</f>
        <v/>
      </c>
      <c r="H519" s="52">
        <f>F519-G519+$L$36</f>
        <v/>
      </c>
      <c r="I519" s="51">
        <f>'2_Params'!$B$11*LN(1+EXP(-(2*E519-1)*H519))</f>
        <v/>
      </c>
    </row>
    <row r="520" ht="15" customHeight="1" s="35">
      <c r="A520" s="48">
        <f>'1_Raw_Games'!A517</f>
        <v/>
      </c>
      <c r="B520" s="49">
        <f>'1_Raw_Games'!B517</f>
        <v/>
      </c>
      <c r="C520" s="48">
        <f>'1_Raw_Games'!D517</f>
        <v/>
      </c>
      <c r="D520" s="48">
        <f>'1_Raw_Games'!C517</f>
        <v/>
      </c>
      <c r="E520" s="48">
        <f>'1_Raw_Games'!O517</f>
        <v/>
      </c>
      <c r="F520" s="52">
        <f>INDEX($L$6:$L$35,MATCH(C520,$K$6:$K$35,0))</f>
        <v/>
      </c>
      <c r="G520" s="52">
        <f>INDEX($L$6:$L$35,MATCH(D520,$K$6:$K$35,0))</f>
        <v/>
      </c>
      <c r="H520" s="52">
        <f>F520-G520+$L$36</f>
        <v/>
      </c>
      <c r="I520" s="51">
        <f>'2_Params'!$B$11*LN(1+EXP(-(2*E520-1)*H520))</f>
        <v/>
      </c>
    </row>
    <row r="521" ht="15" customHeight="1" s="35">
      <c r="A521" s="48">
        <f>'1_Raw_Games'!A518</f>
        <v/>
      </c>
      <c r="B521" s="49">
        <f>'1_Raw_Games'!B518</f>
        <v/>
      </c>
      <c r="C521" s="48">
        <f>'1_Raw_Games'!D518</f>
        <v/>
      </c>
      <c r="D521" s="48">
        <f>'1_Raw_Games'!C518</f>
        <v/>
      </c>
      <c r="E521" s="48">
        <f>'1_Raw_Games'!O518</f>
        <v/>
      </c>
      <c r="F521" s="52">
        <f>INDEX($L$6:$L$35,MATCH(C521,$K$6:$K$35,0))</f>
        <v/>
      </c>
      <c r="G521" s="52">
        <f>INDEX($L$6:$L$35,MATCH(D521,$K$6:$K$35,0))</f>
        <v/>
      </c>
      <c r="H521" s="52">
        <f>F521-G521+$L$36</f>
        <v/>
      </c>
      <c r="I521" s="51">
        <f>'2_Params'!$B$11*LN(1+EXP(-(2*E521-1)*H521))</f>
        <v/>
      </c>
    </row>
    <row r="522" ht="15" customHeight="1" s="35">
      <c r="A522" s="48">
        <f>'1_Raw_Games'!A519</f>
        <v/>
      </c>
      <c r="B522" s="49">
        <f>'1_Raw_Games'!B519</f>
        <v/>
      </c>
      <c r="C522" s="48">
        <f>'1_Raw_Games'!D519</f>
        <v/>
      </c>
      <c r="D522" s="48">
        <f>'1_Raw_Games'!C519</f>
        <v/>
      </c>
      <c r="E522" s="48">
        <f>'1_Raw_Games'!O519</f>
        <v/>
      </c>
      <c r="F522" s="52">
        <f>INDEX($L$6:$L$35,MATCH(C522,$K$6:$K$35,0))</f>
        <v/>
      </c>
      <c r="G522" s="52">
        <f>INDEX($L$6:$L$35,MATCH(D522,$K$6:$K$35,0))</f>
        <v/>
      </c>
      <c r="H522" s="52">
        <f>F522-G522+$L$36</f>
        <v/>
      </c>
      <c r="I522" s="51">
        <f>'2_Params'!$B$11*LN(1+EXP(-(2*E522-1)*H522))</f>
        <v/>
      </c>
    </row>
    <row r="523" ht="15" customHeight="1" s="35">
      <c r="A523" s="48">
        <f>'1_Raw_Games'!A520</f>
        <v/>
      </c>
      <c r="B523" s="49">
        <f>'1_Raw_Games'!B520</f>
        <v/>
      </c>
      <c r="C523" s="48">
        <f>'1_Raw_Games'!D520</f>
        <v/>
      </c>
      <c r="D523" s="48">
        <f>'1_Raw_Games'!C520</f>
        <v/>
      </c>
      <c r="E523" s="48">
        <f>'1_Raw_Games'!O520</f>
        <v/>
      </c>
      <c r="F523" s="52">
        <f>INDEX($L$6:$L$35,MATCH(C523,$K$6:$K$35,0))</f>
        <v/>
      </c>
      <c r="G523" s="52">
        <f>INDEX($L$6:$L$35,MATCH(D523,$K$6:$K$35,0))</f>
        <v/>
      </c>
      <c r="H523" s="52">
        <f>F523-G523+$L$36</f>
        <v/>
      </c>
      <c r="I523" s="51">
        <f>'2_Params'!$B$11*LN(1+EXP(-(2*E523-1)*H523))</f>
        <v/>
      </c>
    </row>
    <row r="524" ht="15" customHeight="1" s="35">
      <c r="A524" s="48">
        <f>'1_Raw_Games'!A521</f>
        <v/>
      </c>
      <c r="B524" s="49">
        <f>'1_Raw_Games'!B521</f>
        <v/>
      </c>
      <c r="C524" s="48">
        <f>'1_Raw_Games'!D521</f>
        <v/>
      </c>
      <c r="D524" s="48">
        <f>'1_Raw_Games'!C521</f>
        <v/>
      </c>
      <c r="E524" s="48">
        <f>'1_Raw_Games'!O521</f>
        <v/>
      </c>
      <c r="F524" s="52">
        <f>INDEX($L$6:$L$35,MATCH(C524,$K$6:$K$35,0))</f>
        <v/>
      </c>
      <c r="G524" s="52">
        <f>INDEX($L$6:$L$35,MATCH(D524,$K$6:$K$35,0))</f>
        <v/>
      </c>
      <c r="H524" s="52">
        <f>F524-G524+$L$36</f>
        <v/>
      </c>
      <c r="I524" s="51">
        <f>'2_Params'!$B$11*LN(1+EXP(-(2*E524-1)*H524))</f>
        <v/>
      </c>
    </row>
    <row r="525" ht="15" customHeight="1" s="35">
      <c r="A525" s="48">
        <f>'1_Raw_Games'!A522</f>
        <v/>
      </c>
      <c r="B525" s="49">
        <f>'1_Raw_Games'!B522</f>
        <v/>
      </c>
      <c r="C525" s="48">
        <f>'1_Raw_Games'!D522</f>
        <v/>
      </c>
      <c r="D525" s="48">
        <f>'1_Raw_Games'!C522</f>
        <v/>
      </c>
      <c r="E525" s="48">
        <f>'1_Raw_Games'!O522</f>
        <v/>
      </c>
      <c r="F525" s="52">
        <f>INDEX($L$6:$L$35,MATCH(C525,$K$6:$K$35,0))</f>
        <v/>
      </c>
      <c r="G525" s="52">
        <f>INDEX($L$6:$L$35,MATCH(D525,$K$6:$K$35,0))</f>
        <v/>
      </c>
      <c r="H525" s="52">
        <f>F525-G525+$L$36</f>
        <v/>
      </c>
      <c r="I525" s="51">
        <f>'2_Params'!$B$11*LN(1+EXP(-(2*E525-1)*H525))</f>
        <v/>
      </c>
    </row>
    <row r="526" ht="15" customHeight="1" s="35">
      <c r="A526" s="48">
        <f>'1_Raw_Games'!A523</f>
        <v/>
      </c>
      <c r="B526" s="49">
        <f>'1_Raw_Games'!B523</f>
        <v/>
      </c>
      <c r="C526" s="48">
        <f>'1_Raw_Games'!D523</f>
        <v/>
      </c>
      <c r="D526" s="48">
        <f>'1_Raw_Games'!C523</f>
        <v/>
      </c>
      <c r="E526" s="48">
        <f>'1_Raw_Games'!O523</f>
        <v/>
      </c>
      <c r="F526" s="52">
        <f>INDEX($L$6:$L$35,MATCH(C526,$K$6:$K$35,0))</f>
        <v/>
      </c>
      <c r="G526" s="52">
        <f>INDEX($L$6:$L$35,MATCH(D526,$K$6:$K$35,0))</f>
        <v/>
      </c>
      <c r="H526" s="52">
        <f>F526-G526+$L$36</f>
        <v/>
      </c>
      <c r="I526" s="51">
        <f>'2_Params'!$B$11*LN(1+EXP(-(2*E526-1)*H526))</f>
        <v/>
      </c>
    </row>
    <row r="527" ht="15" customHeight="1" s="35">
      <c r="A527" s="48">
        <f>'1_Raw_Games'!A524</f>
        <v/>
      </c>
      <c r="B527" s="49">
        <f>'1_Raw_Games'!B524</f>
        <v/>
      </c>
      <c r="C527" s="48">
        <f>'1_Raw_Games'!D524</f>
        <v/>
      </c>
      <c r="D527" s="48">
        <f>'1_Raw_Games'!C524</f>
        <v/>
      </c>
      <c r="E527" s="48">
        <f>'1_Raw_Games'!O524</f>
        <v/>
      </c>
      <c r="F527" s="52">
        <f>INDEX($L$6:$L$35,MATCH(C527,$K$6:$K$35,0))</f>
        <v/>
      </c>
      <c r="G527" s="52">
        <f>INDEX($L$6:$L$35,MATCH(D527,$K$6:$K$35,0))</f>
        <v/>
      </c>
      <c r="H527" s="52">
        <f>F527-G527+$L$36</f>
        <v/>
      </c>
      <c r="I527" s="51">
        <f>'2_Params'!$B$11*LN(1+EXP(-(2*E527-1)*H527))</f>
        <v/>
      </c>
    </row>
    <row r="528" ht="15" customHeight="1" s="35">
      <c r="A528" s="48">
        <f>'1_Raw_Games'!A525</f>
        <v/>
      </c>
      <c r="B528" s="49">
        <f>'1_Raw_Games'!B525</f>
        <v/>
      </c>
      <c r="C528" s="48">
        <f>'1_Raw_Games'!D525</f>
        <v/>
      </c>
      <c r="D528" s="48">
        <f>'1_Raw_Games'!C525</f>
        <v/>
      </c>
      <c r="E528" s="48">
        <f>'1_Raw_Games'!O525</f>
        <v/>
      </c>
      <c r="F528" s="52">
        <f>INDEX($L$6:$L$35,MATCH(C528,$K$6:$K$35,0))</f>
        <v/>
      </c>
      <c r="G528" s="52">
        <f>INDEX($L$6:$L$35,MATCH(D528,$K$6:$K$35,0))</f>
        <v/>
      </c>
      <c r="H528" s="52">
        <f>F528-G528+$L$36</f>
        <v/>
      </c>
      <c r="I528" s="51">
        <f>'2_Params'!$B$11*LN(1+EXP(-(2*E528-1)*H528))</f>
        <v/>
      </c>
    </row>
    <row r="529" ht="15" customHeight="1" s="35">
      <c r="A529" s="48">
        <f>'1_Raw_Games'!A526</f>
        <v/>
      </c>
      <c r="B529" s="49">
        <f>'1_Raw_Games'!B526</f>
        <v/>
      </c>
      <c r="C529" s="48">
        <f>'1_Raw_Games'!D526</f>
        <v/>
      </c>
      <c r="D529" s="48">
        <f>'1_Raw_Games'!C526</f>
        <v/>
      </c>
      <c r="E529" s="48">
        <f>'1_Raw_Games'!O526</f>
        <v/>
      </c>
      <c r="F529" s="52">
        <f>INDEX($L$6:$L$35,MATCH(C529,$K$6:$K$35,0))</f>
        <v/>
      </c>
      <c r="G529" s="52">
        <f>INDEX($L$6:$L$35,MATCH(D529,$K$6:$K$35,0))</f>
        <v/>
      </c>
      <c r="H529" s="52">
        <f>F529-G529+$L$36</f>
        <v/>
      </c>
      <c r="I529" s="51">
        <f>'2_Params'!$B$11*LN(1+EXP(-(2*E529-1)*H529))</f>
        <v/>
      </c>
    </row>
    <row r="530" ht="15" customHeight="1" s="35">
      <c r="A530" s="48">
        <f>'1_Raw_Games'!A527</f>
        <v/>
      </c>
      <c r="B530" s="49">
        <f>'1_Raw_Games'!B527</f>
        <v/>
      </c>
      <c r="C530" s="48">
        <f>'1_Raw_Games'!D527</f>
        <v/>
      </c>
      <c r="D530" s="48">
        <f>'1_Raw_Games'!C527</f>
        <v/>
      </c>
      <c r="E530" s="48">
        <f>'1_Raw_Games'!O527</f>
        <v/>
      </c>
      <c r="F530" s="52">
        <f>INDEX($L$6:$L$35,MATCH(C530,$K$6:$K$35,0))</f>
        <v/>
      </c>
      <c r="G530" s="52">
        <f>INDEX($L$6:$L$35,MATCH(D530,$K$6:$K$35,0))</f>
        <v/>
      </c>
      <c r="H530" s="52">
        <f>F530-G530+$L$36</f>
        <v/>
      </c>
      <c r="I530" s="51">
        <f>'2_Params'!$B$11*LN(1+EXP(-(2*E530-1)*H530))</f>
        <v/>
      </c>
    </row>
    <row r="531" ht="15" customHeight="1" s="35">
      <c r="A531" s="48">
        <f>'1_Raw_Games'!A528</f>
        <v/>
      </c>
      <c r="B531" s="49">
        <f>'1_Raw_Games'!B528</f>
        <v/>
      </c>
      <c r="C531" s="48">
        <f>'1_Raw_Games'!D528</f>
        <v/>
      </c>
      <c r="D531" s="48">
        <f>'1_Raw_Games'!C528</f>
        <v/>
      </c>
      <c r="E531" s="48">
        <f>'1_Raw_Games'!O528</f>
        <v/>
      </c>
      <c r="F531" s="52">
        <f>INDEX($L$6:$L$35,MATCH(C531,$K$6:$K$35,0))</f>
        <v/>
      </c>
      <c r="G531" s="52">
        <f>INDEX($L$6:$L$35,MATCH(D531,$K$6:$K$35,0))</f>
        <v/>
      </c>
      <c r="H531" s="52">
        <f>F531-G531+$L$36</f>
        <v/>
      </c>
      <c r="I531" s="51">
        <f>'2_Params'!$B$11*LN(1+EXP(-(2*E531-1)*H531))</f>
        <v/>
      </c>
    </row>
    <row r="532" ht="15" customHeight="1" s="35">
      <c r="A532" s="48">
        <f>'1_Raw_Games'!A529</f>
        <v/>
      </c>
      <c r="B532" s="49">
        <f>'1_Raw_Games'!B529</f>
        <v/>
      </c>
      <c r="C532" s="48">
        <f>'1_Raw_Games'!D529</f>
        <v/>
      </c>
      <c r="D532" s="48">
        <f>'1_Raw_Games'!C529</f>
        <v/>
      </c>
      <c r="E532" s="48">
        <f>'1_Raw_Games'!O529</f>
        <v/>
      </c>
      <c r="F532" s="52">
        <f>INDEX($L$6:$L$35,MATCH(C532,$K$6:$K$35,0))</f>
        <v/>
      </c>
      <c r="G532" s="52">
        <f>INDEX($L$6:$L$35,MATCH(D532,$K$6:$K$35,0))</f>
        <v/>
      </c>
      <c r="H532" s="52">
        <f>F532-G532+$L$36</f>
        <v/>
      </c>
      <c r="I532" s="51">
        <f>'2_Params'!$B$11*LN(1+EXP(-(2*E532-1)*H532))</f>
        <v/>
      </c>
    </row>
    <row r="533" ht="15" customHeight="1" s="35">
      <c r="A533" s="48">
        <f>'1_Raw_Games'!A530</f>
        <v/>
      </c>
      <c r="B533" s="49">
        <f>'1_Raw_Games'!B530</f>
        <v/>
      </c>
      <c r="C533" s="48">
        <f>'1_Raw_Games'!D530</f>
        <v/>
      </c>
      <c r="D533" s="48">
        <f>'1_Raw_Games'!C530</f>
        <v/>
      </c>
      <c r="E533" s="48">
        <f>'1_Raw_Games'!O530</f>
        <v/>
      </c>
      <c r="F533" s="52">
        <f>INDEX($L$6:$L$35,MATCH(C533,$K$6:$K$35,0))</f>
        <v/>
      </c>
      <c r="G533" s="52">
        <f>INDEX($L$6:$L$35,MATCH(D533,$K$6:$K$35,0))</f>
        <v/>
      </c>
      <c r="H533" s="52">
        <f>F533-G533+$L$36</f>
        <v/>
      </c>
      <c r="I533" s="51">
        <f>'2_Params'!$B$11*LN(1+EXP(-(2*E533-1)*H533))</f>
        <v/>
      </c>
    </row>
    <row r="534" ht="15" customHeight="1" s="35">
      <c r="A534" s="48">
        <f>'1_Raw_Games'!A531</f>
        <v/>
      </c>
      <c r="B534" s="49">
        <f>'1_Raw_Games'!B531</f>
        <v/>
      </c>
      <c r="C534" s="48">
        <f>'1_Raw_Games'!D531</f>
        <v/>
      </c>
      <c r="D534" s="48">
        <f>'1_Raw_Games'!C531</f>
        <v/>
      </c>
      <c r="E534" s="48">
        <f>'1_Raw_Games'!O531</f>
        <v/>
      </c>
      <c r="F534" s="52">
        <f>INDEX($L$6:$L$35,MATCH(C534,$K$6:$K$35,0))</f>
        <v/>
      </c>
      <c r="G534" s="52">
        <f>INDEX($L$6:$L$35,MATCH(D534,$K$6:$K$35,0))</f>
        <v/>
      </c>
      <c r="H534" s="52">
        <f>F534-G534+$L$36</f>
        <v/>
      </c>
      <c r="I534" s="51">
        <f>'2_Params'!$B$11*LN(1+EXP(-(2*E534-1)*H534))</f>
        <v/>
      </c>
    </row>
    <row r="535" ht="15" customHeight="1" s="35">
      <c r="A535" s="48">
        <f>'1_Raw_Games'!A532</f>
        <v/>
      </c>
      <c r="B535" s="49">
        <f>'1_Raw_Games'!B532</f>
        <v/>
      </c>
      <c r="C535" s="48">
        <f>'1_Raw_Games'!D532</f>
        <v/>
      </c>
      <c r="D535" s="48">
        <f>'1_Raw_Games'!C532</f>
        <v/>
      </c>
      <c r="E535" s="48">
        <f>'1_Raw_Games'!O532</f>
        <v/>
      </c>
      <c r="F535" s="52">
        <f>INDEX($L$6:$L$35,MATCH(C535,$K$6:$K$35,0))</f>
        <v/>
      </c>
      <c r="G535" s="52">
        <f>INDEX($L$6:$L$35,MATCH(D535,$K$6:$K$35,0))</f>
        <v/>
      </c>
      <c r="H535" s="52">
        <f>F535-G535+$L$36</f>
        <v/>
      </c>
      <c r="I535" s="51">
        <f>'2_Params'!$B$11*LN(1+EXP(-(2*E535-1)*H535))</f>
        <v/>
      </c>
    </row>
    <row r="536" ht="15" customHeight="1" s="35">
      <c r="A536" s="48">
        <f>'1_Raw_Games'!A533</f>
        <v/>
      </c>
      <c r="B536" s="49">
        <f>'1_Raw_Games'!B533</f>
        <v/>
      </c>
      <c r="C536" s="48">
        <f>'1_Raw_Games'!D533</f>
        <v/>
      </c>
      <c r="D536" s="48">
        <f>'1_Raw_Games'!C533</f>
        <v/>
      </c>
      <c r="E536" s="48">
        <f>'1_Raw_Games'!O533</f>
        <v/>
      </c>
      <c r="F536" s="52">
        <f>INDEX($L$6:$L$35,MATCH(C536,$K$6:$K$35,0))</f>
        <v/>
      </c>
      <c r="G536" s="52">
        <f>INDEX($L$6:$L$35,MATCH(D536,$K$6:$K$35,0))</f>
        <v/>
      </c>
      <c r="H536" s="52">
        <f>F536-G536+$L$36</f>
        <v/>
      </c>
      <c r="I536" s="51">
        <f>'2_Params'!$B$11*LN(1+EXP(-(2*E536-1)*H536))</f>
        <v/>
      </c>
    </row>
    <row r="537" ht="15" customHeight="1" s="35">
      <c r="A537" s="48">
        <f>'1_Raw_Games'!A534</f>
        <v/>
      </c>
      <c r="B537" s="49">
        <f>'1_Raw_Games'!B534</f>
        <v/>
      </c>
      <c r="C537" s="48">
        <f>'1_Raw_Games'!D534</f>
        <v/>
      </c>
      <c r="D537" s="48">
        <f>'1_Raw_Games'!C534</f>
        <v/>
      </c>
      <c r="E537" s="48">
        <f>'1_Raw_Games'!O534</f>
        <v/>
      </c>
      <c r="F537" s="52">
        <f>INDEX($L$6:$L$35,MATCH(C537,$K$6:$K$35,0))</f>
        <v/>
      </c>
      <c r="G537" s="52">
        <f>INDEX($L$6:$L$35,MATCH(D537,$K$6:$K$35,0))</f>
        <v/>
      </c>
      <c r="H537" s="52">
        <f>F537-G537+$L$36</f>
        <v/>
      </c>
      <c r="I537" s="51">
        <f>'2_Params'!$B$11*LN(1+EXP(-(2*E537-1)*H537))</f>
        <v/>
      </c>
    </row>
    <row r="538" ht="15" customHeight="1" s="35">
      <c r="A538" s="48">
        <f>'1_Raw_Games'!A535</f>
        <v/>
      </c>
      <c r="B538" s="49">
        <f>'1_Raw_Games'!B535</f>
        <v/>
      </c>
      <c r="C538" s="48">
        <f>'1_Raw_Games'!D535</f>
        <v/>
      </c>
      <c r="D538" s="48">
        <f>'1_Raw_Games'!C535</f>
        <v/>
      </c>
      <c r="E538" s="48">
        <f>'1_Raw_Games'!O535</f>
        <v/>
      </c>
      <c r="F538" s="52">
        <f>INDEX($L$6:$L$35,MATCH(C538,$K$6:$K$35,0))</f>
        <v/>
      </c>
      <c r="G538" s="52">
        <f>INDEX($L$6:$L$35,MATCH(D538,$K$6:$K$35,0))</f>
        <v/>
      </c>
      <c r="H538" s="52">
        <f>F538-G538+$L$36</f>
        <v/>
      </c>
      <c r="I538" s="51">
        <f>'2_Params'!$B$11*LN(1+EXP(-(2*E538-1)*H538))</f>
        <v/>
      </c>
    </row>
    <row r="539" ht="15" customHeight="1" s="35">
      <c r="A539" s="48">
        <f>'1_Raw_Games'!A536</f>
        <v/>
      </c>
      <c r="B539" s="49">
        <f>'1_Raw_Games'!B536</f>
        <v/>
      </c>
      <c r="C539" s="48">
        <f>'1_Raw_Games'!D536</f>
        <v/>
      </c>
      <c r="D539" s="48">
        <f>'1_Raw_Games'!C536</f>
        <v/>
      </c>
      <c r="E539" s="48">
        <f>'1_Raw_Games'!O536</f>
        <v/>
      </c>
      <c r="F539" s="52">
        <f>INDEX($L$6:$L$35,MATCH(C539,$K$6:$K$35,0))</f>
        <v/>
      </c>
      <c r="G539" s="52">
        <f>INDEX($L$6:$L$35,MATCH(D539,$K$6:$K$35,0))</f>
        <v/>
      </c>
      <c r="H539" s="52">
        <f>F539-G539+$L$36</f>
        <v/>
      </c>
      <c r="I539" s="51">
        <f>'2_Params'!$B$11*LN(1+EXP(-(2*E539-1)*H539))</f>
        <v/>
      </c>
    </row>
    <row r="540" ht="15" customHeight="1" s="35">
      <c r="A540" s="48">
        <f>'1_Raw_Games'!A537</f>
        <v/>
      </c>
      <c r="B540" s="49">
        <f>'1_Raw_Games'!B537</f>
        <v/>
      </c>
      <c r="C540" s="48">
        <f>'1_Raw_Games'!D537</f>
        <v/>
      </c>
      <c r="D540" s="48">
        <f>'1_Raw_Games'!C537</f>
        <v/>
      </c>
      <c r="E540" s="48">
        <f>'1_Raw_Games'!O537</f>
        <v/>
      </c>
      <c r="F540" s="52">
        <f>INDEX($L$6:$L$35,MATCH(C540,$K$6:$K$35,0))</f>
        <v/>
      </c>
      <c r="G540" s="52">
        <f>INDEX($L$6:$L$35,MATCH(D540,$K$6:$K$35,0))</f>
        <v/>
      </c>
      <c r="H540" s="52">
        <f>F540-G540+$L$36</f>
        <v/>
      </c>
      <c r="I540" s="51">
        <f>'2_Params'!$B$11*LN(1+EXP(-(2*E540-1)*H540))</f>
        <v/>
      </c>
    </row>
    <row r="541" ht="15" customHeight="1" s="35">
      <c r="A541" s="48">
        <f>'1_Raw_Games'!A538</f>
        <v/>
      </c>
      <c r="B541" s="49">
        <f>'1_Raw_Games'!B538</f>
        <v/>
      </c>
      <c r="C541" s="48">
        <f>'1_Raw_Games'!D538</f>
        <v/>
      </c>
      <c r="D541" s="48">
        <f>'1_Raw_Games'!C538</f>
        <v/>
      </c>
      <c r="E541" s="48">
        <f>'1_Raw_Games'!O538</f>
        <v/>
      </c>
      <c r="F541" s="52">
        <f>INDEX($L$6:$L$35,MATCH(C541,$K$6:$K$35,0))</f>
        <v/>
      </c>
      <c r="G541" s="52">
        <f>INDEX($L$6:$L$35,MATCH(D541,$K$6:$K$35,0))</f>
        <v/>
      </c>
      <c r="H541" s="52">
        <f>F541-G541+$L$36</f>
        <v/>
      </c>
      <c r="I541" s="51">
        <f>'2_Params'!$B$11*LN(1+EXP(-(2*E541-1)*H541))</f>
        <v/>
      </c>
    </row>
    <row r="542" ht="15" customHeight="1" s="35">
      <c r="A542" s="48">
        <f>'1_Raw_Games'!A539</f>
        <v/>
      </c>
      <c r="B542" s="49">
        <f>'1_Raw_Games'!B539</f>
        <v/>
      </c>
      <c r="C542" s="48">
        <f>'1_Raw_Games'!D539</f>
        <v/>
      </c>
      <c r="D542" s="48">
        <f>'1_Raw_Games'!C539</f>
        <v/>
      </c>
      <c r="E542" s="48">
        <f>'1_Raw_Games'!O539</f>
        <v/>
      </c>
      <c r="F542" s="52">
        <f>INDEX($L$6:$L$35,MATCH(C542,$K$6:$K$35,0))</f>
        <v/>
      </c>
      <c r="G542" s="52">
        <f>INDEX($L$6:$L$35,MATCH(D542,$K$6:$K$35,0))</f>
        <v/>
      </c>
      <c r="H542" s="52">
        <f>F542-G542+$L$36</f>
        <v/>
      </c>
      <c r="I542" s="51">
        <f>'2_Params'!$B$11*LN(1+EXP(-(2*E542-1)*H542))</f>
        <v/>
      </c>
    </row>
    <row r="543" ht="15" customHeight="1" s="35">
      <c r="A543" s="48">
        <f>'1_Raw_Games'!A540</f>
        <v/>
      </c>
      <c r="B543" s="49">
        <f>'1_Raw_Games'!B540</f>
        <v/>
      </c>
      <c r="C543" s="48">
        <f>'1_Raw_Games'!D540</f>
        <v/>
      </c>
      <c r="D543" s="48">
        <f>'1_Raw_Games'!C540</f>
        <v/>
      </c>
      <c r="E543" s="48">
        <f>'1_Raw_Games'!O540</f>
        <v/>
      </c>
      <c r="F543" s="52">
        <f>INDEX($L$6:$L$35,MATCH(C543,$K$6:$K$35,0))</f>
        <v/>
      </c>
      <c r="G543" s="52">
        <f>INDEX($L$6:$L$35,MATCH(D543,$K$6:$K$35,0))</f>
        <v/>
      </c>
      <c r="H543" s="52">
        <f>F543-G543+$L$36</f>
        <v/>
      </c>
      <c r="I543" s="51">
        <f>'2_Params'!$B$11*LN(1+EXP(-(2*E543-1)*H543))</f>
        <v/>
      </c>
    </row>
    <row r="544" ht="15" customHeight="1" s="35">
      <c r="A544" s="48">
        <f>'1_Raw_Games'!A541</f>
        <v/>
      </c>
      <c r="B544" s="49">
        <f>'1_Raw_Games'!B541</f>
        <v/>
      </c>
      <c r="C544" s="48">
        <f>'1_Raw_Games'!D541</f>
        <v/>
      </c>
      <c r="D544" s="48">
        <f>'1_Raw_Games'!C541</f>
        <v/>
      </c>
      <c r="E544" s="48">
        <f>'1_Raw_Games'!O541</f>
        <v/>
      </c>
      <c r="F544" s="52">
        <f>INDEX($L$6:$L$35,MATCH(C544,$K$6:$K$35,0))</f>
        <v/>
      </c>
      <c r="G544" s="52">
        <f>INDEX($L$6:$L$35,MATCH(D544,$K$6:$K$35,0))</f>
        <v/>
      </c>
      <c r="H544" s="52">
        <f>F544-G544+$L$36</f>
        <v/>
      </c>
      <c r="I544" s="51">
        <f>'2_Params'!$B$11*LN(1+EXP(-(2*E544-1)*H544))</f>
        <v/>
      </c>
    </row>
    <row r="545" ht="15" customHeight="1" s="35">
      <c r="A545" s="48">
        <f>'1_Raw_Games'!A542</f>
        <v/>
      </c>
      <c r="B545" s="49">
        <f>'1_Raw_Games'!B542</f>
        <v/>
      </c>
      <c r="C545" s="48">
        <f>'1_Raw_Games'!D542</f>
        <v/>
      </c>
      <c r="D545" s="48">
        <f>'1_Raw_Games'!C542</f>
        <v/>
      </c>
      <c r="E545" s="48">
        <f>'1_Raw_Games'!O542</f>
        <v/>
      </c>
      <c r="F545" s="52">
        <f>INDEX($L$6:$L$35,MATCH(C545,$K$6:$K$35,0))</f>
        <v/>
      </c>
      <c r="G545" s="52">
        <f>INDEX($L$6:$L$35,MATCH(D545,$K$6:$K$35,0))</f>
        <v/>
      </c>
      <c r="H545" s="52">
        <f>F545-G545+$L$36</f>
        <v/>
      </c>
      <c r="I545" s="51">
        <f>'2_Params'!$B$11*LN(1+EXP(-(2*E545-1)*H545))</f>
        <v/>
      </c>
    </row>
    <row r="546" ht="15" customHeight="1" s="35">
      <c r="A546" s="48">
        <f>'1_Raw_Games'!A543</f>
        <v/>
      </c>
      <c r="B546" s="49">
        <f>'1_Raw_Games'!B543</f>
        <v/>
      </c>
      <c r="C546" s="48">
        <f>'1_Raw_Games'!D543</f>
        <v/>
      </c>
      <c r="D546" s="48">
        <f>'1_Raw_Games'!C543</f>
        <v/>
      </c>
      <c r="E546" s="48">
        <f>'1_Raw_Games'!O543</f>
        <v/>
      </c>
      <c r="F546" s="52">
        <f>INDEX($L$6:$L$35,MATCH(C546,$K$6:$K$35,0))</f>
        <v/>
      </c>
      <c r="G546" s="52">
        <f>INDEX($L$6:$L$35,MATCH(D546,$K$6:$K$35,0))</f>
        <v/>
      </c>
      <c r="H546" s="52">
        <f>F546-G546+$L$36</f>
        <v/>
      </c>
      <c r="I546" s="51">
        <f>'2_Params'!$B$11*LN(1+EXP(-(2*E546-1)*H546))</f>
        <v/>
      </c>
    </row>
    <row r="547" ht="15" customHeight="1" s="35">
      <c r="A547" s="48">
        <f>'1_Raw_Games'!A544</f>
        <v/>
      </c>
      <c r="B547" s="49">
        <f>'1_Raw_Games'!B544</f>
        <v/>
      </c>
      <c r="C547" s="48">
        <f>'1_Raw_Games'!D544</f>
        <v/>
      </c>
      <c r="D547" s="48">
        <f>'1_Raw_Games'!C544</f>
        <v/>
      </c>
      <c r="E547" s="48">
        <f>'1_Raw_Games'!O544</f>
        <v/>
      </c>
      <c r="F547" s="52">
        <f>INDEX($L$6:$L$35,MATCH(C547,$K$6:$K$35,0))</f>
        <v/>
      </c>
      <c r="G547" s="52">
        <f>INDEX($L$6:$L$35,MATCH(D547,$K$6:$K$35,0))</f>
        <v/>
      </c>
      <c r="H547" s="52">
        <f>F547-G547+$L$36</f>
        <v/>
      </c>
      <c r="I547" s="51">
        <f>'2_Params'!$B$11*LN(1+EXP(-(2*E547-1)*H547))</f>
        <v/>
      </c>
    </row>
    <row r="548" ht="15" customHeight="1" s="35">
      <c r="A548" s="48">
        <f>'1_Raw_Games'!A545</f>
        <v/>
      </c>
      <c r="B548" s="49">
        <f>'1_Raw_Games'!B545</f>
        <v/>
      </c>
      <c r="C548" s="48">
        <f>'1_Raw_Games'!D545</f>
        <v/>
      </c>
      <c r="D548" s="48">
        <f>'1_Raw_Games'!C545</f>
        <v/>
      </c>
      <c r="E548" s="48">
        <f>'1_Raw_Games'!O545</f>
        <v/>
      </c>
      <c r="F548" s="52">
        <f>INDEX($L$6:$L$35,MATCH(C548,$K$6:$K$35,0))</f>
        <v/>
      </c>
      <c r="G548" s="52">
        <f>INDEX($L$6:$L$35,MATCH(D548,$K$6:$K$35,0))</f>
        <v/>
      </c>
      <c r="H548" s="52">
        <f>F548-G548+$L$36</f>
        <v/>
      </c>
      <c r="I548" s="51">
        <f>'2_Params'!$B$11*LN(1+EXP(-(2*E548-1)*H548))</f>
        <v/>
      </c>
    </row>
    <row r="549" ht="15" customHeight="1" s="35">
      <c r="A549" s="48">
        <f>'1_Raw_Games'!A546</f>
        <v/>
      </c>
      <c r="B549" s="49">
        <f>'1_Raw_Games'!B546</f>
        <v/>
      </c>
      <c r="C549" s="48">
        <f>'1_Raw_Games'!D546</f>
        <v/>
      </c>
      <c r="D549" s="48">
        <f>'1_Raw_Games'!C546</f>
        <v/>
      </c>
      <c r="E549" s="48">
        <f>'1_Raw_Games'!O546</f>
        <v/>
      </c>
      <c r="F549" s="52">
        <f>INDEX($L$6:$L$35,MATCH(C549,$K$6:$K$35,0))</f>
        <v/>
      </c>
      <c r="G549" s="52">
        <f>INDEX($L$6:$L$35,MATCH(D549,$K$6:$K$35,0))</f>
        <v/>
      </c>
      <c r="H549" s="52">
        <f>F549-G549+$L$36</f>
        <v/>
      </c>
      <c r="I549" s="51">
        <f>'2_Params'!$B$11*LN(1+EXP(-(2*E549-1)*H549))</f>
        <v/>
      </c>
    </row>
    <row r="550" ht="15" customHeight="1" s="35">
      <c r="A550" s="48">
        <f>'1_Raw_Games'!A547</f>
        <v/>
      </c>
      <c r="B550" s="49">
        <f>'1_Raw_Games'!B547</f>
        <v/>
      </c>
      <c r="C550" s="48">
        <f>'1_Raw_Games'!D547</f>
        <v/>
      </c>
      <c r="D550" s="48">
        <f>'1_Raw_Games'!C547</f>
        <v/>
      </c>
      <c r="E550" s="48">
        <f>'1_Raw_Games'!O547</f>
        <v/>
      </c>
      <c r="F550" s="52">
        <f>INDEX($L$6:$L$35,MATCH(C550,$K$6:$K$35,0))</f>
        <v/>
      </c>
      <c r="G550" s="52">
        <f>INDEX($L$6:$L$35,MATCH(D550,$K$6:$K$35,0))</f>
        <v/>
      </c>
      <c r="H550" s="52">
        <f>F550-G550+$L$36</f>
        <v/>
      </c>
      <c r="I550" s="51">
        <f>'2_Params'!$B$11*LN(1+EXP(-(2*E550-1)*H550))</f>
        <v/>
      </c>
    </row>
    <row r="551" ht="15" customHeight="1" s="35">
      <c r="A551" s="48">
        <f>'1_Raw_Games'!A548</f>
        <v/>
      </c>
      <c r="B551" s="49">
        <f>'1_Raw_Games'!B548</f>
        <v/>
      </c>
      <c r="C551" s="48">
        <f>'1_Raw_Games'!D548</f>
        <v/>
      </c>
      <c r="D551" s="48">
        <f>'1_Raw_Games'!C548</f>
        <v/>
      </c>
      <c r="E551" s="48">
        <f>'1_Raw_Games'!O548</f>
        <v/>
      </c>
      <c r="F551" s="52">
        <f>INDEX($L$6:$L$35,MATCH(C551,$K$6:$K$35,0))</f>
        <v/>
      </c>
      <c r="G551" s="52">
        <f>INDEX($L$6:$L$35,MATCH(D551,$K$6:$K$35,0))</f>
        <v/>
      </c>
      <c r="H551" s="52">
        <f>F551-G551+$L$36</f>
        <v/>
      </c>
      <c r="I551" s="51">
        <f>'2_Params'!$B$11*LN(1+EXP(-(2*E551-1)*H551))</f>
        <v/>
      </c>
    </row>
    <row r="552" ht="15" customHeight="1" s="35">
      <c r="A552" s="48">
        <f>'1_Raw_Games'!A549</f>
        <v/>
      </c>
      <c r="B552" s="49">
        <f>'1_Raw_Games'!B549</f>
        <v/>
      </c>
      <c r="C552" s="48">
        <f>'1_Raw_Games'!D549</f>
        <v/>
      </c>
      <c r="D552" s="48">
        <f>'1_Raw_Games'!C549</f>
        <v/>
      </c>
      <c r="E552" s="48">
        <f>'1_Raw_Games'!O549</f>
        <v/>
      </c>
      <c r="F552" s="52">
        <f>INDEX($L$6:$L$35,MATCH(C552,$K$6:$K$35,0))</f>
        <v/>
      </c>
      <c r="G552" s="52">
        <f>INDEX($L$6:$L$35,MATCH(D552,$K$6:$K$35,0))</f>
        <v/>
      </c>
      <c r="H552" s="52">
        <f>F552-G552+$L$36</f>
        <v/>
      </c>
      <c r="I552" s="51">
        <f>'2_Params'!$B$11*LN(1+EXP(-(2*E552-1)*H552))</f>
        <v/>
      </c>
    </row>
    <row r="553" ht="15" customHeight="1" s="35">
      <c r="A553" s="48">
        <f>'1_Raw_Games'!A550</f>
        <v/>
      </c>
      <c r="B553" s="49">
        <f>'1_Raw_Games'!B550</f>
        <v/>
      </c>
      <c r="C553" s="48">
        <f>'1_Raw_Games'!D550</f>
        <v/>
      </c>
      <c r="D553" s="48">
        <f>'1_Raw_Games'!C550</f>
        <v/>
      </c>
      <c r="E553" s="48">
        <f>'1_Raw_Games'!O550</f>
        <v/>
      </c>
      <c r="F553" s="52">
        <f>INDEX($L$6:$L$35,MATCH(C553,$K$6:$K$35,0))</f>
        <v/>
      </c>
      <c r="G553" s="52">
        <f>INDEX($L$6:$L$35,MATCH(D553,$K$6:$K$35,0))</f>
        <v/>
      </c>
      <c r="H553" s="52">
        <f>F553-G553+$L$36</f>
        <v/>
      </c>
      <c r="I553" s="51">
        <f>'2_Params'!$B$11*LN(1+EXP(-(2*E553-1)*H553))</f>
        <v/>
      </c>
    </row>
    <row r="554" ht="15" customHeight="1" s="35">
      <c r="A554" s="48">
        <f>'1_Raw_Games'!A551</f>
        <v/>
      </c>
      <c r="B554" s="49">
        <f>'1_Raw_Games'!B551</f>
        <v/>
      </c>
      <c r="C554" s="48">
        <f>'1_Raw_Games'!D551</f>
        <v/>
      </c>
      <c r="D554" s="48">
        <f>'1_Raw_Games'!C551</f>
        <v/>
      </c>
      <c r="E554" s="48">
        <f>'1_Raw_Games'!O551</f>
        <v/>
      </c>
      <c r="F554" s="52">
        <f>INDEX($L$6:$L$35,MATCH(C554,$K$6:$K$35,0))</f>
        <v/>
      </c>
      <c r="G554" s="52">
        <f>INDEX($L$6:$L$35,MATCH(D554,$K$6:$K$35,0))</f>
        <v/>
      </c>
      <c r="H554" s="52">
        <f>F554-G554+$L$36</f>
        <v/>
      </c>
      <c r="I554" s="51">
        <f>'2_Params'!$B$11*LN(1+EXP(-(2*E554-1)*H554))</f>
        <v/>
      </c>
    </row>
    <row r="555" ht="15" customHeight="1" s="35">
      <c r="A555" s="48">
        <f>'1_Raw_Games'!A552</f>
        <v/>
      </c>
      <c r="B555" s="49">
        <f>'1_Raw_Games'!B552</f>
        <v/>
      </c>
      <c r="C555" s="48">
        <f>'1_Raw_Games'!D552</f>
        <v/>
      </c>
      <c r="D555" s="48">
        <f>'1_Raw_Games'!C552</f>
        <v/>
      </c>
      <c r="E555" s="48">
        <f>'1_Raw_Games'!O552</f>
        <v/>
      </c>
      <c r="F555" s="52">
        <f>INDEX($L$6:$L$35,MATCH(C555,$K$6:$K$35,0))</f>
        <v/>
      </c>
      <c r="G555" s="52">
        <f>INDEX($L$6:$L$35,MATCH(D555,$K$6:$K$35,0))</f>
        <v/>
      </c>
      <c r="H555" s="52">
        <f>F555-G555+$L$36</f>
        <v/>
      </c>
      <c r="I555" s="51">
        <f>'2_Params'!$B$11*LN(1+EXP(-(2*E555-1)*H555))</f>
        <v/>
      </c>
    </row>
    <row r="556" ht="15" customHeight="1" s="35">
      <c r="A556" s="48">
        <f>'1_Raw_Games'!A553</f>
        <v/>
      </c>
      <c r="B556" s="49">
        <f>'1_Raw_Games'!B553</f>
        <v/>
      </c>
      <c r="C556" s="48">
        <f>'1_Raw_Games'!D553</f>
        <v/>
      </c>
      <c r="D556" s="48">
        <f>'1_Raw_Games'!C553</f>
        <v/>
      </c>
      <c r="E556" s="48">
        <f>'1_Raw_Games'!O553</f>
        <v/>
      </c>
      <c r="F556" s="52">
        <f>INDEX($L$6:$L$35,MATCH(C556,$K$6:$K$35,0))</f>
        <v/>
      </c>
      <c r="G556" s="52">
        <f>INDEX($L$6:$L$35,MATCH(D556,$K$6:$K$35,0))</f>
        <v/>
      </c>
      <c r="H556" s="52">
        <f>F556-G556+$L$36</f>
        <v/>
      </c>
      <c r="I556" s="51">
        <f>'2_Params'!$B$11*LN(1+EXP(-(2*E556-1)*H556))</f>
        <v/>
      </c>
    </row>
    <row r="557" ht="15" customHeight="1" s="35">
      <c r="A557" s="48">
        <f>'1_Raw_Games'!A554</f>
        <v/>
      </c>
      <c r="B557" s="49">
        <f>'1_Raw_Games'!B554</f>
        <v/>
      </c>
      <c r="C557" s="48">
        <f>'1_Raw_Games'!D554</f>
        <v/>
      </c>
      <c r="D557" s="48">
        <f>'1_Raw_Games'!C554</f>
        <v/>
      </c>
      <c r="E557" s="48">
        <f>'1_Raw_Games'!O554</f>
        <v/>
      </c>
      <c r="F557" s="52">
        <f>INDEX($L$6:$L$35,MATCH(C557,$K$6:$K$35,0))</f>
        <v/>
      </c>
      <c r="G557" s="52">
        <f>INDEX($L$6:$L$35,MATCH(D557,$K$6:$K$35,0))</f>
        <v/>
      </c>
      <c r="H557" s="52">
        <f>F557-G557+$L$36</f>
        <v/>
      </c>
      <c r="I557" s="51">
        <f>'2_Params'!$B$11*LN(1+EXP(-(2*E557-1)*H557))</f>
        <v/>
      </c>
    </row>
    <row r="558" ht="15" customHeight="1" s="35">
      <c r="A558" s="48">
        <f>'1_Raw_Games'!A555</f>
        <v/>
      </c>
      <c r="B558" s="49">
        <f>'1_Raw_Games'!B555</f>
        <v/>
      </c>
      <c r="C558" s="48">
        <f>'1_Raw_Games'!D555</f>
        <v/>
      </c>
      <c r="D558" s="48">
        <f>'1_Raw_Games'!C555</f>
        <v/>
      </c>
      <c r="E558" s="48">
        <f>'1_Raw_Games'!O555</f>
        <v/>
      </c>
      <c r="F558" s="52">
        <f>INDEX($L$6:$L$35,MATCH(C558,$K$6:$K$35,0))</f>
        <v/>
      </c>
      <c r="G558" s="52">
        <f>INDEX($L$6:$L$35,MATCH(D558,$K$6:$K$35,0))</f>
        <v/>
      </c>
      <c r="H558" s="52">
        <f>F558-G558+$L$36</f>
        <v/>
      </c>
      <c r="I558" s="51">
        <f>'2_Params'!$B$11*LN(1+EXP(-(2*E558-1)*H558))</f>
        <v/>
      </c>
    </row>
    <row r="559" ht="15" customHeight="1" s="35">
      <c r="A559" s="48">
        <f>'1_Raw_Games'!A556</f>
        <v/>
      </c>
      <c r="B559" s="49">
        <f>'1_Raw_Games'!B556</f>
        <v/>
      </c>
      <c r="C559" s="48">
        <f>'1_Raw_Games'!D556</f>
        <v/>
      </c>
      <c r="D559" s="48">
        <f>'1_Raw_Games'!C556</f>
        <v/>
      </c>
      <c r="E559" s="48">
        <f>'1_Raw_Games'!O556</f>
        <v/>
      </c>
      <c r="F559" s="52">
        <f>INDEX($L$6:$L$35,MATCH(C559,$K$6:$K$35,0))</f>
        <v/>
      </c>
      <c r="G559" s="52">
        <f>INDEX($L$6:$L$35,MATCH(D559,$K$6:$K$35,0))</f>
        <v/>
      </c>
      <c r="H559" s="52">
        <f>F559-G559+$L$36</f>
        <v/>
      </c>
      <c r="I559" s="51">
        <f>'2_Params'!$B$11*LN(1+EXP(-(2*E559-1)*H559))</f>
        <v/>
      </c>
    </row>
    <row r="560" ht="15" customHeight="1" s="35">
      <c r="A560" s="48">
        <f>'1_Raw_Games'!A557</f>
        <v/>
      </c>
      <c r="B560" s="49">
        <f>'1_Raw_Games'!B557</f>
        <v/>
      </c>
      <c r="C560" s="48">
        <f>'1_Raw_Games'!D557</f>
        <v/>
      </c>
      <c r="D560" s="48">
        <f>'1_Raw_Games'!C557</f>
        <v/>
      </c>
      <c r="E560" s="48">
        <f>'1_Raw_Games'!O557</f>
        <v/>
      </c>
      <c r="F560" s="52">
        <f>INDEX($L$6:$L$35,MATCH(C560,$K$6:$K$35,0))</f>
        <v/>
      </c>
      <c r="G560" s="52">
        <f>INDEX($L$6:$L$35,MATCH(D560,$K$6:$K$35,0))</f>
        <v/>
      </c>
      <c r="H560" s="52">
        <f>F560-G560+$L$36</f>
        <v/>
      </c>
      <c r="I560" s="51">
        <f>'2_Params'!$B$11*LN(1+EXP(-(2*E560-1)*H560))</f>
        <v/>
      </c>
    </row>
    <row r="561" ht="15" customHeight="1" s="35">
      <c r="A561" s="48">
        <f>'1_Raw_Games'!A558</f>
        <v/>
      </c>
      <c r="B561" s="49">
        <f>'1_Raw_Games'!B558</f>
        <v/>
      </c>
      <c r="C561" s="48">
        <f>'1_Raw_Games'!D558</f>
        <v/>
      </c>
      <c r="D561" s="48">
        <f>'1_Raw_Games'!C558</f>
        <v/>
      </c>
      <c r="E561" s="48">
        <f>'1_Raw_Games'!O558</f>
        <v/>
      </c>
      <c r="F561" s="52">
        <f>INDEX($L$6:$L$35,MATCH(C561,$K$6:$K$35,0))</f>
        <v/>
      </c>
      <c r="G561" s="52">
        <f>INDEX($L$6:$L$35,MATCH(D561,$K$6:$K$35,0))</f>
        <v/>
      </c>
      <c r="H561" s="52">
        <f>F561-G561+$L$36</f>
        <v/>
      </c>
      <c r="I561" s="51">
        <f>'2_Params'!$B$11*LN(1+EXP(-(2*E561-1)*H561))</f>
        <v/>
      </c>
    </row>
    <row r="562" ht="15" customHeight="1" s="35">
      <c r="A562" s="48">
        <f>'1_Raw_Games'!A559</f>
        <v/>
      </c>
      <c r="B562" s="49">
        <f>'1_Raw_Games'!B559</f>
        <v/>
      </c>
      <c r="C562" s="48">
        <f>'1_Raw_Games'!D559</f>
        <v/>
      </c>
      <c r="D562" s="48">
        <f>'1_Raw_Games'!C559</f>
        <v/>
      </c>
      <c r="E562" s="48">
        <f>'1_Raw_Games'!O559</f>
        <v/>
      </c>
      <c r="F562" s="52">
        <f>INDEX($L$6:$L$35,MATCH(C562,$K$6:$K$35,0))</f>
        <v/>
      </c>
      <c r="G562" s="52">
        <f>INDEX($L$6:$L$35,MATCH(D562,$K$6:$K$35,0))</f>
        <v/>
      </c>
      <c r="H562" s="52">
        <f>F562-G562+$L$36</f>
        <v/>
      </c>
      <c r="I562" s="51">
        <f>'2_Params'!$B$11*LN(1+EXP(-(2*E562-1)*H562))</f>
        <v/>
      </c>
    </row>
    <row r="563" ht="15" customHeight="1" s="35">
      <c r="A563" s="48">
        <f>'1_Raw_Games'!A560</f>
        <v/>
      </c>
      <c r="B563" s="49">
        <f>'1_Raw_Games'!B560</f>
        <v/>
      </c>
      <c r="C563" s="48">
        <f>'1_Raw_Games'!D560</f>
        <v/>
      </c>
      <c r="D563" s="48">
        <f>'1_Raw_Games'!C560</f>
        <v/>
      </c>
      <c r="E563" s="48">
        <f>'1_Raw_Games'!O560</f>
        <v/>
      </c>
      <c r="F563" s="52">
        <f>INDEX($L$6:$L$35,MATCH(C563,$K$6:$K$35,0))</f>
        <v/>
      </c>
      <c r="G563" s="52">
        <f>INDEX($L$6:$L$35,MATCH(D563,$K$6:$K$35,0))</f>
        <v/>
      </c>
      <c r="H563" s="52">
        <f>F563-G563+$L$36</f>
        <v/>
      </c>
      <c r="I563" s="51">
        <f>'2_Params'!$B$11*LN(1+EXP(-(2*E563-1)*H563))</f>
        <v/>
      </c>
    </row>
    <row r="564" ht="15" customHeight="1" s="35">
      <c r="A564" s="48">
        <f>'1_Raw_Games'!A561</f>
        <v/>
      </c>
      <c r="B564" s="49">
        <f>'1_Raw_Games'!B561</f>
        <v/>
      </c>
      <c r="C564" s="48">
        <f>'1_Raw_Games'!D561</f>
        <v/>
      </c>
      <c r="D564" s="48">
        <f>'1_Raw_Games'!C561</f>
        <v/>
      </c>
      <c r="E564" s="48">
        <f>'1_Raw_Games'!O561</f>
        <v/>
      </c>
      <c r="F564" s="52">
        <f>INDEX($L$6:$L$35,MATCH(C564,$K$6:$K$35,0))</f>
        <v/>
      </c>
      <c r="G564" s="52">
        <f>INDEX($L$6:$L$35,MATCH(D564,$K$6:$K$35,0))</f>
        <v/>
      </c>
      <c r="H564" s="52">
        <f>F564-G564+$L$36</f>
        <v/>
      </c>
      <c r="I564" s="51">
        <f>'2_Params'!$B$11*LN(1+EXP(-(2*E564-1)*H564))</f>
        <v/>
      </c>
    </row>
    <row r="565" ht="15" customHeight="1" s="35">
      <c r="A565" s="48">
        <f>'1_Raw_Games'!A562</f>
        <v/>
      </c>
      <c r="B565" s="49">
        <f>'1_Raw_Games'!B562</f>
        <v/>
      </c>
      <c r="C565" s="48">
        <f>'1_Raw_Games'!D562</f>
        <v/>
      </c>
      <c r="D565" s="48">
        <f>'1_Raw_Games'!C562</f>
        <v/>
      </c>
      <c r="E565" s="48">
        <f>'1_Raw_Games'!O562</f>
        <v/>
      </c>
      <c r="F565" s="52">
        <f>INDEX($L$6:$L$35,MATCH(C565,$K$6:$K$35,0))</f>
        <v/>
      </c>
      <c r="G565" s="52">
        <f>INDEX($L$6:$L$35,MATCH(D565,$K$6:$K$35,0))</f>
        <v/>
      </c>
      <c r="H565" s="52">
        <f>F565-G565+$L$36</f>
        <v/>
      </c>
      <c r="I565" s="51">
        <f>'2_Params'!$B$11*LN(1+EXP(-(2*E565-1)*H565))</f>
        <v/>
      </c>
    </row>
    <row r="566" ht="15" customHeight="1" s="35">
      <c r="A566" s="48">
        <f>'1_Raw_Games'!A563</f>
        <v/>
      </c>
      <c r="B566" s="49">
        <f>'1_Raw_Games'!B563</f>
        <v/>
      </c>
      <c r="C566" s="48">
        <f>'1_Raw_Games'!D563</f>
        <v/>
      </c>
      <c r="D566" s="48">
        <f>'1_Raw_Games'!C563</f>
        <v/>
      </c>
      <c r="E566" s="48">
        <f>'1_Raw_Games'!O563</f>
        <v/>
      </c>
      <c r="F566" s="52">
        <f>INDEX($L$6:$L$35,MATCH(C566,$K$6:$K$35,0))</f>
        <v/>
      </c>
      <c r="G566" s="52">
        <f>INDEX($L$6:$L$35,MATCH(D566,$K$6:$K$35,0))</f>
        <v/>
      </c>
      <c r="H566" s="52">
        <f>F566-G566+$L$36</f>
        <v/>
      </c>
      <c r="I566" s="51">
        <f>'2_Params'!$B$11*LN(1+EXP(-(2*E566-1)*H566))</f>
        <v/>
      </c>
    </row>
    <row r="567" ht="15" customHeight="1" s="35">
      <c r="A567" s="48">
        <f>'1_Raw_Games'!A564</f>
        <v/>
      </c>
      <c r="B567" s="49">
        <f>'1_Raw_Games'!B564</f>
        <v/>
      </c>
      <c r="C567" s="48">
        <f>'1_Raw_Games'!D564</f>
        <v/>
      </c>
      <c r="D567" s="48">
        <f>'1_Raw_Games'!C564</f>
        <v/>
      </c>
      <c r="E567" s="48">
        <f>'1_Raw_Games'!O564</f>
        <v/>
      </c>
      <c r="F567" s="52">
        <f>INDEX($L$6:$L$35,MATCH(C567,$K$6:$K$35,0))</f>
        <v/>
      </c>
      <c r="G567" s="52">
        <f>INDEX($L$6:$L$35,MATCH(D567,$K$6:$K$35,0))</f>
        <v/>
      </c>
      <c r="H567" s="52">
        <f>F567-G567+$L$36</f>
        <v/>
      </c>
      <c r="I567" s="51">
        <f>'2_Params'!$B$11*LN(1+EXP(-(2*E567-1)*H567))</f>
        <v/>
      </c>
    </row>
    <row r="568" ht="15" customHeight="1" s="35">
      <c r="A568" s="48">
        <f>'1_Raw_Games'!A565</f>
        <v/>
      </c>
      <c r="B568" s="49">
        <f>'1_Raw_Games'!B565</f>
        <v/>
      </c>
      <c r="C568" s="48">
        <f>'1_Raw_Games'!D565</f>
        <v/>
      </c>
      <c r="D568" s="48">
        <f>'1_Raw_Games'!C565</f>
        <v/>
      </c>
      <c r="E568" s="48">
        <f>'1_Raw_Games'!O565</f>
        <v/>
      </c>
      <c r="F568" s="52">
        <f>INDEX($L$6:$L$35,MATCH(C568,$K$6:$K$35,0))</f>
        <v/>
      </c>
      <c r="G568" s="52">
        <f>INDEX($L$6:$L$35,MATCH(D568,$K$6:$K$35,0))</f>
        <v/>
      </c>
      <c r="H568" s="52">
        <f>F568-G568+$L$36</f>
        <v/>
      </c>
      <c r="I568" s="51">
        <f>'2_Params'!$B$11*LN(1+EXP(-(2*E568-1)*H568))</f>
        <v/>
      </c>
    </row>
    <row r="569" ht="15" customHeight="1" s="35">
      <c r="A569" s="48">
        <f>'1_Raw_Games'!A566</f>
        <v/>
      </c>
      <c r="B569" s="49">
        <f>'1_Raw_Games'!B566</f>
        <v/>
      </c>
      <c r="C569" s="48">
        <f>'1_Raw_Games'!D566</f>
        <v/>
      </c>
      <c r="D569" s="48">
        <f>'1_Raw_Games'!C566</f>
        <v/>
      </c>
      <c r="E569" s="48">
        <f>'1_Raw_Games'!O566</f>
        <v/>
      </c>
      <c r="F569" s="52">
        <f>INDEX($L$6:$L$35,MATCH(C569,$K$6:$K$35,0))</f>
        <v/>
      </c>
      <c r="G569" s="52">
        <f>INDEX($L$6:$L$35,MATCH(D569,$K$6:$K$35,0))</f>
        <v/>
      </c>
      <c r="H569" s="52">
        <f>F569-G569+$L$36</f>
        <v/>
      </c>
      <c r="I569" s="51">
        <f>'2_Params'!$B$11*LN(1+EXP(-(2*E569-1)*H569))</f>
        <v/>
      </c>
    </row>
    <row r="570" ht="15" customHeight="1" s="35">
      <c r="A570" s="48">
        <f>'1_Raw_Games'!A567</f>
        <v/>
      </c>
      <c r="B570" s="49">
        <f>'1_Raw_Games'!B567</f>
        <v/>
      </c>
      <c r="C570" s="48">
        <f>'1_Raw_Games'!D567</f>
        <v/>
      </c>
      <c r="D570" s="48">
        <f>'1_Raw_Games'!C567</f>
        <v/>
      </c>
      <c r="E570" s="48">
        <f>'1_Raw_Games'!O567</f>
        <v/>
      </c>
      <c r="F570" s="52">
        <f>INDEX($L$6:$L$35,MATCH(C570,$K$6:$K$35,0))</f>
        <v/>
      </c>
      <c r="G570" s="52">
        <f>INDEX($L$6:$L$35,MATCH(D570,$K$6:$K$35,0))</f>
        <v/>
      </c>
      <c r="H570" s="52">
        <f>F570-G570+$L$36</f>
        <v/>
      </c>
      <c r="I570" s="51">
        <f>'2_Params'!$B$11*LN(1+EXP(-(2*E570-1)*H570))</f>
        <v/>
      </c>
    </row>
    <row r="571" ht="15" customHeight="1" s="35">
      <c r="A571" s="48">
        <f>'1_Raw_Games'!A568</f>
        <v/>
      </c>
      <c r="B571" s="49">
        <f>'1_Raw_Games'!B568</f>
        <v/>
      </c>
      <c r="C571" s="48">
        <f>'1_Raw_Games'!D568</f>
        <v/>
      </c>
      <c r="D571" s="48">
        <f>'1_Raw_Games'!C568</f>
        <v/>
      </c>
      <c r="E571" s="48">
        <f>'1_Raw_Games'!O568</f>
        <v/>
      </c>
      <c r="F571" s="52">
        <f>INDEX($L$6:$L$35,MATCH(C571,$K$6:$K$35,0))</f>
        <v/>
      </c>
      <c r="G571" s="52">
        <f>INDEX($L$6:$L$35,MATCH(D571,$K$6:$K$35,0))</f>
        <v/>
      </c>
      <c r="H571" s="52">
        <f>F571-G571+$L$36</f>
        <v/>
      </c>
      <c r="I571" s="51">
        <f>'2_Params'!$B$11*LN(1+EXP(-(2*E571-1)*H571))</f>
        <v/>
      </c>
    </row>
    <row r="572" ht="15" customHeight="1" s="35">
      <c r="A572" s="48">
        <f>'1_Raw_Games'!A569</f>
        <v/>
      </c>
      <c r="B572" s="49">
        <f>'1_Raw_Games'!B569</f>
        <v/>
      </c>
      <c r="C572" s="48">
        <f>'1_Raw_Games'!D569</f>
        <v/>
      </c>
      <c r="D572" s="48">
        <f>'1_Raw_Games'!C569</f>
        <v/>
      </c>
      <c r="E572" s="48">
        <f>'1_Raw_Games'!O569</f>
        <v/>
      </c>
      <c r="F572" s="52">
        <f>INDEX($L$6:$L$35,MATCH(C572,$K$6:$K$35,0))</f>
        <v/>
      </c>
      <c r="G572" s="52">
        <f>INDEX($L$6:$L$35,MATCH(D572,$K$6:$K$35,0))</f>
        <v/>
      </c>
      <c r="H572" s="52">
        <f>F572-G572+$L$36</f>
        <v/>
      </c>
      <c r="I572" s="51">
        <f>'2_Params'!$B$11*LN(1+EXP(-(2*E572-1)*H572))</f>
        <v/>
      </c>
    </row>
    <row r="573" ht="15" customHeight="1" s="35">
      <c r="A573" s="48">
        <f>'1_Raw_Games'!A570</f>
        <v/>
      </c>
      <c r="B573" s="49">
        <f>'1_Raw_Games'!B570</f>
        <v/>
      </c>
      <c r="C573" s="48">
        <f>'1_Raw_Games'!D570</f>
        <v/>
      </c>
      <c r="D573" s="48">
        <f>'1_Raw_Games'!C570</f>
        <v/>
      </c>
      <c r="E573" s="48">
        <f>'1_Raw_Games'!O570</f>
        <v/>
      </c>
      <c r="F573" s="52">
        <f>INDEX($L$6:$L$35,MATCH(C573,$K$6:$K$35,0))</f>
        <v/>
      </c>
      <c r="G573" s="52">
        <f>INDEX($L$6:$L$35,MATCH(D573,$K$6:$K$35,0))</f>
        <v/>
      </c>
      <c r="H573" s="52">
        <f>F573-G573+$L$36</f>
        <v/>
      </c>
      <c r="I573" s="51">
        <f>'2_Params'!$B$11*LN(1+EXP(-(2*E573-1)*H573))</f>
        <v/>
      </c>
    </row>
    <row r="574" ht="15" customHeight="1" s="35">
      <c r="A574" s="48">
        <f>'1_Raw_Games'!A571</f>
        <v/>
      </c>
      <c r="B574" s="49">
        <f>'1_Raw_Games'!B571</f>
        <v/>
      </c>
      <c r="C574" s="48">
        <f>'1_Raw_Games'!D571</f>
        <v/>
      </c>
      <c r="D574" s="48">
        <f>'1_Raw_Games'!C571</f>
        <v/>
      </c>
      <c r="E574" s="48">
        <f>'1_Raw_Games'!O571</f>
        <v/>
      </c>
      <c r="F574" s="52">
        <f>INDEX($L$6:$L$35,MATCH(C574,$K$6:$K$35,0))</f>
        <v/>
      </c>
      <c r="G574" s="52">
        <f>INDEX($L$6:$L$35,MATCH(D574,$K$6:$K$35,0))</f>
        <v/>
      </c>
      <c r="H574" s="52">
        <f>F574-G574+$L$36</f>
        <v/>
      </c>
      <c r="I574" s="51">
        <f>'2_Params'!$B$11*LN(1+EXP(-(2*E574-1)*H574))</f>
        <v/>
      </c>
    </row>
    <row r="575" ht="15" customHeight="1" s="35">
      <c r="A575" s="48">
        <f>'1_Raw_Games'!A572</f>
        <v/>
      </c>
      <c r="B575" s="49">
        <f>'1_Raw_Games'!B572</f>
        <v/>
      </c>
      <c r="C575" s="48">
        <f>'1_Raw_Games'!D572</f>
        <v/>
      </c>
      <c r="D575" s="48">
        <f>'1_Raw_Games'!C572</f>
        <v/>
      </c>
      <c r="E575" s="48">
        <f>'1_Raw_Games'!O572</f>
        <v/>
      </c>
      <c r="F575" s="52">
        <f>INDEX($L$6:$L$35,MATCH(C575,$K$6:$K$35,0))</f>
        <v/>
      </c>
      <c r="G575" s="52">
        <f>INDEX($L$6:$L$35,MATCH(D575,$K$6:$K$35,0))</f>
        <v/>
      </c>
      <c r="H575" s="52">
        <f>F575-G575+$L$36</f>
        <v/>
      </c>
      <c r="I575" s="51">
        <f>'2_Params'!$B$11*LN(1+EXP(-(2*E575-1)*H575))</f>
        <v/>
      </c>
    </row>
    <row r="576" ht="15" customHeight="1" s="35">
      <c r="A576" s="48">
        <f>'1_Raw_Games'!A573</f>
        <v/>
      </c>
      <c r="B576" s="49">
        <f>'1_Raw_Games'!B573</f>
        <v/>
      </c>
      <c r="C576" s="48">
        <f>'1_Raw_Games'!D573</f>
        <v/>
      </c>
      <c r="D576" s="48">
        <f>'1_Raw_Games'!C573</f>
        <v/>
      </c>
      <c r="E576" s="48">
        <f>'1_Raw_Games'!O573</f>
        <v/>
      </c>
      <c r="F576" s="52">
        <f>INDEX($L$6:$L$35,MATCH(C576,$K$6:$K$35,0))</f>
        <v/>
      </c>
      <c r="G576" s="52">
        <f>INDEX($L$6:$L$35,MATCH(D576,$K$6:$K$35,0))</f>
        <v/>
      </c>
      <c r="H576" s="52">
        <f>F576-G576+$L$36</f>
        <v/>
      </c>
      <c r="I576" s="51">
        <f>'2_Params'!$B$11*LN(1+EXP(-(2*E576-1)*H576))</f>
        <v/>
      </c>
    </row>
    <row r="577" ht="15" customHeight="1" s="35">
      <c r="A577" s="48">
        <f>'1_Raw_Games'!A574</f>
        <v/>
      </c>
      <c r="B577" s="49">
        <f>'1_Raw_Games'!B574</f>
        <v/>
      </c>
      <c r="C577" s="48">
        <f>'1_Raw_Games'!D574</f>
        <v/>
      </c>
      <c r="D577" s="48">
        <f>'1_Raw_Games'!C574</f>
        <v/>
      </c>
      <c r="E577" s="48">
        <f>'1_Raw_Games'!O574</f>
        <v/>
      </c>
      <c r="F577" s="52">
        <f>INDEX($L$6:$L$35,MATCH(C577,$K$6:$K$35,0))</f>
        <v/>
      </c>
      <c r="G577" s="52">
        <f>INDEX($L$6:$L$35,MATCH(D577,$K$6:$K$35,0))</f>
        <v/>
      </c>
      <c r="H577" s="52">
        <f>F577-G577+$L$36</f>
        <v/>
      </c>
      <c r="I577" s="51">
        <f>'2_Params'!$B$11*LN(1+EXP(-(2*E577-1)*H577))</f>
        <v/>
      </c>
    </row>
    <row r="578" ht="15" customHeight="1" s="35">
      <c r="A578" s="48">
        <f>'1_Raw_Games'!A575</f>
        <v/>
      </c>
      <c r="B578" s="49">
        <f>'1_Raw_Games'!B575</f>
        <v/>
      </c>
      <c r="C578" s="48">
        <f>'1_Raw_Games'!D575</f>
        <v/>
      </c>
      <c r="D578" s="48">
        <f>'1_Raw_Games'!C575</f>
        <v/>
      </c>
      <c r="E578" s="48">
        <f>'1_Raw_Games'!O575</f>
        <v/>
      </c>
      <c r="F578" s="52">
        <f>INDEX($L$6:$L$35,MATCH(C578,$K$6:$K$35,0))</f>
        <v/>
      </c>
      <c r="G578" s="52">
        <f>INDEX($L$6:$L$35,MATCH(D578,$K$6:$K$35,0))</f>
        <v/>
      </c>
      <c r="H578" s="52">
        <f>F578-G578+$L$36</f>
        <v/>
      </c>
      <c r="I578" s="51">
        <f>'2_Params'!$B$11*LN(1+EXP(-(2*E578-1)*H578))</f>
        <v/>
      </c>
    </row>
    <row r="579" ht="15" customHeight="1" s="35">
      <c r="A579" s="48">
        <f>'1_Raw_Games'!A576</f>
        <v/>
      </c>
      <c r="B579" s="49">
        <f>'1_Raw_Games'!B576</f>
        <v/>
      </c>
      <c r="C579" s="48">
        <f>'1_Raw_Games'!D576</f>
        <v/>
      </c>
      <c r="D579" s="48">
        <f>'1_Raw_Games'!C576</f>
        <v/>
      </c>
      <c r="E579" s="48">
        <f>'1_Raw_Games'!O576</f>
        <v/>
      </c>
      <c r="F579" s="52">
        <f>INDEX($L$6:$L$35,MATCH(C579,$K$6:$K$35,0))</f>
        <v/>
      </c>
      <c r="G579" s="52">
        <f>INDEX($L$6:$L$35,MATCH(D579,$K$6:$K$35,0))</f>
        <v/>
      </c>
      <c r="H579" s="52">
        <f>F579-G579+$L$36</f>
        <v/>
      </c>
      <c r="I579" s="51">
        <f>'2_Params'!$B$11*LN(1+EXP(-(2*E579-1)*H579))</f>
        <v/>
      </c>
    </row>
    <row r="580" ht="15" customHeight="1" s="35">
      <c r="A580" s="48">
        <f>'1_Raw_Games'!A577</f>
        <v/>
      </c>
      <c r="B580" s="49">
        <f>'1_Raw_Games'!B577</f>
        <v/>
      </c>
      <c r="C580" s="48">
        <f>'1_Raw_Games'!D577</f>
        <v/>
      </c>
      <c r="D580" s="48">
        <f>'1_Raw_Games'!C577</f>
        <v/>
      </c>
      <c r="E580" s="48">
        <f>'1_Raw_Games'!O577</f>
        <v/>
      </c>
      <c r="F580" s="52">
        <f>INDEX($L$6:$L$35,MATCH(C580,$K$6:$K$35,0))</f>
        <v/>
      </c>
      <c r="G580" s="52">
        <f>INDEX($L$6:$L$35,MATCH(D580,$K$6:$K$35,0))</f>
        <v/>
      </c>
      <c r="H580" s="52">
        <f>F580-G580+$L$36</f>
        <v/>
      </c>
      <c r="I580" s="51">
        <f>'2_Params'!$B$11*LN(1+EXP(-(2*E580-1)*H580))</f>
        <v/>
      </c>
    </row>
    <row r="581" ht="15" customHeight="1" s="35">
      <c r="A581" s="48">
        <f>'1_Raw_Games'!A578</f>
        <v/>
      </c>
      <c r="B581" s="49">
        <f>'1_Raw_Games'!B578</f>
        <v/>
      </c>
      <c r="C581" s="48">
        <f>'1_Raw_Games'!D578</f>
        <v/>
      </c>
      <c r="D581" s="48">
        <f>'1_Raw_Games'!C578</f>
        <v/>
      </c>
      <c r="E581" s="48">
        <f>'1_Raw_Games'!O578</f>
        <v/>
      </c>
      <c r="F581" s="52">
        <f>INDEX($L$6:$L$35,MATCH(C581,$K$6:$K$35,0))</f>
        <v/>
      </c>
      <c r="G581" s="52">
        <f>INDEX($L$6:$L$35,MATCH(D581,$K$6:$K$35,0))</f>
        <v/>
      </c>
      <c r="H581" s="52">
        <f>F581-G581+$L$36</f>
        <v/>
      </c>
      <c r="I581" s="51">
        <f>'2_Params'!$B$11*LN(1+EXP(-(2*E581-1)*H581))</f>
        <v/>
      </c>
    </row>
    <row r="582" ht="15" customHeight="1" s="35">
      <c r="A582" s="48">
        <f>'1_Raw_Games'!A579</f>
        <v/>
      </c>
      <c r="B582" s="49">
        <f>'1_Raw_Games'!B579</f>
        <v/>
      </c>
      <c r="C582" s="48">
        <f>'1_Raw_Games'!D579</f>
        <v/>
      </c>
      <c r="D582" s="48">
        <f>'1_Raw_Games'!C579</f>
        <v/>
      </c>
      <c r="E582" s="48">
        <f>'1_Raw_Games'!O579</f>
        <v/>
      </c>
      <c r="F582" s="52">
        <f>INDEX($L$6:$L$35,MATCH(C582,$K$6:$K$35,0))</f>
        <v/>
      </c>
      <c r="G582" s="52">
        <f>INDEX($L$6:$L$35,MATCH(D582,$K$6:$K$35,0))</f>
        <v/>
      </c>
      <c r="H582" s="52">
        <f>F582-G582+$L$36</f>
        <v/>
      </c>
      <c r="I582" s="51">
        <f>'2_Params'!$B$11*LN(1+EXP(-(2*E582-1)*H582))</f>
        <v/>
      </c>
    </row>
    <row r="583" ht="15" customHeight="1" s="35">
      <c r="A583" s="48">
        <f>'1_Raw_Games'!A580</f>
        <v/>
      </c>
      <c r="B583" s="49">
        <f>'1_Raw_Games'!B580</f>
        <v/>
      </c>
      <c r="C583" s="48">
        <f>'1_Raw_Games'!D580</f>
        <v/>
      </c>
      <c r="D583" s="48">
        <f>'1_Raw_Games'!C580</f>
        <v/>
      </c>
      <c r="E583" s="48">
        <f>'1_Raw_Games'!O580</f>
        <v/>
      </c>
      <c r="F583" s="52">
        <f>INDEX($L$6:$L$35,MATCH(C583,$K$6:$K$35,0))</f>
        <v/>
      </c>
      <c r="G583" s="52">
        <f>INDEX($L$6:$L$35,MATCH(D583,$K$6:$K$35,0))</f>
        <v/>
      </c>
      <c r="H583" s="52">
        <f>F583-G583+$L$36</f>
        <v/>
      </c>
      <c r="I583" s="51">
        <f>'2_Params'!$B$11*LN(1+EXP(-(2*E583-1)*H583))</f>
        <v/>
      </c>
    </row>
    <row r="584" ht="15" customHeight="1" s="35">
      <c r="A584" s="48">
        <f>'1_Raw_Games'!A581</f>
        <v/>
      </c>
      <c r="B584" s="49">
        <f>'1_Raw_Games'!B581</f>
        <v/>
      </c>
      <c r="C584" s="48">
        <f>'1_Raw_Games'!D581</f>
        <v/>
      </c>
      <c r="D584" s="48">
        <f>'1_Raw_Games'!C581</f>
        <v/>
      </c>
      <c r="E584" s="48">
        <f>'1_Raw_Games'!O581</f>
        <v/>
      </c>
      <c r="F584" s="52">
        <f>INDEX($L$6:$L$35,MATCH(C584,$K$6:$K$35,0))</f>
        <v/>
      </c>
      <c r="G584" s="52">
        <f>INDEX($L$6:$L$35,MATCH(D584,$K$6:$K$35,0))</f>
        <v/>
      </c>
      <c r="H584" s="52">
        <f>F584-G584+$L$36</f>
        <v/>
      </c>
      <c r="I584" s="51">
        <f>'2_Params'!$B$11*LN(1+EXP(-(2*E584-1)*H584))</f>
        <v/>
      </c>
    </row>
    <row r="585" ht="15" customHeight="1" s="35">
      <c r="A585" s="48">
        <f>'1_Raw_Games'!A582</f>
        <v/>
      </c>
      <c r="B585" s="49">
        <f>'1_Raw_Games'!B582</f>
        <v/>
      </c>
      <c r="C585" s="48">
        <f>'1_Raw_Games'!D582</f>
        <v/>
      </c>
      <c r="D585" s="48">
        <f>'1_Raw_Games'!C582</f>
        <v/>
      </c>
      <c r="E585" s="48">
        <f>'1_Raw_Games'!O582</f>
        <v/>
      </c>
      <c r="F585" s="52">
        <f>INDEX($L$6:$L$35,MATCH(C585,$K$6:$K$35,0))</f>
        <v/>
      </c>
      <c r="G585" s="52">
        <f>INDEX($L$6:$L$35,MATCH(D585,$K$6:$K$35,0))</f>
        <v/>
      </c>
      <c r="H585" s="52">
        <f>F585-G585+$L$36</f>
        <v/>
      </c>
      <c r="I585" s="51">
        <f>'2_Params'!$B$11*LN(1+EXP(-(2*E585-1)*H585))</f>
        <v/>
      </c>
    </row>
    <row r="586" ht="15" customHeight="1" s="35">
      <c r="A586" s="48">
        <f>'1_Raw_Games'!A583</f>
        <v/>
      </c>
      <c r="B586" s="49">
        <f>'1_Raw_Games'!B583</f>
        <v/>
      </c>
      <c r="C586" s="48">
        <f>'1_Raw_Games'!D583</f>
        <v/>
      </c>
      <c r="D586" s="48">
        <f>'1_Raw_Games'!C583</f>
        <v/>
      </c>
      <c r="E586" s="48">
        <f>'1_Raw_Games'!O583</f>
        <v/>
      </c>
      <c r="F586" s="52">
        <f>INDEX($L$6:$L$35,MATCH(C586,$K$6:$K$35,0))</f>
        <v/>
      </c>
      <c r="G586" s="52">
        <f>INDEX($L$6:$L$35,MATCH(D586,$K$6:$K$35,0))</f>
        <v/>
      </c>
      <c r="H586" s="52">
        <f>F586-G586+$L$36</f>
        <v/>
      </c>
      <c r="I586" s="51">
        <f>'2_Params'!$B$11*LN(1+EXP(-(2*E586-1)*H586))</f>
        <v/>
      </c>
    </row>
    <row r="587" ht="15" customHeight="1" s="35">
      <c r="A587" s="48">
        <f>'1_Raw_Games'!A584</f>
        <v/>
      </c>
      <c r="B587" s="49">
        <f>'1_Raw_Games'!B584</f>
        <v/>
      </c>
      <c r="C587" s="48">
        <f>'1_Raw_Games'!D584</f>
        <v/>
      </c>
      <c r="D587" s="48">
        <f>'1_Raw_Games'!C584</f>
        <v/>
      </c>
      <c r="E587" s="48">
        <f>'1_Raw_Games'!O584</f>
        <v/>
      </c>
      <c r="F587" s="52">
        <f>INDEX($L$6:$L$35,MATCH(C587,$K$6:$K$35,0))</f>
        <v/>
      </c>
      <c r="G587" s="52">
        <f>INDEX($L$6:$L$35,MATCH(D587,$K$6:$K$35,0))</f>
        <v/>
      </c>
      <c r="H587" s="52">
        <f>F587-G587+$L$36</f>
        <v/>
      </c>
      <c r="I587" s="51">
        <f>'2_Params'!$B$11*LN(1+EXP(-(2*E587-1)*H587))</f>
        <v/>
      </c>
    </row>
    <row r="588" ht="15" customHeight="1" s="35">
      <c r="A588" s="48">
        <f>'1_Raw_Games'!A585</f>
        <v/>
      </c>
      <c r="B588" s="49">
        <f>'1_Raw_Games'!B585</f>
        <v/>
      </c>
      <c r="C588" s="48">
        <f>'1_Raw_Games'!D585</f>
        <v/>
      </c>
      <c r="D588" s="48">
        <f>'1_Raw_Games'!C585</f>
        <v/>
      </c>
      <c r="E588" s="48">
        <f>'1_Raw_Games'!O585</f>
        <v/>
      </c>
      <c r="F588" s="52">
        <f>INDEX($L$6:$L$35,MATCH(C588,$K$6:$K$35,0))</f>
        <v/>
      </c>
      <c r="G588" s="52">
        <f>INDEX($L$6:$L$35,MATCH(D588,$K$6:$K$35,0))</f>
        <v/>
      </c>
      <c r="H588" s="52">
        <f>F588-G588+$L$36</f>
        <v/>
      </c>
      <c r="I588" s="51">
        <f>'2_Params'!$B$11*LN(1+EXP(-(2*E588-1)*H588))</f>
        <v/>
      </c>
    </row>
    <row r="589" ht="15" customHeight="1" s="35">
      <c r="A589" s="48">
        <f>'1_Raw_Games'!A586</f>
        <v/>
      </c>
      <c r="B589" s="49">
        <f>'1_Raw_Games'!B586</f>
        <v/>
      </c>
      <c r="C589" s="48">
        <f>'1_Raw_Games'!D586</f>
        <v/>
      </c>
      <c r="D589" s="48">
        <f>'1_Raw_Games'!C586</f>
        <v/>
      </c>
      <c r="E589" s="48">
        <f>'1_Raw_Games'!O586</f>
        <v/>
      </c>
      <c r="F589" s="52">
        <f>INDEX($L$6:$L$35,MATCH(C589,$K$6:$K$35,0))</f>
        <v/>
      </c>
      <c r="G589" s="52">
        <f>INDEX($L$6:$L$35,MATCH(D589,$K$6:$K$35,0))</f>
        <v/>
      </c>
      <c r="H589" s="52">
        <f>F589-G589+$L$36</f>
        <v/>
      </c>
      <c r="I589" s="51">
        <f>'2_Params'!$B$11*LN(1+EXP(-(2*E589-1)*H589))</f>
        <v/>
      </c>
    </row>
    <row r="590" ht="15" customHeight="1" s="35">
      <c r="A590" s="48">
        <f>'1_Raw_Games'!A587</f>
        <v/>
      </c>
      <c r="B590" s="49">
        <f>'1_Raw_Games'!B587</f>
        <v/>
      </c>
      <c r="C590" s="48">
        <f>'1_Raw_Games'!D587</f>
        <v/>
      </c>
      <c r="D590" s="48">
        <f>'1_Raw_Games'!C587</f>
        <v/>
      </c>
      <c r="E590" s="48">
        <f>'1_Raw_Games'!O587</f>
        <v/>
      </c>
      <c r="F590" s="52">
        <f>INDEX($L$6:$L$35,MATCH(C590,$K$6:$K$35,0))</f>
        <v/>
      </c>
      <c r="G590" s="52">
        <f>INDEX($L$6:$L$35,MATCH(D590,$K$6:$K$35,0))</f>
        <v/>
      </c>
      <c r="H590" s="52">
        <f>F590-G590+$L$36</f>
        <v/>
      </c>
      <c r="I590" s="51">
        <f>'2_Params'!$B$11*LN(1+EXP(-(2*E590-1)*H590))</f>
        <v/>
      </c>
    </row>
    <row r="591" ht="15" customHeight="1" s="35">
      <c r="A591" s="48">
        <f>'1_Raw_Games'!A588</f>
        <v/>
      </c>
      <c r="B591" s="49">
        <f>'1_Raw_Games'!B588</f>
        <v/>
      </c>
      <c r="C591" s="48">
        <f>'1_Raw_Games'!D588</f>
        <v/>
      </c>
      <c r="D591" s="48">
        <f>'1_Raw_Games'!C588</f>
        <v/>
      </c>
      <c r="E591" s="48">
        <f>'1_Raw_Games'!O588</f>
        <v/>
      </c>
      <c r="F591" s="52">
        <f>INDEX($L$6:$L$35,MATCH(C591,$K$6:$K$35,0))</f>
        <v/>
      </c>
      <c r="G591" s="52">
        <f>INDEX($L$6:$L$35,MATCH(D591,$K$6:$K$35,0))</f>
        <v/>
      </c>
      <c r="H591" s="52">
        <f>F591-G591+$L$36</f>
        <v/>
      </c>
      <c r="I591" s="51">
        <f>'2_Params'!$B$11*LN(1+EXP(-(2*E591-1)*H591))</f>
        <v/>
      </c>
    </row>
    <row r="592" ht="15" customHeight="1" s="35">
      <c r="A592" s="48">
        <f>'1_Raw_Games'!A589</f>
        <v/>
      </c>
      <c r="B592" s="49">
        <f>'1_Raw_Games'!B589</f>
        <v/>
      </c>
      <c r="C592" s="48">
        <f>'1_Raw_Games'!D589</f>
        <v/>
      </c>
      <c r="D592" s="48">
        <f>'1_Raw_Games'!C589</f>
        <v/>
      </c>
      <c r="E592" s="48">
        <f>'1_Raw_Games'!O589</f>
        <v/>
      </c>
      <c r="F592" s="52">
        <f>INDEX($L$6:$L$35,MATCH(C592,$K$6:$K$35,0))</f>
        <v/>
      </c>
      <c r="G592" s="52">
        <f>INDEX($L$6:$L$35,MATCH(D592,$K$6:$K$35,0))</f>
        <v/>
      </c>
      <c r="H592" s="52">
        <f>F592-G592+$L$36</f>
        <v/>
      </c>
      <c r="I592" s="51">
        <f>'2_Params'!$B$11*LN(1+EXP(-(2*E592-1)*H592))</f>
        <v/>
      </c>
    </row>
    <row r="593" ht="15" customHeight="1" s="35">
      <c r="A593" s="48">
        <f>'1_Raw_Games'!A590</f>
        <v/>
      </c>
      <c r="B593" s="49">
        <f>'1_Raw_Games'!B590</f>
        <v/>
      </c>
      <c r="C593" s="48">
        <f>'1_Raw_Games'!D590</f>
        <v/>
      </c>
      <c r="D593" s="48">
        <f>'1_Raw_Games'!C590</f>
        <v/>
      </c>
      <c r="E593" s="48">
        <f>'1_Raw_Games'!O590</f>
        <v/>
      </c>
      <c r="F593" s="52">
        <f>INDEX($L$6:$L$35,MATCH(C593,$K$6:$K$35,0))</f>
        <v/>
      </c>
      <c r="G593" s="52">
        <f>INDEX($L$6:$L$35,MATCH(D593,$K$6:$K$35,0))</f>
        <v/>
      </c>
      <c r="H593" s="52">
        <f>F593-G593+$L$36</f>
        <v/>
      </c>
      <c r="I593" s="51">
        <f>'2_Params'!$B$11*LN(1+EXP(-(2*E593-1)*H593))</f>
        <v/>
      </c>
    </row>
    <row r="594" ht="15" customHeight="1" s="35">
      <c r="A594" s="48">
        <f>'1_Raw_Games'!A591</f>
        <v/>
      </c>
      <c r="B594" s="49">
        <f>'1_Raw_Games'!B591</f>
        <v/>
      </c>
      <c r="C594" s="48">
        <f>'1_Raw_Games'!D591</f>
        <v/>
      </c>
      <c r="D594" s="48">
        <f>'1_Raw_Games'!C591</f>
        <v/>
      </c>
      <c r="E594" s="48">
        <f>'1_Raw_Games'!O591</f>
        <v/>
      </c>
      <c r="F594" s="52">
        <f>INDEX($L$6:$L$35,MATCH(C594,$K$6:$K$35,0))</f>
        <v/>
      </c>
      <c r="G594" s="52">
        <f>INDEX($L$6:$L$35,MATCH(D594,$K$6:$K$35,0))</f>
        <v/>
      </c>
      <c r="H594" s="52">
        <f>F594-G594+$L$36</f>
        <v/>
      </c>
      <c r="I594" s="51">
        <f>'2_Params'!$B$11*LN(1+EXP(-(2*E594-1)*H594))</f>
        <v/>
      </c>
    </row>
    <row r="595" ht="15" customHeight="1" s="35">
      <c r="A595" s="48">
        <f>'1_Raw_Games'!A592</f>
        <v/>
      </c>
      <c r="B595" s="49">
        <f>'1_Raw_Games'!B592</f>
        <v/>
      </c>
      <c r="C595" s="48">
        <f>'1_Raw_Games'!D592</f>
        <v/>
      </c>
      <c r="D595" s="48">
        <f>'1_Raw_Games'!C592</f>
        <v/>
      </c>
      <c r="E595" s="48">
        <f>'1_Raw_Games'!O592</f>
        <v/>
      </c>
      <c r="F595" s="52">
        <f>INDEX($L$6:$L$35,MATCH(C595,$K$6:$K$35,0))</f>
        <v/>
      </c>
      <c r="G595" s="52">
        <f>INDEX($L$6:$L$35,MATCH(D595,$K$6:$K$35,0))</f>
        <v/>
      </c>
      <c r="H595" s="52">
        <f>F595-G595+$L$36</f>
        <v/>
      </c>
      <c r="I595" s="51">
        <f>'2_Params'!$B$11*LN(1+EXP(-(2*E595-1)*H595))</f>
        <v/>
      </c>
    </row>
    <row r="596" ht="15" customHeight="1" s="35">
      <c r="A596" s="48">
        <f>'1_Raw_Games'!A593</f>
        <v/>
      </c>
      <c r="B596" s="49">
        <f>'1_Raw_Games'!B593</f>
        <v/>
      </c>
      <c r="C596" s="48">
        <f>'1_Raw_Games'!D593</f>
        <v/>
      </c>
      <c r="D596" s="48">
        <f>'1_Raw_Games'!C593</f>
        <v/>
      </c>
      <c r="E596" s="48">
        <f>'1_Raw_Games'!O593</f>
        <v/>
      </c>
      <c r="F596" s="52">
        <f>INDEX($L$6:$L$35,MATCH(C596,$K$6:$K$35,0))</f>
        <v/>
      </c>
      <c r="G596" s="52">
        <f>INDEX($L$6:$L$35,MATCH(D596,$K$6:$K$35,0))</f>
        <v/>
      </c>
      <c r="H596" s="52">
        <f>F596-G596+$L$36</f>
        <v/>
      </c>
      <c r="I596" s="51">
        <f>'2_Params'!$B$11*LN(1+EXP(-(2*E596-1)*H596))</f>
        <v/>
      </c>
    </row>
    <row r="597" ht="15" customHeight="1" s="35">
      <c r="A597" s="48">
        <f>'1_Raw_Games'!A594</f>
        <v/>
      </c>
      <c r="B597" s="49">
        <f>'1_Raw_Games'!B594</f>
        <v/>
      </c>
      <c r="C597" s="48">
        <f>'1_Raw_Games'!D594</f>
        <v/>
      </c>
      <c r="D597" s="48">
        <f>'1_Raw_Games'!C594</f>
        <v/>
      </c>
      <c r="E597" s="48">
        <f>'1_Raw_Games'!O594</f>
        <v/>
      </c>
      <c r="F597" s="52">
        <f>INDEX($L$6:$L$35,MATCH(C597,$K$6:$K$35,0))</f>
        <v/>
      </c>
      <c r="G597" s="52">
        <f>INDEX($L$6:$L$35,MATCH(D597,$K$6:$K$35,0))</f>
        <v/>
      </c>
      <c r="H597" s="52">
        <f>F597-G597+$L$36</f>
        <v/>
      </c>
      <c r="I597" s="51">
        <f>'2_Params'!$B$11*LN(1+EXP(-(2*E597-1)*H597))</f>
        <v/>
      </c>
    </row>
    <row r="598" ht="15" customHeight="1" s="35">
      <c r="A598" s="48">
        <f>'1_Raw_Games'!A595</f>
        <v/>
      </c>
      <c r="B598" s="49">
        <f>'1_Raw_Games'!B595</f>
        <v/>
      </c>
      <c r="C598" s="48">
        <f>'1_Raw_Games'!D595</f>
        <v/>
      </c>
      <c r="D598" s="48">
        <f>'1_Raw_Games'!C595</f>
        <v/>
      </c>
      <c r="E598" s="48">
        <f>'1_Raw_Games'!O595</f>
        <v/>
      </c>
      <c r="F598" s="52">
        <f>INDEX($L$6:$L$35,MATCH(C598,$K$6:$K$35,0))</f>
        <v/>
      </c>
      <c r="G598" s="52">
        <f>INDEX($L$6:$L$35,MATCH(D598,$K$6:$K$35,0))</f>
        <v/>
      </c>
      <c r="H598" s="52">
        <f>F598-G598+$L$36</f>
        <v/>
      </c>
      <c r="I598" s="51">
        <f>'2_Params'!$B$11*LN(1+EXP(-(2*E598-1)*H598))</f>
        <v/>
      </c>
    </row>
    <row r="599" ht="15" customHeight="1" s="35">
      <c r="A599" s="48">
        <f>'1_Raw_Games'!A596</f>
        <v/>
      </c>
      <c r="B599" s="49">
        <f>'1_Raw_Games'!B596</f>
        <v/>
      </c>
      <c r="C599" s="48">
        <f>'1_Raw_Games'!D596</f>
        <v/>
      </c>
      <c r="D599" s="48">
        <f>'1_Raw_Games'!C596</f>
        <v/>
      </c>
      <c r="E599" s="48">
        <f>'1_Raw_Games'!O596</f>
        <v/>
      </c>
      <c r="F599" s="52">
        <f>INDEX($L$6:$L$35,MATCH(C599,$K$6:$K$35,0))</f>
        <v/>
      </c>
      <c r="G599" s="52">
        <f>INDEX($L$6:$L$35,MATCH(D599,$K$6:$K$35,0))</f>
        <v/>
      </c>
      <c r="H599" s="52">
        <f>F599-G599+$L$36</f>
        <v/>
      </c>
      <c r="I599" s="51">
        <f>'2_Params'!$B$11*LN(1+EXP(-(2*E599-1)*H599))</f>
        <v/>
      </c>
    </row>
    <row r="600" ht="15" customHeight="1" s="35">
      <c r="A600" s="48">
        <f>'1_Raw_Games'!A597</f>
        <v/>
      </c>
      <c r="B600" s="49">
        <f>'1_Raw_Games'!B597</f>
        <v/>
      </c>
      <c r="C600" s="48">
        <f>'1_Raw_Games'!D597</f>
        <v/>
      </c>
      <c r="D600" s="48">
        <f>'1_Raw_Games'!C597</f>
        <v/>
      </c>
      <c r="E600" s="48">
        <f>'1_Raw_Games'!O597</f>
        <v/>
      </c>
      <c r="F600" s="52">
        <f>INDEX($L$6:$L$35,MATCH(C600,$K$6:$K$35,0))</f>
        <v/>
      </c>
      <c r="G600" s="52">
        <f>INDEX($L$6:$L$35,MATCH(D600,$K$6:$K$35,0))</f>
        <v/>
      </c>
      <c r="H600" s="52">
        <f>F600-G600+$L$36</f>
        <v/>
      </c>
      <c r="I600" s="51">
        <f>'2_Params'!$B$11*LN(1+EXP(-(2*E600-1)*H600))</f>
        <v/>
      </c>
    </row>
    <row r="601" ht="15" customHeight="1" s="35">
      <c r="A601" s="48">
        <f>'1_Raw_Games'!A598</f>
        <v/>
      </c>
      <c r="B601" s="49">
        <f>'1_Raw_Games'!B598</f>
        <v/>
      </c>
      <c r="C601" s="48">
        <f>'1_Raw_Games'!D598</f>
        <v/>
      </c>
      <c r="D601" s="48">
        <f>'1_Raw_Games'!C598</f>
        <v/>
      </c>
      <c r="E601" s="48">
        <f>'1_Raw_Games'!O598</f>
        <v/>
      </c>
      <c r="F601" s="52">
        <f>INDEX($L$6:$L$35,MATCH(C601,$K$6:$K$35,0))</f>
        <v/>
      </c>
      <c r="G601" s="52">
        <f>INDEX($L$6:$L$35,MATCH(D601,$K$6:$K$35,0))</f>
        <v/>
      </c>
      <c r="H601" s="52">
        <f>F601-G601+$L$36</f>
        <v/>
      </c>
      <c r="I601" s="51">
        <f>'2_Params'!$B$11*LN(1+EXP(-(2*E601-1)*H601))</f>
        <v/>
      </c>
    </row>
    <row r="602" ht="15" customHeight="1" s="35">
      <c r="A602" s="48">
        <f>'1_Raw_Games'!A599</f>
        <v/>
      </c>
      <c r="B602" s="49">
        <f>'1_Raw_Games'!B599</f>
        <v/>
      </c>
      <c r="C602" s="48">
        <f>'1_Raw_Games'!D599</f>
        <v/>
      </c>
      <c r="D602" s="48">
        <f>'1_Raw_Games'!C599</f>
        <v/>
      </c>
      <c r="E602" s="48">
        <f>'1_Raw_Games'!O599</f>
        <v/>
      </c>
      <c r="F602" s="52">
        <f>INDEX($L$6:$L$35,MATCH(C602,$K$6:$K$35,0))</f>
        <v/>
      </c>
      <c r="G602" s="52">
        <f>INDEX($L$6:$L$35,MATCH(D602,$K$6:$K$35,0))</f>
        <v/>
      </c>
      <c r="H602" s="52">
        <f>F602-G602+$L$36</f>
        <v/>
      </c>
      <c r="I602" s="51">
        <f>'2_Params'!$B$11*LN(1+EXP(-(2*E602-1)*H602))</f>
        <v/>
      </c>
    </row>
    <row r="603" ht="15" customHeight="1" s="35">
      <c r="A603" s="48">
        <f>'1_Raw_Games'!A600</f>
        <v/>
      </c>
      <c r="B603" s="49">
        <f>'1_Raw_Games'!B600</f>
        <v/>
      </c>
      <c r="C603" s="48">
        <f>'1_Raw_Games'!D600</f>
        <v/>
      </c>
      <c r="D603" s="48">
        <f>'1_Raw_Games'!C600</f>
        <v/>
      </c>
      <c r="E603" s="48">
        <f>'1_Raw_Games'!O600</f>
        <v/>
      </c>
      <c r="F603" s="52">
        <f>INDEX($L$6:$L$35,MATCH(C603,$K$6:$K$35,0))</f>
        <v/>
      </c>
      <c r="G603" s="52">
        <f>INDEX($L$6:$L$35,MATCH(D603,$K$6:$K$35,0))</f>
        <v/>
      </c>
      <c r="H603" s="52">
        <f>F603-G603+$L$36</f>
        <v/>
      </c>
      <c r="I603" s="51">
        <f>'2_Params'!$B$11*LN(1+EXP(-(2*E603-1)*H603))</f>
        <v/>
      </c>
    </row>
    <row r="604" ht="15" customHeight="1" s="35">
      <c r="A604" s="48">
        <f>'1_Raw_Games'!A601</f>
        <v/>
      </c>
      <c r="B604" s="49">
        <f>'1_Raw_Games'!B601</f>
        <v/>
      </c>
      <c r="C604" s="48">
        <f>'1_Raw_Games'!D601</f>
        <v/>
      </c>
      <c r="D604" s="48">
        <f>'1_Raw_Games'!C601</f>
        <v/>
      </c>
      <c r="E604" s="48">
        <f>'1_Raw_Games'!O601</f>
        <v/>
      </c>
      <c r="F604" s="52">
        <f>INDEX($L$6:$L$35,MATCH(C604,$K$6:$K$35,0))</f>
        <v/>
      </c>
      <c r="G604" s="52">
        <f>INDEX($L$6:$L$35,MATCH(D604,$K$6:$K$35,0))</f>
        <v/>
      </c>
      <c r="H604" s="52">
        <f>F604-G604+$L$36</f>
        <v/>
      </c>
      <c r="I604" s="51">
        <f>'2_Params'!$B$11*LN(1+EXP(-(2*E604-1)*H604))</f>
        <v/>
      </c>
    </row>
    <row r="605" ht="15" customHeight="1" s="35">
      <c r="A605" s="48">
        <f>'1_Raw_Games'!A602</f>
        <v/>
      </c>
      <c r="B605" s="49">
        <f>'1_Raw_Games'!B602</f>
        <v/>
      </c>
      <c r="C605" s="48">
        <f>'1_Raw_Games'!D602</f>
        <v/>
      </c>
      <c r="D605" s="48">
        <f>'1_Raw_Games'!C602</f>
        <v/>
      </c>
      <c r="E605" s="48">
        <f>'1_Raw_Games'!O602</f>
        <v/>
      </c>
      <c r="F605" s="52">
        <f>INDEX($L$6:$L$35,MATCH(C605,$K$6:$K$35,0))</f>
        <v/>
      </c>
      <c r="G605" s="52">
        <f>INDEX($L$6:$L$35,MATCH(D605,$K$6:$K$35,0))</f>
        <v/>
      </c>
      <c r="H605" s="52">
        <f>F605-G605+$L$36</f>
        <v/>
      </c>
      <c r="I605" s="51">
        <f>'2_Params'!$B$11*LN(1+EXP(-(2*E605-1)*H605))</f>
        <v/>
      </c>
    </row>
    <row r="606" ht="15" customHeight="1" s="35">
      <c r="A606" s="48">
        <f>'1_Raw_Games'!A603</f>
        <v/>
      </c>
      <c r="B606" s="49">
        <f>'1_Raw_Games'!B603</f>
        <v/>
      </c>
      <c r="C606" s="48">
        <f>'1_Raw_Games'!D603</f>
        <v/>
      </c>
      <c r="D606" s="48">
        <f>'1_Raw_Games'!C603</f>
        <v/>
      </c>
      <c r="E606" s="48">
        <f>'1_Raw_Games'!O603</f>
        <v/>
      </c>
      <c r="F606" s="52">
        <f>INDEX($L$6:$L$35,MATCH(C606,$K$6:$K$35,0))</f>
        <v/>
      </c>
      <c r="G606" s="52">
        <f>INDEX($L$6:$L$35,MATCH(D606,$K$6:$K$35,0))</f>
        <v/>
      </c>
      <c r="H606" s="52">
        <f>F606-G606+$L$36</f>
        <v/>
      </c>
      <c r="I606" s="51">
        <f>'2_Params'!$B$11*LN(1+EXP(-(2*E606-1)*H606))</f>
        <v/>
      </c>
    </row>
    <row r="607" ht="15" customHeight="1" s="35">
      <c r="A607" s="48">
        <f>'1_Raw_Games'!A604</f>
        <v/>
      </c>
      <c r="B607" s="49">
        <f>'1_Raw_Games'!B604</f>
        <v/>
      </c>
      <c r="C607" s="48">
        <f>'1_Raw_Games'!D604</f>
        <v/>
      </c>
      <c r="D607" s="48">
        <f>'1_Raw_Games'!C604</f>
        <v/>
      </c>
      <c r="E607" s="48">
        <f>'1_Raw_Games'!O604</f>
        <v/>
      </c>
      <c r="F607" s="52">
        <f>INDEX($L$6:$L$35,MATCH(C607,$K$6:$K$35,0))</f>
        <v/>
      </c>
      <c r="G607" s="52">
        <f>INDEX($L$6:$L$35,MATCH(D607,$K$6:$K$35,0))</f>
        <v/>
      </c>
      <c r="H607" s="52">
        <f>F607-G607+$L$36</f>
        <v/>
      </c>
      <c r="I607" s="51">
        <f>'2_Params'!$B$11*LN(1+EXP(-(2*E607-1)*H607))</f>
        <v/>
      </c>
    </row>
    <row r="608" ht="15" customHeight="1" s="35">
      <c r="A608" s="48">
        <f>'1_Raw_Games'!A605</f>
        <v/>
      </c>
      <c r="B608" s="49">
        <f>'1_Raw_Games'!B605</f>
        <v/>
      </c>
      <c r="C608" s="48">
        <f>'1_Raw_Games'!D605</f>
        <v/>
      </c>
      <c r="D608" s="48">
        <f>'1_Raw_Games'!C605</f>
        <v/>
      </c>
      <c r="E608" s="48">
        <f>'1_Raw_Games'!O605</f>
        <v/>
      </c>
      <c r="F608" s="52">
        <f>INDEX($L$6:$L$35,MATCH(C608,$K$6:$K$35,0))</f>
        <v/>
      </c>
      <c r="G608" s="52">
        <f>INDEX($L$6:$L$35,MATCH(D608,$K$6:$K$35,0))</f>
        <v/>
      </c>
      <c r="H608" s="52">
        <f>F608-G608+$L$36</f>
        <v/>
      </c>
      <c r="I608" s="51">
        <f>'2_Params'!$B$11*LN(1+EXP(-(2*E608-1)*H608))</f>
        <v/>
      </c>
    </row>
    <row r="609" ht="15" customHeight="1" s="35">
      <c r="A609" s="48">
        <f>'1_Raw_Games'!A606</f>
        <v/>
      </c>
      <c r="B609" s="49">
        <f>'1_Raw_Games'!B606</f>
        <v/>
      </c>
      <c r="C609" s="48">
        <f>'1_Raw_Games'!D606</f>
        <v/>
      </c>
      <c r="D609" s="48">
        <f>'1_Raw_Games'!C606</f>
        <v/>
      </c>
      <c r="E609" s="48">
        <f>'1_Raw_Games'!O606</f>
        <v/>
      </c>
      <c r="F609" s="52">
        <f>INDEX($L$6:$L$35,MATCH(C609,$K$6:$K$35,0))</f>
        <v/>
      </c>
      <c r="G609" s="52">
        <f>INDEX($L$6:$L$35,MATCH(D609,$K$6:$K$35,0))</f>
        <v/>
      </c>
      <c r="H609" s="52">
        <f>F609-G609+$L$36</f>
        <v/>
      </c>
      <c r="I609" s="51">
        <f>'2_Params'!$B$11*LN(1+EXP(-(2*E609-1)*H609))</f>
        <v/>
      </c>
    </row>
    <row r="610" ht="15" customHeight="1" s="35">
      <c r="A610" s="48">
        <f>'1_Raw_Games'!A607</f>
        <v/>
      </c>
      <c r="B610" s="49">
        <f>'1_Raw_Games'!B607</f>
        <v/>
      </c>
      <c r="C610" s="48">
        <f>'1_Raw_Games'!D607</f>
        <v/>
      </c>
      <c r="D610" s="48">
        <f>'1_Raw_Games'!C607</f>
        <v/>
      </c>
      <c r="E610" s="48">
        <f>'1_Raw_Games'!O607</f>
        <v/>
      </c>
      <c r="F610" s="52">
        <f>INDEX($L$6:$L$35,MATCH(C610,$K$6:$K$35,0))</f>
        <v/>
      </c>
      <c r="G610" s="52">
        <f>INDEX($L$6:$L$35,MATCH(D610,$K$6:$K$35,0))</f>
        <v/>
      </c>
      <c r="H610" s="52">
        <f>F610-G610+$L$36</f>
        <v/>
      </c>
      <c r="I610" s="51">
        <f>'2_Params'!$B$11*LN(1+EXP(-(2*E610-1)*H610))</f>
        <v/>
      </c>
    </row>
    <row r="611" ht="15" customHeight="1" s="35">
      <c r="A611" s="48">
        <f>'1_Raw_Games'!A608</f>
        <v/>
      </c>
      <c r="B611" s="49">
        <f>'1_Raw_Games'!B608</f>
        <v/>
      </c>
      <c r="C611" s="48">
        <f>'1_Raw_Games'!D608</f>
        <v/>
      </c>
      <c r="D611" s="48">
        <f>'1_Raw_Games'!C608</f>
        <v/>
      </c>
      <c r="E611" s="48">
        <f>'1_Raw_Games'!O608</f>
        <v/>
      </c>
      <c r="F611" s="52">
        <f>INDEX($L$6:$L$35,MATCH(C611,$K$6:$K$35,0))</f>
        <v/>
      </c>
      <c r="G611" s="52">
        <f>INDEX($L$6:$L$35,MATCH(D611,$K$6:$K$35,0))</f>
        <v/>
      </c>
      <c r="H611" s="52">
        <f>F611-G611+$L$36</f>
        <v/>
      </c>
      <c r="I611" s="51">
        <f>'2_Params'!$B$11*LN(1+EXP(-(2*E611-1)*H611))</f>
        <v/>
      </c>
    </row>
    <row r="612" ht="15" customHeight="1" s="35">
      <c r="A612" s="48">
        <f>'1_Raw_Games'!A609</f>
        <v/>
      </c>
      <c r="B612" s="49">
        <f>'1_Raw_Games'!B609</f>
        <v/>
      </c>
      <c r="C612" s="48">
        <f>'1_Raw_Games'!D609</f>
        <v/>
      </c>
      <c r="D612" s="48">
        <f>'1_Raw_Games'!C609</f>
        <v/>
      </c>
      <c r="E612" s="48">
        <f>'1_Raw_Games'!O609</f>
        <v/>
      </c>
      <c r="F612" s="52">
        <f>INDEX($L$6:$L$35,MATCH(C612,$K$6:$K$35,0))</f>
        <v/>
      </c>
      <c r="G612" s="52">
        <f>INDEX($L$6:$L$35,MATCH(D612,$K$6:$K$35,0))</f>
        <v/>
      </c>
      <c r="H612" s="52">
        <f>F612-G612+$L$36</f>
        <v/>
      </c>
      <c r="I612" s="51">
        <f>'2_Params'!$B$11*LN(1+EXP(-(2*E612-1)*H612))</f>
        <v/>
      </c>
    </row>
    <row r="613" ht="15" customHeight="1" s="35">
      <c r="A613" s="48">
        <f>'1_Raw_Games'!A610</f>
        <v/>
      </c>
      <c r="B613" s="49">
        <f>'1_Raw_Games'!B610</f>
        <v/>
      </c>
      <c r="C613" s="48">
        <f>'1_Raw_Games'!D610</f>
        <v/>
      </c>
      <c r="D613" s="48">
        <f>'1_Raw_Games'!C610</f>
        <v/>
      </c>
      <c r="E613" s="48">
        <f>'1_Raw_Games'!O610</f>
        <v/>
      </c>
      <c r="F613" s="52">
        <f>INDEX($L$6:$L$35,MATCH(C613,$K$6:$K$35,0))</f>
        <v/>
      </c>
      <c r="G613" s="52">
        <f>INDEX($L$6:$L$35,MATCH(D613,$K$6:$K$35,0))</f>
        <v/>
      </c>
      <c r="H613" s="52">
        <f>F613-G613+$L$36</f>
        <v/>
      </c>
      <c r="I613" s="51">
        <f>'2_Params'!$B$11*LN(1+EXP(-(2*E613-1)*H613))</f>
        <v/>
      </c>
    </row>
    <row r="614" ht="15" customHeight="1" s="35">
      <c r="A614" s="48">
        <f>'1_Raw_Games'!A611</f>
        <v/>
      </c>
      <c r="B614" s="49">
        <f>'1_Raw_Games'!B611</f>
        <v/>
      </c>
      <c r="C614" s="48">
        <f>'1_Raw_Games'!D611</f>
        <v/>
      </c>
      <c r="D614" s="48">
        <f>'1_Raw_Games'!C611</f>
        <v/>
      </c>
      <c r="E614" s="48">
        <f>'1_Raw_Games'!O611</f>
        <v/>
      </c>
      <c r="F614" s="52">
        <f>INDEX($L$6:$L$35,MATCH(C614,$K$6:$K$35,0))</f>
        <v/>
      </c>
      <c r="G614" s="52">
        <f>INDEX($L$6:$L$35,MATCH(D614,$K$6:$K$35,0))</f>
        <v/>
      </c>
      <c r="H614" s="52">
        <f>F614-G614+$L$36</f>
        <v/>
      </c>
      <c r="I614" s="51">
        <f>'2_Params'!$B$11*LN(1+EXP(-(2*E614-1)*H614))</f>
        <v/>
      </c>
    </row>
    <row r="615" ht="15" customHeight="1" s="35">
      <c r="A615" s="48">
        <f>'1_Raw_Games'!A612</f>
        <v/>
      </c>
      <c r="B615" s="49">
        <f>'1_Raw_Games'!B612</f>
        <v/>
      </c>
      <c r="C615" s="48">
        <f>'1_Raw_Games'!D612</f>
        <v/>
      </c>
      <c r="D615" s="48">
        <f>'1_Raw_Games'!C612</f>
        <v/>
      </c>
      <c r="E615" s="48">
        <f>'1_Raw_Games'!O612</f>
        <v/>
      </c>
      <c r="F615" s="52">
        <f>INDEX($L$6:$L$35,MATCH(C615,$K$6:$K$35,0))</f>
        <v/>
      </c>
      <c r="G615" s="52">
        <f>INDEX($L$6:$L$35,MATCH(D615,$K$6:$K$35,0))</f>
        <v/>
      </c>
      <c r="H615" s="52">
        <f>F615-G615+$L$36</f>
        <v/>
      </c>
      <c r="I615" s="51">
        <f>'2_Params'!$B$11*LN(1+EXP(-(2*E615-1)*H615))</f>
        <v/>
      </c>
    </row>
    <row r="616" ht="15" customHeight="1" s="35">
      <c r="A616" s="48">
        <f>'1_Raw_Games'!A613</f>
        <v/>
      </c>
      <c r="B616" s="49">
        <f>'1_Raw_Games'!B613</f>
        <v/>
      </c>
      <c r="C616" s="48">
        <f>'1_Raw_Games'!D613</f>
        <v/>
      </c>
      <c r="D616" s="48">
        <f>'1_Raw_Games'!C613</f>
        <v/>
      </c>
      <c r="E616" s="48">
        <f>'1_Raw_Games'!O613</f>
        <v/>
      </c>
      <c r="F616" s="52">
        <f>INDEX($L$6:$L$35,MATCH(C616,$K$6:$K$35,0))</f>
        <v/>
      </c>
      <c r="G616" s="52">
        <f>INDEX($L$6:$L$35,MATCH(D616,$K$6:$K$35,0))</f>
        <v/>
      </c>
      <c r="H616" s="52">
        <f>F616-G616+$L$36</f>
        <v/>
      </c>
      <c r="I616" s="51">
        <f>'2_Params'!$B$11*LN(1+EXP(-(2*E616-1)*H616))</f>
        <v/>
      </c>
    </row>
    <row r="617" ht="15" customHeight="1" s="35">
      <c r="A617" s="48">
        <f>'1_Raw_Games'!A614</f>
        <v/>
      </c>
      <c r="B617" s="49">
        <f>'1_Raw_Games'!B614</f>
        <v/>
      </c>
      <c r="C617" s="48">
        <f>'1_Raw_Games'!D614</f>
        <v/>
      </c>
      <c r="D617" s="48">
        <f>'1_Raw_Games'!C614</f>
        <v/>
      </c>
      <c r="E617" s="48">
        <f>'1_Raw_Games'!O614</f>
        <v/>
      </c>
      <c r="F617" s="52">
        <f>INDEX($L$6:$L$35,MATCH(C617,$K$6:$K$35,0))</f>
        <v/>
      </c>
      <c r="G617" s="52">
        <f>INDEX($L$6:$L$35,MATCH(D617,$K$6:$K$35,0))</f>
        <v/>
      </c>
      <c r="H617" s="52">
        <f>F617-G617+$L$36</f>
        <v/>
      </c>
      <c r="I617" s="51">
        <f>'2_Params'!$B$11*LN(1+EXP(-(2*E617-1)*H617))</f>
        <v/>
      </c>
    </row>
    <row r="618" ht="15" customHeight="1" s="35">
      <c r="A618" s="48">
        <f>'1_Raw_Games'!A615</f>
        <v/>
      </c>
      <c r="B618" s="49">
        <f>'1_Raw_Games'!B615</f>
        <v/>
      </c>
      <c r="C618" s="48">
        <f>'1_Raw_Games'!D615</f>
        <v/>
      </c>
      <c r="D618" s="48">
        <f>'1_Raw_Games'!C615</f>
        <v/>
      </c>
      <c r="E618" s="48">
        <f>'1_Raw_Games'!O615</f>
        <v/>
      </c>
      <c r="F618" s="52">
        <f>INDEX($L$6:$L$35,MATCH(C618,$K$6:$K$35,0))</f>
        <v/>
      </c>
      <c r="G618" s="52">
        <f>INDEX($L$6:$L$35,MATCH(D618,$K$6:$K$35,0))</f>
        <v/>
      </c>
      <c r="H618" s="52">
        <f>F618-G618+$L$36</f>
        <v/>
      </c>
      <c r="I618" s="51">
        <f>'2_Params'!$B$11*LN(1+EXP(-(2*E618-1)*H618))</f>
        <v/>
      </c>
    </row>
    <row r="619" ht="15" customHeight="1" s="35">
      <c r="A619" s="48">
        <f>'1_Raw_Games'!A616</f>
        <v/>
      </c>
      <c r="B619" s="49">
        <f>'1_Raw_Games'!B616</f>
        <v/>
      </c>
      <c r="C619" s="48">
        <f>'1_Raw_Games'!D616</f>
        <v/>
      </c>
      <c r="D619" s="48">
        <f>'1_Raw_Games'!C616</f>
        <v/>
      </c>
      <c r="E619" s="48">
        <f>'1_Raw_Games'!O616</f>
        <v/>
      </c>
      <c r="F619" s="52">
        <f>INDEX($L$6:$L$35,MATCH(C619,$K$6:$K$35,0))</f>
        <v/>
      </c>
      <c r="G619" s="52">
        <f>INDEX($L$6:$L$35,MATCH(D619,$K$6:$K$35,0))</f>
        <v/>
      </c>
      <c r="H619" s="52">
        <f>F619-G619+$L$36</f>
        <v/>
      </c>
      <c r="I619" s="51">
        <f>'2_Params'!$B$11*LN(1+EXP(-(2*E619-1)*H619))</f>
        <v/>
      </c>
    </row>
    <row r="620" ht="15" customHeight="1" s="35">
      <c r="A620" s="48">
        <f>'1_Raw_Games'!A617</f>
        <v/>
      </c>
      <c r="B620" s="49">
        <f>'1_Raw_Games'!B617</f>
        <v/>
      </c>
      <c r="C620" s="48">
        <f>'1_Raw_Games'!D617</f>
        <v/>
      </c>
      <c r="D620" s="48">
        <f>'1_Raw_Games'!C617</f>
        <v/>
      </c>
      <c r="E620" s="48">
        <f>'1_Raw_Games'!O617</f>
        <v/>
      </c>
      <c r="F620" s="52">
        <f>INDEX($L$6:$L$35,MATCH(C620,$K$6:$K$35,0))</f>
        <v/>
      </c>
      <c r="G620" s="52">
        <f>INDEX($L$6:$L$35,MATCH(D620,$K$6:$K$35,0))</f>
        <v/>
      </c>
      <c r="H620" s="52">
        <f>F620-G620+$L$36</f>
        <v/>
      </c>
      <c r="I620" s="51">
        <f>'2_Params'!$B$11*LN(1+EXP(-(2*E620-1)*H620))</f>
        <v/>
      </c>
    </row>
    <row r="621" ht="15" customHeight="1" s="35">
      <c r="A621" s="48">
        <f>'1_Raw_Games'!A618</f>
        <v/>
      </c>
      <c r="B621" s="49">
        <f>'1_Raw_Games'!B618</f>
        <v/>
      </c>
      <c r="C621" s="48">
        <f>'1_Raw_Games'!D618</f>
        <v/>
      </c>
      <c r="D621" s="48">
        <f>'1_Raw_Games'!C618</f>
        <v/>
      </c>
      <c r="E621" s="48">
        <f>'1_Raw_Games'!O618</f>
        <v/>
      </c>
      <c r="F621" s="52">
        <f>INDEX($L$6:$L$35,MATCH(C621,$K$6:$K$35,0))</f>
        <v/>
      </c>
      <c r="G621" s="52">
        <f>INDEX($L$6:$L$35,MATCH(D621,$K$6:$K$35,0))</f>
        <v/>
      </c>
      <c r="H621" s="52">
        <f>F621-G621+$L$36</f>
        <v/>
      </c>
      <c r="I621" s="51">
        <f>'2_Params'!$B$11*LN(1+EXP(-(2*E621-1)*H621))</f>
        <v/>
      </c>
    </row>
    <row r="622" ht="15" customHeight="1" s="35">
      <c r="A622" s="48">
        <f>'1_Raw_Games'!A619</f>
        <v/>
      </c>
      <c r="B622" s="49">
        <f>'1_Raw_Games'!B619</f>
        <v/>
      </c>
      <c r="C622" s="48">
        <f>'1_Raw_Games'!D619</f>
        <v/>
      </c>
      <c r="D622" s="48">
        <f>'1_Raw_Games'!C619</f>
        <v/>
      </c>
      <c r="E622" s="48">
        <f>'1_Raw_Games'!O619</f>
        <v/>
      </c>
      <c r="F622" s="52">
        <f>INDEX($L$6:$L$35,MATCH(C622,$K$6:$K$35,0))</f>
        <v/>
      </c>
      <c r="G622" s="52">
        <f>INDEX($L$6:$L$35,MATCH(D622,$K$6:$K$35,0))</f>
        <v/>
      </c>
      <c r="H622" s="52">
        <f>F622-G622+$L$36</f>
        <v/>
      </c>
      <c r="I622" s="51">
        <f>'2_Params'!$B$11*LN(1+EXP(-(2*E622-1)*H622))</f>
        <v/>
      </c>
    </row>
    <row r="623" ht="15" customHeight="1" s="35">
      <c r="A623" s="48">
        <f>'1_Raw_Games'!A620</f>
        <v/>
      </c>
      <c r="B623" s="49">
        <f>'1_Raw_Games'!B620</f>
        <v/>
      </c>
      <c r="C623" s="48">
        <f>'1_Raw_Games'!D620</f>
        <v/>
      </c>
      <c r="D623" s="48">
        <f>'1_Raw_Games'!C620</f>
        <v/>
      </c>
      <c r="E623" s="48">
        <f>'1_Raw_Games'!O620</f>
        <v/>
      </c>
      <c r="F623" s="52">
        <f>INDEX($L$6:$L$35,MATCH(C623,$K$6:$K$35,0))</f>
        <v/>
      </c>
      <c r="G623" s="52">
        <f>INDEX($L$6:$L$35,MATCH(D623,$K$6:$K$35,0))</f>
        <v/>
      </c>
      <c r="H623" s="52">
        <f>F623-G623+$L$36</f>
        <v/>
      </c>
      <c r="I623" s="51">
        <f>'2_Params'!$B$11*LN(1+EXP(-(2*E623-1)*H623))</f>
        <v/>
      </c>
    </row>
    <row r="624" ht="15" customHeight="1" s="35">
      <c r="A624" s="48">
        <f>'1_Raw_Games'!A621</f>
        <v/>
      </c>
      <c r="B624" s="49">
        <f>'1_Raw_Games'!B621</f>
        <v/>
      </c>
      <c r="C624" s="48">
        <f>'1_Raw_Games'!D621</f>
        <v/>
      </c>
      <c r="D624" s="48">
        <f>'1_Raw_Games'!C621</f>
        <v/>
      </c>
      <c r="E624" s="48">
        <f>'1_Raw_Games'!O621</f>
        <v/>
      </c>
      <c r="F624" s="52">
        <f>INDEX($L$6:$L$35,MATCH(C624,$K$6:$K$35,0))</f>
        <v/>
      </c>
      <c r="G624" s="52">
        <f>INDEX($L$6:$L$35,MATCH(D624,$K$6:$K$35,0))</f>
        <v/>
      </c>
      <c r="H624" s="52">
        <f>F624-G624+$L$36</f>
        <v/>
      </c>
      <c r="I624" s="51">
        <f>'2_Params'!$B$11*LN(1+EXP(-(2*E624-1)*H624))</f>
        <v/>
      </c>
    </row>
    <row r="625" ht="15" customHeight="1" s="35">
      <c r="A625" s="48">
        <f>'1_Raw_Games'!A622</f>
        <v/>
      </c>
      <c r="B625" s="49">
        <f>'1_Raw_Games'!B622</f>
        <v/>
      </c>
      <c r="C625" s="48">
        <f>'1_Raw_Games'!D622</f>
        <v/>
      </c>
      <c r="D625" s="48">
        <f>'1_Raw_Games'!C622</f>
        <v/>
      </c>
      <c r="E625" s="48">
        <f>'1_Raw_Games'!O622</f>
        <v/>
      </c>
      <c r="F625" s="52">
        <f>INDEX($L$6:$L$35,MATCH(C625,$K$6:$K$35,0))</f>
        <v/>
      </c>
      <c r="G625" s="52">
        <f>INDEX($L$6:$L$35,MATCH(D625,$K$6:$K$35,0))</f>
        <v/>
      </c>
      <c r="H625" s="52">
        <f>F625-G625+$L$36</f>
        <v/>
      </c>
      <c r="I625" s="51">
        <f>'2_Params'!$B$11*LN(1+EXP(-(2*E625-1)*H625))</f>
        <v/>
      </c>
    </row>
    <row r="626" ht="15" customHeight="1" s="35">
      <c r="A626" s="48">
        <f>'1_Raw_Games'!A623</f>
        <v/>
      </c>
      <c r="B626" s="49">
        <f>'1_Raw_Games'!B623</f>
        <v/>
      </c>
      <c r="C626" s="48">
        <f>'1_Raw_Games'!D623</f>
        <v/>
      </c>
      <c r="D626" s="48">
        <f>'1_Raw_Games'!C623</f>
        <v/>
      </c>
      <c r="E626" s="48">
        <f>'1_Raw_Games'!O623</f>
        <v/>
      </c>
      <c r="F626" s="52">
        <f>INDEX($L$6:$L$35,MATCH(C626,$K$6:$K$35,0))</f>
        <v/>
      </c>
      <c r="G626" s="52">
        <f>INDEX($L$6:$L$35,MATCH(D626,$K$6:$K$35,0))</f>
        <v/>
      </c>
      <c r="H626" s="52">
        <f>F626-G626+$L$36</f>
        <v/>
      </c>
      <c r="I626" s="51">
        <f>'2_Params'!$B$11*LN(1+EXP(-(2*E626-1)*H626))</f>
        <v/>
      </c>
    </row>
    <row r="627" ht="15" customHeight="1" s="35">
      <c r="A627" s="48">
        <f>'1_Raw_Games'!A624</f>
        <v/>
      </c>
      <c r="B627" s="49">
        <f>'1_Raw_Games'!B624</f>
        <v/>
      </c>
      <c r="C627" s="48">
        <f>'1_Raw_Games'!D624</f>
        <v/>
      </c>
      <c r="D627" s="48">
        <f>'1_Raw_Games'!C624</f>
        <v/>
      </c>
      <c r="E627" s="48">
        <f>'1_Raw_Games'!O624</f>
        <v/>
      </c>
      <c r="F627" s="52">
        <f>INDEX($L$6:$L$35,MATCH(C627,$K$6:$K$35,0))</f>
        <v/>
      </c>
      <c r="G627" s="52">
        <f>INDEX($L$6:$L$35,MATCH(D627,$K$6:$K$35,0))</f>
        <v/>
      </c>
      <c r="H627" s="52">
        <f>F627-G627+$L$36</f>
        <v/>
      </c>
      <c r="I627" s="51">
        <f>'2_Params'!$B$11*LN(1+EXP(-(2*E627-1)*H627))</f>
        <v/>
      </c>
    </row>
    <row r="628" ht="15" customHeight="1" s="35">
      <c r="A628" s="48">
        <f>'1_Raw_Games'!A625</f>
        <v/>
      </c>
      <c r="B628" s="49">
        <f>'1_Raw_Games'!B625</f>
        <v/>
      </c>
      <c r="C628" s="48">
        <f>'1_Raw_Games'!D625</f>
        <v/>
      </c>
      <c r="D628" s="48">
        <f>'1_Raw_Games'!C625</f>
        <v/>
      </c>
      <c r="E628" s="48">
        <f>'1_Raw_Games'!O625</f>
        <v/>
      </c>
      <c r="F628" s="52">
        <f>INDEX($L$6:$L$35,MATCH(C628,$K$6:$K$35,0))</f>
        <v/>
      </c>
      <c r="G628" s="52">
        <f>INDEX($L$6:$L$35,MATCH(D628,$K$6:$K$35,0))</f>
        <v/>
      </c>
      <c r="H628" s="52">
        <f>F628-G628+$L$36</f>
        <v/>
      </c>
      <c r="I628" s="51">
        <f>'2_Params'!$B$11*LN(1+EXP(-(2*E628-1)*H628))</f>
        <v/>
      </c>
    </row>
    <row r="629" ht="15" customHeight="1" s="35">
      <c r="A629" s="48">
        <f>'1_Raw_Games'!A626</f>
        <v/>
      </c>
      <c r="B629" s="49">
        <f>'1_Raw_Games'!B626</f>
        <v/>
      </c>
      <c r="C629" s="48">
        <f>'1_Raw_Games'!D626</f>
        <v/>
      </c>
      <c r="D629" s="48">
        <f>'1_Raw_Games'!C626</f>
        <v/>
      </c>
      <c r="E629" s="48">
        <f>'1_Raw_Games'!O626</f>
        <v/>
      </c>
      <c r="F629" s="52">
        <f>INDEX($L$6:$L$35,MATCH(C629,$K$6:$K$35,0))</f>
        <v/>
      </c>
      <c r="G629" s="52">
        <f>INDEX($L$6:$L$35,MATCH(D629,$K$6:$K$35,0))</f>
        <v/>
      </c>
      <c r="H629" s="52">
        <f>F629-G629+$L$36</f>
        <v/>
      </c>
      <c r="I629" s="51">
        <f>'2_Params'!$B$11*LN(1+EXP(-(2*E629-1)*H629))</f>
        <v/>
      </c>
    </row>
    <row r="630" ht="15" customHeight="1" s="35">
      <c r="A630" s="48">
        <f>'1_Raw_Games'!A627</f>
        <v/>
      </c>
      <c r="B630" s="49">
        <f>'1_Raw_Games'!B627</f>
        <v/>
      </c>
      <c r="C630" s="48">
        <f>'1_Raw_Games'!D627</f>
        <v/>
      </c>
      <c r="D630" s="48">
        <f>'1_Raw_Games'!C627</f>
        <v/>
      </c>
      <c r="E630" s="48">
        <f>'1_Raw_Games'!O627</f>
        <v/>
      </c>
      <c r="F630" s="52">
        <f>INDEX($L$6:$L$35,MATCH(C630,$K$6:$K$35,0))</f>
        <v/>
      </c>
      <c r="G630" s="52">
        <f>INDEX($L$6:$L$35,MATCH(D630,$K$6:$K$35,0))</f>
        <v/>
      </c>
      <c r="H630" s="52">
        <f>F630-G630+$L$36</f>
        <v/>
      </c>
      <c r="I630" s="51">
        <f>'2_Params'!$B$11*LN(1+EXP(-(2*E630-1)*H630))</f>
        <v/>
      </c>
    </row>
    <row r="631" ht="15" customHeight="1" s="35">
      <c r="A631" s="48">
        <f>'1_Raw_Games'!A628</f>
        <v/>
      </c>
      <c r="B631" s="49">
        <f>'1_Raw_Games'!B628</f>
        <v/>
      </c>
      <c r="C631" s="48">
        <f>'1_Raw_Games'!D628</f>
        <v/>
      </c>
      <c r="D631" s="48">
        <f>'1_Raw_Games'!C628</f>
        <v/>
      </c>
      <c r="E631" s="48">
        <f>'1_Raw_Games'!O628</f>
        <v/>
      </c>
      <c r="F631" s="52">
        <f>INDEX($L$6:$L$35,MATCH(C631,$K$6:$K$35,0))</f>
        <v/>
      </c>
      <c r="G631" s="52">
        <f>INDEX($L$6:$L$35,MATCH(D631,$K$6:$K$35,0))</f>
        <v/>
      </c>
      <c r="H631" s="52">
        <f>F631-G631+$L$36</f>
        <v/>
      </c>
      <c r="I631" s="51">
        <f>'2_Params'!$B$11*LN(1+EXP(-(2*E631-1)*H631))</f>
        <v/>
      </c>
    </row>
    <row r="632" ht="15" customHeight="1" s="35">
      <c r="A632" s="48">
        <f>'1_Raw_Games'!A629</f>
        <v/>
      </c>
      <c r="B632" s="49">
        <f>'1_Raw_Games'!B629</f>
        <v/>
      </c>
      <c r="C632" s="48">
        <f>'1_Raw_Games'!D629</f>
        <v/>
      </c>
      <c r="D632" s="48">
        <f>'1_Raw_Games'!C629</f>
        <v/>
      </c>
      <c r="E632" s="48">
        <f>'1_Raw_Games'!O629</f>
        <v/>
      </c>
      <c r="F632" s="52">
        <f>INDEX($L$6:$L$35,MATCH(C632,$K$6:$K$35,0))</f>
        <v/>
      </c>
      <c r="G632" s="52">
        <f>INDEX($L$6:$L$35,MATCH(D632,$K$6:$K$35,0))</f>
        <v/>
      </c>
      <c r="H632" s="52">
        <f>F632-G632+$L$36</f>
        <v/>
      </c>
      <c r="I632" s="51">
        <f>'2_Params'!$B$11*LN(1+EXP(-(2*E632-1)*H632))</f>
        <v/>
      </c>
    </row>
    <row r="633" ht="15" customHeight="1" s="35">
      <c r="A633" s="48">
        <f>'1_Raw_Games'!A630</f>
        <v/>
      </c>
      <c r="B633" s="49">
        <f>'1_Raw_Games'!B630</f>
        <v/>
      </c>
      <c r="C633" s="48">
        <f>'1_Raw_Games'!D630</f>
        <v/>
      </c>
      <c r="D633" s="48">
        <f>'1_Raw_Games'!C630</f>
        <v/>
      </c>
      <c r="E633" s="48">
        <f>'1_Raw_Games'!O630</f>
        <v/>
      </c>
      <c r="F633" s="52">
        <f>INDEX($L$6:$L$35,MATCH(C633,$K$6:$K$35,0))</f>
        <v/>
      </c>
      <c r="G633" s="52">
        <f>INDEX($L$6:$L$35,MATCH(D633,$K$6:$K$35,0))</f>
        <v/>
      </c>
      <c r="H633" s="52">
        <f>F633-G633+$L$36</f>
        <v/>
      </c>
      <c r="I633" s="51">
        <f>'2_Params'!$B$11*LN(1+EXP(-(2*E633-1)*H633))</f>
        <v/>
      </c>
    </row>
    <row r="634" ht="15" customHeight="1" s="35">
      <c r="A634" s="48">
        <f>'1_Raw_Games'!A631</f>
        <v/>
      </c>
      <c r="B634" s="49">
        <f>'1_Raw_Games'!B631</f>
        <v/>
      </c>
      <c r="C634" s="48">
        <f>'1_Raw_Games'!D631</f>
        <v/>
      </c>
      <c r="D634" s="48">
        <f>'1_Raw_Games'!C631</f>
        <v/>
      </c>
      <c r="E634" s="48">
        <f>'1_Raw_Games'!O631</f>
        <v/>
      </c>
      <c r="F634" s="52">
        <f>INDEX($L$6:$L$35,MATCH(C634,$K$6:$K$35,0))</f>
        <v/>
      </c>
      <c r="G634" s="52">
        <f>INDEX($L$6:$L$35,MATCH(D634,$K$6:$K$35,0))</f>
        <v/>
      </c>
      <c r="H634" s="52">
        <f>F634-G634+$L$36</f>
        <v/>
      </c>
      <c r="I634" s="51">
        <f>'2_Params'!$B$11*LN(1+EXP(-(2*E634-1)*H634))</f>
        <v/>
      </c>
    </row>
    <row r="635" ht="15" customHeight="1" s="35">
      <c r="A635" s="48">
        <f>'1_Raw_Games'!A632</f>
        <v/>
      </c>
      <c r="B635" s="49">
        <f>'1_Raw_Games'!B632</f>
        <v/>
      </c>
      <c r="C635" s="48">
        <f>'1_Raw_Games'!D632</f>
        <v/>
      </c>
      <c r="D635" s="48">
        <f>'1_Raw_Games'!C632</f>
        <v/>
      </c>
      <c r="E635" s="48">
        <f>'1_Raw_Games'!O632</f>
        <v/>
      </c>
      <c r="F635" s="52">
        <f>INDEX($L$6:$L$35,MATCH(C635,$K$6:$K$35,0))</f>
        <v/>
      </c>
      <c r="G635" s="52">
        <f>INDEX($L$6:$L$35,MATCH(D635,$K$6:$K$35,0))</f>
        <v/>
      </c>
      <c r="H635" s="52">
        <f>F635-G635+$L$36</f>
        <v/>
      </c>
      <c r="I635" s="51">
        <f>'2_Params'!$B$11*LN(1+EXP(-(2*E635-1)*H635))</f>
        <v/>
      </c>
    </row>
    <row r="636" ht="15" customHeight="1" s="35">
      <c r="A636" s="48">
        <f>'1_Raw_Games'!A633</f>
        <v/>
      </c>
      <c r="B636" s="49">
        <f>'1_Raw_Games'!B633</f>
        <v/>
      </c>
      <c r="C636" s="48">
        <f>'1_Raw_Games'!D633</f>
        <v/>
      </c>
      <c r="D636" s="48">
        <f>'1_Raw_Games'!C633</f>
        <v/>
      </c>
      <c r="E636" s="48">
        <f>'1_Raw_Games'!O633</f>
        <v/>
      </c>
      <c r="F636" s="52">
        <f>INDEX($L$6:$L$35,MATCH(C636,$K$6:$K$35,0))</f>
        <v/>
      </c>
      <c r="G636" s="52">
        <f>INDEX($L$6:$L$35,MATCH(D636,$K$6:$K$35,0))</f>
        <v/>
      </c>
      <c r="H636" s="52">
        <f>F636-G636+$L$36</f>
        <v/>
      </c>
      <c r="I636" s="51">
        <f>'2_Params'!$B$11*LN(1+EXP(-(2*E636-1)*H636))</f>
        <v/>
      </c>
    </row>
    <row r="637" ht="15" customHeight="1" s="35">
      <c r="A637" s="48">
        <f>'1_Raw_Games'!A634</f>
        <v/>
      </c>
      <c r="B637" s="49">
        <f>'1_Raw_Games'!B634</f>
        <v/>
      </c>
      <c r="C637" s="48">
        <f>'1_Raw_Games'!D634</f>
        <v/>
      </c>
      <c r="D637" s="48">
        <f>'1_Raw_Games'!C634</f>
        <v/>
      </c>
      <c r="E637" s="48">
        <f>'1_Raw_Games'!O634</f>
        <v/>
      </c>
      <c r="F637" s="52">
        <f>INDEX($L$6:$L$35,MATCH(C637,$K$6:$K$35,0))</f>
        <v/>
      </c>
      <c r="G637" s="52">
        <f>INDEX($L$6:$L$35,MATCH(D637,$K$6:$K$35,0))</f>
        <v/>
      </c>
      <c r="H637" s="52">
        <f>F637-G637+$L$36</f>
        <v/>
      </c>
      <c r="I637" s="51">
        <f>'2_Params'!$B$11*LN(1+EXP(-(2*E637-1)*H637))</f>
        <v/>
      </c>
    </row>
    <row r="638" ht="15" customHeight="1" s="35">
      <c r="A638" s="48">
        <f>'1_Raw_Games'!A635</f>
        <v/>
      </c>
      <c r="B638" s="49">
        <f>'1_Raw_Games'!B635</f>
        <v/>
      </c>
      <c r="C638" s="48">
        <f>'1_Raw_Games'!D635</f>
        <v/>
      </c>
      <c r="D638" s="48">
        <f>'1_Raw_Games'!C635</f>
        <v/>
      </c>
      <c r="E638" s="48">
        <f>'1_Raw_Games'!O635</f>
        <v/>
      </c>
      <c r="F638" s="52">
        <f>INDEX($L$6:$L$35,MATCH(C638,$K$6:$K$35,0))</f>
        <v/>
      </c>
      <c r="G638" s="52">
        <f>INDEX($L$6:$L$35,MATCH(D638,$K$6:$K$35,0))</f>
        <v/>
      </c>
      <c r="H638" s="52">
        <f>F638-G638+$L$36</f>
        <v/>
      </c>
      <c r="I638" s="51">
        <f>'2_Params'!$B$11*LN(1+EXP(-(2*E638-1)*H638))</f>
        <v/>
      </c>
    </row>
    <row r="639" ht="15" customHeight="1" s="35">
      <c r="A639" s="48">
        <f>'1_Raw_Games'!A636</f>
        <v/>
      </c>
      <c r="B639" s="49">
        <f>'1_Raw_Games'!B636</f>
        <v/>
      </c>
      <c r="C639" s="48">
        <f>'1_Raw_Games'!D636</f>
        <v/>
      </c>
      <c r="D639" s="48">
        <f>'1_Raw_Games'!C636</f>
        <v/>
      </c>
      <c r="E639" s="48">
        <f>'1_Raw_Games'!O636</f>
        <v/>
      </c>
      <c r="F639" s="52">
        <f>INDEX($L$6:$L$35,MATCH(C639,$K$6:$K$35,0))</f>
        <v/>
      </c>
      <c r="G639" s="52">
        <f>INDEX($L$6:$L$35,MATCH(D639,$K$6:$K$35,0))</f>
        <v/>
      </c>
      <c r="H639" s="52">
        <f>F639-G639+$L$36</f>
        <v/>
      </c>
      <c r="I639" s="51">
        <f>'2_Params'!$B$11*LN(1+EXP(-(2*E639-1)*H639))</f>
        <v/>
      </c>
    </row>
    <row r="640" ht="15" customHeight="1" s="35">
      <c r="A640" s="48">
        <f>'1_Raw_Games'!A637</f>
        <v/>
      </c>
      <c r="B640" s="49">
        <f>'1_Raw_Games'!B637</f>
        <v/>
      </c>
      <c r="C640" s="48">
        <f>'1_Raw_Games'!D637</f>
        <v/>
      </c>
      <c r="D640" s="48">
        <f>'1_Raw_Games'!C637</f>
        <v/>
      </c>
      <c r="E640" s="48">
        <f>'1_Raw_Games'!O637</f>
        <v/>
      </c>
      <c r="F640" s="52">
        <f>INDEX($L$6:$L$35,MATCH(C640,$K$6:$K$35,0))</f>
        <v/>
      </c>
      <c r="G640" s="52">
        <f>INDEX($L$6:$L$35,MATCH(D640,$K$6:$K$35,0))</f>
        <v/>
      </c>
      <c r="H640" s="52">
        <f>F640-G640+$L$36</f>
        <v/>
      </c>
      <c r="I640" s="51">
        <f>'2_Params'!$B$11*LN(1+EXP(-(2*E640-1)*H640))</f>
        <v/>
      </c>
    </row>
    <row r="641" ht="15" customHeight="1" s="35">
      <c r="A641" s="48">
        <f>'1_Raw_Games'!A638</f>
        <v/>
      </c>
      <c r="B641" s="49">
        <f>'1_Raw_Games'!B638</f>
        <v/>
      </c>
      <c r="C641" s="48">
        <f>'1_Raw_Games'!D638</f>
        <v/>
      </c>
      <c r="D641" s="48">
        <f>'1_Raw_Games'!C638</f>
        <v/>
      </c>
      <c r="E641" s="48">
        <f>'1_Raw_Games'!O638</f>
        <v/>
      </c>
      <c r="F641" s="52">
        <f>INDEX($L$6:$L$35,MATCH(C641,$K$6:$K$35,0))</f>
        <v/>
      </c>
      <c r="G641" s="52">
        <f>INDEX($L$6:$L$35,MATCH(D641,$K$6:$K$35,0))</f>
        <v/>
      </c>
      <c r="H641" s="52">
        <f>F641-G641+$L$36</f>
        <v/>
      </c>
      <c r="I641" s="51">
        <f>'2_Params'!$B$11*LN(1+EXP(-(2*E641-1)*H641))</f>
        <v/>
      </c>
    </row>
    <row r="642" ht="15" customHeight="1" s="35">
      <c r="A642" s="48">
        <f>'1_Raw_Games'!A639</f>
        <v/>
      </c>
      <c r="B642" s="49">
        <f>'1_Raw_Games'!B639</f>
        <v/>
      </c>
      <c r="C642" s="48">
        <f>'1_Raw_Games'!D639</f>
        <v/>
      </c>
      <c r="D642" s="48">
        <f>'1_Raw_Games'!C639</f>
        <v/>
      </c>
      <c r="E642" s="48">
        <f>'1_Raw_Games'!O639</f>
        <v/>
      </c>
      <c r="F642" s="52">
        <f>INDEX($L$6:$L$35,MATCH(C642,$K$6:$K$35,0))</f>
        <v/>
      </c>
      <c r="G642" s="52">
        <f>INDEX($L$6:$L$35,MATCH(D642,$K$6:$K$35,0))</f>
        <v/>
      </c>
      <c r="H642" s="52">
        <f>F642-G642+$L$36</f>
        <v/>
      </c>
      <c r="I642" s="51">
        <f>'2_Params'!$B$11*LN(1+EXP(-(2*E642-1)*H642))</f>
        <v/>
      </c>
    </row>
    <row r="643" ht="15" customHeight="1" s="35">
      <c r="A643" s="48">
        <f>'1_Raw_Games'!A640</f>
        <v/>
      </c>
      <c r="B643" s="49">
        <f>'1_Raw_Games'!B640</f>
        <v/>
      </c>
      <c r="C643" s="48">
        <f>'1_Raw_Games'!D640</f>
        <v/>
      </c>
      <c r="D643" s="48">
        <f>'1_Raw_Games'!C640</f>
        <v/>
      </c>
      <c r="E643" s="48">
        <f>'1_Raw_Games'!O640</f>
        <v/>
      </c>
      <c r="F643" s="52">
        <f>INDEX($L$6:$L$35,MATCH(C643,$K$6:$K$35,0))</f>
        <v/>
      </c>
      <c r="G643" s="52">
        <f>INDEX($L$6:$L$35,MATCH(D643,$K$6:$K$35,0))</f>
        <v/>
      </c>
      <c r="H643" s="52">
        <f>F643-G643+$L$36</f>
        <v/>
      </c>
      <c r="I643" s="51">
        <f>'2_Params'!$B$11*LN(1+EXP(-(2*E643-1)*H643))</f>
        <v/>
      </c>
    </row>
    <row r="644" ht="15" customHeight="1" s="35">
      <c r="A644" s="48">
        <f>'1_Raw_Games'!A641</f>
        <v/>
      </c>
      <c r="B644" s="49">
        <f>'1_Raw_Games'!B641</f>
        <v/>
      </c>
      <c r="C644" s="48">
        <f>'1_Raw_Games'!D641</f>
        <v/>
      </c>
      <c r="D644" s="48">
        <f>'1_Raw_Games'!C641</f>
        <v/>
      </c>
      <c r="E644" s="48">
        <f>'1_Raw_Games'!O641</f>
        <v/>
      </c>
      <c r="F644" s="52">
        <f>INDEX($L$6:$L$35,MATCH(C644,$K$6:$K$35,0))</f>
        <v/>
      </c>
      <c r="G644" s="52">
        <f>INDEX($L$6:$L$35,MATCH(D644,$K$6:$K$35,0))</f>
        <v/>
      </c>
      <c r="H644" s="52">
        <f>F644-G644+$L$36</f>
        <v/>
      </c>
      <c r="I644" s="51">
        <f>'2_Params'!$B$11*LN(1+EXP(-(2*E644-1)*H644))</f>
        <v/>
      </c>
    </row>
    <row r="645" ht="15" customHeight="1" s="35">
      <c r="A645" s="48">
        <f>'1_Raw_Games'!A642</f>
        <v/>
      </c>
      <c r="B645" s="49">
        <f>'1_Raw_Games'!B642</f>
        <v/>
      </c>
      <c r="C645" s="48">
        <f>'1_Raw_Games'!D642</f>
        <v/>
      </c>
      <c r="D645" s="48">
        <f>'1_Raw_Games'!C642</f>
        <v/>
      </c>
      <c r="E645" s="48">
        <f>'1_Raw_Games'!O642</f>
        <v/>
      </c>
      <c r="F645" s="52">
        <f>INDEX($L$6:$L$35,MATCH(C645,$K$6:$K$35,0))</f>
        <v/>
      </c>
      <c r="G645" s="52">
        <f>INDEX($L$6:$L$35,MATCH(D645,$K$6:$K$35,0))</f>
        <v/>
      </c>
      <c r="H645" s="52">
        <f>F645-G645+$L$36</f>
        <v/>
      </c>
      <c r="I645" s="51">
        <f>'2_Params'!$B$11*LN(1+EXP(-(2*E645-1)*H645))</f>
        <v/>
      </c>
    </row>
    <row r="646" ht="15" customHeight="1" s="35">
      <c r="A646" s="48">
        <f>'1_Raw_Games'!A643</f>
        <v/>
      </c>
      <c r="B646" s="49">
        <f>'1_Raw_Games'!B643</f>
        <v/>
      </c>
      <c r="C646" s="48">
        <f>'1_Raw_Games'!D643</f>
        <v/>
      </c>
      <c r="D646" s="48">
        <f>'1_Raw_Games'!C643</f>
        <v/>
      </c>
      <c r="E646" s="48">
        <f>'1_Raw_Games'!O643</f>
        <v/>
      </c>
      <c r="F646" s="52">
        <f>INDEX($L$6:$L$35,MATCH(C646,$K$6:$K$35,0))</f>
        <v/>
      </c>
      <c r="G646" s="52">
        <f>INDEX($L$6:$L$35,MATCH(D646,$K$6:$K$35,0))</f>
        <v/>
      </c>
      <c r="H646" s="52">
        <f>F646-G646+$L$36</f>
        <v/>
      </c>
      <c r="I646" s="51">
        <f>'2_Params'!$B$11*LN(1+EXP(-(2*E646-1)*H646))</f>
        <v/>
      </c>
    </row>
    <row r="647" ht="15" customHeight="1" s="35">
      <c r="A647" s="48">
        <f>'1_Raw_Games'!A644</f>
        <v/>
      </c>
      <c r="B647" s="49">
        <f>'1_Raw_Games'!B644</f>
        <v/>
      </c>
      <c r="C647" s="48">
        <f>'1_Raw_Games'!D644</f>
        <v/>
      </c>
      <c r="D647" s="48">
        <f>'1_Raw_Games'!C644</f>
        <v/>
      </c>
      <c r="E647" s="48">
        <f>'1_Raw_Games'!O644</f>
        <v/>
      </c>
      <c r="F647" s="52">
        <f>INDEX($L$6:$L$35,MATCH(C647,$K$6:$K$35,0))</f>
        <v/>
      </c>
      <c r="G647" s="52">
        <f>INDEX($L$6:$L$35,MATCH(D647,$K$6:$K$35,0))</f>
        <v/>
      </c>
      <c r="H647" s="52">
        <f>F647-G647+$L$36</f>
        <v/>
      </c>
      <c r="I647" s="51">
        <f>'2_Params'!$B$11*LN(1+EXP(-(2*E647-1)*H647))</f>
        <v/>
      </c>
    </row>
    <row r="648" ht="15" customHeight="1" s="35">
      <c r="A648" s="48">
        <f>'1_Raw_Games'!A645</f>
        <v/>
      </c>
      <c r="B648" s="49">
        <f>'1_Raw_Games'!B645</f>
        <v/>
      </c>
      <c r="C648" s="48">
        <f>'1_Raw_Games'!D645</f>
        <v/>
      </c>
      <c r="D648" s="48">
        <f>'1_Raw_Games'!C645</f>
        <v/>
      </c>
      <c r="E648" s="48">
        <f>'1_Raw_Games'!O645</f>
        <v/>
      </c>
      <c r="F648" s="52">
        <f>INDEX($L$6:$L$35,MATCH(C648,$K$6:$K$35,0))</f>
        <v/>
      </c>
      <c r="G648" s="52">
        <f>INDEX($L$6:$L$35,MATCH(D648,$K$6:$K$35,0))</f>
        <v/>
      </c>
      <c r="H648" s="52">
        <f>F648-G648+$L$36</f>
        <v/>
      </c>
      <c r="I648" s="51">
        <f>'2_Params'!$B$11*LN(1+EXP(-(2*E648-1)*H648))</f>
        <v/>
      </c>
    </row>
    <row r="649" ht="15" customHeight="1" s="35">
      <c r="A649" s="48">
        <f>'1_Raw_Games'!A646</f>
        <v/>
      </c>
      <c r="B649" s="49">
        <f>'1_Raw_Games'!B646</f>
        <v/>
      </c>
      <c r="C649" s="48">
        <f>'1_Raw_Games'!D646</f>
        <v/>
      </c>
      <c r="D649" s="48">
        <f>'1_Raw_Games'!C646</f>
        <v/>
      </c>
      <c r="E649" s="48">
        <f>'1_Raw_Games'!O646</f>
        <v/>
      </c>
      <c r="F649" s="52">
        <f>INDEX($L$6:$L$35,MATCH(C649,$K$6:$K$35,0))</f>
        <v/>
      </c>
      <c r="G649" s="52">
        <f>INDEX($L$6:$L$35,MATCH(D649,$K$6:$K$35,0))</f>
        <v/>
      </c>
      <c r="H649" s="52">
        <f>F649-G649+$L$36</f>
        <v/>
      </c>
      <c r="I649" s="51">
        <f>'2_Params'!$B$11*LN(1+EXP(-(2*E649-1)*H649))</f>
        <v/>
      </c>
    </row>
    <row r="650" ht="15" customHeight="1" s="35">
      <c r="A650" s="48">
        <f>'1_Raw_Games'!A647</f>
        <v/>
      </c>
      <c r="B650" s="49">
        <f>'1_Raw_Games'!B647</f>
        <v/>
      </c>
      <c r="C650" s="48">
        <f>'1_Raw_Games'!D647</f>
        <v/>
      </c>
      <c r="D650" s="48">
        <f>'1_Raw_Games'!C647</f>
        <v/>
      </c>
      <c r="E650" s="48">
        <f>'1_Raw_Games'!O647</f>
        <v/>
      </c>
      <c r="F650" s="52">
        <f>INDEX($L$6:$L$35,MATCH(C650,$K$6:$K$35,0))</f>
        <v/>
      </c>
      <c r="G650" s="52">
        <f>INDEX($L$6:$L$35,MATCH(D650,$K$6:$K$35,0))</f>
        <v/>
      </c>
      <c r="H650" s="52">
        <f>F650-G650+$L$36</f>
        <v/>
      </c>
      <c r="I650" s="51">
        <f>'2_Params'!$B$11*LN(1+EXP(-(2*E650-1)*H650))</f>
        <v/>
      </c>
    </row>
    <row r="651" ht="15" customHeight="1" s="35">
      <c r="A651" s="48">
        <f>'1_Raw_Games'!A648</f>
        <v/>
      </c>
      <c r="B651" s="49">
        <f>'1_Raw_Games'!B648</f>
        <v/>
      </c>
      <c r="C651" s="48">
        <f>'1_Raw_Games'!D648</f>
        <v/>
      </c>
      <c r="D651" s="48">
        <f>'1_Raw_Games'!C648</f>
        <v/>
      </c>
      <c r="E651" s="48">
        <f>'1_Raw_Games'!O648</f>
        <v/>
      </c>
      <c r="F651" s="52">
        <f>INDEX($L$6:$L$35,MATCH(C651,$K$6:$K$35,0))</f>
        <v/>
      </c>
      <c r="G651" s="52">
        <f>INDEX($L$6:$L$35,MATCH(D651,$K$6:$K$35,0))</f>
        <v/>
      </c>
      <c r="H651" s="52">
        <f>F651-G651+$L$36</f>
        <v/>
      </c>
      <c r="I651" s="51">
        <f>'2_Params'!$B$11*LN(1+EXP(-(2*E651-1)*H651))</f>
        <v/>
      </c>
    </row>
    <row r="652" ht="15" customHeight="1" s="35">
      <c r="A652" s="48">
        <f>'1_Raw_Games'!A649</f>
        <v/>
      </c>
      <c r="B652" s="49">
        <f>'1_Raw_Games'!B649</f>
        <v/>
      </c>
      <c r="C652" s="48">
        <f>'1_Raw_Games'!D649</f>
        <v/>
      </c>
      <c r="D652" s="48">
        <f>'1_Raw_Games'!C649</f>
        <v/>
      </c>
      <c r="E652" s="48">
        <f>'1_Raw_Games'!O649</f>
        <v/>
      </c>
      <c r="F652" s="52">
        <f>INDEX($L$6:$L$35,MATCH(C652,$K$6:$K$35,0))</f>
        <v/>
      </c>
      <c r="G652" s="52">
        <f>INDEX($L$6:$L$35,MATCH(D652,$K$6:$K$35,0))</f>
        <v/>
      </c>
      <c r="H652" s="52">
        <f>F652-G652+$L$36</f>
        <v/>
      </c>
      <c r="I652" s="51">
        <f>'2_Params'!$B$11*LN(1+EXP(-(2*E652-1)*H652))</f>
        <v/>
      </c>
    </row>
    <row r="653" ht="15" customHeight="1" s="35">
      <c r="A653" s="48">
        <f>'1_Raw_Games'!A650</f>
        <v/>
      </c>
      <c r="B653" s="49">
        <f>'1_Raw_Games'!B650</f>
        <v/>
      </c>
      <c r="C653" s="48">
        <f>'1_Raw_Games'!D650</f>
        <v/>
      </c>
      <c r="D653" s="48">
        <f>'1_Raw_Games'!C650</f>
        <v/>
      </c>
      <c r="E653" s="48">
        <f>'1_Raw_Games'!O650</f>
        <v/>
      </c>
      <c r="F653" s="52">
        <f>INDEX($L$6:$L$35,MATCH(C653,$K$6:$K$35,0))</f>
        <v/>
      </c>
      <c r="G653" s="52">
        <f>INDEX($L$6:$L$35,MATCH(D653,$K$6:$K$35,0))</f>
        <v/>
      </c>
      <c r="H653" s="52">
        <f>F653-G653+$L$36</f>
        <v/>
      </c>
      <c r="I653" s="51">
        <f>'2_Params'!$B$11*LN(1+EXP(-(2*E653-1)*H653))</f>
        <v/>
      </c>
    </row>
    <row r="654" ht="15" customHeight="1" s="35">
      <c r="A654" s="48">
        <f>'1_Raw_Games'!A651</f>
        <v/>
      </c>
      <c r="B654" s="49">
        <f>'1_Raw_Games'!B651</f>
        <v/>
      </c>
      <c r="C654" s="48">
        <f>'1_Raw_Games'!D651</f>
        <v/>
      </c>
      <c r="D654" s="48">
        <f>'1_Raw_Games'!C651</f>
        <v/>
      </c>
      <c r="E654" s="48">
        <f>'1_Raw_Games'!O651</f>
        <v/>
      </c>
      <c r="F654" s="52">
        <f>INDEX($L$6:$L$35,MATCH(C654,$K$6:$K$35,0))</f>
        <v/>
      </c>
      <c r="G654" s="52">
        <f>INDEX($L$6:$L$35,MATCH(D654,$K$6:$K$35,0))</f>
        <v/>
      </c>
      <c r="H654" s="52">
        <f>F654-G654+$L$36</f>
        <v/>
      </c>
      <c r="I654" s="51">
        <f>'2_Params'!$B$11*LN(1+EXP(-(2*E654-1)*H654))</f>
        <v/>
      </c>
    </row>
    <row r="655" ht="15" customHeight="1" s="35">
      <c r="A655" s="48">
        <f>'1_Raw_Games'!A652</f>
        <v/>
      </c>
      <c r="B655" s="49">
        <f>'1_Raw_Games'!B652</f>
        <v/>
      </c>
      <c r="C655" s="48">
        <f>'1_Raw_Games'!D652</f>
        <v/>
      </c>
      <c r="D655" s="48">
        <f>'1_Raw_Games'!C652</f>
        <v/>
      </c>
      <c r="E655" s="48">
        <f>'1_Raw_Games'!O652</f>
        <v/>
      </c>
      <c r="F655" s="52">
        <f>INDEX($L$6:$L$35,MATCH(C655,$K$6:$K$35,0))</f>
        <v/>
      </c>
      <c r="G655" s="52">
        <f>INDEX($L$6:$L$35,MATCH(D655,$K$6:$K$35,0))</f>
        <v/>
      </c>
      <c r="H655" s="52">
        <f>F655-G655+$L$36</f>
        <v/>
      </c>
      <c r="I655" s="51">
        <f>'2_Params'!$B$11*LN(1+EXP(-(2*E655-1)*H655))</f>
        <v/>
      </c>
    </row>
    <row r="656" ht="15" customHeight="1" s="35">
      <c r="A656" s="48">
        <f>'1_Raw_Games'!A653</f>
        <v/>
      </c>
      <c r="B656" s="49">
        <f>'1_Raw_Games'!B653</f>
        <v/>
      </c>
      <c r="C656" s="48">
        <f>'1_Raw_Games'!D653</f>
        <v/>
      </c>
      <c r="D656" s="48">
        <f>'1_Raw_Games'!C653</f>
        <v/>
      </c>
      <c r="E656" s="48">
        <f>'1_Raw_Games'!O653</f>
        <v/>
      </c>
      <c r="F656" s="52">
        <f>INDEX($L$6:$L$35,MATCH(C656,$K$6:$K$35,0))</f>
        <v/>
      </c>
      <c r="G656" s="52">
        <f>INDEX($L$6:$L$35,MATCH(D656,$K$6:$K$35,0))</f>
        <v/>
      </c>
      <c r="H656" s="52">
        <f>F656-G656+$L$36</f>
        <v/>
      </c>
      <c r="I656" s="51">
        <f>'2_Params'!$B$11*LN(1+EXP(-(2*E656-1)*H656))</f>
        <v/>
      </c>
    </row>
    <row r="657" ht="15" customHeight="1" s="35">
      <c r="A657" s="48">
        <f>'1_Raw_Games'!A654</f>
        <v/>
      </c>
      <c r="B657" s="49">
        <f>'1_Raw_Games'!B654</f>
        <v/>
      </c>
      <c r="C657" s="48">
        <f>'1_Raw_Games'!D654</f>
        <v/>
      </c>
      <c r="D657" s="48">
        <f>'1_Raw_Games'!C654</f>
        <v/>
      </c>
      <c r="E657" s="48">
        <f>'1_Raw_Games'!O654</f>
        <v/>
      </c>
      <c r="F657" s="52">
        <f>INDEX($L$6:$L$35,MATCH(C657,$K$6:$K$35,0))</f>
        <v/>
      </c>
      <c r="G657" s="52">
        <f>INDEX($L$6:$L$35,MATCH(D657,$K$6:$K$35,0))</f>
        <v/>
      </c>
      <c r="H657" s="52">
        <f>F657-G657+$L$36</f>
        <v/>
      </c>
      <c r="I657" s="51">
        <f>'2_Params'!$B$11*LN(1+EXP(-(2*E657-1)*H657))</f>
        <v/>
      </c>
    </row>
    <row r="658" ht="15" customHeight="1" s="35">
      <c r="A658" s="48">
        <f>'1_Raw_Games'!A655</f>
        <v/>
      </c>
      <c r="B658" s="49">
        <f>'1_Raw_Games'!B655</f>
        <v/>
      </c>
      <c r="C658" s="48">
        <f>'1_Raw_Games'!D655</f>
        <v/>
      </c>
      <c r="D658" s="48">
        <f>'1_Raw_Games'!C655</f>
        <v/>
      </c>
      <c r="E658" s="48">
        <f>'1_Raw_Games'!O655</f>
        <v/>
      </c>
      <c r="F658" s="52">
        <f>INDEX($L$6:$L$35,MATCH(C658,$K$6:$K$35,0))</f>
        <v/>
      </c>
      <c r="G658" s="52">
        <f>INDEX($L$6:$L$35,MATCH(D658,$K$6:$K$35,0))</f>
        <v/>
      </c>
      <c r="H658" s="52">
        <f>F658-G658+$L$36</f>
        <v/>
      </c>
      <c r="I658" s="51">
        <f>'2_Params'!$B$11*LN(1+EXP(-(2*E658-1)*H658))</f>
        <v/>
      </c>
    </row>
    <row r="659" ht="15" customHeight="1" s="35">
      <c r="A659" s="48">
        <f>'1_Raw_Games'!A656</f>
        <v/>
      </c>
      <c r="B659" s="49">
        <f>'1_Raw_Games'!B656</f>
        <v/>
      </c>
      <c r="C659" s="48">
        <f>'1_Raw_Games'!D656</f>
        <v/>
      </c>
      <c r="D659" s="48">
        <f>'1_Raw_Games'!C656</f>
        <v/>
      </c>
      <c r="E659" s="48">
        <f>'1_Raw_Games'!O656</f>
        <v/>
      </c>
      <c r="F659" s="52">
        <f>INDEX($L$6:$L$35,MATCH(C659,$K$6:$K$35,0))</f>
        <v/>
      </c>
      <c r="G659" s="52">
        <f>INDEX($L$6:$L$35,MATCH(D659,$K$6:$K$35,0))</f>
        <v/>
      </c>
      <c r="H659" s="52">
        <f>F659-G659+$L$36</f>
        <v/>
      </c>
      <c r="I659" s="51">
        <f>'2_Params'!$B$11*LN(1+EXP(-(2*E659-1)*H659))</f>
        <v/>
      </c>
    </row>
    <row r="660" ht="15" customHeight="1" s="35">
      <c r="A660" s="48">
        <f>'1_Raw_Games'!A657</f>
        <v/>
      </c>
      <c r="B660" s="49">
        <f>'1_Raw_Games'!B657</f>
        <v/>
      </c>
      <c r="C660" s="48">
        <f>'1_Raw_Games'!D657</f>
        <v/>
      </c>
      <c r="D660" s="48">
        <f>'1_Raw_Games'!C657</f>
        <v/>
      </c>
      <c r="E660" s="48">
        <f>'1_Raw_Games'!O657</f>
        <v/>
      </c>
      <c r="F660" s="52">
        <f>INDEX($L$6:$L$35,MATCH(C660,$K$6:$K$35,0))</f>
        <v/>
      </c>
      <c r="G660" s="52">
        <f>INDEX($L$6:$L$35,MATCH(D660,$K$6:$K$35,0))</f>
        <v/>
      </c>
      <c r="H660" s="52">
        <f>F660-G660+$L$36</f>
        <v/>
      </c>
      <c r="I660" s="51">
        <f>'2_Params'!$B$11*LN(1+EXP(-(2*E660-1)*H660))</f>
        <v/>
      </c>
    </row>
    <row r="661" ht="15" customHeight="1" s="35">
      <c r="A661" s="48">
        <f>'1_Raw_Games'!A658</f>
        <v/>
      </c>
      <c r="B661" s="49">
        <f>'1_Raw_Games'!B658</f>
        <v/>
      </c>
      <c r="C661" s="48">
        <f>'1_Raw_Games'!D658</f>
        <v/>
      </c>
      <c r="D661" s="48">
        <f>'1_Raw_Games'!C658</f>
        <v/>
      </c>
      <c r="E661" s="48">
        <f>'1_Raw_Games'!O658</f>
        <v/>
      </c>
      <c r="F661" s="52">
        <f>INDEX($L$6:$L$35,MATCH(C661,$K$6:$K$35,0))</f>
        <v/>
      </c>
      <c r="G661" s="52">
        <f>INDEX($L$6:$L$35,MATCH(D661,$K$6:$K$35,0))</f>
        <v/>
      </c>
      <c r="H661" s="52">
        <f>F661-G661+$L$36</f>
        <v/>
      </c>
      <c r="I661" s="51">
        <f>'2_Params'!$B$11*LN(1+EXP(-(2*E661-1)*H661))</f>
        <v/>
      </c>
    </row>
    <row r="662" ht="15" customHeight="1" s="35">
      <c r="A662" s="48">
        <f>'1_Raw_Games'!A659</f>
        <v/>
      </c>
      <c r="B662" s="49">
        <f>'1_Raw_Games'!B659</f>
        <v/>
      </c>
      <c r="C662" s="48">
        <f>'1_Raw_Games'!D659</f>
        <v/>
      </c>
      <c r="D662" s="48">
        <f>'1_Raw_Games'!C659</f>
        <v/>
      </c>
      <c r="E662" s="48">
        <f>'1_Raw_Games'!O659</f>
        <v/>
      </c>
      <c r="F662" s="52">
        <f>INDEX($L$6:$L$35,MATCH(C662,$K$6:$K$35,0))</f>
        <v/>
      </c>
      <c r="G662" s="52">
        <f>INDEX($L$6:$L$35,MATCH(D662,$K$6:$K$35,0))</f>
        <v/>
      </c>
      <c r="H662" s="52">
        <f>F662-G662+$L$36</f>
        <v/>
      </c>
      <c r="I662" s="51">
        <f>'2_Params'!$B$11*LN(1+EXP(-(2*E662-1)*H662))</f>
        <v/>
      </c>
    </row>
    <row r="663" ht="15" customHeight="1" s="35">
      <c r="A663" s="48">
        <f>'1_Raw_Games'!A660</f>
        <v/>
      </c>
      <c r="B663" s="49">
        <f>'1_Raw_Games'!B660</f>
        <v/>
      </c>
      <c r="C663" s="48">
        <f>'1_Raw_Games'!D660</f>
        <v/>
      </c>
      <c r="D663" s="48">
        <f>'1_Raw_Games'!C660</f>
        <v/>
      </c>
      <c r="E663" s="48">
        <f>'1_Raw_Games'!O660</f>
        <v/>
      </c>
      <c r="F663" s="52">
        <f>INDEX($L$6:$L$35,MATCH(C663,$K$6:$K$35,0))</f>
        <v/>
      </c>
      <c r="G663" s="52">
        <f>INDEX($L$6:$L$35,MATCH(D663,$K$6:$K$35,0))</f>
        <v/>
      </c>
      <c r="H663" s="52">
        <f>F663-G663+$L$36</f>
        <v/>
      </c>
      <c r="I663" s="51">
        <f>'2_Params'!$B$11*LN(1+EXP(-(2*E663-1)*H663))</f>
        <v/>
      </c>
    </row>
    <row r="664" ht="15" customHeight="1" s="35">
      <c r="A664" s="48">
        <f>'1_Raw_Games'!A661</f>
        <v/>
      </c>
      <c r="B664" s="49">
        <f>'1_Raw_Games'!B661</f>
        <v/>
      </c>
      <c r="C664" s="48">
        <f>'1_Raw_Games'!D661</f>
        <v/>
      </c>
      <c r="D664" s="48">
        <f>'1_Raw_Games'!C661</f>
        <v/>
      </c>
      <c r="E664" s="48">
        <f>'1_Raw_Games'!O661</f>
        <v/>
      </c>
      <c r="F664" s="52">
        <f>INDEX($L$6:$L$35,MATCH(C664,$K$6:$K$35,0))</f>
        <v/>
      </c>
      <c r="G664" s="52">
        <f>INDEX($L$6:$L$35,MATCH(D664,$K$6:$K$35,0))</f>
        <v/>
      </c>
      <c r="H664" s="52">
        <f>F664-G664+$L$36</f>
        <v/>
      </c>
      <c r="I664" s="51">
        <f>'2_Params'!$B$11*LN(1+EXP(-(2*E664-1)*H664))</f>
        <v/>
      </c>
    </row>
    <row r="665" ht="15" customHeight="1" s="35">
      <c r="A665" s="48">
        <f>'1_Raw_Games'!A662</f>
        <v/>
      </c>
      <c r="B665" s="49">
        <f>'1_Raw_Games'!B662</f>
        <v/>
      </c>
      <c r="C665" s="48">
        <f>'1_Raw_Games'!D662</f>
        <v/>
      </c>
      <c r="D665" s="48">
        <f>'1_Raw_Games'!C662</f>
        <v/>
      </c>
      <c r="E665" s="48">
        <f>'1_Raw_Games'!O662</f>
        <v/>
      </c>
      <c r="F665" s="52">
        <f>INDEX($L$6:$L$35,MATCH(C665,$K$6:$K$35,0))</f>
        <v/>
      </c>
      <c r="G665" s="52">
        <f>INDEX($L$6:$L$35,MATCH(D665,$K$6:$K$35,0))</f>
        <v/>
      </c>
      <c r="H665" s="52">
        <f>F665-G665+$L$36</f>
        <v/>
      </c>
      <c r="I665" s="51">
        <f>'2_Params'!$B$11*LN(1+EXP(-(2*E665-1)*H665))</f>
        <v/>
      </c>
    </row>
    <row r="666" ht="15" customHeight="1" s="35">
      <c r="A666" s="48">
        <f>'1_Raw_Games'!A663</f>
        <v/>
      </c>
      <c r="B666" s="49">
        <f>'1_Raw_Games'!B663</f>
        <v/>
      </c>
      <c r="C666" s="48">
        <f>'1_Raw_Games'!D663</f>
        <v/>
      </c>
      <c r="D666" s="48">
        <f>'1_Raw_Games'!C663</f>
        <v/>
      </c>
      <c r="E666" s="48">
        <f>'1_Raw_Games'!O663</f>
        <v/>
      </c>
      <c r="F666" s="52">
        <f>INDEX($L$6:$L$35,MATCH(C666,$K$6:$K$35,0))</f>
        <v/>
      </c>
      <c r="G666" s="52">
        <f>INDEX($L$6:$L$35,MATCH(D666,$K$6:$K$35,0))</f>
        <v/>
      </c>
      <c r="H666" s="52">
        <f>F666-G666+$L$36</f>
        <v/>
      </c>
      <c r="I666" s="51">
        <f>'2_Params'!$B$11*LN(1+EXP(-(2*E666-1)*H666))</f>
        <v/>
      </c>
    </row>
    <row r="667" ht="15" customHeight="1" s="35">
      <c r="A667" s="48">
        <f>'1_Raw_Games'!A664</f>
        <v/>
      </c>
      <c r="B667" s="49">
        <f>'1_Raw_Games'!B664</f>
        <v/>
      </c>
      <c r="C667" s="48">
        <f>'1_Raw_Games'!D664</f>
        <v/>
      </c>
      <c r="D667" s="48">
        <f>'1_Raw_Games'!C664</f>
        <v/>
      </c>
      <c r="E667" s="48">
        <f>'1_Raw_Games'!O664</f>
        <v/>
      </c>
      <c r="F667" s="52">
        <f>INDEX($L$6:$L$35,MATCH(C667,$K$6:$K$35,0))</f>
        <v/>
      </c>
      <c r="G667" s="52">
        <f>INDEX($L$6:$L$35,MATCH(D667,$K$6:$K$35,0))</f>
        <v/>
      </c>
      <c r="H667" s="52">
        <f>F667-G667+$L$36</f>
        <v/>
      </c>
      <c r="I667" s="51">
        <f>'2_Params'!$B$11*LN(1+EXP(-(2*E667-1)*H667))</f>
        <v/>
      </c>
    </row>
    <row r="668" ht="15" customHeight="1" s="35">
      <c r="A668" s="48">
        <f>'1_Raw_Games'!A665</f>
        <v/>
      </c>
      <c r="B668" s="49">
        <f>'1_Raw_Games'!B665</f>
        <v/>
      </c>
      <c r="C668" s="48">
        <f>'1_Raw_Games'!D665</f>
        <v/>
      </c>
      <c r="D668" s="48">
        <f>'1_Raw_Games'!C665</f>
        <v/>
      </c>
      <c r="E668" s="48">
        <f>'1_Raw_Games'!O665</f>
        <v/>
      </c>
      <c r="F668" s="52">
        <f>INDEX($L$6:$L$35,MATCH(C668,$K$6:$K$35,0))</f>
        <v/>
      </c>
      <c r="G668" s="52">
        <f>INDEX($L$6:$L$35,MATCH(D668,$K$6:$K$35,0))</f>
        <v/>
      </c>
      <c r="H668" s="52">
        <f>F668-G668+$L$36</f>
        <v/>
      </c>
      <c r="I668" s="51">
        <f>'2_Params'!$B$11*LN(1+EXP(-(2*E668-1)*H668))</f>
        <v/>
      </c>
    </row>
    <row r="669" ht="15" customHeight="1" s="35">
      <c r="A669" s="48">
        <f>'1_Raw_Games'!A666</f>
        <v/>
      </c>
      <c r="B669" s="49">
        <f>'1_Raw_Games'!B666</f>
        <v/>
      </c>
      <c r="C669" s="48">
        <f>'1_Raw_Games'!D666</f>
        <v/>
      </c>
      <c r="D669" s="48">
        <f>'1_Raw_Games'!C666</f>
        <v/>
      </c>
      <c r="E669" s="48">
        <f>'1_Raw_Games'!O666</f>
        <v/>
      </c>
      <c r="F669" s="52">
        <f>INDEX($L$6:$L$35,MATCH(C669,$K$6:$K$35,0))</f>
        <v/>
      </c>
      <c r="G669" s="52">
        <f>INDEX($L$6:$L$35,MATCH(D669,$K$6:$K$35,0))</f>
        <v/>
      </c>
      <c r="H669" s="52">
        <f>F669-G669+$L$36</f>
        <v/>
      </c>
      <c r="I669" s="51">
        <f>'2_Params'!$B$11*LN(1+EXP(-(2*E669-1)*H669))</f>
        <v/>
      </c>
    </row>
    <row r="670" ht="15" customHeight="1" s="35">
      <c r="A670" s="48">
        <f>'1_Raw_Games'!A667</f>
        <v/>
      </c>
      <c r="B670" s="49">
        <f>'1_Raw_Games'!B667</f>
        <v/>
      </c>
      <c r="C670" s="48">
        <f>'1_Raw_Games'!D667</f>
        <v/>
      </c>
      <c r="D670" s="48">
        <f>'1_Raw_Games'!C667</f>
        <v/>
      </c>
      <c r="E670" s="48">
        <f>'1_Raw_Games'!O667</f>
        <v/>
      </c>
      <c r="F670" s="52">
        <f>INDEX($L$6:$L$35,MATCH(C670,$K$6:$K$35,0))</f>
        <v/>
      </c>
      <c r="G670" s="52">
        <f>INDEX($L$6:$L$35,MATCH(D670,$K$6:$K$35,0))</f>
        <v/>
      </c>
      <c r="H670" s="52">
        <f>F670-G670+$L$36</f>
        <v/>
      </c>
      <c r="I670" s="51">
        <f>'2_Params'!$B$11*LN(1+EXP(-(2*E670-1)*H670))</f>
        <v/>
      </c>
    </row>
    <row r="671" ht="15" customHeight="1" s="35">
      <c r="A671" s="48">
        <f>'1_Raw_Games'!A668</f>
        <v/>
      </c>
      <c r="B671" s="49">
        <f>'1_Raw_Games'!B668</f>
        <v/>
      </c>
      <c r="C671" s="48">
        <f>'1_Raw_Games'!D668</f>
        <v/>
      </c>
      <c r="D671" s="48">
        <f>'1_Raw_Games'!C668</f>
        <v/>
      </c>
      <c r="E671" s="48">
        <f>'1_Raw_Games'!O668</f>
        <v/>
      </c>
      <c r="F671" s="52">
        <f>INDEX($L$6:$L$35,MATCH(C671,$K$6:$K$35,0))</f>
        <v/>
      </c>
      <c r="G671" s="52">
        <f>INDEX($L$6:$L$35,MATCH(D671,$K$6:$K$35,0))</f>
        <v/>
      </c>
      <c r="H671" s="52">
        <f>F671-G671+$L$36</f>
        <v/>
      </c>
      <c r="I671" s="51">
        <f>'2_Params'!$B$11*LN(1+EXP(-(2*E671-1)*H671))</f>
        <v/>
      </c>
    </row>
    <row r="672" ht="15" customHeight="1" s="35">
      <c r="A672" s="48">
        <f>'1_Raw_Games'!A669</f>
        <v/>
      </c>
      <c r="B672" s="49">
        <f>'1_Raw_Games'!B669</f>
        <v/>
      </c>
      <c r="C672" s="48">
        <f>'1_Raw_Games'!D669</f>
        <v/>
      </c>
      <c r="D672" s="48">
        <f>'1_Raw_Games'!C669</f>
        <v/>
      </c>
      <c r="E672" s="48">
        <f>'1_Raw_Games'!O669</f>
        <v/>
      </c>
      <c r="F672" s="52">
        <f>INDEX($L$6:$L$35,MATCH(C672,$K$6:$K$35,0))</f>
        <v/>
      </c>
      <c r="G672" s="52">
        <f>INDEX($L$6:$L$35,MATCH(D672,$K$6:$K$35,0))</f>
        <v/>
      </c>
      <c r="H672" s="52">
        <f>F672-G672+$L$36</f>
        <v/>
      </c>
      <c r="I672" s="51">
        <f>'2_Params'!$B$11*LN(1+EXP(-(2*E672-1)*H672))</f>
        <v/>
      </c>
    </row>
    <row r="673" ht="15" customHeight="1" s="35">
      <c r="A673" s="48">
        <f>'1_Raw_Games'!A670</f>
        <v/>
      </c>
      <c r="B673" s="49">
        <f>'1_Raw_Games'!B670</f>
        <v/>
      </c>
      <c r="C673" s="48">
        <f>'1_Raw_Games'!D670</f>
        <v/>
      </c>
      <c r="D673" s="48">
        <f>'1_Raw_Games'!C670</f>
        <v/>
      </c>
      <c r="E673" s="48">
        <f>'1_Raw_Games'!O670</f>
        <v/>
      </c>
      <c r="F673" s="52">
        <f>INDEX($L$6:$L$35,MATCH(C673,$K$6:$K$35,0))</f>
        <v/>
      </c>
      <c r="G673" s="52">
        <f>INDEX($L$6:$L$35,MATCH(D673,$K$6:$K$35,0))</f>
        <v/>
      </c>
      <c r="H673" s="52">
        <f>F673-G673+$L$36</f>
        <v/>
      </c>
      <c r="I673" s="51">
        <f>'2_Params'!$B$11*LN(1+EXP(-(2*E673-1)*H673))</f>
        <v/>
      </c>
    </row>
    <row r="674" ht="15" customHeight="1" s="35">
      <c r="A674" s="48">
        <f>'1_Raw_Games'!A671</f>
        <v/>
      </c>
      <c r="B674" s="49">
        <f>'1_Raw_Games'!B671</f>
        <v/>
      </c>
      <c r="C674" s="48">
        <f>'1_Raw_Games'!D671</f>
        <v/>
      </c>
      <c r="D674" s="48">
        <f>'1_Raw_Games'!C671</f>
        <v/>
      </c>
      <c r="E674" s="48">
        <f>'1_Raw_Games'!O671</f>
        <v/>
      </c>
      <c r="F674" s="52">
        <f>INDEX($L$6:$L$35,MATCH(C674,$K$6:$K$35,0))</f>
        <v/>
      </c>
      <c r="G674" s="52">
        <f>INDEX($L$6:$L$35,MATCH(D674,$K$6:$K$35,0))</f>
        <v/>
      </c>
      <c r="H674" s="52">
        <f>F674-G674+$L$36</f>
        <v/>
      </c>
      <c r="I674" s="51">
        <f>'2_Params'!$B$11*LN(1+EXP(-(2*E674-1)*H674))</f>
        <v/>
      </c>
    </row>
    <row r="675" ht="15" customHeight="1" s="35">
      <c r="A675" s="48">
        <f>'1_Raw_Games'!A672</f>
        <v/>
      </c>
      <c r="B675" s="49">
        <f>'1_Raw_Games'!B672</f>
        <v/>
      </c>
      <c r="C675" s="48">
        <f>'1_Raw_Games'!D672</f>
        <v/>
      </c>
      <c r="D675" s="48">
        <f>'1_Raw_Games'!C672</f>
        <v/>
      </c>
      <c r="E675" s="48">
        <f>'1_Raw_Games'!O672</f>
        <v/>
      </c>
      <c r="F675" s="52">
        <f>INDEX($L$6:$L$35,MATCH(C675,$K$6:$K$35,0))</f>
        <v/>
      </c>
      <c r="G675" s="52">
        <f>INDEX($L$6:$L$35,MATCH(D675,$K$6:$K$35,0))</f>
        <v/>
      </c>
      <c r="H675" s="52">
        <f>F675-G675+$L$36</f>
        <v/>
      </c>
      <c r="I675" s="51">
        <f>'2_Params'!$B$11*LN(1+EXP(-(2*E675-1)*H675))</f>
        <v/>
      </c>
    </row>
    <row r="676" ht="15" customHeight="1" s="35">
      <c r="A676" s="48">
        <f>'1_Raw_Games'!A673</f>
        <v/>
      </c>
      <c r="B676" s="49">
        <f>'1_Raw_Games'!B673</f>
        <v/>
      </c>
      <c r="C676" s="48">
        <f>'1_Raw_Games'!D673</f>
        <v/>
      </c>
      <c r="D676" s="48">
        <f>'1_Raw_Games'!C673</f>
        <v/>
      </c>
      <c r="E676" s="48">
        <f>'1_Raw_Games'!O673</f>
        <v/>
      </c>
      <c r="F676" s="52">
        <f>INDEX($L$6:$L$35,MATCH(C676,$K$6:$K$35,0))</f>
        <v/>
      </c>
      <c r="G676" s="52">
        <f>INDEX($L$6:$L$35,MATCH(D676,$K$6:$K$35,0))</f>
        <v/>
      </c>
      <c r="H676" s="52">
        <f>F676-G676+$L$36</f>
        <v/>
      </c>
      <c r="I676" s="51">
        <f>'2_Params'!$B$11*LN(1+EXP(-(2*E676-1)*H676))</f>
        <v/>
      </c>
    </row>
    <row r="677" ht="15" customHeight="1" s="35">
      <c r="A677" s="48">
        <f>'1_Raw_Games'!A674</f>
        <v/>
      </c>
      <c r="B677" s="49">
        <f>'1_Raw_Games'!B674</f>
        <v/>
      </c>
      <c r="C677" s="48">
        <f>'1_Raw_Games'!D674</f>
        <v/>
      </c>
      <c r="D677" s="48">
        <f>'1_Raw_Games'!C674</f>
        <v/>
      </c>
      <c r="E677" s="48">
        <f>'1_Raw_Games'!O674</f>
        <v/>
      </c>
      <c r="F677" s="52">
        <f>INDEX($L$6:$L$35,MATCH(C677,$K$6:$K$35,0))</f>
        <v/>
      </c>
      <c r="G677" s="52">
        <f>INDEX($L$6:$L$35,MATCH(D677,$K$6:$K$35,0))</f>
        <v/>
      </c>
      <c r="H677" s="52">
        <f>F677-G677+$L$36</f>
        <v/>
      </c>
      <c r="I677" s="51">
        <f>'2_Params'!$B$11*LN(1+EXP(-(2*E677-1)*H677))</f>
        <v/>
      </c>
    </row>
    <row r="678" ht="15" customHeight="1" s="35">
      <c r="A678" s="48">
        <f>'1_Raw_Games'!A675</f>
        <v/>
      </c>
      <c r="B678" s="49">
        <f>'1_Raw_Games'!B675</f>
        <v/>
      </c>
      <c r="C678" s="48">
        <f>'1_Raw_Games'!D675</f>
        <v/>
      </c>
      <c r="D678" s="48">
        <f>'1_Raw_Games'!C675</f>
        <v/>
      </c>
      <c r="E678" s="48">
        <f>'1_Raw_Games'!O675</f>
        <v/>
      </c>
      <c r="F678" s="52">
        <f>INDEX($L$6:$L$35,MATCH(C678,$K$6:$K$35,0))</f>
        <v/>
      </c>
      <c r="G678" s="52">
        <f>INDEX($L$6:$L$35,MATCH(D678,$K$6:$K$35,0))</f>
        <v/>
      </c>
      <c r="H678" s="52">
        <f>F678-G678+$L$36</f>
        <v/>
      </c>
      <c r="I678" s="51">
        <f>'2_Params'!$B$11*LN(1+EXP(-(2*E678-1)*H678))</f>
        <v/>
      </c>
    </row>
    <row r="679" ht="15" customHeight="1" s="35">
      <c r="A679" s="48">
        <f>'1_Raw_Games'!A676</f>
        <v/>
      </c>
      <c r="B679" s="49">
        <f>'1_Raw_Games'!B676</f>
        <v/>
      </c>
      <c r="C679" s="48">
        <f>'1_Raw_Games'!D676</f>
        <v/>
      </c>
      <c r="D679" s="48">
        <f>'1_Raw_Games'!C676</f>
        <v/>
      </c>
      <c r="E679" s="48">
        <f>'1_Raw_Games'!O676</f>
        <v/>
      </c>
      <c r="F679" s="52">
        <f>INDEX($L$6:$L$35,MATCH(C679,$K$6:$K$35,0))</f>
        <v/>
      </c>
      <c r="G679" s="52">
        <f>INDEX($L$6:$L$35,MATCH(D679,$K$6:$K$35,0))</f>
        <v/>
      </c>
      <c r="H679" s="52">
        <f>F679-G679+$L$36</f>
        <v/>
      </c>
      <c r="I679" s="51">
        <f>'2_Params'!$B$11*LN(1+EXP(-(2*E679-1)*H679))</f>
        <v/>
      </c>
    </row>
    <row r="680" ht="15" customHeight="1" s="35">
      <c r="A680" s="48">
        <f>'1_Raw_Games'!A677</f>
        <v/>
      </c>
      <c r="B680" s="49">
        <f>'1_Raw_Games'!B677</f>
        <v/>
      </c>
      <c r="C680" s="48">
        <f>'1_Raw_Games'!D677</f>
        <v/>
      </c>
      <c r="D680" s="48">
        <f>'1_Raw_Games'!C677</f>
        <v/>
      </c>
      <c r="E680" s="48">
        <f>'1_Raw_Games'!O677</f>
        <v/>
      </c>
      <c r="F680" s="52">
        <f>INDEX($L$6:$L$35,MATCH(C680,$K$6:$K$35,0))</f>
        <v/>
      </c>
      <c r="G680" s="52">
        <f>INDEX($L$6:$L$35,MATCH(D680,$K$6:$K$35,0))</f>
        <v/>
      </c>
      <c r="H680" s="52">
        <f>F680-G680+$L$36</f>
        <v/>
      </c>
      <c r="I680" s="51">
        <f>'2_Params'!$B$11*LN(1+EXP(-(2*E680-1)*H680))</f>
        <v/>
      </c>
    </row>
    <row r="681" ht="15" customHeight="1" s="35">
      <c r="A681" s="48">
        <f>'1_Raw_Games'!A678</f>
        <v/>
      </c>
      <c r="B681" s="49">
        <f>'1_Raw_Games'!B678</f>
        <v/>
      </c>
      <c r="C681" s="48">
        <f>'1_Raw_Games'!D678</f>
        <v/>
      </c>
      <c r="D681" s="48">
        <f>'1_Raw_Games'!C678</f>
        <v/>
      </c>
      <c r="E681" s="48">
        <f>'1_Raw_Games'!O678</f>
        <v/>
      </c>
      <c r="F681" s="52">
        <f>INDEX($L$6:$L$35,MATCH(C681,$K$6:$K$35,0))</f>
        <v/>
      </c>
      <c r="G681" s="52">
        <f>INDEX($L$6:$L$35,MATCH(D681,$K$6:$K$35,0))</f>
        <v/>
      </c>
      <c r="H681" s="52">
        <f>F681-G681+$L$36</f>
        <v/>
      </c>
      <c r="I681" s="51">
        <f>'2_Params'!$B$11*LN(1+EXP(-(2*E681-1)*H681))</f>
        <v/>
      </c>
    </row>
    <row r="682" ht="15" customHeight="1" s="35">
      <c r="A682" s="48">
        <f>'1_Raw_Games'!A679</f>
        <v/>
      </c>
      <c r="B682" s="49">
        <f>'1_Raw_Games'!B679</f>
        <v/>
      </c>
      <c r="C682" s="48">
        <f>'1_Raw_Games'!D679</f>
        <v/>
      </c>
      <c r="D682" s="48">
        <f>'1_Raw_Games'!C679</f>
        <v/>
      </c>
      <c r="E682" s="48">
        <f>'1_Raw_Games'!O679</f>
        <v/>
      </c>
      <c r="F682" s="52">
        <f>INDEX($L$6:$L$35,MATCH(C682,$K$6:$K$35,0))</f>
        <v/>
      </c>
      <c r="G682" s="52">
        <f>INDEX($L$6:$L$35,MATCH(D682,$K$6:$K$35,0))</f>
        <v/>
      </c>
      <c r="H682" s="52">
        <f>F682-G682+$L$36</f>
        <v/>
      </c>
      <c r="I682" s="51">
        <f>'2_Params'!$B$11*LN(1+EXP(-(2*E682-1)*H682))</f>
        <v/>
      </c>
    </row>
    <row r="683" ht="15" customHeight="1" s="35">
      <c r="A683" s="48">
        <f>'1_Raw_Games'!A680</f>
        <v/>
      </c>
      <c r="B683" s="49">
        <f>'1_Raw_Games'!B680</f>
        <v/>
      </c>
      <c r="C683" s="48">
        <f>'1_Raw_Games'!D680</f>
        <v/>
      </c>
      <c r="D683" s="48">
        <f>'1_Raw_Games'!C680</f>
        <v/>
      </c>
      <c r="E683" s="48">
        <f>'1_Raw_Games'!O680</f>
        <v/>
      </c>
      <c r="F683" s="52">
        <f>INDEX($L$6:$L$35,MATCH(C683,$K$6:$K$35,0))</f>
        <v/>
      </c>
      <c r="G683" s="52">
        <f>INDEX($L$6:$L$35,MATCH(D683,$K$6:$K$35,0))</f>
        <v/>
      </c>
      <c r="H683" s="52">
        <f>F683-G683+$L$36</f>
        <v/>
      </c>
      <c r="I683" s="51">
        <f>'2_Params'!$B$11*LN(1+EXP(-(2*E683-1)*H683))</f>
        <v/>
      </c>
    </row>
    <row r="684" ht="15" customHeight="1" s="35">
      <c r="A684" s="48">
        <f>'1_Raw_Games'!A681</f>
        <v/>
      </c>
      <c r="B684" s="49">
        <f>'1_Raw_Games'!B681</f>
        <v/>
      </c>
      <c r="C684" s="48">
        <f>'1_Raw_Games'!D681</f>
        <v/>
      </c>
      <c r="D684" s="48">
        <f>'1_Raw_Games'!C681</f>
        <v/>
      </c>
      <c r="E684" s="48">
        <f>'1_Raw_Games'!O681</f>
        <v/>
      </c>
      <c r="F684" s="52">
        <f>INDEX($L$6:$L$35,MATCH(C684,$K$6:$K$35,0))</f>
        <v/>
      </c>
      <c r="G684" s="52">
        <f>INDEX($L$6:$L$35,MATCH(D684,$K$6:$K$35,0))</f>
        <v/>
      </c>
      <c r="H684" s="52">
        <f>F684-G684+$L$36</f>
        <v/>
      </c>
      <c r="I684" s="51">
        <f>'2_Params'!$B$11*LN(1+EXP(-(2*E684-1)*H684))</f>
        <v/>
      </c>
    </row>
    <row r="685" ht="15" customHeight="1" s="35">
      <c r="A685" s="48">
        <f>'1_Raw_Games'!A682</f>
        <v/>
      </c>
      <c r="B685" s="49">
        <f>'1_Raw_Games'!B682</f>
        <v/>
      </c>
      <c r="C685" s="48">
        <f>'1_Raw_Games'!D682</f>
        <v/>
      </c>
      <c r="D685" s="48">
        <f>'1_Raw_Games'!C682</f>
        <v/>
      </c>
      <c r="E685" s="48">
        <f>'1_Raw_Games'!O682</f>
        <v/>
      </c>
      <c r="F685" s="52">
        <f>INDEX($L$6:$L$35,MATCH(C685,$K$6:$K$35,0))</f>
        <v/>
      </c>
      <c r="G685" s="52">
        <f>INDEX($L$6:$L$35,MATCH(D685,$K$6:$K$35,0))</f>
        <v/>
      </c>
      <c r="H685" s="52">
        <f>F685-G685+$L$36</f>
        <v/>
      </c>
      <c r="I685" s="51">
        <f>'2_Params'!$B$11*LN(1+EXP(-(2*E685-1)*H685))</f>
        <v/>
      </c>
    </row>
    <row r="686" ht="15" customHeight="1" s="35">
      <c r="A686" s="48">
        <f>'1_Raw_Games'!A683</f>
        <v/>
      </c>
      <c r="B686" s="49">
        <f>'1_Raw_Games'!B683</f>
        <v/>
      </c>
      <c r="C686" s="48">
        <f>'1_Raw_Games'!D683</f>
        <v/>
      </c>
      <c r="D686" s="48">
        <f>'1_Raw_Games'!C683</f>
        <v/>
      </c>
      <c r="E686" s="48">
        <f>'1_Raw_Games'!O683</f>
        <v/>
      </c>
      <c r="F686" s="52">
        <f>INDEX($L$6:$L$35,MATCH(C686,$K$6:$K$35,0))</f>
        <v/>
      </c>
      <c r="G686" s="52">
        <f>INDEX($L$6:$L$35,MATCH(D686,$K$6:$K$35,0))</f>
        <v/>
      </c>
      <c r="H686" s="52">
        <f>F686-G686+$L$36</f>
        <v/>
      </c>
      <c r="I686" s="51">
        <f>'2_Params'!$B$11*LN(1+EXP(-(2*E686-1)*H686))</f>
        <v/>
      </c>
    </row>
    <row r="687" ht="15" customHeight="1" s="35">
      <c r="A687" s="48">
        <f>'1_Raw_Games'!A684</f>
        <v/>
      </c>
      <c r="B687" s="49">
        <f>'1_Raw_Games'!B684</f>
        <v/>
      </c>
      <c r="C687" s="48">
        <f>'1_Raw_Games'!D684</f>
        <v/>
      </c>
      <c r="D687" s="48">
        <f>'1_Raw_Games'!C684</f>
        <v/>
      </c>
      <c r="E687" s="48">
        <f>'1_Raw_Games'!O684</f>
        <v/>
      </c>
      <c r="F687" s="52">
        <f>INDEX($L$6:$L$35,MATCH(C687,$K$6:$K$35,0))</f>
        <v/>
      </c>
      <c r="G687" s="52">
        <f>INDEX($L$6:$L$35,MATCH(D687,$K$6:$K$35,0))</f>
        <v/>
      </c>
      <c r="H687" s="52">
        <f>F687-G687+$L$36</f>
        <v/>
      </c>
      <c r="I687" s="51">
        <f>'2_Params'!$B$11*LN(1+EXP(-(2*E687-1)*H687))</f>
        <v/>
      </c>
    </row>
    <row r="688" ht="15" customHeight="1" s="35">
      <c r="A688" s="48">
        <f>'1_Raw_Games'!A685</f>
        <v/>
      </c>
      <c r="B688" s="49">
        <f>'1_Raw_Games'!B685</f>
        <v/>
      </c>
      <c r="C688" s="48">
        <f>'1_Raw_Games'!D685</f>
        <v/>
      </c>
      <c r="D688" s="48">
        <f>'1_Raw_Games'!C685</f>
        <v/>
      </c>
      <c r="E688" s="48">
        <f>'1_Raw_Games'!O685</f>
        <v/>
      </c>
      <c r="F688" s="52">
        <f>INDEX($L$6:$L$35,MATCH(C688,$K$6:$K$35,0))</f>
        <v/>
      </c>
      <c r="G688" s="52">
        <f>INDEX($L$6:$L$35,MATCH(D688,$K$6:$K$35,0))</f>
        <v/>
      </c>
      <c r="H688" s="52">
        <f>F688-G688+$L$36</f>
        <v/>
      </c>
      <c r="I688" s="51">
        <f>'2_Params'!$B$11*LN(1+EXP(-(2*E688-1)*H688))</f>
        <v/>
      </c>
    </row>
    <row r="689" ht="15" customHeight="1" s="35">
      <c r="A689" s="48">
        <f>'1_Raw_Games'!A686</f>
        <v/>
      </c>
      <c r="B689" s="49">
        <f>'1_Raw_Games'!B686</f>
        <v/>
      </c>
      <c r="C689" s="48">
        <f>'1_Raw_Games'!D686</f>
        <v/>
      </c>
      <c r="D689" s="48">
        <f>'1_Raw_Games'!C686</f>
        <v/>
      </c>
      <c r="E689" s="48">
        <f>'1_Raw_Games'!O686</f>
        <v/>
      </c>
      <c r="F689" s="52">
        <f>INDEX($L$6:$L$35,MATCH(C689,$K$6:$K$35,0))</f>
        <v/>
      </c>
      <c r="G689" s="52">
        <f>INDEX($L$6:$L$35,MATCH(D689,$K$6:$K$35,0))</f>
        <v/>
      </c>
      <c r="H689" s="52">
        <f>F689-G689+$L$36</f>
        <v/>
      </c>
      <c r="I689" s="51">
        <f>'2_Params'!$B$11*LN(1+EXP(-(2*E689-1)*H689))</f>
        <v/>
      </c>
    </row>
    <row r="690" ht="15" customHeight="1" s="35">
      <c r="A690" s="48">
        <f>'1_Raw_Games'!A687</f>
        <v/>
      </c>
      <c r="B690" s="49">
        <f>'1_Raw_Games'!B687</f>
        <v/>
      </c>
      <c r="C690" s="48">
        <f>'1_Raw_Games'!D687</f>
        <v/>
      </c>
      <c r="D690" s="48">
        <f>'1_Raw_Games'!C687</f>
        <v/>
      </c>
      <c r="E690" s="48">
        <f>'1_Raw_Games'!O687</f>
        <v/>
      </c>
      <c r="F690" s="52">
        <f>INDEX($L$6:$L$35,MATCH(C690,$K$6:$K$35,0))</f>
        <v/>
      </c>
      <c r="G690" s="52">
        <f>INDEX($L$6:$L$35,MATCH(D690,$K$6:$K$35,0))</f>
        <v/>
      </c>
      <c r="H690" s="52">
        <f>F690-G690+$L$36</f>
        <v/>
      </c>
      <c r="I690" s="51">
        <f>'2_Params'!$B$11*LN(1+EXP(-(2*E690-1)*H690))</f>
        <v/>
      </c>
    </row>
    <row r="691" ht="15" customHeight="1" s="35">
      <c r="A691" s="48">
        <f>'1_Raw_Games'!A688</f>
        <v/>
      </c>
      <c r="B691" s="49">
        <f>'1_Raw_Games'!B688</f>
        <v/>
      </c>
      <c r="C691" s="48">
        <f>'1_Raw_Games'!D688</f>
        <v/>
      </c>
      <c r="D691" s="48">
        <f>'1_Raw_Games'!C688</f>
        <v/>
      </c>
      <c r="E691" s="48">
        <f>'1_Raw_Games'!O688</f>
        <v/>
      </c>
      <c r="F691" s="52">
        <f>INDEX($L$6:$L$35,MATCH(C691,$K$6:$K$35,0))</f>
        <v/>
      </c>
      <c r="G691" s="52">
        <f>INDEX($L$6:$L$35,MATCH(D691,$K$6:$K$35,0))</f>
        <v/>
      </c>
      <c r="H691" s="52">
        <f>F691-G691+$L$36</f>
        <v/>
      </c>
      <c r="I691" s="51">
        <f>'2_Params'!$B$11*LN(1+EXP(-(2*E691-1)*H691))</f>
        <v/>
      </c>
    </row>
    <row r="692" ht="15" customHeight="1" s="35">
      <c r="A692" s="48">
        <f>'1_Raw_Games'!A689</f>
        <v/>
      </c>
      <c r="B692" s="49">
        <f>'1_Raw_Games'!B689</f>
        <v/>
      </c>
      <c r="C692" s="48">
        <f>'1_Raw_Games'!D689</f>
        <v/>
      </c>
      <c r="D692" s="48">
        <f>'1_Raw_Games'!C689</f>
        <v/>
      </c>
      <c r="E692" s="48">
        <f>'1_Raw_Games'!O689</f>
        <v/>
      </c>
      <c r="F692" s="52">
        <f>INDEX($L$6:$L$35,MATCH(C692,$K$6:$K$35,0))</f>
        <v/>
      </c>
      <c r="G692" s="52">
        <f>INDEX($L$6:$L$35,MATCH(D692,$K$6:$K$35,0))</f>
        <v/>
      </c>
      <c r="H692" s="52">
        <f>F692-G692+$L$36</f>
        <v/>
      </c>
      <c r="I692" s="51">
        <f>'2_Params'!$B$11*LN(1+EXP(-(2*E692-1)*H692))</f>
        <v/>
      </c>
    </row>
    <row r="693" ht="15" customHeight="1" s="35">
      <c r="A693" s="48">
        <f>'1_Raw_Games'!A690</f>
        <v/>
      </c>
      <c r="B693" s="49">
        <f>'1_Raw_Games'!B690</f>
        <v/>
      </c>
      <c r="C693" s="48">
        <f>'1_Raw_Games'!D690</f>
        <v/>
      </c>
      <c r="D693" s="48">
        <f>'1_Raw_Games'!C690</f>
        <v/>
      </c>
      <c r="E693" s="48">
        <f>'1_Raw_Games'!O690</f>
        <v/>
      </c>
      <c r="F693" s="52">
        <f>INDEX($L$6:$L$35,MATCH(C693,$K$6:$K$35,0))</f>
        <v/>
      </c>
      <c r="G693" s="52">
        <f>INDEX($L$6:$L$35,MATCH(D693,$K$6:$K$35,0))</f>
        <v/>
      </c>
      <c r="H693" s="52">
        <f>F693-G693+$L$36</f>
        <v/>
      </c>
      <c r="I693" s="51">
        <f>'2_Params'!$B$11*LN(1+EXP(-(2*E693-1)*H693))</f>
        <v/>
      </c>
    </row>
    <row r="694" ht="15" customHeight="1" s="35">
      <c r="A694" s="48">
        <f>'1_Raw_Games'!A691</f>
        <v/>
      </c>
      <c r="B694" s="49">
        <f>'1_Raw_Games'!B691</f>
        <v/>
      </c>
      <c r="C694" s="48">
        <f>'1_Raw_Games'!D691</f>
        <v/>
      </c>
      <c r="D694" s="48">
        <f>'1_Raw_Games'!C691</f>
        <v/>
      </c>
      <c r="E694" s="48">
        <f>'1_Raw_Games'!O691</f>
        <v/>
      </c>
      <c r="F694" s="52">
        <f>INDEX($L$6:$L$35,MATCH(C694,$K$6:$K$35,0))</f>
        <v/>
      </c>
      <c r="G694" s="52">
        <f>INDEX($L$6:$L$35,MATCH(D694,$K$6:$K$35,0))</f>
        <v/>
      </c>
      <c r="H694" s="52">
        <f>F694-G694+$L$36</f>
        <v/>
      </c>
      <c r="I694" s="51">
        <f>'2_Params'!$B$11*LN(1+EXP(-(2*E694-1)*H694))</f>
        <v/>
      </c>
    </row>
    <row r="695" ht="15" customHeight="1" s="35">
      <c r="A695" s="48">
        <f>'1_Raw_Games'!A692</f>
        <v/>
      </c>
      <c r="B695" s="49">
        <f>'1_Raw_Games'!B692</f>
        <v/>
      </c>
      <c r="C695" s="48">
        <f>'1_Raw_Games'!D692</f>
        <v/>
      </c>
      <c r="D695" s="48">
        <f>'1_Raw_Games'!C692</f>
        <v/>
      </c>
      <c r="E695" s="48">
        <f>'1_Raw_Games'!O692</f>
        <v/>
      </c>
      <c r="F695" s="52">
        <f>INDEX($L$6:$L$35,MATCH(C695,$K$6:$K$35,0))</f>
        <v/>
      </c>
      <c r="G695" s="52">
        <f>INDEX($L$6:$L$35,MATCH(D695,$K$6:$K$35,0))</f>
        <v/>
      </c>
      <c r="H695" s="52">
        <f>F695-G695+$L$36</f>
        <v/>
      </c>
      <c r="I695" s="51">
        <f>'2_Params'!$B$11*LN(1+EXP(-(2*E695-1)*H695))</f>
        <v/>
      </c>
    </row>
    <row r="696" ht="15" customHeight="1" s="35">
      <c r="A696" s="48">
        <f>'1_Raw_Games'!A693</f>
        <v/>
      </c>
      <c r="B696" s="49">
        <f>'1_Raw_Games'!B693</f>
        <v/>
      </c>
      <c r="C696" s="48">
        <f>'1_Raw_Games'!D693</f>
        <v/>
      </c>
      <c r="D696" s="48">
        <f>'1_Raw_Games'!C693</f>
        <v/>
      </c>
      <c r="E696" s="48">
        <f>'1_Raw_Games'!O693</f>
        <v/>
      </c>
      <c r="F696" s="52">
        <f>INDEX($L$6:$L$35,MATCH(C696,$K$6:$K$35,0))</f>
        <v/>
      </c>
      <c r="G696" s="52">
        <f>INDEX($L$6:$L$35,MATCH(D696,$K$6:$K$35,0))</f>
        <v/>
      </c>
      <c r="H696" s="52">
        <f>F696-G696+$L$36</f>
        <v/>
      </c>
      <c r="I696" s="51">
        <f>'2_Params'!$B$11*LN(1+EXP(-(2*E696-1)*H696))</f>
        <v/>
      </c>
    </row>
    <row r="697" ht="15" customHeight="1" s="35">
      <c r="A697" s="48">
        <f>'1_Raw_Games'!A694</f>
        <v/>
      </c>
      <c r="B697" s="49">
        <f>'1_Raw_Games'!B694</f>
        <v/>
      </c>
      <c r="C697" s="48">
        <f>'1_Raw_Games'!D694</f>
        <v/>
      </c>
      <c r="D697" s="48">
        <f>'1_Raw_Games'!C694</f>
        <v/>
      </c>
      <c r="E697" s="48">
        <f>'1_Raw_Games'!O694</f>
        <v/>
      </c>
      <c r="F697" s="52">
        <f>INDEX($L$6:$L$35,MATCH(C697,$K$6:$K$35,0))</f>
        <v/>
      </c>
      <c r="G697" s="52">
        <f>INDEX($L$6:$L$35,MATCH(D697,$K$6:$K$35,0))</f>
        <v/>
      </c>
      <c r="H697" s="52">
        <f>F697-G697+$L$36</f>
        <v/>
      </c>
      <c r="I697" s="51">
        <f>'2_Params'!$B$11*LN(1+EXP(-(2*E697-1)*H697))</f>
        <v/>
      </c>
    </row>
    <row r="698" ht="15" customHeight="1" s="35">
      <c r="A698" s="48">
        <f>'1_Raw_Games'!A695</f>
        <v/>
      </c>
      <c r="B698" s="49">
        <f>'1_Raw_Games'!B695</f>
        <v/>
      </c>
      <c r="C698" s="48">
        <f>'1_Raw_Games'!D695</f>
        <v/>
      </c>
      <c r="D698" s="48">
        <f>'1_Raw_Games'!C695</f>
        <v/>
      </c>
      <c r="E698" s="48">
        <f>'1_Raw_Games'!O695</f>
        <v/>
      </c>
      <c r="F698" s="52">
        <f>INDEX($L$6:$L$35,MATCH(C698,$K$6:$K$35,0))</f>
        <v/>
      </c>
      <c r="G698" s="52">
        <f>INDEX($L$6:$L$35,MATCH(D698,$K$6:$K$35,0))</f>
        <v/>
      </c>
      <c r="H698" s="52">
        <f>F698-G698+$L$36</f>
        <v/>
      </c>
      <c r="I698" s="51">
        <f>'2_Params'!$B$11*LN(1+EXP(-(2*E698-1)*H698))</f>
        <v/>
      </c>
    </row>
    <row r="699" ht="15" customHeight="1" s="35">
      <c r="A699" s="48">
        <f>'1_Raw_Games'!A696</f>
        <v/>
      </c>
      <c r="B699" s="49">
        <f>'1_Raw_Games'!B696</f>
        <v/>
      </c>
      <c r="C699" s="48">
        <f>'1_Raw_Games'!D696</f>
        <v/>
      </c>
      <c r="D699" s="48">
        <f>'1_Raw_Games'!C696</f>
        <v/>
      </c>
      <c r="E699" s="48">
        <f>'1_Raw_Games'!O696</f>
        <v/>
      </c>
      <c r="F699" s="52">
        <f>INDEX($L$6:$L$35,MATCH(C699,$K$6:$K$35,0))</f>
        <v/>
      </c>
      <c r="G699" s="52">
        <f>INDEX($L$6:$L$35,MATCH(D699,$K$6:$K$35,0))</f>
        <v/>
      </c>
      <c r="H699" s="52">
        <f>F699-G699+$L$36</f>
        <v/>
      </c>
      <c r="I699" s="51">
        <f>'2_Params'!$B$11*LN(1+EXP(-(2*E699-1)*H699))</f>
        <v/>
      </c>
    </row>
    <row r="700" ht="15" customHeight="1" s="35">
      <c r="A700" s="48">
        <f>'1_Raw_Games'!A697</f>
        <v/>
      </c>
      <c r="B700" s="49">
        <f>'1_Raw_Games'!B697</f>
        <v/>
      </c>
      <c r="C700" s="48">
        <f>'1_Raw_Games'!D697</f>
        <v/>
      </c>
      <c r="D700" s="48">
        <f>'1_Raw_Games'!C697</f>
        <v/>
      </c>
      <c r="E700" s="48">
        <f>'1_Raw_Games'!O697</f>
        <v/>
      </c>
      <c r="F700" s="52">
        <f>INDEX($L$6:$L$35,MATCH(C700,$K$6:$K$35,0))</f>
        <v/>
      </c>
      <c r="G700" s="52">
        <f>INDEX($L$6:$L$35,MATCH(D700,$K$6:$K$35,0))</f>
        <v/>
      </c>
      <c r="H700" s="52">
        <f>F700-G700+$L$36</f>
        <v/>
      </c>
      <c r="I700" s="51">
        <f>'2_Params'!$B$11*LN(1+EXP(-(2*E700-1)*H700))</f>
        <v/>
      </c>
    </row>
    <row r="701" ht="15" customHeight="1" s="35">
      <c r="A701" s="48">
        <f>'1_Raw_Games'!A698</f>
        <v/>
      </c>
      <c r="B701" s="49">
        <f>'1_Raw_Games'!B698</f>
        <v/>
      </c>
      <c r="C701" s="48">
        <f>'1_Raw_Games'!D698</f>
        <v/>
      </c>
      <c r="D701" s="48">
        <f>'1_Raw_Games'!C698</f>
        <v/>
      </c>
      <c r="E701" s="48">
        <f>'1_Raw_Games'!O698</f>
        <v/>
      </c>
      <c r="F701" s="52">
        <f>INDEX($L$6:$L$35,MATCH(C701,$K$6:$K$35,0))</f>
        <v/>
      </c>
      <c r="G701" s="52">
        <f>INDEX($L$6:$L$35,MATCH(D701,$K$6:$K$35,0))</f>
        <v/>
      </c>
      <c r="H701" s="52">
        <f>F701-G701+$L$36</f>
        <v/>
      </c>
      <c r="I701" s="51">
        <f>'2_Params'!$B$11*LN(1+EXP(-(2*E701-1)*H701))</f>
        <v/>
      </c>
    </row>
    <row r="702" ht="15" customHeight="1" s="35">
      <c r="A702" s="48">
        <f>'1_Raw_Games'!A699</f>
        <v/>
      </c>
      <c r="B702" s="49">
        <f>'1_Raw_Games'!B699</f>
        <v/>
      </c>
      <c r="C702" s="48">
        <f>'1_Raw_Games'!D699</f>
        <v/>
      </c>
      <c r="D702" s="48">
        <f>'1_Raw_Games'!C699</f>
        <v/>
      </c>
      <c r="E702" s="48">
        <f>'1_Raw_Games'!O699</f>
        <v/>
      </c>
      <c r="F702" s="52">
        <f>INDEX($L$6:$L$35,MATCH(C702,$K$6:$K$35,0))</f>
        <v/>
      </c>
      <c r="G702" s="52">
        <f>INDEX($L$6:$L$35,MATCH(D702,$K$6:$K$35,0))</f>
        <v/>
      </c>
      <c r="H702" s="52">
        <f>F702-G702+$L$36</f>
        <v/>
      </c>
      <c r="I702" s="51">
        <f>'2_Params'!$B$11*LN(1+EXP(-(2*E702-1)*H702))</f>
        <v/>
      </c>
    </row>
    <row r="703" ht="15" customHeight="1" s="35">
      <c r="A703" s="48">
        <f>'1_Raw_Games'!A700</f>
        <v/>
      </c>
      <c r="B703" s="49">
        <f>'1_Raw_Games'!B700</f>
        <v/>
      </c>
      <c r="C703" s="48">
        <f>'1_Raw_Games'!D700</f>
        <v/>
      </c>
      <c r="D703" s="48">
        <f>'1_Raw_Games'!C700</f>
        <v/>
      </c>
      <c r="E703" s="48">
        <f>'1_Raw_Games'!O700</f>
        <v/>
      </c>
      <c r="F703" s="52">
        <f>INDEX($L$6:$L$35,MATCH(C703,$K$6:$K$35,0))</f>
        <v/>
      </c>
      <c r="G703" s="52">
        <f>INDEX($L$6:$L$35,MATCH(D703,$K$6:$K$35,0))</f>
        <v/>
      </c>
      <c r="H703" s="52">
        <f>F703-G703+$L$36</f>
        <v/>
      </c>
      <c r="I703" s="51">
        <f>'2_Params'!$B$11*LN(1+EXP(-(2*E703-1)*H703))</f>
        <v/>
      </c>
    </row>
    <row r="704" ht="15" customHeight="1" s="35">
      <c r="A704" s="48">
        <f>'1_Raw_Games'!A701</f>
        <v/>
      </c>
      <c r="B704" s="49">
        <f>'1_Raw_Games'!B701</f>
        <v/>
      </c>
      <c r="C704" s="48">
        <f>'1_Raw_Games'!D701</f>
        <v/>
      </c>
      <c r="D704" s="48">
        <f>'1_Raw_Games'!C701</f>
        <v/>
      </c>
      <c r="E704" s="48">
        <f>'1_Raw_Games'!O701</f>
        <v/>
      </c>
      <c r="F704" s="52">
        <f>INDEX($L$6:$L$35,MATCH(C704,$K$6:$K$35,0))</f>
        <v/>
      </c>
      <c r="G704" s="52">
        <f>INDEX($L$6:$L$35,MATCH(D704,$K$6:$K$35,0))</f>
        <v/>
      </c>
      <c r="H704" s="52">
        <f>F704-G704+$L$36</f>
        <v/>
      </c>
      <c r="I704" s="51">
        <f>'2_Params'!$B$11*LN(1+EXP(-(2*E704-1)*H704))</f>
        <v/>
      </c>
    </row>
    <row r="705" ht="15" customHeight="1" s="35">
      <c r="A705" s="48">
        <f>'1_Raw_Games'!A702</f>
        <v/>
      </c>
      <c r="B705" s="49">
        <f>'1_Raw_Games'!B702</f>
        <v/>
      </c>
      <c r="C705" s="48">
        <f>'1_Raw_Games'!D702</f>
        <v/>
      </c>
      <c r="D705" s="48">
        <f>'1_Raw_Games'!C702</f>
        <v/>
      </c>
      <c r="E705" s="48">
        <f>'1_Raw_Games'!O702</f>
        <v/>
      </c>
      <c r="F705" s="52">
        <f>INDEX($L$6:$L$35,MATCH(C705,$K$6:$K$35,0))</f>
        <v/>
      </c>
      <c r="G705" s="52">
        <f>INDEX($L$6:$L$35,MATCH(D705,$K$6:$K$35,0))</f>
        <v/>
      </c>
      <c r="H705" s="52">
        <f>F705-G705+$L$36</f>
        <v/>
      </c>
      <c r="I705" s="51">
        <f>'2_Params'!$B$11*LN(1+EXP(-(2*E705-1)*H705))</f>
        <v/>
      </c>
    </row>
    <row r="706" ht="15" customHeight="1" s="35">
      <c r="A706" s="48">
        <f>'1_Raw_Games'!A703</f>
        <v/>
      </c>
      <c r="B706" s="49">
        <f>'1_Raw_Games'!B703</f>
        <v/>
      </c>
      <c r="C706" s="48">
        <f>'1_Raw_Games'!D703</f>
        <v/>
      </c>
      <c r="D706" s="48">
        <f>'1_Raw_Games'!C703</f>
        <v/>
      </c>
      <c r="E706" s="48">
        <f>'1_Raw_Games'!O703</f>
        <v/>
      </c>
      <c r="F706" s="52">
        <f>INDEX($L$6:$L$35,MATCH(C706,$K$6:$K$35,0))</f>
        <v/>
      </c>
      <c r="G706" s="52">
        <f>INDEX($L$6:$L$35,MATCH(D706,$K$6:$K$35,0))</f>
        <v/>
      </c>
      <c r="H706" s="52">
        <f>F706-G706+$L$36</f>
        <v/>
      </c>
      <c r="I706" s="51">
        <f>'2_Params'!$B$11*LN(1+EXP(-(2*E706-1)*H706))</f>
        <v/>
      </c>
    </row>
    <row r="707" ht="15" customHeight="1" s="35">
      <c r="A707" s="48">
        <f>'1_Raw_Games'!A704</f>
        <v/>
      </c>
      <c r="B707" s="49">
        <f>'1_Raw_Games'!B704</f>
        <v/>
      </c>
      <c r="C707" s="48">
        <f>'1_Raw_Games'!D704</f>
        <v/>
      </c>
      <c r="D707" s="48">
        <f>'1_Raw_Games'!C704</f>
        <v/>
      </c>
      <c r="E707" s="48">
        <f>'1_Raw_Games'!O704</f>
        <v/>
      </c>
      <c r="F707" s="52">
        <f>INDEX($L$6:$L$35,MATCH(C707,$K$6:$K$35,0))</f>
        <v/>
      </c>
      <c r="G707" s="52">
        <f>INDEX($L$6:$L$35,MATCH(D707,$K$6:$K$35,0))</f>
        <v/>
      </c>
      <c r="H707" s="52">
        <f>F707-G707+$L$36</f>
        <v/>
      </c>
      <c r="I707" s="51">
        <f>'2_Params'!$B$11*LN(1+EXP(-(2*E707-1)*H707))</f>
        <v/>
      </c>
    </row>
    <row r="708" ht="15" customHeight="1" s="35">
      <c r="A708" s="48">
        <f>'1_Raw_Games'!A705</f>
        <v/>
      </c>
      <c r="B708" s="49">
        <f>'1_Raw_Games'!B705</f>
        <v/>
      </c>
      <c r="C708" s="48">
        <f>'1_Raw_Games'!D705</f>
        <v/>
      </c>
      <c r="D708" s="48">
        <f>'1_Raw_Games'!C705</f>
        <v/>
      </c>
      <c r="E708" s="48">
        <f>'1_Raw_Games'!O705</f>
        <v/>
      </c>
      <c r="F708" s="52">
        <f>INDEX($L$6:$L$35,MATCH(C708,$K$6:$K$35,0))</f>
        <v/>
      </c>
      <c r="G708" s="52">
        <f>INDEX($L$6:$L$35,MATCH(D708,$K$6:$K$35,0))</f>
        <v/>
      </c>
      <c r="H708" s="52">
        <f>F708-G708+$L$36</f>
        <v/>
      </c>
      <c r="I708" s="51">
        <f>'2_Params'!$B$11*LN(1+EXP(-(2*E708-1)*H708))</f>
        <v/>
      </c>
    </row>
    <row r="709" ht="15" customHeight="1" s="35">
      <c r="A709" s="48">
        <f>'1_Raw_Games'!A706</f>
        <v/>
      </c>
      <c r="B709" s="49">
        <f>'1_Raw_Games'!B706</f>
        <v/>
      </c>
      <c r="C709" s="48">
        <f>'1_Raw_Games'!D706</f>
        <v/>
      </c>
      <c r="D709" s="48">
        <f>'1_Raw_Games'!C706</f>
        <v/>
      </c>
      <c r="E709" s="48">
        <f>'1_Raw_Games'!O706</f>
        <v/>
      </c>
      <c r="F709" s="52">
        <f>INDEX($L$6:$L$35,MATCH(C709,$K$6:$K$35,0))</f>
        <v/>
      </c>
      <c r="G709" s="52">
        <f>INDEX($L$6:$L$35,MATCH(D709,$K$6:$K$35,0))</f>
        <v/>
      </c>
      <c r="H709" s="52">
        <f>F709-G709+$L$36</f>
        <v/>
      </c>
      <c r="I709" s="51">
        <f>'2_Params'!$B$11*LN(1+EXP(-(2*E709-1)*H709))</f>
        <v/>
      </c>
    </row>
    <row r="710" ht="15" customHeight="1" s="35">
      <c r="A710" s="48">
        <f>'1_Raw_Games'!A707</f>
        <v/>
      </c>
      <c r="B710" s="49">
        <f>'1_Raw_Games'!B707</f>
        <v/>
      </c>
      <c r="C710" s="48">
        <f>'1_Raw_Games'!D707</f>
        <v/>
      </c>
      <c r="D710" s="48">
        <f>'1_Raw_Games'!C707</f>
        <v/>
      </c>
      <c r="E710" s="48">
        <f>'1_Raw_Games'!O707</f>
        <v/>
      </c>
      <c r="F710" s="52">
        <f>INDEX($L$6:$L$35,MATCH(C710,$K$6:$K$35,0))</f>
        <v/>
      </c>
      <c r="G710" s="52">
        <f>INDEX($L$6:$L$35,MATCH(D710,$K$6:$K$35,0))</f>
        <v/>
      </c>
      <c r="H710" s="52">
        <f>F710-G710+$L$36</f>
        <v/>
      </c>
      <c r="I710" s="51">
        <f>'2_Params'!$B$11*LN(1+EXP(-(2*E710-1)*H710))</f>
        <v/>
      </c>
    </row>
    <row r="711" ht="15" customHeight="1" s="35">
      <c r="A711" s="48">
        <f>'1_Raw_Games'!A708</f>
        <v/>
      </c>
      <c r="B711" s="49">
        <f>'1_Raw_Games'!B708</f>
        <v/>
      </c>
      <c r="C711" s="48">
        <f>'1_Raw_Games'!D708</f>
        <v/>
      </c>
      <c r="D711" s="48">
        <f>'1_Raw_Games'!C708</f>
        <v/>
      </c>
      <c r="E711" s="48">
        <f>'1_Raw_Games'!O708</f>
        <v/>
      </c>
      <c r="F711" s="52">
        <f>INDEX($L$6:$L$35,MATCH(C711,$K$6:$K$35,0))</f>
        <v/>
      </c>
      <c r="G711" s="52">
        <f>INDEX($L$6:$L$35,MATCH(D711,$K$6:$K$35,0))</f>
        <v/>
      </c>
      <c r="H711" s="52">
        <f>F711-G711+$L$36</f>
        <v/>
      </c>
      <c r="I711" s="51">
        <f>'2_Params'!$B$11*LN(1+EXP(-(2*E711-1)*H711))</f>
        <v/>
      </c>
    </row>
    <row r="712" ht="15" customHeight="1" s="35">
      <c r="A712" s="48">
        <f>'1_Raw_Games'!A709</f>
        <v/>
      </c>
      <c r="B712" s="49">
        <f>'1_Raw_Games'!B709</f>
        <v/>
      </c>
      <c r="C712" s="48">
        <f>'1_Raw_Games'!D709</f>
        <v/>
      </c>
      <c r="D712" s="48">
        <f>'1_Raw_Games'!C709</f>
        <v/>
      </c>
      <c r="E712" s="48">
        <f>'1_Raw_Games'!O709</f>
        <v/>
      </c>
      <c r="F712" s="52">
        <f>INDEX($L$6:$L$35,MATCH(C712,$K$6:$K$35,0))</f>
        <v/>
      </c>
      <c r="G712" s="52">
        <f>INDEX($L$6:$L$35,MATCH(D712,$K$6:$K$35,0))</f>
        <v/>
      </c>
      <c r="H712" s="52">
        <f>F712-G712+$L$36</f>
        <v/>
      </c>
      <c r="I712" s="51">
        <f>'2_Params'!$B$11*LN(1+EXP(-(2*E712-1)*H712))</f>
        <v/>
      </c>
    </row>
    <row r="713" ht="15" customHeight="1" s="35">
      <c r="A713" s="48">
        <f>'1_Raw_Games'!A710</f>
        <v/>
      </c>
      <c r="B713" s="49">
        <f>'1_Raw_Games'!B710</f>
        <v/>
      </c>
      <c r="C713" s="48">
        <f>'1_Raw_Games'!D710</f>
        <v/>
      </c>
      <c r="D713" s="48">
        <f>'1_Raw_Games'!C710</f>
        <v/>
      </c>
      <c r="E713" s="48">
        <f>'1_Raw_Games'!O710</f>
        <v/>
      </c>
      <c r="F713" s="52">
        <f>INDEX($L$6:$L$35,MATCH(C713,$K$6:$K$35,0))</f>
        <v/>
      </c>
      <c r="G713" s="52">
        <f>INDEX($L$6:$L$35,MATCH(D713,$K$6:$K$35,0))</f>
        <v/>
      </c>
      <c r="H713" s="52">
        <f>F713-G713+$L$36</f>
        <v/>
      </c>
      <c r="I713" s="51">
        <f>'2_Params'!$B$11*LN(1+EXP(-(2*E713-1)*H713))</f>
        <v/>
      </c>
    </row>
    <row r="714" ht="15" customHeight="1" s="35">
      <c r="A714" s="48">
        <f>'1_Raw_Games'!A711</f>
        <v/>
      </c>
      <c r="B714" s="49">
        <f>'1_Raw_Games'!B711</f>
        <v/>
      </c>
      <c r="C714" s="48">
        <f>'1_Raw_Games'!D711</f>
        <v/>
      </c>
      <c r="D714" s="48">
        <f>'1_Raw_Games'!C711</f>
        <v/>
      </c>
      <c r="E714" s="48">
        <f>'1_Raw_Games'!O711</f>
        <v/>
      </c>
      <c r="F714" s="52">
        <f>INDEX($L$6:$L$35,MATCH(C714,$K$6:$K$35,0))</f>
        <v/>
      </c>
      <c r="G714" s="52">
        <f>INDEX($L$6:$L$35,MATCH(D714,$K$6:$K$35,0))</f>
        <v/>
      </c>
      <c r="H714" s="52">
        <f>F714-G714+$L$36</f>
        <v/>
      </c>
      <c r="I714" s="51">
        <f>'2_Params'!$B$11*LN(1+EXP(-(2*E714-1)*H714))</f>
        <v/>
      </c>
    </row>
    <row r="715" ht="15" customHeight="1" s="35">
      <c r="A715" s="48">
        <f>'1_Raw_Games'!A712</f>
        <v/>
      </c>
      <c r="B715" s="49">
        <f>'1_Raw_Games'!B712</f>
        <v/>
      </c>
      <c r="C715" s="48">
        <f>'1_Raw_Games'!D712</f>
        <v/>
      </c>
      <c r="D715" s="48">
        <f>'1_Raw_Games'!C712</f>
        <v/>
      </c>
      <c r="E715" s="48">
        <f>'1_Raw_Games'!O712</f>
        <v/>
      </c>
      <c r="F715" s="52">
        <f>INDEX($L$6:$L$35,MATCH(C715,$K$6:$K$35,0))</f>
        <v/>
      </c>
      <c r="G715" s="52">
        <f>INDEX($L$6:$L$35,MATCH(D715,$K$6:$K$35,0))</f>
        <v/>
      </c>
      <c r="H715" s="52">
        <f>F715-G715+$L$36</f>
        <v/>
      </c>
      <c r="I715" s="51">
        <f>'2_Params'!$B$11*LN(1+EXP(-(2*E715-1)*H715))</f>
        <v/>
      </c>
    </row>
    <row r="716" ht="15" customHeight="1" s="35">
      <c r="A716" s="48">
        <f>'1_Raw_Games'!A713</f>
        <v/>
      </c>
      <c r="B716" s="49">
        <f>'1_Raw_Games'!B713</f>
        <v/>
      </c>
      <c r="C716" s="48">
        <f>'1_Raw_Games'!D713</f>
        <v/>
      </c>
      <c r="D716" s="48">
        <f>'1_Raw_Games'!C713</f>
        <v/>
      </c>
      <c r="E716" s="48">
        <f>'1_Raw_Games'!O713</f>
        <v/>
      </c>
      <c r="F716" s="52">
        <f>INDEX($L$6:$L$35,MATCH(C716,$K$6:$K$35,0))</f>
        <v/>
      </c>
      <c r="G716" s="52">
        <f>INDEX($L$6:$L$35,MATCH(D716,$K$6:$K$35,0))</f>
        <v/>
      </c>
      <c r="H716" s="52">
        <f>F716-G716+$L$36</f>
        <v/>
      </c>
      <c r="I716" s="51">
        <f>'2_Params'!$B$11*LN(1+EXP(-(2*E716-1)*H716))</f>
        <v/>
      </c>
    </row>
    <row r="717" ht="15" customHeight="1" s="35">
      <c r="A717" s="48">
        <f>'1_Raw_Games'!A714</f>
        <v/>
      </c>
      <c r="B717" s="49">
        <f>'1_Raw_Games'!B714</f>
        <v/>
      </c>
      <c r="C717" s="48">
        <f>'1_Raw_Games'!D714</f>
        <v/>
      </c>
      <c r="D717" s="48">
        <f>'1_Raw_Games'!C714</f>
        <v/>
      </c>
      <c r="E717" s="48">
        <f>'1_Raw_Games'!O714</f>
        <v/>
      </c>
      <c r="F717" s="52">
        <f>INDEX($L$6:$L$35,MATCH(C717,$K$6:$K$35,0))</f>
        <v/>
      </c>
      <c r="G717" s="52">
        <f>INDEX($L$6:$L$35,MATCH(D717,$K$6:$K$35,0))</f>
        <v/>
      </c>
      <c r="H717" s="52">
        <f>F717-G717+$L$36</f>
        <v/>
      </c>
      <c r="I717" s="51">
        <f>'2_Params'!$B$11*LN(1+EXP(-(2*E717-1)*H717))</f>
        <v/>
      </c>
    </row>
    <row r="718" ht="15" customHeight="1" s="35">
      <c r="A718" s="48">
        <f>'1_Raw_Games'!A715</f>
        <v/>
      </c>
      <c r="B718" s="49">
        <f>'1_Raw_Games'!B715</f>
        <v/>
      </c>
      <c r="C718" s="48">
        <f>'1_Raw_Games'!D715</f>
        <v/>
      </c>
      <c r="D718" s="48">
        <f>'1_Raw_Games'!C715</f>
        <v/>
      </c>
      <c r="E718" s="48">
        <f>'1_Raw_Games'!O715</f>
        <v/>
      </c>
      <c r="F718" s="52">
        <f>INDEX($L$6:$L$35,MATCH(C718,$K$6:$K$35,0))</f>
        <v/>
      </c>
      <c r="G718" s="52">
        <f>INDEX($L$6:$L$35,MATCH(D718,$K$6:$K$35,0))</f>
        <v/>
      </c>
      <c r="H718" s="52">
        <f>F718-G718+$L$36</f>
        <v/>
      </c>
      <c r="I718" s="51">
        <f>'2_Params'!$B$11*LN(1+EXP(-(2*E718-1)*H718))</f>
        <v/>
      </c>
    </row>
    <row r="719" ht="15" customHeight="1" s="35">
      <c r="A719" s="48">
        <f>'1_Raw_Games'!A716</f>
        <v/>
      </c>
      <c r="B719" s="49">
        <f>'1_Raw_Games'!B716</f>
        <v/>
      </c>
      <c r="C719" s="48">
        <f>'1_Raw_Games'!D716</f>
        <v/>
      </c>
      <c r="D719" s="48">
        <f>'1_Raw_Games'!C716</f>
        <v/>
      </c>
      <c r="E719" s="48">
        <f>'1_Raw_Games'!O716</f>
        <v/>
      </c>
      <c r="F719" s="52">
        <f>INDEX($L$6:$L$35,MATCH(C719,$K$6:$K$35,0))</f>
        <v/>
      </c>
      <c r="G719" s="52">
        <f>INDEX($L$6:$L$35,MATCH(D719,$K$6:$K$35,0))</f>
        <v/>
      </c>
      <c r="H719" s="52">
        <f>F719-G719+$L$36</f>
        <v/>
      </c>
      <c r="I719" s="51">
        <f>'2_Params'!$B$11*LN(1+EXP(-(2*E719-1)*H719))</f>
        <v/>
      </c>
    </row>
    <row r="720" ht="15" customHeight="1" s="35">
      <c r="A720" s="48">
        <f>'1_Raw_Games'!A717</f>
        <v/>
      </c>
      <c r="B720" s="49">
        <f>'1_Raw_Games'!B717</f>
        <v/>
      </c>
      <c r="C720" s="48">
        <f>'1_Raw_Games'!D717</f>
        <v/>
      </c>
      <c r="D720" s="48">
        <f>'1_Raw_Games'!C717</f>
        <v/>
      </c>
      <c r="E720" s="48">
        <f>'1_Raw_Games'!O717</f>
        <v/>
      </c>
      <c r="F720" s="52">
        <f>INDEX($L$6:$L$35,MATCH(C720,$K$6:$K$35,0))</f>
        <v/>
      </c>
      <c r="G720" s="52">
        <f>INDEX($L$6:$L$35,MATCH(D720,$K$6:$K$35,0))</f>
        <v/>
      </c>
      <c r="H720" s="52">
        <f>F720-G720+$L$36</f>
        <v/>
      </c>
      <c r="I720" s="51">
        <f>'2_Params'!$B$11*LN(1+EXP(-(2*E720-1)*H720))</f>
        <v/>
      </c>
    </row>
    <row r="721" ht="15" customHeight="1" s="35">
      <c r="A721" s="48">
        <f>'1_Raw_Games'!A718</f>
        <v/>
      </c>
      <c r="B721" s="49">
        <f>'1_Raw_Games'!B718</f>
        <v/>
      </c>
      <c r="C721" s="48">
        <f>'1_Raw_Games'!D718</f>
        <v/>
      </c>
      <c r="D721" s="48">
        <f>'1_Raw_Games'!C718</f>
        <v/>
      </c>
      <c r="E721" s="48">
        <f>'1_Raw_Games'!O718</f>
        <v/>
      </c>
      <c r="F721" s="52">
        <f>INDEX($L$6:$L$35,MATCH(C721,$K$6:$K$35,0))</f>
        <v/>
      </c>
      <c r="G721" s="52">
        <f>INDEX($L$6:$L$35,MATCH(D721,$K$6:$K$35,0))</f>
        <v/>
      </c>
      <c r="H721" s="52">
        <f>F721-G721+$L$36</f>
        <v/>
      </c>
      <c r="I721" s="51">
        <f>'2_Params'!$B$11*LN(1+EXP(-(2*E721-1)*H721))</f>
        <v/>
      </c>
    </row>
    <row r="722" ht="15" customHeight="1" s="35">
      <c r="A722" s="48">
        <f>'1_Raw_Games'!A719</f>
        <v/>
      </c>
      <c r="B722" s="49">
        <f>'1_Raw_Games'!B719</f>
        <v/>
      </c>
      <c r="C722" s="48">
        <f>'1_Raw_Games'!D719</f>
        <v/>
      </c>
      <c r="D722" s="48">
        <f>'1_Raw_Games'!C719</f>
        <v/>
      </c>
      <c r="E722" s="48">
        <f>'1_Raw_Games'!O719</f>
        <v/>
      </c>
      <c r="F722" s="52">
        <f>INDEX($L$6:$L$35,MATCH(C722,$K$6:$K$35,0))</f>
        <v/>
      </c>
      <c r="G722" s="52">
        <f>INDEX($L$6:$L$35,MATCH(D722,$K$6:$K$35,0))</f>
        <v/>
      </c>
      <c r="H722" s="52">
        <f>F722-G722+$L$36</f>
        <v/>
      </c>
      <c r="I722" s="51">
        <f>'2_Params'!$B$11*LN(1+EXP(-(2*E722-1)*H722))</f>
        <v/>
      </c>
    </row>
    <row r="723" ht="15" customHeight="1" s="35">
      <c r="A723" s="48">
        <f>'1_Raw_Games'!A720</f>
        <v/>
      </c>
      <c r="B723" s="49">
        <f>'1_Raw_Games'!B720</f>
        <v/>
      </c>
      <c r="C723" s="48">
        <f>'1_Raw_Games'!D720</f>
        <v/>
      </c>
      <c r="D723" s="48">
        <f>'1_Raw_Games'!C720</f>
        <v/>
      </c>
      <c r="E723" s="48">
        <f>'1_Raw_Games'!O720</f>
        <v/>
      </c>
      <c r="F723" s="52">
        <f>INDEX($L$6:$L$35,MATCH(C723,$K$6:$K$35,0))</f>
        <v/>
      </c>
      <c r="G723" s="52">
        <f>INDEX($L$6:$L$35,MATCH(D723,$K$6:$K$35,0))</f>
        <v/>
      </c>
      <c r="H723" s="52">
        <f>F723-G723+$L$36</f>
        <v/>
      </c>
      <c r="I723" s="51">
        <f>'2_Params'!$B$11*LN(1+EXP(-(2*E723-1)*H723))</f>
        <v/>
      </c>
    </row>
    <row r="724" ht="15" customHeight="1" s="35">
      <c r="A724" s="48">
        <f>'1_Raw_Games'!A721</f>
        <v/>
      </c>
      <c r="B724" s="49">
        <f>'1_Raw_Games'!B721</f>
        <v/>
      </c>
      <c r="C724" s="48">
        <f>'1_Raw_Games'!D721</f>
        <v/>
      </c>
      <c r="D724" s="48">
        <f>'1_Raw_Games'!C721</f>
        <v/>
      </c>
      <c r="E724" s="48">
        <f>'1_Raw_Games'!O721</f>
        <v/>
      </c>
      <c r="F724" s="52">
        <f>INDEX($L$6:$L$35,MATCH(C724,$K$6:$K$35,0))</f>
        <v/>
      </c>
      <c r="G724" s="52">
        <f>INDEX($L$6:$L$35,MATCH(D724,$K$6:$K$35,0))</f>
        <v/>
      </c>
      <c r="H724" s="52">
        <f>F724-G724+$L$36</f>
        <v/>
      </c>
      <c r="I724" s="51">
        <f>'2_Params'!$B$11*LN(1+EXP(-(2*E724-1)*H724))</f>
        <v/>
      </c>
    </row>
    <row r="725" ht="15" customHeight="1" s="35">
      <c r="A725" s="48">
        <f>'1_Raw_Games'!A722</f>
        <v/>
      </c>
      <c r="B725" s="49">
        <f>'1_Raw_Games'!B722</f>
        <v/>
      </c>
      <c r="C725" s="48">
        <f>'1_Raw_Games'!D722</f>
        <v/>
      </c>
      <c r="D725" s="48">
        <f>'1_Raw_Games'!C722</f>
        <v/>
      </c>
      <c r="E725" s="48">
        <f>'1_Raw_Games'!O722</f>
        <v/>
      </c>
      <c r="F725" s="52">
        <f>INDEX($L$6:$L$35,MATCH(C725,$K$6:$K$35,0))</f>
        <v/>
      </c>
      <c r="G725" s="52">
        <f>INDEX($L$6:$L$35,MATCH(D725,$K$6:$K$35,0))</f>
        <v/>
      </c>
      <c r="H725" s="52">
        <f>F725-G725+$L$36</f>
        <v/>
      </c>
      <c r="I725" s="51">
        <f>'2_Params'!$B$11*LN(1+EXP(-(2*E725-1)*H725))</f>
        <v/>
      </c>
    </row>
    <row r="726" ht="15" customHeight="1" s="35">
      <c r="A726" s="48">
        <f>'1_Raw_Games'!A723</f>
        <v/>
      </c>
      <c r="B726" s="49">
        <f>'1_Raw_Games'!B723</f>
        <v/>
      </c>
      <c r="C726" s="48">
        <f>'1_Raw_Games'!D723</f>
        <v/>
      </c>
      <c r="D726" s="48">
        <f>'1_Raw_Games'!C723</f>
        <v/>
      </c>
      <c r="E726" s="48">
        <f>'1_Raw_Games'!O723</f>
        <v/>
      </c>
      <c r="F726" s="52">
        <f>INDEX($L$6:$L$35,MATCH(C726,$K$6:$K$35,0))</f>
        <v/>
      </c>
      <c r="G726" s="52">
        <f>INDEX($L$6:$L$35,MATCH(D726,$K$6:$K$35,0))</f>
        <v/>
      </c>
      <c r="H726" s="52">
        <f>F726-G726+$L$36</f>
        <v/>
      </c>
      <c r="I726" s="51">
        <f>'2_Params'!$B$11*LN(1+EXP(-(2*E726-1)*H726))</f>
        <v/>
      </c>
    </row>
    <row r="727" ht="15" customHeight="1" s="35">
      <c r="A727" s="48">
        <f>'1_Raw_Games'!A724</f>
        <v/>
      </c>
      <c r="B727" s="49">
        <f>'1_Raw_Games'!B724</f>
        <v/>
      </c>
      <c r="C727" s="48">
        <f>'1_Raw_Games'!D724</f>
        <v/>
      </c>
      <c r="D727" s="48">
        <f>'1_Raw_Games'!C724</f>
        <v/>
      </c>
      <c r="E727" s="48">
        <f>'1_Raw_Games'!O724</f>
        <v/>
      </c>
      <c r="F727" s="52">
        <f>INDEX($L$6:$L$35,MATCH(C727,$K$6:$K$35,0))</f>
        <v/>
      </c>
      <c r="G727" s="52">
        <f>INDEX($L$6:$L$35,MATCH(D727,$K$6:$K$35,0))</f>
        <v/>
      </c>
      <c r="H727" s="52">
        <f>F727-G727+$L$36</f>
        <v/>
      </c>
      <c r="I727" s="51">
        <f>'2_Params'!$B$11*LN(1+EXP(-(2*E727-1)*H727))</f>
        <v/>
      </c>
    </row>
    <row r="728" ht="15" customHeight="1" s="35">
      <c r="A728" s="48">
        <f>'1_Raw_Games'!A725</f>
        <v/>
      </c>
      <c r="B728" s="49">
        <f>'1_Raw_Games'!B725</f>
        <v/>
      </c>
      <c r="C728" s="48">
        <f>'1_Raw_Games'!D725</f>
        <v/>
      </c>
      <c r="D728" s="48">
        <f>'1_Raw_Games'!C725</f>
        <v/>
      </c>
      <c r="E728" s="48">
        <f>'1_Raw_Games'!O725</f>
        <v/>
      </c>
      <c r="F728" s="52">
        <f>INDEX($L$6:$L$35,MATCH(C728,$K$6:$K$35,0))</f>
        <v/>
      </c>
      <c r="G728" s="52">
        <f>INDEX($L$6:$L$35,MATCH(D728,$K$6:$K$35,0))</f>
        <v/>
      </c>
      <c r="H728" s="52">
        <f>F728-G728+$L$36</f>
        <v/>
      </c>
      <c r="I728" s="51">
        <f>'2_Params'!$B$11*LN(1+EXP(-(2*E728-1)*H728))</f>
        <v/>
      </c>
    </row>
    <row r="729" ht="15" customHeight="1" s="35">
      <c r="A729" s="48">
        <f>'1_Raw_Games'!A726</f>
        <v/>
      </c>
      <c r="B729" s="49">
        <f>'1_Raw_Games'!B726</f>
        <v/>
      </c>
      <c r="C729" s="48">
        <f>'1_Raw_Games'!D726</f>
        <v/>
      </c>
      <c r="D729" s="48">
        <f>'1_Raw_Games'!C726</f>
        <v/>
      </c>
      <c r="E729" s="48">
        <f>'1_Raw_Games'!O726</f>
        <v/>
      </c>
      <c r="F729" s="52">
        <f>INDEX($L$6:$L$35,MATCH(C729,$K$6:$K$35,0))</f>
        <v/>
      </c>
      <c r="G729" s="52">
        <f>INDEX($L$6:$L$35,MATCH(D729,$K$6:$K$35,0))</f>
        <v/>
      </c>
      <c r="H729" s="52">
        <f>F729-G729+$L$36</f>
        <v/>
      </c>
      <c r="I729" s="51">
        <f>'2_Params'!$B$11*LN(1+EXP(-(2*E729-1)*H729))</f>
        <v/>
      </c>
    </row>
    <row r="730" ht="15" customHeight="1" s="35">
      <c r="A730" s="48">
        <f>'1_Raw_Games'!A727</f>
        <v/>
      </c>
      <c r="B730" s="49">
        <f>'1_Raw_Games'!B727</f>
        <v/>
      </c>
      <c r="C730" s="48">
        <f>'1_Raw_Games'!D727</f>
        <v/>
      </c>
      <c r="D730" s="48">
        <f>'1_Raw_Games'!C727</f>
        <v/>
      </c>
      <c r="E730" s="48">
        <f>'1_Raw_Games'!O727</f>
        <v/>
      </c>
      <c r="F730" s="52">
        <f>INDEX($L$6:$L$35,MATCH(C730,$K$6:$K$35,0))</f>
        <v/>
      </c>
      <c r="G730" s="52">
        <f>INDEX($L$6:$L$35,MATCH(D730,$K$6:$K$35,0))</f>
        <v/>
      </c>
      <c r="H730" s="52">
        <f>F730-G730+$L$36</f>
        <v/>
      </c>
      <c r="I730" s="51">
        <f>'2_Params'!$B$11*LN(1+EXP(-(2*E730-1)*H730))</f>
        <v/>
      </c>
    </row>
    <row r="731" ht="15" customHeight="1" s="35">
      <c r="A731" s="48">
        <f>'1_Raw_Games'!A728</f>
        <v/>
      </c>
      <c r="B731" s="49">
        <f>'1_Raw_Games'!B728</f>
        <v/>
      </c>
      <c r="C731" s="48">
        <f>'1_Raw_Games'!D728</f>
        <v/>
      </c>
      <c r="D731" s="48">
        <f>'1_Raw_Games'!C728</f>
        <v/>
      </c>
      <c r="E731" s="48">
        <f>'1_Raw_Games'!O728</f>
        <v/>
      </c>
      <c r="F731" s="52">
        <f>INDEX($L$6:$L$35,MATCH(C731,$K$6:$K$35,0))</f>
        <v/>
      </c>
      <c r="G731" s="52">
        <f>INDEX($L$6:$L$35,MATCH(D731,$K$6:$K$35,0))</f>
        <v/>
      </c>
      <c r="H731" s="52">
        <f>F731-G731+$L$36</f>
        <v/>
      </c>
      <c r="I731" s="51">
        <f>'2_Params'!$B$11*LN(1+EXP(-(2*E731-1)*H731))</f>
        <v/>
      </c>
    </row>
    <row r="732" ht="15" customHeight="1" s="35">
      <c r="A732" s="48">
        <f>'1_Raw_Games'!A729</f>
        <v/>
      </c>
      <c r="B732" s="49">
        <f>'1_Raw_Games'!B729</f>
        <v/>
      </c>
      <c r="C732" s="48">
        <f>'1_Raw_Games'!D729</f>
        <v/>
      </c>
      <c r="D732" s="48">
        <f>'1_Raw_Games'!C729</f>
        <v/>
      </c>
      <c r="E732" s="48">
        <f>'1_Raw_Games'!O729</f>
        <v/>
      </c>
      <c r="F732" s="52">
        <f>INDEX($L$6:$L$35,MATCH(C732,$K$6:$K$35,0))</f>
        <v/>
      </c>
      <c r="G732" s="52">
        <f>INDEX($L$6:$L$35,MATCH(D732,$K$6:$K$35,0))</f>
        <v/>
      </c>
      <c r="H732" s="52">
        <f>F732-G732+$L$36</f>
        <v/>
      </c>
      <c r="I732" s="51">
        <f>'2_Params'!$B$11*LN(1+EXP(-(2*E732-1)*H732))</f>
        <v/>
      </c>
    </row>
    <row r="733" ht="15" customHeight="1" s="35">
      <c r="A733" s="48">
        <f>'1_Raw_Games'!A730</f>
        <v/>
      </c>
      <c r="B733" s="49">
        <f>'1_Raw_Games'!B730</f>
        <v/>
      </c>
      <c r="C733" s="48">
        <f>'1_Raw_Games'!D730</f>
        <v/>
      </c>
      <c r="D733" s="48">
        <f>'1_Raw_Games'!C730</f>
        <v/>
      </c>
      <c r="E733" s="48">
        <f>'1_Raw_Games'!O730</f>
        <v/>
      </c>
      <c r="F733" s="52">
        <f>INDEX($L$6:$L$35,MATCH(C733,$K$6:$K$35,0))</f>
        <v/>
      </c>
      <c r="G733" s="52">
        <f>INDEX($L$6:$L$35,MATCH(D733,$K$6:$K$35,0))</f>
        <v/>
      </c>
      <c r="H733" s="52">
        <f>F733-G733+$L$36</f>
        <v/>
      </c>
      <c r="I733" s="51">
        <f>'2_Params'!$B$11*LN(1+EXP(-(2*E733-1)*H733))</f>
        <v/>
      </c>
    </row>
    <row r="734" ht="15" customHeight="1" s="35">
      <c r="A734" s="48">
        <f>'1_Raw_Games'!A731</f>
        <v/>
      </c>
      <c r="B734" s="49">
        <f>'1_Raw_Games'!B731</f>
        <v/>
      </c>
      <c r="C734" s="48">
        <f>'1_Raw_Games'!D731</f>
        <v/>
      </c>
      <c r="D734" s="48">
        <f>'1_Raw_Games'!C731</f>
        <v/>
      </c>
      <c r="E734" s="48">
        <f>'1_Raw_Games'!O731</f>
        <v/>
      </c>
      <c r="F734" s="52">
        <f>INDEX($L$6:$L$35,MATCH(C734,$K$6:$K$35,0))</f>
        <v/>
      </c>
      <c r="G734" s="52">
        <f>INDEX($L$6:$L$35,MATCH(D734,$K$6:$K$35,0))</f>
        <v/>
      </c>
      <c r="H734" s="52">
        <f>F734-G734+$L$36</f>
        <v/>
      </c>
      <c r="I734" s="51">
        <f>'2_Params'!$B$11*LN(1+EXP(-(2*E734-1)*H734))</f>
        <v/>
      </c>
    </row>
    <row r="735" ht="15" customHeight="1" s="35">
      <c r="A735" s="48">
        <f>'1_Raw_Games'!A732</f>
        <v/>
      </c>
      <c r="B735" s="49">
        <f>'1_Raw_Games'!B732</f>
        <v/>
      </c>
      <c r="C735" s="48">
        <f>'1_Raw_Games'!D732</f>
        <v/>
      </c>
      <c r="D735" s="48">
        <f>'1_Raw_Games'!C732</f>
        <v/>
      </c>
      <c r="E735" s="48">
        <f>'1_Raw_Games'!O732</f>
        <v/>
      </c>
      <c r="F735" s="52">
        <f>INDEX($L$6:$L$35,MATCH(C735,$K$6:$K$35,0))</f>
        <v/>
      </c>
      <c r="G735" s="52">
        <f>INDEX($L$6:$L$35,MATCH(D735,$K$6:$K$35,0))</f>
        <v/>
      </c>
      <c r="H735" s="52">
        <f>F735-G735+$L$36</f>
        <v/>
      </c>
      <c r="I735" s="51">
        <f>'2_Params'!$B$11*LN(1+EXP(-(2*E735-1)*H735))</f>
        <v/>
      </c>
    </row>
    <row r="736" ht="15" customHeight="1" s="35">
      <c r="A736" s="48">
        <f>'1_Raw_Games'!A733</f>
        <v/>
      </c>
      <c r="B736" s="49">
        <f>'1_Raw_Games'!B733</f>
        <v/>
      </c>
      <c r="C736" s="48">
        <f>'1_Raw_Games'!D733</f>
        <v/>
      </c>
      <c r="D736" s="48">
        <f>'1_Raw_Games'!C733</f>
        <v/>
      </c>
      <c r="E736" s="48">
        <f>'1_Raw_Games'!O733</f>
        <v/>
      </c>
      <c r="F736" s="52">
        <f>INDEX($L$6:$L$35,MATCH(C736,$K$6:$K$35,0))</f>
        <v/>
      </c>
      <c r="G736" s="52">
        <f>INDEX($L$6:$L$35,MATCH(D736,$K$6:$K$35,0))</f>
        <v/>
      </c>
      <c r="H736" s="52">
        <f>F736-G736+$L$36</f>
        <v/>
      </c>
      <c r="I736" s="51">
        <f>'2_Params'!$B$11*LN(1+EXP(-(2*E736-1)*H736))</f>
        <v/>
      </c>
    </row>
    <row r="737" ht="15" customHeight="1" s="35">
      <c r="A737" s="48">
        <f>'1_Raw_Games'!A734</f>
        <v/>
      </c>
      <c r="B737" s="49">
        <f>'1_Raw_Games'!B734</f>
        <v/>
      </c>
      <c r="C737" s="48">
        <f>'1_Raw_Games'!D734</f>
        <v/>
      </c>
      <c r="D737" s="48">
        <f>'1_Raw_Games'!C734</f>
        <v/>
      </c>
      <c r="E737" s="48">
        <f>'1_Raw_Games'!O734</f>
        <v/>
      </c>
      <c r="F737" s="52">
        <f>INDEX($L$6:$L$35,MATCH(C737,$K$6:$K$35,0))</f>
        <v/>
      </c>
      <c r="G737" s="52">
        <f>INDEX($L$6:$L$35,MATCH(D737,$K$6:$K$35,0))</f>
        <v/>
      </c>
      <c r="H737" s="52">
        <f>F737-G737+$L$36</f>
        <v/>
      </c>
      <c r="I737" s="51">
        <f>'2_Params'!$B$11*LN(1+EXP(-(2*E737-1)*H737))</f>
        <v/>
      </c>
    </row>
    <row r="738" ht="15" customHeight="1" s="35">
      <c r="A738" s="48">
        <f>'1_Raw_Games'!A735</f>
        <v/>
      </c>
      <c r="B738" s="49">
        <f>'1_Raw_Games'!B735</f>
        <v/>
      </c>
      <c r="C738" s="48">
        <f>'1_Raw_Games'!D735</f>
        <v/>
      </c>
      <c r="D738" s="48">
        <f>'1_Raw_Games'!C735</f>
        <v/>
      </c>
      <c r="E738" s="48">
        <f>'1_Raw_Games'!O735</f>
        <v/>
      </c>
      <c r="F738" s="52">
        <f>INDEX($L$6:$L$35,MATCH(C738,$K$6:$K$35,0))</f>
        <v/>
      </c>
      <c r="G738" s="52">
        <f>INDEX($L$6:$L$35,MATCH(D738,$K$6:$K$35,0))</f>
        <v/>
      </c>
      <c r="H738" s="52">
        <f>F738-G738+$L$36</f>
        <v/>
      </c>
      <c r="I738" s="51">
        <f>'2_Params'!$B$11*LN(1+EXP(-(2*E738-1)*H738))</f>
        <v/>
      </c>
    </row>
    <row r="739" ht="15" customHeight="1" s="35">
      <c r="A739" s="48">
        <f>'1_Raw_Games'!A736</f>
        <v/>
      </c>
      <c r="B739" s="49">
        <f>'1_Raw_Games'!B736</f>
        <v/>
      </c>
      <c r="C739" s="48">
        <f>'1_Raw_Games'!D736</f>
        <v/>
      </c>
      <c r="D739" s="48">
        <f>'1_Raw_Games'!C736</f>
        <v/>
      </c>
      <c r="E739" s="48">
        <f>'1_Raw_Games'!O736</f>
        <v/>
      </c>
      <c r="F739" s="52">
        <f>INDEX($L$6:$L$35,MATCH(C739,$K$6:$K$35,0))</f>
        <v/>
      </c>
      <c r="G739" s="52">
        <f>INDEX($L$6:$L$35,MATCH(D739,$K$6:$K$35,0))</f>
        <v/>
      </c>
      <c r="H739" s="52">
        <f>F739-G739+$L$36</f>
        <v/>
      </c>
      <c r="I739" s="51">
        <f>'2_Params'!$B$11*LN(1+EXP(-(2*E739-1)*H739))</f>
        <v/>
      </c>
    </row>
    <row r="740" ht="15" customHeight="1" s="35">
      <c r="A740" s="48">
        <f>'1_Raw_Games'!A737</f>
        <v/>
      </c>
      <c r="B740" s="49">
        <f>'1_Raw_Games'!B737</f>
        <v/>
      </c>
      <c r="C740" s="48">
        <f>'1_Raw_Games'!D737</f>
        <v/>
      </c>
      <c r="D740" s="48">
        <f>'1_Raw_Games'!C737</f>
        <v/>
      </c>
      <c r="E740" s="48">
        <f>'1_Raw_Games'!O737</f>
        <v/>
      </c>
      <c r="F740" s="52">
        <f>INDEX($L$6:$L$35,MATCH(C740,$K$6:$K$35,0))</f>
        <v/>
      </c>
      <c r="G740" s="52">
        <f>INDEX($L$6:$L$35,MATCH(D740,$K$6:$K$35,0))</f>
        <v/>
      </c>
      <c r="H740" s="52">
        <f>F740-G740+$L$36</f>
        <v/>
      </c>
      <c r="I740" s="51">
        <f>'2_Params'!$B$11*LN(1+EXP(-(2*E740-1)*H740))</f>
        <v/>
      </c>
    </row>
    <row r="741" ht="15" customHeight="1" s="35">
      <c r="A741" s="48">
        <f>'1_Raw_Games'!A738</f>
        <v/>
      </c>
      <c r="B741" s="49">
        <f>'1_Raw_Games'!B738</f>
        <v/>
      </c>
      <c r="C741" s="48">
        <f>'1_Raw_Games'!D738</f>
        <v/>
      </c>
      <c r="D741" s="48">
        <f>'1_Raw_Games'!C738</f>
        <v/>
      </c>
      <c r="E741" s="48">
        <f>'1_Raw_Games'!O738</f>
        <v/>
      </c>
      <c r="F741" s="52">
        <f>INDEX($L$6:$L$35,MATCH(C741,$K$6:$K$35,0))</f>
        <v/>
      </c>
      <c r="G741" s="52">
        <f>INDEX($L$6:$L$35,MATCH(D741,$K$6:$K$35,0))</f>
        <v/>
      </c>
      <c r="H741" s="52">
        <f>F741-G741+$L$36</f>
        <v/>
      </c>
      <c r="I741" s="51">
        <f>'2_Params'!$B$11*LN(1+EXP(-(2*E741-1)*H741))</f>
        <v/>
      </c>
    </row>
    <row r="742" ht="15" customHeight="1" s="35">
      <c r="A742" s="48">
        <f>'1_Raw_Games'!A739</f>
        <v/>
      </c>
      <c r="B742" s="49">
        <f>'1_Raw_Games'!B739</f>
        <v/>
      </c>
      <c r="C742" s="48">
        <f>'1_Raw_Games'!D739</f>
        <v/>
      </c>
      <c r="D742" s="48">
        <f>'1_Raw_Games'!C739</f>
        <v/>
      </c>
      <c r="E742" s="48">
        <f>'1_Raw_Games'!O739</f>
        <v/>
      </c>
      <c r="F742" s="52">
        <f>INDEX($L$6:$L$35,MATCH(C742,$K$6:$K$35,0))</f>
        <v/>
      </c>
      <c r="G742" s="52">
        <f>INDEX($L$6:$L$35,MATCH(D742,$K$6:$K$35,0))</f>
        <v/>
      </c>
      <c r="H742" s="52">
        <f>F742-G742+$L$36</f>
        <v/>
      </c>
      <c r="I742" s="51">
        <f>'2_Params'!$B$11*LN(1+EXP(-(2*E742-1)*H742))</f>
        <v/>
      </c>
    </row>
    <row r="743" ht="15" customHeight="1" s="35">
      <c r="A743" s="48">
        <f>'1_Raw_Games'!A740</f>
        <v/>
      </c>
      <c r="B743" s="49">
        <f>'1_Raw_Games'!B740</f>
        <v/>
      </c>
      <c r="C743" s="48">
        <f>'1_Raw_Games'!D740</f>
        <v/>
      </c>
      <c r="D743" s="48">
        <f>'1_Raw_Games'!C740</f>
        <v/>
      </c>
      <c r="E743" s="48">
        <f>'1_Raw_Games'!O740</f>
        <v/>
      </c>
      <c r="F743" s="52">
        <f>INDEX($L$6:$L$35,MATCH(C743,$K$6:$K$35,0))</f>
        <v/>
      </c>
      <c r="G743" s="52">
        <f>INDEX($L$6:$L$35,MATCH(D743,$K$6:$K$35,0))</f>
        <v/>
      </c>
      <c r="H743" s="52">
        <f>F743-G743+$L$36</f>
        <v/>
      </c>
      <c r="I743" s="51">
        <f>'2_Params'!$B$11*LN(1+EXP(-(2*E743-1)*H743))</f>
        <v/>
      </c>
    </row>
    <row r="744" ht="15" customHeight="1" s="35">
      <c r="A744" s="48">
        <f>'1_Raw_Games'!A741</f>
        <v/>
      </c>
      <c r="B744" s="49">
        <f>'1_Raw_Games'!B741</f>
        <v/>
      </c>
      <c r="C744" s="48">
        <f>'1_Raw_Games'!D741</f>
        <v/>
      </c>
      <c r="D744" s="48">
        <f>'1_Raw_Games'!C741</f>
        <v/>
      </c>
      <c r="E744" s="48">
        <f>'1_Raw_Games'!O741</f>
        <v/>
      </c>
      <c r="F744" s="52">
        <f>INDEX($L$6:$L$35,MATCH(C744,$K$6:$K$35,0))</f>
        <v/>
      </c>
      <c r="G744" s="52">
        <f>INDEX($L$6:$L$35,MATCH(D744,$K$6:$K$35,0))</f>
        <v/>
      </c>
      <c r="H744" s="52">
        <f>F744-G744+$L$36</f>
        <v/>
      </c>
      <c r="I744" s="51">
        <f>'2_Params'!$B$11*LN(1+EXP(-(2*E744-1)*H744))</f>
        <v/>
      </c>
    </row>
    <row r="745" ht="15" customHeight="1" s="35">
      <c r="A745" s="48">
        <f>'1_Raw_Games'!A742</f>
        <v/>
      </c>
      <c r="B745" s="49">
        <f>'1_Raw_Games'!B742</f>
        <v/>
      </c>
      <c r="C745" s="48">
        <f>'1_Raw_Games'!D742</f>
        <v/>
      </c>
      <c r="D745" s="48">
        <f>'1_Raw_Games'!C742</f>
        <v/>
      </c>
      <c r="E745" s="48">
        <f>'1_Raw_Games'!O742</f>
        <v/>
      </c>
      <c r="F745" s="52">
        <f>INDEX($L$6:$L$35,MATCH(C745,$K$6:$K$35,0))</f>
        <v/>
      </c>
      <c r="G745" s="52">
        <f>INDEX($L$6:$L$35,MATCH(D745,$K$6:$K$35,0))</f>
        <v/>
      </c>
      <c r="H745" s="52">
        <f>F745-G745+$L$36</f>
        <v/>
      </c>
      <c r="I745" s="51">
        <f>'2_Params'!$B$11*LN(1+EXP(-(2*E745-1)*H745))</f>
        <v/>
      </c>
    </row>
    <row r="746" ht="15" customHeight="1" s="35">
      <c r="A746" s="48">
        <f>'1_Raw_Games'!A743</f>
        <v/>
      </c>
      <c r="B746" s="49">
        <f>'1_Raw_Games'!B743</f>
        <v/>
      </c>
      <c r="C746" s="48">
        <f>'1_Raw_Games'!D743</f>
        <v/>
      </c>
      <c r="D746" s="48">
        <f>'1_Raw_Games'!C743</f>
        <v/>
      </c>
      <c r="E746" s="48">
        <f>'1_Raw_Games'!O743</f>
        <v/>
      </c>
      <c r="F746" s="52">
        <f>INDEX($L$6:$L$35,MATCH(C746,$K$6:$K$35,0))</f>
        <v/>
      </c>
      <c r="G746" s="52">
        <f>INDEX($L$6:$L$35,MATCH(D746,$K$6:$K$35,0))</f>
        <v/>
      </c>
      <c r="H746" s="52">
        <f>F746-G746+$L$36</f>
        <v/>
      </c>
      <c r="I746" s="51">
        <f>'2_Params'!$B$11*LN(1+EXP(-(2*E746-1)*H746))</f>
        <v/>
      </c>
    </row>
    <row r="747" ht="15" customHeight="1" s="35">
      <c r="A747" s="48">
        <f>'1_Raw_Games'!A744</f>
        <v/>
      </c>
      <c r="B747" s="49">
        <f>'1_Raw_Games'!B744</f>
        <v/>
      </c>
      <c r="C747" s="48">
        <f>'1_Raw_Games'!D744</f>
        <v/>
      </c>
      <c r="D747" s="48">
        <f>'1_Raw_Games'!C744</f>
        <v/>
      </c>
      <c r="E747" s="48">
        <f>'1_Raw_Games'!O744</f>
        <v/>
      </c>
      <c r="F747" s="52">
        <f>INDEX($L$6:$L$35,MATCH(C747,$K$6:$K$35,0))</f>
        <v/>
      </c>
      <c r="G747" s="52">
        <f>INDEX($L$6:$L$35,MATCH(D747,$K$6:$K$35,0))</f>
        <v/>
      </c>
      <c r="H747" s="52">
        <f>F747-G747+$L$36</f>
        <v/>
      </c>
      <c r="I747" s="51">
        <f>'2_Params'!$B$11*LN(1+EXP(-(2*E747-1)*H747))</f>
        <v/>
      </c>
    </row>
    <row r="748" ht="15" customHeight="1" s="35">
      <c r="A748" s="48">
        <f>'1_Raw_Games'!A745</f>
        <v/>
      </c>
      <c r="B748" s="49">
        <f>'1_Raw_Games'!B745</f>
        <v/>
      </c>
      <c r="C748" s="48">
        <f>'1_Raw_Games'!D745</f>
        <v/>
      </c>
      <c r="D748" s="48">
        <f>'1_Raw_Games'!C745</f>
        <v/>
      </c>
      <c r="E748" s="48">
        <f>'1_Raw_Games'!O745</f>
        <v/>
      </c>
      <c r="F748" s="52">
        <f>INDEX($L$6:$L$35,MATCH(C748,$K$6:$K$35,0))</f>
        <v/>
      </c>
      <c r="G748" s="52">
        <f>INDEX($L$6:$L$35,MATCH(D748,$K$6:$K$35,0))</f>
        <v/>
      </c>
      <c r="H748" s="52">
        <f>F748-G748+$L$36</f>
        <v/>
      </c>
      <c r="I748" s="51">
        <f>'2_Params'!$B$11*LN(1+EXP(-(2*E748-1)*H748))</f>
        <v/>
      </c>
    </row>
    <row r="749" ht="15" customHeight="1" s="35">
      <c r="A749" s="48">
        <f>'1_Raw_Games'!A746</f>
        <v/>
      </c>
      <c r="B749" s="49">
        <f>'1_Raw_Games'!B746</f>
        <v/>
      </c>
      <c r="C749" s="48">
        <f>'1_Raw_Games'!D746</f>
        <v/>
      </c>
      <c r="D749" s="48">
        <f>'1_Raw_Games'!C746</f>
        <v/>
      </c>
      <c r="E749" s="48">
        <f>'1_Raw_Games'!O746</f>
        <v/>
      </c>
      <c r="F749" s="52">
        <f>INDEX($L$6:$L$35,MATCH(C749,$K$6:$K$35,0))</f>
        <v/>
      </c>
      <c r="G749" s="52">
        <f>INDEX($L$6:$L$35,MATCH(D749,$K$6:$K$35,0))</f>
        <v/>
      </c>
      <c r="H749" s="52">
        <f>F749-G749+$L$36</f>
        <v/>
      </c>
      <c r="I749" s="51">
        <f>'2_Params'!$B$11*LN(1+EXP(-(2*E749-1)*H749))</f>
        <v/>
      </c>
    </row>
    <row r="750" ht="15" customHeight="1" s="35">
      <c r="A750" s="48">
        <f>'1_Raw_Games'!A747</f>
        <v/>
      </c>
      <c r="B750" s="49">
        <f>'1_Raw_Games'!B747</f>
        <v/>
      </c>
      <c r="C750" s="48">
        <f>'1_Raw_Games'!D747</f>
        <v/>
      </c>
      <c r="D750" s="48">
        <f>'1_Raw_Games'!C747</f>
        <v/>
      </c>
      <c r="E750" s="48">
        <f>'1_Raw_Games'!O747</f>
        <v/>
      </c>
      <c r="F750" s="52">
        <f>INDEX($L$6:$L$35,MATCH(C750,$K$6:$K$35,0))</f>
        <v/>
      </c>
      <c r="G750" s="52">
        <f>INDEX($L$6:$L$35,MATCH(D750,$K$6:$K$35,0))</f>
        <v/>
      </c>
      <c r="H750" s="52">
        <f>F750-G750+$L$36</f>
        <v/>
      </c>
      <c r="I750" s="51">
        <f>'2_Params'!$B$11*LN(1+EXP(-(2*E750-1)*H750))</f>
        <v/>
      </c>
    </row>
    <row r="751" ht="15" customHeight="1" s="35">
      <c r="A751" s="48">
        <f>'1_Raw_Games'!A748</f>
        <v/>
      </c>
      <c r="B751" s="49">
        <f>'1_Raw_Games'!B748</f>
        <v/>
      </c>
      <c r="C751" s="48">
        <f>'1_Raw_Games'!D748</f>
        <v/>
      </c>
      <c r="D751" s="48">
        <f>'1_Raw_Games'!C748</f>
        <v/>
      </c>
      <c r="E751" s="48">
        <f>'1_Raw_Games'!O748</f>
        <v/>
      </c>
      <c r="F751" s="52">
        <f>INDEX($L$6:$L$35,MATCH(C751,$K$6:$K$35,0))</f>
        <v/>
      </c>
      <c r="G751" s="52">
        <f>INDEX($L$6:$L$35,MATCH(D751,$K$6:$K$35,0))</f>
        <v/>
      </c>
      <c r="H751" s="52">
        <f>F751-G751+$L$36</f>
        <v/>
      </c>
      <c r="I751" s="51">
        <f>'2_Params'!$B$11*LN(1+EXP(-(2*E751-1)*H751))</f>
        <v/>
      </c>
    </row>
    <row r="752" ht="15" customHeight="1" s="35">
      <c r="A752" s="48">
        <f>'1_Raw_Games'!A749</f>
        <v/>
      </c>
      <c r="B752" s="49">
        <f>'1_Raw_Games'!B749</f>
        <v/>
      </c>
      <c r="C752" s="48">
        <f>'1_Raw_Games'!D749</f>
        <v/>
      </c>
      <c r="D752" s="48">
        <f>'1_Raw_Games'!C749</f>
        <v/>
      </c>
      <c r="E752" s="48">
        <f>'1_Raw_Games'!O749</f>
        <v/>
      </c>
      <c r="F752" s="52">
        <f>INDEX($L$6:$L$35,MATCH(C752,$K$6:$K$35,0))</f>
        <v/>
      </c>
      <c r="G752" s="52">
        <f>INDEX($L$6:$L$35,MATCH(D752,$K$6:$K$35,0))</f>
        <v/>
      </c>
      <c r="H752" s="52">
        <f>F752-G752+$L$36</f>
        <v/>
      </c>
      <c r="I752" s="51">
        <f>'2_Params'!$B$11*LN(1+EXP(-(2*E752-1)*H752))</f>
        <v/>
      </c>
    </row>
    <row r="753" ht="15" customHeight="1" s="35">
      <c r="A753" s="48">
        <f>'1_Raw_Games'!A750</f>
        <v/>
      </c>
      <c r="B753" s="49">
        <f>'1_Raw_Games'!B750</f>
        <v/>
      </c>
      <c r="C753" s="48">
        <f>'1_Raw_Games'!D750</f>
        <v/>
      </c>
      <c r="D753" s="48">
        <f>'1_Raw_Games'!C750</f>
        <v/>
      </c>
      <c r="E753" s="48">
        <f>'1_Raw_Games'!O750</f>
        <v/>
      </c>
      <c r="F753" s="52">
        <f>INDEX($L$6:$L$35,MATCH(C753,$K$6:$K$35,0))</f>
        <v/>
      </c>
      <c r="G753" s="52">
        <f>INDEX($L$6:$L$35,MATCH(D753,$K$6:$K$35,0))</f>
        <v/>
      </c>
      <c r="H753" s="52">
        <f>F753-G753+$L$36</f>
        <v/>
      </c>
      <c r="I753" s="51">
        <f>'2_Params'!$B$11*LN(1+EXP(-(2*E753-1)*H753))</f>
        <v/>
      </c>
    </row>
    <row r="754" ht="15" customHeight="1" s="35">
      <c r="A754" s="48">
        <f>'1_Raw_Games'!A751</f>
        <v/>
      </c>
      <c r="B754" s="49">
        <f>'1_Raw_Games'!B751</f>
        <v/>
      </c>
      <c r="C754" s="48">
        <f>'1_Raw_Games'!D751</f>
        <v/>
      </c>
      <c r="D754" s="48">
        <f>'1_Raw_Games'!C751</f>
        <v/>
      </c>
      <c r="E754" s="48">
        <f>'1_Raw_Games'!O751</f>
        <v/>
      </c>
      <c r="F754" s="52">
        <f>INDEX($L$6:$L$35,MATCH(C754,$K$6:$K$35,0))</f>
        <v/>
      </c>
      <c r="G754" s="52">
        <f>INDEX($L$6:$L$35,MATCH(D754,$K$6:$K$35,0))</f>
        <v/>
      </c>
      <c r="H754" s="52">
        <f>F754-G754+$L$36</f>
        <v/>
      </c>
      <c r="I754" s="51">
        <f>'2_Params'!$B$11*LN(1+EXP(-(2*E754-1)*H754))</f>
        <v/>
      </c>
    </row>
    <row r="755" ht="15" customHeight="1" s="35">
      <c r="A755" s="48">
        <f>'1_Raw_Games'!A752</f>
        <v/>
      </c>
      <c r="B755" s="49">
        <f>'1_Raw_Games'!B752</f>
        <v/>
      </c>
      <c r="C755" s="48">
        <f>'1_Raw_Games'!D752</f>
        <v/>
      </c>
      <c r="D755" s="48">
        <f>'1_Raw_Games'!C752</f>
        <v/>
      </c>
      <c r="E755" s="48">
        <f>'1_Raw_Games'!O752</f>
        <v/>
      </c>
      <c r="F755" s="52">
        <f>INDEX($L$6:$L$35,MATCH(C755,$K$6:$K$35,0))</f>
        <v/>
      </c>
      <c r="G755" s="52">
        <f>INDEX($L$6:$L$35,MATCH(D755,$K$6:$K$35,0))</f>
        <v/>
      </c>
      <c r="H755" s="52">
        <f>F755-G755+$L$36</f>
        <v/>
      </c>
      <c r="I755" s="51">
        <f>'2_Params'!$B$11*LN(1+EXP(-(2*E755-1)*H755))</f>
        <v/>
      </c>
    </row>
    <row r="756" ht="15" customHeight="1" s="35">
      <c r="A756" s="48">
        <f>'1_Raw_Games'!A753</f>
        <v/>
      </c>
      <c r="B756" s="49">
        <f>'1_Raw_Games'!B753</f>
        <v/>
      </c>
      <c r="C756" s="48">
        <f>'1_Raw_Games'!D753</f>
        <v/>
      </c>
      <c r="D756" s="48">
        <f>'1_Raw_Games'!C753</f>
        <v/>
      </c>
      <c r="E756" s="48">
        <f>'1_Raw_Games'!O753</f>
        <v/>
      </c>
      <c r="F756" s="52">
        <f>INDEX($L$6:$L$35,MATCH(C756,$K$6:$K$35,0))</f>
        <v/>
      </c>
      <c r="G756" s="52">
        <f>INDEX($L$6:$L$35,MATCH(D756,$K$6:$K$35,0))</f>
        <v/>
      </c>
      <c r="H756" s="52">
        <f>F756-G756+$L$36</f>
        <v/>
      </c>
      <c r="I756" s="51">
        <f>'2_Params'!$B$11*LN(1+EXP(-(2*E756-1)*H756))</f>
        <v/>
      </c>
    </row>
    <row r="757" ht="15" customHeight="1" s="35">
      <c r="A757" s="48">
        <f>'1_Raw_Games'!A754</f>
        <v/>
      </c>
      <c r="B757" s="49">
        <f>'1_Raw_Games'!B754</f>
        <v/>
      </c>
      <c r="C757" s="48">
        <f>'1_Raw_Games'!D754</f>
        <v/>
      </c>
      <c r="D757" s="48">
        <f>'1_Raw_Games'!C754</f>
        <v/>
      </c>
      <c r="E757" s="48">
        <f>'1_Raw_Games'!O754</f>
        <v/>
      </c>
      <c r="F757" s="52">
        <f>INDEX($L$6:$L$35,MATCH(C757,$K$6:$K$35,0))</f>
        <v/>
      </c>
      <c r="G757" s="52">
        <f>INDEX($L$6:$L$35,MATCH(D757,$K$6:$K$35,0))</f>
        <v/>
      </c>
      <c r="H757" s="52">
        <f>F757-G757+$L$36</f>
        <v/>
      </c>
      <c r="I757" s="51">
        <f>'2_Params'!$B$11*LN(1+EXP(-(2*E757-1)*H757))</f>
        <v/>
      </c>
    </row>
    <row r="758" ht="15" customHeight="1" s="35">
      <c r="A758" s="48">
        <f>'1_Raw_Games'!A755</f>
        <v/>
      </c>
      <c r="B758" s="49">
        <f>'1_Raw_Games'!B755</f>
        <v/>
      </c>
      <c r="C758" s="48">
        <f>'1_Raw_Games'!D755</f>
        <v/>
      </c>
      <c r="D758" s="48">
        <f>'1_Raw_Games'!C755</f>
        <v/>
      </c>
      <c r="E758" s="48">
        <f>'1_Raw_Games'!O755</f>
        <v/>
      </c>
      <c r="F758" s="52">
        <f>INDEX($L$6:$L$35,MATCH(C758,$K$6:$K$35,0))</f>
        <v/>
      </c>
      <c r="G758" s="52">
        <f>INDEX($L$6:$L$35,MATCH(D758,$K$6:$K$35,0))</f>
        <v/>
      </c>
      <c r="H758" s="52">
        <f>F758-G758+$L$36</f>
        <v/>
      </c>
      <c r="I758" s="51">
        <f>'2_Params'!$B$11*LN(1+EXP(-(2*E758-1)*H758))</f>
        <v/>
      </c>
    </row>
    <row r="759" ht="15" customHeight="1" s="35">
      <c r="A759" s="48">
        <f>'1_Raw_Games'!A756</f>
        <v/>
      </c>
      <c r="B759" s="49">
        <f>'1_Raw_Games'!B756</f>
        <v/>
      </c>
      <c r="C759" s="48">
        <f>'1_Raw_Games'!D756</f>
        <v/>
      </c>
      <c r="D759" s="48">
        <f>'1_Raw_Games'!C756</f>
        <v/>
      </c>
      <c r="E759" s="48">
        <f>'1_Raw_Games'!O756</f>
        <v/>
      </c>
      <c r="F759" s="52">
        <f>INDEX($L$6:$L$35,MATCH(C759,$K$6:$K$35,0))</f>
        <v/>
      </c>
      <c r="G759" s="52">
        <f>INDEX($L$6:$L$35,MATCH(D759,$K$6:$K$35,0))</f>
        <v/>
      </c>
      <c r="H759" s="52">
        <f>F759-G759+$L$36</f>
        <v/>
      </c>
      <c r="I759" s="51">
        <f>'2_Params'!$B$11*LN(1+EXP(-(2*E759-1)*H759))</f>
        <v/>
      </c>
    </row>
    <row r="760" ht="15" customHeight="1" s="35">
      <c r="A760" s="48">
        <f>'1_Raw_Games'!A757</f>
        <v/>
      </c>
      <c r="B760" s="49">
        <f>'1_Raw_Games'!B757</f>
        <v/>
      </c>
      <c r="C760" s="48">
        <f>'1_Raw_Games'!D757</f>
        <v/>
      </c>
      <c r="D760" s="48">
        <f>'1_Raw_Games'!C757</f>
        <v/>
      </c>
      <c r="E760" s="48">
        <f>'1_Raw_Games'!O757</f>
        <v/>
      </c>
      <c r="F760" s="52">
        <f>INDEX($L$6:$L$35,MATCH(C760,$K$6:$K$35,0))</f>
        <v/>
      </c>
      <c r="G760" s="52">
        <f>INDEX($L$6:$L$35,MATCH(D760,$K$6:$K$35,0))</f>
        <v/>
      </c>
      <c r="H760" s="52">
        <f>F760-G760+$L$36</f>
        <v/>
      </c>
      <c r="I760" s="51">
        <f>'2_Params'!$B$11*LN(1+EXP(-(2*E760-1)*H760))</f>
        <v/>
      </c>
    </row>
    <row r="761" ht="15" customHeight="1" s="35">
      <c r="A761" s="48">
        <f>'1_Raw_Games'!A758</f>
        <v/>
      </c>
      <c r="B761" s="49">
        <f>'1_Raw_Games'!B758</f>
        <v/>
      </c>
      <c r="C761" s="48">
        <f>'1_Raw_Games'!D758</f>
        <v/>
      </c>
      <c r="D761" s="48">
        <f>'1_Raw_Games'!C758</f>
        <v/>
      </c>
      <c r="E761" s="48">
        <f>'1_Raw_Games'!O758</f>
        <v/>
      </c>
      <c r="F761" s="52">
        <f>INDEX($L$6:$L$35,MATCH(C761,$K$6:$K$35,0))</f>
        <v/>
      </c>
      <c r="G761" s="52">
        <f>INDEX($L$6:$L$35,MATCH(D761,$K$6:$K$35,0))</f>
        <v/>
      </c>
      <c r="H761" s="52">
        <f>F761-G761+$L$36</f>
        <v/>
      </c>
      <c r="I761" s="51">
        <f>'2_Params'!$B$11*LN(1+EXP(-(2*E761-1)*H761))</f>
        <v/>
      </c>
    </row>
    <row r="762" ht="15" customHeight="1" s="35">
      <c r="A762" s="48">
        <f>'1_Raw_Games'!A759</f>
        <v/>
      </c>
      <c r="B762" s="49">
        <f>'1_Raw_Games'!B759</f>
        <v/>
      </c>
      <c r="C762" s="48">
        <f>'1_Raw_Games'!D759</f>
        <v/>
      </c>
      <c r="D762" s="48">
        <f>'1_Raw_Games'!C759</f>
        <v/>
      </c>
      <c r="E762" s="48">
        <f>'1_Raw_Games'!O759</f>
        <v/>
      </c>
      <c r="F762" s="52">
        <f>INDEX($L$6:$L$35,MATCH(C762,$K$6:$K$35,0))</f>
        <v/>
      </c>
      <c r="G762" s="52">
        <f>INDEX($L$6:$L$35,MATCH(D762,$K$6:$K$35,0))</f>
        <v/>
      </c>
      <c r="H762" s="52">
        <f>F762-G762+$L$36</f>
        <v/>
      </c>
      <c r="I762" s="51">
        <f>'2_Params'!$B$11*LN(1+EXP(-(2*E762-1)*H762))</f>
        <v/>
      </c>
    </row>
    <row r="763" ht="15" customHeight="1" s="35">
      <c r="A763" s="48">
        <f>'1_Raw_Games'!A760</f>
        <v/>
      </c>
      <c r="B763" s="49">
        <f>'1_Raw_Games'!B760</f>
        <v/>
      </c>
      <c r="C763" s="48">
        <f>'1_Raw_Games'!D760</f>
        <v/>
      </c>
      <c r="D763" s="48">
        <f>'1_Raw_Games'!C760</f>
        <v/>
      </c>
      <c r="E763" s="48">
        <f>'1_Raw_Games'!O760</f>
        <v/>
      </c>
      <c r="F763" s="52">
        <f>INDEX($L$6:$L$35,MATCH(C763,$K$6:$K$35,0))</f>
        <v/>
      </c>
      <c r="G763" s="52">
        <f>INDEX($L$6:$L$35,MATCH(D763,$K$6:$K$35,0))</f>
        <v/>
      </c>
      <c r="H763" s="52">
        <f>F763-G763+$L$36</f>
        <v/>
      </c>
      <c r="I763" s="51">
        <f>'2_Params'!$B$11*LN(1+EXP(-(2*E763-1)*H763))</f>
        <v/>
      </c>
    </row>
    <row r="764" ht="15" customHeight="1" s="35">
      <c r="A764" s="48">
        <f>'1_Raw_Games'!A761</f>
        <v/>
      </c>
      <c r="B764" s="49">
        <f>'1_Raw_Games'!B761</f>
        <v/>
      </c>
      <c r="C764" s="48">
        <f>'1_Raw_Games'!D761</f>
        <v/>
      </c>
      <c r="D764" s="48">
        <f>'1_Raw_Games'!C761</f>
        <v/>
      </c>
      <c r="E764" s="48">
        <f>'1_Raw_Games'!O761</f>
        <v/>
      </c>
      <c r="F764" s="52">
        <f>INDEX($L$6:$L$35,MATCH(C764,$K$6:$K$35,0))</f>
        <v/>
      </c>
      <c r="G764" s="52">
        <f>INDEX($L$6:$L$35,MATCH(D764,$K$6:$K$35,0))</f>
        <v/>
      </c>
      <c r="H764" s="52">
        <f>F764-G764+$L$36</f>
        <v/>
      </c>
      <c r="I764" s="51">
        <f>'2_Params'!$B$11*LN(1+EXP(-(2*E764-1)*H764))</f>
        <v/>
      </c>
    </row>
    <row r="765" ht="15" customHeight="1" s="35">
      <c r="A765" s="48">
        <f>'1_Raw_Games'!A762</f>
        <v/>
      </c>
      <c r="B765" s="49">
        <f>'1_Raw_Games'!B762</f>
        <v/>
      </c>
      <c r="C765" s="48">
        <f>'1_Raw_Games'!D762</f>
        <v/>
      </c>
      <c r="D765" s="48">
        <f>'1_Raw_Games'!C762</f>
        <v/>
      </c>
      <c r="E765" s="48">
        <f>'1_Raw_Games'!O762</f>
        <v/>
      </c>
      <c r="F765" s="52">
        <f>INDEX($L$6:$L$35,MATCH(C765,$K$6:$K$35,0))</f>
        <v/>
      </c>
      <c r="G765" s="52">
        <f>INDEX($L$6:$L$35,MATCH(D765,$K$6:$K$35,0))</f>
        <v/>
      </c>
      <c r="H765" s="52">
        <f>F765-G765+$L$36</f>
        <v/>
      </c>
      <c r="I765" s="51">
        <f>'2_Params'!$B$11*LN(1+EXP(-(2*E765-1)*H765))</f>
        <v/>
      </c>
    </row>
    <row r="766" ht="15" customHeight="1" s="35">
      <c r="A766" s="48">
        <f>'1_Raw_Games'!A763</f>
        <v/>
      </c>
      <c r="B766" s="49">
        <f>'1_Raw_Games'!B763</f>
        <v/>
      </c>
      <c r="C766" s="48">
        <f>'1_Raw_Games'!D763</f>
        <v/>
      </c>
      <c r="D766" s="48">
        <f>'1_Raw_Games'!C763</f>
        <v/>
      </c>
      <c r="E766" s="48">
        <f>'1_Raw_Games'!O763</f>
        <v/>
      </c>
      <c r="F766" s="52">
        <f>INDEX($L$6:$L$35,MATCH(C766,$K$6:$K$35,0))</f>
        <v/>
      </c>
      <c r="G766" s="52">
        <f>INDEX($L$6:$L$35,MATCH(D766,$K$6:$K$35,0))</f>
        <v/>
      </c>
      <c r="H766" s="52">
        <f>F766-G766+$L$36</f>
        <v/>
      </c>
      <c r="I766" s="51">
        <f>'2_Params'!$B$11*LN(1+EXP(-(2*E766-1)*H766))</f>
        <v/>
      </c>
    </row>
    <row r="767" ht="15" customHeight="1" s="35">
      <c r="A767" s="48">
        <f>'1_Raw_Games'!A764</f>
        <v/>
      </c>
      <c r="B767" s="49">
        <f>'1_Raw_Games'!B764</f>
        <v/>
      </c>
      <c r="C767" s="48">
        <f>'1_Raw_Games'!D764</f>
        <v/>
      </c>
      <c r="D767" s="48">
        <f>'1_Raw_Games'!C764</f>
        <v/>
      </c>
      <c r="E767" s="48">
        <f>'1_Raw_Games'!O764</f>
        <v/>
      </c>
      <c r="F767" s="52">
        <f>INDEX($L$6:$L$35,MATCH(C767,$K$6:$K$35,0))</f>
        <v/>
      </c>
      <c r="G767" s="52">
        <f>INDEX($L$6:$L$35,MATCH(D767,$K$6:$K$35,0))</f>
        <v/>
      </c>
      <c r="H767" s="52">
        <f>F767-G767+$L$36</f>
        <v/>
      </c>
      <c r="I767" s="51">
        <f>'2_Params'!$B$11*LN(1+EXP(-(2*E767-1)*H767))</f>
        <v/>
      </c>
    </row>
    <row r="768" ht="15" customHeight="1" s="35">
      <c r="A768" s="48">
        <f>'1_Raw_Games'!A765</f>
        <v/>
      </c>
      <c r="B768" s="49">
        <f>'1_Raw_Games'!B765</f>
        <v/>
      </c>
      <c r="C768" s="48">
        <f>'1_Raw_Games'!D765</f>
        <v/>
      </c>
      <c r="D768" s="48">
        <f>'1_Raw_Games'!C765</f>
        <v/>
      </c>
      <c r="E768" s="48">
        <f>'1_Raw_Games'!O765</f>
        <v/>
      </c>
      <c r="F768" s="52">
        <f>INDEX($L$6:$L$35,MATCH(C768,$K$6:$K$35,0))</f>
        <v/>
      </c>
      <c r="G768" s="52">
        <f>INDEX($L$6:$L$35,MATCH(D768,$K$6:$K$35,0))</f>
        <v/>
      </c>
      <c r="H768" s="52">
        <f>F768-G768+$L$36</f>
        <v/>
      </c>
      <c r="I768" s="51">
        <f>'2_Params'!$B$11*LN(1+EXP(-(2*E768-1)*H768))</f>
        <v/>
      </c>
    </row>
    <row r="769" ht="15" customHeight="1" s="35">
      <c r="A769" s="48">
        <f>'1_Raw_Games'!A766</f>
        <v/>
      </c>
      <c r="B769" s="49">
        <f>'1_Raw_Games'!B766</f>
        <v/>
      </c>
      <c r="C769" s="48">
        <f>'1_Raw_Games'!D766</f>
        <v/>
      </c>
      <c r="D769" s="48">
        <f>'1_Raw_Games'!C766</f>
        <v/>
      </c>
      <c r="E769" s="48">
        <f>'1_Raw_Games'!O766</f>
        <v/>
      </c>
      <c r="F769" s="52">
        <f>INDEX($L$6:$L$35,MATCH(C769,$K$6:$K$35,0))</f>
        <v/>
      </c>
      <c r="G769" s="52">
        <f>INDEX($L$6:$L$35,MATCH(D769,$K$6:$K$35,0))</f>
        <v/>
      </c>
      <c r="H769" s="52">
        <f>F769-G769+$L$36</f>
        <v/>
      </c>
      <c r="I769" s="51">
        <f>'2_Params'!$B$11*LN(1+EXP(-(2*E769-1)*H769))</f>
        <v/>
      </c>
    </row>
    <row r="770" ht="15" customHeight="1" s="35">
      <c r="A770" s="48">
        <f>'1_Raw_Games'!A767</f>
        <v/>
      </c>
      <c r="B770" s="49">
        <f>'1_Raw_Games'!B767</f>
        <v/>
      </c>
      <c r="C770" s="48">
        <f>'1_Raw_Games'!D767</f>
        <v/>
      </c>
      <c r="D770" s="48">
        <f>'1_Raw_Games'!C767</f>
        <v/>
      </c>
      <c r="E770" s="48">
        <f>'1_Raw_Games'!O767</f>
        <v/>
      </c>
      <c r="F770" s="52">
        <f>INDEX($L$6:$L$35,MATCH(C770,$K$6:$K$35,0))</f>
        <v/>
      </c>
      <c r="G770" s="52">
        <f>INDEX($L$6:$L$35,MATCH(D770,$K$6:$K$35,0))</f>
        <v/>
      </c>
      <c r="H770" s="52">
        <f>F770-G770+$L$36</f>
        <v/>
      </c>
      <c r="I770" s="51">
        <f>'2_Params'!$B$11*LN(1+EXP(-(2*E770-1)*H770))</f>
        <v/>
      </c>
    </row>
    <row r="771" ht="15" customHeight="1" s="35">
      <c r="A771" s="48">
        <f>'1_Raw_Games'!A768</f>
        <v/>
      </c>
      <c r="B771" s="49">
        <f>'1_Raw_Games'!B768</f>
        <v/>
      </c>
      <c r="C771" s="48">
        <f>'1_Raw_Games'!D768</f>
        <v/>
      </c>
      <c r="D771" s="48">
        <f>'1_Raw_Games'!C768</f>
        <v/>
      </c>
      <c r="E771" s="48">
        <f>'1_Raw_Games'!O768</f>
        <v/>
      </c>
      <c r="F771" s="52">
        <f>INDEX($L$6:$L$35,MATCH(C771,$K$6:$K$35,0))</f>
        <v/>
      </c>
      <c r="G771" s="52">
        <f>INDEX($L$6:$L$35,MATCH(D771,$K$6:$K$35,0))</f>
        <v/>
      </c>
      <c r="H771" s="52">
        <f>F771-G771+$L$36</f>
        <v/>
      </c>
      <c r="I771" s="51">
        <f>'2_Params'!$B$11*LN(1+EXP(-(2*E771-1)*H771))</f>
        <v/>
      </c>
    </row>
    <row r="772" ht="15" customHeight="1" s="35">
      <c r="A772" s="48">
        <f>'1_Raw_Games'!A769</f>
        <v/>
      </c>
      <c r="B772" s="49">
        <f>'1_Raw_Games'!B769</f>
        <v/>
      </c>
      <c r="C772" s="48">
        <f>'1_Raw_Games'!D769</f>
        <v/>
      </c>
      <c r="D772" s="48">
        <f>'1_Raw_Games'!C769</f>
        <v/>
      </c>
      <c r="E772" s="48">
        <f>'1_Raw_Games'!O769</f>
        <v/>
      </c>
      <c r="F772" s="52">
        <f>INDEX($L$6:$L$35,MATCH(C772,$K$6:$K$35,0))</f>
        <v/>
      </c>
      <c r="G772" s="52">
        <f>INDEX($L$6:$L$35,MATCH(D772,$K$6:$K$35,0))</f>
        <v/>
      </c>
      <c r="H772" s="52">
        <f>F772-G772+$L$36</f>
        <v/>
      </c>
      <c r="I772" s="51">
        <f>'2_Params'!$B$11*LN(1+EXP(-(2*E772-1)*H772))</f>
        <v/>
      </c>
    </row>
    <row r="773" ht="15" customHeight="1" s="35">
      <c r="A773" s="48">
        <f>'1_Raw_Games'!A770</f>
        <v/>
      </c>
      <c r="B773" s="49">
        <f>'1_Raw_Games'!B770</f>
        <v/>
      </c>
      <c r="C773" s="48">
        <f>'1_Raw_Games'!D770</f>
        <v/>
      </c>
      <c r="D773" s="48">
        <f>'1_Raw_Games'!C770</f>
        <v/>
      </c>
      <c r="E773" s="48">
        <f>'1_Raw_Games'!O770</f>
        <v/>
      </c>
      <c r="F773" s="52">
        <f>INDEX($L$6:$L$35,MATCH(C773,$K$6:$K$35,0))</f>
        <v/>
      </c>
      <c r="G773" s="52">
        <f>INDEX($L$6:$L$35,MATCH(D773,$K$6:$K$35,0))</f>
        <v/>
      </c>
      <c r="H773" s="52">
        <f>F773-G773+$L$36</f>
        <v/>
      </c>
      <c r="I773" s="51">
        <f>'2_Params'!$B$11*LN(1+EXP(-(2*E773-1)*H773))</f>
        <v/>
      </c>
    </row>
    <row r="774" ht="15" customHeight="1" s="35">
      <c r="A774" s="48">
        <f>'1_Raw_Games'!A771</f>
        <v/>
      </c>
      <c r="B774" s="49">
        <f>'1_Raw_Games'!B771</f>
        <v/>
      </c>
      <c r="C774" s="48">
        <f>'1_Raw_Games'!D771</f>
        <v/>
      </c>
      <c r="D774" s="48">
        <f>'1_Raw_Games'!C771</f>
        <v/>
      </c>
      <c r="E774" s="48">
        <f>'1_Raw_Games'!O771</f>
        <v/>
      </c>
      <c r="F774" s="52">
        <f>INDEX($L$6:$L$35,MATCH(C774,$K$6:$K$35,0))</f>
        <v/>
      </c>
      <c r="G774" s="52">
        <f>INDEX($L$6:$L$35,MATCH(D774,$K$6:$K$35,0))</f>
        <v/>
      </c>
      <c r="H774" s="52">
        <f>F774-G774+$L$36</f>
        <v/>
      </c>
      <c r="I774" s="51">
        <f>'2_Params'!$B$11*LN(1+EXP(-(2*E774-1)*H774))</f>
        <v/>
      </c>
    </row>
    <row r="775" ht="15" customHeight="1" s="35">
      <c r="A775" s="48">
        <f>'1_Raw_Games'!A772</f>
        <v/>
      </c>
      <c r="B775" s="49">
        <f>'1_Raw_Games'!B772</f>
        <v/>
      </c>
      <c r="C775" s="48">
        <f>'1_Raw_Games'!D772</f>
        <v/>
      </c>
      <c r="D775" s="48">
        <f>'1_Raw_Games'!C772</f>
        <v/>
      </c>
      <c r="E775" s="48">
        <f>'1_Raw_Games'!O772</f>
        <v/>
      </c>
      <c r="F775" s="52">
        <f>INDEX($L$6:$L$35,MATCH(C775,$K$6:$K$35,0))</f>
        <v/>
      </c>
      <c r="G775" s="52">
        <f>INDEX($L$6:$L$35,MATCH(D775,$K$6:$K$35,0))</f>
        <v/>
      </c>
      <c r="H775" s="52">
        <f>F775-G775+$L$36</f>
        <v/>
      </c>
      <c r="I775" s="51">
        <f>'2_Params'!$B$11*LN(1+EXP(-(2*E775-1)*H775))</f>
        <v/>
      </c>
    </row>
    <row r="776" ht="15" customHeight="1" s="35">
      <c r="A776" s="48">
        <f>'1_Raw_Games'!A773</f>
        <v/>
      </c>
      <c r="B776" s="49">
        <f>'1_Raw_Games'!B773</f>
        <v/>
      </c>
      <c r="C776" s="48">
        <f>'1_Raw_Games'!D773</f>
        <v/>
      </c>
      <c r="D776" s="48">
        <f>'1_Raw_Games'!C773</f>
        <v/>
      </c>
      <c r="E776" s="48">
        <f>'1_Raw_Games'!O773</f>
        <v/>
      </c>
      <c r="F776" s="52">
        <f>INDEX($L$6:$L$35,MATCH(C776,$K$6:$K$35,0))</f>
        <v/>
      </c>
      <c r="G776" s="52">
        <f>INDEX($L$6:$L$35,MATCH(D776,$K$6:$K$35,0))</f>
        <v/>
      </c>
      <c r="H776" s="52">
        <f>F776-G776+$L$36</f>
        <v/>
      </c>
      <c r="I776" s="51">
        <f>'2_Params'!$B$11*LN(1+EXP(-(2*E776-1)*H776))</f>
        <v/>
      </c>
    </row>
    <row r="777" ht="15" customHeight="1" s="35">
      <c r="A777" s="48">
        <f>'1_Raw_Games'!A774</f>
        <v/>
      </c>
      <c r="B777" s="49">
        <f>'1_Raw_Games'!B774</f>
        <v/>
      </c>
      <c r="C777" s="48">
        <f>'1_Raw_Games'!D774</f>
        <v/>
      </c>
      <c r="D777" s="48">
        <f>'1_Raw_Games'!C774</f>
        <v/>
      </c>
      <c r="E777" s="48">
        <f>'1_Raw_Games'!O774</f>
        <v/>
      </c>
      <c r="F777" s="52">
        <f>INDEX($L$6:$L$35,MATCH(C777,$K$6:$K$35,0))</f>
        <v/>
      </c>
      <c r="G777" s="52">
        <f>INDEX($L$6:$L$35,MATCH(D777,$K$6:$K$35,0))</f>
        <v/>
      </c>
      <c r="H777" s="52">
        <f>F777-G777+$L$36</f>
        <v/>
      </c>
      <c r="I777" s="51">
        <f>'2_Params'!$B$11*LN(1+EXP(-(2*E777-1)*H777))</f>
        <v/>
      </c>
    </row>
    <row r="778" ht="15" customHeight="1" s="35">
      <c r="A778" s="48">
        <f>'1_Raw_Games'!A775</f>
        <v/>
      </c>
      <c r="B778" s="49">
        <f>'1_Raw_Games'!B775</f>
        <v/>
      </c>
      <c r="C778" s="48">
        <f>'1_Raw_Games'!D775</f>
        <v/>
      </c>
      <c r="D778" s="48">
        <f>'1_Raw_Games'!C775</f>
        <v/>
      </c>
      <c r="E778" s="48">
        <f>'1_Raw_Games'!O775</f>
        <v/>
      </c>
      <c r="F778" s="52">
        <f>INDEX($L$6:$L$35,MATCH(C778,$K$6:$K$35,0))</f>
        <v/>
      </c>
      <c r="G778" s="52">
        <f>INDEX($L$6:$L$35,MATCH(D778,$K$6:$K$35,0))</f>
        <v/>
      </c>
      <c r="H778" s="52">
        <f>F778-G778+$L$36</f>
        <v/>
      </c>
      <c r="I778" s="51">
        <f>'2_Params'!$B$11*LN(1+EXP(-(2*E778-1)*H778))</f>
        <v/>
      </c>
    </row>
    <row r="779" ht="15" customHeight="1" s="35">
      <c r="A779" s="48">
        <f>'1_Raw_Games'!A776</f>
        <v/>
      </c>
      <c r="B779" s="49">
        <f>'1_Raw_Games'!B776</f>
        <v/>
      </c>
      <c r="C779" s="48">
        <f>'1_Raw_Games'!D776</f>
        <v/>
      </c>
      <c r="D779" s="48">
        <f>'1_Raw_Games'!C776</f>
        <v/>
      </c>
      <c r="E779" s="48">
        <f>'1_Raw_Games'!O776</f>
        <v/>
      </c>
      <c r="F779" s="52">
        <f>INDEX($L$6:$L$35,MATCH(C779,$K$6:$K$35,0))</f>
        <v/>
      </c>
      <c r="G779" s="52">
        <f>INDEX($L$6:$L$35,MATCH(D779,$K$6:$K$35,0))</f>
        <v/>
      </c>
      <c r="H779" s="52">
        <f>F779-G779+$L$36</f>
        <v/>
      </c>
      <c r="I779" s="51">
        <f>'2_Params'!$B$11*LN(1+EXP(-(2*E779-1)*H779))</f>
        <v/>
      </c>
    </row>
    <row r="780" ht="15" customHeight="1" s="35">
      <c r="A780" s="48">
        <f>'1_Raw_Games'!A777</f>
        <v/>
      </c>
      <c r="B780" s="49">
        <f>'1_Raw_Games'!B777</f>
        <v/>
      </c>
      <c r="C780" s="48">
        <f>'1_Raw_Games'!D777</f>
        <v/>
      </c>
      <c r="D780" s="48">
        <f>'1_Raw_Games'!C777</f>
        <v/>
      </c>
      <c r="E780" s="48">
        <f>'1_Raw_Games'!O777</f>
        <v/>
      </c>
      <c r="F780" s="52">
        <f>INDEX($L$6:$L$35,MATCH(C780,$K$6:$K$35,0))</f>
        <v/>
      </c>
      <c r="G780" s="52">
        <f>INDEX($L$6:$L$35,MATCH(D780,$K$6:$K$35,0))</f>
        <v/>
      </c>
      <c r="H780" s="52">
        <f>F780-G780+$L$36</f>
        <v/>
      </c>
      <c r="I780" s="51">
        <f>'2_Params'!$B$11*LN(1+EXP(-(2*E780-1)*H780))</f>
        <v/>
      </c>
    </row>
    <row r="781" ht="15" customHeight="1" s="35">
      <c r="A781" s="48">
        <f>'1_Raw_Games'!A778</f>
        <v/>
      </c>
      <c r="B781" s="49">
        <f>'1_Raw_Games'!B778</f>
        <v/>
      </c>
      <c r="C781" s="48">
        <f>'1_Raw_Games'!D778</f>
        <v/>
      </c>
      <c r="D781" s="48">
        <f>'1_Raw_Games'!C778</f>
        <v/>
      </c>
      <c r="E781" s="48">
        <f>'1_Raw_Games'!O778</f>
        <v/>
      </c>
      <c r="F781" s="52">
        <f>INDEX($L$6:$L$35,MATCH(C781,$K$6:$K$35,0))</f>
        <v/>
      </c>
      <c r="G781" s="52">
        <f>INDEX($L$6:$L$35,MATCH(D781,$K$6:$K$35,0))</f>
        <v/>
      </c>
      <c r="H781" s="52">
        <f>F781-G781+$L$36</f>
        <v/>
      </c>
      <c r="I781" s="51">
        <f>'2_Params'!$B$11*LN(1+EXP(-(2*E781-1)*H781))</f>
        <v/>
      </c>
    </row>
    <row r="782" ht="15" customHeight="1" s="35">
      <c r="A782" s="48">
        <f>'1_Raw_Games'!A779</f>
        <v/>
      </c>
      <c r="B782" s="49">
        <f>'1_Raw_Games'!B779</f>
        <v/>
      </c>
      <c r="C782" s="48">
        <f>'1_Raw_Games'!D779</f>
        <v/>
      </c>
      <c r="D782" s="48">
        <f>'1_Raw_Games'!C779</f>
        <v/>
      </c>
      <c r="E782" s="48">
        <f>'1_Raw_Games'!O779</f>
        <v/>
      </c>
      <c r="F782" s="52">
        <f>INDEX($L$6:$L$35,MATCH(C782,$K$6:$K$35,0))</f>
        <v/>
      </c>
      <c r="G782" s="52">
        <f>INDEX($L$6:$L$35,MATCH(D782,$K$6:$K$35,0))</f>
        <v/>
      </c>
      <c r="H782" s="52">
        <f>F782-G782+$L$36</f>
        <v/>
      </c>
      <c r="I782" s="51">
        <f>'2_Params'!$B$11*LN(1+EXP(-(2*E782-1)*H782))</f>
        <v/>
      </c>
    </row>
    <row r="783" ht="15" customHeight="1" s="35">
      <c r="A783" s="48">
        <f>'1_Raw_Games'!A780</f>
        <v/>
      </c>
      <c r="B783" s="49">
        <f>'1_Raw_Games'!B780</f>
        <v/>
      </c>
      <c r="C783" s="48">
        <f>'1_Raw_Games'!D780</f>
        <v/>
      </c>
      <c r="D783" s="48">
        <f>'1_Raw_Games'!C780</f>
        <v/>
      </c>
      <c r="E783" s="48">
        <f>'1_Raw_Games'!O780</f>
        <v/>
      </c>
      <c r="F783" s="52">
        <f>INDEX($L$6:$L$35,MATCH(C783,$K$6:$K$35,0))</f>
        <v/>
      </c>
      <c r="G783" s="52">
        <f>INDEX($L$6:$L$35,MATCH(D783,$K$6:$K$35,0))</f>
        <v/>
      </c>
      <c r="H783" s="52">
        <f>F783-G783+$L$36</f>
        <v/>
      </c>
      <c r="I783" s="51">
        <f>'2_Params'!$B$11*LN(1+EXP(-(2*E783-1)*H783))</f>
        <v/>
      </c>
    </row>
    <row r="784" ht="15" customHeight="1" s="35">
      <c r="A784" s="48">
        <f>'1_Raw_Games'!A781</f>
        <v/>
      </c>
      <c r="B784" s="49">
        <f>'1_Raw_Games'!B781</f>
        <v/>
      </c>
      <c r="C784" s="48">
        <f>'1_Raw_Games'!D781</f>
        <v/>
      </c>
      <c r="D784" s="48">
        <f>'1_Raw_Games'!C781</f>
        <v/>
      </c>
      <c r="E784" s="48">
        <f>'1_Raw_Games'!O781</f>
        <v/>
      </c>
      <c r="F784" s="52">
        <f>INDEX($L$6:$L$35,MATCH(C784,$K$6:$K$35,0))</f>
        <v/>
      </c>
      <c r="G784" s="52">
        <f>INDEX($L$6:$L$35,MATCH(D784,$K$6:$K$35,0))</f>
        <v/>
      </c>
      <c r="H784" s="52">
        <f>F784-G784+$L$36</f>
        <v/>
      </c>
      <c r="I784" s="51">
        <f>'2_Params'!$B$11*LN(1+EXP(-(2*E784-1)*H784))</f>
        <v/>
      </c>
    </row>
    <row r="785" ht="15" customHeight="1" s="35">
      <c r="A785" s="48">
        <f>'1_Raw_Games'!A782</f>
        <v/>
      </c>
      <c r="B785" s="49">
        <f>'1_Raw_Games'!B782</f>
        <v/>
      </c>
      <c r="C785" s="48">
        <f>'1_Raw_Games'!D782</f>
        <v/>
      </c>
      <c r="D785" s="48">
        <f>'1_Raw_Games'!C782</f>
        <v/>
      </c>
      <c r="E785" s="48">
        <f>'1_Raw_Games'!O782</f>
        <v/>
      </c>
      <c r="F785" s="52">
        <f>INDEX($L$6:$L$35,MATCH(C785,$K$6:$K$35,0))</f>
        <v/>
      </c>
      <c r="G785" s="52">
        <f>INDEX($L$6:$L$35,MATCH(D785,$K$6:$K$35,0))</f>
        <v/>
      </c>
      <c r="H785" s="52">
        <f>F785-G785+$L$36</f>
        <v/>
      </c>
      <c r="I785" s="51">
        <f>'2_Params'!$B$11*LN(1+EXP(-(2*E785-1)*H785))</f>
        <v/>
      </c>
    </row>
    <row r="786" ht="15" customHeight="1" s="35">
      <c r="A786" s="48">
        <f>'1_Raw_Games'!A783</f>
        <v/>
      </c>
      <c r="B786" s="49">
        <f>'1_Raw_Games'!B783</f>
        <v/>
      </c>
      <c r="C786" s="48">
        <f>'1_Raw_Games'!D783</f>
        <v/>
      </c>
      <c r="D786" s="48">
        <f>'1_Raw_Games'!C783</f>
        <v/>
      </c>
      <c r="E786" s="48">
        <f>'1_Raw_Games'!O783</f>
        <v/>
      </c>
      <c r="F786" s="52">
        <f>INDEX($L$6:$L$35,MATCH(C786,$K$6:$K$35,0))</f>
        <v/>
      </c>
      <c r="G786" s="52">
        <f>INDEX($L$6:$L$35,MATCH(D786,$K$6:$K$35,0))</f>
        <v/>
      </c>
      <c r="H786" s="52">
        <f>F786-G786+$L$36</f>
        <v/>
      </c>
      <c r="I786" s="51">
        <f>'2_Params'!$B$11*LN(1+EXP(-(2*E786-1)*H786))</f>
        <v/>
      </c>
    </row>
    <row r="787" ht="15" customHeight="1" s="35">
      <c r="A787" s="48">
        <f>'1_Raw_Games'!A784</f>
        <v/>
      </c>
      <c r="B787" s="49">
        <f>'1_Raw_Games'!B784</f>
        <v/>
      </c>
      <c r="C787" s="48">
        <f>'1_Raw_Games'!D784</f>
        <v/>
      </c>
      <c r="D787" s="48">
        <f>'1_Raw_Games'!C784</f>
        <v/>
      </c>
      <c r="E787" s="48">
        <f>'1_Raw_Games'!O784</f>
        <v/>
      </c>
      <c r="F787" s="52">
        <f>INDEX($L$6:$L$35,MATCH(C787,$K$6:$K$35,0))</f>
        <v/>
      </c>
      <c r="G787" s="52">
        <f>INDEX($L$6:$L$35,MATCH(D787,$K$6:$K$35,0))</f>
        <v/>
      </c>
      <c r="H787" s="52">
        <f>F787-G787+$L$36</f>
        <v/>
      </c>
      <c r="I787" s="51">
        <f>'2_Params'!$B$11*LN(1+EXP(-(2*E787-1)*H787))</f>
        <v/>
      </c>
    </row>
    <row r="788" ht="15" customHeight="1" s="35">
      <c r="A788" s="48">
        <f>'1_Raw_Games'!A785</f>
        <v/>
      </c>
      <c r="B788" s="49">
        <f>'1_Raw_Games'!B785</f>
        <v/>
      </c>
      <c r="C788" s="48">
        <f>'1_Raw_Games'!D785</f>
        <v/>
      </c>
      <c r="D788" s="48">
        <f>'1_Raw_Games'!C785</f>
        <v/>
      </c>
      <c r="E788" s="48">
        <f>'1_Raw_Games'!O785</f>
        <v/>
      </c>
      <c r="F788" s="52">
        <f>INDEX($L$6:$L$35,MATCH(C788,$K$6:$K$35,0))</f>
        <v/>
      </c>
      <c r="G788" s="52">
        <f>INDEX($L$6:$L$35,MATCH(D788,$K$6:$K$35,0))</f>
        <v/>
      </c>
      <c r="H788" s="52">
        <f>F788-G788+$L$36</f>
        <v/>
      </c>
      <c r="I788" s="51">
        <f>'2_Params'!$B$11*LN(1+EXP(-(2*E788-1)*H788))</f>
        <v/>
      </c>
    </row>
    <row r="789" ht="15" customHeight="1" s="35">
      <c r="A789" s="48">
        <f>'1_Raw_Games'!A786</f>
        <v/>
      </c>
      <c r="B789" s="49">
        <f>'1_Raw_Games'!B786</f>
        <v/>
      </c>
      <c r="C789" s="48">
        <f>'1_Raw_Games'!D786</f>
        <v/>
      </c>
      <c r="D789" s="48">
        <f>'1_Raw_Games'!C786</f>
        <v/>
      </c>
      <c r="E789" s="48">
        <f>'1_Raw_Games'!O786</f>
        <v/>
      </c>
      <c r="F789" s="52">
        <f>INDEX($L$6:$L$35,MATCH(C789,$K$6:$K$35,0))</f>
        <v/>
      </c>
      <c r="G789" s="52">
        <f>INDEX($L$6:$L$35,MATCH(D789,$K$6:$K$35,0))</f>
        <v/>
      </c>
      <c r="H789" s="52">
        <f>F789-G789+$L$36</f>
        <v/>
      </c>
      <c r="I789" s="51">
        <f>'2_Params'!$B$11*LN(1+EXP(-(2*E789-1)*H789))</f>
        <v/>
      </c>
    </row>
    <row r="790" ht="15" customHeight="1" s="35">
      <c r="A790" s="48">
        <f>'1_Raw_Games'!A787</f>
        <v/>
      </c>
      <c r="B790" s="49">
        <f>'1_Raw_Games'!B787</f>
        <v/>
      </c>
      <c r="C790" s="48">
        <f>'1_Raw_Games'!D787</f>
        <v/>
      </c>
      <c r="D790" s="48">
        <f>'1_Raw_Games'!C787</f>
        <v/>
      </c>
      <c r="E790" s="48">
        <f>'1_Raw_Games'!O787</f>
        <v/>
      </c>
      <c r="F790" s="52">
        <f>INDEX($L$6:$L$35,MATCH(C790,$K$6:$K$35,0))</f>
        <v/>
      </c>
      <c r="G790" s="52">
        <f>INDEX($L$6:$L$35,MATCH(D790,$K$6:$K$35,0))</f>
        <v/>
      </c>
      <c r="H790" s="52">
        <f>F790-G790+$L$36</f>
        <v/>
      </c>
      <c r="I790" s="51">
        <f>'2_Params'!$B$11*LN(1+EXP(-(2*E790-1)*H790))</f>
        <v/>
      </c>
    </row>
    <row r="791" ht="15" customHeight="1" s="35">
      <c r="A791" s="48">
        <f>'1_Raw_Games'!A788</f>
        <v/>
      </c>
      <c r="B791" s="49">
        <f>'1_Raw_Games'!B788</f>
        <v/>
      </c>
      <c r="C791" s="48">
        <f>'1_Raw_Games'!D788</f>
        <v/>
      </c>
      <c r="D791" s="48">
        <f>'1_Raw_Games'!C788</f>
        <v/>
      </c>
      <c r="E791" s="48">
        <f>'1_Raw_Games'!O788</f>
        <v/>
      </c>
      <c r="F791" s="52">
        <f>INDEX($L$6:$L$35,MATCH(C791,$K$6:$K$35,0))</f>
        <v/>
      </c>
      <c r="G791" s="52">
        <f>INDEX($L$6:$L$35,MATCH(D791,$K$6:$K$35,0))</f>
        <v/>
      </c>
      <c r="H791" s="52">
        <f>F791-G791+$L$36</f>
        <v/>
      </c>
      <c r="I791" s="51">
        <f>'2_Params'!$B$11*LN(1+EXP(-(2*E791-1)*H791))</f>
        <v/>
      </c>
    </row>
    <row r="792" ht="15" customHeight="1" s="35">
      <c r="A792" s="48">
        <f>'1_Raw_Games'!A789</f>
        <v/>
      </c>
      <c r="B792" s="49">
        <f>'1_Raw_Games'!B789</f>
        <v/>
      </c>
      <c r="C792" s="48">
        <f>'1_Raw_Games'!D789</f>
        <v/>
      </c>
      <c r="D792" s="48">
        <f>'1_Raw_Games'!C789</f>
        <v/>
      </c>
      <c r="E792" s="48">
        <f>'1_Raw_Games'!O789</f>
        <v/>
      </c>
      <c r="F792" s="52">
        <f>INDEX($L$6:$L$35,MATCH(C792,$K$6:$K$35,0))</f>
        <v/>
      </c>
      <c r="G792" s="52">
        <f>INDEX($L$6:$L$35,MATCH(D792,$K$6:$K$35,0))</f>
        <v/>
      </c>
      <c r="H792" s="52">
        <f>F792-G792+$L$36</f>
        <v/>
      </c>
      <c r="I792" s="51">
        <f>'2_Params'!$B$11*LN(1+EXP(-(2*E792-1)*H792))</f>
        <v/>
      </c>
    </row>
    <row r="793" ht="15" customHeight="1" s="35">
      <c r="A793" s="48">
        <f>'1_Raw_Games'!A790</f>
        <v/>
      </c>
      <c r="B793" s="49">
        <f>'1_Raw_Games'!B790</f>
        <v/>
      </c>
      <c r="C793" s="48">
        <f>'1_Raw_Games'!D790</f>
        <v/>
      </c>
      <c r="D793" s="48">
        <f>'1_Raw_Games'!C790</f>
        <v/>
      </c>
      <c r="E793" s="48">
        <f>'1_Raw_Games'!O790</f>
        <v/>
      </c>
      <c r="F793" s="52">
        <f>INDEX($L$6:$L$35,MATCH(C793,$K$6:$K$35,0))</f>
        <v/>
      </c>
      <c r="G793" s="52">
        <f>INDEX($L$6:$L$35,MATCH(D793,$K$6:$K$35,0))</f>
        <v/>
      </c>
      <c r="H793" s="52">
        <f>F793-G793+$L$36</f>
        <v/>
      </c>
      <c r="I793" s="51">
        <f>'2_Params'!$B$11*LN(1+EXP(-(2*E793-1)*H793))</f>
        <v/>
      </c>
    </row>
    <row r="794" ht="15" customHeight="1" s="35">
      <c r="A794" s="48">
        <f>'1_Raw_Games'!A791</f>
        <v/>
      </c>
      <c r="B794" s="49">
        <f>'1_Raw_Games'!B791</f>
        <v/>
      </c>
      <c r="C794" s="48">
        <f>'1_Raw_Games'!D791</f>
        <v/>
      </c>
      <c r="D794" s="48">
        <f>'1_Raw_Games'!C791</f>
        <v/>
      </c>
      <c r="E794" s="48">
        <f>'1_Raw_Games'!O791</f>
        <v/>
      </c>
      <c r="F794" s="52">
        <f>INDEX($L$6:$L$35,MATCH(C794,$K$6:$K$35,0))</f>
        <v/>
      </c>
      <c r="G794" s="52">
        <f>INDEX($L$6:$L$35,MATCH(D794,$K$6:$K$35,0))</f>
        <v/>
      </c>
      <c r="H794" s="52">
        <f>F794-G794+$L$36</f>
        <v/>
      </c>
      <c r="I794" s="51">
        <f>'2_Params'!$B$11*LN(1+EXP(-(2*E794-1)*H794))</f>
        <v/>
      </c>
    </row>
    <row r="795" ht="15" customHeight="1" s="35">
      <c r="A795" s="48">
        <f>'1_Raw_Games'!A792</f>
        <v/>
      </c>
      <c r="B795" s="49">
        <f>'1_Raw_Games'!B792</f>
        <v/>
      </c>
      <c r="C795" s="48">
        <f>'1_Raw_Games'!D792</f>
        <v/>
      </c>
      <c r="D795" s="48">
        <f>'1_Raw_Games'!C792</f>
        <v/>
      </c>
      <c r="E795" s="48">
        <f>'1_Raw_Games'!O792</f>
        <v/>
      </c>
      <c r="F795" s="52">
        <f>INDEX($L$6:$L$35,MATCH(C795,$K$6:$K$35,0))</f>
        <v/>
      </c>
      <c r="G795" s="52">
        <f>INDEX($L$6:$L$35,MATCH(D795,$K$6:$K$35,0))</f>
        <v/>
      </c>
      <c r="H795" s="52">
        <f>F795-G795+$L$36</f>
        <v/>
      </c>
      <c r="I795" s="51">
        <f>'2_Params'!$B$11*LN(1+EXP(-(2*E795-1)*H795))</f>
        <v/>
      </c>
    </row>
    <row r="796" ht="15" customHeight="1" s="35">
      <c r="A796" s="48">
        <f>'1_Raw_Games'!A793</f>
        <v/>
      </c>
      <c r="B796" s="49">
        <f>'1_Raw_Games'!B793</f>
        <v/>
      </c>
      <c r="C796" s="48">
        <f>'1_Raw_Games'!D793</f>
        <v/>
      </c>
      <c r="D796" s="48">
        <f>'1_Raw_Games'!C793</f>
        <v/>
      </c>
      <c r="E796" s="48">
        <f>'1_Raw_Games'!O793</f>
        <v/>
      </c>
      <c r="F796" s="52">
        <f>INDEX($L$6:$L$35,MATCH(C796,$K$6:$K$35,0))</f>
        <v/>
      </c>
      <c r="G796" s="52">
        <f>INDEX($L$6:$L$35,MATCH(D796,$K$6:$K$35,0))</f>
        <v/>
      </c>
      <c r="H796" s="52">
        <f>F796-G796+$L$36</f>
        <v/>
      </c>
      <c r="I796" s="51">
        <f>'2_Params'!$B$11*LN(1+EXP(-(2*E796-1)*H796))</f>
        <v/>
      </c>
    </row>
    <row r="797" ht="15" customHeight="1" s="35">
      <c r="A797" s="48">
        <f>'1_Raw_Games'!A794</f>
        <v/>
      </c>
      <c r="B797" s="49">
        <f>'1_Raw_Games'!B794</f>
        <v/>
      </c>
      <c r="C797" s="48">
        <f>'1_Raw_Games'!D794</f>
        <v/>
      </c>
      <c r="D797" s="48">
        <f>'1_Raw_Games'!C794</f>
        <v/>
      </c>
      <c r="E797" s="48">
        <f>'1_Raw_Games'!O794</f>
        <v/>
      </c>
      <c r="F797" s="52">
        <f>INDEX($L$6:$L$35,MATCH(C797,$K$6:$K$35,0))</f>
        <v/>
      </c>
      <c r="G797" s="52">
        <f>INDEX($L$6:$L$35,MATCH(D797,$K$6:$K$35,0))</f>
        <v/>
      </c>
      <c r="H797" s="52">
        <f>F797-G797+$L$36</f>
        <v/>
      </c>
      <c r="I797" s="51">
        <f>'2_Params'!$B$11*LN(1+EXP(-(2*E797-1)*H797))</f>
        <v/>
      </c>
    </row>
    <row r="798" ht="15" customHeight="1" s="35">
      <c r="A798" s="48">
        <f>'1_Raw_Games'!A795</f>
        <v/>
      </c>
      <c r="B798" s="49">
        <f>'1_Raw_Games'!B795</f>
        <v/>
      </c>
      <c r="C798" s="48">
        <f>'1_Raw_Games'!D795</f>
        <v/>
      </c>
      <c r="D798" s="48">
        <f>'1_Raw_Games'!C795</f>
        <v/>
      </c>
      <c r="E798" s="48">
        <f>'1_Raw_Games'!O795</f>
        <v/>
      </c>
      <c r="F798" s="52">
        <f>INDEX($L$6:$L$35,MATCH(C798,$K$6:$K$35,0))</f>
        <v/>
      </c>
      <c r="G798" s="52">
        <f>INDEX($L$6:$L$35,MATCH(D798,$K$6:$K$35,0))</f>
        <v/>
      </c>
      <c r="H798" s="52">
        <f>F798-G798+$L$36</f>
        <v/>
      </c>
      <c r="I798" s="51">
        <f>'2_Params'!$B$11*LN(1+EXP(-(2*E798-1)*H798))</f>
        <v/>
      </c>
    </row>
    <row r="799" ht="15" customHeight="1" s="35">
      <c r="A799" s="48">
        <f>'1_Raw_Games'!A796</f>
        <v/>
      </c>
      <c r="B799" s="49">
        <f>'1_Raw_Games'!B796</f>
        <v/>
      </c>
      <c r="C799" s="48">
        <f>'1_Raw_Games'!D796</f>
        <v/>
      </c>
      <c r="D799" s="48">
        <f>'1_Raw_Games'!C796</f>
        <v/>
      </c>
      <c r="E799" s="48">
        <f>'1_Raw_Games'!O796</f>
        <v/>
      </c>
      <c r="F799" s="52">
        <f>INDEX($L$6:$L$35,MATCH(C799,$K$6:$K$35,0))</f>
        <v/>
      </c>
      <c r="G799" s="52">
        <f>INDEX($L$6:$L$35,MATCH(D799,$K$6:$K$35,0))</f>
        <v/>
      </c>
      <c r="H799" s="52">
        <f>F799-G799+$L$36</f>
        <v/>
      </c>
      <c r="I799" s="51">
        <f>'2_Params'!$B$11*LN(1+EXP(-(2*E799-1)*H799))</f>
        <v/>
      </c>
    </row>
    <row r="800" ht="15" customHeight="1" s="35">
      <c r="A800" s="48">
        <f>'1_Raw_Games'!A797</f>
        <v/>
      </c>
      <c r="B800" s="49">
        <f>'1_Raw_Games'!B797</f>
        <v/>
      </c>
      <c r="C800" s="48">
        <f>'1_Raw_Games'!D797</f>
        <v/>
      </c>
      <c r="D800" s="48">
        <f>'1_Raw_Games'!C797</f>
        <v/>
      </c>
      <c r="E800" s="48">
        <f>'1_Raw_Games'!O797</f>
        <v/>
      </c>
      <c r="F800" s="52">
        <f>INDEX($L$6:$L$35,MATCH(C800,$K$6:$K$35,0))</f>
        <v/>
      </c>
      <c r="G800" s="52">
        <f>INDEX($L$6:$L$35,MATCH(D800,$K$6:$K$35,0))</f>
        <v/>
      </c>
      <c r="H800" s="52">
        <f>F800-G800+$L$36</f>
        <v/>
      </c>
      <c r="I800" s="51">
        <f>'2_Params'!$B$11*LN(1+EXP(-(2*E800-1)*H800))</f>
        <v/>
      </c>
    </row>
    <row r="801" ht="15" customHeight="1" s="35">
      <c r="A801" s="48">
        <f>'1_Raw_Games'!A798</f>
        <v/>
      </c>
      <c r="B801" s="49">
        <f>'1_Raw_Games'!B798</f>
        <v/>
      </c>
      <c r="C801" s="48">
        <f>'1_Raw_Games'!D798</f>
        <v/>
      </c>
      <c r="D801" s="48">
        <f>'1_Raw_Games'!C798</f>
        <v/>
      </c>
      <c r="E801" s="48">
        <f>'1_Raw_Games'!O798</f>
        <v/>
      </c>
      <c r="F801" s="52">
        <f>INDEX($L$6:$L$35,MATCH(C801,$K$6:$K$35,0))</f>
        <v/>
      </c>
      <c r="G801" s="52">
        <f>INDEX($L$6:$L$35,MATCH(D801,$K$6:$K$35,0))</f>
        <v/>
      </c>
      <c r="H801" s="52">
        <f>F801-G801+$L$36</f>
        <v/>
      </c>
      <c r="I801" s="51">
        <f>'2_Params'!$B$11*LN(1+EXP(-(2*E801-1)*H801))</f>
        <v/>
      </c>
    </row>
    <row r="802" ht="15" customHeight="1" s="35">
      <c r="A802" s="48">
        <f>'1_Raw_Games'!A799</f>
        <v/>
      </c>
      <c r="B802" s="49">
        <f>'1_Raw_Games'!B799</f>
        <v/>
      </c>
      <c r="C802" s="48">
        <f>'1_Raw_Games'!D799</f>
        <v/>
      </c>
      <c r="D802" s="48">
        <f>'1_Raw_Games'!C799</f>
        <v/>
      </c>
      <c r="E802" s="48">
        <f>'1_Raw_Games'!O799</f>
        <v/>
      </c>
      <c r="F802" s="52">
        <f>INDEX($L$6:$L$35,MATCH(C802,$K$6:$K$35,0))</f>
        <v/>
      </c>
      <c r="G802" s="52">
        <f>INDEX($L$6:$L$35,MATCH(D802,$K$6:$K$35,0))</f>
        <v/>
      </c>
      <c r="H802" s="52">
        <f>F802-G802+$L$36</f>
        <v/>
      </c>
      <c r="I802" s="51">
        <f>'2_Params'!$B$11*LN(1+EXP(-(2*E802-1)*H802))</f>
        <v/>
      </c>
    </row>
    <row r="803" ht="15" customHeight="1" s="35">
      <c r="A803" s="48">
        <f>'1_Raw_Games'!A800</f>
        <v/>
      </c>
      <c r="B803" s="49">
        <f>'1_Raw_Games'!B800</f>
        <v/>
      </c>
      <c r="C803" s="48">
        <f>'1_Raw_Games'!D800</f>
        <v/>
      </c>
      <c r="D803" s="48">
        <f>'1_Raw_Games'!C800</f>
        <v/>
      </c>
      <c r="E803" s="48">
        <f>'1_Raw_Games'!O800</f>
        <v/>
      </c>
      <c r="F803" s="52">
        <f>INDEX($L$6:$L$35,MATCH(C803,$K$6:$K$35,0))</f>
        <v/>
      </c>
      <c r="G803" s="52">
        <f>INDEX($L$6:$L$35,MATCH(D803,$K$6:$K$35,0))</f>
        <v/>
      </c>
      <c r="H803" s="52">
        <f>F803-G803+$L$36</f>
        <v/>
      </c>
      <c r="I803" s="51">
        <f>'2_Params'!$B$11*LN(1+EXP(-(2*E803-1)*H803))</f>
        <v/>
      </c>
    </row>
    <row r="804" ht="15" customHeight="1" s="35">
      <c r="A804" s="48">
        <f>'1_Raw_Games'!A801</f>
        <v/>
      </c>
      <c r="B804" s="49">
        <f>'1_Raw_Games'!B801</f>
        <v/>
      </c>
      <c r="C804" s="48">
        <f>'1_Raw_Games'!D801</f>
        <v/>
      </c>
      <c r="D804" s="48">
        <f>'1_Raw_Games'!C801</f>
        <v/>
      </c>
      <c r="E804" s="48">
        <f>'1_Raw_Games'!O801</f>
        <v/>
      </c>
      <c r="F804" s="52">
        <f>INDEX($L$6:$L$35,MATCH(C804,$K$6:$K$35,0))</f>
        <v/>
      </c>
      <c r="G804" s="52">
        <f>INDEX($L$6:$L$35,MATCH(D804,$K$6:$K$35,0))</f>
        <v/>
      </c>
      <c r="H804" s="52">
        <f>F804-G804+$L$36</f>
        <v/>
      </c>
      <c r="I804" s="51">
        <f>'2_Params'!$B$11*LN(1+EXP(-(2*E804-1)*H804))</f>
        <v/>
      </c>
    </row>
    <row r="805" ht="15" customHeight="1" s="35">
      <c r="A805" s="48">
        <f>'1_Raw_Games'!A802</f>
        <v/>
      </c>
      <c r="B805" s="49">
        <f>'1_Raw_Games'!B802</f>
        <v/>
      </c>
      <c r="C805" s="48">
        <f>'1_Raw_Games'!D802</f>
        <v/>
      </c>
      <c r="D805" s="48">
        <f>'1_Raw_Games'!C802</f>
        <v/>
      </c>
      <c r="E805" s="48">
        <f>'1_Raw_Games'!O802</f>
        <v/>
      </c>
      <c r="F805" s="52">
        <f>INDEX($L$6:$L$35,MATCH(C805,$K$6:$K$35,0))</f>
        <v/>
      </c>
      <c r="G805" s="52">
        <f>INDEX($L$6:$L$35,MATCH(D805,$K$6:$K$35,0))</f>
        <v/>
      </c>
      <c r="H805" s="52">
        <f>F805-G805+$L$36</f>
        <v/>
      </c>
      <c r="I805" s="51">
        <f>'2_Params'!$B$11*LN(1+EXP(-(2*E805-1)*H805))</f>
        <v/>
      </c>
    </row>
    <row r="806" ht="15" customHeight="1" s="35">
      <c r="A806" s="48">
        <f>'1_Raw_Games'!A803</f>
        <v/>
      </c>
      <c r="B806" s="49">
        <f>'1_Raw_Games'!B803</f>
        <v/>
      </c>
      <c r="C806" s="48">
        <f>'1_Raw_Games'!D803</f>
        <v/>
      </c>
      <c r="D806" s="48">
        <f>'1_Raw_Games'!C803</f>
        <v/>
      </c>
      <c r="E806" s="48">
        <f>'1_Raw_Games'!O803</f>
        <v/>
      </c>
      <c r="F806" s="52">
        <f>INDEX($L$6:$L$35,MATCH(C806,$K$6:$K$35,0))</f>
        <v/>
      </c>
      <c r="G806" s="52">
        <f>INDEX($L$6:$L$35,MATCH(D806,$K$6:$K$35,0))</f>
        <v/>
      </c>
      <c r="H806" s="52">
        <f>F806-G806+$L$36</f>
        <v/>
      </c>
      <c r="I806" s="51">
        <f>'2_Params'!$B$11*LN(1+EXP(-(2*E806-1)*H806))</f>
        <v/>
      </c>
    </row>
    <row r="807" ht="15" customHeight="1" s="35">
      <c r="A807" s="48">
        <f>'1_Raw_Games'!A804</f>
        <v/>
      </c>
      <c r="B807" s="49">
        <f>'1_Raw_Games'!B804</f>
        <v/>
      </c>
      <c r="C807" s="48">
        <f>'1_Raw_Games'!D804</f>
        <v/>
      </c>
      <c r="D807" s="48">
        <f>'1_Raw_Games'!C804</f>
        <v/>
      </c>
      <c r="E807" s="48">
        <f>'1_Raw_Games'!O804</f>
        <v/>
      </c>
      <c r="F807" s="52">
        <f>INDEX($L$6:$L$35,MATCH(C807,$K$6:$K$35,0))</f>
        <v/>
      </c>
      <c r="G807" s="52">
        <f>INDEX($L$6:$L$35,MATCH(D807,$K$6:$K$35,0))</f>
        <v/>
      </c>
      <c r="H807" s="52">
        <f>F807-G807+$L$36</f>
        <v/>
      </c>
      <c r="I807" s="51">
        <f>'2_Params'!$B$11*LN(1+EXP(-(2*E807-1)*H807))</f>
        <v/>
      </c>
    </row>
    <row r="808" ht="15" customHeight="1" s="35">
      <c r="A808" s="48">
        <f>'1_Raw_Games'!A805</f>
        <v/>
      </c>
      <c r="B808" s="49">
        <f>'1_Raw_Games'!B805</f>
        <v/>
      </c>
      <c r="C808" s="48">
        <f>'1_Raw_Games'!D805</f>
        <v/>
      </c>
      <c r="D808" s="48">
        <f>'1_Raw_Games'!C805</f>
        <v/>
      </c>
      <c r="E808" s="48">
        <f>'1_Raw_Games'!O805</f>
        <v/>
      </c>
      <c r="F808" s="52">
        <f>INDEX($L$6:$L$35,MATCH(C808,$K$6:$K$35,0))</f>
        <v/>
      </c>
      <c r="G808" s="52">
        <f>INDEX($L$6:$L$35,MATCH(D808,$K$6:$K$35,0))</f>
        <v/>
      </c>
      <c r="H808" s="52">
        <f>F808-G808+$L$36</f>
        <v/>
      </c>
      <c r="I808" s="51">
        <f>'2_Params'!$B$11*LN(1+EXP(-(2*E808-1)*H808))</f>
        <v/>
      </c>
    </row>
    <row r="809" ht="15" customHeight="1" s="35">
      <c r="A809" s="48">
        <f>'1_Raw_Games'!A806</f>
        <v/>
      </c>
      <c r="B809" s="49">
        <f>'1_Raw_Games'!B806</f>
        <v/>
      </c>
      <c r="C809" s="48">
        <f>'1_Raw_Games'!D806</f>
        <v/>
      </c>
      <c r="D809" s="48">
        <f>'1_Raw_Games'!C806</f>
        <v/>
      </c>
      <c r="E809" s="48">
        <f>'1_Raw_Games'!O806</f>
        <v/>
      </c>
      <c r="F809" s="52">
        <f>INDEX($L$6:$L$35,MATCH(C809,$K$6:$K$35,0))</f>
        <v/>
      </c>
      <c r="G809" s="52">
        <f>INDEX($L$6:$L$35,MATCH(D809,$K$6:$K$35,0))</f>
        <v/>
      </c>
      <c r="H809" s="52">
        <f>F809-G809+$L$36</f>
        <v/>
      </c>
      <c r="I809" s="51">
        <f>'2_Params'!$B$11*LN(1+EXP(-(2*E809-1)*H809))</f>
        <v/>
      </c>
    </row>
    <row r="810" ht="15" customHeight="1" s="35">
      <c r="A810" s="48">
        <f>'1_Raw_Games'!A807</f>
        <v/>
      </c>
      <c r="B810" s="49">
        <f>'1_Raw_Games'!B807</f>
        <v/>
      </c>
      <c r="C810" s="48">
        <f>'1_Raw_Games'!D807</f>
        <v/>
      </c>
      <c r="D810" s="48">
        <f>'1_Raw_Games'!C807</f>
        <v/>
      </c>
      <c r="E810" s="48">
        <f>'1_Raw_Games'!O807</f>
        <v/>
      </c>
      <c r="F810" s="52">
        <f>INDEX($L$6:$L$35,MATCH(C810,$K$6:$K$35,0))</f>
        <v/>
      </c>
      <c r="G810" s="52">
        <f>INDEX($L$6:$L$35,MATCH(D810,$K$6:$K$35,0))</f>
        <v/>
      </c>
      <c r="H810" s="52">
        <f>F810-G810+$L$36</f>
        <v/>
      </c>
      <c r="I810" s="51">
        <f>'2_Params'!$B$11*LN(1+EXP(-(2*E810-1)*H810))</f>
        <v/>
      </c>
    </row>
    <row r="811" ht="15" customHeight="1" s="35">
      <c r="A811" s="48">
        <f>'1_Raw_Games'!A808</f>
        <v/>
      </c>
      <c r="B811" s="49">
        <f>'1_Raw_Games'!B808</f>
        <v/>
      </c>
      <c r="C811" s="48">
        <f>'1_Raw_Games'!D808</f>
        <v/>
      </c>
      <c r="D811" s="48">
        <f>'1_Raw_Games'!C808</f>
        <v/>
      </c>
      <c r="E811" s="48">
        <f>'1_Raw_Games'!O808</f>
        <v/>
      </c>
      <c r="F811" s="52">
        <f>INDEX($L$6:$L$35,MATCH(C811,$K$6:$K$35,0))</f>
        <v/>
      </c>
      <c r="G811" s="52">
        <f>INDEX($L$6:$L$35,MATCH(D811,$K$6:$K$35,0))</f>
        <v/>
      </c>
      <c r="H811" s="52">
        <f>F811-G811+$L$36</f>
        <v/>
      </c>
      <c r="I811" s="51">
        <f>'2_Params'!$B$11*LN(1+EXP(-(2*E811-1)*H811))</f>
        <v/>
      </c>
    </row>
    <row r="812" ht="15" customHeight="1" s="35">
      <c r="A812" s="48">
        <f>'1_Raw_Games'!A809</f>
        <v/>
      </c>
      <c r="B812" s="49">
        <f>'1_Raw_Games'!B809</f>
        <v/>
      </c>
      <c r="C812" s="48">
        <f>'1_Raw_Games'!D809</f>
        <v/>
      </c>
      <c r="D812" s="48">
        <f>'1_Raw_Games'!C809</f>
        <v/>
      </c>
      <c r="E812" s="48">
        <f>'1_Raw_Games'!O809</f>
        <v/>
      </c>
      <c r="F812" s="52">
        <f>INDEX($L$6:$L$35,MATCH(C812,$K$6:$K$35,0))</f>
        <v/>
      </c>
      <c r="G812" s="52">
        <f>INDEX($L$6:$L$35,MATCH(D812,$K$6:$K$35,0))</f>
        <v/>
      </c>
      <c r="H812" s="52">
        <f>F812-G812+$L$36</f>
        <v/>
      </c>
      <c r="I812" s="51">
        <f>'2_Params'!$B$11*LN(1+EXP(-(2*E812-1)*H812))</f>
        <v/>
      </c>
    </row>
    <row r="813" ht="15" customHeight="1" s="35">
      <c r="A813" s="48">
        <f>'1_Raw_Games'!A810</f>
        <v/>
      </c>
      <c r="B813" s="49">
        <f>'1_Raw_Games'!B810</f>
        <v/>
      </c>
      <c r="C813" s="48">
        <f>'1_Raw_Games'!D810</f>
        <v/>
      </c>
      <c r="D813" s="48">
        <f>'1_Raw_Games'!C810</f>
        <v/>
      </c>
      <c r="E813" s="48">
        <f>'1_Raw_Games'!O810</f>
        <v/>
      </c>
      <c r="F813" s="52">
        <f>INDEX($L$6:$L$35,MATCH(C813,$K$6:$K$35,0))</f>
        <v/>
      </c>
      <c r="G813" s="52">
        <f>INDEX($L$6:$L$35,MATCH(D813,$K$6:$K$35,0))</f>
        <v/>
      </c>
      <c r="H813" s="52">
        <f>F813-G813+$L$36</f>
        <v/>
      </c>
      <c r="I813" s="51">
        <f>'2_Params'!$B$11*LN(1+EXP(-(2*E813-1)*H813))</f>
        <v/>
      </c>
    </row>
    <row r="814" ht="15" customHeight="1" s="35">
      <c r="A814" s="48">
        <f>'1_Raw_Games'!A811</f>
        <v/>
      </c>
      <c r="B814" s="49">
        <f>'1_Raw_Games'!B811</f>
        <v/>
      </c>
      <c r="C814" s="48">
        <f>'1_Raw_Games'!D811</f>
        <v/>
      </c>
      <c r="D814" s="48">
        <f>'1_Raw_Games'!C811</f>
        <v/>
      </c>
      <c r="E814" s="48">
        <f>'1_Raw_Games'!O811</f>
        <v/>
      </c>
      <c r="F814" s="52">
        <f>INDEX($L$6:$L$35,MATCH(C814,$K$6:$K$35,0))</f>
        <v/>
      </c>
      <c r="G814" s="52">
        <f>INDEX($L$6:$L$35,MATCH(D814,$K$6:$K$35,0))</f>
        <v/>
      </c>
      <c r="H814" s="52">
        <f>F814-G814+$L$36</f>
        <v/>
      </c>
      <c r="I814" s="51">
        <f>'2_Params'!$B$11*LN(1+EXP(-(2*E814-1)*H814))</f>
        <v/>
      </c>
    </row>
    <row r="815" ht="15" customHeight="1" s="35">
      <c r="A815" s="48">
        <f>'1_Raw_Games'!A812</f>
        <v/>
      </c>
      <c r="B815" s="49">
        <f>'1_Raw_Games'!B812</f>
        <v/>
      </c>
      <c r="C815" s="48">
        <f>'1_Raw_Games'!D812</f>
        <v/>
      </c>
      <c r="D815" s="48">
        <f>'1_Raw_Games'!C812</f>
        <v/>
      </c>
      <c r="E815" s="48">
        <f>'1_Raw_Games'!O812</f>
        <v/>
      </c>
      <c r="F815" s="52">
        <f>INDEX($L$6:$L$35,MATCH(C815,$K$6:$K$35,0))</f>
        <v/>
      </c>
      <c r="G815" s="52">
        <f>INDEX($L$6:$L$35,MATCH(D815,$K$6:$K$35,0))</f>
        <v/>
      </c>
      <c r="H815" s="52">
        <f>F815-G815+$L$36</f>
        <v/>
      </c>
      <c r="I815" s="51">
        <f>'2_Params'!$B$11*LN(1+EXP(-(2*E815-1)*H815))</f>
        <v/>
      </c>
    </row>
    <row r="816" ht="15" customHeight="1" s="35">
      <c r="A816" s="48">
        <f>'1_Raw_Games'!A813</f>
        <v/>
      </c>
      <c r="B816" s="49">
        <f>'1_Raw_Games'!B813</f>
        <v/>
      </c>
      <c r="C816" s="48">
        <f>'1_Raw_Games'!D813</f>
        <v/>
      </c>
      <c r="D816" s="48">
        <f>'1_Raw_Games'!C813</f>
        <v/>
      </c>
      <c r="E816" s="48">
        <f>'1_Raw_Games'!O813</f>
        <v/>
      </c>
      <c r="F816" s="52">
        <f>INDEX($L$6:$L$35,MATCH(C816,$K$6:$K$35,0))</f>
        <v/>
      </c>
      <c r="G816" s="52">
        <f>INDEX($L$6:$L$35,MATCH(D816,$K$6:$K$35,0))</f>
        <v/>
      </c>
      <c r="H816" s="52">
        <f>F816-G816+$L$36</f>
        <v/>
      </c>
      <c r="I816" s="51">
        <f>'2_Params'!$B$11*LN(1+EXP(-(2*E816-1)*H816))</f>
        <v/>
      </c>
    </row>
    <row r="817" ht="15" customHeight="1" s="35">
      <c r="A817" s="48">
        <f>'1_Raw_Games'!A814</f>
        <v/>
      </c>
      <c r="B817" s="49">
        <f>'1_Raw_Games'!B814</f>
        <v/>
      </c>
      <c r="C817" s="48">
        <f>'1_Raw_Games'!D814</f>
        <v/>
      </c>
      <c r="D817" s="48">
        <f>'1_Raw_Games'!C814</f>
        <v/>
      </c>
      <c r="E817" s="48">
        <f>'1_Raw_Games'!O814</f>
        <v/>
      </c>
      <c r="F817" s="52">
        <f>INDEX($L$6:$L$35,MATCH(C817,$K$6:$K$35,0))</f>
        <v/>
      </c>
      <c r="G817" s="52">
        <f>INDEX($L$6:$L$35,MATCH(D817,$K$6:$K$35,0))</f>
        <v/>
      </c>
      <c r="H817" s="52">
        <f>F817-G817+$L$36</f>
        <v/>
      </c>
      <c r="I817" s="51">
        <f>'2_Params'!$B$11*LN(1+EXP(-(2*E817-1)*H817))</f>
        <v/>
      </c>
    </row>
    <row r="818" ht="15" customHeight="1" s="35">
      <c r="A818" s="48">
        <f>'1_Raw_Games'!A815</f>
        <v/>
      </c>
      <c r="B818" s="49">
        <f>'1_Raw_Games'!B815</f>
        <v/>
      </c>
      <c r="C818" s="48">
        <f>'1_Raw_Games'!D815</f>
        <v/>
      </c>
      <c r="D818" s="48">
        <f>'1_Raw_Games'!C815</f>
        <v/>
      </c>
      <c r="E818" s="48">
        <f>'1_Raw_Games'!O815</f>
        <v/>
      </c>
      <c r="F818" s="52">
        <f>INDEX($L$6:$L$35,MATCH(C818,$K$6:$K$35,0))</f>
        <v/>
      </c>
      <c r="G818" s="52">
        <f>INDEX($L$6:$L$35,MATCH(D818,$K$6:$K$35,0))</f>
        <v/>
      </c>
      <c r="H818" s="52">
        <f>F818-G818+$L$36</f>
        <v/>
      </c>
      <c r="I818" s="51">
        <f>'2_Params'!$B$11*LN(1+EXP(-(2*E818-1)*H818))</f>
        <v/>
      </c>
    </row>
    <row r="819" ht="15" customHeight="1" s="35">
      <c r="A819" s="48">
        <f>'1_Raw_Games'!A816</f>
        <v/>
      </c>
      <c r="B819" s="49">
        <f>'1_Raw_Games'!B816</f>
        <v/>
      </c>
      <c r="C819" s="48">
        <f>'1_Raw_Games'!D816</f>
        <v/>
      </c>
      <c r="D819" s="48">
        <f>'1_Raw_Games'!C816</f>
        <v/>
      </c>
      <c r="E819" s="48">
        <f>'1_Raw_Games'!O816</f>
        <v/>
      </c>
      <c r="F819" s="52">
        <f>INDEX($L$6:$L$35,MATCH(C819,$K$6:$K$35,0))</f>
        <v/>
      </c>
      <c r="G819" s="52">
        <f>INDEX($L$6:$L$35,MATCH(D819,$K$6:$K$35,0))</f>
        <v/>
      </c>
      <c r="H819" s="52">
        <f>F819-G819+$L$36</f>
        <v/>
      </c>
      <c r="I819" s="51">
        <f>'2_Params'!$B$11*LN(1+EXP(-(2*E819-1)*H819))</f>
        <v/>
      </c>
    </row>
    <row r="820" ht="15" customHeight="1" s="35">
      <c r="A820" s="48">
        <f>'1_Raw_Games'!A817</f>
        <v/>
      </c>
      <c r="B820" s="49">
        <f>'1_Raw_Games'!B817</f>
        <v/>
      </c>
      <c r="C820" s="48">
        <f>'1_Raw_Games'!D817</f>
        <v/>
      </c>
      <c r="D820" s="48">
        <f>'1_Raw_Games'!C817</f>
        <v/>
      </c>
      <c r="E820" s="48">
        <f>'1_Raw_Games'!O817</f>
        <v/>
      </c>
      <c r="F820" s="52">
        <f>INDEX($L$6:$L$35,MATCH(C820,$K$6:$K$35,0))</f>
        <v/>
      </c>
      <c r="G820" s="52">
        <f>INDEX($L$6:$L$35,MATCH(D820,$K$6:$K$35,0))</f>
        <v/>
      </c>
      <c r="H820" s="52">
        <f>F820-G820+$L$36</f>
        <v/>
      </c>
      <c r="I820" s="51">
        <f>'2_Params'!$B$11*LN(1+EXP(-(2*E820-1)*H820))</f>
        <v/>
      </c>
    </row>
    <row r="821" ht="15" customHeight="1" s="35">
      <c r="A821" s="48">
        <f>'1_Raw_Games'!A818</f>
        <v/>
      </c>
      <c r="B821" s="49">
        <f>'1_Raw_Games'!B818</f>
        <v/>
      </c>
      <c r="C821" s="48">
        <f>'1_Raw_Games'!D818</f>
        <v/>
      </c>
      <c r="D821" s="48">
        <f>'1_Raw_Games'!C818</f>
        <v/>
      </c>
      <c r="E821" s="48">
        <f>'1_Raw_Games'!O818</f>
        <v/>
      </c>
      <c r="F821" s="52">
        <f>INDEX($L$6:$L$35,MATCH(C821,$K$6:$K$35,0))</f>
        <v/>
      </c>
      <c r="G821" s="52">
        <f>INDEX($L$6:$L$35,MATCH(D821,$K$6:$K$35,0))</f>
        <v/>
      </c>
      <c r="H821" s="52">
        <f>F821-G821+$L$36</f>
        <v/>
      </c>
      <c r="I821" s="51">
        <f>'2_Params'!$B$11*LN(1+EXP(-(2*E821-1)*H821))</f>
        <v/>
      </c>
    </row>
    <row r="822" ht="15" customHeight="1" s="35">
      <c r="A822" s="48">
        <f>'1_Raw_Games'!A819</f>
        <v/>
      </c>
      <c r="B822" s="49">
        <f>'1_Raw_Games'!B819</f>
        <v/>
      </c>
      <c r="C822" s="48">
        <f>'1_Raw_Games'!D819</f>
        <v/>
      </c>
      <c r="D822" s="48">
        <f>'1_Raw_Games'!C819</f>
        <v/>
      </c>
      <c r="E822" s="48">
        <f>'1_Raw_Games'!O819</f>
        <v/>
      </c>
      <c r="F822" s="52">
        <f>INDEX($L$6:$L$35,MATCH(C822,$K$6:$K$35,0))</f>
        <v/>
      </c>
      <c r="G822" s="52">
        <f>INDEX($L$6:$L$35,MATCH(D822,$K$6:$K$35,0))</f>
        <v/>
      </c>
      <c r="H822" s="52">
        <f>F822-G822+$L$36</f>
        <v/>
      </c>
      <c r="I822" s="51">
        <f>'2_Params'!$B$11*LN(1+EXP(-(2*E822-1)*H822))</f>
        <v/>
      </c>
    </row>
    <row r="823" ht="15" customHeight="1" s="35">
      <c r="A823" s="48">
        <f>'1_Raw_Games'!A820</f>
        <v/>
      </c>
      <c r="B823" s="49">
        <f>'1_Raw_Games'!B820</f>
        <v/>
      </c>
      <c r="C823" s="48">
        <f>'1_Raw_Games'!D820</f>
        <v/>
      </c>
      <c r="D823" s="48">
        <f>'1_Raw_Games'!C820</f>
        <v/>
      </c>
      <c r="E823" s="48">
        <f>'1_Raw_Games'!O820</f>
        <v/>
      </c>
      <c r="F823" s="52">
        <f>INDEX($L$6:$L$35,MATCH(C823,$K$6:$K$35,0))</f>
        <v/>
      </c>
      <c r="G823" s="52">
        <f>INDEX($L$6:$L$35,MATCH(D823,$K$6:$K$35,0))</f>
        <v/>
      </c>
      <c r="H823" s="52">
        <f>F823-G823+$L$36</f>
        <v/>
      </c>
      <c r="I823" s="51">
        <f>'2_Params'!$B$11*LN(1+EXP(-(2*E823-1)*H823))</f>
        <v/>
      </c>
    </row>
    <row r="824" ht="15" customHeight="1" s="35">
      <c r="A824" s="48">
        <f>'1_Raw_Games'!A821</f>
        <v/>
      </c>
      <c r="B824" s="49">
        <f>'1_Raw_Games'!B821</f>
        <v/>
      </c>
      <c r="C824" s="48">
        <f>'1_Raw_Games'!D821</f>
        <v/>
      </c>
      <c r="D824" s="48">
        <f>'1_Raw_Games'!C821</f>
        <v/>
      </c>
      <c r="E824" s="48">
        <f>'1_Raw_Games'!O821</f>
        <v/>
      </c>
      <c r="F824" s="52">
        <f>INDEX($L$6:$L$35,MATCH(C824,$K$6:$K$35,0))</f>
        <v/>
      </c>
      <c r="G824" s="52">
        <f>INDEX($L$6:$L$35,MATCH(D824,$K$6:$K$35,0))</f>
        <v/>
      </c>
      <c r="H824" s="52">
        <f>F824-G824+$L$36</f>
        <v/>
      </c>
      <c r="I824" s="51">
        <f>'2_Params'!$B$11*LN(1+EXP(-(2*E824-1)*H824))</f>
        <v/>
      </c>
    </row>
    <row r="825" ht="15" customHeight="1" s="35">
      <c r="A825" s="48">
        <f>'1_Raw_Games'!A822</f>
        <v/>
      </c>
      <c r="B825" s="49">
        <f>'1_Raw_Games'!B822</f>
        <v/>
      </c>
      <c r="C825" s="48">
        <f>'1_Raw_Games'!D822</f>
        <v/>
      </c>
      <c r="D825" s="48">
        <f>'1_Raw_Games'!C822</f>
        <v/>
      </c>
      <c r="E825" s="48">
        <f>'1_Raw_Games'!O822</f>
        <v/>
      </c>
      <c r="F825" s="52">
        <f>INDEX($L$6:$L$35,MATCH(C825,$K$6:$K$35,0))</f>
        <v/>
      </c>
      <c r="G825" s="52">
        <f>INDEX($L$6:$L$35,MATCH(D825,$K$6:$K$35,0))</f>
        <v/>
      </c>
      <c r="H825" s="52">
        <f>F825-G825+$L$36</f>
        <v/>
      </c>
      <c r="I825" s="51">
        <f>'2_Params'!$B$11*LN(1+EXP(-(2*E825-1)*H825))</f>
        <v/>
      </c>
    </row>
    <row r="826" ht="15" customHeight="1" s="35">
      <c r="A826" s="48">
        <f>'1_Raw_Games'!A823</f>
        <v/>
      </c>
      <c r="B826" s="49">
        <f>'1_Raw_Games'!B823</f>
        <v/>
      </c>
      <c r="C826" s="48">
        <f>'1_Raw_Games'!D823</f>
        <v/>
      </c>
      <c r="D826" s="48">
        <f>'1_Raw_Games'!C823</f>
        <v/>
      </c>
      <c r="E826" s="48">
        <f>'1_Raw_Games'!O823</f>
        <v/>
      </c>
      <c r="F826" s="52">
        <f>INDEX($L$6:$L$35,MATCH(C826,$K$6:$K$35,0))</f>
        <v/>
      </c>
      <c r="G826" s="52">
        <f>INDEX($L$6:$L$35,MATCH(D826,$K$6:$K$35,0))</f>
        <v/>
      </c>
      <c r="H826" s="52">
        <f>F826-G826+$L$36</f>
        <v/>
      </c>
      <c r="I826" s="51">
        <f>'2_Params'!$B$11*LN(1+EXP(-(2*E826-1)*H826))</f>
        <v/>
      </c>
    </row>
    <row r="827" ht="15" customHeight="1" s="35">
      <c r="A827" s="48">
        <f>'1_Raw_Games'!A824</f>
        <v/>
      </c>
      <c r="B827" s="49">
        <f>'1_Raw_Games'!B824</f>
        <v/>
      </c>
      <c r="C827" s="48">
        <f>'1_Raw_Games'!D824</f>
        <v/>
      </c>
      <c r="D827" s="48">
        <f>'1_Raw_Games'!C824</f>
        <v/>
      </c>
      <c r="E827" s="48">
        <f>'1_Raw_Games'!O824</f>
        <v/>
      </c>
      <c r="F827" s="52">
        <f>INDEX($L$6:$L$35,MATCH(C827,$K$6:$K$35,0))</f>
        <v/>
      </c>
      <c r="G827" s="52">
        <f>INDEX($L$6:$L$35,MATCH(D827,$K$6:$K$35,0))</f>
        <v/>
      </c>
      <c r="H827" s="52">
        <f>F827-G827+$L$36</f>
        <v/>
      </c>
      <c r="I827" s="51">
        <f>'2_Params'!$B$11*LN(1+EXP(-(2*E827-1)*H827))</f>
        <v/>
      </c>
    </row>
    <row r="828" ht="15" customHeight="1" s="35">
      <c r="A828" s="48">
        <f>'1_Raw_Games'!A825</f>
        <v/>
      </c>
      <c r="B828" s="49">
        <f>'1_Raw_Games'!B825</f>
        <v/>
      </c>
      <c r="C828" s="48">
        <f>'1_Raw_Games'!D825</f>
        <v/>
      </c>
      <c r="D828" s="48">
        <f>'1_Raw_Games'!C825</f>
        <v/>
      </c>
      <c r="E828" s="48">
        <f>'1_Raw_Games'!O825</f>
        <v/>
      </c>
      <c r="F828" s="52">
        <f>INDEX($L$6:$L$35,MATCH(C828,$K$6:$K$35,0))</f>
        <v/>
      </c>
      <c r="G828" s="52">
        <f>INDEX($L$6:$L$35,MATCH(D828,$K$6:$K$35,0))</f>
        <v/>
      </c>
      <c r="H828" s="52">
        <f>F828-G828+$L$36</f>
        <v/>
      </c>
      <c r="I828" s="51">
        <f>'2_Params'!$B$11*LN(1+EXP(-(2*E828-1)*H828))</f>
        <v/>
      </c>
    </row>
    <row r="829" ht="15" customHeight="1" s="35">
      <c r="A829" s="48">
        <f>'1_Raw_Games'!A826</f>
        <v/>
      </c>
      <c r="B829" s="49">
        <f>'1_Raw_Games'!B826</f>
        <v/>
      </c>
      <c r="C829" s="48">
        <f>'1_Raw_Games'!D826</f>
        <v/>
      </c>
      <c r="D829" s="48">
        <f>'1_Raw_Games'!C826</f>
        <v/>
      </c>
      <c r="E829" s="48">
        <f>'1_Raw_Games'!O826</f>
        <v/>
      </c>
      <c r="F829" s="52">
        <f>INDEX($L$6:$L$35,MATCH(C829,$K$6:$K$35,0))</f>
        <v/>
      </c>
      <c r="G829" s="52">
        <f>INDEX($L$6:$L$35,MATCH(D829,$K$6:$K$35,0))</f>
        <v/>
      </c>
      <c r="H829" s="52">
        <f>F829-G829+$L$36</f>
        <v/>
      </c>
      <c r="I829" s="51">
        <f>'2_Params'!$B$11*LN(1+EXP(-(2*E829-1)*H829))</f>
        <v/>
      </c>
    </row>
    <row r="830" ht="15" customHeight="1" s="35">
      <c r="A830" s="48">
        <f>'1_Raw_Games'!A827</f>
        <v/>
      </c>
      <c r="B830" s="49">
        <f>'1_Raw_Games'!B827</f>
        <v/>
      </c>
      <c r="C830" s="48">
        <f>'1_Raw_Games'!D827</f>
        <v/>
      </c>
      <c r="D830" s="48">
        <f>'1_Raw_Games'!C827</f>
        <v/>
      </c>
      <c r="E830" s="48">
        <f>'1_Raw_Games'!O827</f>
        <v/>
      </c>
      <c r="F830" s="52">
        <f>INDEX($L$6:$L$35,MATCH(C830,$K$6:$K$35,0))</f>
        <v/>
      </c>
      <c r="G830" s="52">
        <f>INDEX($L$6:$L$35,MATCH(D830,$K$6:$K$35,0))</f>
        <v/>
      </c>
      <c r="H830" s="52">
        <f>F830-G830+$L$36</f>
        <v/>
      </c>
      <c r="I830" s="51">
        <f>'2_Params'!$B$11*LN(1+EXP(-(2*E830-1)*H830))</f>
        <v/>
      </c>
    </row>
    <row r="831" ht="15" customHeight="1" s="35">
      <c r="A831" s="48">
        <f>'1_Raw_Games'!A828</f>
        <v/>
      </c>
      <c r="B831" s="49">
        <f>'1_Raw_Games'!B828</f>
        <v/>
      </c>
      <c r="C831" s="48">
        <f>'1_Raw_Games'!D828</f>
        <v/>
      </c>
      <c r="D831" s="48">
        <f>'1_Raw_Games'!C828</f>
        <v/>
      </c>
      <c r="E831" s="48">
        <f>'1_Raw_Games'!O828</f>
        <v/>
      </c>
      <c r="F831" s="52">
        <f>INDEX($L$6:$L$35,MATCH(C831,$K$6:$K$35,0))</f>
        <v/>
      </c>
      <c r="G831" s="52">
        <f>INDEX($L$6:$L$35,MATCH(D831,$K$6:$K$35,0))</f>
        <v/>
      </c>
      <c r="H831" s="52">
        <f>F831-G831+$L$36</f>
        <v/>
      </c>
      <c r="I831" s="51">
        <f>'2_Params'!$B$11*LN(1+EXP(-(2*E831-1)*H831))</f>
        <v/>
      </c>
    </row>
    <row r="832" ht="15" customHeight="1" s="35">
      <c r="A832" s="48">
        <f>'1_Raw_Games'!A829</f>
        <v/>
      </c>
      <c r="B832" s="49">
        <f>'1_Raw_Games'!B829</f>
        <v/>
      </c>
      <c r="C832" s="48">
        <f>'1_Raw_Games'!D829</f>
        <v/>
      </c>
      <c r="D832" s="48">
        <f>'1_Raw_Games'!C829</f>
        <v/>
      </c>
      <c r="E832" s="48">
        <f>'1_Raw_Games'!O829</f>
        <v/>
      </c>
      <c r="F832" s="52">
        <f>INDEX($L$6:$L$35,MATCH(C832,$K$6:$K$35,0))</f>
        <v/>
      </c>
      <c r="G832" s="52">
        <f>INDEX($L$6:$L$35,MATCH(D832,$K$6:$K$35,0))</f>
        <v/>
      </c>
      <c r="H832" s="52">
        <f>F832-G832+$L$36</f>
        <v/>
      </c>
      <c r="I832" s="51">
        <f>'2_Params'!$B$11*LN(1+EXP(-(2*E832-1)*H832))</f>
        <v/>
      </c>
    </row>
    <row r="833" ht="15" customHeight="1" s="35">
      <c r="A833" s="48">
        <f>'1_Raw_Games'!A830</f>
        <v/>
      </c>
      <c r="B833" s="49">
        <f>'1_Raw_Games'!B830</f>
        <v/>
      </c>
      <c r="C833" s="48">
        <f>'1_Raw_Games'!D830</f>
        <v/>
      </c>
      <c r="D833" s="48">
        <f>'1_Raw_Games'!C830</f>
        <v/>
      </c>
      <c r="E833" s="48">
        <f>'1_Raw_Games'!O830</f>
        <v/>
      </c>
      <c r="F833" s="52">
        <f>INDEX($L$6:$L$35,MATCH(C833,$K$6:$K$35,0))</f>
        <v/>
      </c>
      <c r="G833" s="52">
        <f>INDEX($L$6:$L$35,MATCH(D833,$K$6:$K$35,0))</f>
        <v/>
      </c>
      <c r="H833" s="52">
        <f>F833-G833+$L$36</f>
        <v/>
      </c>
      <c r="I833" s="51">
        <f>'2_Params'!$B$11*LN(1+EXP(-(2*E833-1)*H833))</f>
        <v/>
      </c>
    </row>
    <row r="834" ht="15" customHeight="1" s="35">
      <c r="A834" s="48">
        <f>'1_Raw_Games'!A831</f>
        <v/>
      </c>
      <c r="B834" s="49">
        <f>'1_Raw_Games'!B831</f>
        <v/>
      </c>
      <c r="C834" s="48">
        <f>'1_Raw_Games'!D831</f>
        <v/>
      </c>
      <c r="D834" s="48">
        <f>'1_Raw_Games'!C831</f>
        <v/>
      </c>
      <c r="E834" s="48">
        <f>'1_Raw_Games'!O831</f>
        <v/>
      </c>
      <c r="F834" s="52">
        <f>INDEX($L$6:$L$35,MATCH(C834,$K$6:$K$35,0))</f>
        <v/>
      </c>
      <c r="G834" s="52">
        <f>INDEX($L$6:$L$35,MATCH(D834,$K$6:$K$35,0))</f>
        <v/>
      </c>
      <c r="H834" s="52">
        <f>F834-G834+$L$36</f>
        <v/>
      </c>
      <c r="I834" s="51">
        <f>'2_Params'!$B$11*LN(1+EXP(-(2*E834-1)*H834))</f>
        <v/>
      </c>
    </row>
    <row r="835" ht="15" customHeight="1" s="35">
      <c r="A835" s="48">
        <f>'1_Raw_Games'!A832</f>
        <v/>
      </c>
      <c r="B835" s="49">
        <f>'1_Raw_Games'!B832</f>
        <v/>
      </c>
      <c r="C835" s="48">
        <f>'1_Raw_Games'!D832</f>
        <v/>
      </c>
      <c r="D835" s="48">
        <f>'1_Raw_Games'!C832</f>
        <v/>
      </c>
      <c r="E835" s="48">
        <f>'1_Raw_Games'!O832</f>
        <v/>
      </c>
      <c r="F835" s="52">
        <f>INDEX($L$6:$L$35,MATCH(C835,$K$6:$K$35,0))</f>
        <v/>
      </c>
      <c r="G835" s="52">
        <f>INDEX($L$6:$L$35,MATCH(D835,$K$6:$K$35,0))</f>
        <v/>
      </c>
      <c r="H835" s="52">
        <f>F835-G835+$L$36</f>
        <v/>
      </c>
      <c r="I835" s="51">
        <f>'2_Params'!$B$11*LN(1+EXP(-(2*E835-1)*H835))</f>
        <v/>
      </c>
    </row>
    <row r="836" ht="15" customHeight="1" s="35">
      <c r="A836" s="48">
        <f>'1_Raw_Games'!A833</f>
        <v/>
      </c>
      <c r="B836" s="49">
        <f>'1_Raw_Games'!B833</f>
        <v/>
      </c>
      <c r="C836" s="48">
        <f>'1_Raw_Games'!D833</f>
        <v/>
      </c>
      <c r="D836" s="48">
        <f>'1_Raw_Games'!C833</f>
        <v/>
      </c>
      <c r="E836" s="48">
        <f>'1_Raw_Games'!O833</f>
        <v/>
      </c>
      <c r="F836" s="52">
        <f>INDEX($L$6:$L$35,MATCH(C836,$K$6:$K$35,0))</f>
        <v/>
      </c>
      <c r="G836" s="52">
        <f>INDEX($L$6:$L$35,MATCH(D836,$K$6:$K$35,0))</f>
        <v/>
      </c>
      <c r="H836" s="52">
        <f>F836-G836+$L$36</f>
        <v/>
      </c>
      <c r="I836" s="51">
        <f>'2_Params'!$B$11*LN(1+EXP(-(2*E836-1)*H836))</f>
        <v/>
      </c>
    </row>
    <row r="837" ht="15" customHeight="1" s="35">
      <c r="A837" s="48">
        <f>'1_Raw_Games'!A834</f>
        <v/>
      </c>
      <c r="B837" s="49">
        <f>'1_Raw_Games'!B834</f>
        <v/>
      </c>
      <c r="C837" s="48">
        <f>'1_Raw_Games'!D834</f>
        <v/>
      </c>
      <c r="D837" s="48">
        <f>'1_Raw_Games'!C834</f>
        <v/>
      </c>
      <c r="E837" s="48">
        <f>'1_Raw_Games'!O834</f>
        <v/>
      </c>
      <c r="F837" s="52">
        <f>INDEX($L$6:$L$35,MATCH(C837,$K$6:$K$35,0))</f>
        <v/>
      </c>
      <c r="G837" s="52">
        <f>INDEX($L$6:$L$35,MATCH(D837,$K$6:$K$35,0))</f>
        <v/>
      </c>
      <c r="H837" s="52">
        <f>F837-G837+$L$36</f>
        <v/>
      </c>
      <c r="I837" s="51">
        <f>'2_Params'!$B$11*LN(1+EXP(-(2*E837-1)*H837))</f>
        <v/>
      </c>
    </row>
    <row r="838" ht="15" customHeight="1" s="35">
      <c r="A838" s="48">
        <f>'1_Raw_Games'!A835</f>
        <v/>
      </c>
      <c r="B838" s="49">
        <f>'1_Raw_Games'!B835</f>
        <v/>
      </c>
      <c r="C838" s="48">
        <f>'1_Raw_Games'!D835</f>
        <v/>
      </c>
      <c r="D838" s="48">
        <f>'1_Raw_Games'!C835</f>
        <v/>
      </c>
      <c r="E838" s="48">
        <f>'1_Raw_Games'!O835</f>
        <v/>
      </c>
      <c r="F838" s="52">
        <f>INDEX($L$6:$L$35,MATCH(C838,$K$6:$K$35,0))</f>
        <v/>
      </c>
      <c r="G838" s="52">
        <f>INDEX($L$6:$L$35,MATCH(D838,$K$6:$K$35,0))</f>
        <v/>
      </c>
      <c r="H838" s="52">
        <f>F838-G838+$L$36</f>
        <v/>
      </c>
      <c r="I838" s="51">
        <f>'2_Params'!$B$11*LN(1+EXP(-(2*E838-1)*H838))</f>
        <v/>
      </c>
    </row>
    <row r="839" ht="15" customHeight="1" s="35">
      <c r="A839" s="48">
        <f>'1_Raw_Games'!A836</f>
        <v/>
      </c>
      <c r="B839" s="49">
        <f>'1_Raw_Games'!B836</f>
        <v/>
      </c>
      <c r="C839" s="48">
        <f>'1_Raw_Games'!D836</f>
        <v/>
      </c>
      <c r="D839" s="48">
        <f>'1_Raw_Games'!C836</f>
        <v/>
      </c>
      <c r="E839" s="48">
        <f>'1_Raw_Games'!O836</f>
        <v/>
      </c>
      <c r="F839" s="52">
        <f>INDEX($L$6:$L$35,MATCH(C839,$K$6:$K$35,0))</f>
        <v/>
      </c>
      <c r="G839" s="52">
        <f>INDEX($L$6:$L$35,MATCH(D839,$K$6:$K$35,0))</f>
        <v/>
      </c>
      <c r="H839" s="52">
        <f>F839-G839+$L$36</f>
        <v/>
      </c>
      <c r="I839" s="51">
        <f>'2_Params'!$B$11*LN(1+EXP(-(2*E839-1)*H839))</f>
        <v/>
      </c>
    </row>
    <row r="840" ht="15" customHeight="1" s="35">
      <c r="A840" s="48">
        <f>'1_Raw_Games'!A837</f>
        <v/>
      </c>
      <c r="B840" s="49">
        <f>'1_Raw_Games'!B837</f>
        <v/>
      </c>
      <c r="C840" s="48">
        <f>'1_Raw_Games'!D837</f>
        <v/>
      </c>
      <c r="D840" s="48">
        <f>'1_Raw_Games'!C837</f>
        <v/>
      </c>
      <c r="E840" s="48">
        <f>'1_Raw_Games'!O837</f>
        <v/>
      </c>
      <c r="F840" s="52">
        <f>INDEX($L$6:$L$35,MATCH(C840,$K$6:$K$35,0))</f>
        <v/>
      </c>
      <c r="G840" s="52">
        <f>INDEX($L$6:$L$35,MATCH(D840,$K$6:$K$35,0))</f>
        <v/>
      </c>
      <c r="H840" s="52">
        <f>F840-G840+$L$36</f>
        <v/>
      </c>
      <c r="I840" s="51">
        <f>'2_Params'!$B$11*LN(1+EXP(-(2*E840-1)*H840))</f>
        <v/>
      </c>
    </row>
    <row r="841" ht="15" customHeight="1" s="35">
      <c r="A841" s="48">
        <f>'1_Raw_Games'!A838</f>
        <v/>
      </c>
      <c r="B841" s="49">
        <f>'1_Raw_Games'!B838</f>
        <v/>
      </c>
      <c r="C841" s="48">
        <f>'1_Raw_Games'!D838</f>
        <v/>
      </c>
      <c r="D841" s="48">
        <f>'1_Raw_Games'!C838</f>
        <v/>
      </c>
      <c r="E841" s="48">
        <f>'1_Raw_Games'!O838</f>
        <v/>
      </c>
      <c r="F841" s="52">
        <f>INDEX($L$6:$L$35,MATCH(C841,$K$6:$K$35,0))</f>
        <v/>
      </c>
      <c r="G841" s="52">
        <f>INDEX($L$6:$L$35,MATCH(D841,$K$6:$K$35,0))</f>
        <v/>
      </c>
      <c r="H841" s="52">
        <f>F841-G841+$L$36</f>
        <v/>
      </c>
      <c r="I841" s="51">
        <f>'2_Params'!$B$11*LN(1+EXP(-(2*E841-1)*H841))</f>
        <v/>
      </c>
    </row>
    <row r="842" ht="15" customHeight="1" s="35">
      <c r="A842" s="48">
        <f>'1_Raw_Games'!A839</f>
        <v/>
      </c>
      <c r="B842" s="49">
        <f>'1_Raw_Games'!B839</f>
        <v/>
      </c>
      <c r="C842" s="48">
        <f>'1_Raw_Games'!D839</f>
        <v/>
      </c>
      <c r="D842" s="48">
        <f>'1_Raw_Games'!C839</f>
        <v/>
      </c>
      <c r="E842" s="48">
        <f>'1_Raw_Games'!O839</f>
        <v/>
      </c>
      <c r="F842" s="52">
        <f>INDEX($L$6:$L$35,MATCH(C842,$K$6:$K$35,0))</f>
        <v/>
      </c>
      <c r="G842" s="52">
        <f>INDEX($L$6:$L$35,MATCH(D842,$K$6:$K$35,0))</f>
        <v/>
      </c>
      <c r="H842" s="52">
        <f>F842-G842+$L$36</f>
        <v/>
      </c>
      <c r="I842" s="51">
        <f>'2_Params'!$B$11*LN(1+EXP(-(2*E842-1)*H842))</f>
        <v/>
      </c>
    </row>
    <row r="843" ht="15" customHeight="1" s="35">
      <c r="A843" s="48">
        <f>'1_Raw_Games'!A840</f>
        <v/>
      </c>
      <c r="B843" s="49">
        <f>'1_Raw_Games'!B840</f>
        <v/>
      </c>
      <c r="C843" s="48">
        <f>'1_Raw_Games'!D840</f>
        <v/>
      </c>
      <c r="D843" s="48">
        <f>'1_Raw_Games'!C840</f>
        <v/>
      </c>
      <c r="E843" s="48">
        <f>'1_Raw_Games'!O840</f>
        <v/>
      </c>
      <c r="F843" s="52">
        <f>INDEX($L$6:$L$35,MATCH(C843,$K$6:$K$35,0))</f>
        <v/>
      </c>
      <c r="G843" s="52">
        <f>INDEX($L$6:$L$35,MATCH(D843,$K$6:$K$35,0))</f>
        <v/>
      </c>
      <c r="H843" s="52">
        <f>F843-G843+$L$36</f>
        <v/>
      </c>
      <c r="I843" s="51">
        <f>'2_Params'!$B$11*LN(1+EXP(-(2*E843-1)*H843))</f>
        <v/>
      </c>
    </row>
    <row r="844" ht="15" customHeight="1" s="35">
      <c r="A844" s="48">
        <f>'1_Raw_Games'!A841</f>
        <v/>
      </c>
      <c r="B844" s="49">
        <f>'1_Raw_Games'!B841</f>
        <v/>
      </c>
      <c r="C844" s="48">
        <f>'1_Raw_Games'!D841</f>
        <v/>
      </c>
      <c r="D844" s="48">
        <f>'1_Raw_Games'!C841</f>
        <v/>
      </c>
      <c r="E844" s="48">
        <f>'1_Raw_Games'!O841</f>
        <v/>
      </c>
      <c r="F844" s="52">
        <f>INDEX($L$6:$L$35,MATCH(C844,$K$6:$K$35,0))</f>
        <v/>
      </c>
      <c r="G844" s="52">
        <f>INDEX($L$6:$L$35,MATCH(D844,$K$6:$K$35,0))</f>
        <v/>
      </c>
      <c r="H844" s="52">
        <f>F844-G844+$L$36</f>
        <v/>
      </c>
      <c r="I844" s="51">
        <f>'2_Params'!$B$11*LN(1+EXP(-(2*E844-1)*H844))</f>
        <v/>
      </c>
    </row>
    <row r="845" ht="15" customHeight="1" s="35">
      <c r="A845" s="48">
        <f>'1_Raw_Games'!A842</f>
        <v/>
      </c>
      <c r="B845" s="49">
        <f>'1_Raw_Games'!B842</f>
        <v/>
      </c>
      <c r="C845" s="48">
        <f>'1_Raw_Games'!D842</f>
        <v/>
      </c>
      <c r="D845" s="48">
        <f>'1_Raw_Games'!C842</f>
        <v/>
      </c>
      <c r="E845" s="48">
        <f>'1_Raw_Games'!O842</f>
        <v/>
      </c>
      <c r="F845" s="52">
        <f>INDEX($L$6:$L$35,MATCH(C845,$K$6:$K$35,0))</f>
        <v/>
      </c>
      <c r="G845" s="52">
        <f>INDEX($L$6:$L$35,MATCH(D845,$K$6:$K$35,0))</f>
        <v/>
      </c>
      <c r="H845" s="52">
        <f>F845-G845+$L$36</f>
        <v/>
      </c>
      <c r="I845" s="51">
        <f>'2_Params'!$B$11*LN(1+EXP(-(2*E845-1)*H845))</f>
        <v/>
      </c>
    </row>
    <row r="846" ht="15" customHeight="1" s="35">
      <c r="A846" s="48">
        <f>'1_Raw_Games'!A843</f>
        <v/>
      </c>
      <c r="B846" s="49">
        <f>'1_Raw_Games'!B843</f>
        <v/>
      </c>
      <c r="C846" s="48">
        <f>'1_Raw_Games'!D843</f>
        <v/>
      </c>
      <c r="D846" s="48">
        <f>'1_Raw_Games'!C843</f>
        <v/>
      </c>
      <c r="E846" s="48">
        <f>'1_Raw_Games'!O843</f>
        <v/>
      </c>
      <c r="F846" s="52">
        <f>INDEX($L$6:$L$35,MATCH(C846,$K$6:$K$35,0))</f>
        <v/>
      </c>
      <c r="G846" s="52">
        <f>INDEX($L$6:$L$35,MATCH(D846,$K$6:$K$35,0))</f>
        <v/>
      </c>
      <c r="H846" s="52">
        <f>F846-G846+$L$36</f>
        <v/>
      </c>
      <c r="I846" s="51">
        <f>'2_Params'!$B$11*LN(1+EXP(-(2*E846-1)*H846))</f>
        <v/>
      </c>
    </row>
    <row r="847" ht="15" customHeight="1" s="35">
      <c r="A847" s="48">
        <f>'1_Raw_Games'!A844</f>
        <v/>
      </c>
      <c r="B847" s="49">
        <f>'1_Raw_Games'!B844</f>
        <v/>
      </c>
      <c r="C847" s="48">
        <f>'1_Raw_Games'!D844</f>
        <v/>
      </c>
      <c r="D847" s="48">
        <f>'1_Raw_Games'!C844</f>
        <v/>
      </c>
      <c r="E847" s="48">
        <f>'1_Raw_Games'!O844</f>
        <v/>
      </c>
      <c r="F847" s="52">
        <f>INDEX($L$6:$L$35,MATCH(C847,$K$6:$K$35,0))</f>
        <v/>
      </c>
      <c r="G847" s="52">
        <f>INDEX($L$6:$L$35,MATCH(D847,$K$6:$K$35,0))</f>
        <v/>
      </c>
      <c r="H847" s="52">
        <f>F847-G847+$L$36</f>
        <v/>
      </c>
      <c r="I847" s="51">
        <f>'2_Params'!$B$11*LN(1+EXP(-(2*E847-1)*H847))</f>
        <v/>
      </c>
    </row>
    <row r="848" ht="15" customHeight="1" s="35">
      <c r="A848" s="48">
        <f>'1_Raw_Games'!A845</f>
        <v/>
      </c>
      <c r="B848" s="49">
        <f>'1_Raw_Games'!B845</f>
        <v/>
      </c>
      <c r="C848" s="48">
        <f>'1_Raw_Games'!D845</f>
        <v/>
      </c>
      <c r="D848" s="48">
        <f>'1_Raw_Games'!C845</f>
        <v/>
      </c>
      <c r="E848" s="48">
        <f>'1_Raw_Games'!O845</f>
        <v/>
      </c>
      <c r="F848" s="52">
        <f>INDEX($L$6:$L$35,MATCH(C848,$K$6:$K$35,0))</f>
        <v/>
      </c>
      <c r="G848" s="52">
        <f>INDEX($L$6:$L$35,MATCH(D848,$K$6:$K$35,0))</f>
        <v/>
      </c>
      <c r="H848" s="52">
        <f>F848-G848+$L$36</f>
        <v/>
      </c>
      <c r="I848" s="51">
        <f>'2_Params'!$B$11*LN(1+EXP(-(2*E848-1)*H848))</f>
        <v/>
      </c>
    </row>
    <row r="849" ht="15" customHeight="1" s="35">
      <c r="A849" s="48">
        <f>'1_Raw_Games'!A846</f>
        <v/>
      </c>
      <c r="B849" s="49">
        <f>'1_Raw_Games'!B846</f>
        <v/>
      </c>
      <c r="C849" s="48">
        <f>'1_Raw_Games'!D846</f>
        <v/>
      </c>
      <c r="D849" s="48">
        <f>'1_Raw_Games'!C846</f>
        <v/>
      </c>
      <c r="E849" s="48">
        <f>'1_Raw_Games'!O846</f>
        <v/>
      </c>
      <c r="F849" s="52">
        <f>INDEX($L$6:$L$35,MATCH(C849,$K$6:$K$35,0))</f>
        <v/>
      </c>
      <c r="G849" s="52">
        <f>INDEX($L$6:$L$35,MATCH(D849,$K$6:$K$35,0))</f>
        <v/>
      </c>
      <c r="H849" s="52">
        <f>F849-G849+$L$36</f>
        <v/>
      </c>
      <c r="I849" s="51">
        <f>'2_Params'!$B$11*LN(1+EXP(-(2*E849-1)*H849))</f>
        <v/>
      </c>
    </row>
    <row r="850" ht="15" customHeight="1" s="35">
      <c r="A850" s="48">
        <f>'1_Raw_Games'!A847</f>
        <v/>
      </c>
      <c r="B850" s="49">
        <f>'1_Raw_Games'!B847</f>
        <v/>
      </c>
      <c r="C850" s="48">
        <f>'1_Raw_Games'!D847</f>
        <v/>
      </c>
      <c r="D850" s="48">
        <f>'1_Raw_Games'!C847</f>
        <v/>
      </c>
      <c r="E850" s="48">
        <f>'1_Raw_Games'!O847</f>
        <v/>
      </c>
      <c r="F850" s="52">
        <f>INDEX($L$6:$L$35,MATCH(C850,$K$6:$K$35,0))</f>
        <v/>
      </c>
      <c r="G850" s="52">
        <f>INDEX($L$6:$L$35,MATCH(D850,$K$6:$K$35,0))</f>
        <v/>
      </c>
      <c r="H850" s="52">
        <f>F850-G850+$L$36</f>
        <v/>
      </c>
      <c r="I850" s="51">
        <f>'2_Params'!$B$11*LN(1+EXP(-(2*E850-1)*H850))</f>
        <v/>
      </c>
    </row>
    <row r="851" ht="15" customHeight="1" s="35">
      <c r="A851" s="48">
        <f>'1_Raw_Games'!A848</f>
        <v/>
      </c>
      <c r="B851" s="49">
        <f>'1_Raw_Games'!B848</f>
        <v/>
      </c>
      <c r="C851" s="48">
        <f>'1_Raw_Games'!D848</f>
        <v/>
      </c>
      <c r="D851" s="48">
        <f>'1_Raw_Games'!C848</f>
        <v/>
      </c>
      <c r="E851" s="48">
        <f>'1_Raw_Games'!O848</f>
        <v/>
      </c>
      <c r="F851" s="52">
        <f>INDEX($L$6:$L$35,MATCH(C851,$K$6:$K$35,0))</f>
        <v/>
      </c>
      <c r="G851" s="52">
        <f>INDEX($L$6:$L$35,MATCH(D851,$K$6:$K$35,0))</f>
        <v/>
      </c>
      <c r="H851" s="52">
        <f>F851-G851+$L$36</f>
        <v/>
      </c>
      <c r="I851" s="51">
        <f>'2_Params'!$B$11*LN(1+EXP(-(2*E851-1)*H851))</f>
        <v/>
      </c>
    </row>
    <row r="852" ht="15" customHeight="1" s="35">
      <c r="A852" s="48">
        <f>'1_Raw_Games'!A849</f>
        <v/>
      </c>
      <c r="B852" s="49">
        <f>'1_Raw_Games'!B849</f>
        <v/>
      </c>
      <c r="C852" s="48">
        <f>'1_Raw_Games'!D849</f>
        <v/>
      </c>
      <c r="D852" s="48">
        <f>'1_Raw_Games'!C849</f>
        <v/>
      </c>
      <c r="E852" s="48">
        <f>'1_Raw_Games'!O849</f>
        <v/>
      </c>
      <c r="F852" s="52">
        <f>INDEX($L$6:$L$35,MATCH(C852,$K$6:$K$35,0))</f>
        <v/>
      </c>
      <c r="G852" s="52">
        <f>INDEX($L$6:$L$35,MATCH(D852,$K$6:$K$35,0))</f>
        <v/>
      </c>
      <c r="H852" s="52">
        <f>F852-G852+$L$36</f>
        <v/>
      </c>
      <c r="I852" s="51">
        <f>'2_Params'!$B$11*LN(1+EXP(-(2*E852-1)*H852))</f>
        <v/>
      </c>
    </row>
    <row r="853" ht="15" customHeight="1" s="35">
      <c r="A853" s="48">
        <f>'1_Raw_Games'!A850</f>
        <v/>
      </c>
      <c r="B853" s="49">
        <f>'1_Raw_Games'!B850</f>
        <v/>
      </c>
      <c r="C853" s="48">
        <f>'1_Raw_Games'!D850</f>
        <v/>
      </c>
      <c r="D853" s="48">
        <f>'1_Raw_Games'!C850</f>
        <v/>
      </c>
      <c r="E853" s="48">
        <f>'1_Raw_Games'!O850</f>
        <v/>
      </c>
      <c r="F853" s="52">
        <f>INDEX($L$6:$L$35,MATCH(C853,$K$6:$K$35,0))</f>
        <v/>
      </c>
      <c r="G853" s="52">
        <f>INDEX($L$6:$L$35,MATCH(D853,$K$6:$K$35,0))</f>
        <v/>
      </c>
      <c r="H853" s="52">
        <f>F853-G853+$L$36</f>
        <v/>
      </c>
      <c r="I853" s="51">
        <f>'2_Params'!$B$11*LN(1+EXP(-(2*E853-1)*H853))</f>
        <v/>
      </c>
    </row>
    <row r="854" ht="15" customHeight="1" s="35">
      <c r="A854" s="48">
        <f>'1_Raw_Games'!A851</f>
        <v/>
      </c>
      <c r="B854" s="49">
        <f>'1_Raw_Games'!B851</f>
        <v/>
      </c>
      <c r="C854" s="48">
        <f>'1_Raw_Games'!D851</f>
        <v/>
      </c>
      <c r="D854" s="48">
        <f>'1_Raw_Games'!C851</f>
        <v/>
      </c>
      <c r="E854" s="48">
        <f>'1_Raw_Games'!O851</f>
        <v/>
      </c>
      <c r="F854" s="52">
        <f>INDEX($L$6:$L$35,MATCH(C854,$K$6:$K$35,0))</f>
        <v/>
      </c>
      <c r="G854" s="52">
        <f>INDEX($L$6:$L$35,MATCH(D854,$K$6:$K$35,0))</f>
        <v/>
      </c>
      <c r="H854" s="52">
        <f>F854-G854+$L$36</f>
        <v/>
      </c>
      <c r="I854" s="51">
        <f>'2_Params'!$B$11*LN(1+EXP(-(2*E854-1)*H854))</f>
        <v/>
      </c>
    </row>
    <row r="855" ht="15" customHeight="1" s="35">
      <c r="A855" s="48">
        <f>'1_Raw_Games'!A852</f>
        <v/>
      </c>
      <c r="B855" s="49">
        <f>'1_Raw_Games'!B852</f>
        <v/>
      </c>
      <c r="C855" s="48">
        <f>'1_Raw_Games'!D852</f>
        <v/>
      </c>
      <c r="D855" s="48">
        <f>'1_Raw_Games'!C852</f>
        <v/>
      </c>
      <c r="E855" s="48">
        <f>'1_Raw_Games'!O852</f>
        <v/>
      </c>
      <c r="F855" s="52">
        <f>INDEX($L$6:$L$35,MATCH(C855,$K$6:$K$35,0))</f>
        <v/>
      </c>
      <c r="G855" s="52">
        <f>INDEX($L$6:$L$35,MATCH(D855,$K$6:$K$35,0))</f>
        <v/>
      </c>
      <c r="H855" s="52">
        <f>F855-G855+$L$36</f>
        <v/>
      </c>
      <c r="I855" s="51">
        <f>'2_Params'!$B$11*LN(1+EXP(-(2*E855-1)*H855))</f>
        <v/>
      </c>
    </row>
    <row r="856" ht="15" customHeight="1" s="35">
      <c r="A856" s="48">
        <f>'1_Raw_Games'!A853</f>
        <v/>
      </c>
      <c r="B856" s="49">
        <f>'1_Raw_Games'!B853</f>
        <v/>
      </c>
      <c r="C856" s="48">
        <f>'1_Raw_Games'!D853</f>
        <v/>
      </c>
      <c r="D856" s="48">
        <f>'1_Raw_Games'!C853</f>
        <v/>
      </c>
      <c r="E856" s="48">
        <f>'1_Raw_Games'!O853</f>
        <v/>
      </c>
      <c r="F856" s="52">
        <f>INDEX($L$6:$L$35,MATCH(C856,$K$6:$K$35,0))</f>
        <v/>
      </c>
      <c r="G856" s="52">
        <f>INDEX($L$6:$L$35,MATCH(D856,$K$6:$K$35,0))</f>
        <v/>
      </c>
      <c r="H856" s="52">
        <f>F856-G856+$L$36</f>
        <v/>
      </c>
      <c r="I856" s="51">
        <f>'2_Params'!$B$11*LN(1+EXP(-(2*E856-1)*H856))</f>
        <v/>
      </c>
    </row>
    <row r="857" ht="15" customHeight="1" s="35">
      <c r="A857" s="48">
        <f>'1_Raw_Games'!A854</f>
        <v/>
      </c>
      <c r="B857" s="49">
        <f>'1_Raw_Games'!B854</f>
        <v/>
      </c>
      <c r="C857" s="48">
        <f>'1_Raw_Games'!D854</f>
        <v/>
      </c>
      <c r="D857" s="48">
        <f>'1_Raw_Games'!C854</f>
        <v/>
      </c>
      <c r="E857" s="48">
        <f>'1_Raw_Games'!O854</f>
        <v/>
      </c>
      <c r="F857" s="52">
        <f>INDEX($L$6:$L$35,MATCH(C857,$K$6:$K$35,0))</f>
        <v/>
      </c>
      <c r="G857" s="52">
        <f>INDEX($L$6:$L$35,MATCH(D857,$K$6:$K$35,0))</f>
        <v/>
      </c>
      <c r="H857" s="52">
        <f>F857-G857+$L$36</f>
        <v/>
      </c>
      <c r="I857" s="51">
        <f>'2_Params'!$B$11*LN(1+EXP(-(2*E857-1)*H857))</f>
        <v/>
      </c>
    </row>
    <row r="858" ht="15" customHeight="1" s="35">
      <c r="A858" s="48">
        <f>'1_Raw_Games'!A855</f>
        <v/>
      </c>
      <c r="B858" s="49">
        <f>'1_Raw_Games'!B855</f>
        <v/>
      </c>
      <c r="C858" s="48">
        <f>'1_Raw_Games'!D855</f>
        <v/>
      </c>
      <c r="D858" s="48">
        <f>'1_Raw_Games'!C855</f>
        <v/>
      </c>
      <c r="E858" s="48">
        <f>'1_Raw_Games'!O855</f>
        <v/>
      </c>
      <c r="F858" s="52">
        <f>INDEX($L$6:$L$35,MATCH(C858,$K$6:$K$35,0))</f>
        <v/>
      </c>
      <c r="G858" s="52">
        <f>INDEX($L$6:$L$35,MATCH(D858,$K$6:$K$35,0))</f>
        <v/>
      </c>
      <c r="H858" s="52">
        <f>F858-G858+$L$36</f>
        <v/>
      </c>
      <c r="I858" s="51">
        <f>'2_Params'!$B$11*LN(1+EXP(-(2*E858-1)*H858))</f>
        <v/>
      </c>
    </row>
    <row r="859" ht="15" customHeight="1" s="35">
      <c r="A859" s="48">
        <f>'1_Raw_Games'!A856</f>
        <v/>
      </c>
      <c r="B859" s="49">
        <f>'1_Raw_Games'!B856</f>
        <v/>
      </c>
      <c r="C859" s="48">
        <f>'1_Raw_Games'!D856</f>
        <v/>
      </c>
      <c r="D859" s="48">
        <f>'1_Raw_Games'!C856</f>
        <v/>
      </c>
      <c r="E859" s="48">
        <f>'1_Raw_Games'!O856</f>
        <v/>
      </c>
      <c r="F859" s="52">
        <f>INDEX($L$6:$L$35,MATCH(C859,$K$6:$K$35,0))</f>
        <v/>
      </c>
      <c r="G859" s="52">
        <f>INDEX($L$6:$L$35,MATCH(D859,$K$6:$K$35,0))</f>
        <v/>
      </c>
      <c r="H859" s="52">
        <f>F859-G859+$L$36</f>
        <v/>
      </c>
      <c r="I859" s="51">
        <f>'2_Params'!$B$11*LN(1+EXP(-(2*E859-1)*H859))</f>
        <v/>
      </c>
    </row>
    <row r="860" ht="15" customHeight="1" s="35">
      <c r="A860" s="48">
        <f>'1_Raw_Games'!A857</f>
        <v/>
      </c>
      <c r="B860" s="49">
        <f>'1_Raw_Games'!B857</f>
        <v/>
      </c>
      <c r="C860" s="48">
        <f>'1_Raw_Games'!D857</f>
        <v/>
      </c>
      <c r="D860" s="48">
        <f>'1_Raw_Games'!C857</f>
        <v/>
      </c>
      <c r="E860" s="48">
        <f>'1_Raw_Games'!O857</f>
        <v/>
      </c>
      <c r="F860" s="52">
        <f>INDEX($L$6:$L$35,MATCH(C860,$K$6:$K$35,0))</f>
        <v/>
      </c>
      <c r="G860" s="52">
        <f>INDEX($L$6:$L$35,MATCH(D860,$K$6:$K$35,0))</f>
        <v/>
      </c>
      <c r="H860" s="52">
        <f>F860-G860+$L$36</f>
        <v/>
      </c>
      <c r="I860" s="51">
        <f>'2_Params'!$B$11*LN(1+EXP(-(2*E860-1)*H860))</f>
        <v/>
      </c>
    </row>
    <row r="861" ht="15" customHeight="1" s="35">
      <c r="A861" s="48">
        <f>'1_Raw_Games'!A858</f>
        <v/>
      </c>
      <c r="B861" s="49">
        <f>'1_Raw_Games'!B858</f>
        <v/>
      </c>
      <c r="C861" s="48">
        <f>'1_Raw_Games'!D858</f>
        <v/>
      </c>
      <c r="D861" s="48">
        <f>'1_Raw_Games'!C858</f>
        <v/>
      </c>
      <c r="E861" s="48">
        <f>'1_Raw_Games'!O858</f>
        <v/>
      </c>
      <c r="F861" s="52">
        <f>INDEX($L$6:$L$35,MATCH(C861,$K$6:$K$35,0))</f>
        <v/>
      </c>
      <c r="G861" s="52">
        <f>INDEX($L$6:$L$35,MATCH(D861,$K$6:$K$35,0))</f>
        <v/>
      </c>
      <c r="H861" s="52">
        <f>F861-G861+$L$36</f>
        <v/>
      </c>
      <c r="I861" s="51">
        <f>'2_Params'!$B$11*LN(1+EXP(-(2*E861-1)*H861))</f>
        <v/>
      </c>
    </row>
    <row r="862" ht="15" customHeight="1" s="35">
      <c r="A862" s="48">
        <f>'1_Raw_Games'!A859</f>
        <v/>
      </c>
      <c r="B862" s="49">
        <f>'1_Raw_Games'!B859</f>
        <v/>
      </c>
      <c r="C862" s="48">
        <f>'1_Raw_Games'!D859</f>
        <v/>
      </c>
      <c r="D862" s="48">
        <f>'1_Raw_Games'!C859</f>
        <v/>
      </c>
      <c r="E862" s="48">
        <f>'1_Raw_Games'!O859</f>
        <v/>
      </c>
      <c r="F862" s="52">
        <f>INDEX($L$6:$L$35,MATCH(C862,$K$6:$K$35,0))</f>
        <v/>
      </c>
      <c r="G862" s="52">
        <f>INDEX($L$6:$L$35,MATCH(D862,$K$6:$K$35,0))</f>
        <v/>
      </c>
      <c r="H862" s="52">
        <f>F862-G862+$L$36</f>
        <v/>
      </c>
      <c r="I862" s="51">
        <f>'2_Params'!$B$11*LN(1+EXP(-(2*E862-1)*H862))</f>
        <v/>
      </c>
    </row>
    <row r="863" ht="15" customHeight="1" s="35">
      <c r="A863" s="48">
        <f>'1_Raw_Games'!A860</f>
        <v/>
      </c>
      <c r="B863" s="49">
        <f>'1_Raw_Games'!B860</f>
        <v/>
      </c>
      <c r="C863" s="48">
        <f>'1_Raw_Games'!D860</f>
        <v/>
      </c>
      <c r="D863" s="48">
        <f>'1_Raw_Games'!C860</f>
        <v/>
      </c>
      <c r="E863" s="48">
        <f>'1_Raw_Games'!O860</f>
        <v/>
      </c>
      <c r="F863" s="52">
        <f>INDEX($L$6:$L$35,MATCH(C863,$K$6:$K$35,0))</f>
        <v/>
      </c>
      <c r="G863" s="52">
        <f>INDEX($L$6:$L$35,MATCH(D863,$K$6:$K$35,0))</f>
        <v/>
      </c>
      <c r="H863" s="52">
        <f>F863-G863+$L$36</f>
        <v/>
      </c>
      <c r="I863" s="51">
        <f>'2_Params'!$B$11*LN(1+EXP(-(2*E863-1)*H863))</f>
        <v/>
      </c>
    </row>
    <row r="864" ht="15" customHeight="1" s="35">
      <c r="A864" s="48">
        <f>'1_Raw_Games'!A861</f>
        <v/>
      </c>
      <c r="B864" s="49">
        <f>'1_Raw_Games'!B861</f>
        <v/>
      </c>
      <c r="C864" s="48">
        <f>'1_Raw_Games'!D861</f>
        <v/>
      </c>
      <c r="D864" s="48">
        <f>'1_Raw_Games'!C861</f>
        <v/>
      </c>
      <c r="E864" s="48">
        <f>'1_Raw_Games'!O861</f>
        <v/>
      </c>
      <c r="F864" s="52">
        <f>INDEX($L$6:$L$35,MATCH(C864,$K$6:$K$35,0))</f>
        <v/>
      </c>
      <c r="G864" s="52">
        <f>INDEX($L$6:$L$35,MATCH(D864,$K$6:$K$35,0))</f>
        <v/>
      </c>
      <c r="H864" s="52">
        <f>F864-G864+$L$36</f>
        <v/>
      </c>
      <c r="I864" s="51">
        <f>'2_Params'!$B$11*LN(1+EXP(-(2*E864-1)*H864))</f>
        <v/>
      </c>
    </row>
    <row r="865" ht="15" customHeight="1" s="35">
      <c r="A865" s="48">
        <f>'1_Raw_Games'!A862</f>
        <v/>
      </c>
      <c r="B865" s="49">
        <f>'1_Raw_Games'!B862</f>
        <v/>
      </c>
      <c r="C865" s="48">
        <f>'1_Raw_Games'!D862</f>
        <v/>
      </c>
      <c r="D865" s="48">
        <f>'1_Raw_Games'!C862</f>
        <v/>
      </c>
      <c r="E865" s="48">
        <f>'1_Raw_Games'!O862</f>
        <v/>
      </c>
      <c r="F865" s="52">
        <f>INDEX($L$6:$L$35,MATCH(C865,$K$6:$K$35,0))</f>
        <v/>
      </c>
      <c r="G865" s="52">
        <f>INDEX($L$6:$L$35,MATCH(D865,$K$6:$K$35,0))</f>
        <v/>
      </c>
      <c r="H865" s="52">
        <f>F865-G865+$L$36</f>
        <v/>
      </c>
      <c r="I865" s="51">
        <f>'2_Params'!$B$11*LN(1+EXP(-(2*E865-1)*H865))</f>
        <v/>
      </c>
    </row>
    <row r="866" ht="15" customHeight="1" s="35">
      <c r="A866" s="48">
        <f>'1_Raw_Games'!A863</f>
        <v/>
      </c>
      <c r="B866" s="49">
        <f>'1_Raw_Games'!B863</f>
        <v/>
      </c>
      <c r="C866" s="48">
        <f>'1_Raw_Games'!D863</f>
        <v/>
      </c>
      <c r="D866" s="48">
        <f>'1_Raw_Games'!C863</f>
        <v/>
      </c>
      <c r="E866" s="48">
        <f>'1_Raw_Games'!O863</f>
        <v/>
      </c>
      <c r="F866" s="52">
        <f>INDEX($L$6:$L$35,MATCH(C866,$K$6:$K$35,0))</f>
        <v/>
      </c>
      <c r="G866" s="52">
        <f>INDEX($L$6:$L$35,MATCH(D866,$K$6:$K$35,0))</f>
        <v/>
      </c>
      <c r="H866" s="52">
        <f>F866-G866+$L$36</f>
        <v/>
      </c>
      <c r="I866" s="51">
        <f>'2_Params'!$B$11*LN(1+EXP(-(2*E866-1)*H866))</f>
        <v/>
      </c>
    </row>
    <row r="867" ht="15" customHeight="1" s="35">
      <c r="A867" s="48">
        <f>'1_Raw_Games'!A864</f>
        <v/>
      </c>
      <c r="B867" s="49">
        <f>'1_Raw_Games'!B864</f>
        <v/>
      </c>
      <c r="C867" s="48">
        <f>'1_Raw_Games'!D864</f>
        <v/>
      </c>
      <c r="D867" s="48">
        <f>'1_Raw_Games'!C864</f>
        <v/>
      </c>
      <c r="E867" s="48">
        <f>'1_Raw_Games'!O864</f>
        <v/>
      </c>
      <c r="F867" s="52">
        <f>INDEX($L$6:$L$35,MATCH(C867,$K$6:$K$35,0))</f>
        <v/>
      </c>
      <c r="G867" s="52">
        <f>INDEX($L$6:$L$35,MATCH(D867,$K$6:$K$35,0))</f>
        <v/>
      </c>
      <c r="H867" s="52">
        <f>F867-G867+$L$36</f>
        <v/>
      </c>
      <c r="I867" s="51">
        <f>'2_Params'!$B$11*LN(1+EXP(-(2*E867-1)*H867))</f>
        <v/>
      </c>
    </row>
    <row r="868" ht="15" customHeight="1" s="35">
      <c r="A868" s="48">
        <f>'1_Raw_Games'!A865</f>
        <v/>
      </c>
      <c r="B868" s="49">
        <f>'1_Raw_Games'!B865</f>
        <v/>
      </c>
      <c r="C868" s="48">
        <f>'1_Raw_Games'!D865</f>
        <v/>
      </c>
      <c r="D868" s="48">
        <f>'1_Raw_Games'!C865</f>
        <v/>
      </c>
      <c r="E868" s="48">
        <f>'1_Raw_Games'!O865</f>
        <v/>
      </c>
      <c r="F868" s="52">
        <f>INDEX($L$6:$L$35,MATCH(C868,$K$6:$K$35,0))</f>
        <v/>
      </c>
      <c r="G868" s="52">
        <f>INDEX($L$6:$L$35,MATCH(D868,$K$6:$K$35,0))</f>
        <v/>
      </c>
      <c r="H868" s="52">
        <f>F868-G868+$L$36</f>
        <v/>
      </c>
      <c r="I868" s="51">
        <f>'2_Params'!$B$11*LN(1+EXP(-(2*E868-1)*H868))</f>
        <v/>
      </c>
    </row>
    <row r="869" ht="15" customHeight="1" s="35">
      <c r="A869" s="48">
        <f>'1_Raw_Games'!A866</f>
        <v/>
      </c>
      <c r="B869" s="49">
        <f>'1_Raw_Games'!B866</f>
        <v/>
      </c>
      <c r="C869" s="48">
        <f>'1_Raw_Games'!D866</f>
        <v/>
      </c>
      <c r="D869" s="48">
        <f>'1_Raw_Games'!C866</f>
        <v/>
      </c>
      <c r="E869" s="48">
        <f>'1_Raw_Games'!O866</f>
        <v/>
      </c>
      <c r="F869" s="52">
        <f>INDEX($L$6:$L$35,MATCH(C869,$K$6:$K$35,0))</f>
        <v/>
      </c>
      <c r="G869" s="52">
        <f>INDEX($L$6:$L$35,MATCH(D869,$K$6:$K$35,0))</f>
        <v/>
      </c>
      <c r="H869" s="52">
        <f>F869-G869+$L$36</f>
        <v/>
      </c>
      <c r="I869" s="51">
        <f>'2_Params'!$B$11*LN(1+EXP(-(2*E869-1)*H869))</f>
        <v/>
      </c>
    </row>
    <row r="870" ht="15" customHeight="1" s="35">
      <c r="A870" s="48">
        <f>'1_Raw_Games'!A867</f>
        <v/>
      </c>
      <c r="B870" s="49">
        <f>'1_Raw_Games'!B867</f>
        <v/>
      </c>
      <c r="C870" s="48">
        <f>'1_Raw_Games'!D867</f>
        <v/>
      </c>
      <c r="D870" s="48">
        <f>'1_Raw_Games'!C867</f>
        <v/>
      </c>
      <c r="E870" s="48">
        <f>'1_Raw_Games'!O867</f>
        <v/>
      </c>
      <c r="F870" s="52">
        <f>INDEX($L$6:$L$35,MATCH(C870,$K$6:$K$35,0))</f>
        <v/>
      </c>
      <c r="G870" s="52">
        <f>INDEX($L$6:$L$35,MATCH(D870,$K$6:$K$35,0))</f>
        <v/>
      </c>
      <c r="H870" s="52">
        <f>F870-G870+$L$36</f>
        <v/>
      </c>
      <c r="I870" s="51">
        <f>'2_Params'!$B$11*LN(1+EXP(-(2*E870-1)*H870))</f>
        <v/>
      </c>
    </row>
    <row r="871" ht="15" customHeight="1" s="35">
      <c r="A871" s="48">
        <f>'1_Raw_Games'!A868</f>
        <v/>
      </c>
      <c r="B871" s="49">
        <f>'1_Raw_Games'!B868</f>
        <v/>
      </c>
      <c r="C871" s="48">
        <f>'1_Raw_Games'!D868</f>
        <v/>
      </c>
      <c r="D871" s="48">
        <f>'1_Raw_Games'!C868</f>
        <v/>
      </c>
      <c r="E871" s="48">
        <f>'1_Raw_Games'!O868</f>
        <v/>
      </c>
      <c r="F871" s="52">
        <f>INDEX($L$6:$L$35,MATCH(C871,$K$6:$K$35,0))</f>
        <v/>
      </c>
      <c r="G871" s="52">
        <f>INDEX($L$6:$L$35,MATCH(D871,$K$6:$K$35,0))</f>
        <v/>
      </c>
      <c r="H871" s="52">
        <f>F871-G871+$L$36</f>
        <v/>
      </c>
      <c r="I871" s="51">
        <f>'2_Params'!$B$11*LN(1+EXP(-(2*E871-1)*H871))</f>
        <v/>
      </c>
    </row>
    <row r="872" ht="15" customHeight="1" s="35">
      <c r="A872" s="48">
        <f>'1_Raw_Games'!A869</f>
        <v/>
      </c>
      <c r="B872" s="49">
        <f>'1_Raw_Games'!B869</f>
        <v/>
      </c>
      <c r="C872" s="48">
        <f>'1_Raw_Games'!D869</f>
        <v/>
      </c>
      <c r="D872" s="48">
        <f>'1_Raw_Games'!C869</f>
        <v/>
      </c>
      <c r="E872" s="48">
        <f>'1_Raw_Games'!O869</f>
        <v/>
      </c>
      <c r="F872" s="52">
        <f>INDEX($L$6:$L$35,MATCH(C872,$K$6:$K$35,0))</f>
        <v/>
      </c>
      <c r="G872" s="52">
        <f>INDEX($L$6:$L$35,MATCH(D872,$K$6:$K$35,0))</f>
        <v/>
      </c>
      <c r="H872" s="52">
        <f>F872-G872+$L$36</f>
        <v/>
      </c>
      <c r="I872" s="51">
        <f>'2_Params'!$B$11*LN(1+EXP(-(2*E872-1)*H872))</f>
        <v/>
      </c>
    </row>
    <row r="873" ht="15" customHeight="1" s="35">
      <c r="A873" s="48">
        <f>'1_Raw_Games'!A870</f>
        <v/>
      </c>
      <c r="B873" s="49">
        <f>'1_Raw_Games'!B870</f>
        <v/>
      </c>
      <c r="C873" s="48">
        <f>'1_Raw_Games'!D870</f>
        <v/>
      </c>
      <c r="D873" s="48">
        <f>'1_Raw_Games'!C870</f>
        <v/>
      </c>
      <c r="E873" s="48">
        <f>'1_Raw_Games'!O870</f>
        <v/>
      </c>
      <c r="F873" s="52">
        <f>INDEX($L$6:$L$35,MATCH(C873,$K$6:$K$35,0))</f>
        <v/>
      </c>
      <c r="G873" s="52">
        <f>INDEX($L$6:$L$35,MATCH(D873,$K$6:$K$35,0))</f>
        <v/>
      </c>
      <c r="H873" s="52">
        <f>F873-G873+$L$36</f>
        <v/>
      </c>
      <c r="I873" s="51">
        <f>'2_Params'!$B$11*LN(1+EXP(-(2*E873-1)*H873))</f>
        <v/>
      </c>
    </row>
    <row r="874" ht="15" customHeight="1" s="35">
      <c r="A874" s="48">
        <f>'1_Raw_Games'!A871</f>
        <v/>
      </c>
      <c r="B874" s="49">
        <f>'1_Raw_Games'!B871</f>
        <v/>
      </c>
      <c r="C874" s="48">
        <f>'1_Raw_Games'!D871</f>
        <v/>
      </c>
      <c r="D874" s="48">
        <f>'1_Raw_Games'!C871</f>
        <v/>
      </c>
      <c r="E874" s="48">
        <f>'1_Raw_Games'!O871</f>
        <v/>
      </c>
      <c r="F874" s="52">
        <f>INDEX($L$6:$L$35,MATCH(C874,$K$6:$K$35,0))</f>
        <v/>
      </c>
      <c r="G874" s="52">
        <f>INDEX($L$6:$L$35,MATCH(D874,$K$6:$K$35,0))</f>
        <v/>
      </c>
      <c r="H874" s="52">
        <f>F874-G874+$L$36</f>
        <v/>
      </c>
      <c r="I874" s="51">
        <f>'2_Params'!$B$11*LN(1+EXP(-(2*E874-1)*H874))</f>
        <v/>
      </c>
    </row>
    <row r="875" ht="15" customHeight="1" s="35">
      <c r="A875" s="48">
        <f>'1_Raw_Games'!A872</f>
        <v/>
      </c>
      <c r="B875" s="49">
        <f>'1_Raw_Games'!B872</f>
        <v/>
      </c>
      <c r="C875" s="48">
        <f>'1_Raw_Games'!D872</f>
        <v/>
      </c>
      <c r="D875" s="48">
        <f>'1_Raw_Games'!C872</f>
        <v/>
      </c>
      <c r="E875" s="48">
        <f>'1_Raw_Games'!O872</f>
        <v/>
      </c>
      <c r="F875" s="52">
        <f>INDEX($L$6:$L$35,MATCH(C875,$K$6:$K$35,0))</f>
        <v/>
      </c>
      <c r="G875" s="52">
        <f>INDEX($L$6:$L$35,MATCH(D875,$K$6:$K$35,0))</f>
        <v/>
      </c>
      <c r="H875" s="52">
        <f>F875-G875+$L$36</f>
        <v/>
      </c>
      <c r="I875" s="51">
        <f>'2_Params'!$B$11*LN(1+EXP(-(2*E875-1)*H875))</f>
        <v/>
      </c>
    </row>
    <row r="876" ht="15" customHeight="1" s="35">
      <c r="A876" s="48">
        <f>'1_Raw_Games'!A873</f>
        <v/>
      </c>
      <c r="B876" s="49">
        <f>'1_Raw_Games'!B873</f>
        <v/>
      </c>
      <c r="C876" s="48">
        <f>'1_Raw_Games'!D873</f>
        <v/>
      </c>
      <c r="D876" s="48">
        <f>'1_Raw_Games'!C873</f>
        <v/>
      </c>
      <c r="E876" s="48">
        <f>'1_Raw_Games'!O873</f>
        <v/>
      </c>
      <c r="F876" s="52">
        <f>INDEX($L$6:$L$35,MATCH(C876,$K$6:$K$35,0))</f>
        <v/>
      </c>
      <c r="G876" s="52">
        <f>INDEX($L$6:$L$35,MATCH(D876,$K$6:$K$35,0))</f>
        <v/>
      </c>
      <c r="H876" s="52">
        <f>F876-G876+$L$36</f>
        <v/>
      </c>
      <c r="I876" s="51">
        <f>'2_Params'!$B$11*LN(1+EXP(-(2*E876-1)*H876))</f>
        <v/>
      </c>
    </row>
    <row r="877" ht="15" customHeight="1" s="35">
      <c r="A877" s="48">
        <f>'1_Raw_Games'!A874</f>
        <v/>
      </c>
      <c r="B877" s="49">
        <f>'1_Raw_Games'!B874</f>
        <v/>
      </c>
      <c r="C877" s="48">
        <f>'1_Raw_Games'!D874</f>
        <v/>
      </c>
      <c r="D877" s="48">
        <f>'1_Raw_Games'!C874</f>
        <v/>
      </c>
      <c r="E877" s="48">
        <f>'1_Raw_Games'!O874</f>
        <v/>
      </c>
      <c r="F877" s="52">
        <f>INDEX($L$6:$L$35,MATCH(C877,$K$6:$K$35,0))</f>
        <v/>
      </c>
      <c r="G877" s="52">
        <f>INDEX($L$6:$L$35,MATCH(D877,$K$6:$K$35,0))</f>
        <v/>
      </c>
      <c r="H877" s="52">
        <f>F877-G877+$L$36</f>
        <v/>
      </c>
      <c r="I877" s="51">
        <f>'2_Params'!$B$11*LN(1+EXP(-(2*E877-1)*H877))</f>
        <v/>
      </c>
    </row>
    <row r="878" ht="15" customHeight="1" s="35">
      <c r="A878" s="48">
        <f>'1_Raw_Games'!A875</f>
        <v/>
      </c>
      <c r="B878" s="49">
        <f>'1_Raw_Games'!B875</f>
        <v/>
      </c>
      <c r="C878" s="48">
        <f>'1_Raw_Games'!D875</f>
        <v/>
      </c>
      <c r="D878" s="48">
        <f>'1_Raw_Games'!C875</f>
        <v/>
      </c>
      <c r="E878" s="48">
        <f>'1_Raw_Games'!O875</f>
        <v/>
      </c>
      <c r="F878" s="52">
        <f>INDEX($L$6:$L$35,MATCH(C878,$K$6:$K$35,0))</f>
        <v/>
      </c>
      <c r="G878" s="52">
        <f>INDEX($L$6:$L$35,MATCH(D878,$K$6:$K$35,0))</f>
        <v/>
      </c>
      <c r="H878" s="52">
        <f>F878-G878+$L$36</f>
        <v/>
      </c>
      <c r="I878" s="51">
        <f>'2_Params'!$B$11*LN(1+EXP(-(2*E878-1)*H878))</f>
        <v/>
      </c>
    </row>
    <row r="879" ht="15" customHeight="1" s="35">
      <c r="A879" s="48">
        <f>'1_Raw_Games'!A876</f>
        <v/>
      </c>
      <c r="B879" s="49">
        <f>'1_Raw_Games'!B876</f>
        <v/>
      </c>
      <c r="C879" s="48">
        <f>'1_Raw_Games'!D876</f>
        <v/>
      </c>
      <c r="D879" s="48">
        <f>'1_Raw_Games'!C876</f>
        <v/>
      </c>
      <c r="E879" s="48">
        <f>'1_Raw_Games'!O876</f>
        <v/>
      </c>
      <c r="F879" s="52">
        <f>INDEX($L$6:$L$35,MATCH(C879,$K$6:$K$35,0))</f>
        <v/>
      </c>
      <c r="G879" s="52">
        <f>INDEX($L$6:$L$35,MATCH(D879,$K$6:$K$35,0))</f>
        <v/>
      </c>
      <c r="H879" s="52">
        <f>F879-G879+$L$36</f>
        <v/>
      </c>
      <c r="I879" s="51">
        <f>'2_Params'!$B$11*LN(1+EXP(-(2*E879-1)*H879))</f>
        <v/>
      </c>
    </row>
    <row r="880" ht="15" customHeight="1" s="35">
      <c r="A880" s="48">
        <f>'1_Raw_Games'!A877</f>
        <v/>
      </c>
      <c r="B880" s="49">
        <f>'1_Raw_Games'!B877</f>
        <v/>
      </c>
      <c r="C880" s="48">
        <f>'1_Raw_Games'!D877</f>
        <v/>
      </c>
      <c r="D880" s="48">
        <f>'1_Raw_Games'!C877</f>
        <v/>
      </c>
      <c r="E880" s="48">
        <f>'1_Raw_Games'!O877</f>
        <v/>
      </c>
      <c r="F880" s="52">
        <f>INDEX($L$6:$L$35,MATCH(C880,$K$6:$K$35,0))</f>
        <v/>
      </c>
      <c r="G880" s="52">
        <f>INDEX($L$6:$L$35,MATCH(D880,$K$6:$K$35,0))</f>
        <v/>
      </c>
      <c r="H880" s="52">
        <f>F880-G880+$L$36</f>
        <v/>
      </c>
      <c r="I880" s="51">
        <f>'2_Params'!$B$11*LN(1+EXP(-(2*E880-1)*H880))</f>
        <v/>
      </c>
    </row>
    <row r="881" ht="15" customHeight="1" s="35">
      <c r="A881" s="48">
        <f>'1_Raw_Games'!A878</f>
        <v/>
      </c>
      <c r="B881" s="49">
        <f>'1_Raw_Games'!B878</f>
        <v/>
      </c>
      <c r="C881" s="48">
        <f>'1_Raw_Games'!D878</f>
        <v/>
      </c>
      <c r="D881" s="48">
        <f>'1_Raw_Games'!C878</f>
        <v/>
      </c>
      <c r="E881" s="48">
        <f>'1_Raw_Games'!O878</f>
        <v/>
      </c>
      <c r="F881" s="52">
        <f>INDEX($L$6:$L$35,MATCH(C881,$K$6:$K$35,0))</f>
        <v/>
      </c>
      <c r="G881" s="52">
        <f>INDEX($L$6:$L$35,MATCH(D881,$K$6:$K$35,0))</f>
        <v/>
      </c>
      <c r="H881" s="52">
        <f>F881-G881+$L$36</f>
        <v/>
      </c>
      <c r="I881" s="51">
        <f>'2_Params'!$B$11*LN(1+EXP(-(2*E881-1)*H881))</f>
        <v/>
      </c>
    </row>
    <row r="882" ht="15" customHeight="1" s="35">
      <c r="A882" s="48">
        <f>'1_Raw_Games'!A879</f>
        <v/>
      </c>
      <c r="B882" s="49">
        <f>'1_Raw_Games'!B879</f>
        <v/>
      </c>
      <c r="C882" s="48">
        <f>'1_Raw_Games'!D879</f>
        <v/>
      </c>
      <c r="D882" s="48">
        <f>'1_Raw_Games'!C879</f>
        <v/>
      </c>
      <c r="E882" s="48">
        <f>'1_Raw_Games'!O879</f>
        <v/>
      </c>
      <c r="F882" s="52">
        <f>INDEX($L$6:$L$35,MATCH(C882,$K$6:$K$35,0))</f>
        <v/>
      </c>
      <c r="G882" s="52">
        <f>INDEX($L$6:$L$35,MATCH(D882,$K$6:$K$35,0))</f>
        <v/>
      </c>
      <c r="H882" s="52">
        <f>F882-G882+$L$36</f>
        <v/>
      </c>
      <c r="I882" s="51">
        <f>'2_Params'!$B$11*LN(1+EXP(-(2*E882-1)*H882))</f>
        <v/>
      </c>
    </row>
    <row r="883" ht="15" customHeight="1" s="35">
      <c r="A883" s="48">
        <f>'1_Raw_Games'!A880</f>
        <v/>
      </c>
      <c r="B883" s="49">
        <f>'1_Raw_Games'!B880</f>
        <v/>
      </c>
      <c r="C883" s="48">
        <f>'1_Raw_Games'!D880</f>
        <v/>
      </c>
      <c r="D883" s="48">
        <f>'1_Raw_Games'!C880</f>
        <v/>
      </c>
      <c r="E883" s="48">
        <f>'1_Raw_Games'!O880</f>
        <v/>
      </c>
      <c r="F883" s="52">
        <f>INDEX($L$6:$L$35,MATCH(C883,$K$6:$K$35,0))</f>
        <v/>
      </c>
      <c r="G883" s="52">
        <f>INDEX($L$6:$L$35,MATCH(D883,$K$6:$K$35,0))</f>
        <v/>
      </c>
      <c r="H883" s="52">
        <f>F883-G883+$L$36</f>
        <v/>
      </c>
      <c r="I883" s="51">
        <f>'2_Params'!$B$11*LN(1+EXP(-(2*E883-1)*H883))</f>
        <v/>
      </c>
    </row>
    <row r="884" ht="15" customHeight="1" s="35">
      <c r="A884" s="48">
        <f>'1_Raw_Games'!A881</f>
        <v/>
      </c>
      <c r="B884" s="49">
        <f>'1_Raw_Games'!B881</f>
        <v/>
      </c>
      <c r="C884" s="48">
        <f>'1_Raw_Games'!D881</f>
        <v/>
      </c>
      <c r="D884" s="48">
        <f>'1_Raw_Games'!C881</f>
        <v/>
      </c>
      <c r="E884" s="48">
        <f>'1_Raw_Games'!O881</f>
        <v/>
      </c>
      <c r="F884" s="52">
        <f>INDEX($L$6:$L$35,MATCH(C884,$K$6:$K$35,0))</f>
        <v/>
      </c>
      <c r="G884" s="52">
        <f>INDEX($L$6:$L$35,MATCH(D884,$K$6:$K$35,0))</f>
        <v/>
      </c>
      <c r="H884" s="52">
        <f>F884-G884+$L$36</f>
        <v/>
      </c>
      <c r="I884" s="51">
        <f>'2_Params'!$B$11*LN(1+EXP(-(2*E884-1)*H884))</f>
        <v/>
      </c>
    </row>
    <row r="885" ht="15" customHeight="1" s="35">
      <c r="A885" s="48">
        <f>'1_Raw_Games'!A882</f>
        <v/>
      </c>
      <c r="B885" s="49">
        <f>'1_Raw_Games'!B882</f>
        <v/>
      </c>
      <c r="C885" s="48">
        <f>'1_Raw_Games'!D882</f>
        <v/>
      </c>
      <c r="D885" s="48">
        <f>'1_Raw_Games'!C882</f>
        <v/>
      </c>
      <c r="E885" s="48">
        <f>'1_Raw_Games'!O882</f>
        <v/>
      </c>
      <c r="F885" s="52">
        <f>INDEX($L$6:$L$35,MATCH(C885,$K$6:$K$35,0))</f>
        <v/>
      </c>
      <c r="G885" s="52">
        <f>INDEX($L$6:$L$35,MATCH(D885,$K$6:$K$35,0))</f>
        <v/>
      </c>
      <c r="H885" s="52">
        <f>F885-G885+$L$36</f>
        <v/>
      </c>
      <c r="I885" s="51">
        <f>'2_Params'!$B$11*LN(1+EXP(-(2*E885-1)*H885))</f>
        <v/>
      </c>
    </row>
    <row r="886" ht="15" customHeight="1" s="35">
      <c r="A886" s="48">
        <f>'1_Raw_Games'!A883</f>
        <v/>
      </c>
      <c r="B886" s="49">
        <f>'1_Raw_Games'!B883</f>
        <v/>
      </c>
      <c r="C886" s="48">
        <f>'1_Raw_Games'!D883</f>
        <v/>
      </c>
      <c r="D886" s="48">
        <f>'1_Raw_Games'!C883</f>
        <v/>
      </c>
      <c r="E886" s="48">
        <f>'1_Raw_Games'!O883</f>
        <v/>
      </c>
      <c r="F886" s="52">
        <f>INDEX($L$6:$L$35,MATCH(C886,$K$6:$K$35,0))</f>
        <v/>
      </c>
      <c r="G886" s="52">
        <f>INDEX($L$6:$L$35,MATCH(D886,$K$6:$K$35,0))</f>
        <v/>
      </c>
      <c r="H886" s="52">
        <f>F886-G886+$L$36</f>
        <v/>
      </c>
      <c r="I886" s="51">
        <f>'2_Params'!$B$11*LN(1+EXP(-(2*E886-1)*H886))</f>
        <v/>
      </c>
    </row>
    <row r="887" ht="15" customHeight="1" s="35">
      <c r="A887" s="48">
        <f>'1_Raw_Games'!A884</f>
        <v/>
      </c>
      <c r="B887" s="49">
        <f>'1_Raw_Games'!B884</f>
        <v/>
      </c>
      <c r="C887" s="48">
        <f>'1_Raw_Games'!D884</f>
        <v/>
      </c>
      <c r="D887" s="48">
        <f>'1_Raw_Games'!C884</f>
        <v/>
      </c>
      <c r="E887" s="48">
        <f>'1_Raw_Games'!O884</f>
        <v/>
      </c>
      <c r="F887" s="52">
        <f>INDEX($L$6:$L$35,MATCH(C887,$K$6:$K$35,0))</f>
        <v/>
      </c>
      <c r="G887" s="52">
        <f>INDEX($L$6:$L$35,MATCH(D887,$K$6:$K$35,0))</f>
        <v/>
      </c>
      <c r="H887" s="52">
        <f>F887-G887+$L$36</f>
        <v/>
      </c>
      <c r="I887" s="51">
        <f>'2_Params'!$B$11*LN(1+EXP(-(2*E887-1)*H887))</f>
        <v/>
      </c>
    </row>
    <row r="888" ht="15" customHeight="1" s="35">
      <c r="A888" s="48">
        <f>'1_Raw_Games'!A885</f>
        <v/>
      </c>
      <c r="B888" s="49">
        <f>'1_Raw_Games'!B885</f>
        <v/>
      </c>
      <c r="C888" s="48">
        <f>'1_Raw_Games'!D885</f>
        <v/>
      </c>
      <c r="D888" s="48">
        <f>'1_Raw_Games'!C885</f>
        <v/>
      </c>
      <c r="E888" s="48">
        <f>'1_Raw_Games'!O885</f>
        <v/>
      </c>
      <c r="F888" s="52">
        <f>INDEX($L$6:$L$35,MATCH(C888,$K$6:$K$35,0))</f>
        <v/>
      </c>
      <c r="G888" s="52">
        <f>INDEX($L$6:$L$35,MATCH(D888,$K$6:$K$35,0))</f>
        <v/>
      </c>
      <c r="H888" s="52">
        <f>F888-G888+$L$36</f>
        <v/>
      </c>
      <c r="I888" s="51">
        <f>'2_Params'!$B$11*LN(1+EXP(-(2*E888-1)*H888))</f>
        <v/>
      </c>
    </row>
    <row r="889" ht="15" customHeight="1" s="35">
      <c r="A889" s="48">
        <f>'1_Raw_Games'!A886</f>
        <v/>
      </c>
      <c r="B889" s="49">
        <f>'1_Raw_Games'!B886</f>
        <v/>
      </c>
      <c r="C889" s="48">
        <f>'1_Raw_Games'!D886</f>
        <v/>
      </c>
      <c r="D889" s="48">
        <f>'1_Raw_Games'!C886</f>
        <v/>
      </c>
      <c r="E889" s="48">
        <f>'1_Raw_Games'!O886</f>
        <v/>
      </c>
      <c r="F889" s="52">
        <f>INDEX($L$6:$L$35,MATCH(C889,$K$6:$K$35,0))</f>
        <v/>
      </c>
      <c r="G889" s="52">
        <f>INDEX($L$6:$L$35,MATCH(D889,$K$6:$K$35,0))</f>
        <v/>
      </c>
      <c r="H889" s="52">
        <f>F889-G889+$L$36</f>
        <v/>
      </c>
      <c r="I889" s="51">
        <f>'2_Params'!$B$11*LN(1+EXP(-(2*E889-1)*H889))</f>
        <v/>
      </c>
    </row>
    <row r="890" ht="15" customHeight="1" s="35">
      <c r="A890" s="48">
        <f>'1_Raw_Games'!A887</f>
        <v/>
      </c>
      <c r="B890" s="49">
        <f>'1_Raw_Games'!B887</f>
        <v/>
      </c>
      <c r="C890" s="48">
        <f>'1_Raw_Games'!D887</f>
        <v/>
      </c>
      <c r="D890" s="48">
        <f>'1_Raw_Games'!C887</f>
        <v/>
      </c>
      <c r="E890" s="48">
        <f>'1_Raw_Games'!O887</f>
        <v/>
      </c>
      <c r="F890" s="52">
        <f>INDEX($L$6:$L$35,MATCH(C890,$K$6:$K$35,0))</f>
        <v/>
      </c>
      <c r="G890" s="52">
        <f>INDEX($L$6:$L$35,MATCH(D890,$K$6:$K$35,0))</f>
        <v/>
      </c>
      <c r="H890" s="52">
        <f>F890-G890+$L$36</f>
        <v/>
      </c>
      <c r="I890" s="51">
        <f>'2_Params'!$B$11*LN(1+EXP(-(2*E890-1)*H890))</f>
        <v/>
      </c>
    </row>
    <row r="891" ht="15" customHeight="1" s="35">
      <c r="A891" s="48">
        <f>'1_Raw_Games'!A888</f>
        <v/>
      </c>
      <c r="B891" s="49">
        <f>'1_Raw_Games'!B888</f>
        <v/>
      </c>
      <c r="C891" s="48">
        <f>'1_Raw_Games'!D888</f>
        <v/>
      </c>
      <c r="D891" s="48">
        <f>'1_Raw_Games'!C888</f>
        <v/>
      </c>
      <c r="E891" s="48">
        <f>'1_Raw_Games'!O888</f>
        <v/>
      </c>
      <c r="F891" s="52">
        <f>INDEX($L$6:$L$35,MATCH(C891,$K$6:$K$35,0))</f>
        <v/>
      </c>
      <c r="G891" s="52">
        <f>INDEX($L$6:$L$35,MATCH(D891,$K$6:$K$35,0))</f>
        <v/>
      </c>
      <c r="H891" s="52">
        <f>F891-G891+$L$36</f>
        <v/>
      </c>
      <c r="I891" s="51">
        <f>'2_Params'!$B$11*LN(1+EXP(-(2*E891-1)*H891))</f>
        <v/>
      </c>
    </row>
    <row r="892" ht="15" customHeight="1" s="35">
      <c r="A892" s="48">
        <f>'1_Raw_Games'!A889</f>
        <v/>
      </c>
      <c r="B892" s="49">
        <f>'1_Raw_Games'!B889</f>
        <v/>
      </c>
      <c r="C892" s="48">
        <f>'1_Raw_Games'!D889</f>
        <v/>
      </c>
      <c r="D892" s="48">
        <f>'1_Raw_Games'!C889</f>
        <v/>
      </c>
      <c r="E892" s="48">
        <f>'1_Raw_Games'!O889</f>
        <v/>
      </c>
      <c r="F892" s="52">
        <f>INDEX($L$6:$L$35,MATCH(C892,$K$6:$K$35,0))</f>
        <v/>
      </c>
      <c r="G892" s="52">
        <f>INDEX($L$6:$L$35,MATCH(D892,$K$6:$K$35,0))</f>
        <v/>
      </c>
      <c r="H892" s="52">
        <f>F892-G892+$L$36</f>
        <v/>
      </c>
      <c r="I892" s="51">
        <f>'2_Params'!$B$11*LN(1+EXP(-(2*E892-1)*H892))</f>
        <v/>
      </c>
    </row>
    <row r="893" ht="15" customHeight="1" s="35">
      <c r="A893" s="48">
        <f>'1_Raw_Games'!A890</f>
        <v/>
      </c>
      <c r="B893" s="49">
        <f>'1_Raw_Games'!B890</f>
        <v/>
      </c>
      <c r="C893" s="48">
        <f>'1_Raw_Games'!D890</f>
        <v/>
      </c>
      <c r="D893" s="48">
        <f>'1_Raw_Games'!C890</f>
        <v/>
      </c>
      <c r="E893" s="48">
        <f>'1_Raw_Games'!O890</f>
        <v/>
      </c>
      <c r="F893" s="52">
        <f>INDEX($L$6:$L$35,MATCH(C893,$K$6:$K$35,0))</f>
        <v/>
      </c>
      <c r="G893" s="52">
        <f>INDEX($L$6:$L$35,MATCH(D893,$K$6:$K$35,0))</f>
        <v/>
      </c>
      <c r="H893" s="52">
        <f>F893-G893+$L$36</f>
        <v/>
      </c>
      <c r="I893" s="51">
        <f>'2_Params'!$B$11*LN(1+EXP(-(2*E893-1)*H893))</f>
        <v/>
      </c>
    </row>
    <row r="894" ht="15" customHeight="1" s="35">
      <c r="A894" s="48">
        <f>'1_Raw_Games'!A891</f>
        <v/>
      </c>
      <c r="B894" s="49">
        <f>'1_Raw_Games'!B891</f>
        <v/>
      </c>
      <c r="C894" s="48">
        <f>'1_Raw_Games'!D891</f>
        <v/>
      </c>
      <c r="D894" s="48">
        <f>'1_Raw_Games'!C891</f>
        <v/>
      </c>
      <c r="E894" s="48">
        <f>'1_Raw_Games'!O891</f>
        <v/>
      </c>
      <c r="F894" s="52">
        <f>INDEX($L$6:$L$35,MATCH(C894,$K$6:$K$35,0))</f>
        <v/>
      </c>
      <c r="G894" s="52">
        <f>INDEX($L$6:$L$35,MATCH(D894,$K$6:$K$35,0))</f>
        <v/>
      </c>
      <c r="H894" s="52">
        <f>F894-G894+$L$36</f>
        <v/>
      </c>
      <c r="I894" s="51">
        <f>'2_Params'!$B$11*LN(1+EXP(-(2*E894-1)*H894))</f>
        <v/>
      </c>
    </row>
    <row r="895" ht="15" customHeight="1" s="35">
      <c r="A895" s="48">
        <f>'1_Raw_Games'!A892</f>
        <v/>
      </c>
      <c r="B895" s="49">
        <f>'1_Raw_Games'!B892</f>
        <v/>
      </c>
      <c r="C895" s="48">
        <f>'1_Raw_Games'!D892</f>
        <v/>
      </c>
      <c r="D895" s="48">
        <f>'1_Raw_Games'!C892</f>
        <v/>
      </c>
      <c r="E895" s="48">
        <f>'1_Raw_Games'!O892</f>
        <v/>
      </c>
      <c r="F895" s="52">
        <f>INDEX($L$6:$L$35,MATCH(C895,$K$6:$K$35,0))</f>
        <v/>
      </c>
      <c r="G895" s="52">
        <f>INDEX($L$6:$L$35,MATCH(D895,$K$6:$K$35,0))</f>
        <v/>
      </c>
      <c r="H895" s="52">
        <f>F895-G895+$L$36</f>
        <v/>
      </c>
      <c r="I895" s="51">
        <f>'2_Params'!$B$11*LN(1+EXP(-(2*E895-1)*H895))</f>
        <v/>
      </c>
    </row>
    <row r="896" ht="15" customHeight="1" s="35">
      <c r="A896" s="48">
        <f>'1_Raw_Games'!A893</f>
        <v/>
      </c>
      <c r="B896" s="49">
        <f>'1_Raw_Games'!B893</f>
        <v/>
      </c>
      <c r="C896" s="48">
        <f>'1_Raw_Games'!D893</f>
        <v/>
      </c>
      <c r="D896" s="48">
        <f>'1_Raw_Games'!C893</f>
        <v/>
      </c>
      <c r="E896" s="48">
        <f>'1_Raw_Games'!O893</f>
        <v/>
      </c>
      <c r="F896" s="52">
        <f>INDEX($L$6:$L$35,MATCH(C896,$K$6:$K$35,0))</f>
        <v/>
      </c>
      <c r="G896" s="52">
        <f>INDEX($L$6:$L$35,MATCH(D896,$K$6:$K$35,0))</f>
        <v/>
      </c>
      <c r="H896" s="52">
        <f>F896-G896+$L$36</f>
        <v/>
      </c>
      <c r="I896" s="51">
        <f>'2_Params'!$B$11*LN(1+EXP(-(2*E896-1)*H896))</f>
        <v/>
      </c>
    </row>
    <row r="897" ht="15" customHeight="1" s="35">
      <c r="A897" s="48">
        <f>'1_Raw_Games'!A894</f>
        <v/>
      </c>
      <c r="B897" s="49">
        <f>'1_Raw_Games'!B894</f>
        <v/>
      </c>
      <c r="C897" s="48">
        <f>'1_Raw_Games'!D894</f>
        <v/>
      </c>
      <c r="D897" s="48">
        <f>'1_Raw_Games'!C894</f>
        <v/>
      </c>
      <c r="E897" s="48">
        <f>'1_Raw_Games'!O894</f>
        <v/>
      </c>
      <c r="F897" s="52">
        <f>INDEX($L$6:$L$35,MATCH(C897,$K$6:$K$35,0))</f>
        <v/>
      </c>
      <c r="G897" s="52">
        <f>INDEX($L$6:$L$35,MATCH(D897,$K$6:$K$35,0))</f>
        <v/>
      </c>
      <c r="H897" s="52">
        <f>F897-G897+$L$36</f>
        <v/>
      </c>
      <c r="I897" s="51">
        <f>'2_Params'!$B$11*LN(1+EXP(-(2*E897-1)*H897))</f>
        <v/>
      </c>
    </row>
    <row r="898" ht="15" customHeight="1" s="35">
      <c r="A898" s="48">
        <f>'1_Raw_Games'!A895</f>
        <v/>
      </c>
      <c r="B898" s="49">
        <f>'1_Raw_Games'!B895</f>
        <v/>
      </c>
      <c r="C898" s="48">
        <f>'1_Raw_Games'!D895</f>
        <v/>
      </c>
      <c r="D898" s="48">
        <f>'1_Raw_Games'!C895</f>
        <v/>
      </c>
      <c r="E898" s="48">
        <f>'1_Raw_Games'!O895</f>
        <v/>
      </c>
      <c r="F898" s="52">
        <f>INDEX($L$6:$L$35,MATCH(C898,$K$6:$K$35,0))</f>
        <v/>
      </c>
      <c r="G898" s="52">
        <f>INDEX($L$6:$L$35,MATCH(D898,$K$6:$K$35,0))</f>
        <v/>
      </c>
      <c r="H898" s="52">
        <f>F898-G898+$L$36</f>
        <v/>
      </c>
      <c r="I898" s="51">
        <f>'2_Params'!$B$11*LN(1+EXP(-(2*E898-1)*H898))</f>
        <v/>
      </c>
    </row>
    <row r="899" ht="15" customHeight="1" s="35">
      <c r="A899" s="48">
        <f>'1_Raw_Games'!A896</f>
        <v/>
      </c>
      <c r="B899" s="49">
        <f>'1_Raw_Games'!B896</f>
        <v/>
      </c>
      <c r="C899" s="48">
        <f>'1_Raw_Games'!D896</f>
        <v/>
      </c>
      <c r="D899" s="48">
        <f>'1_Raw_Games'!C896</f>
        <v/>
      </c>
      <c r="E899" s="48">
        <f>'1_Raw_Games'!O896</f>
        <v/>
      </c>
      <c r="F899" s="52">
        <f>INDEX($L$6:$L$35,MATCH(C899,$K$6:$K$35,0))</f>
        <v/>
      </c>
      <c r="G899" s="52">
        <f>INDEX($L$6:$L$35,MATCH(D899,$K$6:$K$35,0))</f>
        <v/>
      </c>
      <c r="H899" s="52">
        <f>F899-G899+$L$36</f>
        <v/>
      </c>
      <c r="I899" s="51">
        <f>'2_Params'!$B$11*LN(1+EXP(-(2*E899-1)*H899))</f>
        <v/>
      </c>
    </row>
    <row r="900" ht="15" customHeight="1" s="35">
      <c r="A900" s="48">
        <f>'1_Raw_Games'!A897</f>
        <v/>
      </c>
      <c r="B900" s="49">
        <f>'1_Raw_Games'!B897</f>
        <v/>
      </c>
      <c r="C900" s="48">
        <f>'1_Raw_Games'!D897</f>
        <v/>
      </c>
      <c r="D900" s="48">
        <f>'1_Raw_Games'!C897</f>
        <v/>
      </c>
      <c r="E900" s="48">
        <f>'1_Raw_Games'!O897</f>
        <v/>
      </c>
      <c r="F900" s="52">
        <f>INDEX($L$6:$L$35,MATCH(C900,$K$6:$K$35,0))</f>
        <v/>
      </c>
      <c r="G900" s="52">
        <f>INDEX($L$6:$L$35,MATCH(D900,$K$6:$K$35,0))</f>
        <v/>
      </c>
      <c r="H900" s="52">
        <f>F900-G900+$L$36</f>
        <v/>
      </c>
      <c r="I900" s="51">
        <f>'2_Params'!$B$11*LN(1+EXP(-(2*E900-1)*H900))</f>
        <v/>
      </c>
    </row>
    <row r="901" ht="15" customHeight="1" s="35">
      <c r="A901" s="48">
        <f>'1_Raw_Games'!A898</f>
        <v/>
      </c>
      <c r="B901" s="49">
        <f>'1_Raw_Games'!B898</f>
        <v/>
      </c>
      <c r="C901" s="48">
        <f>'1_Raw_Games'!D898</f>
        <v/>
      </c>
      <c r="D901" s="48">
        <f>'1_Raw_Games'!C898</f>
        <v/>
      </c>
      <c r="E901" s="48">
        <f>'1_Raw_Games'!O898</f>
        <v/>
      </c>
      <c r="F901" s="52">
        <f>INDEX($L$6:$L$35,MATCH(C901,$K$6:$K$35,0))</f>
        <v/>
      </c>
      <c r="G901" s="52">
        <f>INDEX($L$6:$L$35,MATCH(D901,$K$6:$K$35,0))</f>
        <v/>
      </c>
      <c r="H901" s="52">
        <f>F901-G901+$L$36</f>
        <v/>
      </c>
      <c r="I901" s="51">
        <f>'2_Params'!$B$11*LN(1+EXP(-(2*E901-1)*H901))</f>
        <v/>
      </c>
    </row>
    <row r="902" ht="15" customHeight="1" s="35">
      <c r="A902" s="48">
        <f>'1_Raw_Games'!A899</f>
        <v/>
      </c>
      <c r="B902" s="49">
        <f>'1_Raw_Games'!B899</f>
        <v/>
      </c>
      <c r="C902" s="48">
        <f>'1_Raw_Games'!D899</f>
        <v/>
      </c>
      <c r="D902" s="48">
        <f>'1_Raw_Games'!C899</f>
        <v/>
      </c>
      <c r="E902" s="48">
        <f>'1_Raw_Games'!O899</f>
        <v/>
      </c>
      <c r="F902" s="52">
        <f>INDEX($L$6:$L$35,MATCH(C902,$K$6:$K$35,0))</f>
        <v/>
      </c>
      <c r="G902" s="52">
        <f>INDEX($L$6:$L$35,MATCH(D902,$K$6:$K$35,0))</f>
        <v/>
      </c>
      <c r="H902" s="52">
        <f>F902-G902+$L$36</f>
        <v/>
      </c>
      <c r="I902" s="51">
        <f>'2_Params'!$B$11*LN(1+EXP(-(2*E902-1)*H902))</f>
        <v/>
      </c>
    </row>
    <row r="903" ht="15" customHeight="1" s="35">
      <c r="A903" s="48">
        <f>'1_Raw_Games'!A900</f>
        <v/>
      </c>
      <c r="B903" s="49">
        <f>'1_Raw_Games'!B900</f>
        <v/>
      </c>
      <c r="C903" s="48">
        <f>'1_Raw_Games'!D900</f>
        <v/>
      </c>
      <c r="D903" s="48">
        <f>'1_Raw_Games'!C900</f>
        <v/>
      </c>
      <c r="E903" s="48">
        <f>'1_Raw_Games'!O900</f>
        <v/>
      </c>
      <c r="F903" s="52">
        <f>INDEX($L$6:$L$35,MATCH(C903,$K$6:$K$35,0))</f>
        <v/>
      </c>
      <c r="G903" s="52">
        <f>INDEX($L$6:$L$35,MATCH(D903,$K$6:$K$35,0))</f>
        <v/>
      </c>
      <c r="H903" s="52">
        <f>F903-G903+$L$36</f>
        <v/>
      </c>
      <c r="I903" s="51">
        <f>'2_Params'!$B$11*LN(1+EXP(-(2*E903-1)*H903))</f>
        <v/>
      </c>
    </row>
    <row r="904" ht="15" customHeight="1" s="35">
      <c r="A904" s="48">
        <f>'1_Raw_Games'!A901</f>
        <v/>
      </c>
      <c r="B904" s="49">
        <f>'1_Raw_Games'!B901</f>
        <v/>
      </c>
      <c r="C904" s="48">
        <f>'1_Raw_Games'!D901</f>
        <v/>
      </c>
      <c r="D904" s="48">
        <f>'1_Raw_Games'!C901</f>
        <v/>
      </c>
      <c r="E904" s="48">
        <f>'1_Raw_Games'!O901</f>
        <v/>
      </c>
      <c r="F904" s="52">
        <f>INDEX($L$6:$L$35,MATCH(C904,$K$6:$K$35,0))</f>
        <v/>
      </c>
      <c r="G904" s="52">
        <f>INDEX($L$6:$L$35,MATCH(D904,$K$6:$K$35,0))</f>
        <v/>
      </c>
      <c r="H904" s="52">
        <f>F904-G904+$L$36</f>
        <v/>
      </c>
      <c r="I904" s="51">
        <f>'2_Params'!$B$11*LN(1+EXP(-(2*E904-1)*H904))</f>
        <v/>
      </c>
    </row>
    <row r="905" ht="15" customHeight="1" s="35">
      <c r="A905" s="48">
        <f>'1_Raw_Games'!A902</f>
        <v/>
      </c>
      <c r="B905" s="49">
        <f>'1_Raw_Games'!B902</f>
        <v/>
      </c>
      <c r="C905" s="48">
        <f>'1_Raw_Games'!D902</f>
        <v/>
      </c>
      <c r="D905" s="48">
        <f>'1_Raw_Games'!C902</f>
        <v/>
      </c>
      <c r="E905" s="48">
        <f>'1_Raw_Games'!O902</f>
        <v/>
      </c>
      <c r="F905" s="52">
        <f>INDEX($L$6:$L$35,MATCH(C905,$K$6:$K$35,0))</f>
        <v/>
      </c>
      <c r="G905" s="52">
        <f>INDEX($L$6:$L$35,MATCH(D905,$K$6:$K$35,0))</f>
        <v/>
      </c>
      <c r="H905" s="52">
        <f>F905-G905+$L$36</f>
        <v/>
      </c>
      <c r="I905" s="51">
        <f>'2_Params'!$B$11*LN(1+EXP(-(2*E905-1)*H905))</f>
        <v/>
      </c>
    </row>
    <row r="906" ht="15" customHeight="1" s="35">
      <c r="A906" s="48">
        <f>'1_Raw_Games'!A903</f>
        <v/>
      </c>
      <c r="B906" s="49">
        <f>'1_Raw_Games'!B903</f>
        <v/>
      </c>
      <c r="C906" s="48">
        <f>'1_Raw_Games'!D903</f>
        <v/>
      </c>
      <c r="D906" s="48">
        <f>'1_Raw_Games'!C903</f>
        <v/>
      </c>
      <c r="E906" s="48">
        <f>'1_Raw_Games'!O903</f>
        <v/>
      </c>
      <c r="F906" s="52">
        <f>INDEX($L$6:$L$35,MATCH(C906,$K$6:$K$35,0))</f>
        <v/>
      </c>
      <c r="G906" s="52">
        <f>INDEX($L$6:$L$35,MATCH(D906,$K$6:$K$35,0))</f>
        <v/>
      </c>
      <c r="H906" s="52">
        <f>F906-G906+$L$36</f>
        <v/>
      </c>
      <c r="I906" s="51">
        <f>'2_Params'!$B$11*LN(1+EXP(-(2*E906-1)*H906))</f>
        <v/>
      </c>
    </row>
    <row r="907" ht="15" customHeight="1" s="35">
      <c r="A907" s="48">
        <f>'1_Raw_Games'!A904</f>
        <v/>
      </c>
      <c r="B907" s="49">
        <f>'1_Raw_Games'!B904</f>
        <v/>
      </c>
      <c r="C907" s="48">
        <f>'1_Raw_Games'!D904</f>
        <v/>
      </c>
      <c r="D907" s="48">
        <f>'1_Raw_Games'!C904</f>
        <v/>
      </c>
      <c r="E907" s="48">
        <f>'1_Raw_Games'!O904</f>
        <v/>
      </c>
      <c r="F907" s="52">
        <f>INDEX($L$6:$L$35,MATCH(C907,$K$6:$K$35,0))</f>
        <v/>
      </c>
      <c r="G907" s="52">
        <f>INDEX($L$6:$L$35,MATCH(D907,$K$6:$K$35,0))</f>
        <v/>
      </c>
      <c r="H907" s="52">
        <f>F907-G907+$L$36</f>
        <v/>
      </c>
      <c r="I907" s="51">
        <f>'2_Params'!$B$11*LN(1+EXP(-(2*E907-1)*H907))</f>
        <v/>
      </c>
    </row>
    <row r="908" ht="15" customHeight="1" s="35">
      <c r="A908" s="48">
        <f>'1_Raw_Games'!A905</f>
        <v/>
      </c>
      <c r="B908" s="49">
        <f>'1_Raw_Games'!B905</f>
        <v/>
      </c>
      <c r="C908" s="48">
        <f>'1_Raw_Games'!D905</f>
        <v/>
      </c>
      <c r="D908" s="48">
        <f>'1_Raw_Games'!C905</f>
        <v/>
      </c>
      <c r="E908" s="48">
        <f>'1_Raw_Games'!O905</f>
        <v/>
      </c>
      <c r="F908" s="52">
        <f>INDEX($L$6:$L$35,MATCH(C908,$K$6:$K$35,0))</f>
        <v/>
      </c>
      <c r="G908" s="52">
        <f>INDEX($L$6:$L$35,MATCH(D908,$K$6:$K$35,0))</f>
        <v/>
      </c>
      <c r="H908" s="52">
        <f>F908-G908+$L$36</f>
        <v/>
      </c>
      <c r="I908" s="51">
        <f>'2_Params'!$B$11*LN(1+EXP(-(2*E908-1)*H908))</f>
        <v/>
      </c>
    </row>
    <row r="909" ht="15" customHeight="1" s="35">
      <c r="A909" s="48">
        <f>'1_Raw_Games'!A906</f>
        <v/>
      </c>
      <c r="B909" s="49">
        <f>'1_Raw_Games'!B906</f>
        <v/>
      </c>
      <c r="C909" s="48">
        <f>'1_Raw_Games'!D906</f>
        <v/>
      </c>
      <c r="D909" s="48">
        <f>'1_Raw_Games'!C906</f>
        <v/>
      </c>
      <c r="E909" s="48">
        <f>'1_Raw_Games'!O906</f>
        <v/>
      </c>
      <c r="F909" s="52">
        <f>INDEX($L$6:$L$35,MATCH(C909,$K$6:$K$35,0))</f>
        <v/>
      </c>
      <c r="G909" s="52">
        <f>INDEX($L$6:$L$35,MATCH(D909,$K$6:$K$35,0))</f>
        <v/>
      </c>
      <c r="H909" s="52">
        <f>F909-G909+$L$36</f>
        <v/>
      </c>
      <c r="I909" s="51">
        <f>'2_Params'!$B$11*LN(1+EXP(-(2*E909-1)*H909))</f>
        <v/>
      </c>
    </row>
    <row r="910" ht="15" customHeight="1" s="35">
      <c r="A910" s="48">
        <f>'1_Raw_Games'!A907</f>
        <v/>
      </c>
      <c r="B910" s="49">
        <f>'1_Raw_Games'!B907</f>
        <v/>
      </c>
      <c r="C910" s="48">
        <f>'1_Raw_Games'!D907</f>
        <v/>
      </c>
      <c r="D910" s="48">
        <f>'1_Raw_Games'!C907</f>
        <v/>
      </c>
      <c r="E910" s="48">
        <f>'1_Raw_Games'!O907</f>
        <v/>
      </c>
      <c r="F910" s="52">
        <f>INDEX($L$6:$L$35,MATCH(C910,$K$6:$K$35,0))</f>
        <v/>
      </c>
      <c r="G910" s="52">
        <f>INDEX($L$6:$L$35,MATCH(D910,$K$6:$K$35,0))</f>
        <v/>
      </c>
      <c r="H910" s="52">
        <f>F910-G910+$L$36</f>
        <v/>
      </c>
      <c r="I910" s="51">
        <f>'2_Params'!$B$11*LN(1+EXP(-(2*E910-1)*H910))</f>
        <v/>
      </c>
    </row>
    <row r="911" ht="15" customHeight="1" s="35">
      <c r="A911" s="48">
        <f>'1_Raw_Games'!A908</f>
        <v/>
      </c>
      <c r="B911" s="49">
        <f>'1_Raw_Games'!B908</f>
        <v/>
      </c>
      <c r="C911" s="48">
        <f>'1_Raw_Games'!D908</f>
        <v/>
      </c>
      <c r="D911" s="48">
        <f>'1_Raw_Games'!C908</f>
        <v/>
      </c>
      <c r="E911" s="48">
        <f>'1_Raw_Games'!O908</f>
        <v/>
      </c>
      <c r="F911" s="52">
        <f>INDEX($L$6:$L$35,MATCH(C911,$K$6:$K$35,0))</f>
        <v/>
      </c>
      <c r="G911" s="52">
        <f>INDEX($L$6:$L$35,MATCH(D911,$K$6:$K$35,0))</f>
        <v/>
      </c>
      <c r="H911" s="52">
        <f>F911-G911+$L$36</f>
        <v/>
      </c>
      <c r="I911" s="51">
        <f>'2_Params'!$B$11*LN(1+EXP(-(2*E911-1)*H911))</f>
        <v/>
      </c>
    </row>
    <row r="912" ht="15" customHeight="1" s="35">
      <c r="A912" s="48">
        <f>'1_Raw_Games'!A909</f>
        <v/>
      </c>
      <c r="B912" s="49">
        <f>'1_Raw_Games'!B909</f>
        <v/>
      </c>
      <c r="C912" s="48">
        <f>'1_Raw_Games'!D909</f>
        <v/>
      </c>
      <c r="D912" s="48">
        <f>'1_Raw_Games'!C909</f>
        <v/>
      </c>
      <c r="E912" s="48">
        <f>'1_Raw_Games'!O909</f>
        <v/>
      </c>
      <c r="F912" s="52">
        <f>INDEX($L$6:$L$35,MATCH(C912,$K$6:$K$35,0))</f>
        <v/>
      </c>
      <c r="G912" s="52">
        <f>INDEX($L$6:$L$35,MATCH(D912,$K$6:$K$35,0))</f>
        <v/>
      </c>
      <c r="H912" s="52">
        <f>F912-G912+$L$36</f>
        <v/>
      </c>
      <c r="I912" s="51">
        <f>'2_Params'!$B$11*LN(1+EXP(-(2*E912-1)*H912))</f>
        <v/>
      </c>
    </row>
    <row r="913" ht="15" customHeight="1" s="35">
      <c r="A913" s="48">
        <f>'1_Raw_Games'!A910</f>
        <v/>
      </c>
      <c r="B913" s="49">
        <f>'1_Raw_Games'!B910</f>
        <v/>
      </c>
      <c r="C913" s="48">
        <f>'1_Raw_Games'!D910</f>
        <v/>
      </c>
      <c r="D913" s="48">
        <f>'1_Raw_Games'!C910</f>
        <v/>
      </c>
      <c r="E913" s="48">
        <f>'1_Raw_Games'!O910</f>
        <v/>
      </c>
      <c r="F913" s="52">
        <f>INDEX($L$6:$L$35,MATCH(C913,$K$6:$K$35,0))</f>
        <v/>
      </c>
      <c r="G913" s="52">
        <f>INDEX($L$6:$L$35,MATCH(D913,$K$6:$K$35,0))</f>
        <v/>
      </c>
      <c r="H913" s="52">
        <f>F913-G913+$L$36</f>
        <v/>
      </c>
      <c r="I913" s="51">
        <f>'2_Params'!$B$11*LN(1+EXP(-(2*E913-1)*H913))</f>
        <v/>
      </c>
    </row>
    <row r="914" ht="15" customHeight="1" s="35">
      <c r="A914" s="48">
        <f>'1_Raw_Games'!A911</f>
        <v/>
      </c>
      <c r="B914" s="49">
        <f>'1_Raw_Games'!B911</f>
        <v/>
      </c>
      <c r="C914" s="48">
        <f>'1_Raw_Games'!D911</f>
        <v/>
      </c>
      <c r="D914" s="48">
        <f>'1_Raw_Games'!C911</f>
        <v/>
      </c>
      <c r="E914" s="48">
        <f>'1_Raw_Games'!O911</f>
        <v/>
      </c>
      <c r="F914" s="52">
        <f>INDEX($L$6:$L$35,MATCH(C914,$K$6:$K$35,0))</f>
        <v/>
      </c>
      <c r="G914" s="52">
        <f>INDEX($L$6:$L$35,MATCH(D914,$K$6:$K$35,0))</f>
        <v/>
      </c>
      <c r="H914" s="52">
        <f>F914-G914+$L$36</f>
        <v/>
      </c>
      <c r="I914" s="51">
        <f>'2_Params'!$B$11*LN(1+EXP(-(2*E914-1)*H914))</f>
        <v/>
      </c>
    </row>
    <row r="915" ht="15" customHeight="1" s="35">
      <c r="A915" s="48">
        <f>'1_Raw_Games'!A912</f>
        <v/>
      </c>
      <c r="B915" s="49">
        <f>'1_Raw_Games'!B912</f>
        <v/>
      </c>
      <c r="C915" s="48">
        <f>'1_Raw_Games'!D912</f>
        <v/>
      </c>
      <c r="D915" s="48">
        <f>'1_Raw_Games'!C912</f>
        <v/>
      </c>
      <c r="E915" s="48">
        <f>'1_Raw_Games'!O912</f>
        <v/>
      </c>
      <c r="F915" s="52">
        <f>INDEX($L$6:$L$35,MATCH(C915,$K$6:$K$35,0))</f>
        <v/>
      </c>
      <c r="G915" s="52">
        <f>INDEX($L$6:$L$35,MATCH(D915,$K$6:$K$35,0))</f>
        <v/>
      </c>
      <c r="H915" s="52">
        <f>F915-G915+$L$36</f>
        <v/>
      </c>
      <c r="I915" s="51">
        <f>'2_Params'!$B$11*LN(1+EXP(-(2*E915-1)*H915))</f>
        <v/>
      </c>
    </row>
    <row r="916" ht="15" customHeight="1" s="35">
      <c r="A916" s="48">
        <f>'1_Raw_Games'!A913</f>
        <v/>
      </c>
      <c r="B916" s="49">
        <f>'1_Raw_Games'!B913</f>
        <v/>
      </c>
      <c r="C916" s="48">
        <f>'1_Raw_Games'!D913</f>
        <v/>
      </c>
      <c r="D916" s="48">
        <f>'1_Raw_Games'!C913</f>
        <v/>
      </c>
      <c r="E916" s="48">
        <f>'1_Raw_Games'!O913</f>
        <v/>
      </c>
      <c r="F916" s="52">
        <f>INDEX($L$6:$L$35,MATCH(C916,$K$6:$K$35,0))</f>
        <v/>
      </c>
      <c r="G916" s="52">
        <f>INDEX($L$6:$L$35,MATCH(D916,$K$6:$K$35,0))</f>
        <v/>
      </c>
      <c r="H916" s="52">
        <f>F916-G916+$L$36</f>
        <v/>
      </c>
      <c r="I916" s="51">
        <f>'2_Params'!$B$11*LN(1+EXP(-(2*E916-1)*H916))</f>
        <v/>
      </c>
    </row>
    <row r="917" ht="15" customHeight="1" s="35">
      <c r="A917" s="48">
        <f>'1_Raw_Games'!A914</f>
        <v/>
      </c>
      <c r="B917" s="49">
        <f>'1_Raw_Games'!B914</f>
        <v/>
      </c>
      <c r="C917" s="48">
        <f>'1_Raw_Games'!D914</f>
        <v/>
      </c>
      <c r="D917" s="48">
        <f>'1_Raw_Games'!C914</f>
        <v/>
      </c>
      <c r="E917" s="48">
        <f>'1_Raw_Games'!O914</f>
        <v/>
      </c>
      <c r="F917" s="52">
        <f>INDEX($L$6:$L$35,MATCH(C917,$K$6:$K$35,0))</f>
        <v/>
      </c>
      <c r="G917" s="52">
        <f>INDEX($L$6:$L$35,MATCH(D917,$K$6:$K$35,0))</f>
        <v/>
      </c>
      <c r="H917" s="52">
        <f>F917-G917+$L$36</f>
        <v/>
      </c>
      <c r="I917" s="51">
        <f>'2_Params'!$B$11*LN(1+EXP(-(2*E917-1)*H917))</f>
        <v/>
      </c>
    </row>
    <row r="918" ht="15" customHeight="1" s="35">
      <c r="A918" s="48">
        <f>'1_Raw_Games'!A915</f>
        <v/>
      </c>
      <c r="B918" s="49">
        <f>'1_Raw_Games'!B915</f>
        <v/>
      </c>
      <c r="C918" s="48">
        <f>'1_Raw_Games'!D915</f>
        <v/>
      </c>
      <c r="D918" s="48">
        <f>'1_Raw_Games'!C915</f>
        <v/>
      </c>
      <c r="E918" s="48">
        <f>'1_Raw_Games'!O915</f>
        <v/>
      </c>
      <c r="F918" s="52">
        <f>INDEX($L$6:$L$35,MATCH(C918,$K$6:$K$35,0))</f>
        <v/>
      </c>
      <c r="G918" s="52">
        <f>INDEX($L$6:$L$35,MATCH(D918,$K$6:$K$35,0))</f>
        <v/>
      </c>
      <c r="H918" s="52">
        <f>F918-G918+$L$36</f>
        <v/>
      </c>
      <c r="I918" s="51">
        <f>'2_Params'!$B$11*LN(1+EXP(-(2*E918-1)*H918))</f>
        <v/>
      </c>
    </row>
    <row r="919" ht="15" customHeight="1" s="35">
      <c r="A919" s="48">
        <f>'1_Raw_Games'!A916</f>
        <v/>
      </c>
      <c r="B919" s="49">
        <f>'1_Raw_Games'!B916</f>
        <v/>
      </c>
      <c r="C919" s="48">
        <f>'1_Raw_Games'!D916</f>
        <v/>
      </c>
      <c r="D919" s="48">
        <f>'1_Raw_Games'!C916</f>
        <v/>
      </c>
      <c r="E919" s="48">
        <f>'1_Raw_Games'!O916</f>
        <v/>
      </c>
      <c r="F919" s="52">
        <f>INDEX($L$6:$L$35,MATCH(C919,$K$6:$K$35,0))</f>
        <v/>
      </c>
      <c r="G919" s="52">
        <f>INDEX($L$6:$L$35,MATCH(D919,$K$6:$K$35,0))</f>
        <v/>
      </c>
      <c r="H919" s="52">
        <f>F919-G919+$L$36</f>
        <v/>
      </c>
      <c r="I919" s="51">
        <f>'2_Params'!$B$11*LN(1+EXP(-(2*E919-1)*H919))</f>
        <v/>
      </c>
    </row>
    <row r="920" ht="15" customHeight="1" s="35">
      <c r="A920" s="48">
        <f>'1_Raw_Games'!A917</f>
        <v/>
      </c>
      <c r="B920" s="49">
        <f>'1_Raw_Games'!B917</f>
        <v/>
      </c>
      <c r="C920" s="48">
        <f>'1_Raw_Games'!D917</f>
        <v/>
      </c>
      <c r="D920" s="48">
        <f>'1_Raw_Games'!C917</f>
        <v/>
      </c>
      <c r="E920" s="48">
        <f>'1_Raw_Games'!O917</f>
        <v/>
      </c>
      <c r="F920" s="52">
        <f>INDEX($L$6:$L$35,MATCH(C920,$K$6:$K$35,0))</f>
        <v/>
      </c>
      <c r="G920" s="52">
        <f>INDEX($L$6:$L$35,MATCH(D920,$K$6:$K$35,0))</f>
        <v/>
      </c>
      <c r="H920" s="52">
        <f>F920-G920+$L$36</f>
        <v/>
      </c>
      <c r="I920" s="51">
        <f>'2_Params'!$B$11*LN(1+EXP(-(2*E920-1)*H920))</f>
        <v/>
      </c>
    </row>
    <row r="921" ht="15" customHeight="1" s="35">
      <c r="A921" s="48">
        <f>'1_Raw_Games'!A918</f>
        <v/>
      </c>
      <c r="B921" s="49">
        <f>'1_Raw_Games'!B918</f>
        <v/>
      </c>
      <c r="C921" s="48">
        <f>'1_Raw_Games'!D918</f>
        <v/>
      </c>
      <c r="D921" s="48">
        <f>'1_Raw_Games'!C918</f>
        <v/>
      </c>
      <c r="E921" s="48">
        <f>'1_Raw_Games'!O918</f>
        <v/>
      </c>
      <c r="F921" s="52">
        <f>INDEX($L$6:$L$35,MATCH(C921,$K$6:$K$35,0))</f>
        <v/>
      </c>
      <c r="G921" s="52">
        <f>INDEX($L$6:$L$35,MATCH(D921,$K$6:$K$35,0))</f>
        <v/>
      </c>
      <c r="H921" s="52">
        <f>F921-G921+$L$36</f>
        <v/>
      </c>
      <c r="I921" s="51">
        <f>'2_Params'!$B$11*LN(1+EXP(-(2*E921-1)*H921))</f>
        <v/>
      </c>
    </row>
    <row r="922" ht="15" customHeight="1" s="35">
      <c r="A922" s="48">
        <f>'1_Raw_Games'!A919</f>
        <v/>
      </c>
      <c r="B922" s="49">
        <f>'1_Raw_Games'!B919</f>
        <v/>
      </c>
      <c r="C922" s="48">
        <f>'1_Raw_Games'!D919</f>
        <v/>
      </c>
      <c r="D922" s="48">
        <f>'1_Raw_Games'!C919</f>
        <v/>
      </c>
      <c r="E922" s="48">
        <f>'1_Raw_Games'!O919</f>
        <v/>
      </c>
      <c r="F922" s="52">
        <f>INDEX($L$6:$L$35,MATCH(C922,$K$6:$K$35,0))</f>
        <v/>
      </c>
      <c r="G922" s="52">
        <f>INDEX($L$6:$L$35,MATCH(D922,$K$6:$K$35,0))</f>
        <v/>
      </c>
      <c r="H922" s="52">
        <f>F922-G922+$L$36</f>
        <v/>
      </c>
      <c r="I922" s="51">
        <f>'2_Params'!$B$11*LN(1+EXP(-(2*E922-1)*H922))</f>
        <v/>
      </c>
    </row>
    <row r="923" ht="15" customHeight="1" s="35">
      <c r="A923" s="48">
        <f>'1_Raw_Games'!A920</f>
        <v/>
      </c>
      <c r="B923" s="49">
        <f>'1_Raw_Games'!B920</f>
        <v/>
      </c>
      <c r="C923" s="48">
        <f>'1_Raw_Games'!D920</f>
        <v/>
      </c>
      <c r="D923" s="48">
        <f>'1_Raw_Games'!C920</f>
        <v/>
      </c>
      <c r="E923" s="48">
        <f>'1_Raw_Games'!O920</f>
        <v/>
      </c>
      <c r="F923" s="52">
        <f>INDEX($L$6:$L$35,MATCH(C923,$K$6:$K$35,0))</f>
        <v/>
      </c>
      <c r="G923" s="52">
        <f>INDEX($L$6:$L$35,MATCH(D923,$K$6:$K$35,0))</f>
        <v/>
      </c>
      <c r="H923" s="52">
        <f>F923-G923+$L$36</f>
        <v/>
      </c>
      <c r="I923" s="51">
        <f>'2_Params'!$B$11*LN(1+EXP(-(2*E923-1)*H923))</f>
        <v/>
      </c>
    </row>
    <row r="924" ht="15" customHeight="1" s="35">
      <c r="A924" s="48">
        <f>'1_Raw_Games'!A921</f>
        <v/>
      </c>
      <c r="B924" s="49">
        <f>'1_Raw_Games'!B921</f>
        <v/>
      </c>
      <c r="C924" s="48">
        <f>'1_Raw_Games'!D921</f>
        <v/>
      </c>
      <c r="D924" s="48">
        <f>'1_Raw_Games'!C921</f>
        <v/>
      </c>
      <c r="E924" s="48">
        <f>'1_Raw_Games'!O921</f>
        <v/>
      </c>
      <c r="F924" s="52">
        <f>INDEX($L$6:$L$35,MATCH(C924,$K$6:$K$35,0))</f>
        <v/>
      </c>
      <c r="G924" s="52">
        <f>INDEX($L$6:$L$35,MATCH(D924,$K$6:$K$35,0))</f>
        <v/>
      </c>
      <c r="H924" s="52">
        <f>F924-G924+$L$36</f>
        <v/>
      </c>
      <c r="I924" s="51">
        <f>'2_Params'!$B$11*LN(1+EXP(-(2*E924-1)*H924))</f>
        <v/>
      </c>
    </row>
    <row r="925" ht="15" customHeight="1" s="35">
      <c r="A925" s="48">
        <f>'1_Raw_Games'!A922</f>
        <v/>
      </c>
      <c r="B925" s="49">
        <f>'1_Raw_Games'!B922</f>
        <v/>
      </c>
      <c r="C925" s="48">
        <f>'1_Raw_Games'!D922</f>
        <v/>
      </c>
      <c r="D925" s="48">
        <f>'1_Raw_Games'!C922</f>
        <v/>
      </c>
      <c r="E925" s="48">
        <f>'1_Raw_Games'!O922</f>
        <v/>
      </c>
      <c r="F925" s="52">
        <f>INDEX($L$6:$L$35,MATCH(C925,$K$6:$K$35,0))</f>
        <v/>
      </c>
      <c r="G925" s="52">
        <f>INDEX($L$6:$L$35,MATCH(D925,$K$6:$K$35,0))</f>
        <v/>
      </c>
      <c r="H925" s="52">
        <f>F925-G925+$L$36</f>
        <v/>
      </c>
      <c r="I925" s="51">
        <f>'2_Params'!$B$11*LN(1+EXP(-(2*E925-1)*H925))</f>
        <v/>
      </c>
    </row>
    <row r="926" ht="15" customHeight="1" s="35">
      <c r="A926" s="48">
        <f>'1_Raw_Games'!A923</f>
        <v/>
      </c>
      <c r="B926" s="49">
        <f>'1_Raw_Games'!B923</f>
        <v/>
      </c>
      <c r="C926" s="48">
        <f>'1_Raw_Games'!D923</f>
        <v/>
      </c>
      <c r="D926" s="48">
        <f>'1_Raw_Games'!C923</f>
        <v/>
      </c>
      <c r="E926" s="48">
        <f>'1_Raw_Games'!O923</f>
        <v/>
      </c>
      <c r="F926" s="52">
        <f>INDEX($L$6:$L$35,MATCH(C926,$K$6:$K$35,0))</f>
        <v/>
      </c>
      <c r="G926" s="52">
        <f>INDEX($L$6:$L$35,MATCH(D926,$K$6:$K$35,0))</f>
        <v/>
      </c>
      <c r="H926" s="52">
        <f>F926-G926+$L$36</f>
        <v/>
      </c>
      <c r="I926" s="51">
        <f>'2_Params'!$B$11*LN(1+EXP(-(2*E926-1)*H926))</f>
        <v/>
      </c>
    </row>
    <row r="927" ht="15" customHeight="1" s="35">
      <c r="A927" s="48">
        <f>'1_Raw_Games'!A924</f>
        <v/>
      </c>
      <c r="B927" s="49">
        <f>'1_Raw_Games'!B924</f>
        <v/>
      </c>
      <c r="C927" s="48">
        <f>'1_Raw_Games'!D924</f>
        <v/>
      </c>
      <c r="D927" s="48">
        <f>'1_Raw_Games'!C924</f>
        <v/>
      </c>
      <c r="E927" s="48">
        <f>'1_Raw_Games'!O924</f>
        <v/>
      </c>
      <c r="F927" s="52">
        <f>INDEX($L$6:$L$35,MATCH(C927,$K$6:$K$35,0))</f>
        <v/>
      </c>
      <c r="G927" s="52">
        <f>INDEX($L$6:$L$35,MATCH(D927,$K$6:$K$35,0))</f>
        <v/>
      </c>
      <c r="H927" s="52">
        <f>F927-G927+$L$36</f>
        <v/>
      </c>
      <c r="I927" s="51">
        <f>'2_Params'!$B$11*LN(1+EXP(-(2*E927-1)*H927))</f>
        <v/>
      </c>
    </row>
    <row r="928" ht="15" customHeight="1" s="35">
      <c r="A928" s="48">
        <f>'1_Raw_Games'!A925</f>
        <v/>
      </c>
      <c r="B928" s="49">
        <f>'1_Raw_Games'!B925</f>
        <v/>
      </c>
      <c r="C928" s="48">
        <f>'1_Raw_Games'!D925</f>
        <v/>
      </c>
      <c r="D928" s="48">
        <f>'1_Raw_Games'!C925</f>
        <v/>
      </c>
      <c r="E928" s="48">
        <f>'1_Raw_Games'!O925</f>
        <v/>
      </c>
      <c r="F928" s="52">
        <f>INDEX($L$6:$L$35,MATCH(C928,$K$6:$K$35,0))</f>
        <v/>
      </c>
      <c r="G928" s="52">
        <f>INDEX($L$6:$L$35,MATCH(D928,$K$6:$K$35,0))</f>
        <v/>
      </c>
      <c r="H928" s="52">
        <f>F928-G928+$L$36</f>
        <v/>
      </c>
      <c r="I928" s="51">
        <f>'2_Params'!$B$11*LN(1+EXP(-(2*E928-1)*H928))</f>
        <v/>
      </c>
    </row>
    <row r="929" ht="15" customHeight="1" s="35">
      <c r="A929" s="48">
        <f>'1_Raw_Games'!A926</f>
        <v/>
      </c>
      <c r="B929" s="49">
        <f>'1_Raw_Games'!B926</f>
        <v/>
      </c>
      <c r="C929" s="48">
        <f>'1_Raw_Games'!D926</f>
        <v/>
      </c>
      <c r="D929" s="48">
        <f>'1_Raw_Games'!C926</f>
        <v/>
      </c>
      <c r="E929" s="48">
        <f>'1_Raw_Games'!O926</f>
        <v/>
      </c>
      <c r="F929" s="52">
        <f>INDEX($L$6:$L$35,MATCH(C929,$K$6:$K$35,0))</f>
        <v/>
      </c>
      <c r="G929" s="52">
        <f>INDEX($L$6:$L$35,MATCH(D929,$K$6:$K$35,0))</f>
        <v/>
      </c>
      <c r="H929" s="52">
        <f>F929-G929+$L$36</f>
        <v/>
      </c>
      <c r="I929" s="51">
        <f>'2_Params'!$B$11*LN(1+EXP(-(2*E929-1)*H929))</f>
        <v/>
      </c>
    </row>
    <row r="930" ht="15" customHeight="1" s="35">
      <c r="A930" s="48">
        <f>'1_Raw_Games'!A927</f>
        <v/>
      </c>
      <c r="B930" s="49">
        <f>'1_Raw_Games'!B927</f>
        <v/>
      </c>
      <c r="C930" s="48">
        <f>'1_Raw_Games'!D927</f>
        <v/>
      </c>
      <c r="D930" s="48">
        <f>'1_Raw_Games'!C927</f>
        <v/>
      </c>
      <c r="E930" s="48">
        <f>'1_Raw_Games'!O927</f>
        <v/>
      </c>
      <c r="F930" s="52">
        <f>INDEX($L$6:$L$35,MATCH(C930,$K$6:$K$35,0))</f>
        <v/>
      </c>
      <c r="G930" s="52">
        <f>INDEX($L$6:$L$35,MATCH(D930,$K$6:$K$35,0))</f>
        <v/>
      </c>
      <c r="H930" s="52">
        <f>F930-G930+$L$36</f>
        <v/>
      </c>
      <c r="I930" s="51">
        <f>'2_Params'!$B$11*LN(1+EXP(-(2*E930-1)*H930))</f>
        <v/>
      </c>
    </row>
    <row r="931" ht="15" customHeight="1" s="35">
      <c r="A931" s="48">
        <f>'1_Raw_Games'!A928</f>
        <v/>
      </c>
      <c r="B931" s="49">
        <f>'1_Raw_Games'!B928</f>
        <v/>
      </c>
      <c r="C931" s="48">
        <f>'1_Raw_Games'!D928</f>
        <v/>
      </c>
      <c r="D931" s="48">
        <f>'1_Raw_Games'!C928</f>
        <v/>
      </c>
      <c r="E931" s="48">
        <f>'1_Raw_Games'!O928</f>
        <v/>
      </c>
      <c r="F931" s="52">
        <f>INDEX($L$6:$L$35,MATCH(C931,$K$6:$K$35,0))</f>
        <v/>
      </c>
      <c r="G931" s="52">
        <f>INDEX($L$6:$L$35,MATCH(D931,$K$6:$K$35,0))</f>
        <v/>
      </c>
      <c r="H931" s="52">
        <f>F931-G931+$L$36</f>
        <v/>
      </c>
      <c r="I931" s="51">
        <f>'2_Params'!$B$11*LN(1+EXP(-(2*E931-1)*H931))</f>
        <v/>
      </c>
    </row>
    <row r="932" ht="15" customHeight="1" s="35">
      <c r="A932" s="48">
        <f>'1_Raw_Games'!A929</f>
        <v/>
      </c>
      <c r="B932" s="49">
        <f>'1_Raw_Games'!B929</f>
        <v/>
      </c>
      <c r="C932" s="48">
        <f>'1_Raw_Games'!D929</f>
        <v/>
      </c>
      <c r="D932" s="48">
        <f>'1_Raw_Games'!C929</f>
        <v/>
      </c>
      <c r="E932" s="48">
        <f>'1_Raw_Games'!O929</f>
        <v/>
      </c>
      <c r="F932" s="52">
        <f>INDEX($L$6:$L$35,MATCH(C932,$K$6:$K$35,0))</f>
        <v/>
      </c>
      <c r="G932" s="52">
        <f>INDEX($L$6:$L$35,MATCH(D932,$K$6:$K$35,0))</f>
        <v/>
      </c>
      <c r="H932" s="52">
        <f>F932-G932+$L$36</f>
        <v/>
      </c>
      <c r="I932" s="51">
        <f>'2_Params'!$B$11*LN(1+EXP(-(2*E932-1)*H932))</f>
        <v/>
      </c>
    </row>
    <row r="933" ht="15" customHeight="1" s="35">
      <c r="A933" s="48">
        <f>'1_Raw_Games'!A930</f>
        <v/>
      </c>
      <c r="B933" s="49">
        <f>'1_Raw_Games'!B930</f>
        <v/>
      </c>
      <c r="C933" s="48">
        <f>'1_Raw_Games'!D930</f>
        <v/>
      </c>
      <c r="D933" s="48">
        <f>'1_Raw_Games'!C930</f>
        <v/>
      </c>
      <c r="E933" s="48">
        <f>'1_Raw_Games'!O930</f>
        <v/>
      </c>
      <c r="F933" s="52">
        <f>INDEX($L$6:$L$35,MATCH(C933,$K$6:$K$35,0))</f>
        <v/>
      </c>
      <c r="G933" s="52">
        <f>INDEX($L$6:$L$35,MATCH(D933,$K$6:$K$35,0))</f>
        <v/>
      </c>
      <c r="H933" s="52">
        <f>F933-G933+$L$36</f>
        <v/>
      </c>
      <c r="I933" s="51">
        <f>'2_Params'!$B$11*LN(1+EXP(-(2*E933-1)*H933))</f>
        <v/>
      </c>
    </row>
    <row r="934" ht="15" customHeight="1" s="35">
      <c r="A934" s="48">
        <f>'1_Raw_Games'!A931</f>
        <v/>
      </c>
      <c r="B934" s="49">
        <f>'1_Raw_Games'!B931</f>
        <v/>
      </c>
      <c r="C934" s="48">
        <f>'1_Raw_Games'!D931</f>
        <v/>
      </c>
      <c r="D934" s="48">
        <f>'1_Raw_Games'!C931</f>
        <v/>
      </c>
      <c r="E934" s="48">
        <f>'1_Raw_Games'!O931</f>
        <v/>
      </c>
      <c r="F934" s="52">
        <f>INDEX($L$6:$L$35,MATCH(C934,$K$6:$K$35,0))</f>
        <v/>
      </c>
      <c r="G934" s="52">
        <f>INDEX($L$6:$L$35,MATCH(D934,$K$6:$K$35,0))</f>
        <v/>
      </c>
      <c r="H934" s="52">
        <f>F934-G934+$L$36</f>
        <v/>
      </c>
      <c r="I934" s="51">
        <f>'2_Params'!$B$11*LN(1+EXP(-(2*E934-1)*H934))</f>
        <v/>
      </c>
    </row>
    <row r="935" ht="15" customHeight="1" s="35">
      <c r="A935" s="48">
        <f>'1_Raw_Games'!A932</f>
        <v/>
      </c>
      <c r="B935" s="49">
        <f>'1_Raw_Games'!B932</f>
        <v/>
      </c>
      <c r="C935" s="48">
        <f>'1_Raw_Games'!D932</f>
        <v/>
      </c>
      <c r="D935" s="48">
        <f>'1_Raw_Games'!C932</f>
        <v/>
      </c>
      <c r="E935" s="48">
        <f>'1_Raw_Games'!O932</f>
        <v/>
      </c>
      <c r="F935" s="52">
        <f>INDEX($L$6:$L$35,MATCH(C935,$K$6:$K$35,0))</f>
        <v/>
      </c>
      <c r="G935" s="52">
        <f>INDEX($L$6:$L$35,MATCH(D935,$K$6:$K$35,0))</f>
        <v/>
      </c>
      <c r="H935" s="52">
        <f>F935-G935+$L$36</f>
        <v/>
      </c>
      <c r="I935" s="51">
        <f>'2_Params'!$B$11*LN(1+EXP(-(2*E935-1)*H935))</f>
        <v/>
      </c>
    </row>
    <row r="936" ht="15" customHeight="1" s="35">
      <c r="A936" s="48">
        <f>'1_Raw_Games'!A933</f>
        <v/>
      </c>
      <c r="B936" s="49">
        <f>'1_Raw_Games'!B933</f>
        <v/>
      </c>
      <c r="C936" s="48">
        <f>'1_Raw_Games'!D933</f>
        <v/>
      </c>
      <c r="D936" s="48">
        <f>'1_Raw_Games'!C933</f>
        <v/>
      </c>
      <c r="E936" s="48">
        <f>'1_Raw_Games'!O933</f>
        <v/>
      </c>
      <c r="F936" s="52">
        <f>INDEX($L$6:$L$35,MATCH(C936,$K$6:$K$35,0))</f>
        <v/>
      </c>
      <c r="G936" s="52">
        <f>INDEX($L$6:$L$35,MATCH(D936,$K$6:$K$35,0))</f>
        <v/>
      </c>
      <c r="H936" s="52">
        <f>F936-G936+$L$36</f>
        <v/>
      </c>
      <c r="I936" s="51">
        <f>'2_Params'!$B$11*LN(1+EXP(-(2*E936-1)*H936))</f>
        <v/>
      </c>
    </row>
    <row r="937" ht="15" customHeight="1" s="35">
      <c r="A937" s="48">
        <f>'1_Raw_Games'!A934</f>
        <v/>
      </c>
      <c r="B937" s="49">
        <f>'1_Raw_Games'!B934</f>
        <v/>
      </c>
      <c r="C937" s="48">
        <f>'1_Raw_Games'!D934</f>
        <v/>
      </c>
      <c r="D937" s="48">
        <f>'1_Raw_Games'!C934</f>
        <v/>
      </c>
      <c r="E937" s="48">
        <f>'1_Raw_Games'!O934</f>
        <v/>
      </c>
      <c r="F937" s="52">
        <f>INDEX($L$6:$L$35,MATCH(C937,$K$6:$K$35,0))</f>
        <v/>
      </c>
      <c r="G937" s="52">
        <f>INDEX($L$6:$L$35,MATCH(D937,$K$6:$K$35,0))</f>
        <v/>
      </c>
      <c r="H937" s="52">
        <f>F937-G937+$L$36</f>
        <v/>
      </c>
      <c r="I937" s="51">
        <f>'2_Params'!$B$11*LN(1+EXP(-(2*E937-1)*H937))</f>
        <v/>
      </c>
    </row>
    <row r="938" ht="15" customHeight="1" s="35">
      <c r="A938" s="48">
        <f>'1_Raw_Games'!A935</f>
        <v/>
      </c>
      <c r="B938" s="49">
        <f>'1_Raw_Games'!B935</f>
        <v/>
      </c>
      <c r="C938" s="48">
        <f>'1_Raw_Games'!D935</f>
        <v/>
      </c>
      <c r="D938" s="48">
        <f>'1_Raw_Games'!C935</f>
        <v/>
      </c>
      <c r="E938" s="48">
        <f>'1_Raw_Games'!O935</f>
        <v/>
      </c>
      <c r="F938" s="52">
        <f>INDEX($L$6:$L$35,MATCH(C938,$K$6:$K$35,0))</f>
        <v/>
      </c>
      <c r="G938" s="52">
        <f>INDEX($L$6:$L$35,MATCH(D938,$K$6:$K$35,0))</f>
        <v/>
      </c>
      <c r="H938" s="52">
        <f>F938-G938+$L$36</f>
        <v/>
      </c>
      <c r="I938" s="51">
        <f>'2_Params'!$B$11*LN(1+EXP(-(2*E938-1)*H938))</f>
        <v/>
      </c>
    </row>
    <row r="939" ht="15" customHeight="1" s="35">
      <c r="A939" s="48">
        <f>'1_Raw_Games'!A936</f>
        <v/>
      </c>
      <c r="B939" s="49">
        <f>'1_Raw_Games'!B936</f>
        <v/>
      </c>
      <c r="C939" s="48">
        <f>'1_Raw_Games'!D936</f>
        <v/>
      </c>
      <c r="D939" s="48">
        <f>'1_Raw_Games'!C936</f>
        <v/>
      </c>
      <c r="E939" s="48">
        <f>'1_Raw_Games'!O936</f>
        <v/>
      </c>
      <c r="F939" s="52">
        <f>INDEX($L$6:$L$35,MATCH(C939,$K$6:$K$35,0))</f>
        <v/>
      </c>
      <c r="G939" s="52">
        <f>INDEX($L$6:$L$35,MATCH(D939,$K$6:$K$35,0))</f>
        <v/>
      </c>
      <c r="H939" s="52">
        <f>F939-G939+$L$36</f>
        <v/>
      </c>
      <c r="I939" s="51">
        <f>'2_Params'!$B$11*LN(1+EXP(-(2*E939-1)*H939))</f>
        <v/>
      </c>
    </row>
    <row r="940" ht="15" customHeight="1" s="35">
      <c r="A940" s="48">
        <f>'1_Raw_Games'!A937</f>
        <v/>
      </c>
      <c r="B940" s="49">
        <f>'1_Raw_Games'!B937</f>
        <v/>
      </c>
      <c r="C940" s="48">
        <f>'1_Raw_Games'!D937</f>
        <v/>
      </c>
      <c r="D940" s="48">
        <f>'1_Raw_Games'!C937</f>
        <v/>
      </c>
      <c r="E940" s="48">
        <f>'1_Raw_Games'!O937</f>
        <v/>
      </c>
      <c r="F940" s="52">
        <f>INDEX($L$6:$L$35,MATCH(C940,$K$6:$K$35,0))</f>
        <v/>
      </c>
      <c r="G940" s="52">
        <f>INDEX($L$6:$L$35,MATCH(D940,$K$6:$K$35,0))</f>
        <v/>
      </c>
      <c r="H940" s="52">
        <f>F940-G940+$L$36</f>
        <v/>
      </c>
      <c r="I940" s="51">
        <f>'2_Params'!$B$11*LN(1+EXP(-(2*E940-1)*H940))</f>
        <v/>
      </c>
    </row>
    <row r="941" ht="15" customHeight="1" s="35">
      <c r="A941" s="48">
        <f>'1_Raw_Games'!A938</f>
        <v/>
      </c>
      <c r="B941" s="49">
        <f>'1_Raw_Games'!B938</f>
        <v/>
      </c>
      <c r="C941" s="48">
        <f>'1_Raw_Games'!D938</f>
        <v/>
      </c>
      <c r="D941" s="48">
        <f>'1_Raw_Games'!C938</f>
        <v/>
      </c>
      <c r="E941" s="48">
        <f>'1_Raw_Games'!O938</f>
        <v/>
      </c>
      <c r="F941" s="52">
        <f>INDEX($L$6:$L$35,MATCH(C941,$K$6:$K$35,0))</f>
        <v/>
      </c>
      <c r="G941" s="52">
        <f>INDEX($L$6:$L$35,MATCH(D941,$K$6:$K$35,0))</f>
        <v/>
      </c>
      <c r="H941" s="52">
        <f>F941-G941+$L$36</f>
        <v/>
      </c>
      <c r="I941" s="51">
        <f>'2_Params'!$B$11*LN(1+EXP(-(2*E941-1)*H941))</f>
        <v/>
      </c>
    </row>
    <row r="942" ht="15" customHeight="1" s="35">
      <c r="A942" s="48">
        <f>'1_Raw_Games'!A939</f>
        <v/>
      </c>
      <c r="B942" s="49">
        <f>'1_Raw_Games'!B939</f>
        <v/>
      </c>
      <c r="C942" s="48">
        <f>'1_Raw_Games'!D939</f>
        <v/>
      </c>
      <c r="D942" s="48">
        <f>'1_Raw_Games'!C939</f>
        <v/>
      </c>
      <c r="E942" s="48">
        <f>'1_Raw_Games'!O939</f>
        <v/>
      </c>
      <c r="F942" s="52">
        <f>INDEX($L$6:$L$35,MATCH(C942,$K$6:$K$35,0))</f>
        <v/>
      </c>
      <c r="G942" s="52">
        <f>INDEX($L$6:$L$35,MATCH(D942,$K$6:$K$35,0))</f>
        <v/>
      </c>
      <c r="H942" s="52">
        <f>F942-G942+$L$36</f>
        <v/>
      </c>
      <c r="I942" s="51">
        <f>'2_Params'!$B$11*LN(1+EXP(-(2*E942-1)*H942))</f>
        <v/>
      </c>
    </row>
    <row r="943" ht="15" customHeight="1" s="35">
      <c r="A943" s="48">
        <f>'1_Raw_Games'!A940</f>
        <v/>
      </c>
      <c r="B943" s="49">
        <f>'1_Raw_Games'!B940</f>
        <v/>
      </c>
      <c r="C943" s="48">
        <f>'1_Raw_Games'!D940</f>
        <v/>
      </c>
      <c r="D943" s="48">
        <f>'1_Raw_Games'!C940</f>
        <v/>
      </c>
      <c r="E943" s="48">
        <f>'1_Raw_Games'!O940</f>
        <v/>
      </c>
      <c r="F943" s="52">
        <f>INDEX($L$6:$L$35,MATCH(C943,$K$6:$K$35,0))</f>
        <v/>
      </c>
      <c r="G943" s="52">
        <f>INDEX($L$6:$L$35,MATCH(D943,$K$6:$K$35,0))</f>
        <v/>
      </c>
      <c r="H943" s="52">
        <f>F943-G943+$L$36</f>
        <v/>
      </c>
      <c r="I943" s="51">
        <f>'2_Params'!$B$11*LN(1+EXP(-(2*E943-1)*H943))</f>
        <v/>
      </c>
    </row>
    <row r="944" ht="15" customHeight="1" s="35">
      <c r="A944" s="48">
        <f>'1_Raw_Games'!A941</f>
        <v/>
      </c>
      <c r="B944" s="49">
        <f>'1_Raw_Games'!B941</f>
        <v/>
      </c>
      <c r="C944" s="48">
        <f>'1_Raw_Games'!D941</f>
        <v/>
      </c>
      <c r="D944" s="48">
        <f>'1_Raw_Games'!C941</f>
        <v/>
      </c>
      <c r="E944" s="48">
        <f>'1_Raw_Games'!O941</f>
        <v/>
      </c>
      <c r="F944" s="52">
        <f>INDEX($L$6:$L$35,MATCH(C944,$K$6:$K$35,0))</f>
        <v/>
      </c>
      <c r="G944" s="52">
        <f>INDEX($L$6:$L$35,MATCH(D944,$K$6:$K$35,0))</f>
        <v/>
      </c>
      <c r="H944" s="52">
        <f>F944-G944+$L$36</f>
        <v/>
      </c>
      <c r="I944" s="51">
        <f>'2_Params'!$B$11*LN(1+EXP(-(2*E944-1)*H944))</f>
        <v/>
      </c>
    </row>
    <row r="945" ht="15" customHeight="1" s="35">
      <c r="A945" s="48">
        <f>'1_Raw_Games'!A942</f>
        <v/>
      </c>
      <c r="B945" s="49">
        <f>'1_Raw_Games'!B942</f>
        <v/>
      </c>
      <c r="C945" s="48">
        <f>'1_Raw_Games'!D942</f>
        <v/>
      </c>
      <c r="D945" s="48">
        <f>'1_Raw_Games'!C942</f>
        <v/>
      </c>
      <c r="E945" s="48">
        <f>'1_Raw_Games'!O942</f>
        <v/>
      </c>
      <c r="F945" s="52">
        <f>INDEX($L$6:$L$35,MATCH(C945,$K$6:$K$35,0))</f>
        <v/>
      </c>
      <c r="G945" s="52">
        <f>INDEX($L$6:$L$35,MATCH(D945,$K$6:$K$35,0))</f>
        <v/>
      </c>
      <c r="H945" s="52">
        <f>F945-G945+$L$36</f>
        <v/>
      </c>
      <c r="I945" s="51">
        <f>'2_Params'!$B$11*LN(1+EXP(-(2*E945-1)*H945))</f>
        <v/>
      </c>
    </row>
    <row r="946" ht="15" customHeight="1" s="35">
      <c r="A946" s="48">
        <f>'1_Raw_Games'!A943</f>
        <v/>
      </c>
      <c r="B946" s="49">
        <f>'1_Raw_Games'!B943</f>
        <v/>
      </c>
      <c r="C946" s="48">
        <f>'1_Raw_Games'!D943</f>
        <v/>
      </c>
      <c r="D946" s="48">
        <f>'1_Raw_Games'!C943</f>
        <v/>
      </c>
      <c r="E946" s="48">
        <f>'1_Raw_Games'!O943</f>
        <v/>
      </c>
      <c r="F946" s="52">
        <f>INDEX($L$6:$L$35,MATCH(C946,$K$6:$K$35,0))</f>
        <v/>
      </c>
      <c r="G946" s="52">
        <f>INDEX($L$6:$L$35,MATCH(D946,$K$6:$K$35,0))</f>
        <v/>
      </c>
      <c r="H946" s="52">
        <f>F946-G946+$L$36</f>
        <v/>
      </c>
      <c r="I946" s="51">
        <f>'2_Params'!$B$11*LN(1+EXP(-(2*E946-1)*H946))</f>
        <v/>
      </c>
    </row>
    <row r="947" ht="15" customHeight="1" s="35">
      <c r="A947" s="48">
        <f>'1_Raw_Games'!A944</f>
        <v/>
      </c>
      <c r="B947" s="49">
        <f>'1_Raw_Games'!B944</f>
        <v/>
      </c>
      <c r="C947" s="48">
        <f>'1_Raw_Games'!D944</f>
        <v/>
      </c>
      <c r="D947" s="48">
        <f>'1_Raw_Games'!C944</f>
        <v/>
      </c>
      <c r="E947" s="48">
        <f>'1_Raw_Games'!O944</f>
        <v/>
      </c>
      <c r="F947" s="52">
        <f>INDEX($L$6:$L$35,MATCH(C947,$K$6:$K$35,0))</f>
        <v/>
      </c>
      <c r="G947" s="52">
        <f>INDEX($L$6:$L$35,MATCH(D947,$K$6:$K$35,0))</f>
        <v/>
      </c>
      <c r="H947" s="52">
        <f>F947-G947+$L$36</f>
        <v/>
      </c>
      <c r="I947" s="51">
        <f>'2_Params'!$B$11*LN(1+EXP(-(2*E947-1)*H947))</f>
        <v/>
      </c>
    </row>
    <row r="948" ht="15" customHeight="1" s="35">
      <c r="A948" s="48">
        <f>'1_Raw_Games'!A945</f>
        <v/>
      </c>
      <c r="B948" s="49">
        <f>'1_Raw_Games'!B945</f>
        <v/>
      </c>
      <c r="C948" s="48">
        <f>'1_Raw_Games'!D945</f>
        <v/>
      </c>
      <c r="D948" s="48">
        <f>'1_Raw_Games'!C945</f>
        <v/>
      </c>
      <c r="E948" s="48">
        <f>'1_Raw_Games'!O945</f>
        <v/>
      </c>
      <c r="F948" s="52">
        <f>INDEX($L$6:$L$35,MATCH(C948,$K$6:$K$35,0))</f>
        <v/>
      </c>
      <c r="G948" s="52">
        <f>INDEX($L$6:$L$35,MATCH(D948,$K$6:$K$35,0))</f>
        <v/>
      </c>
      <c r="H948" s="52">
        <f>F948-G948+$L$36</f>
        <v/>
      </c>
      <c r="I948" s="51">
        <f>'2_Params'!$B$11*LN(1+EXP(-(2*E948-1)*H948))</f>
        <v/>
      </c>
    </row>
    <row r="949" ht="15" customHeight="1" s="35">
      <c r="A949" s="48">
        <f>'1_Raw_Games'!A946</f>
        <v/>
      </c>
      <c r="B949" s="49">
        <f>'1_Raw_Games'!B946</f>
        <v/>
      </c>
      <c r="C949" s="48">
        <f>'1_Raw_Games'!D946</f>
        <v/>
      </c>
      <c r="D949" s="48">
        <f>'1_Raw_Games'!C946</f>
        <v/>
      </c>
      <c r="E949" s="48">
        <f>'1_Raw_Games'!O946</f>
        <v/>
      </c>
      <c r="F949" s="52">
        <f>INDEX($L$6:$L$35,MATCH(C949,$K$6:$K$35,0))</f>
        <v/>
      </c>
      <c r="G949" s="52">
        <f>INDEX($L$6:$L$35,MATCH(D949,$K$6:$K$35,0))</f>
        <v/>
      </c>
      <c r="H949" s="52">
        <f>F949-G949+$L$36</f>
        <v/>
      </c>
      <c r="I949" s="51">
        <f>'2_Params'!$B$11*LN(1+EXP(-(2*E949-1)*H949))</f>
        <v/>
      </c>
    </row>
    <row r="950" ht="15" customHeight="1" s="35">
      <c r="A950" s="48">
        <f>'1_Raw_Games'!A947</f>
        <v/>
      </c>
      <c r="B950" s="49">
        <f>'1_Raw_Games'!B947</f>
        <v/>
      </c>
      <c r="C950" s="48">
        <f>'1_Raw_Games'!D947</f>
        <v/>
      </c>
      <c r="D950" s="48">
        <f>'1_Raw_Games'!C947</f>
        <v/>
      </c>
      <c r="E950" s="48">
        <f>'1_Raw_Games'!O947</f>
        <v/>
      </c>
      <c r="F950" s="52">
        <f>INDEX($L$6:$L$35,MATCH(C950,$K$6:$K$35,0))</f>
        <v/>
      </c>
      <c r="G950" s="52">
        <f>INDEX($L$6:$L$35,MATCH(D950,$K$6:$K$35,0))</f>
        <v/>
      </c>
      <c r="H950" s="52">
        <f>F950-G950+$L$36</f>
        <v/>
      </c>
      <c r="I950" s="51">
        <f>'2_Params'!$B$11*LN(1+EXP(-(2*E950-1)*H950))</f>
        <v/>
      </c>
    </row>
    <row r="951" ht="15" customHeight="1" s="35">
      <c r="A951" s="48">
        <f>'1_Raw_Games'!A948</f>
        <v/>
      </c>
      <c r="B951" s="49">
        <f>'1_Raw_Games'!B948</f>
        <v/>
      </c>
      <c r="C951" s="48">
        <f>'1_Raw_Games'!D948</f>
        <v/>
      </c>
      <c r="D951" s="48">
        <f>'1_Raw_Games'!C948</f>
        <v/>
      </c>
      <c r="E951" s="48">
        <f>'1_Raw_Games'!O948</f>
        <v/>
      </c>
      <c r="F951" s="52">
        <f>INDEX($L$6:$L$35,MATCH(C951,$K$6:$K$35,0))</f>
        <v/>
      </c>
      <c r="G951" s="52">
        <f>INDEX($L$6:$L$35,MATCH(D951,$K$6:$K$35,0))</f>
        <v/>
      </c>
      <c r="H951" s="52">
        <f>F951-G951+$L$36</f>
        <v/>
      </c>
      <c r="I951" s="51">
        <f>'2_Params'!$B$11*LN(1+EXP(-(2*E951-1)*H951))</f>
        <v/>
      </c>
    </row>
    <row r="952" ht="15" customHeight="1" s="35">
      <c r="A952" s="48">
        <f>'1_Raw_Games'!A949</f>
        <v/>
      </c>
      <c r="B952" s="49">
        <f>'1_Raw_Games'!B949</f>
        <v/>
      </c>
      <c r="C952" s="48">
        <f>'1_Raw_Games'!D949</f>
        <v/>
      </c>
      <c r="D952" s="48">
        <f>'1_Raw_Games'!C949</f>
        <v/>
      </c>
      <c r="E952" s="48">
        <f>'1_Raw_Games'!O949</f>
        <v/>
      </c>
      <c r="F952" s="52">
        <f>INDEX($L$6:$L$35,MATCH(C952,$K$6:$K$35,0))</f>
        <v/>
      </c>
      <c r="G952" s="52">
        <f>INDEX($L$6:$L$35,MATCH(D952,$K$6:$K$35,0))</f>
        <v/>
      </c>
      <c r="H952" s="52">
        <f>F952-G952+$L$36</f>
        <v/>
      </c>
      <c r="I952" s="51">
        <f>'2_Params'!$B$11*LN(1+EXP(-(2*E952-1)*H952))</f>
        <v/>
      </c>
    </row>
    <row r="953" ht="15" customHeight="1" s="35">
      <c r="A953" s="48">
        <f>'1_Raw_Games'!A950</f>
        <v/>
      </c>
      <c r="B953" s="49">
        <f>'1_Raw_Games'!B950</f>
        <v/>
      </c>
      <c r="C953" s="48">
        <f>'1_Raw_Games'!D950</f>
        <v/>
      </c>
      <c r="D953" s="48">
        <f>'1_Raw_Games'!C950</f>
        <v/>
      </c>
      <c r="E953" s="48">
        <f>'1_Raw_Games'!O950</f>
        <v/>
      </c>
      <c r="F953" s="52">
        <f>INDEX($L$6:$L$35,MATCH(C953,$K$6:$K$35,0))</f>
        <v/>
      </c>
      <c r="G953" s="52">
        <f>INDEX($L$6:$L$35,MATCH(D953,$K$6:$K$35,0))</f>
        <v/>
      </c>
      <c r="H953" s="52">
        <f>F953-G953+$L$36</f>
        <v/>
      </c>
      <c r="I953" s="51">
        <f>'2_Params'!$B$11*LN(1+EXP(-(2*E953-1)*H953))</f>
        <v/>
      </c>
    </row>
    <row r="954" ht="15" customHeight="1" s="35">
      <c r="A954" s="48">
        <f>'1_Raw_Games'!A951</f>
        <v/>
      </c>
      <c r="B954" s="49">
        <f>'1_Raw_Games'!B951</f>
        <v/>
      </c>
      <c r="C954" s="48">
        <f>'1_Raw_Games'!D951</f>
        <v/>
      </c>
      <c r="D954" s="48">
        <f>'1_Raw_Games'!C951</f>
        <v/>
      </c>
      <c r="E954" s="48">
        <f>'1_Raw_Games'!O951</f>
        <v/>
      </c>
      <c r="F954" s="52">
        <f>INDEX($L$6:$L$35,MATCH(C954,$K$6:$K$35,0))</f>
        <v/>
      </c>
      <c r="G954" s="52">
        <f>INDEX($L$6:$L$35,MATCH(D954,$K$6:$K$35,0))</f>
        <v/>
      </c>
      <c r="H954" s="52">
        <f>F954-G954+$L$36</f>
        <v/>
      </c>
      <c r="I954" s="51">
        <f>'2_Params'!$B$11*LN(1+EXP(-(2*E954-1)*H954))</f>
        <v/>
      </c>
    </row>
    <row r="955" ht="15" customHeight="1" s="35">
      <c r="A955" s="48">
        <f>'1_Raw_Games'!A952</f>
        <v/>
      </c>
      <c r="B955" s="49">
        <f>'1_Raw_Games'!B952</f>
        <v/>
      </c>
      <c r="C955" s="48">
        <f>'1_Raw_Games'!D952</f>
        <v/>
      </c>
      <c r="D955" s="48">
        <f>'1_Raw_Games'!C952</f>
        <v/>
      </c>
      <c r="E955" s="48">
        <f>'1_Raw_Games'!O952</f>
        <v/>
      </c>
      <c r="F955" s="52">
        <f>INDEX($L$6:$L$35,MATCH(C955,$K$6:$K$35,0))</f>
        <v/>
      </c>
      <c r="G955" s="52">
        <f>INDEX($L$6:$L$35,MATCH(D955,$K$6:$K$35,0))</f>
        <v/>
      </c>
      <c r="H955" s="52">
        <f>F955-G955+$L$36</f>
        <v/>
      </c>
      <c r="I955" s="51">
        <f>'2_Params'!$B$11*LN(1+EXP(-(2*E955-1)*H955))</f>
        <v/>
      </c>
    </row>
    <row r="956" ht="15" customHeight="1" s="35">
      <c r="A956" s="48">
        <f>'1_Raw_Games'!A953</f>
        <v/>
      </c>
      <c r="B956" s="49">
        <f>'1_Raw_Games'!B953</f>
        <v/>
      </c>
      <c r="C956" s="48">
        <f>'1_Raw_Games'!D953</f>
        <v/>
      </c>
      <c r="D956" s="48">
        <f>'1_Raw_Games'!C953</f>
        <v/>
      </c>
      <c r="E956" s="48">
        <f>'1_Raw_Games'!O953</f>
        <v/>
      </c>
      <c r="F956" s="52">
        <f>INDEX($L$6:$L$35,MATCH(C956,$K$6:$K$35,0))</f>
        <v/>
      </c>
      <c r="G956" s="52">
        <f>INDEX($L$6:$L$35,MATCH(D956,$K$6:$K$35,0))</f>
        <v/>
      </c>
      <c r="H956" s="52">
        <f>F956-G956+$L$36</f>
        <v/>
      </c>
      <c r="I956" s="51">
        <f>'2_Params'!$B$11*LN(1+EXP(-(2*E956-1)*H956))</f>
        <v/>
      </c>
    </row>
    <row r="957" ht="15" customHeight="1" s="35">
      <c r="A957" s="48">
        <f>'1_Raw_Games'!A954</f>
        <v/>
      </c>
      <c r="B957" s="49">
        <f>'1_Raw_Games'!B954</f>
        <v/>
      </c>
      <c r="C957" s="48">
        <f>'1_Raw_Games'!D954</f>
        <v/>
      </c>
      <c r="D957" s="48">
        <f>'1_Raw_Games'!C954</f>
        <v/>
      </c>
      <c r="E957" s="48">
        <f>'1_Raw_Games'!O954</f>
        <v/>
      </c>
      <c r="F957" s="52">
        <f>INDEX($L$6:$L$35,MATCH(C957,$K$6:$K$35,0))</f>
        <v/>
      </c>
      <c r="G957" s="52">
        <f>INDEX($L$6:$L$35,MATCH(D957,$K$6:$K$35,0))</f>
        <v/>
      </c>
      <c r="H957" s="52">
        <f>F957-G957+$L$36</f>
        <v/>
      </c>
      <c r="I957" s="51">
        <f>'2_Params'!$B$11*LN(1+EXP(-(2*E957-1)*H957))</f>
        <v/>
      </c>
    </row>
    <row r="958" ht="15" customHeight="1" s="35">
      <c r="A958" s="48">
        <f>'1_Raw_Games'!A955</f>
        <v/>
      </c>
      <c r="B958" s="49">
        <f>'1_Raw_Games'!B955</f>
        <v/>
      </c>
      <c r="C958" s="48">
        <f>'1_Raw_Games'!D955</f>
        <v/>
      </c>
      <c r="D958" s="48">
        <f>'1_Raw_Games'!C955</f>
        <v/>
      </c>
      <c r="E958" s="48">
        <f>'1_Raw_Games'!O955</f>
        <v/>
      </c>
      <c r="F958" s="52">
        <f>INDEX($L$6:$L$35,MATCH(C958,$K$6:$K$35,0))</f>
        <v/>
      </c>
      <c r="G958" s="52">
        <f>INDEX($L$6:$L$35,MATCH(D958,$K$6:$K$35,0))</f>
        <v/>
      </c>
      <c r="H958" s="52">
        <f>F958-G958+$L$36</f>
        <v/>
      </c>
      <c r="I958" s="51">
        <f>'2_Params'!$B$11*LN(1+EXP(-(2*E958-1)*H958))</f>
        <v/>
      </c>
    </row>
    <row r="959" ht="15" customHeight="1" s="35">
      <c r="A959" s="48">
        <f>'1_Raw_Games'!A956</f>
        <v/>
      </c>
      <c r="B959" s="49">
        <f>'1_Raw_Games'!B956</f>
        <v/>
      </c>
      <c r="C959" s="48">
        <f>'1_Raw_Games'!D956</f>
        <v/>
      </c>
      <c r="D959" s="48">
        <f>'1_Raw_Games'!C956</f>
        <v/>
      </c>
      <c r="E959" s="48">
        <f>'1_Raw_Games'!O956</f>
        <v/>
      </c>
      <c r="F959" s="52">
        <f>INDEX($L$6:$L$35,MATCH(C959,$K$6:$K$35,0))</f>
        <v/>
      </c>
      <c r="G959" s="52">
        <f>INDEX($L$6:$L$35,MATCH(D959,$K$6:$K$35,0))</f>
        <v/>
      </c>
      <c r="H959" s="52">
        <f>F959-G959+$L$36</f>
        <v/>
      </c>
      <c r="I959" s="51">
        <f>'2_Params'!$B$11*LN(1+EXP(-(2*E959-1)*H959))</f>
        <v/>
      </c>
    </row>
    <row r="960" ht="15" customHeight="1" s="35">
      <c r="A960" s="48">
        <f>'1_Raw_Games'!A957</f>
        <v/>
      </c>
      <c r="B960" s="49">
        <f>'1_Raw_Games'!B957</f>
        <v/>
      </c>
      <c r="C960" s="48">
        <f>'1_Raw_Games'!D957</f>
        <v/>
      </c>
      <c r="D960" s="48">
        <f>'1_Raw_Games'!C957</f>
        <v/>
      </c>
      <c r="E960" s="48">
        <f>'1_Raw_Games'!O957</f>
        <v/>
      </c>
      <c r="F960" s="52">
        <f>INDEX($L$6:$L$35,MATCH(C960,$K$6:$K$35,0))</f>
        <v/>
      </c>
      <c r="G960" s="52">
        <f>INDEX($L$6:$L$35,MATCH(D960,$K$6:$K$35,0))</f>
        <v/>
      </c>
      <c r="H960" s="52">
        <f>F960-G960+$L$36</f>
        <v/>
      </c>
      <c r="I960" s="51">
        <f>'2_Params'!$B$11*LN(1+EXP(-(2*E960-1)*H960))</f>
        <v/>
      </c>
    </row>
    <row r="961" ht="15" customHeight="1" s="35">
      <c r="A961" s="48">
        <f>'1_Raw_Games'!A958</f>
        <v/>
      </c>
      <c r="B961" s="49">
        <f>'1_Raw_Games'!B958</f>
        <v/>
      </c>
      <c r="C961" s="48">
        <f>'1_Raw_Games'!D958</f>
        <v/>
      </c>
      <c r="D961" s="48">
        <f>'1_Raw_Games'!C958</f>
        <v/>
      </c>
      <c r="E961" s="48">
        <f>'1_Raw_Games'!O958</f>
        <v/>
      </c>
      <c r="F961" s="52">
        <f>INDEX($L$6:$L$35,MATCH(C961,$K$6:$K$35,0))</f>
        <v/>
      </c>
      <c r="G961" s="52">
        <f>INDEX($L$6:$L$35,MATCH(D961,$K$6:$K$35,0))</f>
        <v/>
      </c>
      <c r="H961" s="52">
        <f>F961-G961+$L$36</f>
        <v/>
      </c>
      <c r="I961" s="51">
        <f>'2_Params'!$B$11*LN(1+EXP(-(2*E961-1)*H961))</f>
        <v/>
      </c>
    </row>
    <row r="962" ht="15" customHeight="1" s="35">
      <c r="A962" s="48">
        <f>'1_Raw_Games'!A959</f>
        <v/>
      </c>
      <c r="B962" s="49">
        <f>'1_Raw_Games'!B959</f>
        <v/>
      </c>
      <c r="C962" s="48">
        <f>'1_Raw_Games'!D959</f>
        <v/>
      </c>
      <c r="D962" s="48">
        <f>'1_Raw_Games'!C959</f>
        <v/>
      </c>
      <c r="E962" s="48">
        <f>'1_Raw_Games'!O959</f>
        <v/>
      </c>
      <c r="F962" s="52">
        <f>INDEX($L$6:$L$35,MATCH(C962,$K$6:$K$35,0))</f>
        <v/>
      </c>
      <c r="G962" s="52">
        <f>INDEX($L$6:$L$35,MATCH(D962,$K$6:$K$35,0))</f>
        <v/>
      </c>
      <c r="H962" s="52">
        <f>F962-G962+$L$36</f>
        <v/>
      </c>
      <c r="I962" s="51">
        <f>'2_Params'!$B$11*LN(1+EXP(-(2*E962-1)*H962))</f>
        <v/>
      </c>
    </row>
    <row r="963" ht="15" customHeight="1" s="35">
      <c r="A963" s="48">
        <f>'1_Raw_Games'!A960</f>
        <v/>
      </c>
      <c r="B963" s="49">
        <f>'1_Raw_Games'!B960</f>
        <v/>
      </c>
      <c r="C963" s="48">
        <f>'1_Raw_Games'!D960</f>
        <v/>
      </c>
      <c r="D963" s="48">
        <f>'1_Raw_Games'!C960</f>
        <v/>
      </c>
      <c r="E963" s="48">
        <f>'1_Raw_Games'!O960</f>
        <v/>
      </c>
      <c r="F963" s="52">
        <f>INDEX($L$6:$L$35,MATCH(C963,$K$6:$K$35,0))</f>
        <v/>
      </c>
      <c r="G963" s="52">
        <f>INDEX($L$6:$L$35,MATCH(D963,$K$6:$K$35,0))</f>
        <v/>
      </c>
      <c r="H963" s="52">
        <f>F963-G963+$L$36</f>
        <v/>
      </c>
      <c r="I963" s="51">
        <f>'2_Params'!$B$11*LN(1+EXP(-(2*E963-1)*H963))</f>
        <v/>
      </c>
    </row>
    <row r="964" ht="15" customHeight="1" s="35">
      <c r="A964" s="48">
        <f>'1_Raw_Games'!A961</f>
        <v/>
      </c>
      <c r="B964" s="49">
        <f>'1_Raw_Games'!B961</f>
        <v/>
      </c>
      <c r="C964" s="48">
        <f>'1_Raw_Games'!D961</f>
        <v/>
      </c>
      <c r="D964" s="48">
        <f>'1_Raw_Games'!C961</f>
        <v/>
      </c>
      <c r="E964" s="48">
        <f>'1_Raw_Games'!O961</f>
        <v/>
      </c>
      <c r="F964" s="52">
        <f>INDEX($L$6:$L$35,MATCH(C964,$K$6:$K$35,0))</f>
        <v/>
      </c>
      <c r="G964" s="52">
        <f>INDEX($L$6:$L$35,MATCH(D964,$K$6:$K$35,0))</f>
        <v/>
      </c>
      <c r="H964" s="52">
        <f>F964-G964+$L$36</f>
        <v/>
      </c>
      <c r="I964" s="51">
        <f>'2_Params'!$B$11*LN(1+EXP(-(2*E964-1)*H964))</f>
        <v/>
      </c>
    </row>
    <row r="965" ht="15" customHeight="1" s="35">
      <c r="A965" s="48">
        <f>'1_Raw_Games'!A962</f>
        <v/>
      </c>
      <c r="B965" s="49">
        <f>'1_Raw_Games'!B962</f>
        <v/>
      </c>
      <c r="C965" s="48">
        <f>'1_Raw_Games'!D962</f>
        <v/>
      </c>
      <c r="D965" s="48">
        <f>'1_Raw_Games'!C962</f>
        <v/>
      </c>
      <c r="E965" s="48">
        <f>'1_Raw_Games'!O962</f>
        <v/>
      </c>
      <c r="F965" s="52">
        <f>INDEX($L$6:$L$35,MATCH(C965,$K$6:$K$35,0))</f>
        <v/>
      </c>
      <c r="G965" s="52">
        <f>INDEX($L$6:$L$35,MATCH(D965,$K$6:$K$35,0))</f>
        <v/>
      </c>
      <c r="H965" s="52">
        <f>F965-G965+$L$36</f>
        <v/>
      </c>
      <c r="I965" s="51">
        <f>'2_Params'!$B$11*LN(1+EXP(-(2*E965-1)*H965))</f>
        <v/>
      </c>
    </row>
    <row r="966" ht="15" customHeight="1" s="35">
      <c r="A966" s="48">
        <f>'1_Raw_Games'!A963</f>
        <v/>
      </c>
      <c r="B966" s="49">
        <f>'1_Raw_Games'!B963</f>
        <v/>
      </c>
      <c r="C966" s="48">
        <f>'1_Raw_Games'!D963</f>
        <v/>
      </c>
      <c r="D966" s="48">
        <f>'1_Raw_Games'!C963</f>
        <v/>
      </c>
      <c r="E966" s="48">
        <f>'1_Raw_Games'!O963</f>
        <v/>
      </c>
      <c r="F966" s="52">
        <f>INDEX($L$6:$L$35,MATCH(C966,$K$6:$K$35,0))</f>
        <v/>
      </c>
      <c r="G966" s="52">
        <f>INDEX($L$6:$L$35,MATCH(D966,$K$6:$K$35,0))</f>
        <v/>
      </c>
      <c r="H966" s="52">
        <f>F966-G966+$L$36</f>
        <v/>
      </c>
      <c r="I966" s="51">
        <f>'2_Params'!$B$11*LN(1+EXP(-(2*E966-1)*H966))</f>
        <v/>
      </c>
    </row>
    <row r="967" ht="15" customHeight="1" s="35">
      <c r="A967" s="48">
        <f>'1_Raw_Games'!A964</f>
        <v/>
      </c>
      <c r="B967" s="49">
        <f>'1_Raw_Games'!B964</f>
        <v/>
      </c>
      <c r="C967" s="48">
        <f>'1_Raw_Games'!D964</f>
        <v/>
      </c>
      <c r="D967" s="48">
        <f>'1_Raw_Games'!C964</f>
        <v/>
      </c>
      <c r="E967" s="48">
        <f>'1_Raw_Games'!O964</f>
        <v/>
      </c>
      <c r="F967" s="52">
        <f>INDEX($L$6:$L$35,MATCH(C967,$K$6:$K$35,0))</f>
        <v/>
      </c>
      <c r="G967" s="52">
        <f>INDEX($L$6:$L$35,MATCH(D967,$K$6:$K$35,0))</f>
        <v/>
      </c>
      <c r="H967" s="52">
        <f>F967-G967+$L$36</f>
        <v/>
      </c>
      <c r="I967" s="51">
        <f>'2_Params'!$B$11*LN(1+EXP(-(2*E967-1)*H967))</f>
        <v/>
      </c>
    </row>
    <row r="968" ht="15" customHeight="1" s="35">
      <c r="A968" s="48">
        <f>'1_Raw_Games'!A965</f>
        <v/>
      </c>
      <c r="B968" s="49">
        <f>'1_Raw_Games'!B965</f>
        <v/>
      </c>
      <c r="C968" s="48">
        <f>'1_Raw_Games'!D965</f>
        <v/>
      </c>
      <c r="D968" s="48">
        <f>'1_Raw_Games'!C965</f>
        <v/>
      </c>
      <c r="E968" s="48">
        <f>'1_Raw_Games'!O965</f>
        <v/>
      </c>
      <c r="F968" s="52">
        <f>INDEX($L$6:$L$35,MATCH(C968,$K$6:$K$35,0))</f>
        <v/>
      </c>
      <c r="G968" s="52">
        <f>INDEX($L$6:$L$35,MATCH(D968,$K$6:$K$35,0))</f>
        <v/>
      </c>
      <c r="H968" s="52">
        <f>F968-G968+$L$36</f>
        <v/>
      </c>
      <c r="I968" s="51">
        <f>'2_Params'!$B$11*LN(1+EXP(-(2*E968-1)*H968))</f>
        <v/>
      </c>
    </row>
    <row r="969" ht="15" customHeight="1" s="35">
      <c r="A969" s="48">
        <f>'1_Raw_Games'!A966</f>
        <v/>
      </c>
      <c r="B969" s="49">
        <f>'1_Raw_Games'!B966</f>
        <v/>
      </c>
      <c r="C969" s="48">
        <f>'1_Raw_Games'!D966</f>
        <v/>
      </c>
      <c r="D969" s="48">
        <f>'1_Raw_Games'!C966</f>
        <v/>
      </c>
      <c r="E969" s="48">
        <f>'1_Raw_Games'!O966</f>
        <v/>
      </c>
      <c r="F969" s="52">
        <f>INDEX($L$6:$L$35,MATCH(C969,$K$6:$K$35,0))</f>
        <v/>
      </c>
      <c r="G969" s="52">
        <f>INDEX($L$6:$L$35,MATCH(D969,$K$6:$K$35,0))</f>
        <v/>
      </c>
      <c r="H969" s="52">
        <f>F969-G969+$L$36</f>
        <v/>
      </c>
      <c r="I969" s="51">
        <f>'2_Params'!$B$11*LN(1+EXP(-(2*E969-1)*H969))</f>
        <v/>
      </c>
    </row>
    <row r="970" ht="15" customHeight="1" s="35">
      <c r="A970" s="48">
        <f>'1_Raw_Games'!A967</f>
        <v/>
      </c>
      <c r="B970" s="49">
        <f>'1_Raw_Games'!B967</f>
        <v/>
      </c>
      <c r="C970" s="48">
        <f>'1_Raw_Games'!D967</f>
        <v/>
      </c>
      <c r="D970" s="48">
        <f>'1_Raw_Games'!C967</f>
        <v/>
      </c>
      <c r="E970" s="48">
        <f>'1_Raw_Games'!O967</f>
        <v/>
      </c>
      <c r="F970" s="52">
        <f>INDEX($L$6:$L$35,MATCH(C970,$K$6:$K$35,0))</f>
        <v/>
      </c>
      <c r="G970" s="52">
        <f>INDEX($L$6:$L$35,MATCH(D970,$K$6:$K$35,0))</f>
        <v/>
      </c>
      <c r="H970" s="52">
        <f>F970-G970+$L$36</f>
        <v/>
      </c>
      <c r="I970" s="51">
        <f>'2_Params'!$B$11*LN(1+EXP(-(2*E970-1)*H970))</f>
        <v/>
      </c>
    </row>
    <row r="971" ht="15" customHeight="1" s="35">
      <c r="A971" s="48">
        <f>'1_Raw_Games'!A968</f>
        <v/>
      </c>
      <c r="B971" s="49">
        <f>'1_Raw_Games'!B968</f>
        <v/>
      </c>
      <c r="C971" s="48">
        <f>'1_Raw_Games'!D968</f>
        <v/>
      </c>
      <c r="D971" s="48">
        <f>'1_Raw_Games'!C968</f>
        <v/>
      </c>
      <c r="E971" s="48">
        <f>'1_Raw_Games'!O968</f>
        <v/>
      </c>
      <c r="F971" s="52">
        <f>INDEX($L$6:$L$35,MATCH(C971,$K$6:$K$35,0))</f>
        <v/>
      </c>
      <c r="G971" s="52">
        <f>INDEX($L$6:$L$35,MATCH(D971,$K$6:$K$35,0))</f>
        <v/>
      </c>
      <c r="H971" s="52">
        <f>F971-G971+$L$36</f>
        <v/>
      </c>
      <c r="I971" s="51">
        <f>'2_Params'!$B$11*LN(1+EXP(-(2*E971-1)*H971))</f>
        <v/>
      </c>
    </row>
    <row r="972" ht="15" customHeight="1" s="35">
      <c r="A972" s="48">
        <f>'1_Raw_Games'!A969</f>
        <v/>
      </c>
      <c r="B972" s="49">
        <f>'1_Raw_Games'!B969</f>
        <v/>
      </c>
      <c r="C972" s="48">
        <f>'1_Raw_Games'!D969</f>
        <v/>
      </c>
      <c r="D972" s="48">
        <f>'1_Raw_Games'!C969</f>
        <v/>
      </c>
      <c r="E972" s="48">
        <f>'1_Raw_Games'!O969</f>
        <v/>
      </c>
      <c r="F972" s="52">
        <f>INDEX($L$6:$L$35,MATCH(C972,$K$6:$K$35,0))</f>
        <v/>
      </c>
      <c r="G972" s="52">
        <f>INDEX($L$6:$L$35,MATCH(D972,$K$6:$K$35,0))</f>
        <v/>
      </c>
      <c r="H972" s="52">
        <f>F972-G972+$L$36</f>
        <v/>
      </c>
      <c r="I972" s="51">
        <f>'2_Params'!$B$11*LN(1+EXP(-(2*E972-1)*H972))</f>
        <v/>
      </c>
    </row>
    <row r="973" ht="15" customHeight="1" s="35">
      <c r="A973" s="48">
        <f>'1_Raw_Games'!A970</f>
        <v/>
      </c>
      <c r="B973" s="49">
        <f>'1_Raw_Games'!B970</f>
        <v/>
      </c>
      <c r="C973" s="48">
        <f>'1_Raw_Games'!D970</f>
        <v/>
      </c>
      <c r="D973" s="48">
        <f>'1_Raw_Games'!C970</f>
        <v/>
      </c>
      <c r="E973" s="48">
        <f>'1_Raw_Games'!O970</f>
        <v/>
      </c>
      <c r="F973" s="52">
        <f>INDEX($L$6:$L$35,MATCH(C973,$K$6:$K$35,0))</f>
        <v/>
      </c>
      <c r="G973" s="52">
        <f>INDEX($L$6:$L$35,MATCH(D973,$K$6:$K$35,0))</f>
        <v/>
      </c>
      <c r="H973" s="52">
        <f>F973-G973+$L$36</f>
        <v/>
      </c>
      <c r="I973" s="51">
        <f>'2_Params'!$B$11*LN(1+EXP(-(2*E973-1)*H973))</f>
        <v/>
      </c>
    </row>
    <row r="974" ht="15" customHeight="1" s="35">
      <c r="A974" s="48">
        <f>'1_Raw_Games'!A971</f>
        <v/>
      </c>
      <c r="B974" s="49">
        <f>'1_Raw_Games'!B971</f>
        <v/>
      </c>
      <c r="C974" s="48">
        <f>'1_Raw_Games'!D971</f>
        <v/>
      </c>
      <c r="D974" s="48">
        <f>'1_Raw_Games'!C971</f>
        <v/>
      </c>
      <c r="E974" s="48">
        <f>'1_Raw_Games'!O971</f>
        <v/>
      </c>
      <c r="F974" s="52">
        <f>INDEX($L$6:$L$35,MATCH(C974,$K$6:$K$35,0))</f>
        <v/>
      </c>
      <c r="G974" s="52">
        <f>INDEX($L$6:$L$35,MATCH(D974,$K$6:$K$35,0))</f>
        <v/>
      </c>
      <c r="H974" s="52">
        <f>F974-G974+$L$36</f>
        <v/>
      </c>
      <c r="I974" s="51">
        <f>'2_Params'!$B$11*LN(1+EXP(-(2*E974-1)*H974))</f>
        <v/>
      </c>
    </row>
    <row r="975" ht="15" customHeight="1" s="35">
      <c r="A975" s="48">
        <f>'1_Raw_Games'!A972</f>
        <v/>
      </c>
      <c r="B975" s="49">
        <f>'1_Raw_Games'!B972</f>
        <v/>
      </c>
      <c r="C975" s="48">
        <f>'1_Raw_Games'!D972</f>
        <v/>
      </c>
      <c r="D975" s="48">
        <f>'1_Raw_Games'!C972</f>
        <v/>
      </c>
      <c r="E975" s="48">
        <f>'1_Raw_Games'!O972</f>
        <v/>
      </c>
      <c r="F975" s="52">
        <f>INDEX($L$6:$L$35,MATCH(C975,$K$6:$K$35,0))</f>
        <v/>
      </c>
      <c r="G975" s="52">
        <f>INDEX($L$6:$L$35,MATCH(D975,$K$6:$K$35,0))</f>
        <v/>
      </c>
      <c r="H975" s="52">
        <f>F975-G975+$L$36</f>
        <v/>
      </c>
      <c r="I975" s="51">
        <f>'2_Params'!$B$11*LN(1+EXP(-(2*E975-1)*H975))</f>
        <v/>
      </c>
    </row>
    <row r="976" ht="15" customHeight="1" s="35">
      <c r="A976" s="48">
        <f>'1_Raw_Games'!A973</f>
        <v/>
      </c>
      <c r="B976" s="49">
        <f>'1_Raw_Games'!B973</f>
        <v/>
      </c>
      <c r="C976" s="48">
        <f>'1_Raw_Games'!D973</f>
        <v/>
      </c>
      <c r="D976" s="48">
        <f>'1_Raw_Games'!C973</f>
        <v/>
      </c>
      <c r="E976" s="48">
        <f>'1_Raw_Games'!O973</f>
        <v/>
      </c>
      <c r="F976" s="52">
        <f>INDEX($L$6:$L$35,MATCH(C976,$K$6:$K$35,0))</f>
        <v/>
      </c>
      <c r="G976" s="52">
        <f>INDEX($L$6:$L$35,MATCH(D976,$K$6:$K$35,0))</f>
        <v/>
      </c>
      <c r="H976" s="52">
        <f>F976-G976+$L$36</f>
        <v/>
      </c>
      <c r="I976" s="51">
        <f>'2_Params'!$B$11*LN(1+EXP(-(2*E976-1)*H976))</f>
        <v/>
      </c>
    </row>
    <row r="977" ht="15" customHeight="1" s="35">
      <c r="A977" s="48">
        <f>'1_Raw_Games'!A974</f>
        <v/>
      </c>
      <c r="B977" s="49">
        <f>'1_Raw_Games'!B974</f>
        <v/>
      </c>
      <c r="C977" s="48">
        <f>'1_Raw_Games'!D974</f>
        <v/>
      </c>
      <c r="D977" s="48">
        <f>'1_Raw_Games'!C974</f>
        <v/>
      </c>
      <c r="E977" s="48">
        <f>'1_Raw_Games'!O974</f>
        <v/>
      </c>
      <c r="F977" s="52">
        <f>INDEX($L$6:$L$35,MATCH(C977,$K$6:$K$35,0))</f>
        <v/>
      </c>
      <c r="G977" s="52">
        <f>INDEX($L$6:$L$35,MATCH(D977,$K$6:$K$35,0))</f>
        <v/>
      </c>
      <c r="H977" s="52">
        <f>F977-G977+$L$36</f>
        <v/>
      </c>
      <c r="I977" s="51">
        <f>'2_Params'!$B$11*LN(1+EXP(-(2*E977-1)*H977))</f>
        <v/>
      </c>
    </row>
    <row r="978" ht="15" customHeight="1" s="35">
      <c r="A978" s="48">
        <f>'1_Raw_Games'!A975</f>
        <v/>
      </c>
      <c r="B978" s="49">
        <f>'1_Raw_Games'!B975</f>
        <v/>
      </c>
      <c r="C978" s="48">
        <f>'1_Raw_Games'!D975</f>
        <v/>
      </c>
      <c r="D978" s="48">
        <f>'1_Raw_Games'!C975</f>
        <v/>
      </c>
      <c r="E978" s="48">
        <f>'1_Raw_Games'!O975</f>
        <v/>
      </c>
      <c r="F978" s="52">
        <f>INDEX($L$6:$L$35,MATCH(C978,$K$6:$K$35,0))</f>
        <v/>
      </c>
      <c r="G978" s="52">
        <f>INDEX($L$6:$L$35,MATCH(D978,$K$6:$K$35,0))</f>
        <v/>
      </c>
      <c r="H978" s="52">
        <f>F978-G978+$L$36</f>
        <v/>
      </c>
      <c r="I978" s="51">
        <f>'2_Params'!$B$11*LN(1+EXP(-(2*E978-1)*H978))</f>
        <v/>
      </c>
    </row>
    <row r="979" ht="15" customHeight="1" s="35">
      <c r="A979" s="48">
        <f>'1_Raw_Games'!A976</f>
        <v/>
      </c>
      <c r="B979" s="49">
        <f>'1_Raw_Games'!B976</f>
        <v/>
      </c>
      <c r="C979" s="48">
        <f>'1_Raw_Games'!D976</f>
        <v/>
      </c>
      <c r="D979" s="48">
        <f>'1_Raw_Games'!C976</f>
        <v/>
      </c>
      <c r="E979" s="48">
        <f>'1_Raw_Games'!O976</f>
        <v/>
      </c>
      <c r="F979" s="52">
        <f>INDEX($L$6:$L$35,MATCH(C979,$K$6:$K$35,0))</f>
        <v/>
      </c>
      <c r="G979" s="52">
        <f>INDEX($L$6:$L$35,MATCH(D979,$K$6:$K$35,0))</f>
        <v/>
      </c>
      <c r="H979" s="52">
        <f>F979-G979+$L$36</f>
        <v/>
      </c>
      <c r="I979" s="51">
        <f>'2_Params'!$B$11*LN(1+EXP(-(2*E979-1)*H979))</f>
        <v/>
      </c>
    </row>
    <row r="980" ht="15" customHeight="1" s="35">
      <c r="A980" s="48">
        <f>'1_Raw_Games'!A977</f>
        <v/>
      </c>
      <c r="B980" s="49">
        <f>'1_Raw_Games'!B977</f>
        <v/>
      </c>
      <c r="C980" s="48">
        <f>'1_Raw_Games'!D977</f>
        <v/>
      </c>
      <c r="D980" s="48">
        <f>'1_Raw_Games'!C977</f>
        <v/>
      </c>
      <c r="E980" s="48">
        <f>'1_Raw_Games'!O977</f>
        <v/>
      </c>
      <c r="F980" s="52">
        <f>INDEX($L$6:$L$35,MATCH(C980,$K$6:$K$35,0))</f>
        <v/>
      </c>
      <c r="G980" s="52">
        <f>INDEX($L$6:$L$35,MATCH(D980,$K$6:$K$35,0))</f>
        <v/>
      </c>
      <c r="H980" s="52">
        <f>F980-G980+$L$36</f>
        <v/>
      </c>
      <c r="I980" s="51">
        <f>'2_Params'!$B$11*LN(1+EXP(-(2*E980-1)*H980))</f>
        <v/>
      </c>
    </row>
    <row r="981" ht="15" customHeight="1" s="35">
      <c r="A981" s="48">
        <f>'1_Raw_Games'!A978</f>
        <v/>
      </c>
      <c r="B981" s="49">
        <f>'1_Raw_Games'!B978</f>
        <v/>
      </c>
      <c r="C981" s="48">
        <f>'1_Raw_Games'!D978</f>
        <v/>
      </c>
      <c r="D981" s="48">
        <f>'1_Raw_Games'!C978</f>
        <v/>
      </c>
      <c r="E981" s="48">
        <f>'1_Raw_Games'!O978</f>
        <v/>
      </c>
      <c r="F981" s="52">
        <f>INDEX($L$6:$L$35,MATCH(C981,$K$6:$K$35,0))</f>
        <v/>
      </c>
      <c r="G981" s="52">
        <f>INDEX($L$6:$L$35,MATCH(D981,$K$6:$K$35,0))</f>
        <v/>
      </c>
      <c r="H981" s="52">
        <f>F981-G981+$L$36</f>
        <v/>
      </c>
      <c r="I981" s="51">
        <f>'2_Params'!$B$11*LN(1+EXP(-(2*E981-1)*H981))</f>
        <v/>
      </c>
    </row>
    <row r="982" ht="15" customHeight="1" s="35">
      <c r="A982" s="48">
        <f>'1_Raw_Games'!A979</f>
        <v/>
      </c>
      <c r="B982" s="49">
        <f>'1_Raw_Games'!B979</f>
        <v/>
      </c>
      <c r="C982" s="48">
        <f>'1_Raw_Games'!D979</f>
        <v/>
      </c>
      <c r="D982" s="48">
        <f>'1_Raw_Games'!C979</f>
        <v/>
      </c>
      <c r="E982" s="48">
        <f>'1_Raw_Games'!O979</f>
        <v/>
      </c>
      <c r="F982" s="52">
        <f>INDEX($L$6:$L$35,MATCH(C982,$K$6:$K$35,0))</f>
        <v/>
      </c>
      <c r="G982" s="52">
        <f>INDEX($L$6:$L$35,MATCH(D982,$K$6:$K$35,0))</f>
        <v/>
      </c>
      <c r="H982" s="52">
        <f>F982-G982+$L$36</f>
        <v/>
      </c>
      <c r="I982" s="51">
        <f>'2_Params'!$B$11*LN(1+EXP(-(2*E982-1)*H982))</f>
        <v/>
      </c>
    </row>
    <row r="983" ht="15" customHeight="1" s="35">
      <c r="A983" s="48">
        <f>'1_Raw_Games'!A980</f>
        <v/>
      </c>
      <c r="B983" s="49">
        <f>'1_Raw_Games'!B980</f>
        <v/>
      </c>
      <c r="C983" s="48">
        <f>'1_Raw_Games'!D980</f>
        <v/>
      </c>
      <c r="D983" s="48">
        <f>'1_Raw_Games'!C980</f>
        <v/>
      </c>
      <c r="E983" s="48">
        <f>'1_Raw_Games'!O980</f>
        <v/>
      </c>
      <c r="F983" s="52">
        <f>INDEX($L$6:$L$35,MATCH(C983,$K$6:$K$35,0))</f>
        <v/>
      </c>
      <c r="G983" s="52">
        <f>INDEX($L$6:$L$35,MATCH(D983,$K$6:$K$35,0))</f>
        <v/>
      </c>
      <c r="H983" s="52">
        <f>F983-G983+$L$36</f>
        <v/>
      </c>
      <c r="I983" s="51">
        <f>'2_Params'!$B$11*LN(1+EXP(-(2*E983-1)*H983))</f>
        <v/>
      </c>
    </row>
    <row r="984" ht="15" customHeight="1" s="35">
      <c r="A984" s="48">
        <f>'1_Raw_Games'!A981</f>
        <v/>
      </c>
      <c r="B984" s="49">
        <f>'1_Raw_Games'!B981</f>
        <v/>
      </c>
      <c r="C984" s="48">
        <f>'1_Raw_Games'!D981</f>
        <v/>
      </c>
      <c r="D984" s="48">
        <f>'1_Raw_Games'!C981</f>
        <v/>
      </c>
      <c r="E984" s="48">
        <f>'1_Raw_Games'!O981</f>
        <v/>
      </c>
      <c r="F984" s="52">
        <f>INDEX($L$6:$L$35,MATCH(C984,$K$6:$K$35,0))</f>
        <v/>
      </c>
      <c r="G984" s="52">
        <f>INDEX($L$6:$L$35,MATCH(D984,$K$6:$K$35,0))</f>
        <v/>
      </c>
      <c r="H984" s="52">
        <f>F984-G984+$L$36</f>
        <v/>
      </c>
      <c r="I984" s="51">
        <f>'2_Params'!$B$11*LN(1+EXP(-(2*E984-1)*H984))</f>
        <v/>
      </c>
    </row>
    <row r="985" ht="15" customHeight="1" s="35">
      <c r="A985" s="48">
        <f>'1_Raw_Games'!A982</f>
        <v/>
      </c>
      <c r="B985" s="49">
        <f>'1_Raw_Games'!B982</f>
        <v/>
      </c>
      <c r="C985" s="48">
        <f>'1_Raw_Games'!D982</f>
        <v/>
      </c>
      <c r="D985" s="48">
        <f>'1_Raw_Games'!C982</f>
        <v/>
      </c>
      <c r="E985" s="48">
        <f>'1_Raw_Games'!O982</f>
        <v/>
      </c>
      <c r="F985" s="52">
        <f>INDEX($L$6:$L$35,MATCH(C985,$K$6:$K$35,0))</f>
        <v/>
      </c>
      <c r="G985" s="52">
        <f>INDEX($L$6:$L$35,MATCH(D985,$K$6:$K$35,0))</f>
        <v/>
      </c>
      <c r="H985" s="52">
        <f>F985-G985+$L$36</f>
        <v/>
      </c>
      <c r="I985" s="51">
        <f>'2_Params'!$B$11*LN(1+EXP(-(2*E985-1)*H985))</f>
        <v/>
      </c>
    </row>
    <row r="986" ht="15" customHeight="1" s="35">
      <c r="A986" s="48">
        <f>'1_Raw_Games'!A983</f>
        <v/>
      </c>
      <c r="B986" s="49">
        <f>'1_Raw_Games'!B983</f>
        <v/>
      </c>
      <c r="C986" s="48">
        <f>'1_Raw_Games'!D983</f>
        <v/>
      </c>
      <c r="D986" s="48">
        <f>'1_Raw_Games'!C983</f>
        <v/>
      </c>
      <c r="E986" s="48">
        <f>'1_Raw_Games'!O983</f>
        <v/>
      </c>
      <c r="F986" s="52">
        <f>INDEX($L$6:$L$35,MATCH(C986,$K$6:$K$35,0))</f>
        <v/>
      </c>
      <c r="G986" s="52">
        <f>INDEX($L$6:$L$35,MATCH(D986,$K$6:$K$35,0))</f>
        <v/>
      </c>
      <c r="H986" s="52">
        <f>F986-G986+$L$36</f>
        <v/>
      </c>
      <c r="I986" s="51">
        <f>'2_Params'!$B$11*LN(1+EXP(-(2*E986-1)*H986))</f>
        <v/>
      </c>
    </row>
    <row r="987" ht="15" customHeight="1" s="35">
      <c r="A987" s="48">
        <f>'1_Raw_Games'!A984</f>
        <v/>
      </c>
      <c r="B987" s="49">
        <f>'1_Raw_Games'!B984</f>
        <v/>
      </c>
      <c r="C987" s="48">
        <f>'1_Raw_Games'!D984</f>
        <v/>
      </c>
      <c r="D987" s="48">
        <f>'1_Raw_Games'!C984</f>
        <v/>
      </c>
      <c r="E987" s="48">
        <f>'1_Raw_Games'!O984</f>
        <v/>
      </c>
      <c r="F987" s="52">
        <f>INDEX($L$6:$L$35,MATCH(C987,$K$6:$K$35,0))</f>
        <v/>
      </c>
      <c r="G987" s="52">
        <f>INDEX($L$6:$L$35,MATCH(D987,$K$6:$K$35,0))</f>
        <v/>
      </c>
      <c r="H987" s="52">
        <f>F987-G987+$L$36</f>
        <v/>
      </c>
      <c r="I987" s="51">
        <f>'2_Params'!$B$11*LN(1+EXP(-(2*E987-1)*H987))</f>
        <v/>
      </c>
    </row>
    <row r="988" ht="15" customHeight="1" s="35">
      <c r="A988" s="48">
        <f>'1_Raw_Games'!A985</f>
        <v/>
      </c>
      <c r="B988" s="49">
        <f>'1_Raw_Games'!B985</f>
        <v/>
      </c>
      <c r="C988" s="48">
        <f>'1_Raw_Games'!D985</f>
        <v/>
      </c>
      <c r="D988" s="48">
        <f>'1_Raw_Games'!C985</f>
        <v/>
      </c>
      <c r="E988" s="48">
        <f>'1_Raw_Games'!O985</f>
        <v/>
      </c>
      <c r="F988" s="52">
        <f>INDEX($L$6:$L$35,MATCH(C988,$K$6:$K$35,0))</f>
        <v/>
      </c>
      <c r="G988" s="52">
        <f>INDEX($L$6:$L$35,MATCH(D988,$K$6:$K$35,0))</f>
        <v/>
      </c>
      <c r="H988" s="52">
        <f>F988-G988+$L$36</f>
        <v/>
      </c>
      <c r="I988" s="51">
        <f>'2_Params'!$B$11*LN(1+EXP(-(2*E988-1)*H988))</f>
        <v/>
      </c>
    </row>
    <row r="989" ht="15" customHeight="1" s="35">
      <c r="A989" s="48">
        <f>'1_Raw_Games'!A986</f>
        <v/>
      </c>
      <c r="B989" s="49">
        <f>'1_Raw_Games'!B986</f>
        <v/>
      </c>
      <c r="C989" s="48">
        <f>'1_Raw_Games'!D986</f>
        <v/>
      </c>
      <c r="D989" s="48">
        <f>'1_Raw_Games'!C986</f>
        <v/>
      </c>
      <c r="E989" s="48">
        <f>'1_Raw_Games'!O986</f>
        <v/>
      </c>
      <c r="F989" s="52">
        <f>INDEX($L$6:$L$35,MATCH(C989,$K$6:$K$35,0))</f>
        <v/>
      </c>
      <c r="G989" s="52">
        <f>INDEX($L$6:$L$35,MATCH(D989,$K$6:$K$35,0))</f>
        <v/>
      </c>
      <c r="H989" s="52">
        <f>F989-G989+$L$36</f>
        <v/>
      </c>
      <c r="I989" s="51">
        <f>'2_Params'!$B$11*LN(1+EXP(-(2*E989-1)*H989))</f>
        <v/>
      </c>
    </row>
    <row r="990" ht="15" customHeight="1" s="35">
      <c r="A990" s="48">
        <f>'1_Raw_Games'!A987</f>
        <v/>
      </c>
      <c r="B990" s="49">
        <f>'1_Raw_Games'!B987</f>
        <v/>
      </c>
      <c r="C990" s="48">
        <f>'1_Raw_Games'!D987</f>
        <v/>
      </c>
      <c r="D990" s="48">
        <f>'1_Raw_Games'!C987</f>
        <v/>
      </c>
      <c r="E990" s="48">
        <f>'1_Raw_Games'!O987</f>
        <v/>
      </c>
      <c r="F990" s="52">
        <f>INDEX($L$6:$L$35,MATCH(C990,$K$6:$K$35,0))</f>
        <v/>
      </c>
      <c r="G990" s="52">
        <f>INDEX($L$6:$L$35,MATCH(D990,$K$6:$K$35,0))</f>
        <v/>
      </c>
      <c r="H990" s="52">
        <f>F990-G990+$L$36</f>
        <v/>
      </c>
      <c r="I990" s="51">
        <f>'2_Params'!$B$11*LN(1+EXP(-(2*E990-1)*H990))</f>
        <v/>
      </c>
    </row>
    <row r="991" ht="15" customHeight="1" s="35">
      <c r="A991" s="48">
        <f>'1_Raw_Games'!A988</f>
        <v/>
      </c>
      <c r="B991" s="49">
        <f>'1_Raw_Games'!B988</f>
        <v/>
      </c>
      <c r="C991" s="48">
        <f>'1_Raw_Games'!D988</f>
        <v/>
      </c>
      <c r="D991" s="48">
        <f>'1_Raw_Games'!C988</f>
        <v/>
      </c>
      <c r="E991" s="48">
        <f>'1_Raw_Games'!O988</f>
        <v/>
      </c>
      <c r="F991" s="52">
        <f>INDEX($L$6:$L$35,MATCH(C991,$K$6:$K$35,0))</f>
        <v/>
      </c>
      <c r="G991" s="52">
        <f>INDEX($L$6:$L$35,MATCH(D991,$K$6:$K$35,0))</f>
        <v/>
      </c>
      <c r="H991" s="52">
        <f>F991-G991+$L$36</f>
        <v/>
      </c>
      <c r="I991" s="51">
        <f>'2_Params'!$B$11*LN(1+EXP(-(2*E991-1)*H991))</f>
        <v/>
      </c>
    </row>
    <row r="992" ht="15" customHeight="1" s="35">
      <c r="A992" s="48">
        <f>'1_Raw_Games'!A989</f>
        <v/>
      </c>
      <c r="B992" s="49">
        <f>'1_Raw_Games'!B989</f>
        <v/>
      </c>
      <c r="C992" s="48">
        <f>'1_Raw_Games'!D989</f>
        <v/>
      </c>
      <c r="D992" s="48">
        <f>'1_Raw_Games'!C989</f>
        <v/>
      </c>
      <c r="E992" s="48">
        <f>'1_Raw_Games'!O989</f>
        <v/>
      </c>
      <c r="F992" s="52">
        <f>INDEX($L$6:$L$35,MATCH(C992,$K$6:$K$35,0))</f>
        <v/>
      </c>
      <c r="G992" s="52">
        <f>INDEX($L$6:$L$35,MATCH(D992,$K$6:$K$35,0))</f>
        <v/>
      </c>
      <c r="H992" s="52">
        <f>F992-G992+$L$36</f>
        <v/>
      </c>
      <c r="I992" s="51">
        <f>'2_Params'!$B$11*LN(1+EXP(-(2*E992-1)*H992))</f>
        <v/>
      </c>
    </row>
    <row r="993" ht="15" customHeight="1" s="35">
      <c r="A993" s="48">
        <f>'1_Raw_Games'!A990</f>
        <v/>
      </c>
      <c r="B993" s="49">
        <f>'1_Raw_Games'!B990</f>
        <v/>
      </c>
      <c r="C993" s="48">
        <f>'1_Raw_Games'!D990</f>
        <v/>
      </c>
      <c r="D993" s="48">
        <f>'1_Raw_Games'!C990</f>
        <v/>
      </c>
      <c r="E993" s="48">
        <f>'1_Raw_Games'!O990</f>
        <v/>
      </c>
      <c r="F993" s="52">
        <f>INDEX($L$6:$L$35,MATCH(C993,$K$6:$K$35,0))</f>
        <v/>
      </c>
      <c r="G993" s="52">
        <f>INDEX($L$6:$L$35,MATCH(D993,$K$6:$K$35,0))</f>
        <v/>
      </c>
      <c r="H993" s="52">
        <f>F993-G993+$L$36</f>
        <v/>
      </c>
      <c r="I993" s="51">
        <f>'2_Params'!$B$11*LN(1+EXP(-(2*E993-1)*H993))</f>
        <v/>
      </c>
    </row>
    <row r="994" ht="15" customHeight="1" s="35">
      <c r="A994" s="48">
        <f>'1_Raw_Games'!A991</f>
        <v/>
      </c>
      <c r="B994" s="49">
        <f>'1_Raw_Games'!B991</f>
        <v/>
      </c>
      <c r="C994" s="48">
        <f>'1_Raw_Games'!D991</f>
        <v/>
      </c>
      <c r="D994" s="48">
        <f>'1_Raw_Games'!C991</f>
        <v/>
      </c>
      <c r="E994" s="48">
        <f>'1_Raw_Games'!O991</f>
        <v/>
      </c>
      <c r="F994" s="52">
        <f>INDEX($L$6:$L$35,MATCH(C994,$K$6:$K$35,0))</f>
        <v/>
      </c>
      <c r="G994" s="52">
        <f>INDEX($L$6:$L$35,MATCH(D994,$K$6:$K$35,0))</f>
        <v/>
      </c>
      <c r="H994" s="52">
        <f>F994-G994+$L$36</f>
        <v/>
      </c>
      <c r="I994" s="51">
        <f>'2_Params'!$B$11*LN(1+EXP(-(2*E994-1)*H994))</f>
        <v/>
      </c>
    </row>
    <row r="995" ht="15" customHeight="1" s="35">
      <c r="A995" s="48">
        <f>'1_Raw_Games'!A992</f>
        <v/>
      </c>
      <c r="B995" s="49">
        <f>'1_Raw_Games'!B992</f>
        <v/>
      </c>
      <c r="C995" s="48">
        <f>'1_Raw_Games'!D992</f>
        <v/>
      </c>
      <c r="D995" s="48">
        <f>'1_Raw_Games'!C992</f>
        <v/>
      </c>
      <c r="E995" s="48">
        <f>'1_Raw_Games'!O992</f>
        <v/>
      </c>
      <c r="F995" s="52">
        <f>INDEX($L$6:$L$35,MATCH(C995,$K$6:$K$35,0))</f>
        <v/>
      </c>
      <c r="G995" s="52">
        <f>INDEX($L$6:$L$35,MATCH(D995,$K$6:$K$35,0))</f>
        <v/>
      </c>
      <c r="H995" s="52">
        <f>F995-G995+$L$36</f>
        <v/>
      </c>
      <c r="I995" s="51">
        <f>'2_Params'!$B$11*LN(1+EXP(-(2*E995-1)*H995))</f>
        <v/>
      </c>
    </row>
    <row r="996" ht="15" customHeight="1" s="35">
      <c r="A996" s="48">
        <f>'1_Raw_Games'!A993</f>
        <v/>
      </c>
      <c r="B996" s="49">
        <f>'1_Raw_Games'!B993</f>
        <v/>
      </c>
      <c r="C996" s="48">
        <f>'1_Raw_Games'!D993</f>
        <v/>
      </c>
      <c r="D996" s="48">
        <f>'1_Raw_Games'!C993</f>
        <v/>
      </c>
      <c r="E996" s="48">
        <f>'1_Raw_Games'!O993</f>
        <v/>
      </c>
      <c r="F996" s="52">
        <f>INDEX($L$6:$L$35,MATCH(C996,$K$6:$K$35,0))</f>
        <v/>
      </c>
      <c r="G996" s="52">
        <f>INDEX($L$6:$L$35,MATCH(D996,$K$6:$K$35,0))</f>
        <v/>
      </c>
      <c r="H996" s="52">
        <f>F996-G996+$L$36</f>
        <v/>
      </c>
      <c r="I996" s="51">
        <f>'2_Params'!$B$11*LN(1+EXP(-(2*E996-1)*H996))</f>
        <v/>
      </c>
    </row>
    <row r="997" ht="15" customHeight="1" s="35">
      <c r="A997" s="48">
        <f>'1_Raw_Games'!A994</f>
        <v/>
      </c>
      <c r="B997" s="49">
        <f>'1_Raw_Games'!B994</f>
        <v/>
      </c>
      <c r="C997" s="48">
        <f>'1_Raw_Games'!D994</f>
        <v/>
      </c>
      <c r="D997" s="48">
        <f>'1_Raw_Games'!C994</f>
        <v/>
      </c>
      <c r="E997" s="48">
        <f>'1_Raw_Games'!O994</f>
        <v/>
      </c>
      <c r="F997" s="52">
        <f>INDEX($L$6:$L$35,MATCH(C997,$K$6:$K$35,0))</f>
        <v/>
      </c>
      <c r="G997" s="52">
        <f>INDEX($L$6:$L$35,MATCH(D997,$K$6:$K$35,0))</f>
        <v/>
      </c>
      <c r="H997" s="52">
        <f>F997-G997+$L$36</f>
        <v/>
      </c>
      <c r="I997" s="51">
        <f>'2_Params'!$B$11*LN(1+EXP(-(2*E997-1)*H997))</f>
        <v/>
      </c>
    </row>
    <row r="998" ht="15" customHeight="1" s="35">
      <c r="A998" s="48">
        <f>'1_Raw_Games'!A995</f>
        <v/>
      </c>
      <c r="B998" s="49">
        <f>'1_Raw_Games'!B995</f>
        <v/>
      </c>
      <c r="C998" s="48">
        <f>'1_Raw_Games'!D995</f>
        <v/>
      </c>
      <c r="D998" s="48">
        <f>'1_Raw_Games'!C995</f>
        <v/>
      </c>
      <c r="E998" s="48">
        <f>'1_Raw_Games'!O995</f>
        <v/>
      </c>
      <c r="F998" s="52">
        <f>INDEX($L$6:$L$35,MATCH(C998,$K$6:$K$35,0))</f>
        <v/>
      </c>
      <c r="G998" s="52">
        <f>INDEX($L$6:$L$35,MATCH(D998,$K$6:$K$35,0))</f>
        <v/>
      </c>
      <c r="H998" s="52">
        <f>F998-G998+$L$36</f>
        <v/>
      </c>
      <c r="I998" s="51">
        <f>'2_Params'!$B$11*LN(1+EXP(-(2*E998-1)*H998))</f>
        <v/>
      </c>
    </row>
    <row r="999" ht="15" customHeight="1" s="35">
      <c r="A999" s="48">
        <f>'1_Raw_Games'!A996</f>
        <v/>
      </c>
      <c r="B999" s="49">
        <f>'1_Raw_Games'!B996</f>
        <v/>
      </c>
      <c r="C999" s="48">
        <f>'1_Raw_Games'!D996</f>
        <v/>
      </c>
      <c r="D999" s="48">
        <f>'1_Raw_Games'!C996</f>
        <v/>
      </c>
      <c r="E999" s="48">
        <f>'1_Raw_Games'!O996</f>
        <v/>
      </c>
      <c r="F999" s="52">
        <f>INDEX($L$6:$L$35,MATCH(C999,$K$6:$K$35,0))</f>
        <v/>
      </c>
      <c r="G999" s="52">
        <f>INDEX($L$6:$L$35,MATCH(D999,$K$6:$K$35,0))</f>
        <v/>
      </c>
      <c r="H999" s="52">
        <f>F999-G999+$L$36</f>
        <v/>
      </c>
      <c r="I999" s="51">
        <f>'2_Params'!$B$11*LN(1+EXP(-(2*E999-1)*H999))</f>
        <v/>
      </c>
    </row>
    <row r="1000" ht="15" customHeight="1" s="35">
      <c r="A1000" s="48">
        <f>'1_Raw_Games'!A997</f>
        <v/>
      </c>
      <c r="B1000" s="49">
        <f>'1_Raw_Games'!B997</f>
        <v/>
      </c>
      <c r="C1000" s="48">
        <f>'1_Raw_Games'!D997</f>
        <v/>
      </c>
      <c r="D1000" s="48">
        <f>'1_Raw_Games'!C997</f>
        <v/>
      </c>
      <c r="E1000" s="48">
        <f>'1_Raw_Games'!O997</f>
        <v/>
      </c>
      <c r="F1000" s="52">
        <f>INDEX($L$6:$L$35,MATCH(C1000,$K$6:$K$35,0))</f>
        <v/>
      </c>
      <c r="G1000" s="52">
        <f>INDEX($L$6:$L$35,MATCH(D1000,$K$6:$K$35,0))</f>
        <v/>
      </c>
      <c r="H1000" s="52">
        <f>F1000-G1000+$L$36</f>
        <v/>
      </c>
      <c r="I1000" s="51">
        <f>'2_Params'!$B$11*LN(1+EXP(-(2*E1000-1)*H1000))</f>
        <v/>
      </c>
    </row>
    <row r="1001" ht="15" customHeight="1" s="35">
      <c r="A1001" s="48">
        <f>'1_Raw_Games'!A998</f>
        <v/>
      </c>
      <c r="B1001" s="49">
        <f>'1_Raw_Games'!B998</f>
        <v/>
      </c>
      <c r="C1001" s="48">
        <f>'1_Raw_Games'!D998</f>
        <v/>
      </c>
      <c r="D1001" s="48">
        <f>'1_Raw_Games'!C998</f>
        <v/>
      </c>
      <c r="E1001" s="48">
        <f>'1_Raw_Games'!O998</f>
        <v/>
      </c>
      <c r="F1001" s="52">
        <f>INDEX($L$6:$L$35,MATCH(C1001,$K$6:$K$35,0))</f>
        <v/>
      </c>
      <c r="G1001" s="52">
        <f>INDEX($L$6:$L$35,MATCH(D1001,$K$6:$K$35,0))</f>
        <v/>
      </c>
      <c r="H1001" s="52">
        <f>F1001-G1001+$L$36</f>
        <v/>
      </c>
      <c r="I1001" s="51">
        <f>'2_Params'!$B$11*LN(1+EXP(-(2*E1001-1)*H1001))</f>
        <v/>
      </c>
    </row>
    <row r="1002" ht="15" customHeight="1" s="35">
      <c r="A1002" s="48">
        <f>'1_Raw_Games'!A999</f>
        <v/>
      </c>
      <c r="B1002" s="49">
        <f>'1_Raw_Games'!B999</f>
        <v/>
      </c>
      <c r="C1002" s="48">
        <f>'1_Raw_Games'!D999</f>
        <v/>
      </c>
      <c r="D1002" s="48">
        <f>'1_Raw_Games'!C999</f>
        <v/>
      </c>
      <c r="E1002" s="48">
        <f>'1_Raw_Games'!O999</f>
        <v/>
      </c>
      <c r="F1002" s="52">
        <f>INDEX($L$6:$L$35,MATCH(C1002,$K$6:$K$35,0))</f>
        <v/>
      </c>
      <c r="G1002" s="52">
        <f>INDEX($L$6:$L$35,MATCH(D1002,$K$6:$K$35,0))</f>
        <v/>
      </c>
      <c r="H1002" s="52">
        <f>F1002-G1002+$L$36</f>
        <v/>
      </c>
      <c r="I1002" s="51">
        <f>'2_Params'!$B$11*LN(1+EXP(-(2*E1002-1)*H1002))</f>
        <v/>
      </c>
    </row>
    <row r="1003" ht="15" customHeight="1" s="35">
      <c r="A1003" s="48">
        <f>'1_Raw_Games'!A1000</f>
        <v/>
      </c>
      <c r="B1003" s="49">
        <f>'1_Raw_Games'!B1000</f>
        <v/>
      </c>
      <c r="C1003" s="48">
        <f>'1_Raw_Games'!D1000</f>
        <v/>
      </c>
      <c r="D1003" s="48">
        <f>'1_Raw_Games'!C1000</f>
        <v/>
      </c>
      <c r="E1003" s="48">
        <f>'1_Raw_Games'!O1000</f>
        <v/>
      </c>
      <c r="F1003" s="52">
        <f>INDEX($L$6:$L$35,MATCH(C1003,$K$6:$K$35,0))</f>
        <v/>
      </c>
      <c r="G1003" s="52">
        <f>INDEX($L$6:$L$35,MATCH(D1003,$K$6:$K$35,0))</f>
        <v/>
      </c>
      <c r="H1003" s="52">
        <f>F1003-G1003+$L$36</f>
        <v/>
      </c>
      <c r="I1003" s="51">
        <f>'2_Params'!$B$11*LN(1+EXP(-(2*E1003-1)*H1003))</f>
        <v/>
      </c>
    </row>
    <row r="1004" ht="15" customHeight="1" s="35">
      <c r="A1004" s="48">
        <f>'1_Raw_Games'!A1001</f>
        <v/>
      </c>
      <c r="B1004" s="49">
        <f>'1_Raw_Games'!B1001</f>
        <v/>
      </c>
      <c r="C1004" s="48">
        <f>'1_Raw_Games'!D1001</f>
        <v/>
      </c>
      <c r="D1004" s="48">
        <f>'1_Raw_Games'!C1001</f>
        <v/>
      </c>
      <c r="E1004" s="48">
        <f>'1_Raw_Games'!O1001</f>
        <v/>
      </c>
      <c r="F1004" s="52">
        <f>INDEX($L$6:$L$35,MATCH(C1004,$K$6:$K$35,0))</f>
        <v/>
      </c>
      <c r="G1004" s="52">
        <f>INDEX($L$6:$L$35,MATCH(D1004,$K$6:$K$35,0))</f>
        <v/>
      </c>
      <c r="H1004" s="52">
        <f>F1004-G1004+$L$36</f>
        <v/>
      </c>
      <c r="I1004" s="51">
        <f>'2_Params'!$B$11*LN(1+EXP(-(2*E1004-1)*H1004))</f>
        <v/>
      </c>
    </row>
    <row r="1005" ht="15" customHeight="1" s="35">
      <c r="A1005" s="48">
        <f>'1_Raw_Games'!A1002</f>
        <v/>
      </c>
      <c r="B1005" s="49">
        <f>'1_Raw_Games'!B1002</f>
        <v/>
      </c>
      <c r="C1005" s="48">
        <f>'1_Raw_Games'!D1002</f>
        <v/>
      </c>
      <c r="D1005" s="48">
        <f>'1_Raw_Games'!C1002</f>
        <v/>
      </c>
      <c r="E1005" s="48">
        <f>'1_Raw_Games'!O1002</f>
        <v/>
      </c>
      <c r="F1005" s="52">
        <f>INDEX($L$6:$L$35,MATCH(C1005,$K$6:$K$35,0))</f>
        <v/>
      </c>
      <c r="G1005" s="52">
        <f>INDEX($L$6:$L$35,MATCH(D1005,$K$6:$K$35,0))</f>
        <v/>
      </c>
      <c r="H1005" s="52">
        <f>F1005-G1005+$L$36</f>
        <v/>
      </c>
      <c r="I1005" s="51">
        <f>'2_Params'!$B$11*LN(1+EXP(-(2*E1005-1)*H1005))</f>
        <v/>
      </c>
    </row>
    <row r="1006" ht="15" customHeight="1" s="35">
      <c r="A1006" s="48">
        <f>'1_Raw_Games'!A1003</f>
        <v/>
      </c>
      <c r="B1006" s="49">
        <f>'1_Raw_Games'!B1003</f>
        <v/>
      </c>
      <c r="C1006" s="48">
        <f>'1_Raw_Games'!D1003</f>
        <v/>
      </c>
      <c r="D1006" s="48">
        <f>'1_Raw_Games'!C1003</f>
        <v/>
      </c>
      <c r="E1006" s="48">
        <f>'1_Raw_Games'!O1003</f>
        <v/>
      </c>
      <c r="F1006" s="52">
        <f>INDEX($L$6:$L$35,MATCH(C1006,$K$6:$K$35,0))</f>
        <v/>
      </c>
      <c r="G1006" s="52">
        <f>INDEX($L$6:$L$35,MATCH(D1006,$K$6:$K$35,0))</f>
        <v/>
      </c>
      <c r="H1006" s="52">
        <f>F1006-G1006+$L$36</f>
        <v/>
      </c>
      <c r="I1006" s="51">
        <f>'2_Params'!$B$11*LN(1+EXP(-(2*E1006-1)*H1006))</f>
        <v/>
      </c>
    </row>
    <row r="1007" ht="15" customHeight="1" s="35">
      <c r="A1007" s="48">
        <f>'1_Raw_Games'!A1004</f>
        <v/>
      </c>
      <c r="B1007" s="49">
        <f>'1_Raw_Games'!B1004</f>
        <v/>
      </c>
      <c r="C1007" s="48">
        <f>'1_Raw_Games'!D1004</f>
        <v/>
      </c>
      <c r="D1007" s="48">
        <f>'1_Raw_Games'!C1004</f>
        <v/>
      </c>
      <c r="E1007" s="48">
        <f>'1_Raw_Games'!O1004</f>
        <v/>
      </c>
      <c r="F1007" s="52">
        <f>INDEX($L$6:$L$35,MATCH(C1007,$K$6:$K$35,0))</f>
        <v/>
      </c>
      <c r="G1007" s="52">
        <f>INDEX($L$6:$L$35,MATCH(D1007,$K$6:$K$35,0))</f>
        <v/>
      </c>
      <c r="H1007" s="52">
        <f>F1007-G1007+$L$36</f>
        <v/>
      </c>
      <c r="I1007" s="51">
        <f>'2_Params'!$B$11*LN(1+EXP(-(2*E1007-1)*H1007))</f>
        <v/>
      </c>
    </row>
    <row r="1008" ht="15" customHeight="1" s="35">
      <c r="A1008" s="48">
        <f>'1_Raw_Games'!A1005</f>
        <v/>
      </c>
      <c r="B1008" s="49">
        <f>'1_Raw_Games'!B1005</f>
        <v/>
      </c>
      <c r="C1008" s="48">
        <f>'1_Raw_Games'!D1005</f>
        <v/>
      </c>
      <c r="D1008" s="48">
        <f>'1_Raw_Games'!C1005</f>
        <v/>
      </c>
      <c r="E1008" s="48">
        <f>'1_Raw_Games'!O1005</f>
        <v/>
      </c>
      <c r="F1008" s="52">
        <f>INDEX($L$6:$L$35,MATCH(C1008,$K$6:$K$35,0))</f>
        <v/>
      </c>
      <c r="G1008" s="52">
        <f>INDEX($L$6:$L$35,MATCH(D1008,$K$6:$K$35,0))</f>
        <v/>
      </c>
      <c r="H1008" s="52">
        <f>F1008-G1008+$L$36</f>
        <v/>
      </c>
      <c r="I1008" s="51">
        <f>'2_Params'!$B$11*LN(1+EXP(-(2*E1008-1)*H1008))</f>
        <v/>
      </c>
    </row>
    <row r="1009" ht="15" customHeight="1" s="35">
      <c r="A1009" s="48">
        <f>'1_Raw_Games'!A1006</f>
        <v/>
      </c>
      <c r="B1009" s="49">
        <f>'1_Raw_Games'!B1006</f>
        <v/>
      </c>
      <c r="C1009" s="48">
        <f>'1_Raw_Games'!D1006</f>
        <v/>
      </c>
      <c r="D1009" s="48">
        <f>'1_Raw_Games'!C1006</f>
        <v/>
      </c>
      <c r="E1009" s="48">
        <f>'1_Raw_Games'!O1006</f>
        <v/>
      </c>
      <c r="F1009" s="52">
        <f>INDEX($L$6:$L$35,MATCH(C1009,$K$6:$K$35,0))</f>
        <v/>
      </c>
      <c r="G1009" s="52">
        <f>INDEX($L$6:$L$35,MATCH(D1009,$K$6:$K$35,0))</f>
        <v/>
      </c>
      <c r="H1009" s="52">
        <f>F1009-G1009+$L$36</f>
        <v/>
      </c>
      <c r="I1009" s="51">
        <f>'2_Params'!$B$11*LN(1+EXP(-(2*E1009-1)*H1009))</f>
        <v/>
      </c>
    </row>
    <row r="1010" ht="15" customHeight="1" s="35">
      <c r="A1010" s="48">
        <f>'1_Raw_Games'!A1007</f>
        <v/>
      </c>
      <c r="B1010" s="49">
        <f>'1_Raw_Games'!B1007</f>
        <v/>
      </c>
      <c r="C1010" s="48">
        <f>'1_Raw_Games'!D1007</f>
        <v/>
      </c>
      <c r="D1010" s="48">
        <f>'1_Raw_Games'!C1007</f>
        <v/>
      </c>
      <c r="E1010" s="48">
        <f>'1_Raw_Games'!O1007</f>
        <v/>
      </c>
      <c r="F1010" s="52">
        <f>INDEX($L$6:$L$35,MATCH(C1010,$K$6:$K$35,0))</f>
        <v/>
      </c>
      <c r="G1010" s="52">
        <f>INDEX($L$6:$L$35,MATCH(D1010,$K$6:$K$35,0))</f>
        <v/>
      </c>
      <c r="H1010" s="52">
        <f>F1010-G1010+$L$36</f>
        <v/>
      </c>
      <c r="I1010" s="51">
        <f>'2_Params'!$B$11*LN(1+EXP(-(2*E1010-1)*H1010))</f>
        <v/>
      </c>
    </row>
    <row r="1011" ht="15" customHeight="1" s="35">
      <c r="A1011" s="48">
        <f>'1_Raw_Games'!A1008</f>
        <v/>
      </c>
      <c r="B1011" s="49">
        <f>'1_Raw_Games'!B1008</f>
        <v/>
      </c>
      <c r="C1011" s="48">
        <f>'1_Raw_Games'!D1008</f>
        <v/>
      </c>
      <c r="D1011" s="48">
        <f>'1_Raw_Games'!C1008</f>
        <v/>
      </c>
      <c r="E1011" s="48">
        <f>'1_Raw_Games'!O1008</f>
        <v/>
      </c>
      <c r="F1011" s="52">
        <f>INDEX($L$6:$L$35,MATCH(C1011,$K$6:$K$35,0))</f>
        <v/>
      </c>
      <c r="G1011" s="52">
        <f>INDEX($L$6:$L$35,MATCH(D1011,$K$6:$K$35,0))</f>
        <v/>
      </c>
      <c r="H1011" s="52">
        <f>F1011-G1011+$L$36</f>
        <v/>
      </c>
      <c r="I1011" s="51">
        <f>'2_Params'!$B$11*LN(1+EXP(-(2*E1011-1)*H1011))</f>
        <v/>
      </c>
    </row>
    <row r="1012" ht="15" customHeight="1" s="35">
      <c r="A1012" s="48">
        <f>'1_Raw_Games'!A1009</f>
        <v/>
      </c>
      <c r="B1012" s="49">
        <f>'1_Raw_Games'!B1009</f>
        <v/>
      </c>
      <c r="C1012" s="48">
        <f>'1_Raw_Games'!D1009</f>
        <v/>
      </c>
      <c r="D1012" s="48">
        <f>'1_Raw_Games'!C1009</f>
        <v/>
      </c>
      <c r="E1012" s="48">
        <f>'1_Raw_Games'!O1009</f>
        <v/>
      </c>
      <c r="F1012" s="52">
        <f>INDEX($L$6:$L$35,MATCH(C1012,$K$6:$K$35,0))</f>
        <v/>
      </c>
      <c r="G1012" s="52">
        <f>INDEX($L$6:$L$35,MATCH(D1012,$K$6:$K$35,0))</f>
        <v/>
      </c>
      <c r="H1012" s="52">
        <f>F1012-G1012+$L$36</f>
        <v/>
      </c>
      <c r="I1012" s="51">
        <f>'2_Params'!$B$11*LN(1+EXP(-(2*E1012-1)*H1012))</f>
        <v/>
      </c>
    </row>
    <row r="1013" ht="15" customHeight="1" s="35">
      <c r="A1013" s="48">
        <f>'1_Raw_Games'!A1010</f>
        <v/>
      </c>
      <c r="B1013" s="49">
        <f>'1_Raw_Games'!B1010</f>
        <v/>
      </c>
      <c r="C1013" s="48">
        <f>'1_Raw_Games'!D1010</f>
        <v/>
      </c>
      <c r="D1013" s="48">
        <f>'1_Raw_Games'!C1010</f>
        <v/>
      </c>
      <c r="E1013" s="48">
        <f>'1_Raw_Games'!O1010</f>
        <v/>
      </c>
      <c r="F1013" s="52">
        <f>INDEX($L$6:$L$35,MATCH(C1013,$K$6:$K$35,0))</f>
        <v/>
      </c>
      <c r="G1013" s="52">
        <f>INDEX($L$6:$L$35,MATCH(D1013,$K$6:$K$35,0))</f>
        <v/>
      </c>
      <c r="H1013" s="52">
        <f>F1013-G1013+$L$36</f>
        <v/>
      </c>
      <c r="I1013" s="51">
        <f>'2_Params'!$B$11*LN(1+EXP(-(2*E1013-1)*H1013))</f>
        <v/>
      </c>
    </row>
    <row r="1014" ht="15" customHeight="1" s="35">
      <c r="A1014" s="48">
        <f>'1_Raw_Games'!A1011</f>
        <v/>
      </c>
      <c r="B1014" s="49">
        <f>'1_Raw_Games'!B1011</f>
        <v/>
      </c>
      <c r="C1014" s="48">
        <f>'1_Raw_Games'!D1011</f>
        <v/>
      </c>
      <c r="D1014" s="48">
        <f>'1_Raw_Games'!C1011</f>
        <v/>
      </c>
      <c r="E1014" s="48">
        <f>'1_Raw_Games'!O1011</f>
        <v/>
      </c>
      <c r="F1014" s="52">
        <f>INDEX($L$6:$L$35,MATCH(C1014,$K$6:$K$35,0))</f>
        <v/>
      </c>
      <c r="G1014" s="52">
        <f>INDEX($L$6:$L$35,MATCH(D1014,$K$6:$K$35,0))</f>
        <v/>
      </c>
      <c r="H1014" s="52">
        <f>F1014-G1014+$L$36</f>
        <v/>
      </c>
      <c r="I1014" s="51">
        <f>'2_Params'!$B$11*LN(1+EXP(-(2*E1014-1)*H1014))</f>
        <v/>
      </c>
    </row>
    <row r="1015" ht="15" customHeight="1" s="35">
      <c r="A1015" s="48">
        <f>'1_Raw_Games'!A1012</f>
        <v/>
      </c>
      <c r="B1015" s="49">
        <f>'1_Raw_Games'!B1012</f>
        <v/>
      </c>
      <c r="C1015" s="48">
        <f>'1_Raw_Games'!D1012</f>
        <v/>
      </c>
      <c r="D1015" s="48">
        <f>'1_Raw_Games'!C1012</f>
        <v/>
      </c>
      <c r="E1015" s="48">
        <f>'1_Raw_Games'!O1012</f>
        <v/>
      </c>
      <c r="F1015" s="52">
        <f>INDEX($L$6:$L$35,MATCH(C1015,$K$6:$K$35,0))</f>
        <v/>
      </c>
      <c r="G1015" s="52">
        <f>INDEX($L$6:$L$35,MATCH(D1015,$K$6:$K$35,0))</f>
        <v/>
      </c>
      <c r="H1015" s="52">
        <f>F1015-G1015+$L$36</f>
        <v/>
      </c>
      <c r="I1015" s="51">
        <f>'2_Params'!$B$11*LN(1+EXP(-(2*E1015-1)*H1015))</f>
        <v/>
      </c>
    </row>
    <row r="1016" ht="15" customHeight="1" s="35">
      <c r="A1016" s="48">
        <f>'1_Raw_Games'!A1013</f>
        <v/>
      </c>
      <c r="B1016" s="49">
        <f>'1_Raw_Games'!B1013</f>
        <v/>
      </c>
      <c r="C1016" s="48">
        <f>'1_Raw_Games'!D1013</f>
        <v/>
      </c>
      <c r="D1016" s="48">
        <f>'1_Raw_Games'!C1013</f>
        <v/>
      </c>
      <c r="E1016" s="48">
        <f>'1_Raw_Games'!O1013</f>
        <v/>
      </c>
      <c r="F1016" s="52">
        <f>INDEX($L$6:$L$35,MATCH(C1016,$K$6:$K$35,0))</f>
        <v/>
      </c>
      <c r="G1016" s="52">
        <f>INDEX($L$6:$L$35,MATCH(D1016,$K$6:$K$35,0))</f>
        <v/>
      </c>
      <c r="H1016" s="52">
        <f>F1016-G1016+$L$36</f>
        <v/>
      </c>
      <c r="I1016" s="51">
        <f>'2_Params'!$B$11*LN(1+EXP(-(2*E1016-1)*H1016))</f>
        <v/>
      </c>
    </row>
    <row r="1017" ht="15" customHeight="1" s="35">
      <c r="A1017" s="48">
        <f>'1_Raw_Games'!A1014</f>
        <v/>
      </c>
      <c r="B1017" s="49">
        <f>'1_Raw_Games'!B1014</f>
        <v/>
      </c>
      <c r="C1017" s="48">
        <f>'1_Raw_Games'!D1014</f>
        <v/>
      </c>
      <c r="D1017" s="48">
        <f>'1_Raw_Games'!C1014</f>
        <v/>
      </c>
      <c r="E1017" s="48">
        <f>'1_Raw_Games'!O1014</f>
        <v/>
      </c>
      <c r="F1017" s="52">
        <f>INDEX($L$6:$L$35,MATCH(C1017,$K$6:$K$35,0))</f>
        <v/>
      </c>
      <c r="G1017" s="52">
        <f>INDEX($L$6:$L$35,MATCH(D1017,$K$6:$K$35,0))</f>
        <v/>
      </c>
      <c r="H1017" s="52">
        <f>F1017-G1017+$L$36</f>
        <v/>
      </c>
      <c r="I1017" s="51">
        <f>'2_Params'!$B$11*LN(1+EXP(-(2*E1017-1)*H1017))</f>
        <v/>
      </c>
    </row>
    <row r="1018" ht="15" customHeight="1" s="35">
      <c r="A1018" s="48">
        <f>'1_Raw_Games'!A1015</f>
        <v/>
      </c>
      <c r="B1018" s="49">
        <f>'1_Raw_Games'!B1015</f>
        <v/>
      </c>
      <c r="C1018" s="48">
        <f>'1_Raw_Games'!D1015</f>
        <v/>
      </c>
      <c r="D1018" s="48">
        <f>'1_Raw_Games'!C1015</f>
        <v/>
      </c>
      <c r="E1018" s="48">
        <f>'1_Raw_Games'!O1015</f>
        <v/>
      </c>
      <c r="F1018" s="52">
        <f>INDEX($L$6:$L$35,MATCH(C1018,$K$6:$K$35,0))</f>
        <v/>
      </c>
      <c r="G1018" s="52">
        <f>INDEX($L$6:$L$35,MATCH(D1018,$K$6:$K$35,0))</f>
        <v/>
      </c>
      <c r="H1018" s="52">
        <f>F1018-G1018+$L$36</f>
        <v/>
      </c>
      <c r="I1018" s="51">
        <f>'2_Params'!$B$11*LN(1+EXP(-(2*E1018-1)*H1018))</f>
        <v/>
      </c>
    </row>
    <row r="1019" ht="15" customHeight="1" s="35">
      <c r="A1019" s="48">
        <f>'1_Raw_Games'!A1016</f>
        <v/>
      </c>
      <c r="B1019" s="49">
        <f>'1_Raw_Games'!B1016</f>
        <v/>
      </c>
      <c r="C1019" s="48">
        <f>'1_Raw_Games'!D1016</f>
        <v/>
      </c>
      <c r="D1019" s="48">
        <f>'1_Raw_Games'!C1016</f>
        <v/>
      </c>
      <c r="E1019" s="48">
        <f>'1_Raw_Games'!O1016</f>
        <v/>
      </c>
      <c r="F1019" s="52">
        <f>INDEX($L$6:$L$35,MATCH(C1019,$K$6:$K$35,0))</f>
        <v/>
      </c>
      <c r="G1019" s="52">
        <f>INDEX($L$6:$L$35,MATCH(D1019,$K$6:$K$35,0))</f>
        <v/>
      </c>
      <c r="H1019" s="52">
        <f>F1019-G1019+$L$36</f>
        <v/>
      </c>
      <c r="I1019" s="51">
        <f>'2_Params'!$B$11*LN(1+EXP(-(2*E1019-1)*H1019))</f>
        <v/>
      </c>
    </row>
    <row r="1020" ht="15" customHeight="1" s="35">
      <c r="A1020" s="48">
        <f>'1_Raw_Games'!A1017</f>
        <v/>
      </c>
      <c r="B1020" s="49">
        <f>'1_Raw_Games'!B1017</f>
        <v/>
      </c>
      <c r="C1020" s="48">
        <f>'1_Raw_Games'!D1017</f>
        <v/>
      </c>
      <c r="D1020" s="48">
        <f>'1_Raw_Games'!C1017</f>
        <v/>
      </c>
      <c r="E1020" s="48">
        <f>'1_Raw_Games'!O1017</f>
        <v/>
      </c>
      <c r="F1020" s="52">
        <f>INDEX($L$6:$L$35,MATCH(C1020,$K$6:$K$35,0))</f>
        <v/>
      </c>
      <c r="G1020" s="52">
        <f>INDEX($L$6:$L$35,MATCH(D1020,$K$6:$K$35,0))</f>
        <v/>
      </c>
      <c r="H1020" s="52">
        <f>F1020-G1020+$L$36</f>
        <v/>
      </c>
      <c r="I1020" s="51">
        <f>'2_Params'!$B$11*LN(1+EXP(-(2*E1020-1)*H1020))</f>
        <v/>
      </c>
    </row>
    <row r="1021" ht="15" customHeight="1" s="35">
      <c r="A1021" s="48">
        <f>'1_Raw_Games'!A1018</f>
        <v/>
      </c>
      <c r="B1021" s="49">
        <f>'1_Raw_Games'!B1018</f>
        <v/>
      </c>
      <c r="C1021" s="48">
        <f>'1_Raw_Games'!D1018</f>
        <v/>
      </c>
      <c r="D1021" s="48">
        <f>'1_Raw_Games'!C1018</f>
        <v/>
      </c>
      <c r="E1021" s="48">
        <f>'1_Raw_Games'!O1018</f>
        <v/>
      </c>
      <c r="F1021" s="52">
        <f>INDEX($L$6:$L$35,MATCH(C1021,$K$6:$K$35,0))</f>
        <v/>
      </c>
      <c r="G1021" s="52">
        <f>INDEX($L$6:$L$35,MATCH(D1021,$K$6:$K$35,0))</f>
        <v/>
      </c>
      <c r="H1021" s="52">
        <f>F1021-G1021+$L$36</f>
        <v/>
      </c>
      <c r="I1021" s="51">
        <f>'2_Params'!$B$11*LN(1+EXP(-(2*E1021-1)*H1021))</f>
        <v/>
      </c>
    </row>
    <row r="1022" ht="15" customHeight="1" s="35">
      <c r="A1022" s="48">
        <f>'1_Raw_Games'!A1019</f>
        <v/>
      </c>
      <c r="B1022" s="49">
        <f>'1_Raw_Games'!B1019</f>
        <v/>
      </c>
      <c r="C1022" s="48">
        <f>'1_Raw_Games'!D1019</f>
        <v/>
      </c>
      <c r="D1022" s="48">
        <f>'1_Raw_Games'!C1019</f>
        <v/>
      </c>
      <c r="E1022" s="48">
        <f>'1_Raw_Games'!O1019</f>
        <v/>
      </c>
      <c r="F1022" s="52">
        <f>INDEX($L$6:$L$35,MATCH(C1022,$K$6:$K$35,0))</f>
        <v/>
      </c>
      <c r="G1022" s="52">
        <f>INDEX($L$6:$L$35,MATCH(D1022,$K$6:$K$35,0))</f>
        <v/>
      </c>
      <c r="H1022" s="52">
        <f>F1022-G1022+$L$36</f>
        <v/>
      </c>
      <c r="I1022" s="51">
        <f>'2_Params'!$B$11*LN(1+EXP(-(2*E1022-1)*H1022))</f>
        <v/>
      </c>
    </row>
    <row r="1023" ht="15" customHeight="1" s="35">
      <c r="A1023" s="48">
        <f>'1_Raw_Games'!A1020</f>
        <v/>
      </c>
      <c r="B1023" s="49">
        <f>'1_Raw_Games'!B1020</f>
        <v/>
      </c>
      <c r="C1023" s="48">
        <f>'1_Raw_Games'!D1020</f>
        <v/>
      </c>
      <c r="D1023" s="48">
        <f>'1_Raw_Games'!C1020</f>
        <v/>
      </c>
      <c r="E1023" s="48">
        <f>'1_Raw_Games'!O1020</f>
        <v/>
      </c>
      <c r="F1023" s="52">
        <f>INDEX($L$6:$L$35,MATCH(C1023,$K$6:$K$35,0))</f>
        <v/>
      </c>
      <c r="G1023" s="52">
        <f>INDEX($L$6:$L$35,MATCH(D1023,$K$6:$K$35,0))</f>
        <v/>
      </c>
      <c r="H1023" s="52">
        <f>F1023-G1023+$L$36</f>
        <v/>
      </c>
      <c r="I1023" s="51">
        <f>'2_Params'!$B$11*LN(1+EXP(-(2*E1023-1)*H1023))</f>
        <v/>
      </c>
    </row>
    <row r="1024" ht="15" customHeight="1" s="35">
      <c r="A1024" s="48">
        <f>'1_Raw_Games'!A1021</f>
        <v/>
      </c>
      <c r="B1024" s="49">
        <f>'1_Raw_Games'!B1021</f>
        <v/>
      </c>
      <c r="C1024" s="48">
        <f>'1_Raw_Games'!D1021</f>
        <v/>
      </c>
      <c r="D1024" s="48">
        <f>'1_Raw_Games'!C1021</f>
        <v/>
      </c>
      <c r="E1024" s="48">
        <f>'1_Raw_Games'!O1021</f>
        <v/>
      </c>
      <c r="F1024" s="52">
        <f>INDEX($L$6:$L$35,MATCH(C1024,$K$6:$K$35,0))</f>
        <v/>
      </c>
      <c r="G1024" s="52">
        <f>INDEX($L$6:$L$35,MATCH(D1024,$K$6:$K$35,0))</f>
        <v/>
      </c>
      <c r="H1024" s="52">
        <f>F1024-G1024+$L$36</f>
        <v/>
      </c>
      <c r="I1024" s="51">
        <f>'2_Params'!$B$11*LN(1+EXP(-(2*E1024-1)*H1024))</f>
        <v/>
      </c>
    </row>
    <row r="1025" ht="15" customHeight="1" s="35">
      <c r="A1025" s="48">
        <f>'1_Raw_Games'!A1022</f>
        <v/>
      </c>
      <c r="B1025" s="49">
        <f>'1_Raw_Games'!B1022</f>
        <v/>
      </c>
      <c r="C1025" s="48">
        <f>'1_Raw_Games'!D1022</f>
        <v/>
      </c>
      <c r="D1025" s="48">
        <f>'1_Raw_Games'!C1022</f>
        <v/>
      </c>
      <c r="E1025" s="48">
        <f>'1_Raw_Games'!O1022</f>
        <v/>
      </c>
      <c r="F1025" s="52">
        <f>INDEX($L$6:$L$35,MATCH(C1025,$K$6:$K$35,0))</f>
        <v/>
      </c>
      <c r="G1025" s="52">
        <f>INDEX($L$6:$L$35,MATCH(D1025,$K$6:$K$35,0))</f>
        <v/>
      </c>
      <c r="H1025" s="52">
        <f>F1025-G1025+$L$36</f>
        <v/>
      </c>
      <c r="I1025" s="51">
        <f>'2_Params'!$B$11*LN(1+EXP(-(2*E1025-1)*H1025))</f>
        <v/>
      </c>
    </row>
    <row r="1026" ht="15" customHeight="1" s="35">
      <c r="A1026" s="48">
        <f>'1_Raw_Games'!A1023</f>
        <v/>
      </c>
      <c r="B1026" s="49">
        <f>'1_Raw_Games'!B1023</f>
        <v/>
      </c>
      <c r="C1026" s="48">
        <f>'1_Raw_Games'!D1023</f>
        <v/>
      </c>
      <c r="D1026" s="48">
        <f>'1_Raw_Games'!C1023</f>
        <v/>
      </c>
      <c r="E1026" s="48">
        <f>'1_Raw_Games'!O1023</f>
        <v/>
      </c>
      <c r="F1026" s="52">
        <f>INDEX($L$6:$L$35,MATCH(C1026,$K$6:$K$35,0))</f>
        <v/>
      </c>
      <c r="G1026" s="52">
        <f>INDEX($L$6:$L$35,MATCH(D1026,$K$6:$K$35,0))</f>
        <v/>
      </c>
      <c r="H1026" s="52">
        <f>F1026-G1026+$L$36</f>
        <v/>
      </c>
      <c r="I1026" s="51">
        <f>'2_Params'!$B$11*LN(1+EXP(-(2*E1026-1)*H1026))</f>
        <v/>
      </c>
    </row>
    <row r="1027" ht="15" customHeight="1" s="35">
      <c r="A1027" s="48">
        <f>'1_Raw_Games'!A1024</f>
        <v/>
      </c>
      <c r="B1027" s="49">
        <f>'1_Raw_Games'!B1024</f>
        <v/>
      </c>
      <c r="C1027" s="48">
        <f>'1_Raw_Games'!D1024</f>
        <v/>
      </c>
      <c r="D1027" s="48">
        <f>'1_Raw_Games'!C1024</f>
        <v/>
      </c>
      <c r="E1027" s="48">
        <f>'1_Raw_Games'!O1024</f>
        <v/>
      </c>
      <c r="F1027" s="52">
        <f>INDEX($L$6:$L$35,MATCH(C1027,$K$6:$K$35,0))</f>
        <v/>
      </c>
      <c r="G1027" s="52">
        <f>INDEX($L$6:$L$35,MATCH(D1027,$K$6:$K$35,0))</f>
        <v/>
      </c>
      <c r="H1027" s="52">
        <f>F1027-G1027+$L$36</f>
        <v/>
      </c>
      <c r="I1027" s="51">
        <f>'2_Params'!$B$11*LN(1+EXP(-(2*E1027-1)*H1027))</f>
        <v/>
      </c>
    </row>
    <row r="1028" ht="15" customHeight="1" s="35">
      <c r="A1028" s="48">
        <f>'1_Raw_Games'!A1025</f>
        <v/>
      </c>
      <c r="B1028" s="49">
        <f>'1_Raw_Games'!B1025</f>
        <v/>
      </c>
      <c r="C1028" s="48">
        <f>'1_Raw_Games'!D1025</f>
        <v/>
      </c>
      <c r="D1028" s="48">
        <f>'1_Raw_Games'!C1025</f>
        <v/>
      </c>
      <c r="E1028" s="48">
        <f>'1_Raw_Games'!O1025</f>
        <v/>
      </c>
      <c r="F1028" s="52">
        <f>INDEX($L$6:$L$35,MATCH(C1028,$K$6:$K$35,0))</f>
        <v/>
      </c>
      <c r="G1028" s="52">
        <f>INDEX($L$6:$L$35,MATCH(D1028,$K$6:$K$35,0))</f>
        <v/>
      </c>
      <c r="H1028" s="52">
        <f>F1028-G1028+$L$36</f>
        <v/>
      </c>
      <c r="I1028" s="51">
        <f>'2_Params'!$B$11*LN(1+EXP(-(2*E1028-1)*H1028))</f>
        <v/>
      </c>
    </row>
    <row r="1029" ht="15" customHeight="1" s="35">
      <c r="A1029" s="48">
        <f>'1_Raw_Games'!A1026</f>
        <v/>
      </c>
      <c r="B1029" s="49">
        <f>'1_Raw_Games'!B1026</f>
        <v/>
      </c>
      <c r="C1029" s="48">
        <f>'1_Raw_Games'!D1026</f>
        <v/>
      </c>
      <c r="D1029" s="48">
        <f>'1_Raw_Games'!C1026</f>
        <v/>
      </c>
      <c r="E1029" s="48">
        <f>'1_Raw_Games'!O1026</f>
        <v/>
      </c>
      <c r="F1029" s="52">
        <f>INDEX($L$6:$L$35,MATCH(C1029,$K$6:$K$35,0))</f>
        <v/>
      </c>
      <c r="G1029" s="52">
        <f>INDEX($L$6:$L$35,MATCH(D1029,$K$6:$K$35,0))</f>
        <v/>
      </c>
      <c r="H1029" s="52">
        <f>F1029-G1029+$L$36</f>
        <v/>
      </c>
      <c r="I1029" s="51">
        <f>'2_Params'!$B$11*LN(1+EXP(-(2*E1029-1)*H1029))</f>
        <v/>
      </c>
    </row>
    <row r="1030" ht="15" customHeight="1" s="35">
      <c r="A1030" s="48">
        <f>'1_Raw_Games'!A1027</f>
        <v/>
      </c>
      <c r="B1030" s="49">
        <f>'1_Raw_Games'!B1027</f>
        <v/>
      </c>
      <c r="C1030" s="48">
        <f>'1_Raw_Games'!D1027</f>
        <v/>
      </c>
      <c r="D1030" s="48">
        <f>'1_Raw_Games'!C1027</f>
        <v/>
      </c>
      <c r="E1030" s="48">
        <f>'1_Raw_Games'!O1027</f>
        <v/>
      </c>
      <c r="F1030" s="52">
        <f>INDEX($L$6:$L$35,MATCH(C1030,$K$6:$K$35,0))</f>
        <v/>
      </c>
      <c r="G1030" s="52">
        <f>INDEX($L$6:$L$35,MATCH(D1030,$K$6:$K$35,0))</f>
        <v/>
      </c>
      <c r="H1030" s="52">
        <f>F1030-G1030+$L$36</f>
        <v/>
      </c>
      <c r="I1030" s="51">
        <f>'2_Params'!$B$11*LN(1+EXP(-(2*E1030-1)*H1030))</f>
        <v/>
      </c>
    </row>
    <row r="1031" ht="15" customHeight="1" s="35">
      <c r="A1031" s="48">
        <f>'1_Raw_Games'!A1028</f>
        <v/>
      </c>
      <c r="B1031" s="49">
        <f>'1_Raw_Games'!B1028</f>
        <v/>
      </c>
      <c r="C1031" s="48">
        <f>'1_Raw_Games'!D1028</f>
        <v/>
      </c>
      <c r="D1031" s="48">
        <f>'1_Raw_Games'!C1028</f>
        <v/>
      </c>
      <c r="E1031" s="48">
        <f>'1_Raw_Games'!O1028</f>
        <v/>
      </c>
      <c r="F1031" s="52">
        <f>INDEX($L$6:$L$35,MATCH(C1031,$K$6:$K$35,0))</f>
        <v/>
      </c>
      <c r="G1031" s="52">
        <f>INDEX($L$6:$L$35,MATCH(D1031,$K$6:$K$35,0))</f>
        <v/>
      </c>
      <c r="H1031" s="52">
        <f>F1031-G1031+$L$36</f>
        <v/>
      </c>
      <c r="I1031" s="51">
        <f>'2_Params'!$B$11*LN(1+EXP(-(2*E1031-1)*H1031))</f>
        <v/>
      </c>
    </row>
    <row r="1032" ht="15" customHeight="1" s="35">
      <c r="A1032" s="48">
        <f>'1_Raw_Games'!A1029</f>
        <v/>
      </c>
      <c r="B1032" s="49">
        <f>'1_Raw_Games'!B1029</f>
        <v/>
      </c>
      <c r="C1032" s="48">
        <f>'1_Raw_Games'!D1029</f>
        <v/>
      </c>
      <c r="D1032" s="48">
        <f>'1_Raw_Games'!C1029</f>
        <v/>
      </c>
      <c r="E1032" s="48">
        <f>'1_Raw_Games'!O1029</f>
        <v/>
      </c>
      <c r="F1032" s="52">
        <f>INDEX($L$6:$L$35,MATCH(C1032,$K$6:$K$35,0))</f>
        <v/>
      </c>
      <c r="G1032" s="52">
        <f>INDEX($L$6:$L$35,MATCH(D1032,$K$6:$K$35,0))</f>
        <v/>
      </c>
      <c r="H1032" s="52">
        <f>F1032-G1032+$L$36</f>
        <v/>
      </c>
      <c r="I1032" s="51">
        <f>'2_Params'!$B$11*LN(1+EXP(-(2*E1032-1)*H1032))</f>
        <v/>
      </c>
    </row>
    <row r="1033" ht="15" customHeight="1" s="35">
      <c r="A1033" s="48">
        <f>'1_Raw_Games'!A1030</f>
        <v/>
      </c>
      <c r="B1033" s="49">
        <f>'1_Raw_Games'!B1030</f>
        <v/>
      </c>
      <c r="C1033" s="48">
        <f>'1_Raw_Games'!D1030</f>
        <v/>
      </c>
      <c r="D1033" s="48">
        <f>'1_Raw_Games'!C1030</f>
        <v/>
      </c>
      <c r="E1033" s="48">
        <f>'1_Raw_Games'!O1030</f>
        <v/>
      </c>
      <c r="F1033" s="52">
        <f>INDEX($L$6:$L$35,MATCH(C1033,$K$6:$K$35,0))</f>
        <v/>
      </c>
      <c r="G1033" s="52">
        <f>INDEX($L$6:$L$35,MATCH(D1033,$K$6:$K$35,0))</f>
        <v/>
      </c>
      <c r="H1033" s="52">
        <f>F1033-G1033+$L$36</f>
        <v/>
      </c>
      <c r="I1033" s="51">
        <f>'2_Params'!$B$11*LN(1+EXP(-(2*E1033-1)*H1033))</f>
        <v/>
      </c>
    </row>
    <row r="1034" ht="15" customHeight="1" s="35">
      <c r="A1034" s="48">
        <f>'1_Raw_Games'!A1031</f>
        <v/>
      </c>
      <c r="B1034" s="49">
        <f>'1_Raw_Games'!B1031</f>
        <v/>
      </c>
      <c r="C1034" s="48">
        <f>'1_Raw_Games'!D1031</f>
        <v/>
      </c>
      <c r="D1034" s="48">
        <f>'1_Raw_Games'!C1031</f>
        <v/>
      </c>
      <c r="E1034" s="48">
        <f>'1_Raw_Games'!O1031</f>
        <v/>
      </c>
      <c r="F1034" s="52">
        <f>INDEX($L$6:$L$35,MATCH(C1034,$K$6:$K$35,0))</f>
        <v/>
      </c>
      <c r="G1034" s="52">
        <f>INDEX($L$6:$L$35,MATCH(D1034,$K$6:$K$35,0))</f>
        <v/>
      </c>
      <c r="H1034" s="52">
        <f>F1034-G1034+$L$36</f>
        <v/>
      </c>
      <c r="I1034" s="51">
        <f>'2_Params'!$B$11*LN(1+EXP(-(2*E1034-1)*H1034))</f>
        <v/>
      </c>
    </row>
    <row r="1035" ht="15" customHeight="1" s="35">
      <c r="A1035" s="48">
        <f>'1_Raw_Games'!A1032</f>
        <v/>
      </c>
      <c r="B1035" s="49">
        <f>'1_Raw_Games'!B1032</f>
        <v/>
      </c>
      <c r="C1035" s="48">
        <f>'1_Raw_Games'!D1032</f>
        <v/>
      </c>
      <c r="D1035" s="48">
        <f>'1_Raw_Games'!C1032</f>
        <v/>
      </c>
      <c r="E1035" s="48">
        <f>'1_Raw_Games'!O1032</f>
        <v/>
      </c>
      <c r="F1035" s="52">
        <f>INDEX($L$6:$L$35,MATCH(C1035,$K$6:$K$35,0))</f>
        <v/>
      </c>
      <c r="G1035" s="52">
        <f>INDEX($L$6:$L$35,MATCH(D1035,$K$6:$K$35,0))</f>
        <v/>
      </c>
      <c r="H1035" s="52">
        <f>F1035-G1035+$L$36</f>
        <v/>
      </c>
      <c r="I1035" s="51">
        <f>'2_Params'!$B$11*LN(1+EXP(-(2*E1035-1)*H1035))</f>
        <v/>
      </c>
    </row>
    <row r="1036" ht="15" customHeight="1" s="35">
      <c r="A1036" s="48">
        <f>'1_Raw_Games'!A1033</f>
        <v/>
      </c>
      <c r="B1036" s="49">
        <f>'1_Raw_Games'!B1033</f>
        <v/>
      </c>
      <c r="C1036" s="48">
        <f>'1_Raw_Games'!D1033</f>
        <v/>
      </c>
      <c r="D1036" s="48">
        <f>'1_Raw_Games'!C1033</f>
        <v/>
      </c>
      <c r="E1036" s="48">
        <f>'1_Raw_Games'!O1033</f>
        <v/>
      </c>
      <c r="F1036" s="52">
        <f>INDEX($L$6:$L$35,MATCH(C1036,$K$6:$K$35,0))</f>
        <v/>
      </c>
      <c r="G1036" s="52">
        <f>INDEX($L$6:$L$35,MATCH(D1036,$K$6:$K$35,0))</f>
        <v/>
      </c>
      <c r="H1036" s="52">
        <f>F1036-G1036+$L$36</f>
        <v/>
      </c>
      <c r="I1036" s="51">
        <f>'2_Params'!$B$11*LN(1+EXP(-(2*E1036-1)*H1036))</f>
        <v/>
      </c>
    </row>
    <row r="1037" ht="15" customHeight="1" s="35">
      <c r="A1037" s="48">
        <f>'1_Raw_Games'!A1034</f>
        <v/>
      </c>
      <c r="B1037" s="49">
        <f>'1_Raw_Games'!B1034</f>
        <v/>
      </c>
      <c r="C1037" s="48">
        <f>'1_Raw_Games'!D1034</f>
        <v/>
      </c>
      <c r="D1037" s="48">
        <f>'1_Raw_Games'!C1034</f>
        <v/>
      </c>
      <c r="E1037" s="48">
        <f>'1_Raw_Games'!O1034</f>
        <v/>
      </c>
      <c r="F1037" s="52">
        <f>INDEX($L$6:$L$35,MATCH(C1037,$K$6:$K$35,0))</f>
        <v/>
      </c>
      <c r="G1037" s="52">
        <f>INDEX($L$6:$L$35,MATCH(D1037,$K$6:$K$35,0))</f>
        <v/>
      </c>
      <c r="H1037" s="52">
        <f>F1037-G1037+$L$36</f>
        <v/>
      </c>
      <c r="I1037" s="51">
        <f>'2_Params'!$B$11*LN(1+EXP(-(2*E1037-1)*H1037))</f>
        <v/>
      </c>
    </row>
    <row r="1038" ht="15" customHeight="1" s="35">
      <c r="A1038" s="48">
        <f>'1_Raw_Games'!A1035</f>
        <v/>
      </c>
      <c r="B1038" s="49">
        <f>'1_Raw_Games'!B1035</f>
        <v/>
      </c>
      <c r="C1038" s="48">
        <f>'1_Raw_Games'!D1035</f>
        <v/>
      </c>
      <c r="D1038" s="48">
        <f>'1_Raw_Games'!C1035</f>
        <v/>
      </c>
      <c r="E1038" s="48">
        <f>'1_Raw_Games'!O1035</f>
        <v/>
      </c>
      <c r="F1038" s="52">
        <f>INDEX($L$6:$L$35,MATCH(C1038,$K$6:$K$35,0))</f>
        <v/>
      </c>
      <c r="G1038" s="52">
        <f>INDEX($L$6:$L$35,MATCH(D1038,$K$6:$K$35,0))</f>
        <v/>
      </c>
      <c r="H1038" s="52">
        <f>F1038-G1038+$L$36</f>
        <v/>
      </c>
      <c r="I1038" s="51">
        <f>'2_Params'!$B$11*LN(1+EXP(-(2*E1038-1)*H1038))</f>
        <v/>
      </c>
    </row>
    <row r="1039" ht="15" customHeight="1" s="35">
      <c r="A1039" s="48">
        <f>'1_Raw_Games'!A1036</f>
        <v/>
      </c>
      <c r="B1039" s="49">
        <f>'1_Raw_Games'!B1036</f>
        <v/>
      </c>
      <c r="C1039" s="48">
        <f>'1_Raw_Games'!D1036</f>
        <v/>
      </c>
      <c r="D1039" s="48">
        <f>'1_Raw_Games'!C1036</f>
        <v/>
      </c>
      <c r="E1039" s="48">
        <f>'1_Raw_Games'!O1036</f>
        <v/>
      </c>
      <c r="F1039" s="52">
        <f>INDEX($L$6:$L$35,MATCH(C1039,$K$6:$K$35,0))</f>
        <v/>
      </c>
      <c r="G1039" s="52">
        <f>INDEX($L$6:$L$35,MATCH(D1039,$K$6:$K$35,0))</f>
        <v/>
      </c>
      <c r="H1039" s="52">
        <f>F1039-G1039+$L$36</f>
        <v/>
      </c>
      <c r="I1039" s="51">
        <f>'2_Params'!$B$11*LN(1+EXP(-(2*E1039-1)*H1039))</f>
        <v/>
      </c>
    </row>
    <row r="1040" ht="15" customHeight="1" s="35">
      <c r="A1040" s="48">
        <f>'1_Raw_Games'!A1037</f>
        <v/>
      </c>
      <c r="B1040" s="49">
        <f>'1_Raw_Games'!B1037</f>
        <v/>
      </c>
      <c r="C1040" s="48">
        <f>'1_Raw_Games'!D1037</f>
        <v/>
      </c>
      <c r="D1040" s="48">
        <f>'1_Raw_Games'!C1037</f>
        <v/>
      </c>
      <c r="E1040" s="48">
        <f>'1_Raw_Games'!O1037</f>
        <v/>
      </c>
      <c r="F1040" s="52">
        <f>INDEX($L$6:$L$35,MATCH(C1040,$K$6:$K$35,0))</f>
        <v/>
      </c>
      <c r="G1040" s="52">
        <f>INDEX($L$6:$L$35,MATCH(D1040,$K$6:$K$35,0))</f>
        <v/>
      </c>
      <c r="H1040" s="52">
        <f>F1040-G1040+$L$36</f>
        <v/>
      </c>
      <c r="I1040" s="51">
        <f>'2_Params'!$B$11*LN(1+EXP(-(2*E1040-1)*H1040))</f>
        <v/>
      </c>
    </row>
    <row r="1041" ht="15" customHeight="1" s="35">
      <c r="A1041" s="48">
        <f>'1_Raw_Games'!A1038</f>
        <v/>
      </c>
      <c r="B1041" s="49">
        <f>'1_Raw_Games'!B1038</f>
        <v/>
      </c>
      <c r="C1041" s="48">
        <f>'1_Raw_Games'!D1038</f>
        <v/>
      </c>
      <c r="D1041" s="48">
        <f>'1_Raw_Games'!C1038</f>
        <v/>
      </c>
      <c r="E1041" s="48">
        <f>'1_Raw_Games'!O1038</f>
        <v/>
      </c>
      <c r="F1041" s="52">
        <f>INDEX($L$6:$L$35,MATCH(C1041,$K$6:$K$35,0))</f>
        <v/>
      </c>
      <c r="G1041" s="52">
        <f>INDEX($L$6:$L$35,MATCH(D1041,$K$6:$K$35,0))</f>
        <v/>
      </c>
      <c r="H1041" s="52">
        <f>F1041-G1041+$L$36</f>
        <v/>
      </c>
      <c r="I1041" s="51">
        <f>'2_Params'!$B$11*LN(1+EXP(-(2*E1041-1)*H1041))</f>
        <v/>
      </c>
    </row>
    <row r="1042" ht="15" customHeight="1" s="35">
      <c r="A1042" s="48">
        <f>'1_Raw_Games'!A1039</f>
        <v/>
      </c>
      <c r="B1042" s="49">
        <f>'1_Raw_Games'!B1039</f>
        <v/>
      </c>
      <c r="C1042" s="48">
        <f>'1_Raw_Games'!D1039</f>
        <v/>
      </c>
      <c r="D1042" s="48">
        <f>'1_Raw_Games'!C1039</f>
        <v/>
      </c>
      <c r="E1042" s="48">
        <f>'1_Raw_Games'!O1039</f>
        <v/>
      </c>
      <c r="F1042" s="52">
        <f>INDEX($L$6:$L$35,MATCH(C1042,$K$6:$K$35,0))</f>
        <v/>
      </c>
      <c r="G1042" s="52">
        <f>INDEX($L$6:$L$35,MATCH(D1042,$K$6:$K$35,0))</f>
        <v/>
      </c>
      <c r="H1042" s="52">
        <f>F1042-G1042+$L$36</f>
        <v/>
      </c>
      <c r="I1042" s="51">
        <f>'2_Params'!$B$11*LN(1+EXP(-(2*E1042-1)*H1042))</f>
        <v/>
      </c>
    </row>
    <row r="1043" ht="15" customHeight="1" s="35">
      <c r="A1043" s="48">
        <f>'1_Raw_Games'!A1040</f>
        <v/>
      </c>
      <c r="B1043" s="49">
        <f>'1_Raw_Games'!B1040</f>
        <v/>
      </c>
      <c r="C1043" s="48">
        <f>'1_Raw_Games'!D1040</f>
        <v/>
      </c>
      <c r="D1043" s="48">
        <f>'1_Raw_Games'!C1040</f>
        <v/>
      </c>
      <c r="E1043" s="48">
        <f>'1_Raw_Games'!O1040</f>
        <v/>
      </c>
      <c r="F1043" s="52">
        <f>INDEX($L$6:$L$35,MATCH(C1043,$K$6:$K$35,0))</f>
        <v/>
      </c>
      <c r="G1043" s="52">
        <f>INDEX($L$6:$L$35,MATCH(D1043,$K$6:$K$35,0))</f>
        <v/>
      </c>
      <c r="H1043" s="52">
        <f>F1043-G1043+$L$36</f>
        <v/>
      </c>
      <c r="I1043" s="51">
        <f>'2_Params'!$B$11*LN(1+EXP(-(2*E1043-1)*H1043))</f>
        <v/>
      </c>
    </row>
    <row r="1044" ht="15" customHeight="1" s="35">
      <c r="A1044" s="48">
        <f>'1_Raw_Games'!A1041</f>
        <v/>
      </c>
      <c r="B1044" s="49">
        <f>'1_Raw_Games'!B1041</f>
        <v/>
      </c>
      <c r="C1044" s="48">
        <f>'1_Raw_Games'!D1041</f>
        <v/>
      </c>
      <c r="D1044" s="48">
        <f>'1_Raw_Games'!C1041</f>
        <v/>
      </c>
      <c r="E1044" s="48">
        <f>'1_Raw_Games'!O1041</f>
        <v/>
      </c>
      <c r="F1044" s="52">
        <f>INDEX($L$6:$L$35,MATCH(C1044,$K$6:$K$35,0))</f>
        <v/>
      </c>
      <c r="G1044" s="52">
        <f>INDEX($L$6:$L$35,MATCH(D1044,$K$6:$K$35,0))</f>
        <v/>
      </c>
      <c r="H1044" s="52">
        <f>F1044-G1044+$L$36</f>
        <v/>
      </c>
      <c r="I1044" s="51">
        <f>'2_Params'!$B$11*LN(1+EXP(-(2*E1044-1)*H1044))</f>
        <v/>
      </c>
    </row>
    <row r="1045" ht="15" customHeight="1" s="35">
      <c r="A1045" s="48">
        <f>'1_Raw_Games'!A1042</f>
        <v/>
      </c>
      <c r="B1045" s="49">
        <f>'1_Raw_Games'!B1042</f>
        <v/>
      </c>
      <c r="C1045" s="48">
        <f>'1_Raw_Games'!D1042</f>
        <v/>
      </c>
      <c r="D1045" s="48">
        <f>'1_Raw_Games'!C1042</f>
        <v/>
      </c>
      <c r="E1045" s="48">
        <f>'1_Raw_Games'!O1042</f>
        <v/>
      </c>
      <c r="F1045" s="52">
        <f>INDEX($L$6:$L$35,MATCH(C1045,$K$6:$K$35,0))</f>
        <v/>
      </c>
      <c r="G1045" s="52">
        <f>INDEX($L$6:$L$35,MATCH(D1045,$K$6:$K$35,0))</f>
        <v/>
      </c>
      <c r="H1045" s="52">
        <f>F1045-G1045+$L$36</f>
        <v/>
      </c>
      <c r="I1045" s="51">
        <f>'2_Params'!$B$11*LN(1+EXP(-(2*E1045-1)*H1045))</f>
        <v/>
      </c>
    </row>
    <row r="1046" ht="15" customHeight="1" s="35">
      <c r="A1046" s="48">
        <f>'1_Raw_Games'!A1043</f>
        <v/>
      </c>
      <c r="B1046" s="49">
        <f>'1_Raw_Games'!B1043</f>
        <v/>
      </c>
      <c r="C1046" s="48">
        <f>'1_Raw_Games'!D1043</f>
        <v/>
      </c>
      <c r="D1046" s="48">
        <f>'1_Raw_Games'!C1043</f>
        <v/>
      </c>
      <c r="E1046" s="48">
        <f>'1_Raw_Games'!O1043</f>
        <v/>
      </c>
      <c r="F1046" s="52">
        <f>INDEX($L$6:$L$35,MATCH(C1046,$K$6:$K$35,0))</f>
        <v/>
      </c>
      <c r="G1046" s="52">
        <f>INDEX($L$6:$L$35,MATCH(D1046,$K$6:$K$35,0))</f>
        <v/>
      </c>
      <c r="H1046" s="52">
        <f>F1046-G1046+$L$36</f>
        <v/>
      </c>
      <c r="I1046" s="51">
        <f>'2_Params'!$B$11*LN(1+EXP(-(2*E1046-1)*H1046))</f>
        <v/>
      </c>
    </row>
    <row r="1047" ht="15" customHeight="1" s="35">
      <c r="A1047" s="48">
        <f>'1_Raw_Games'!A1044</f>
        <v/>
      </c>
      <c r="B1047" s="49">
        <f>'1_Raw_Games'!B1044</f>
        <v/>
      </c>
      <c r="C1047" s="48">
        <f>'1_Raw_Games'!D1044</f>
        <v/>
      </c>
      <c r="D1047" s="48">
        <f>'1_Raw_Games'!C1044</f>
        <v/>
      </c>
      <c r="E1047" s="48">
        <f>'1_Raw_Games'!O1044</f>
        <v/>
      </c>
      <c r="F1047" s="52">
        <f>INDEX($L$6:$L$35,MATCH(C1047,$K$6:$K$35,0))</f>
        <v/>
      </c>
      <c r="G1047" s="52">
        <f>INDEX($L$6:$L$35,MATCH(D1047,$K$6:$K$35,0))</f>
        <v/>
      </c>
      <c r="H1047" s="52">
        <f>F1047-G1047+$L$36</f>
        <v/>
      </c>
      <c r="I1047" s="51">
        <f>'2_Params'!$B$11*LN(1+EXP(-(2*E1047-1)*H1047))</f>
        <v/>
      </c>
    </row>
    <row r="1048" ht="15" customHeight="1" s="35">
      <c r="A1048" s="48">
        <f>'1_Raw_Games'!A1045</f>
        <v/>
      </c>
      <c r="B1048" s="49">
        <f>'1_Raw_Games'!B1045</f>
        <v/>
      </c>
      <c r="C1048" s="48">
        <f>'1_Raw_Games'!D1045</f>
        <v/>
      </c>
      <c r="D1048" s="48">
        <f>'1_Raw_Games'!C1045</f>
        <v/>
      </c>
      <c r="E1048" s="48">
        <f>'1_Raw_Games'!O1045</f>
        <v/>
      </c>
      <c r="F1048" s="52">
        <f>INDEX($L$6:$L$35,MATCH(C1048,$K$6:$K$35,0))</f>
        <v/>
      </c>
      <c r="G1048" s="52">
        <f>INDEX($L$6:$L$35,MATCH(D1048,$K$6:$K$35,0))</f>
        <v/>
      </c>
      <c r="H1048" s="52">
        <f>F1048-G1048+$L$36</f>
        <v/>
      </c>
      <c r="I1048" s="51">
        <f>'2_Params'!$B$11*LN(1+EXP(-(2*E1048-1)*H1048))</f>
        <v/>
      </c>
    </row>
    <row r="1049" ht="15" customHeight="1" s="35">
      <c r="A1049" s="48">
        <f>'1_Raw_Games'!A1046</f>
        <v/>
      </c>
      <c r="B1049" s="49">
        <f>'1_Raw_Games'!B1046</f>
        <v/>
      </c>
      <c r="C1049" s="48">
        <f>'1_Raw_Games'!D1046</f>
        <v/>
      </c>
      <c r="D1049" s="48">
        <f>'1_Raw_Games'!C1046</f>
        <v/>
      </c>
      <c r="E1049" s="48">
        <f>'1_Raw_Games'!O1046</f>
        <v/>
      </c>
      <c r="F1049" s="52">
        <f>INDEX($L$6:$L$35,MATCH(C1049,$K$6:$K$35,0))</f>
        <v/>
      </c>
      <c r="G1049" s="52">
        <f>INDEX($L$6:$L$35,MATCH(D1049,$K$6:$K$35,0))</f>
        <v/>
      </c>
      <c r="H1049" s="52">
        <f>F1049-G1049+$L$36</f>
        <v/>
      </c>
      <c r="I1049" s="51">
        <f>'2_Params'!$B$11*LN(1+EXP(-(2*E1049-1)*H1049))</f>
        <v/>
      </c>
    </row>
    <row r="1050" ht="15" customHeight="1" s="35">
      <c r="A1050" s="48">
        <f>'1_Raw_Games'!A1047</f>
        <v/>
      </c>
      <c r="B1050" s="49">
        <f>'1_Raw_Games'!B1047</f>
        <v/>
      </c>
      <c r="C1050" s="48">
        <f>'1_Raw_Games'!D1047</f>
        <v/>
      </c>
      <c r="D1050" s="48">
        <f>'1_Raw_Games'!C1047</f>
        <v/>
      </c>
      <c r="E1050" s="48">
        <f>'1_Raw_Games'!O1047</f>
        <v/>
      </c>
      <c r="F1050" s="52">
        <f>INDEX($L$6:$L$35,MATCH(C1050,$K$6:$K$35,0))</f>
        <v/>
      </c>
      <c r="G1050" s="52">
        <f>INDEX($L$6:$L$35,MATCH(D1050,$K$6:$K$35,0))</f>
        <v/>
      </c>
      <c r="H1050" s="52">
        <f>F1050-G1050+$L$36</f>
        <v/>
      </c>
      <c r="I1050" s="51">
        <f>'2_Params'!$B$11*LN(1+EXP(-(2*E1050-1)*H1050))</f>
        <v/>
      </c>
    </row>
    <row r="1051" ht="15" customHeight="1" s="35">
      <c r="A1051" s="48">
        <f>'1_Raw_Games'!A1048</f>
        <v/>
      </c>
      <c r="B1051" s="49">
        <f>'1_Raw_Games'!B1048</f>
        <v/>
      </c>
      <c r="C1051" s="48">
        <f>'1_Raw_Games'!D1048</f>
        <v/>
      </c>
      <c r="D1051" s="48">
        <f>'1_Raw_Games'!C1048</f>
        <v/>
      </c>
      <c r="E1051" s="48">
        <f>'1_Raw_Games'!O1048</f>
        <v/>
      </c>
      <c r="F1051" s="52">
        <f>INDEX($L$6:$L$35,MATCH(C1051,$K$6:$K$35,0))</f>
        <v/>
      </c>
      <c r="G1051" s="52">
        <f>INDEX($L$6:$L$35,MATCH(D1051,$K$6:$K$35,0))</f>
        <v/>
      </c>
      <c r="H1051" s="52">
        <f>F1051-G1051+$L$36</f>
        <v/>
      </c>
      <c r="I1051" s="51">
        <f>'2_Params'!$B$11*LN(1+EXP(-(2*E1051-1)*H1051))</f>
        <v/>
      </c>
    </row>
    <row r="1052" ht="15" customHeight="1" s="35">
      <c r="A1052" s="48">
        <f>'1_Raw_Games'!A1049</f>
        <v/>
      </c>
      <c r="B1052" s="49">
        <f>'1_Raw_Games'!B1049</f>
        <v/>
      </c>
      <c r="C1052" s="48">
        <f>'1_Raw_Games'!D1049</f>
        <v/>
      </c>
      <c r="D1052" s="48">
        <f>'1_Raw_Games'!C1049</f>
        <v/>
      </c>
      <c r="E1052" s="48">
        <f>'1_Raw_Games'!O1049</f>
        <v/>
      </c>
      <c r="F1052" s="52">
        <f>INDEX($L$6:$L$35,MATCH(C1052,$K$6:$K$35,0))</f>
        <v/>
      </c>
      <c r="G1052" s="52">
        <f>INDEX($L$6:$L$35,MATCH(D1052,$K$6:$K$35,0))</f>
        <v/>
      </c>
      <c r="H1052" s="52">
        <f>F1052-G1052+$L$36</f>
        <v/>
      </c>
      <c r="I1052" s="51">
        <f>'2_Params'!$B$11*LN(1+EXP(-(2*E1052-1)*H1052))</f>
        <v/>
      </c>
    </row>
    <row r="1053" ht="15" customHeight="1" s="35">
      <c r="A1053" s="48">
        <f>'1_Raw_Games'!A1050</f>
        <v/>
      </c>
      <c r="B1053" s="49">
        <f>'1_Raw_Games'!B1050</f>
        <v/>
      </c>
      <c r="C1053" s="48">
        <f>'1_Raw_Games'!D1050</f>
        <v/>
      </c>
      <c r="D1053" s="48">
        <f>'1_Raw_Games'!C1050</f>
        <v/>
      </c>
      <c r="E1053" s="48">
        <f>'1_Raw_Games'!O1050</f>
        <v/>
      </c>
      <c r="F1053" s="52">
        <f>INDEX($L$6:$L$35,MATCH(C1053,$K$6:$K$35,0))</f>
        <v/>
      </c>
      <c r="G1053" s="52">
        <f>INDEX($L$6:$L$35,MATCH(D1053,$K$6:$K$35,0))</f>
        <v/>
      </c>
      <c r="H1053" s="52">
        <f>F1053-G1053+$L$36</f>
        <v/>
      </c>
      <c r="I1053" s="51">
        <f>'2_Params'!$B$11*LN(1+EXP(-(2*E1053-1)*H1053))</f>
        <v/>
      </c>
    </row>
    <row r="1054" ht="15" customHeight="1" s="35">
      <c r="A1054" s="48">
        <f>'1_Raw_Games'!A1051</f>
        <v/>
      </c>
      <c r="B1054" s="49">
        <f>'1_Raw_Games'!B1051</f>
        <v/>
      </c>
      <c r="C1054" s="48">
        <f>'1_Raw_Games'!D1051</f>
        <v/>
      </c>
      <c r="D1054" s="48">
        <f>'1_Raw_Games'!C1051</f>
        <v/>
      </c>
      <c r="E1054" s="48">
        <f>'1_Raw_Games'!O1051</f>
        <v/>
      </c>
      <c r="F1054" s="52">
        <f>INDEX($L$6:$L$35,MATCH(C1054,$K$6:$K$35,0))</f>
        <v/>
      </c>
      <c r="G1054" s="52">
        <f>INDEX($L$6:$L$35,MATCH(D1054,$K$6:$K$35,0))</f>
        <v/>
      </c>
      <c r="H1054" s="52">
        <f>F1054-G1054+$L$36</f>
        <v/>
      </c>
      <c r="I1054" s="51">
        <f>'2_Params'!$B$11*LN(1+EXP(-(2*E1054-1)*H1054))</f>
        <v/>
      </c>
    </row>
    <row r="1055" ht="15" customHeight="1" s="35">
      <c r="A1055" s="48">
        <f>'1_Raw_Games'!A1052</f>
        <v/>
      </c>
      <c r="B1055" s="49">
        <f>'1_Raw_Games'!B1052</f>
        <v/>
      </c>
      <c r="C1055" s="48">
        <f>'1_Raw_Games'!D1052</f>
        <v/>
      </c>
      <c r="D1055" s="48">
        <f>'1_Raw_Games'!C1052</f>
        <v/>
      </c>
      <c r="E1055" s="48">
        <f>'1_Raw_Games'!O1052</f>
        <v/>
      </c>
      <c r="F1055" s="52">
        <f>INDEX($L$6:$L$35,MATCH(C1055,$K$6:$K$35,0))</f>
        <v/>
      </c>
      <c r="G1055" s="52">
        <f>INDEX($L$6:$L$35,MATCH(D1055,$K$6:$K$35,0))</f>
        <v/>
      </c>
      <c r="H1055" s="52">
        <f>F1055-G1055+$L$36</f>
        <v/>
      </c>
      <c r="I1055" s="51">
        <f>'2_Params'!$B$11*LN(1+EXP(-(2*E1055-1)*H1055))</f>
        <v/>
      </c>
    </row>
    <row r="1056" ht="15" customHeight="1" s="35">
      <c r="A1056" s="48">
        <f>'1_Raw_Games'!A1053</f>
        <v/>
      </c>
      <c r="B1056" s="49">
        <f>'1_Raw_Games'!B1053</f>
        <v/>
      </c>
      <c r="C1056" s="48">
        <f>'1_Raw_Games'!D1053</f>
        <v/>
      </c>
      <c r="D1056" s="48">
        <f>'1_Raw_Games'!C1053</f>
        <v/>
      </c>
      <c r="E1056" s="48">
        <f>'1_Raw_Games'!O1053</f>
        <v/>
      </c>
      <c r="F1056" s="52">
        <f>INDEX($L$6:$L$35,MATCH(C1056,$K$6:$K$35,0))</f>
        <v/>
      </c>
      <c r="G1056" s="52">
        <f>INDEX($L$6:$L$35,MATCH(D1056,$K$6:$K$35,0))</f>
        <v/>
      </c>
      <c r="H1056" s="52">
        <f>F1056-G1056+$L$36</f>
        <v/>
      </c>
      <c r="I1056" s="51">
        <f>'2_Params'!$B$11*LN(1+EXP(-(2*E1056-1)*H1056))</f>
        <v/>
      </c>
    </row>
    <row r="1057" ht="15" customHeight="1" s="35">
      <c r="A1057" s="48">
        <f>'1_Raw_Games'!A1054</f>
        <v/>
      </c>
      <c r="B1057" s="49">
        <f>'1_Raw_Games'!B1054</f>
        <v/>
      </c>
      <c r="C1057" s="48">
        <f>'1_Raw_Games'!D1054</f>
        <v/>
      </c>
      <c r="D1057" s="48">
        <f>'1_Raw_Games'!C1054</f>
        <v/>
      </c>
      <c r="E1057" s="48">
        <f>'1_Raw_Games'!O1054</f>
        <v/>
      </c>
      <c r="F1057" s="52">
        <f>INDEX($L$6:$L$35,MATCH(C1057,$K$6:$K$35,0))</f>
        <v/>
      </c>
      <c r="G1057" s="52">
        <f>INDEX($L$6:$L$35,MATCH(D1057,$K$6:$K$35,0))</f>
        <v/>
      </c>
      <c r="H1057" s="52">
        <f>F1057-G1057+$L$36</f>
        <v/>
      </c>
      <c r="I1057" s="51">
        <f>'2_Params'!$B$11*LN(1+EXP(-(2*E1057-1)*H1057))</f>
        <v/>
      </c>
    </row>
    <row r="1058" ht="15" customHeight="1" s="35">
      <c r="A1058" s="48">
        <f>'1_Raw_Games'!A1055</f>
        <v/>
      </c>
      <c r="B1058" s="49">
        <f>'1_Raw_Games'!B1055</f>
        <v/>
      </c>
      <c r="C1058" s="48">
        <f>'1_Raw_Games'!D1055</f>
        <v/>
      </c>
      <c r="D1058" s="48">
        <f>'1_Raw_Games'!C1055</f>
        <v/>
      </c>
      <c r="E1058" s="48">
        <f>'1_Raw_Games'!O1055</f>
        <v/>
      </c>
      <c r="F1058" s="52">
        <f>INDEX($L$6:$L$35,MATCH(C1058,$K$6:$K$35,0))</f>
        <v/>
      </c>
      <c r="G1058" s="52">
        <f>INDEX($L$6:$L$35,MATCH(D1058,$K$6:$K$35,0))</f>
        <v/>
      </c>
      <c r="H1058" s="52">
        <f>F1058-G1058+$L$36</f>
        <v/>
      </c>
      <c r="I1058" s="51">
        <f>'2_Params'!$B$11*LN(1+EXP(-(2*E1058-1)*H1058))</f>
        <v/>
      </c>
    </row>
    <row r="1059" ht="15" customHeight="1" s="35">
      <c r="A1059" s="48">
        <f>'1_Raw_Games'!A1056</f>
        <v/>
      </c>
      <c r="B1059" s="49">
        <f>'1_Raw_Games'!B1056</f>
        <v/>
      </c>
      <c r="C1059" s="48">
        <f>'1_Raw_Games'!D1056</f>
        <v/>
      </c>
      <c r="D1059" s="48">
        <f>'1_Raw_Games'!C1056</f>
        <v/>
      </c>
      <c r="E1059" s="48">
        <f>'1_Raw_Games'!O1056</f>
        <v/>
      </c>
      <c r="F1059" s="52">
        <f>INDEX($L$6:$L$35,MATCH(C1059,$K$6:$K$35,0))</f>
        <v/>
      </c>
      <c r="G1059" s="52">
        <f>INDEX($L$6:$L$35,MATCH(D1059,$K$6:$K$35,0))</f>
        <v/>
      </c>
      <c r="H1059" s="52">
        <f>F1059-G1059+$L$36</f>
        <v/>
      </c>
      <c r="I1059" s="51">
        <f>'2_Params'!$B$11*LN(1+EXP(-(2*E1059-1)*H1059))</f>
        <v/>
      </c>
    </row>
    <row r="1060" ht="15" customHeight="1" s="35">
      <c r="A1060" s="48">
        <f>'1_Raw_Games'!A1057</f>
        <v/>
      </c>
      <c r="B1060" s="49">
        <f>'1_Raw_Games'!B1057</f>
        <v/>
      </c>
      <c r="C1060" s="48">
        <f>'1_Raw_Games'!D1057</f>
        <v/>
      </c>
      <c r="D1060" s="48">
        <f>'1_Raw_Games'!C1057</f>
        <v/>
      </c>
      <c r="E1060" s="48">
        <f>'1_Raw_Games'!O1057</f>
        <v/>
      </c>
      <c r="F1060" s="52">
        <f>INDEX($L$6:$L$35,MATCH(C1060,$K$6:$K$35,0))</f>
        <v/>
      </c>
      <c r="G1060" s="52">
        <f>INDEX($L$6:$L$35,MATCH(D1060,$K$6:$K$35,0))</f>
        <v/>
      </c>
      <c r="H1060" s="52">
        <f>F1060-G1060+$L$36</f>
        <v/>
      </c>
      <c r="I1060" s="51">
        <f>'2_Params'!$B$11*LN(1+EXP(-(2*E1060-1)*H1060))</f>
        <v/>
      </c>
    </row>
    <row r="1061" ht="15" customHeight="1" s="35">
      <c r="A1061" s="48">
        <f>'1_Raw_Games'!A1058</f>
        <v/>
      </c>
      <c r="B1061" s="49">
        <f>'1_Raw_Games'!B1058</f>
        <v/>
      </c>
      <c r="C1061" s="48">
        <f>'1_Raw_Games'!D1058</f>
        <v/>
      </c>
      <c r="D1061" s="48">
        <f>'1_Raw_Games'!C1058</f>
        <v/>
      </c>
      <c r="E1061" s="48">
        <f>'1_Raw_Games'!O1058</f>
        <v/>
      </c>
      <c r="F1061" s="52">
        <f>INDEX($L$6:$L$35,MATCH(C1061,$K$6:$K$35,0))</f>
        <v/>
      </c>
      <c r="G1061" s="52">
        <f>INDEX($L$6:$L$35,MATCH(D1061,$K$6:$K$35,0))</f>
        <v/>
      </c>
      <c r="H1061" s="52">
        <f>F1061-G1061+$L$36</f>
        <v/>
      </c>
      <c r="I1061" s="51">
        <f>'2_Params'!$B$11*LN(1+EXP(-(2*E1061-1)*H1061))</f>
        <v/>
      </c>
    </row>
    <row r="1062" ht="15" customHeight="1" s="35">
      <c r="A1062" s="48">
        <f>'1_Raw_Games'!A1059</f>
        <v/>
      </c>
      <c r="B1062" s="49">
        <f>'1_Raw_Games'!B1059</f>
        <v/>
      </c>
      <c r="C1062" s="48">
        <f>'1_Raw_Games'!D1059</f>
        <v/>
      </c>
      <c r="D1062" s="48">
        <f>'1_Raw_Games'!C1059</f>
        <v/>
      </c>
      <c r="E1062" s="48">
        <f>'1_Raw_Games'!O1059</f>
        <v/>
      </c>
      <c r="F1062" s="52">
        <f>INDEX($L$6:$L$35,MATCH(C1062,$K$6:$K$35,0))</f>
        <v/>
      </c>
      <c r="G1062" s="52">
        <f>INDEX($L$6:$L$35,MATCH(D1062,$K$6:$K$35,0))</f>
        <v/>
      </c>
      <c r="H1062" s="52">
        <f>F1062-G1062+$L$36</f>
        <v/>
      </c>
      <c r="I1062" s="51">
        <f>'2_Params'!$B$11*LN(1+EXP(-(2*E1062-1)*H1062))</f>
        <v/>
      </c>
    </row>
    <row r="1063" ht="15" customHeight="1" s="35">
      <c r="A1063" s="48">
        <f>'1_Raw_Games'!A1060</f>
        <v/>
      </c>
      <c r="B1063" s="49">
        <f>'1_Raw_Games'!B1060</f>
        <v/>
      </c>
      <c r="C1063" s="48">
        <f>'1_Raw_Games'!D1060</f>
        <v/>
      </c>
      <c r="D1063" s="48">
        <f>'1_Raw_Games'!C1060</f>
        <v/>
      </c>
      <c r="E1063" s="48">
        <f>'1_Raw_Games'!O1060</f>
        <v/>
      </c>
      <c r="F1063" s="52">
        <f>INDEX($L$6:$L$35,MATCH(C1063,$K$6:$K$35,0))</f>
        <v/>
      </c>
      <c r="G1063" s="52">
        <f>INDEX($L$6:$L$35,MATCH(D1063,$K$6:$K$35,0))</f>
        <v/>
      </c>
      <c r="H1063" s="52">
        <f>F1063-G1063+$L$36</f>
        <v/>
      </c>
      <c r="I1063" s="51">
        <f>'2_Params'!$B$11*LN(1+EXP(-(2*E1063-1)*H1063))</f>
        <v/>
      </c>
    </row>
    <row r="1064" ht="15" customHeight="1" s="35">
      <c r="A1064" s="48">
        <f>'1_Raw_Games'!A1061</f>
        <v/>
      </c>
      <c r="B1064" s="49">
        <f>'1_Raw_Games'!B1061</f>
        <v/>
      </c>
      <c r="C1064" s="48">
        <f>'1_Raw_Games'!D1061</f>
        <v/>
      </c>
      <c r="D1064" s="48">
        <f>'1_Raw_Games'!C1061</f>
        <v/>
      </c>
      <c r="E1064" s="48">
        <f>'1_Raw_Games'!O1061</f>
        <v/>
      </c>
      <c r="F1064" s="52">
        <f>INDEX($L$6:$L$35,MATCH(C1064,$K$6:$K$35,0))</f>
        <v/>
      </c>
      <c r="G1064" s="52">
        <f>INDEX($L$6:$L$35,MATCH(D1064,$K$6:$K$35,0))</f>
        <v/>
      </c>
      <c r="H1064" s="52">
        <f>F1064-G1064+$L$36</f>
        <v/>
      </c>
      <c r="I1064" s="51">
        <f>'2_Params'!$B$11*LN(1+EXP(-(2*E1064-1)*H1064))</f>
        <v/>
      </c>
    </row>
    <row r="1065" ht="15" customHeight="1" s="35">
      <c r="A1065" s="48">
        <f>'1_Raw_Games'!A1062</f>
        <v/>
      </c>
      <c r="B1065" s="49">
        <f>'1_Raw_Games'!B1062</f>
        <v/>
      </c>
      <c r="C1065" s="48">
        <f>'1_Raw_Games'!D1062</f>
        <v/>
      </c>
      <c r="D1065" s="48">
        <f>'1_Raw_Games'!C1062</f>
        <v/>
      </c>
      <c r="E1065" s="48">
        <f>'1_Raw_Games'!O1062</f>
        <v/>
      </c>
      <c r="F1065" s="52">
        <f>INDEX($L$6:$L$35,MATCH(C1065,$K$6:$K$35,0))</f>
        <v/>
      </c>
      <c r="G1065" s="52">
        <f>INDEX($L$6:$L$35,MATCH(D1065,$K$6:$K$35,0))</f>
        <v/>
      </c>
      <c r="H1065" s="52">
        <f>F1065-G1065+$L$36</f>
        <v/>
      </c>
      <c r="I1065" s="51">
        <f>'2_Params'!$B$11*LN(1+EXP(-(2*E1065-1)*H1065))</f>
        <v/>
      </c>
    </row>
    <row r="1066" ht="15" customHeight="1" s="35">
      <c r="A1066" s="48">
        <f>'1_Raw_Games'!A1063</f>
        <v/>
      </c>
      <c r="B1066" s="49">
        <f>'1_Raw_Games'!B1063</f>
        <v/>
      </c>
      <c r="C1066" s="48">
        <f>'1_Raw_Games'!D1063</f>
        <v/>
      </c>
      <c r="D1066" s="48">
        <f>'1_Raw_Games'!C1063</f>
        <v/>
      </c>
      <c r="E1066" s="48">
        <f>'1_Raw_Games'!O1063</f>
        <v/>
      </c>
      <c r="F1066" s="52">
        <f>INDEX($L$6:$L$35,MATCH(C1066,$K$6:$K$35,0))</f>
        <v/>
      </c>
      <c r="G1066" s="52">
        <f>INDEX($L$6:$L$35,MATCH(D1066,$K$6:$K$35,0))</f>
        <v/>
      </c>
      <c r="H1066" s="52">
        <f>F1066-G1066+$L$36</f>
        <v/>
      </c>
      <c r="I1066" s="51">
        <f>'2_Params'!$B$11*LN(1+EXP(-(2*E1066-1)*H1066))</f>
        <v/>
      </c>
    </row>
    <row r="1067" ht="15" customHeight="1" s="35">
      <c r="A1067" s="48">
        <f>'1_Raw_Games'!A1064</f>
        <v/>
      </c>
      <c r="B1067" s="49">
        <f>'1_Raw_Games'!B1064</f>
        <v/>
      </c>
      <c r="C1067" s="48">
        <f>'1_Raw_Games'!D1064</f>
        <v/>
      </c>
      <c r="D1067" s="48">
        <f>'1_Raw_Games'!C1064</f>
        <v/>
      </c>
      <c r="E1067" s="48">
        <f>'1_Raw_Games'!O1064</f>
        <v/>
      </c>
      <c r="F1067" s="52">
        <f>INDEX($L$6:$L$35,MATCH(C1067,$K$6:$K$35,0))</f>
        <v/>
      </c>
      <c r="G1067" s="52">
        <f>INDEX($L$6:$L$35,MATCH(D1067,$K$6:$K$35,0))</f>
        <v/>
      </c>
      <c r="H1067" s="52">
        <f>F1067-G1067+$L$36</f>
        <v/>
      </c>
      <c r="I1067" s="51">
        <f>'2_Params'!$B$11*LN(1+EXP(-(2*E1067-1)*H1067))</f>
        <v/>
      </c>
    </row>
    <row r="1068" ht="15" customHeight="1" s="35">
      <c r="A1068" s="48">
        <f>'1_Raw_Games'!A1065</f>
        <v/>
      </c>
      <c r="B1068" s="49">
        <f>'1_Raw_Games'!B1065</f>
        <v/>
      </c>
      <c r="C1068" s="48">
        <f>'1_Raw_Games'!D1065</f>
        <v/>
      </c>
      <c r="D1068" s="48">
        <f>'1_Raw_Games'!C1065</f>
        <v/>
      </c>
      <c r="E1068" s="48">
        <f>'1_Raw_Games'!O1065</f>
        <v/>
      </c>
      <c r="F1068" s="52">
        <f>INDEX($L$6:$L$35,MATCH(C1068,$K$6:$K$35,0))</f>
        <v/>
      </c>
      <c r="G1068" s="52">
        <f>INDEX($L$6:$L$35,MATCH(D1068,$K$6:$K$35,0))</f>
        <v/>
      </c>
      <c r="H1068" s="52">
        <f>F1068-G1068+$L$36</f>
        <v/>
      </c>
      <c r="I1068" s="51">
        <f>'2_Params'!$B$11*LN(1+EXP(-(2*E1068-1)*H1068))</f>
        <v/>
      </c>
    </row>
    <row r="1069" ht="15" customHeight="1" s="35">
      <c r="A1069" s="48">
        <f>'1_Raw_Games'!A1066</f>
        <v/>
      </c>
      <c r="B1069" s="49">
        <f>'1_Raw_Games'!B1066</f>
        <v/>
      </c>
      <c r="C1069" s="48">
        <f>'1_Raw_Games'!D1066</f>
        <v/>
      </c>
      <c r="D1069" s="48">
        <f>'1_Raw_Games'!C1066</f>
        <v/>
      </c>
      <c r="E1069" s="48">
        <f>'1_Raw_Games'!O1066</f>
        <v/>
      </c>
      <c r="F1069" s="52">
        <f>INDEX($L$6:$L$35,MATCH(C1069,$K$6:$K$35,0))</f>
        <v/>
      </c>
      <c r="G1069" s="52">
        <f>INDEX($L$6:$L$35,MATCH(D1069,$K$6:$K$35,0))</f>
        <v/>
      </c>
      <c r="H1069" s="52">
        <f>F1069-G1069+$L$36</f>
        <v/>
      </c>
      <c r="I1069" s="51">
        <f>'2_Params'!$B$11*LN(1+EXP(-(2*E1069-1)*H1069))</f>
        <v/>
      </c>
    </row>
    <row r="1070" ht="15" customHeight="1" s="35">
      <c r="A1070" s="48">
        <f>'1_Raw_Games'!A1067</f>
        <v/>
      </c>
      <c r="B1070" s="49">
        <f>'1_Raw_Games'!B1067</f>
        <v/>
      </c>
      <c r="C1070" s="48">
        <f>'1_Raw_Games'!D1067</f>
        <v/>
      </c>
      <c r="D1070" s="48">
        <f>'1_Raw_Games'!C1067</f>
        <v/>
      </c>
      <c r="E1070" s="48">
        <f>'1_Raw_Games'!O1067</f>
        <v/>
      </c>
      <c r="F1070" s="52">
        <f>INDEX($L$6:$L$35,MATCH(C1070,$K$6:$K$35,0))</f>
        <v/>
      </c>
      <c r="G1070" s="52">
        <f>INDEX($L$6:$L$35,MATCH(D1070,$K$6:$K$35,0))</f>
        <v/>
      </c>
      <c r="H1070" s="52">
        <f>F1070-G1070+$L$36</f>
        <v/>
      </c>
      <c r="I1070" s="51">
        <f>'2_Params'!$B$11*LN(1+EXP(-(2*E1070-1)*H1070))</f>
        <v/>
      </c>
    </row>
    <row r="1071" ht="15" customHeight="1" s="35">
      <c r="A1071" s="48">
        <f>'1_Raw_Games'!A1068</f>
        <v/>
      </c>
      <c r="B1071" s="49">
        <f>'1_Raw_Games'!B1068</f>
        <v/>
      </c>
      <c r="C1071" s="48">
        <f>'1_Raw_Games'!D1068</f>
        <v/>
      </c>
      <c r="D1071" s="48">
        <f>'1_Raw_Games'!C1068</f>
        <v/>
      </c>
      <c r="E1071" s="48">
        <f>'1_Raw_Games'!O1068</f>
        <v/>
      </c>
      <c r="F1071" s="52">
        <f>INDEX($L$6:$L$35,MATCH(C1071,$K$6:$K$35,0))</f>
        <v/>
      </c>
      <c r="G1071" s="52">
        <f>INDEX($L$6:$L$35,MATCH(D1071,$K$6:$K$35,0))</f>
        <v/>
      </c>
      <c r="H1071" s="52">
        <f>F1071-G1071+$L$36</f>
        <v/>
      </c>
      <c r="I1071" s="51">
        <f>'2_Params'!$B$11*LN(1+EXP(-(2*E1071-1)*H1071))</f>
        <v/>
      </c>
    </row>
    <row r="1072" ht="15" customHeight="1" s="35">
      <c r="A1072" s="48">
        <f>'1_Raw_Games'!A1069</f>
        <v/>
      </c>
      <c r="B1072" s="49">
        <f>'1_Raw_Games'!B1069</f>
        <v/>
      </c>
      <c r="C1072" s="48">
        <f>'1_Raw_Games'!D1069</f>
        <v/>
      </c>
      <c r="D1072" s="48">
        <f>'1_Raw_Games'!C1069</f>
        <v/>
      </c>
      <c r="E1072" s="48">
        <f>'1_Raw_Games'!O1069</f>
        <v/>
      </c>
      <c r="F1072" s="52">
        <f>INDEX($L$6:$L$35,MATCH(C1072,$K$6:$K$35,0))</f>
        <v/>
      </c>
      <c r="G1072" s="52">
        <f>INDEX($L$6:$L$35,MATCH(D1072,$K$6:$K$35,0))</f>
        <v/>
      </c>
      <c r="H1072" s="52">
        <f>F1072-G1072+$L$36</f>
        <v/>
      </c>
      <c r="I1072" s="51">
        <f>'2_Params'!$B$11*LN(1+EXP(-(2*E1072-1)*H1072))</f>
        <v/>
      </c>
    </row>
    <row r="1073" ht="15" customHeight="1" s="35">
      <c r="A1073" s="48">
        <f>'1_Raw_Games'!A1070</f>
        <v/>
      </c>
      <c r="B1073" s="49">
        <f>'1_Raw_Games'!B1070</f>
        <v/>
      </c>
      <c r="C1073" s="48">
        <f>'1_Raw_Games'!D1070</f>
        <v/>
      </c>
      <c r="D1073" s="48">
        <f>'1_Raw_Games'!C1070</f>
        <v/>
      </c>
      <c r="E1073" s="48">
        <f>'1_Raw_Games'!O1070</f>
        <v/>
      </c>
      <c r="F1073" s="52">
        <f>INDEX($L$6:$L$35,MATCH(C1073,$K$6:$K$35,0))</f>
        <v/>
      </c>
      <c r="G1073" s="52">
        <f>INDEX($L$6:$L$35,MATCH(D1073,$K$6:$K$35,0))</f>
        <v/>
      </c>
      <c r="H1073" s="52">
        <f>F1073-G1073+$L$36</f>
        <v/>
      </c>
      <c r="I1073" s="51">
        <f>'2_Params'!$B$11*LN(1+EXP(-(2*E1073-1)*H1073))</f>
        <v/>
      </c>
    </row>
    <row r="1074" ht="15" customHeight="1" s="35">
      <c r="A1074" s="48">
        <f>'1_Raw_Games'!A1071</f>
        <v/>
      </c>
      <c r="B1074" s="49">
        <f>'1_Raw_Games'!B1071</f>
        <v/>
      </c>
      <c r="C1074" s="48">
        <f>'1_Raw_Games'!D1071</f>
        <v/>
      </c>
      <c r="D1074" s="48">
        <f>'1_Raw_Games'!C1071</f>
        <v/>
      </c>
      <c r="E1074" s="48">
        <f>'1_Raw_Games'!O1071</f>
        <v/>
      </c>
      <c r="F1074" s="52">
        <f>INDEX($L$6:$L$35,MATCH(C1074,$K$6:$K$35,0))</f>
        <v/>
      </c>
      <c r="G1074" s="52">
        <f>INDEX($L$6:$L$35,MATCH(D1074,$K$6:$K$35,0))</f>
        <v/>
      </c>
      <c r="H1074" s="52">
        <f>F1074-G1074+$L$36</f>
        <v/>
      </c>
      <c r="I1074" s="51">
        <f>'2_Params'!$B$11*LN(1+EXP(-(2*E1074-1)*H1074))</f>
        <v/>
      </c>
    </row>
    <row r="1075" ht="15" customHeight="1" s="35">
      <c r="A1075" s="48">
        <f>'1_Raw_Games'!A1072</f>
        <v/>
      </c>
      <c r="B1075" s="49">
        <f>'1_Raw_Games'!B1072</f>
        <v/>
      </c>
      <c r="C1075" s="48">
        <f>'1_Raw_Games'!D1072</f>
        <v/>
      </c>
      <c r="D1075" s="48">
        <f>'1_Raw_Games'!C1072</f>
        <v/>
      </c>
      <c r="E1075" s="48">
        <f>'1_Raw_Games'!O1072</f>
        <v/>
      </c>
      <c r="F1075" s="52">
        <f>INDEX($L$6:$L$35,MATCH(C1075,$K$6:$K$35,0))</f>
        <v/>
      </c>
      <c r="G1075" s="52">
        <f>INDEX($L$6:$L$35,MATCH(D1075,$K$6:$K$35,0))</f>
        <v/>
      </c>
      <c r="H1075" s="52">
        <f>F1075-G1075+$L$36</f>
        <v/>
      </c>
      <c r="I1075" s="51">
        <f>'2_Params'!$B$11*LN(1+EXP(-(2*E1075-1)*H1075))</f>
        <v/>
      </c>
    </row>
    <row r="1076" ht="15" customHeight="1" s="35">
      <c r="A1076" s="48">
        <f>'1_Raw_Games'!A1073</f>
        <v/>
      </c>
      <c r="B1076" s="49">
        <f>'1_Raw_Games'!B1073</f>
        <v/>
      </c>
      <c r="C1076" s="48">
        <f>'1_Raw_Games'!D1073</f>
        <v/>
      </c>
      <c r="D1076" s="48">
        <f>'1_Raw_Games'!C1073</f>
        <v/>
      </c>
      <c r="E1076" s="48">
        <f>'1_Raw_Games'!O1073</f>
        <v/>
      </c>
      <c r="F1076" s="52">
        <f>INDEX($L$6:$L$35,MATCH(C1076,$K$6:$K$35,0))</f>
        <v/>
      </c>
      <c r="G1076" s="52">
        <f>INDEX($L$6:$L$35,MATCH(D1076,$K$6:$K$35,0))</f>
        <v/>
      </c>
      <c r="H1076" s="52">
        <f>F1076-G1076+$L$36</f>
        <v/>
      </c>
      <c r="I1076" s="51">
        <f>'2_Params'!$B$11*LN(1+EXP(-(2*E1076-1)*H1076))</f>
        <v/>
      </c>
    </row>
    <row r="1077" ht="15" customHeight="1" s="35">
      <c r="A1077" s="48">
        <f>'1_Raw_Games'!A1074</f>
        <v/>
      </c>
      <c r="B1077" s="49">
        <f>'1_Raw_Games'!B1074</f>
        <v/>
      </c>
      <c r="C1077" s="48">
        <f>'1_Raw_Games'!D1074</f>
        <v/>
      </c>
      <c r="D1077" s="48">
        <f>'1_Raw_Games'!C1074</f>
        <v/>
      </c>
      <c r="E1077" s="48">
        <f>'1_Raw_Games'!O1074</f>
        <v/>
      </c>
      <c r="F1077" s="52">
        <f>INDEX($L$6:$L$35,MATCH(C1077,$K$6:$K$35,0))</f>
        <v/>
      </c>
      <c r="G1077" s="52">
        <f>INDEX($L$6:$L$35,MATCH(D1077,$K$6:$K$35,0))</f>
        <v/>
      </c>
      <c r="H1077" s="52">
        <f>F1077-G1077+$L$36</f>
        <v/>
      </c>
      <c r="I1077" s="51">
        <f>'2_Params'!$B$11*LN(1+EXP(-(2*E1077-1)*H1077))</f>
        <v/>
      </c>
    </row>
    <row r="1078" ht="15" customHeight="1" s="35">
      <c r="A1078" s="48">
        <f>'1_Raw_Games'!A1075</f>
        <v/>
      </c>
      <c r="B1078" s="49">
        <f>'1_Raw_Games'!B1075</f>
        <v/>
      </c>
      <c r="C1078" s="48">
        <f>'1_Raw_Games'!D1075</f>
        <v/>
      </c>
      <c r="D1078" s="48">
        <f>'1_Raw_Games'!C1075</f>
        <v/>
      </c>
      <c r="E1078" s="48">
        <f>'1_Raw_Games'!O1075</f>
        <v/>
      </c>
      <c r="F1078" s="52">
        <f>INDEX($L$6:$L$35,MATCH(C1078,$K$6:$K$35,0))</f>
        <v/>
      </c>
      <c r="G1078" s="52">
        <f>INDEX($L$6:$L$35,MATCH(D1078,$K$6:$K$35,0))</f>
        <v/>
      </c>
      <c r="H1078" s="52">
        <f>F1078-G1078+$L$36</f>
        <v/>
      </c>
      <c r="I1078" s="51">
        <f>'2_Params'!$B$11*LN(1+EXP(-(2*E1078-1)*H1078))</f>
        <v/>
      </c>
    </row>
    <row r="1079" ht="15" customHeight="1" s="35">
      <c r="A1079" s="48">
        <f>'1_Raw_Games'!A1076</f>
        <v/>
      </c>
      <c r="B1079" s="49">
        <f>'1_Raw_Games'!B1076</f>
        <v/>
      </c>
      <c r="C1079" s="48">
        <f>'1_Raw_Games'!D1076</f>
        <v/>
      </c>
      <c r="D1079" s="48">
        <f>'1_Raw_Games'!C1076</f>
        <v/>
      </c>
      <c r="E1079" s="48">
        <f>'1_Raw_Games'!O1076</f>
        <v/>
      </c>
      <c r="F1079" s="52">
        <f>INDEX($L$6:$L$35,MATCH(C1079,$K$6:$K$35,0))</f>
        <v/>
      </c>
      <c r="G1079" s="52">
        <f>INDEX($L$6:$L$35,MATCH(D1079,$K$6:$K$35,0))</f>
        <v/>
      </c>
      <c r="H1079" s="52">
        <f>F1079-G1079+$L$36</f>
        <v/>
      </c>
      <c r="I1079" s="51">
        <f>'2_Params'!$B$11*LN(1+EXP(-(2*E1079-1)*H1079))</f>
        <v/>
      </c>
    </row>
    <row r="1080" ht="15" customHeight="1" s="35">
      <c r="A1080" s="48">
        <f>'1_Raw_Games'!A1077</f>
        <v/>
      </c>
      <c r="B1080" s="49">
        <f>'1_Raw_Games'!B1077</f>
        <v/>
      </c>
      <c r="C1080" s="48">
        <f>'1_Raw_Games'!D1077</f>
        <v/>
      </c>
      <c r="D1080" s="48">
        <f>'1_Raw_Games'!C1077</f>
        <v/>
      </c>
      <c r="E1080" s="48">
        <f>'1_Raw_Games'!O1077</f>
        <v/>
      </c>
      <c r="F1080" s="52">
        <f>INDEX($L$6:$L$35,MATCH(C1080,$K$6:$K$35,0))</f>
        <v/>
      </c>
      <c r="G1080" s="52">
        <f>INDEX($L$6:$L$35,MATCH(D1080,$K$6:$K$35,0))</f>
        <v/>
      </c>
      <c r="H1080" s="52">
        <f>F1080-G1080+$L$36</f>
        <v/>
      </c>
      <c r="I1080" s="51">
        <f>'2_Params'!$B$11*LN(1+EXP(-(2*E1080-1)*H1080))</f>
        <v/>
      </c>
    </row>
    <row r="1081" ht="15" customHeight="1" s="35">
      <c r="A1081" s="48">
        <f>'1_Raw_Games'!A1078</f>
        <v/>
      </c>
      <c r="B1081" s="49">
        <f>'1_Raw_Games'!B1078</f>
        <v/>
      </c>
      <c r="C1081" s="48">
        <f>'1_Raw_Games'!D1078</f>
        <v/>
      </c>
      <c r="D1081" s="48">
        <f>'1_Raw_Games'!C1078</f>
        <v/>
      </c>
      <c r="E1081" s="48">
        <f>'1_Raw_Games'!O1078</f>
        <v/>
      </c>
      <c r="F1081" s="52">
        <f>INDEX($L$6:$L$35,MATCH(C1081,$K$6:$K$35,0))</f>
        <v/>
      </c>
      <c r="G1081" s="52">
        <f>INDEX($L$6:$L$35,MATCH(D1081,$K$6:$K$35,0))</f>
        <v/>
      </c>
      <c r="H1081" s="52">
        <f>F1081-G1081+$L$36</f>
        <v/>
      </c>
      <c r="I1081" s="51">
        <f>'2_Params'!$B$11*LN(1+EXP(-(2*E1081-1)*H1081))</f>
        <v/>
      </c>
    </row>
    <row r="1082" ht="15" customHeight="1" s="35">
      <c r="A1082" s="48">
        <f>'1_Raw_Games'!A1079</f>
        <v/>
      </c>
      <c r="B1082" s="49">
        <f>'1_Raw_Games'!B1079</f>
        <v/>
      </c>
      <c r="C1082" s="48">
        <f>'1_Raw_Games'!D1079</f>
        <v/>
      </c>
      <c r="D1082" s="48">
        <f>'1_Raw_Games'!C1079</f>
        <v/>
      </c>
      <c r="E1082" s="48">
        <f>'1_Raw_Games'!O1079</f>
        <v/>
      </c>
      <c r="F1082" s="52">
        <f>INDEX($L$6:$L$35,MATCH(C1082,$K$6:$K$35,0))</f>
        <v/>
      </c>
      <c r="G1082" s="52">
        <f>INDEX($L$6:$L$35,MATCH(D1082,$K$6:$K$35,0))</f>
        <v/>
      </c>
      <c r="H1082" s="52">
        <f>F1082-G1082+$L$36</f>
        <v/>
      </c>
      <c r="I1082" s="51">
        <f>'2_Params'!$B$11*LN(1+EXP(-(2*E1082-1)*H1082))</f>
        <v/>
      </c>
    </row>
    <row r="1083" ht="15" customHeight="1" s="35">
      <c r="A1083" s="48">
        <f>'1_Raw_Games'!A1080</f>
        <v/>
      </c>
      <c r="B1083" s="49">
        <f>'1_Raw_Games'!B1080</f>
        <v/>
      </c>
      <c r="C1083" s="48">
        <f>'1_Raw_Games'!D1080</f>
        <v/>
      </c>
      <c r="D1083" s="48">
        <f>'1_Raw_Games'!C1080</f>
        <v/>
      </c>
      <c r="E1083" s="48">
        <f>'1_Raw_Games'!O1080</f>
        <v/>
      </c>
      <c r="F1083" s="52">
        <f>INDEX($L$6:$L$35,MATCH(C1083,$K$6:$K$35,0))</f>
        <v/>
      </c>
      <c r="G1083" s="52">
        <f>INDEX($L$6:$L$35,MATCH(D1083,$K$6:$K$35,0))</f>
        <v/>
      </c>
      <c r="H1083" s="52">
        <f>F1083-G1083+$L$36</f>
        <v/>
      </c>
      <c r="I1083" s="51">
        <f>'2_Params'!$B$11*LN(1+EXP(-(2*E1083-1)*H1083))</f>
        <v/>
      </c>
    </row>
    <row r="1084" ht="15" customHeight="1" s="35">
      <c r="A1084" s="48">
        <f>'1_Raw_Games'!A1081</f>
        <v/>
      </c>
      <c r="B1084" s="49">
        <f>'1_Raw_Games'!B1081</f>
        <v/>
      </c>
      <c r="C1084" s="48">
        <f>'1_Raw_Games'!D1081</f>
        <v/>
      </c>
      <c r="D1084" s="48">
        <f>'1_Raw_Games'!C1081</f>
        <v/>
      </c>
      <c r="E1084" s="48">
        <f>'1_Raw_Games'!O1081</f>
        <v/>
      </c>
      <c r="F1084" s="52">
        <f>INDEX($L$6:$L$35,MATCH(C1084,$K$6:$K$35,0))</f>
        <v/>
      </c>
      <c r="G1084" s="52">
        <f>INDEX($L$6:$L$35,MATCH(D1084,$K$6:$K$35,0))</f>
        <v/>
      </c>
      <c r="H1084" s="52">
        <f>F1084-G1084+$L$36</f>
        <v/>
      </c>
      <c r="I1084" s="51">
        <f>'2_Params'!$B$11*LN(1+EXP(-(2*E1084-1)*H1084))</f>
        <v/>
      </c>
    </row>
    <row r="1085" ht="15" customHeight="1" s="35">
      <c r="A1085" s="48">
        <f>'1_Raw_Games'!A1082</f>
        <v/>
      </c>
      <c r="B1085" s="49">
        <f>'1_Raw_Games'!B1082</f>
        <v/>
      </c>
      <c r="C1085" s="48">
        <f>'1_Raw_Games'!D1082</f>
        <v/>
      </c>
      <c r="D1085" s="48">
        <f>'1_Raw_Games'!C1082</f>
        <v/>
      </c>
      <c r="E1085" s="48">
        <f>'1_Raw_Games'!O1082</f>
        <v/>
      </c>
      <c r="F1085" s="52">
        <f>INDEX($L$6:$L$35,MATCH(C1085,$K$6:$K$35,0))</f>
        <v/>
      </c>
      <c r="G1085" s="52">
        <f>INDEX($L$6:$L$35,MATCH(D1085,$K$6:$K$35,0))</f>
        <v/>
      </c>
      <c r="H1085" s="52">
        <f>F1085-G1085+$L$36</f>
        <v/>
      </c>
      <c r="I1085" s="51">
        <f>'2_Params'!$B$11*LN(1+EXP(-(2*E1085-1)*H1085))</f>
        <v/>
      </c>
    </row>
    <row r="1086" ht="15" customHeight="1" s="35">
      <c r="A1086" s="48">
        <f>'1_Raw_Games'!A1083</f>
        <v/>
      </c>
      <c r="B1086" s="49">
        <f>'1_Raw_Games'!B1083</f>
        <v/>
      </c>
      <c r="C1086" s="48">
        <f>'1_Raw_Games'!D1083</f>
        <v/>
      </c>
      <c r="D1086" s="48">
        <f>'1_Raw_Games'!C1083</f>
        <v/>
      </c>
      <c r="E1086" s="48">
        <f>'1_Raw_Games'!O1083</f>
        <v/>
      </c>
      <c r="F1086" s="52">
        <f>INDEX($L$6:$L$35,MATCH(C1086,$K$6:$K$35,0))</f>
        <v/>
      </c>
      <c r="G1086" s="52">
        <f>INDEX($L$6:$L$35,MATCH(D1086,$K$6:$K$35,0))</f>
        <v/>
      </c>
      <c r="H1086" s="52">
        <f>F1086-G1086+$L$36</f>
        <v/>
      </c>
      <c r="I1086" s="51">
        <f>'2_Params'!$B$11*LN(1+EXP(-(2*E1086-1)*H1086))</f>
        <v/>
      </c>
    </row>
    <row r="1087" ht="15" customHeight="1" s="35">
      <c r="A1087" s="48">
        <f>'1_Raw_Games'!A1084</f>
        <v/>
      </c>
      <c r="B1087" s="49">
        <f>'1_Raw_Games'!B1084</f>
        <v/>
      </c>
      <c r="C1087" s="48">
        <f>'1_Raw_Games'!D1084</f>
        <v/>
      </c>
      <c r="D1087" s="48">
        <f>'1_Raw_Games'!C1084</f>
        <v/>
      </c>
      <c r="E1087" s="48">
        <f>'1_Raw_Games'!O1084</f>
        <v/>
      </c>
      <c r="F1087" s="52">
        <f>INDEX($L$6:$L$35,MATCH(C1087,$K$6:$K$35,0))</f>
        <v/>
      </c>
      <c r="G1087" s="52">
        <f>INDEX($L$6:$L$35,MATCH(D1087,$K$6:$K$35,0))</f>
        <v/>
      </c>
      <c r="H1087" s="52">
        <f>F1087-G1087+$L$36</f>
        <v/>
      </c>
      <c r="I1087" s="51">
        <f>'2_Params'!$B$11*LN(1+EXP(-(2*E1087-1)*H1087))</f>
        <v/>
      </c>
    </row>
    <row r="1088" ht="15" customHeight="1" s="35">
      <c r="A1088" s="48">
        <f>'1_Raw_Games'!A1085</f>
        <v/>
      </c>
      <c r="B1088" s="49">
        <f>'1_Raw_Games'!B1085</f>
        <v/>
      </c>
      <c r="C1088" s="48">
        <f>'1_Raw_Games'!D1085</f>
        <v/>
      </c>
      <c r="D1088" s="48">
        <f>'1_Raw_Games'!C1085</f>
        <v/>
      </c>
      <c r="E1088" s="48">
        <f>'1_Raw_Games'!O1085</f>
        <v/>
      </c>
      <c r="F1088" s="52">
        <f>INDEX($L$6:$L$35,MATCH(C1088,$K$6:$K$35,0))</f>
        <v/>
      </c>
      <c r="G1088" s="52">
        <f>INDEX($L$6:$L$35,MATCH(D1088,$K$6:$K$35,0))</f>
        <v/>
      </c>
      <c r="H1088" s="52">
        <f>F1088-G1088+$L$36</f>
        <v/>
      </c>
      <c r="I1088" s="51">
        <f>'2_Params'!$B$11*LN(1+EXP(-(2*E1088-1)*H1088))</f>
        <v/>
      </c>
    </row>
    <row r="1089" ht="15" customHeight="1" s="35">
      <c r="A1089" s="48">
        <f>'1_Raw_Games'!A1086</f>
        <v/>
      </c>
      <c r="B1089" s="49">
        <f>'1_Raw_Games'!B1086</f>
        <v/>
      </c>
      <c r="C1089" s="48">
        <f>'1_Raw_Games'!D1086</f>
        <v/>
      </c>
      <c r="D1089" s="48">
        <f>'1_Raw_Games'!C1086</f>
        <v/>
      </c>
      <c r="E1089" s="48">
        <f>'1_Raw_Games'!O1086</f>
        <v/>
      </c>
      <c r="F1089" s="52">
        <f>INDEX($L$6:$L$35,MATCH(C1089,$K$6:$K$35,0))</f>
        <v/>
      </c>
      <c r="G1089" s="52">
        <f>INDEX($L$6:$L$35,MATCH(D1089,$K$6:$K$35,0))</f>
        <v/>
      </c>
      <c r="H1089" s="52">
        <f>F1089-G1089+$L$36</f>
        <v/>
      </c>
      <c r="I1089" s="51">
        <f>'2_Params'!$B$11*LN(1+EXP(-(2*E1089-1)*H1089))</f>
        <v/>
      </c>
    </row>
    <row r="1090" ht="15" customHeight="1" s="35">
      <c r="A1090" s="48">
        <f>'1_Raw_Games'!A1087</f>
        <v/>
      </c>
      <c r="B1090" s="49">
        <f>'1_Raw_Games'!B1087</f>
        <v/>
      </c>
      <c r="C1090" s="48">
        <f>'1_Raw_Games'!D1087</f>
        <v/>
      </c>
      <c r="D1090" s="48">
        <f>'1_Raw_Games'!C1087</f>
        <v/>
      </c>
      <c r="E1090" s="48">
        <f>'1_Raw_Games'!O1087</f>
        <v/>
      </c>
      <c r="F1090" s="52">
        <f>INDEX($L$6:$L$35,MATCH(C1090,$K$6:$K$35,0))</f>
        <v/>
      </c>
      <c r="G1090" s="52">
        <f>INDEX($L$6:$L$35,MATCH(D1090,$K$6:$K$35,0))</f>
        <v/>
      </c>
      <c r="H1090" s="52">
        <f>F1090-G1090+$L$36</f>
        <v/>
      </c>
      <c r="I1090" s="51">
        <f>'2_Params'!$B$11*LN(1+EXP(-(2*E1090-1)*H1090))</f>
        <v/>
      </c>
    </row>
    <row r="1091" ht="15" customHeight="1" s="35">
      <c r="A1091" s="48">
        <f>'1_Raw_Games'!A1088</f>
        <v/>
      </c>
      <c r="B1091" s="49">
        <f>'1_Raw_Games'!B1088</f>
        <v/>
      </c>
      <c r="C1091" s="48">
        <f>'1_Raw_Games'!D1088</f>
        <v/>
      </c>
      <c r="D1091" s="48">
        <f>'1_Raw_Games'!C1088</f>
        <v/>
      </c>
      <c r="E1091" s="48">
        <f>'1_Raw_Games'!O1088</f>
        <v/>
      </c>
      <c r="F1091" s="52">
        <f>INDEX($L$6:$L$35,MATCH(C1091,$K$6:$K$35,0))</f>
        <v/>
      </c>
      <c r="G1091" s="52">
        <f>INDEX($L$6:$L$35,MATCH(D1091,$K$6:$K$35,0))</f>
        <v/>
      </c>
      <c r="H1091" s="52">
        <f>F1091-G1091+$L$36</f>
        <v/>
      </c>
      <c r="I1091" s="51">
        <f>'2_Params'!$B$11*LN(1+EXP(-(2*E1091-1)*H1091))</f>
        <v/>
      </c>
    </row>
    <row r="1092" ht="15" customHeight="1" s="35">
      <c r="A1092" s="48">
        <f>'1_Raw_Games'!A1089</f>
        <v/>
      </c>
      <c r="B1092" s="49">
        <f>'1_Raw_Games'!B1089</f>
        <v/>
      </c>
      <c r="C1092" s="48">
        <f>'1_Raw_Games'!D1089</f>
        <v/>
      </c>
      <c r="D1092" s="48">
        <f>'1_Raw_Games'!C1089</f>
        <v/>
      </c>
      <c r="E1092" s="48">
        <f>'1_Raw_Games'!O1089</f>
        <v/>
      </c>
      <c r="F1092" s="52">
        <f>INDEX($L$6:$L$35,MATCH(C1092,$K$6:$K$35,0))</f>
        <v/>
      </c>
      <c r="G1092" s="52">
        <f>INDEX($L$6:$L$35,MATCH(D1092,$K$6:$K$35,0))</f>
        <v/>
      </c>
      <c r="H1092" s="52">
        <f>F1092-G1092+$L$36</f>
        <v/>
      </c>
      <c r="I1092" s="51">
        <f>'2_Params'!$B$11*LN(1+EXP(-(2*E1092-1)*H1092))</f>
        <v/>
      </c>
    </row>
    <row r="1093" ht="15" customHeight="1" s="35">
      <c r="A1093" s="48">
        <f>'1_Raw_Games'!A1090</f>
        <v/>
      </c>
      <c r="B1093" s="49">
        <f>'1_Raw_Games'!B1090</f>
        <v/>
      </c>
      <c r="C1093" s="48">
        <f>'1_Raw_Games'!D1090</f>
        <v/>
      </c>
      <c r="D1093" s="48">
        <f>'1_Raw_Games'!C1090</f>
        <v/>
      </c>
      <c r="E1093" s="48">
        <f>'1_Raw_Games'!O1090</f>
        <v/>
      </c>
      <c r="F1093" s="52">
        <f>INDEX($L$6:$L$35,MATCH(C1093,$K$6:$K$35,0))</f>
        <v/>
      </c>
      <c r="G1093" s="52">
        <f>INDEX($L$6:$L$35,MATCH(D1093,$K$6:$K$35,0))</f>
        <v/>
      </c>
      <c r="H1093" s="52">
        <f>F1093-G1093+$L$36</f>
        <v/>
      </c>
      <c r="I1093" s="51">
        <f>'2_Params'!$B$11*LN(1+EXP(-(2*E1093-1)*H1093))</f>
        <v/>
      </c>
    </row>
    <row r="1094" ht="15" customHeight="1" s="35">
      <c r="A1094" s="48">
        <f>'1_Raw_Games'!A1091</f>
        <v/>
      </c>
      <c r="B1094" s="49">
        <f>'1_Raw_Games'!B1091</f>
        <v/>
      </c>
      <c r="C1094" s="48">
        <f>'1_Raw_Games'!D1091</f>
        <v/>
      </c>
      <c r="D1094" s="48">
        <f>'1_Raw_Games'!C1091</f>
        <v/>
      </c>
      <c r="E1094" s="48">
        <f>'1_Raw_Games'!O1091</f>
        <v/>
      </c>
      <c r="F1094" s="52">
        <f>INDEX($L$6:$L$35,MATCH(C1094,$K$6:$K$35,0))</f>
        <v/>
      </c>
      <c r="G1094" s="52">
        <f>INDEX($L$6:$L$35,MATCH(D1094,$K$6:$K$35,0))</f>
        <v/>
      </c>
      <c r="H1094" s="52">
        <f>F1094-G1094+$L$36</f>
        <v/>
      </c>
      <c r="I1094" s="51">
        <f>'2_Params'!$B$11*LN(1+EXP(-(2*E1094-1)*H1094))</f>
        <v/>
      </c>
    </row>
    <row r="1095" ht="15" customHeight="1" s="35">
      <c r="A1095" s="48">
        <f>'1_Raw_Games'!A1092</f>
        <v/>
      </c>
      <c r="B1095" s="49">
        <f>'1_Raw_Games'!B1092</f>
        <v/>
      </c>
      <c r="C1095" s="48">
        <f>'1_Raw_Games'!D1092</f>
        <v/>
      </c>
      <c r="D1095" s="48">
        <f>'1_Raw_Games'!C1092</f>
        <v/>
      </c>
      <c r="E1095" s="48">
        <f>'1_Raw_Games'!O1092</f>
        <v/>
      </c>
      <c r="F1095" s="52">
        <f>INDEX($L$6:$L$35,MATCH(C1095,$K$6:$K$35,0))</f>
        <v/>
      </c>
      <c r="G1095" s="52">
        <f>INDEX($L$6:$L$35,MATCH(D1095,$K$6:$K$35,0))</f>
        <v/>
      </c>
      <c r="H1095" s="52">
        <f>F1095-G1095+$L$36</f>
        <v/>
      </c>
      <c r="I1095" s="51">
        <f>'2_Params'!$B$11*LN(1+EXP(-(2*E1095-1)*H1095))</f>
        <v/>
      </c>
    </row>
    <row r="1096" ht="15" customHeight="1" s="35">
      <c r="A1096" s="48">
        <f>'1_Raw_Games'!A1093</f>
        <v/>
      </c>
      <c r="B1096" s="49">
        <f>'1_Raw_Games'!B1093</f>
        <v/>
      </c>
      <c r="C1096" s="48">
        <f>'1_Raw_Games'!D1093</f>
        <v/>
      </c>
      <c r="D1096" s="48">
        <f>'1_Raw_Games'!C1093</f>
        <v/>
      </c>
      <c r="E1096" s="48">
        <f>'1_Raw_Games'!O1093</f>
        <v/>
      </c>
      <c r="F1096" s="52">
        <f>INDEX($L$6:$L$35,MATCH(C1096,$K$6:$K$35,0))</f>
        <v/>
      </c>
      <c r="G1096" s="52">
        <f>INDEX($L$6:$L$35,MATCH(D1096,$K$6:$K$35,0))</f>
        <v/>
      </c>
      <c r="H1096" s="52">
        <f>F1096-G1096+$L$36</f>
        <v/>
      </c>
      <c r="I1096" s="51">
        <f>'2_Params'!$B$11*LN(1+EXP(-(2*E1096-1)*H1096))</f>
        <v/>
      </c>
    </row>
    <row r="1097" ht="15" customHeight="1" s="35">
      <c r="A1097" s="48">
        <f>'1_Raw_Games'!A1094</f>
        <v/>
      </c>
      <c r="B1097" s="49">
        <f>'1_Raw_Games'!B1094</f>
        <v/>
      </c>
      <c r="C1097" s="48">
        <f>'1_Raw_Games'!D1094</f>
        <v/>
      </c>
      <c r="D1097" s="48">
        <f>'1_Raw_Games'!C1094</f>
        <v/>
      </c>
      <c r="E1097" s="48">
        <f>'1_Raw_Games'!O1094</f>
        <v/>
      </c>
      <c r="F1097" s="52">
        <f>INDEX($L$6:$L$35,MATCH(C1097,$K$6:$K$35,0))</f>
        <v/>
      </c>
      <c r="G1097" s="52">
        <f>INDEX($L$6:$L$35,MATCH(D1097,$K$6:$K$35,0))</f>
        <v/>
      </c>
      <c r="H1097" s="52">
        <f>F1097-G1097+$L$36</f>
        <v/>
      </c>
      <c r="I1097" s="51">
        <f>'2_Params'!$B$11*LN(1+EXP(-(2*E1097-1)*H1097))</f>
        <v/>
      </c>
    </row>
    <row r="1098" ht="15" customHeight="1" s="35">
      <c r="A1098" s="48">
        <f>'1_Raw_Games'!A1095</f>
        <v/>
      </c>
      <c r="B1098" s="49">
        <f>'1_Raw_Games'!B1095</f>
        <v/>
      </c>
      <c r="C1098" s="48">
        <f>'1_Raw_Games'!D1095</f>
        <v/>
      </c>
      <c r="D1098" s="48">
        <f>'1_Raw_Games'!C1095</f>
        <v/>
      </c>
      <c r="E1098" s="48">
        <f>'1_Raw_Games'!O1095</f>
        <v/>
      </c>
      <c r="F1098" s="52">
        <f>INDEX($L$6:$L$35,MATCH(C1098,$K$6:$K$35,0))</f>
        <v/>
      </c>
      <c r="G1098" s="52">
        <f>INDEX($L$6:$L$35,MATCH(D1098,$K$6:$K$35,0))</f>
        <v/>
      </c>
      <c r="H1098" s="52">
        <f>F1098-G1098+$L$36</f>
        <v/>
      </c>
      <c r="I1098" s="51">
        <f>'2_Params'!$B$11*LN(1+EXP(-(2*E1098-1)*H1098))</f>
        <v/>
      </c>
    </row>
    <row r="1099" ht="15" customHeight="1" s="35">
      <c r="A1099" s="48">
        <f>'1_Raw_Games'!A1096</f>
        <v/>
      </c>
      <c r="B1099" s="49">
        <f>'1_Raw_Games'!B1096</f>
        <v/>
      </c>
      <c r="C1099" s="48">
        <f>'1_Raw_Games'!D1096</f>
        <v/>
      </c>
      <c r="D1099" s="48">
        <f>'1_Raw_Games'!C1096</f>
        <v/>
      </c>
      <c r="E1099" s="48">
        <f>'1_Raw_Games'!O1096</f>
        <v/>
      </c>
      <c r="F1099" s="52">
        <f>INDEX($L$6:$L$35,MATCH(C1099,$K$6:$K$35,0))</f>
        <v/>
      </c>
      <c r="G1099" s="52">
        <f>INDEX($L$6:$L$35,MATCH(D1099,$K$6:$K$35,0))</f>
        <v/>
      </c>
      <c r="H1099" s="52">
        <f>F1099-G1099+$L$36</f>
        <v/>
      </c>
      <c r="I1099" s="51">
        <f>'2_Params'!$B$11*LN(1+EXP(-(2*E1099-1)*H1099))</f>
        <v/>
      </c>
    </row>
    <row r="1100" ht="15" customHeight="1" s="35">
      <c r="A1100" s="48">
        <f>'1_Raw_Games'!A1097</f>
        <v/>
      </c>
      <c r="B1100" s="49">
        <f>'1_Raw_Games'!B1097</f>
        <v/>
      </c>
      <c r="C1100" s="48">
        <f>'1_Raw_Games'!D1097</f>
        <v/>
      </c>
      <c r="D1100" s="48">
        <f>'1_Raw_Games'!C1097</f>
        <v/>
      </c>
      <c r="E1100" s="48">
        <f>'1_Raw_Games'!O1097</f>
        <v/>
      </c>
      <c r="F1100" s="52">
        <f>INDEX($L$6:$L$35,MATCH(C1100,$K$6:$K$35,0))</f>
        <v/>
      </c>
      <c r="G1100" s="52">
        <f>INDEX($L$6:$L$35,MATCH(D1100,$K$6:$K$35,0))</f>
        <v/>
      </c>
      <c r="H1100" s="52">
        <f>F1100-G1100+$L$36</f>
        <v/>
      </c>
      <c r="I1100" s="51">
        <f>'2_Params'!$B$11*LN(1+EXP(-(2*E1100-1)*H1100))</f>
        <v/>
      </c>
    </row>
    <row r="1101" ht="15" customHeight="1" s="35">
      <c r="A1101" s="48">
        <f>'1_Raw_Games'!A1098</f>
        <v/>
      </c>
      <c r="B1101" s="49">
        <f>'1_Raw_Games'!B1098</f>
        <v/>
      </c>
      <c r="C1101" s="48">
        <f>'1_Raw_Games'!D1098</f>
        <v/>
      </c>
      <c r="D1101" s="48">
        <f>'1_Raw_Games'!C1098</f>
        <v/>
      </c>
      <c r="E1101" s="48">
        <f>'1_Raw_Games'!O1098</f>
        <v/>
      </c>
      <c r="F1101" s="52">
        <f>INDEX($L$6:$L$35,MATCH(C1101,$K$6:$K$35,0))</f>
        <v/>
      </c>
      <c r="G1101" s="52">
        <f>INDEX($L$6:$L$35,MATCH(D1101,$K$6:$K$35,0))</f>
        <v/>
      </c>
      <c r="H1101" s="52">
        <f>F1101-G1101+$L$36</f>
        <v/>
      </c>
      <c r="I1101" s="51">
        <f>'2_Params'!$B$11*LN(1+EXP(-(2*E1101-1)*H1101))</f>
        <v/>
      </c>
    </row>
    <row r="1102" ht="15" customHeight="1" s="35">
      <c r="A1102" s="48">
        <f>'1_Raw_Games'!A1099</f>
        <v/>
      </c>
      <c r="B1102" s="49">
        <f>'1_Raw_Games'!B1099</f>
        <v/>
      </c>
      <c r="C1102" s="48">
        <f>'1_Raw_Games'!D1099</f>
        <v/>
      </c>
      <c r="D1102" s="48">
        <f>'1_Raw_Games'!C1099</f>
        <v/>
      </c>
      <c r="E1102" s="48">
        <f>'1_Raw_Games'!O1099</f>
        <v/>
      </c>
      <c r="F1102" s="52">
        <f>INDEX($L$6:$L$35,MATCH(C1102,$K$6:$K$35,0))</f>
        <v/>
      </c>
      <c r="G1102" s="52">
        <f>INDEX($L$6:$L$35,MATCH(D1102,$K$6:$K$35,0))</f>
        <v/>
      </c>
      <c r="H1102" s="52">
        <f>F1102-G1102+$L$36</f>
        <v/>
      </c>
      <c r="I1102" s="51">
        <f>'2_Params'!$B$11*LN(1+EXP(-(2*E1102-1)*H1102))</f>
        <v/>
      </c>
    </row>
    <row r="1103" ht="15" customHeight="1" s="35">
      <c r="A1103" s="48">
        <f>'1_Raw_Games'!A1100</f>
        <v/>
      </c>
      <c r="B1103" s="49">
        <f>'1_Raw_Games'!B1100</f>
        <v/>
      </c>
      <c r="C1103" s="48">
        <f>'1_Raw_Games'!D1100</f>
        <v/>
      </c>
      <c r="D1103" s="48">
        <f>'1_Raw_Games'!C1100</f>
        <v/>
      </c>
      <c r="E1103" s="48">
        <f>'1_Raw_Games'!O1100</f>
        <v/>
      </c>
      <c r="F1103" s="52">
        <f>INDEX($L$6:$L$35,MATCH(C1103,$K$6:$K$35,0))</f>
        <v/>
      </c>
      <c r="G1103" s="52">
        <f>INDEX($L$6:$L$35,MATCH(D1103,$K$6:$K$35,0))</f>
        <v/>
      </c>
      <c r="H1103" s="52">
        <f>F1103-G1103+$L$36</f>
        <v/>
      </c>
      <c r="I1103" s="51">
        <f>'2_Params'!$B$11*LN(1+EXP(-(2*E1103-1)*H1103))</f>
        <v/>
      </c>
    </row>
    <row r="1104" ht="15" customHeight="1" s="35">
      <c r="A1104" s="48">
        <f>'1_Raw_Games'!A1101</f>
        <v/>
      </c>
      <c r="B1104" s="49">
        <f>'1_Raw_Games'!B1101</f>
        <v/>
      </c>
      <c r="C1104" s="48">
        <f>'1_Raw_Games'!D1101</f>
        <v/>
      </c>
      <c r="D1104" s="48">
        <f>'1_Raw_Games'!C1101</f>
        <v/>
      </c>
      <c r="E1104" s="48">
        <f>'1_Raw_Games'!O1101</f>
        <v/>
      </c>
      <c r="F1104" s="52">
        <f>INDEX($L$6:$L$35,MATCH(C1104,$K$6:$K$35,0))</f>
        <v/>
      </c>
      <c r="G1104" s="52">
        <f>INDEX($L$6:$L$35,MATCH(D1104,$K$6:$K$35,0))</f>
        <v/>
      </c>
      <c r="H1104" s="52">
        <f>F1104-G1104+$L$36</f>
        <v/>
      </c>
      <c r="I1104" s="51">
        <f>'2_Params'!$B$11*LN(1+EXP(-(2*E1104-1)*H1104))</f>
        <v/>
      </c>
    </row>
    <row r="1105" ht="15" customHeight="1" s="35">
      <c r="A1105" s="48">
        <f>'1_Raw_Games'!A1102</f>
        <v/>
      </c>
      <c r="B1105" s="49">
        <f>'1_Raw_Games'!B1102</f>
        <v/>
      </c>
      <c r="C1105" s="48">
        <f>'1_Raw_Games'!D1102</f>
        <v/>
      </c>
      <c r="D1105" s="48">
        <f>'1_Raw_Games'!C1102</f>
        <v/>
      </c>
      <c r="E1105" s="48">
        <f>'1_Raw_Games'!O1102</f>
        <v/>
      </c>
      <c r="F1105" s="52">
        <f>INDEX($L$6:$L$35,MATCH(C1105,$K$6:$K$35,0))</f>
        <v/>
      </c>
      <c r="G1105" s="52">
        <f>INDEX($L$6:$L$35,MATCH(D1105,$K$6:$K$35,0))</f>
        <v/>
      </c>
      <c r="H1105" s="52">
        <f>F1105-G1105+$L$36</f>
        <v/>
      </c>
      <c r="I1105" s="51">
        <f>'2_Params'!$B$11*LN(1+EXP(-(2*E1105-1)*H1105))</f>
        <v/>
      </c>
    </row>
    <row r="1106" ht="15" customHeight="1" s="35">
      <c r="A1106" s="48">
        <f>'1_Raw_Games'!A1103</f>
        <v/>
      </c>
      <c r="B1106" s="49">
        <f>'1_Raw_Games'!B1103</f>
        <v/>
      </c>
      <c r="C1106" s="48">
        <f>'1_Raw_Games'!D1103</f>
        <v/>
      </c>
      <c r="D1106" s="48">
        <f>'1_Raw_Games'!C1103</f>
        <v/>
      </c>
      <c r="E1106" s="48">
        <f>'1_Raw_Games'!O1103</f>
        <v/>
      </c>
      <c r="F1106" s="52">
        <f>INDEX($L$6:$L$35,MATCH(C1106,$K$6:$K$35,0))</f>
        <v/>
      </c>
      <c r="G1106" s="52">
        <f>INDEX($L$6:$L$35,MATCH(D1106,$K$6:$K$35,0))</f>
        <v/>
      </c>
      <c r="H1106" s="52">
        <f>F1106-G1106+$L$36</f>
        <v/>
      </c>
      <c r="I1106" s="51">
        <f>'2_Params'!$B$11*LN(1+EXP(-(2*E1106-1)*H1106))</f>
        <v/>
      </c>
    </row>
    <row r="1107" ht="15" customHeight="1" s="35">
      <c r="A1107" s="48">
        <f>'1_Raw_Games'!A1104</f>
        <v/>
      </c>
      <c r="B1107" s="49">
        <f>'1_Raw_Games'!B1104</f>
        <v/>
      </c>
      <c r="C1107" s="48">
        <f>'1_Raw_Games'!D1104</f>
        <v/>
      </c>
      <c r="D1107" s="48">
        <f>'1_Raw_Games'!C1104</f>
        <v/>
      </c>
      <c r="E1107" s="48">
        <f>'1_Raw_Games'!O1104</f>
        <v/>
      </c>
      <c r="F1107" s="52">
        <f>INDEX($L$6:$L$35,MATCH(C1107,$K$6:$K$35,0))</f>
        <v/>
      </c>
      <c r="G1107" s="52">
        <f>INDEX($L$6:$L$35,MATCH(D1107,$K$6:$K$35,0))</f>
        <v/>
      </c>
      <c r="H1107" s="52">
        <f>F1107-G1107+$L$36</f>
        <v/>
      </c>
      <c r="I1107" s="51">
        <f>'2_Params'!$B$11*LN(1+EXP(-(2*E1107-1)*H1107))</f>
        <v/>
      </c>
    </row>
    <row r="1108" ht="15" customHeight="1" s="35">
      <c r="A1108" s="48">
        <f>'1_Raw_Games'!A1105</f>
        <v/>
      </c>
      <c r="B1108" s="49">
        <f>'1_Raw_Games'!B1105</f>
        <v/>
      </c>
      <c r="C1108" s="48">
        <f>'1_Raw_Games'!D1105</f>
        <v/>
      </c>
      <c r="D1108" s="48">
        <f>'1_Raw_Games'!C1105</f>
        <v/>
      </c>
      <c r="E1108" s="48">
        <f>'1_Raw_Games'!O1105</f>
        <v/>
      </c>
      <c r="F1108" s="52">
        <f>INDEX($L$6:$L$35,MATCH(C1108,$K$6:$K$35,0))</f>
        <v/>
      </c>
      <c r="G1108" s="52">
        <f>INDEX($L$6:$L$35,MATCH(D1108,$K$6:$K$35,0))</f>
        <v/>
      </c>
      <c r="H1108" s="52">
        <f>F1108-G1108+$L$36</f>
        <v/>
      </c>
      <c r="I1108" s="51">
        <f>'2_Params'!$B$11*LN(1+EXP(-(2*E1108-1)*H1108))</f>
        <v/>
      </c>
    </row>
    <row r="1109" ht="15" customHeight="1" s="35">
      <c r="A1109" s="48">
        <f>'1_Raw_Games'!A1106</f>
        <v/>
      </c>
      <c r="B1109" s="49">
        <f>'1_Raw_Games'!B1106</f>
        <v/>
      </c>
      <c r="C1109" s="48">
        <f>'1_Raw_Games'!D1106</f>
        <v/>
      </c>
      <c r="D1109" s="48">
        <f>'1_Raw_Games'!C1106</f>
        <v/>
      </c>
      <c r="E1109" s="48">
        <f>'1_Raw_Games'!O1106</f>
        <v/>
      </c>
      <c r="F1109" s="52">
        <f>INDEX($L$6:$L$35,MATCH(C1109,$K$6:$K$35,0))</f>
        <v/>
      </c>
      <c r="G1109" s="52">
        <f>INDEX($L$6:$L$35,MATCH(D1109,$K$6:$K$35,0))</f>
        <v/>
      </c>
      <c r="H1109" s="52">
        <f>F1109-G1109+$L$36</f>
        <v/>
      </c>
      <c r="I1109" s="51">
        <f>'2_Params'!$B$11*LN(1+EXP(-(2*E1109-1)*H1109))</f>
        <v/>
      </c>
    </row>
    <row r="1110" ht="15" customHeight="1" s="35">
      <c r="A1110" s="48">
        <f>'1_Raw_Games'!A1107</f>
        <v/>
      </c>
      <c r="B1110" s="49">
        <f>'1_Raw_Games'!B1107</f>
        <v/>
      </c>
      <c r="C1110" s="48">
        <f>'1_Raw_Games'!D1107</f>
        <v/>
      </c>
      <c r="D1110" s="48">
        <f>'1_Raw_Games'!C1107</f>
        <v/>
      </c>
      <c r="E1110" s="48">
        <f>'1_Raw_Games'!O1107</f>
        <v/>
      </c>
      <c r="F1110" s="52">
        <f>INDEX($L$6:$L$35,MATCH(C1110,$K$6:$K$35,0))</f>
        <v/>
      </c>
      <c r="G1110" s="52">
        <f>INDEX($L$6:$L$35,MATCH(D1110,$K$6:$K$35,0))</f>
        <v/>
      </c>
      <c r="H1110" s="52">
        <f>F1110-G1110+$L$36</f>
        <v/>
      </c>
      <c r="I1110" s="51">
        <f>'2_Params'!$B$11*LN(1+EXP(-(2*E1110-1)*H1110))</f>
        <v/>
      </c>
    </row>
    <row r="1111" ht="15" customHeight="1" s="35">
      <c r="A1111" s="48">
        <f>'1_Raw_Games'!A1108</f>
        <v/>
      </c>
      <c r="B1111" s="49">
        <f>'1_Raw_Games'!B1108</f>
        <v/>
      </c>
      <c r="C1111" s="48">
        <f>'1_Raw_Games'!D1108</f>
        <v/>
      </c>
      <c r="D1111" s="48">
        <f>'1_Raw_Games'!C1108</f>
        <v/>
      </c>
      <c r="E1111" s="48">
        <f>'1_Raw_Games'!O1108</f>
        <v/>
      </c>
      <c r="F1111" s="52">
        <f>INDEX($L$6:$L$35,MATCH(C1111,$K$6:$K$35,0))</f>
        <v/>
      </c>
      <c r="G1111" s="52">
        <f>INDEX($L$6:$L$35,MATCH(D1111,$K$6:$K$35,0))</f>
        <v/>
      </c>
      <c r="H1111" s="52">
        <f>F1111-G1111+$L$36</f>
        <v/>
      </c>
      <c r="I1111" s="51">
        <f>'2_Params'!$B$11*LN(1+EXP(-(2*E1111-1)*H1111))</f>
        <v/>
      </c>
    </row>
    <row r="1112" ht="15" customHeight="1" s="35">
      <c r="A1112" s="48">
        <f>'1_Raw_Games'!A1109</f>
        <v/>
      </c>
      <c r="B1112" s="49">
        <f>'1_Raw_Games'!B1109</f>
        <v/>
      </c>
      <c r="C1112" s="48">
        <f>'1_Raw_Games'!D1109</f>
        <v/>
      </c>
      <c r="D1112" s="48">
        <f>'1_Raw_Games'!C1109</f>
        <v/>
      </c>
      <c r="E1112" s="48">
        <f>'1_Raw_Games'!O1109</f>
        <v/>
      </c>
      <c r="F1112" s="52">
        <f>INDEX($L$6:$L$35,MATCH(C1112,$K$6:$K$35,0))</f>
        <v/>
      </c>
      <c r="G1112" s="52">
        <f>INDEX($L$6:$L$35,MATCH(D1112,$K$6:$K$35,0))</f>
        <v/>
      </c>
      <c r="H1112" s="52">
        <f>F1112-G1112+$L$36</f>
        <v/>
      </c>
      <c r="I1112" s="51">
        <f>'2_Params'!$B$11*LN(1+EXP(-(2*E1112-1)*H1112))</f>
        <v/>
      </c>
    </row>
    <row r="1113" ht="15" customHeight="1" s="35">
      <c r="A1113" s="48">
        <f>'1_Raw_Games'!A1110</f>
        <v/>
      </c>
      <c r="B1113" s="49">
        <f>'1_Raw_Games'!B1110</f>
        <v/>
      </c>
      <c r="C1113" s="48">
        <f>'1_Raw_Games'!D1110</f>
        <v/>
      </c>
      <c r="D1113" s="48">
        <f>'1_Raw_Games'!C1110</f>
        <v/>
      </c>
      <c r="E1113" s="48">
        <f>'1_Raw_Games'!O1110</f>
        <v/>
      </c>
      <c r="F1113" s="52">
        <f>INDEX($L$6:$L$35,MATCH(C1113,$K$6:$K$35,0))</f>
        <v/>
      </c>
      <c r="G1113" s="52">
        <f>INDEX($L$6:$L$35,MATCH(D1113,$K$6:$K$35,0))</f>
        <v/>
      </c>
      <c r="H1113" s="52">
        <f>F1113-G1113+$L$36</f>
        <v/>
      </c>
      <c r="I1113" s="51">
        <f>'2_Params'!$B$11*LN(1+EXP(-(2*E1113-1)*H1113))</f>
        <v/>
      </c>
    </row>
    <row r="1114" ht="15" customHeight="1" s="35">
      <c r="A1114" s="48">
        <f>'1_Raw_Games'!A1111</f>
        <v/>
      </c>
      <c r="B1114" s="49">
        <f>'1_Raw_Games'!B1111</f>
        <v/>
      </c>
      <c r="C1114" s="48">
        <f>'1_Raw_Games'!D1111</f>
        <v/>
      </c>
      <c r="D1114" s="48">
        <f>'1_Raw_Games'!C1111</f>
        <v/>
      </c>
      <c r="E1114" s="48">
        <f>'1_Raw_Games'!O1111</f>
        <v/>
      </c>
      <c r="F1114" s="52">
        <f>INDEX($L$6:$L$35,MATCH(C1114,$K$6:$K$35,0))</f>
        <v/>
      </c>
      <c r="G1114" s="52">
        <f>INDEX($L$6:$L$35,MATCH(D1114,$K$6:$K$35,0))</f>
        <v/>
      </c>
      <c r="H1114" s="52">
        <f>F1114-G1114+$L$36</f>
        <v/>
      </c>
      <c r="I1114" s="51">
        <f>'2_Params'!$B$11*LN(1+EXP(-(2*E1114-1)*H1114))</f>
        <v/>
      </c>
    </row>
    <row r="1115" ht="15" customHeight="1" s="35">
      <c r="A1115" s="48">
        <f>'1_Raw_Games'!A1112</f>
        <v/>
      </c>
      <c r="B1115" s="49">
        <f>'1_Raw_Games'!B1112</f>
        <v/>
      </c>
      <c r="C1115" s="48">
        <f>'1_Raw_Games'!D1112</f>
        <v/>
      </c>
      <c r="D1115" s="48">
        <f>'1_Raw_Games'!C1112</f>
        <v/>
      </c>
      <c r="E1115" s="48">
        <f>'1_Raw_Games'!O1112</f>
        <v/>
      </c>
      <c r="F1115" s="52">
        <f>INDEX($L$6:$L$35,MATCH(C1115,$K$6:$K$35,0))</f>
        <v/>
      </c>
      <c r="G1115" s="52">
        <f>INDEX($L$6:$L$35,MATCH(D1115,$K$6:$K$35,0))</f>
        <v/>
      </c>
      <c r="H1115" s="52">
        <f>F1115-G1115+$L$36</f>
        <v/>
      </c>
      <c r="I1115" s="51">
        <f>'2_Params'!$B$11*LN(1+EXP(-(2*E1115-1)*H1115))</f>
        <v/>
      </c>
    </row>
    <row r="1116" ht="15" customHeight="1" s="35">
      <c r="A1116" s="48">
        <f>'1_Raw_Games'!A1113</f>
        <v/>
      </c>
      <c r="B1116" s="49">
        <f>'1_Raw_Games'!B1113</f>
        <v/>
      </c>
      <c r="C1116" s="48">
        <f>'1_Raw_Games'!D1113</f>
        <v/>
      </c>
      <c r="D1116" s="48">
        <f>'1_Raw_Games'!C1113</f>
        <v/>
      </c>
      <c r="E1116" s="48">
        <f>'1_Raw_Games'!O1113</f>
        <v/>
      </c>
      <c r="F1116" s="52">
        <f>INDEX($L$6:$L$35,MATCH(C1116,$K$6:$K$35,0))</f>
        <v/>
      </c>
      <c r="G1116" s="52">
        <f>INDEX($L$6:$L$35,MATCH(D1116,$K$6:$K$35,0))</f>
        <v/>
      </c>
      <c r="H1116" s="52">
        <f>F1116-G1116+$L$36</f>
        <v/>
      </c>
      <c r="I1116" s="51">
        <f>'2_Params'!$B$11*LN(1+EXP(-(2*E1116-1)*H1116))</f>
        <v/>
      </c>
    </row>
    <row r="1117" ht="15" customHeight="1" s="35">
      <c r="A1117" s="48">
        <f>'1_Raw_Games'!A1114</f>
        <v/>
      </c>
      <c r="B1117" s="49">
        <f>'1_Raw_Games'!B1114</f>
        <v/>
      </c>
      <c r="C1117" s="48">
        <f>'1_Raw_Games'!D1114</f>
        <v/>
      </c>
      <c r="D1117" s="48">
        <f>'1_Raw_Games'!C1114</f>
        <v/>
      </c>
      <c r="E1117" s="48">
        <f>'1_Raw_Games'!O1114</f>
        <v/>
      </c>
      <c r="F1117" s="52">
        <f>INDEX($L$6:$L$35,MATCH(C1117,$K$6:$K$35,0))</f>
        <v/>
      </c>
      <c r="G1117" s="52">
        <f>INDEX($L$6:$L$35,MATCH(D1117,$K$6:$K$35,0))</f>
        <v/>
      </c>
      <c r="H1117" s="52">
        <f>F1117-G1117+$L$36</f>
        <v/>
      </c>
      <c r="I1117" s="51">
        <f>'2_Params'!$B$11*LN(1+EXP(-(2*E1117-1)*H1117))</f>
        <v/>
      </c>
    </row>
    <row r="1118" ht="15" customHeight="1" s="35">
      <c r="A1118" s="48">
        <f>'1_Raw_Games'!A1115</f>
        <v/>
      </c>
      <c r="B1118" s="49">
        <f>'1_Raw_Games'!B1115</f>
        <v/>
      </c>
      <c r="C1118" s="48">
        <f>'1_Raw_Games'!D1115</f>
        <v/>
      </c>
      <c r="D1118" s="48">
        <f>'1_Raw_Games'!C1115</f>
        <v/>
      </c>
      <c r="E1118" s="48">
        <f>'1_Raw_Games'!O1115</f>
        <v/>
      </c>
      <c r="F1118" s="52">
        <f>INDEX($L$6:$L$35,MATCH(C1118,$K$6:$K$35,0))</f>
        <v/>
      </c>
      <c r="G1118" s="52">
        <f>INDEX($L$6:$L$35,MATCH(D1118,$K$6:$K$35,0))</f>
        <v/>
      </c>
      <c r="H1118" s="52">
        <f>F1118-G1118+$L$36</f>
        <v/>
      </c>
      <c r="I1118" s="51">
        <f>'2_Params'!$B$11*LN(1+EXP(-(2*E1118-1)*H1118))</f>
        <v/>
      </c>
    </row>
    <row r="1119" ht="15" customHeight="1" s="35">
      <c r="A1119" s="48">
        <f>'1_Raw_Games'!A1116</f>
        <v/>
      </c>
      <c r="B1119" s="49">
        <f>'1_Raw_Games'!B1116</f>
        <v/>
      </c>
      <c r="C1119" s="48">
        <f>'1_Raw_Games'!D1116</f>
        <v/>
      </c>
      <c r="D1119" s="48">
        <f>'1_Raw_Games'!C1116</f>
        <v/>
      </c>
      <c r="E1119" s="48">
        <f>'1_Raw_Games'!O1116</f>
        <v/>
      </c>
      <c r="F1119" s="52">
        <f>INDEX($L$6:$L$35,MATCH(C1119,$K$6:$K$35,0))</f>
        <v/>
      </c>
      <c r="G1119" s="52">
        <f>INDEX($L$6:$L$35,MATCH(D1119,$K$6:$K$35,0))</f>
        <v/>
      </c>
      <c r="H1119" s="52">
        <f>F1119-G1119+$L$36</f>
        <v/>
      </c>
      <c r="I1119" s="51">
        <f>'2_Params'!$B$11*LN(1+EXP(-(2*E1119-1)*H1119))</f>
        <v/>
      </c>
    </row>
    <row r="1120" ht="15" customHeight="1" s="35">
      <c r="A1120" s="48">
        <f>'1_Raw_Games'!A1117</f>
        <v/>
      </c>
      <c r="B1120" s="49">
        <f>'1_Raw_Games'!B1117</f>
        <v/>
      </c>
      <c r="C1120" s="48">
        <f>'1_Raw_Games'!D1117</f>
        <v/>
      </c>
      <c r="D1120" s="48">
        <f>'1_Raw_Games'!C1117</f>
        <v/>
      </c>
      <c r="E1120" s="48">
        <f>'1_Raw_Games'!O1117</f>
        <v/>
      </c>
      <c r="F1120" s="52">
        <f>INDEX($L$6:$L$35,MATCH(C1120,$K$6:$K$35,0))</f>
        <v/>
      </c>
      <c r="G1120" s="52">
        <f>INDEX($L$6:$L$35,MATCH(D1120,$K$6:$K$35,0))</f>
        <v/>
      </c>
      <c r="H1120" s="52">
        <f>F1120-G1120+$L$36</f>
        <v/>
      </c>
      <c r="I1120" s="51">
        <f>'2_Params'!$B$11*LN(1+EXP(-(2*E1120-1)*H1120))</f>
        <v/>
      </c>
    </row>
    <row r="1121" ht="15" customHeight="1" s="35">
      <c r="A1121" s="48">
        <f>'1_Raw_Games'!A1118</f>
        <v/>
      </c>
      <c r="B1121" s="49">
        <f>'1_Raw_Games'!B1118</f>
        <v/>
      </c>
      <c r="C1121" s="48">
        <f>'1_Raw_Games'!D1118</f>
        <v/>
      </c>
      <c r="D1121" s="48">
        <f>'1_Raw_Games'!C1118</f>
        <v/>
      </c>
      <c r="E1121" s="48">
        <f>'1_Raw_Games'!O1118</f>
        <v/>
      </c>
      <c r="F1121" s="52">
        <f>INDEX($L$6:$L$35,MATCH(C1121,$K$6:$K$35,0))</f>
        <v/>
      </c>
      <c r="G1121" s="52">
        <f>INDEX($L$6:$L$35,MATCH(D1121,$K$6:$K$35,0))</f>
        <v/>
      </c>
      <c r="H1121" s="52">
        <f>F1121-G1121+$L$36</f>
        <v/>
      </c>
      <c r="I1121" s="51">
        <f>'2_Params'!$B$11*LN(1+EXP(-(2*E1121-1)*H1121))</f>
        <v/>
      </c>
    </row>
    <row r="1122" ht="15" customHeight="1" s="35">
      <c r="A1122" s="48">
        <f>'1_Raw_Games'!A1119</f>
        <v/>
      </c>
      <c r="B1122" s="49">
        <f>'1_Raw_Games'!B1119</f>
        <v/>
      </c>
      <c r="C1122" s="48">
        <f>'1_Raw_Games'!D1119</f>
        <v/>
      </c>
      <c r="D1122" s="48">
        <f>'1_Raw_Games'!C1119</f>
        <v/>
      </c>
      <c r="E1122" s="48">
        <f>'1_Raw_Games'!O1119</f>
        <v/>
      </c>
      <c r="F1122" s="52">
        <f>INDEX($L$6:$L$35,MATCH(C1122,$K$6:$K$35,0))</f>
        <v/>
      </c>
      <c r="G1122" s="52">
        <f>INDEX($L$6:$L$35,MATCH(D1122,$K$6:$K$35,0))</f>
        <v/>
      </c>
      <c r="H1122" s="52">
        <f>F1122-G1122+$L$36</f>
        <v/>
      </c>
      <c r="I1122" s="51">
        <f>'2_Params'!$B$11*LN(1+EXP(-(2*E1122-1)*H1122))</f>
        <v/>
      </c>
    </row>
    <row r="1123" ht="15" customHeight="1" s="35">
      <c r="A1123" s="48">
        <f>'1_Raw_Games'!A1120</f>
        <v/>
      </c>
      <c r="B1123" s="49">
        <f>'1_Raw_Games'!B1120</f>
        <v/>
      </c>
      <c r="C1123" s="48">
        <f>'1_Raw_Games'!D1120</f>
        <v/>
      </c>
      <c r="D1123" s="48">
        <f>'1_Raw_Games'!C1120</f>
        <v/>
      </c>
      <c r="E1123" s="48">
        <f>'1_Raw_Games'!O1120</f>
        <v/>
      </c>
      <c r="F1123" s="52">
        <f>INDEX($L$6:$L$35,MATCH(C1123,$K$6:$K$35,0))</f>
        <v/>
      </c>
      <c r="G1123" s="52">
        <f>INDEX($L$6:$L$35,MATCH(D1123,$K$6:$K$35,0))</f>
        <v/>
      </c>
      <c r="H1123" s="52">
        <f>F1123-G1123+$L$36</f>
        <v/>
      </c>
      <c r="I1123" s="51">
        <f>'2_Params'!$B$11*LN(1+EXP(-(2*E1123-1)*H1123))</f>
        <v/>
      </c>
    </row>
    <row r="1124" ht="15" customHeight="1" s="35">
      <c r="A1124" s="48">
        <f>'1_Raw_Games'!A1121</f>
        <v/>
      </c>
      <c r="B1124" s="49">
        <f>'1_Raw_Games'!B1121</f>
        <v/>
      </c>
      <c r="C1124" s="48">
        <f>'1_Raw_Games'!D1121</f>
        <v/>
      </c>
      <c r="D1124" s="48">
        <f>'1_Raw_Games'!C1121</f>
        <v/>
      </c>
      <c r="E1124" s="48">
        <f>'1_Raw_Games'!O1121</f>
        <v/>
      </c>
      <c r="F1124" s="52">
        <f>INDEX($L$6:$L$35,MATCH(C1124,$K$6:$K$35,0))</f>
        <v/>
      </c>
      <c r="G1124" s="52">
        <f>INDEX($L$6:$L$35,MATCH(D1124,$K$6:$K$35,0))</f>
        <v/>
      </c>
      <c r="H1124" s="52">
        <f>F1124-G1124+$L$36</f>
        <v/>
      </c>
      <c r="I1124" s="51">
        <f>'2_Params'!$B$11*LN(1+EXP(-(2*E1124-1)*H1124))</f>
        <v/>
      </c>
    </row>
    <row r="1125" ht="15" customHeight="1" s="35">
      <c r="A1125" s="48">
        <f>'1_Raw_Games'!A1122</f>
        <v/>
      </c>
      <c r="B1125" s="49">
        <f>'1_Raw_Games'!B1122</f>
        <v/>
      </c>
      <c r="C1125" s="48">
        <f>'1_Raw_Games'!D1122</f>
        <v/>
      </c>
      <c r="D1125" s="48">
        <f>'1_Raw_Games'!C1122</f>
        <v/>
      </c>
      <c r="E1125" s="48">
        <f>'1_Raw_Games'!O1122</f>
        <v/>
      </c>
      <c r="F1125" s="52">
        <f>INDEX($L$6:$L$35,MATCH(C1125,$K$6:$K$35,0))</f>
        <v/>
      </c>
      <c r="G1125" s="52">
        <f>INDEX($L$6:$L$35,MATCH(D1125,$K$6:$K$35,0))</f>
        <v/>
      </c>
      <c r="H1125" s="52">
        <f>F1125-G1125+$L$36</f>
        <v/>
      </c>
      <c r="I1125" s="51">
        <f>'2_Params'!$B$11*LN(1+EXP(-(2*E1125-1)*H1125))</f>
        <v/>
      </c>
    </row>
    <row r="1126" ht="15" customHeight="1" s="35">
      <c r="A1126" s="48">
        <f>'1_Raw_Games'!A1123</f>
        <v/>
      </c>
      <c r="B1126" s="49">
        <f>'1_Raw_Games'!B1123</f>
        <v/>
      </c>
      <c r="C1126" s="48">
        <f>'1_Raw_Games'!D1123</f>
        <v/>
      </c>
      <c r="D1126" s="48">
        <f>'1_Raw_Games'!C1123</f>
        <v/>
      </c>
      <c r="E1126" s="48">
        <f>'1_Raw_Games'!O1123</f>
        <v/>
      </c>
      <c r="F1126" s="52">
        <f>INDEX($L$6:$L$35,MATCH(C1126,$K$6:$K$35,0))</f>
        <v/>
      </c>
      <c r="G1126" s="52">
        <f>INDEX($L$6:$L$35,MATCH(D1126,$K$6:$K$35,0))</f>
        <v/>
      </c>
      <c r="H1126" s="52">
        <f>F1126-G1126+$L$36</f>
        <v/>
      </c>
      <c r="I1126" s="51">
        <f>'2_Params'!$B$11*LN(1+EXP(-(2*E1126-1)*H1126))</f>
        <v/>
      </c>
    </row>
    <row r="1127" ht="15" customHeight="1" s="35">
      <c r="A1127" s="48">
        <f>'1_Raw_Games'!A1124</f>
        <v/>
      </c>
      <c r="B1127" s="49">
        <f>'1_Raw_Games'!B1124</f>
        <v/>
      </c>
      <c r="C1127" s="48">
        <f>'1_Raw_Games'!D1124</f>
        <v/>
      </c>
      <c r="D1127" s="48">
        <f>'1_Raw_Games'!C1124</f>
        <v/>
      </c>
      <c r="E1127" s="48">
        <f>'1_Raw_Games'!O1124</f>
        <v/>
      </c>
      <c r="F1127" s="52">
        <f>INDEX($L$6:$L$35,MATCH(C1127,$K$6:$K$35,0))</f>
        <v/>
      </c>
      <c r="G1127" s="52">
        <f>INDEX($L$6:$L$35,MATCH(D1127,$K$6:$K$35,0))</f>
        <v/>
      </c>
      <c r="H1127" s="52">
        <f>F1127-G1127+$L$36</f>
        <v/>
      </c>
      <c r="I1127" s="51">
        <f>'2_Params'!$B$11*LN(1+EXP(-(2*E1127-1)*H1127))</f>
        <v/>
      </c>
    </row>
    <row r="1128" ht="15" customHeight="1" s="35">
      <c r="A1128" s="48">
        <f>'1_Raw_Games'!A1125</f>
        <v/>
      </c>
      <c r="B1128" s="49">
        <f>'1_Raw_Games'!B1125</f>
        <v/>
      </c>
      <c r="C1128" s="48">
        <f>'1_Raw_Games'!D1125</f>
        <v/>
      </c>
      <c r="D1128" s="48">
        <f>'1_Raw_Games'!C1125</f>
        <v/>
      </c>
      <c r="E1128" s="48">
        <f>'1_Raw_Games'!O1125</f>
        <v/>
      </c>
      <c r="F1128" s="52">
        <f>INDEX($L$6:$L$35,MATCH(C1128,$K$6:$K$35,0))</f>
        <v/>
      </c>
      <c r="G1128" s="52">
        <f>INDEX($L$6:$L$35,MATCH(D1128,$K$6:$K$35,0))</f>
        <v/>
      </c>
      <c r="H1128" s="52">
        <f>F1128-G1128+$L$36</f>
        <v/>
      </c>
      <c r="I1128" s="51">
        <f>'2_Params'!$B$11*LN(1+EXP(-(2*E1128-1)*H1128))</f>
        <v/>
      </c>
    </row>
    <row r="1129" ht="15" customHeight="1" s="35">
      <c r="A1129" s="48">
        <f>'1_Raw_Games'!A1126</f>
        <v/>
      </c>
      <c r="B1129" s="49">
        <f>'1_Raw_Games'!B1126</f>
        <v/>
      </c>
      <c r="C1129" s="48">
        <f>'1_Raw_Games'!D1126</f>
        <v/>
      </c>
      <c r="D1129" s="48">
        <f>'1_Raw_Games'!C1126</f>
        <v/>
      </c>
      <c r="E1129" s="48">
        <f>'1_Raw_Games'!O1126</f>
        <v/>
      </c>
      <c r="F1129" s="52">
        <f>INDEX($L$6:$L$35,MATCH(C1129,$K$6:$K$35,0))</f>
        <v/>
      </c>
      <c r="G1129" s="52">
        <f>INDEX($L$6:$L$35,MATCH(D1129,$K$6:$K$35,0))</f>
        <v/>
      </c>
      <c r="H1129" s="52">
        <f>F1129-G1129+$L$36</f>
        <v/>
      </c>
      <c r="I1129" s="51">
        <f>'2_Params'!$B$11*LN(1+EXP(-(2*E1129-1)*H1129))</f>
        <v/>
      </c>
    </row>
    <row r="1130" ht="15" customHeight="1" s="35">
      <c r="A1130" s="48">
        <f>'1_Raw_Games'!A1127</f>
        <v/>
      </c>
      <c r="B1130" s="49">
        <f>'1_Raw_Games'!B1127</f>
        <v/>
      </c>
      <c r="C1130" s="48">
        <f>'1_Raw_Games'!D1127</f>
        <v/>
      </c>
      <c r="D1130" s="48">
        <f>'1_Raw_Games'!C1127</f>
        <v/>
      </c>
      <c r="E1130" s="48">
        <f>'1_Raw_Games'!O1127</f>
        <v/>
      </c>
      <c r="F1130" s="52">
        <f>INDEX($L$6:$L$35,MATCH(C1130,$K$6:$K$35,0))</f>
        <v/>
      </c>
      <c r="G1130" s="52">
        <f>INDEX($L$6:$L$35,MATCH(D1130,$K$6:$K$35,0))</f>
        <v/>
      </c>
      <c r="H1130" s="52">
        <f>F1130-G1130+$L$36</f>
        <v/>
      </c>
      <c r="I1130" s="51">
        <f>'2_Params'!$B$11*LN(1+EXP(-(2*E1130-1)*H1130))</f>
        <v/>
      </c>
    </row>
    <row r="1131" ht="15" customHeight="1" s="35">
      <c r="A1131" s="48">
        <f>'1_Raw_Games'!A1128</f>
        <v/>
      </c>
      <c r="B1131" s="49">
        <f>'1_Raw_Games'!B1128</f>
        <v/>
      </c>
      <c r="C1131" s="48">
        <f>'1_Raw_Games'!D1128</f>
        <v/>
      </c>
      <c r="D1131" s="48">
        <f>'1_Raw_Games'!C1128</f>
        <v/>
      </c>
      <c r="E1131" s="48">
        <f>'1_Raw_Games'!O1128</f>
        <v/>
      </c>
      <c r="F1131" s="52">
        <f>INDEX($L$6:$L$35,MATCH(C1131,$K$6:$K$35,0))</f>
        <v/>
      </c>
      <c r="G1131" s="52">
        <f>INDEX($L$6:$L$35,MATCH(D1131,$K$6:$K$35,0))</f>
        <v/>
      </c>
      <c r="H1131" s="52">
        <f>F1131-G1131+$L$36</f>
        <v/>
      </c>
      <c r="I1131" s="51">
        <f>'2_Params'!$B$11*LN(1+EXP(-(2*E1131-1)*H1131))</f>
        <v/>
      </c>
    </row>
    <row r="1132" ht="15" customHeight="1" s="35">
      <c r="A1132" s="48">
        <f>'1_Raw_Games'!A1129</f>
        <v/>
      </c>
      <c r="B1132" s="49">
        <f>'1_Raw_Games'!B1129</f>
        <v/>
      </c>
      <c r="C1132" s="48">
        <f>'1_Raw_Games'!D1129</f>
        <v/>
      </c>
      <c r="D1132" s="48">
        <f>'1_Raw_Games'!C1129</f>
        <v/>
      </c>
      <c r="E1132" s="48">
        <f>'1_Raw_Games'!O1129</f>
        <v/>
      </c>
      <c r="F1132" s="52">
        <f>INDEX($L$6:$L$35,MATCH(C1132,$K$6:$K$35,0))</f>
        <v/>
      </c>
      <c r="G1132" s="52">
        <f>INDEX($L$6:$L$35,MATCH(D1132,$K$6:$K$35,0))</f>
        <v/>
      </c>
      <c r="H1132" s="52">
        <f>F1132-G1132+$L$36</f>
        <v/>
      </c>
      <c r="I1132" s="51">
        <f>'2_Params'!$B$11*LN(1+EXP(-(2*E1132-1)*H1132))</f>
        <v/>
      </c>
    </row>
    <row r="1133" ht="15" customHeight="1" s="35">
      <c r="A1133" s="48">
        <f>'1_Raw_Games'!A1130</f>
        <v/>
      </c>
      <c r="B1133" s="49">
        <f>'1_Raw_Games'!B1130</f>
        <v/>
      </c>
      <c r="C1133" s="48">
        <f>'1_Raw_Games'!D1130</f>
        <v/>
      </c>
      <c r="D1133" s="48">
        <f>'1_Raw_Games'!C1130</f>
        <v/>
      </c>
      <c r="E1133" s="48">
        <f>'1_Raw_Games'!O1130</f>
        <v/>
      </c>
      <c r="F1133" s="52">
        <f>INDEX($L$6:$L$35,MATCH(C1133,$K$6:$K$35,0))</f>
        <v/>
      </c>
      <c r="G1133" s="52">
        <f>INDEX($L$6:$L$35,MATCH(D1133,$K$6:$K$35,0))</f>
        <v/>
      </c>
      <c r="H1133" s="52">
        <f>F1133-G1133+$L$36</f>
        <v/>
      </c>
      <c r="I1133" s="51">
        <f>'2_Params'!$B$11*LN(1+EXP(-(2*E1133-1)*H1133))</f>
        <v/>
      </c>
    </row>
    <row r="1134" ht="15" customHeight="1" s="35">
      <c r="A1134" s="48">
        <f>'1_Raw_Games'!A1131</f>
        <v/>
      </c>
      <c r="B1134" s="49">
        <f>'1_Raw_Games'!B1131</f>
        <v/>
      </c>
      <c r="C1134" s="48">
        <f>'1_Raw_Games'!D1131</f>
        <v/>
      </c>
      <c r="D1134" s="48">
        <f>'1_Raw_Games'!C1131</f>
        <v/>
      </c>
      <c r="E1134" s="48">
        <f>'1_Raw_Games'!O1131</f>
        <v/>
      </c>
      <c r="F1134" s="52">
        <f>INDEX($L$6:$L$35,MATCH(C1134,$K$6:$K$35,0))</f>
        <v/>
      </c>
      <c r="G1134" s="52">
        <f>INDEX($L$6:$L$35,MATCH(D1134,$K$6:$K$35,0))</f>
        <v/>
      </c>
      <c r="H1134" s="52">
        <f>F1134-G1134+$L$36</f>
        <v/>
      </c>
      <c r="I1134" s="51">
        <f>'2_Params'!$B$11*LN(1+EXP(-(2*E1134-1)*H1134))</f>
        <v/>
      </c>
    </row>
    <row r="1135" ht="15" customHeight="1" s="35">
      <c r="A1135" s="48">
        <f>'1_Raw_Games'!A1132</f>
        <v/>
      </c>
      <c r="B1135" s="49">
        <f>'1_Raw_Games'!B1132</f>
        <v/>
      </c>
      <c r="C1135" s="48">
        <f>'1_Raw_Games'!D1132</f>
        <v/>
      </c>
      <c r="D1135" s="48">
        <f>'1_Raw_Games'!C1132</f>
        <v/>
      </c>
      <c r="E1135" s="48">
        <f>'1_Raw_Games'!O1132</f>
        <v/>
      </c>
      <c r="F1135" s="52">
        <f>INDEX($L$6:$L$35,MATCH(C1135,$K$6:$K$35,0))</f>
        <v/>
      </c>
      <c r="G1135" s="52">
        <f>INDEX($L$6:$L$35,MATCH(D1135,$K$6:$K$35,0))</f>
        <v/>
      </c>
      <c r="H1135" s="52">
        <f>F1135-G1135+$L$36</f>
        <v/>
      </c>
      <c r="I1135" s="51">
        <f>'2_Params'!$B$11*LN(1+EXP(-(2*E1135-1)*H1135))</f>
        <v/>
      </c>
    </row>
    <row r="1136" ht="15" customHeight="1" s="35">
      <c r="A1136" s="48">
        <f>'1_Raw_Games'!A1133</f>
        <v/>
      </c>
      <c r="B1136" s="49">
        <f>'1_Raw_Games'!B1133</f>
        <v/>
      </c>
      <c r="C1136" s="48">
        <f>'1_Raw_Games'!D1133</f>
        <v/>
      </c>
      <c r="D1136" s="48">
        <f>'1_Raw_Games'!C1133</f>
        <v/>
      </c>
      <c r="E1136" s="48">
        <f>'1_Raw_Games'!O1133</f>
        <v/>
      </c>
      <c r="F1136" s="52">
        <f>INDEX($L$6:$L$35,MATCH(C1136,$K$6:$K$35,0))</f>
        <v/>
      </c>
      <c r="G1136" s="52">
        <f>INDEX($L$6:$L$35,MATCH(D1136,$K$6:$K$35,0))</f>
        <v/>
      </c>
      <c r="H1136" s="52">
        <f>F1136-G1136+$L$36</f>
        <v/>
      </c>
      <c r="I1136" s="51">
        <f>'2_Params'!$B$11*LN(1+EXP(-(2*E1136-1)*H1136))</f>
        <v/>
      </c>
    </row>
    <row r="1137" ht="15" customHeight="1" s="35">
      <c r="A1137" s="48">
        <f>'1_Raw_Games'!A1134</f>
        <v/>
      </c>
      <c r="B1137" s="49">
        <f>'1_Raw_Games'!B1134</f>
        <v/>
      </c>
      <c r="C1137" s="48">
        <f>'1_Raw_Games'!D1134</f>
        <v/>
      </c>
      <c r="D1137" s="48">
        <f>'1_Raw_Games'!C1134</f>
        <v/>
      </c>
      <c r="E1137" s="48">
        <f>'1_Raw_Games'!O1134</f>
        <v/>
      </c>
      <c r="F1137" s="52">
        <f>INDEX($L$6:$L$35,MATCH(C1137,$K$6:$K$35,0))</f>
        <v/>
      </c>
      <c r="G1137" s="52">
        <f>INDEX($L$6:$L$35,MATCH(D1137,$K$6:$K$35,0))</f>
        <v/>
      </c>
      <c r="H1137" s="52">
        <f>F1137-G1137+$L$36</f>
        <v/>
      </c>
      <c r="I1137" s="51">
        <f>'2_Params'!$B$11*LN(1+EXP(-(2*E1137-1)*H1137))</f>
        <v/>
      </c>
    </row>
    <row r="1138" ht="15" customHeight="1" s="35">
      <c r="A1138" s="48">
        <f>'1_Raw_Games'!A1135</f>
        <v/>
      </c>
      <c r="B1138" s="49">
        <f>'1_Raw_Games'!B1135</f>
        <v/>
      </c>
      <c r="C1138" s="48">
        <f>'1_Raw_Games'!D1135</f>
        <v/>
      </c>
      <c r="D1138" s="48">
        <f>'1_Raw_Games'!C1135</f>
        <v/>
      </c>
      <c r="E1138" s="48">
        <f>'1_Raw_Games'!O1135</f>
        <v/>
      </c>
      <c r="F1138" s="52">
        <f>INDEX($L$6:$L$35,MATCH(C1138,$K$6:$K$35,0))</f>
        <v/>
      </c>
      <c r="G1138" s="52">
        <f>INDEX($L$6:$L$35,MATCH(D1138,$K$6:$K$35,0))</f>
        <v/>
      </c>
      <c r="H1138" s="52">
        <f>F1138-G1138+$L$36</f>
        <v/>
      </c>
      <c r="I1138" s="51">
        <f>'2_Params'!$B$11*LN(1+EXP(-(2*E1138-1)*H1138))</f>
        <v/>
      </c>
    </row>
    <row r="1139" ht="15" customHeight="1" s="35">
      <c r="A1139" s="48">
        <f>'1_Raw_Games'!A1136</f>
        <v/>
      </c>
      <c r="B1139" s="49">
        <f>'1_Raw_Games'!B1136</f>
        <v/>
      </c>
      <c r="C1139" s="48">
        <f>'1_Raw_Games'!D1136</f>
        <v/>
      </c>
      <c r="D1139" s="48">
        <f>'1_Raw_Games'!C1136</f>
        <v/>
      </c>
      <c r="E1139" s="48">
        <f>'1_Raw_Games'!O1136</f>
        <v/>
      </c>
      <c r="F1139" s="52">
        <f>INDEX($L$6:$L$35,MATCH(C1139,$K$6:$K$35,0))</f>
        <v/>
      </c>
      <c r="G1139" s="52">
        <f>INDEX($L$6:$L$35,MATCH(D1139,$K$6:$K$35,0))</f>
        <v/>
      </c>
      <c r="H1139" s="52">
        <f>F1139-G1139+$L$36</f>
        <v/>
      </c>
      <c r="I1139" s="51">
        <f>'2_Params'!$B$11*LN(1+EXP(-(2*E1139-1)*H1139))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2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4" min="1" max="1"/>
    <col width="11" customWidth="1" style="34" min="2" max="2"/>
    <col width="9" customWidth="1" style="34" min="3" max="5"/>
    <col width="3" customWidth="1" style="34" min="6" max="6"/>
    <col width="12" customWidth="1" style="34" min="7" max="7"/>
    <col width="11" customWidth="1" style="34" min="8" max="8"/>
    <col width="7" customWidth="1" style="34" min="9" max="10"/>
    <col width="12" customWidth="1" style="34" min="11" max="17"/>
  </cols>
  <sheetData>
    <row r="1" ht="15" customHeight="1" s="35">
      <c r="A1" s="40" t="inlineStr">
        <is>
          <t>TREND, FROZEN AT MARCH 31 — trend = mean(last 10 margins) − EWMA(all margins, half-life 45 days)</t>
        </is>
      </c>
      <c r="G1" s="40" t="inlineStr">
        <is>
          <t>APRIL TREND FEATURE (96 games) — reconciled vs outputs/april_predictions_frozen_snapshot.csv</t>
        </is>
      </c>
    </row>
    <row r="2" ht="15" customHeight="1" s="35">
      <c r="A2" s="37" t="inlineStr">
        <is>
          <t>History: every pre-April game twice (home and away perspective). recency_rank = games played after this one; last-10 flag = rank &lt; 10. April lookups on the right use SUMPRODUCT over this table.</t>
        </is>
      </c>
    </row>
    <row r="3" ht="26.25" customHeight="1" s="35">
      <c r="A3" s="41" t="inlineStr">
        <is>
          <t>team</t>
        </is>
      </c>
      <c r="B3" s="41" t="inlineStr">
        <is>
          <t>date</t>
        </is>
      </c>
      <c r="C3" s="41" t="inlineStr">
        <is>
          <t>margin</t>
        </is>
      </c>
      <c r="D3" s="41" t="inlineStr">
        <is>
          <t>recency rank</t>
        </is>
      </c>
      <c r="E3" s="41" t="inlineStr">
        <is>
          <t>in last 10</t>
        </is>
      </c>
      <c r="G3" s="41" t="inlineStr">
        <is>
          <t>game_id</t>
        </is>
      </c>
      <c r="H3" s="41" t="inlineStr">
        <is>
          <t>date</t>
        </is>
      </c>
      <c r="I3" s="41" t="inlineStr">
        <is>
          <t>home</t>
        </is>
      </c>
      <c r="J3" s="41" t="inlineStr">
        <is>
          <t>away</t>
        </is>
      </c>
      <c r="K3" s="41" t="inlineStr">
        <is>
          <t>trend_home</t>
        </is>
      </c>
      <c r="L3" s="41" t="inlineStr">
        <is>
          <t>trend_away</t>
        </is>
      </c>
      <c r="M3" s="41" t="inlineStr">
        <is>
          <t>trend_diff</t>
        </is>
      </c>
      <c r="N3" s="41" t="inlineStr">
        <is>
          <t>repo trend_diff</t>
        </is>
      </c>
      <c r="O3" s="41" t="inlineStr">
        <is>
          <t>|delta|</t>
        </is>
      </c>
    </row>
    <row r="4" ht="15" customHeight="1" s="35">
      <c r="A4" s="48">
        <f>'1_Raw_Games'!D3</f>
        <v/>
      </c>
      <c r="B4" s="49">
        <f>'1_Raw_Games'!B3</f>
        <v/>
      </c>
      <c r="C4" s="48">
        <f>'1_Raw_Games'!P3</f>
        <v/>
      </c>
      <c r="D4" s="34">
        <f>COUNTIFS($A$4:$A$2271,A4,$B$4:$B$2271,"&gt;"&amp;B4)</f>
        <v/>
      </c>
      <c r="E4" s="34">
        <f>IF(D4&lt;'2_Params'!$B$13,1,0)</f>
        <v/>
      </c>
      <c r="G4" s="48">
        <f>'1_Raw_Games'!A1137</f>
        <v/>
      </c>
      <c r="H4" s="49">
        <f>'1_Raw_Games'!B1137</f>
        <v/>
      </c>
      <c r="I4" s="48">
        <f>'1_Raw_Games'!D1137</f>
        <v/>
      </c>
      <c r="J4" s="48">
        <f>'1_Raw_Games'!C1137</f>
        <v/>
      </c>
      <c r="K4" s="51">
        <f>SUMPRODUCT(($A$4:$A$2271=I4)*$E$4:$E$2271*$C$4:$C$2271)/SUMPRODUCT(($A$4:$A$2271=I4)*$E$4:$E$2271)-SUMPRODUCT(($A$4:$A$2271=I4)*0.5^((H4-$B$4:$B$2271)/'2_Params'!$B$12)*$C$4:$C$2271)/SUMPRODUCT(($A$4:$A$2271=I4)*0.5^((H4-$B$4:$B$2271)/'2_Params'!$B$12))</f>
        <v/>
      </c>
      <c r="L4" s="51">
        <f>SUMPRODUCT(($A$4:$A$2271=J4)*$E$4:$E$2271*$C$4:$C$2271)/SUMPRODUCT(($A$4:$A$2271=J4)*$E$4:$E$2271)-SUMPRODUCT(($A$4:$A$2271=J4)*0.5^((H4-$B$4:$B$2271)/'2_Params'!$B$12)*$C$4:$C$2271)/SUMPRODUCT(($A$4:$A$2271=J4)*0.5^((H4-$B$4:$B$2271)/'2_Params'!$B$12))</f>
        <v/>
      </c>
      <c r="M4" s="51">
        <f>K4-L4</f>
        <v/>
      </c>
      <c r="N4" s="53" t="n">
        <v>-8.36580947511502</v>
      </c>
      <c r="O4" s="54">
        <f>ABS(M4-N4)</f>
        <v/>
      </c>
    </row>
    <row r="5" ht="15" customHeight="1" s="35">
      <c r="A5" s="48">
        <f>'1_Raw_Games'!D4</f>
        <v/>
      </c>
      <c r="B5" s="49">
        <f>'1_Raw_Games'!B4</f>
        <v/>
      </c>
      <c r="C5" s="48">
        <f>'1_Raw_Games'!P4</f>
        <v/>
      </c>
      <c r="D5" s="34">
        <f>COUNTIFS($A$4:$A$2271,A5,$B$4:$B$2271,"&gt;"&amp;B5)</f>
        <v/>
      </c>
      <c r="E5" s="34">
        <f>IF(D5&lt;'2_Params'!$B$13,1,0)</f>
        <v/>
      </c>
      <c r="G5" s="48">
        <f>'1_Raw_Games'!A1138</f>
        <v/>
      </c>
      <c r="H5" s="49">
        <f>'1_Raw_Games'!B1138</f>
        <v/>
      </c>
      <c r="I5" s="48">
        <f>'1_Raw_Games'!D1138</f>
        <v/>
      </c>
      <c r="J5" s="48">
        <f>'1_Raw_Games'!C1138</f>
        <v/>
      </c>
      <c r="K5" s="51">
        <f>SUMPRODUCT(($A$4:$A$2271=I5)*$E$4:$E$2271*$C$4:$C$2271)/SUMPRODUCT(($A$4:$A$2271=I5)*$E$4:$E$2271)-SUMPRODUCT(($A$4:$A$2271=I5)*0.5^((H5-$B$4:$B$2271)/'2_Params'!$B$12)*$C$4:$C$2271)/SUMPRODUCT(($A$4:$A$2271=I5)*0.5^((H5-$B$4:$B$2271)/'2_Params'!$B$12))</f>
        <v/>
      </c>
      <c r="L5" s="51">
        <f>SUMPRODUCT(($A$4:$A$2271=J5)*$E$4:$E$2271*$C$4:$C$2271)/SUMPRODUCT(($A$4:$A$2271=J5)*$E$4:$E$2271)-SUMPRODUCT(($A$4:$A$2271=J5)*0.5^((H5-$B$4:$B$2271)/'2_Params'!$B$12)*$C$4:$C$2271)/SUMPRODUCT(($A$4:$A$2271=J5)*0.5^((H5-$B$4:$B$2271)/'2_Params'!$B$12))</f>
        <v/>
      </c>
      <c r="M5" s="51">
        <f>K5-L5</f>
        <v/>
      </c>
      <c r="N5" s="53" t="n">
        <v>-2.63654591012897</v>
      </c>
      <c r="O5" s="54">
        <f>ABS(M5-N5)</f>
        <v/>
      </c>
    </row>
    <row r="6" ht="15" customHeight="1" s="35">
      <c r="A6" s="48">
        <f>'1_Raw_Games'!D5</f>
        <v/>
      </c>
      <c r="B6" s="49">
        <f>'1_Raw_Games'!B5</f>
        <v/>
      </c>
      <c r="C6" s="48">
        <f>'1_Raw_Games'!P5</f>
        <v/>
      </c>
      <c r="D6" s="34">
        <f>COUNTIFS($A$4:$A$2271,A6,$B$4:$B$2271,"&gt;"&amp;B6)</f>
        <v/>
      </c>
      <c r="E6" s="34">
        <f>IF(D6&lt;'2_Params'!$B$13,1,0)</f>
        <v/>
      </c>
      <c r="G6" s="48">
        <f>'1_Raw_Games'!A1139</f>
        <v/>
      </c>
      <c r="H6" s="49">
        <f>'1_Raw_Games'!B1139</f>
        <v/>
      </c>
      <c r="I6" s="48">
        <f>'1_Raw_Games'!D1139</f>
        <v/>
      </c>
      <c r="J6" s="48">
        <f>'1_Raw_Games'!C1139</f>
        <v/>
      </c>
      <c r="K6" s="51">
        <f>SUMPRODUCT(($A$4:$A$2271=I6)*$E$4:$E$2271*$C$4:$C$2271)/SUMPRODUCT(($A$4:$A$2271=I6)*$E$4:$E$2271)-SUMPRODUCT(($A$4:$A$2271=I6)*0.5^((H6-$B$4:$B$2271)/'2_Params'!$B$12)*$C$4:$C$2271)/SUMPRODUCT(($A$4:$A$2271=I6)*0.5^((H6-$B$4:$B$2271)/'2_Params'!$B$12))</f>
        <v/>
      </c>
      <c r="L6" s="51">
        <f>SUMPRODUCT(($A$4:$A$2271=J6)*$E$4:$E$2271*$C$4:$C$2271)/SUMPRODUCT(($A$4:$A$2271=J6)*$E$4:$E$2271)-SUMPRODUCT(($A$4:$A$2271=J6)*0.5^((H6-$B$4:$B$2271)/'2_Params'!$B$12)*$C$4:$C$2271)/SUMPRODUCT(($A$4:$A$2271=J6)*0.5^((H6-$B$4:$B$2271)/'2_Params'!$B$12))</f>
        <v/>
      </c>
      <c r="M6" s="51">
        <f>K6-L6</f>
        <v/>
      </c>
      <c r="N6" s="53" t="n">
        <v>-7.21917356955062</v>
      </c>
      <c r="O6" s="54">
        <f>ABS(M6-N6)</f>
        <v/>
      </c>
    </row>
    <row r="7" ht="15" customHeight="1" s="35">
      <c r="A7" s="48">
        <f>'1_Raw_Games'!D6</f>
        <v/>
      </c>
      <c r="B7" s="49">
        <f>'1_Raw_Games'!B6</f>
        <v/>
      </c>
      <c r="C7" s="48">
        <f>'1_Raw_Games'!P6</f>
        <v/>
      </c>
      <c r="D7" s="34">
        <f>COUNTIFS($A$4:$A$2271,A7,$B$4:$B$2271,"&gt;"&amp;B7)</f>
        <v/>
      </c>
      <c r="E7" s="34">
        <f>IF(D7&lt;'2_Params'!$B$13,1,0)</f>
        <v/>
      </c>
      <c r="G7" s="48">
        <f>'1_Raw_Games'!A1140</f>
        <v/>
      </c>
      <c r="H7" s="49">
        <f>'1_Raw_Games'!B1140</f>
        <v/>
      </c>
      <c r="I7" s="48">
        <f>'1_Raw_Games'!D1140</f>
        <v/>
      </c>
      <c r="J7" s="48">
        <f>'1_Raw_Games'!C1140</f>
        <v/>
      </c>
      <c r="K7" s="51">
        <f>SUMPRODUCT(($A$4:$A$2271=I7)*$E$4:$E$2271*$C$4:$C$2271)/SUMPRODUCT(($A$4:$A$2271=I7)*$E$4:$E$2271)-SUMPRODUCT(($A$4:$A$2271=I7)*0.5^((H7-$B$4:$B$2271)/'2_Params'!$B$12)*$C$4:$C$2271)/SUMPRODUCT(($A$4:$A$2271=I7)*0.5^((H7-$B$4:$B$2271)/'2_Params'!$B$12))</f>
        <v/>
      </c>
      <c r="L7" s="51">
        <f>SUMPRODUCT(($A$4:$A$2271=J7)*$E$4:$E$2271*$C$4:$C$2271)/SUMPRODUCT(($A$4:$A$2271=J7)*$E$4:$E$2271)-SUMPRODUCT(($A$4:$A$2271=J7)*0.5^((H7-$B$4:$B$2271)/'2_Params'!$B$12)*$C$4:$C$2271)/SUMPRODUCT(($A$4:$A$2271=J7)*0.5^((H7-$B$4:$B$2271)/'2_Params'!$B$12))</f>
        <v/>
      </c>
      <c r="M7" s="51">
        <f>K7-L7</f>
        <v/>
      </c>
      <c r="N7" s="53" t="n">
        <v>-12.3992380830032</v>
      </c>
      <c r="O7" s="54">
        <f>ABS(M7-N7)</f>
        <v/>
      </c>
    </row>
    <row r="8" ht="15" customHeight="1" s="35">
      <c r="A8" s="48">
        <f>'1_Raw_Games'!D7</f>
        <v/>
      </c>
      <c r="B8" s="49">
        <f>'1_Raw_Games'!B7</f>
        <v/>
      </c>
      <c r="C8" s="48">
        <f>'1_Raw_Games'!P7</f>
        <v/>
      </c>
      <c r="D8" s="34">
        <f>COUNTIFS($A$4:$A$2271,A8,$B$4:$B$2271,"&gt;"&amp;B8)</f>
        <v/>
      </c>
      <c r="E8" s="34">
        <f>IF(D8&lt;'2_Params'!$B$13,1,0)</f>
        <v/>
      </c>
      <c r="G8" s="48">
        <f>'1_Raw_Games'!A1141</f>
        <v/>
      </c>
      <c r="H8" s="49">
        <f>'1_Raw_Games'!B1141</f>
        <v/>
      </c>
      <c r="I8" s="48">
        <f>'1_Raw_Games'!D1141</f>
        <v/>
      </c>
      <c r="J8" s="48">
        <f>'1_Raw_Games'!C1141</f>
        <v/>
      </c>
      <c r="K8" s="51">
        <f>SUMPRODUCT(($A$4:$A$2271=I8)*$E$4:$E$2271*$C$4:$C$2271)/SUMPRODUCT(($A$4:$A$2271=I8)*$E$4:$E$2271)-SUMPRODUCT(($A$4:$A$2271=I8)*0.5^((H8-$B$4:$B$2271)/'2_Params'!$B$12)*$C$4:$C$2271)/SUMPRODUCT(($A$4:$A$2271=I8)*0.5^((H8-$B$4:$B$2271)/'2_Params'!$B$12))</f>
        <v/>
      </c>
      <c r="L8" s="51">
        <f>SUMPRODUCT(($A$4:$A$2271=J8)*$E$4:$E$2271*$C$4:$C$2271)/SUMPRODUCT(($A$4:$A$2271=J8)*$E$4:$E$2271)-SUMPRODUCT(($A$4:$A$2271=J8)*0.5^((H8-$B$4:$B$2271)/'2_Params'!$B$12)*$C$4:$C$2271)/SUMPRODUCT(($A$4:$A$2271=J8)*0.5^((H8-$B$4:$B$2271)/'2_Params'!$B$12))</f>
        <v/>
      </c>
      <c r="M8" s="51">
        <f>K8-L8</f>
        <v/>
      </c>
      <c r="N8" s="53" t="n">
        <v>4.74307346119121</v>
      </c>
      <c r="O8" s="54">
        <f>ABS(M8-N8)</f>
        <v/>
      </c>
    </row>
    <row r="9" ht="15" customHeight="1" s="35">
      <c r="A9" s="48">
        <f>'1_Raw_Games'!D8</f>
        <v/>
      </c>
      <c r="B9" s="49">
        <f>'1_Raw_Games'!B8</f>
        <v/>
      </c>
      <c r="C9" s="48">
        <f>'1_Raw_Games'!P8</f>
        <v/>
      </c>
      <c r="D9" s="34">
        <f>COUNTIFS($A$4:$A$2271,A9,$B$4:$B$2271,"&gt;"&amp;B9)</f>
        <v/>
      </c>
      <c r="E9" s="34">
        <f>IF(D9&lt;'2_Params'!$B$13,1,0)</f>
        <v/>
      </c>
      <c r="G9" s="48">
        <f>'1_Raw_Games'!A1142</f>
        <v/>
      </c>
      <c r="H9" s="49">
        <f>'1_Raw_Games'!B1142</f>
        <v/>
      </c>
      <c r="I9" s="48">
        <f>'1_Raw_Games'!D1142</f>
        <v/>
      </c>
      <c r="J9" s="48">
        <f>'1_Raw_Games'!C1142</f>
        <v/>
      </c>
      <c r="K9" s="51">
        <f>SUMPRODUCT(($A$4:$A$2271=I9)*$E$4:$E$2271*$C$4:$C$2271)/SUMPRODUCT(($A$4:$A$2271=I9)*$E$4:$E$2271)-SUMPRODUCT(($A$4:$A$2271=I9)*0.5^((H9-$B$4:$B$2271)/'2_Params'!$B$12)*$C$4:$C$2271)/SUMPRODUCT(($A$4:$A$2271=I9)*0.5^((H9-$B$4:$B$2271)/'2_Params'!$B$12))</f>
        <v/>
      </c>
      <c r="L9" s="51">
        <f>SUMPRODUCT(($A$4:$A$2271=J9)*$E$4:$E$2271*$C$4:$C$2271)/SUMPRODUCT(($A$4:$A$2271=J9)*$E$4:$E$2271)-SUMPRODUCT(($A$4:$A$2271=J9)*0.5^((H9-$B$4:$B$2271)/'2_Params'!$B$12)*$C$4:$C$2271)/SUMPRODUCT(($A$4:$A$2271=J9)*0.5^((H9-$B$4:$B$2271)/'2_Params'!$B$12))</f>
        <v/>
      </c>
      <c r="M9" s="51">
        <f>K9-L9</f>
        <v/>
      </c>
      <c r="N9" s="53" t="n">
        <v>-2.96116152250873</v>
      </c>
      <c r="O9" s="54">
        <f>ABS(M9-N9)</f>
        <v/>
      </c>
    </row>
    <row r="10" ht="15" customHeight="1" s="35">
      <c r="A10" s="48">
        <f>'1_Raw_Games'!D9</f>
        <v/>
      </c>
      <c r="B10" s="49">
        <f>'1_Raw_Games'!B9</f>
        <v/>
      </c>
      <c r="C10" s="48">
        <f>'1_Raw_Games'!P9</f>
        <v/>
      </c>
      <c r="D10" s="34">
        <f>COUNTIFS($A$4:$A$2271,A10,$B$4:$B$2271,"&gt;"&amp;B10)</f>
        <v/>
      </c>
      <c r="E10" s="34">
        <f>IF(D10&lt;'2_Params'!$B$13,1,0)</f>
        <v/>
      </c>
      <c r="G10" s="48">
        <f>'1_Raw_Games'!A1143</f>
        <v/>
      </c>
      <c r="H10" s="49">
        <f>'1_Raw_Games'!B1143</f>
        <v/>
      </c>
      <c r="I10" s="48">
        <f>'1_Raw_Games'!D1143</f>
        <v/>
      </c>
      <c r="J10" s="48">
        <f>'1_Raw_Games'!C1143</f>
        <v/>
      </c>
      <c r="K10" s="51">
        <f>SUMPRODUCT(($A$4:$A$2271=I10)*$E$4:$E$2271*$C$4:$C$2271)/SUMPRODUCT(($A$4:$A$2271=I10)*$E$4:$E$2271)-SUMPRODUCT(($A$4:$A$2271=I10)*0.5^((H10-$B$4:$B$2271)/'2_Params'!$B$12)*$C$4:$C$2271)/SUMPRODUCT(($A$4:$A$2271=I10)*0.5^((H10-$B$4:$B$2271)/'2_Params'!$B$12))</f>
        <v/>
      </c>
      <c r="L10" s="51">
        <f>SUMPRODUCT(($A$4:$A$2271=J10)*$E$4:$E$2271*$C$4:$C$2271)/SUMPRODUCT(($A$4:$A$2271=J10)*$E$4:$E$2271)-SUMPRODUCT(($A$4:$A$2271=J10)*0.5^((H10-$B$4:$B$2271)/'2_Params'!$B$12)*$C$4:$C$2271)/SUMPRODUCT(($A$4:$A$2271=J10)*0.5^((H10-$B$4:$B$2271)/'2_Params'!$B$12))</f>
        <v/>
      </c>
      <c r="M10" s="51">
        <f>K10-L10</f>
        <v/>
      </c>
      <c r="N10" s="53" t="n">
        <v>7.13797159768915</v>
      </c>
      <c r="O10" s="54">
        <f>ABS(M10-N10)</f>
        <v/>
      </c>
    </row>
    <row r="11" ht="15" customHeight="1" s="35">
      <c r="A11" s="48">
        <f>'1_Raw_Games'!D10</f>
        <v/>
      </c>
      <c r="B11" s="49">
        <f>'1_Raw_Games'!B10</f>
        <v/>
      </c>
      <c r="C11" s="48">
        <f>'1_Raw_Games'!P10</f>
        <v/>
      </c>
      <c r="D11" s="34">
        <f>COUNTIFS($A$4:$A$2271,A11,$B$4:$B$2271,"&gt;"&amp;B11)</f>
        <v/>
      </c>
      <c r="E11" s="34">
        <f>IF(D11&lt;'2_Params'!$B$13,1,0)</f>
        <v/>
      </c>
      <c r="G11" s="48">
        <f>'1_Raw_Games'!A1144</f>
        <v/>
      </c>
      <c r="H11" s="49">
        <f>'1_Raw_Games'!B1144</f>
        <v/>
      </c>
      <c r="I11" s="48">
        <f>'1_Raw_Games'!D1144</f>
        <v/>
      </c>
      <c r="J11" s="48">
        <f>'1_Raw_Games'!C1144</f>
        <v/>
      </c>
      <c r="K11" s="51">
        <f>SUMPRODUCT(($A$4:$A$2271=I11)*$E$4:$E$2271*$C$4:$C$2271)/SUMPRODUCT(($A$4:$A$2271=I11)*$E$4:$E$2271)-SUMPRODUCT(($A$4:$A$2271=I11)*0.5^((H11-$B$4:$B$2271)/'2_Params'!$B$12)*$C$4:$C$2271)/SUMPRODUCT(($A$4:$A$2271=I11)*0.5^((H11-$B$4:$B$2271)/'2_Params'!$B$12))</f>
        <v/>
      </c>
      <c r="L11" s="51">
        <f>SUMPRODUCT(($A$4:$A$2271=J11)*$E$4:$E$2271*$C$4:$C$2271)/SUMPRODUCT(($A$4:$A$2271=J11)*$E$4:$E$2271)-SUMPRODUCT(($A$4:$A$2271=J11)*0.5^((H11-$B$4:$B$2271)/'2_Params'!$B$12)*$C$4:$C$2271)/SUMPRODUCT(($A$4:$A$2271=J11)*0.5^((H11-$B$4:$B$2271)/'2_Params'!$B$12))</f>
        <v/>
      </c>
      <c r="M11" s="51">
        <f>K11-L11</f>
        <v/>
      </c>
      <c r="N11" s="53" t="n">
        <v>-6.09431689391689</v>
      </c>
      <c r="O11" s="54">
        <f>ABS(M11-N11)</f>
        <v/>
      </c>
    </row>
    <row r="12" ht="15" customHeight="1" s="35">
      <c r="A12" s="48">
        <f>'1_Raw_Games'!D11</f>
        <v/>
      </c>
      <c r="B12" s="49">
        <f>'1_Raw_Games'!B11</f>
        <v/>
      </c>
      <c r="C12" s="48">
        <f>'1_Raw_Games'!P11</f>
        <v/>
      </c>
      <c r="D12" s="34">
        <f>COUNTIFS($A$4:$A$2271,A12,$B$4:$B$2271,"&gt;"&amp;B12)</f>
        <v/>
      </c>
      <c r="E12" s="34">
        <f>IF(D12&lt;'2_Params'!$B$13,1,0)</f>
        <v/>
      </c>
      <c r="G12" s="48">
        <f>'1_Raw_Games'!A1145</f>
        <v/>
      </c>
      <c r="H12" s="49">
        <f>'1_Raw_Games'!B1145</f>
        <v/>
      </c>
      <c r="I12" s="48">
        <f>'1_Raw_Games'!D1145</f>
        <v/>
      </c>
      <c r="J12" s="48">
        <f>'1_Raw_Games'!C1145</f>
        <v/>
      </c>
      <c r="K12" s="51">
        <f>SUMPRODUCT(($A$4:$A$2271=I12)*$E$4:$E$2271*$C$4:$C$2271)/SUMPRODUCT(($A$4:$A$2271=I12)*$E$4:$E$2271)-SUMPRODUCT(($A$4:$A$2271=I12)*0.5^((H12-$B$4:$B$2271)/'2_Params'!$B$12)*$C$4:$C$2271)/SUMPRODUCT(($A$4:$A$2271=I12)*0.5^((H12-$B$4:$B$2271)/'2_Params'!$B$12))</f>
        <v/>
      </c>
      <c r="L12" s="51">
        <f>SUMPRODUCT(($A$4:$A$2271=J12)*$E$4:$E$2271*$C$4:$C$2271)/SUMPRODUCT(($A$4:$A$2271=J12)*$E$4:$E$2271)-SUMPRODUCT(($A$4:$A$2271=J12)*0.5^((H12-$B$4:$B$2271)/'2_Params'!$B$12)*$C$4:$C$2271)/SUMPRODUCT(($A$4:$A$2271=J12)*0.5^((H12-$B$4:$B$2271)/'2_Params'!$B$12))</f>
        <v/>
      </c>
      <c r="M12" s="51">
        <f>K12-L12</f>
        <v/>
      </c>
      <c r="N12" s="53" t="n">
        <v>-8.58194470623755</v>
      </c>
      <c r="O12" s="54">
        <f>ABS(M12-N12)</f>
        <v/>
      </c>
    </row>
    <row r="13" ht="15" customHeight="1" s="35">
      <c r="A13" s="48">
        <f>'1_Raw_Games'!D12</f>
        <v/>
      </c>
      <c r="B13" s="49">
        <f>'1_Raw_Games'!B12</f>
        <v/>
      </c>
      <c r="C13" s="48">
        <f>'1_Raw_Games'!P12</f>
        <v/>
      </c>
      <c r="D13" s="34">
        <f>COUNTIFS($A$4:$A$2271,A13,$B$4:$B$2271,"&gt;"&amp;B13)</f>
        <v/>
      </c>
      <c r="E13" s="34">
        <f>IF(D13&lt;'2_Params'!$B$13,1,0)</f>
        <v/>
      </c>
      <c r="G13" s="48">
        <f>'1_Raw_Games'!A1146</f>
        <v/>
      </c>
      <c r="H13" s="49">
        <f>'1_Raw_Games'!B1146</f>
        <v/>
      </c>
      <c r="I13" s="48">
        <f>'1_Raw_Games'!D1146</f>
        <v/>
      </c>
      <c r="J13" s="48">
        <f>'1_Raw_Games'!C1146</f>
        <v/>
      </c>
      <c r="K13" s="51">
        <f>SUMPRODUCT(($A$4:$A$2271=I13)*$E$4:$E$2271*$C$4:$C$2271)/SUMPRODUCT(($A$4:$A$2271=I13)*$E$4:$E$2271)-SUMPRODUCT(($A$4:$A$2271=I13)*0.5^((H13-$B$4:$B$2271)/'2_Params'!$B$12)*$C$4:$C$2271)/SUMPRODUCT(($A$4:$A$2271=I13)*0.5^((H13-$B$4:$B$2271)/'2_Params'!$B$12))</f>
        <v/>
      </c>
      <c r="L13" s="51">
        <f>SUMPRODUCT(($A$4:$A$2271=J13)*$E$4:$E$2271*$C$4:$C$2271)/SUMPRODUCT(($A$4:$A$2271=J13)*$E$4:$E$2271)-SUMPRODUCT(($A$4:$A$2271=J13)*0.5^((H13-$B$4:$B$2271)/'2_Params'!$B$12)*$C$4:$C$2271)/SUMPRODUCT(($A$4:$A$2271=J13)*0.5^((H13-$B$4:$B$2271)/'2_Params'!$B$12))</f>
        <v/>
      </c>
      <c r="M13" s="51">
        <f>K13-L13</f>
        <v/>
      </c>
      <c r="N13" s="53" t="n">
        <v>3.36322940784948</v>
      </c>
      <c r="O13" s="54">
        <f>ABS(M13-N13)</f>
        <v/>
      </c>
    </row>
    <row r="14" ht="15" customHeight="1" s="35">
      <c r="A14" s="48">
        <f>'1_Raw_Games'!D13</f>
        <v/>
      </c>
      <c r="B14" s="49">
        <f>'1_Raw_Games'!B13</f>
        <v/>
      </c>
      <c r="C14" s="48">
        <f>'1_Raw_Games'!P13</f>
        <v/>
      </c>
      <c r="D14" s="34">
        <f>COUNTIFS($A$4:$A$2271,A14,$B$4:$B$2271,"&gt;"&amp;B14)</f>
        <v/>
      </c>
      <c r="E14" s="34">
        <f>IF(D14&lt;'2_Params'!$B$13,1,0)</f>
        <v/>
      </c>
      <c r="G14" s="48">
        <f>'1_Raw_Games'!A1147</f>
        <v/>
      </c>
      <c r="H14" s="49">
        <f>'1_Raw_Games'!B1147</f>
        <v/>
      </c>
      <c r="I14" s="48">
        <f>'1_Raw_Games'!D1147</f>
        <v/>
      </c>
      <c r="J14" s="48">
        <f>'1_Raw_Games'!C1147</f>
        <v/>
      </c>
      <c r="K14" s="51">
        <f>SUMPRODUCT(($A$4:$A$2271=I14)*$E$4:$E$2271*$C$4:$C$2271)/SUMPRODUCT(($A$4:$A$2271=I14)*$E$4:$E$2271)-SUMPRODUCT(($A$4:$A$2271=I14)*0.5^((H14-$B$4:$B$2271)/'2_Params'!$B$12)*$C$4:$C$2271)/SUMPRODUCT(($A$4:$A$2271=I14)*0.5^((H14-$B$4:$B$2271)/'2_Params'!$B$12))</f>
        <v/>
      </c>
      <c r="L14" s="51">
        <f>SUMPRODUCT(($A$4:$A$2271=J14)*$E$4:$E$2271*$C$4:$C$2271)/SUMPRODUCT(($A$4:$A$2271=J14)*$E$4:$E$2271)-SUMPRODUCT(($A$4:$A$2271=J14)*0.5^((H14-$B$4:$B$2271)/'2_Params'!$B$12)*$C$4:$C$2271)/SUMPRODUCT(($A$4:$A$2271=J14)*0.5^((H14-$B$4:$B$2271)/'2_Params'!$B$12))</f>
        <v/>
      </c>
      <c r="M14" s="51">
        <f>K14-L14</f>
        <v/>
      </c>
      <c r="N14" s="53" t="n">
        <v>-0.162299160990897</v>
      </c>
      <c r="O14" s="54">
        <f>ABS(M14-N14)</f>
        <v/>
      </c>
    </row>
    <row r="15" ht="15" customHeight="1" s="35">
      <c r="A15" s="48">
        <f>'1_Raw_Games'!D14</f>
        <v/>
      </c>
      <c r="B15" s="49">
        <f>'1_Raw_Games'!B14</f>
        <v/>
      </c>
      <c r="C15" s="48">
        <f>'1_Raw_Games'!P14</f>
        <v/>
      </c>
      <c r="D15" s="34">
        <f>COUNTIFS($A$4:$A$2271,A15,$B$4:$B$2271,"&gt;"&amp;B15)</f>
        <v/>
      </c>
      <c r="E15" s="34">
        <f>IF(D15&lt;'2_Params'!$B$13,1,0)</f>
        <v/>
      </c>
      <c r="G15" s="48">
        <f>'1_Raw_Games'!A1148</f>
        <v/>
      </c>
      <c r="H15" s="49">
        <f>'1_Raw_Games'!B1148</f>
        <v/>
      </c>
      <c r="I15" s="48">
        <f>'1_Raw_Games'!D1148</f>
        <v/>
      </c>
      <c r="J15" s="48">
        <f>'1_Raw_Games'!C1148</f>
        <v/>
      </c>
      <c r="K15" s="51">
        <f>SUMPRODUCT(($A$4:$A$2271=I15)*$E$4:$E$2271*$C$4:$C$2271)/SUMPRODUCT(($A$4:$A$2271=I15)*$E$4:$E$2271)-SUMPRODUCT(($A$4:$A$2271=I15)*0.5^((H15-$B$4:$B$2271)/'2_Params'!$B$12)*$C$4:$C$2271)/SUMPRODUCT(($A$4:$A$2271=I15)*0.5^((H15-$B$4:$B$2271)/'2_Params'!$B$12))</f>
        <v/>
      </c>
      <c r="L15" s="51">
        <f>SUMPRODUCT(($A$4:$A$2271=J15)*$E$4:$E$2271*$C$4:$C$2271)/SUMPRODUCT(($A$4:$A$2271=J15)*$E$4:$E$2271)-SUMPRODUCT(($A$4:$A$2271=J15)*0.5^((H15-$B$4:$B$2271)/'2_Params'!$B$12)*$C$4:$C$2271)/SUMPRODUCT(($A$4:$A$2271=J15)*0.5^((H15-$B$4:$B$2271)/'2_Params'!$B$12))</f>
        <v/>
      </c>
      <c r="M15" s="51">
        <f>K15-L15</f>
        <v/>
      </c>
      <c r="N15" s="53" t="n">
        <v>-1.95199361298905</v>
      </c>
      <c r="O15" s="54">
        <f>ABS(M15-N15)</f>
        <v/>
      </c>
    </row>
    <row r="16" ht="15" customHeight="1" s="35">
      <c r="A16" s="48">
        <f>'1_Raw_Games'!D15</f>
        <v/>
      </c>
      <c r="B16" s="49">
        <f>'1_Raw_Games'!B15</f>
        <v/>
      </c>
      <c r="C16" s="48">
        <f>'1_Raw_Games'!P15</f>
        <v/>
      </c>
      <c r="D16" s="34">
        <f>COUNTIFS($A$4:$A$2271,A16,$B$4:$B$2271,"&gt;"&amp;B16)</f>
        <v/>
      </c>
      <c r="E16" s="34">
        <f>IF(D16&lt;'2_Params'!$B$13,1,0)</f>
        <v/>
      </c>
      <c r="G16" s="48">
        <f>'1_Raw_Games'!A1149</f>
        <v/>
      </c>
      <c r="H16" s="49">
        <f>'1_Raw_Games'!B1149</f>
        <v/>
      </c>
      <c r="I16" s="48">
        <f>'1_Raw_Games'!D1149</f>
        <v/>
      </c>
      <c r="J16" s="48">
        <f>'1_Raw_Games'!C1149</f>
        <v/>
      </c>
      <c r="K16" s="51">
        <f>SUMPRODUCT(($A$4:$A$2271=I16)*$E$4:$E$2271*$C$4:$C$2271)/SUMPRODUCT(($A$4:$A$2271=I16)*$E$4:$E$2271)-SUMPRODUCT(($A$4:$A$2271=I16)*0.5^((H16-$B$4:$B$2271)/'2_Params'!$B$12)*$C$4:$C$2271)/SUMPRODUCT(($A$4:$A$2271=I16)*0.5^((H16-$B$4:$B$2271)/'2_Params'!$B$12))</f>
        <v/>
      </c>
      <c r="L16" s="51">
        <f>SUMPRODUCT(($A$4:$A$2271=J16)*$E$4:$E$2271*$C$4:$C$2271)/SUMPRODUCT(($A$4:$A$2271=J16)*$E$4:$E$2271)-SUMPRODUCT(($A$4:$A$2271=J16)*0.5^((H16-$B$4:$B$2271)/'2_Params'!$B$12)*$C$4:$C$2271)/SUMPRODUCT(($A$4:$A$2271=J16)*0.5^((H16-$B$4:$B$2271)/'2_Params'!$B$12))</f>
        <v/>
      </c>
      <c r="M16" s="51">
        <f>K16-L16</f>
        <v/>
      </c>
      <c r="N16" s="53" t="n">
        <v>-4.16143171473184</v>
      </c>
      <c r="O16" s="54">
        <f>ABS(M16-N16)</f>
        <v/>
      </c>
    </row>
    <row r="17" ht="15" customHeight="1" s="35">
      <c r="A17" s="48">
        <f>'1_Raw_Games'!D16</f>
        <v/>
      </c>
      <c r="B17" s="49">
        <f>'1_Raw_Games'!B16</f>
        <v/>
      </c>
      <c r="C17" s="48">
        <f>'1_Raw_Games'!P16</f>
        <v/>
      </c>
      <c r="D17" s="34">
        <f>COUNTIFS($A$4:$A$2271,A17,$B$4:$B$2271,"&gt;"&amp;B17)</f>
        <v/>
      </c>
      <c r="E17" s="34">
        <f>IF(D17&lt;'2_Params'!$B$13,1,0)</f>
        <v/>
      </c>
      <c r="G17" s="48">
        <f>'1_Raw_Games'!A1150</f>
        <v/>
      </c>
      <c r="H17" s="49">
        <f>'1_Raw_Games'!B1150</f>
        <v/>
      </c>
      <c r="I17" s="48">
        <f>'1_Raw_Games'!D1150</f>
        <v/>
      </c>
      <c r="J17" s="48">
        <f>'1_Raw_Games'!C1150</f>
        <v/>
      </c>
      <c r="K17" s="51">
        <f>SUMPRODUCT(($A$4:$A$2271=I17)*$E$4:$E$2271*$C$4:$C$2271)/SUMPRODUCT(($A$4:$A$2271=I17)*$E$4:$E$2271)-SUMPRODUCT(($A$4:$A$2271=I17)*0.5^((H17-$B$4:$B$2271)/'2_Params'!$B$12)*$C$4:$C$2271)/SUMPRODUCT(($A$4:$A$2271=I17)*0.5^((H17-$B$4:$B$2271)/'2_Params'!$B$12))</f>
        <v/>
      </c>
      <c r="L17" s="51">
        <f>SUMPRODUCT(($A$4:$A$2271=J17)*$E$4:$E$2271*$C$4:$C$2271)/SUMPRODUCT(($A$4:$A$2271=J17)*$E$4:$E$2271)-SUMPRODUCT(($A$4:$A$2271=J17)*0.5^((H17-$B$4:$B$2271)/'2_Params'!$B$12)*$C$4:$C$2271)/SUMPRODUCT(($A$4:$A$2271=J17)*0.5^((H17-$B$4:$B$2271)/'2_Params'!$B$12))</f>
        <v/>
      </c>
      <c r="M17" s="51">
        <f>K17-L17</f>
        <v/>
      </c>
      <c r="N17" s="53" t="n">
        <v>9.59452604360556</v>
      </c>
      <c r="O17" s="54">
        <f>ABS(M17-N17)</f>
        <v/>
      </c>
    </row>
    <row r="18" ht="15" customHeight="1" s="35">
      <c r="A18" s="48">
        <f>'1_Raw_Games'!D17</f>
        <v/>
      </c>
      <c r="B18" s="49">
        <f>'1_Raw_Games'!B17</f>
        <v/>
      </c>
      <c r="C18" s="48">
        <f>'1_Raw_Games'!P17</f>
        <v/>
      </c>
      <c r="D18" s="34">
        <f>COUNTIFS($A$4:$A$2271,A18,$B$4:$B$2271,"&gt;"&amp;B18)</f>
        <v/>
      </c>
      <c r="E18" s="34">
        <f>IF(D18&lt;'2_Params'!$B$13,1,0)</f>
        <v/>
      </c>
      <c r="G18" s="48">
        <f>'1_Raw_Games'!A1151</f>
        <v/>
      </c>
      <c r="H18" s="49">
        <f>'1_Raw_Games'!B1151</f>
        <v/>
      </c>
      <c r="I18" s="48">
        <f>'1_Raw_Games'!D1151</f>
        <v/>
      </c>
      <c r="J18" s="48">
        <f>'1_Raw_Games'!C1151</f>
        <v/>
      </c>
      <c r="K18" s="51">
        <f>SUMPRODUCT(($A$4:$A$2271=I18)*$E$4:$E$2271*$C$4:$C$2271)/SUMPRODUCT(($A$4:$A$2271=I18)*$E$4:$E$2271)-SUMPRODUCT(($A$4:$A$2271=I18)*0.5^((H18-$B$4:$B$2271)/'2_Params'!$B$12)*$C$4:$C$2271)/SUMPRODUCT(($A$4:$A$2271=I18)*0.5^((H18-$B$4:$B$2271)/'2_Params'!$B$12))</f>
        <v/>
      </c>
      <c r="L18" s="51">
        <f>SUMPRODUCT(($A$4:$A$2271=J18)*$E$4:$E$2271*$C$4:$C$2271)/SUMPRODUCT(($A$4:$A$2271=J18)*$E$4:$E$2271)-SUMPRODUCT(($A$4:$A$2271=J18)*0.5^((H18-$B$4:$B$2271)/'2_Params'!$B$12)*$C$4:$C$2271)/SUMPRODUCT(($A$4:$A$2271=J18)*0.5^((H18-$B$4:$B$2271)/'2_Params'!$B$12))</f>
        <v/>
      </c>
      <c r="M18" s="51">
        <f>K18-L18</f>
        <v/>
      </c>
      <c r="N18" s="53" t="n">
        <v>-4.55884393531407</v>
      </c>
      <c r="O18" s="54">
        <f>ABS(M18-N18)</f>
        <v/>
      </c>
    </row>
    <row r="19" ht="15" customHeight="1" s="35">
      <c r="A19" s="48">
        <f>'1_Raw_Games'!D18</f>
        <v/>
      </c>
      <c r="B19" s="49">
        <f>'1_Raw_Games'!B18</f>
        <v/>
      </c>
      <c r="C19" s="48">
        <f>'1_Raw_Games'!P18</f>
        <v/>
      </c>
      <c r="D19" s="34">
        <f>COUNTIFS($A$4:$A$2271,A19,$B$4:$B$2271,"&gt;"&amp;B19)</f>
        <v/>
      </c>
      <c r="E19" s="34">
        <f>IF(D19&lt;'2_Params'!$B$13,1,0)</f>
        <v/>
      </c>
      <c r="G19" s="48">
        <f>'1_Raw_Games'!A1152</f>
        <v/>
      </c>
      <c r="H19" s="49">
        <f>'1_Raw_Games'!B1152</f>
        <v/>
      </c>
      <c r="I19" s="48">
        <f>'1_Raw_Games'!D1152</f>
        <v/>
      </c>
      <c r="J19" s="48">
        <f>'1_Raw_Games'!C1152</f>
        <v/>
      </c>
      <c r="K19" s="51">
        <f>SUMPRODUCT(($A$4:$A$2271=I19)*$E$4:$E$2271*$C$4:$C$2271)/SUMPRODUCT(($A$4:$A$2271=I19)*$E$4:$E$2271)-SUMPRODUCT(($A$4:$A$2271=I19)*0.5^((H19-$B$4:$B$2271)/'2_Params'!$B$12)*$C$4:$C$2271)/SUMPRODUCT(($A$4:$A$2271=I19)*0.5^((H19-$B$4:$B$2271)/'2_Params'!$B$12))</f>
        <v/>
      </c>
      <c r="L19" s="51">
        <f>SUMPRODUCT(($A$4:$A$2271=J19)*$E$4:$E$2271*$C$4:$C$2271)/SUMPRODUCT(($A$4:$A$2271=J19)*$E$4:$E$2271)-SUMPRODUCT(($A$4:$A$2271=J19)*0.5^((H19-$B$4:$B$2271)/'2_Params'!$B$12)*$C$4:$C$2271)/SUMPRODUCT(($A$4:$A$2271=J19)*0.5^((H19-$B$4:$B$2271)/'2_Params'!$B$12))</f>
        <v/>
      </c>
      <c r="M19" s="51">
        <f>K19-L19</f>
        <v/>
      </c>
      <c r="N19" s="53" t="n">
        <v>3.62284624688456</v>
      </c>
      <c r="O19" s="54">
        <f>ABS(M19-N19)</f>
        <v/>
      </c>
    </row>
    <row r="20" ht="15" customHeight="1" s="35">
      <c r="A20" s="48">
        <f>'1_Raw_Games'!D19</f>
        <v/>
      </c>
      <c r="B20" s="49">
        <f>'1_Raw_Games'!B19</f>
        <v/>
      </c>
      <c r="C20" s="48">
        <f>'1_Raw_Games'!P19</f>
        <v/>
      </c>
      <c r="D20" s="34">
        <f>COUNTIFS($A$4:$A$2271,A20,$B$4:$B$2271,"&gt;"&amp;B20)</f>
        <v/>
      </c>
      <c r="E20" s="34">
        <f>IF(D20&lt;'2_Params'!$B$13,1,0)</f>
        <v/>
      </c>
      <c r="G20" s="48">
        <f>'1_Raw_Games'!A1153</f>
        <v/>
      </c>
      <c r="H20" s="49">
        <f>'1_Raw_Games'!B1153</f>
        <v/>
      </c>
      <c r="I20" s="48">
        <f>'1_Raw_Games'!D1153</f>
        <v/>
      </c>
      <c r="J20" s="48">
        <f>'1_Raw_Games'!C1153</f>
        <v/>
      </c>
      <c r="K20" s="51">
        <f>SUMPRODUCT(($A$4:$A$2271=I20)*$E$4:$E$2271*$C$4:$C$2271)/SUMPRODUCT(($A$4:$A$2271=I20)*$E$4:$E$2271)-SUMPRODUCT(($A$4:$A$2271=I20)*0.5^((H20-$B$4:$B$2271)/'2_Params'!$B$12)*$C$4:$C$2271)/SUMPRODUCT(($A$4:$A$2271=I20)*0.5^((H20-$B$4:$B$2271)/'2_Params'!$B$12))</f>
        <v/>
      </c>
      <c r="L20" s="51">
        <f>SUMPRODUCT(($A$4:$A$2271=J20)*$E$4:$E$2271*$C$4:$C$2271)/SUMPRODUCT(($A$4:$A$2271=J20)*$E$4:$E$2271)-SUMPRODUCT(($A$4:$A$2271=J20)*0.5^((H20-$B$4:$B$2271)/'2_Params'!$B$12)*$C$4:$C$2271)/SUMPRODUCT(($A$4:$A$2271=J20)*0.5^((H20-$B$4:$B$2271)/'2_Params'!$B$12))</f>
        <v/>
      </c>
      <c r="M20" s="51">
        <f>K20-L20</f>
        <v/>
      </c>
      <c r="N20" s="53" t="n">
        <v>-0.335193634810726</v>
      </c>
      <c r="O20" s="54">
        <f>ABS(M20-N20)</f>
        <v/>
      </c>
    </row>
    <row r="21" ht="15" customHeight="1" s="35">
      <c r="A21" s="48">
        <f>'1_Raw_Games'!D20</f>
        <v/>
      </c>
      <c r="B21" s="49">
        <f>'1_Raw_Games'!B20</f>
        <v/>
      </c>
      <c r="C21" s="48">
        <f>'1_Raw_Games'!P20</f>
        <v/>
      </c>
      <c r="D21" s="34">
        <f>COUNTIFS($A$4:$A$2271,A21,$B$4:$B$2271,"&gt;"&amp;B21)</f>
        <v/>
      </c>
      <c r="E21" s="34">
        <f>IF(D21&lt;'2_Params'!$B$13,1,0)</f>
        <v/>
      </c>
      <c r="G21" s="48">
        <f>'1_Raw_Games'!A1154</f>
        <v/>
      </c>
      <c r="H21" s="49">
        <f>'1_Raw_Games'!B1154</f>
        <v/>
      </c>
      <c r="I21" s="48">
        <f>'1_Raw_Games'!D1154</f>
        <v/>
      </c>
      <c r="J21" s="48">
        <f>'1_Raw_Games'!C1154</f>
        <v/>
      </c>
      <c r="K21" s="51">
        <f>SUMPRODUCT(($A$4:$A$2271=I21)*$E$4:$E$2271*$C$4:$C$2271)/SUMPRODUCT(($A$4:$A$2271=I21)*$E$4:$E$2271)-SUMPRODUCT(($A$4:$A$2271=I21)*0.5^((H21-$B$4:$B$2271)/'2_Params'!$B$12)*$C$4:$C$2271)/SUMPRODUCT(($A$4:$A$2271=I21)*0.5^((H21-$B$4:$B$2271)/'2_Params'!$B$12))</f>
        <v/>
      </c>
      <c r="L21" s="51">
        <f>SUMPRODUCT(($A$4:$A$2271=J21)*$E$4:$E$2271*$C$4:$C$2271)/SUMPRODUCT(($A$4:$A$2271=J21)*$E$4:$E$2271)-SUMPRODUCT(($A$4:$A$2271=J21)*0.5^((H21-$B$4:$B$2271)/'2_Params'!$B$12)*$C$4:$C$2271)/SUMPRODUCT(($A$4:$A$2271=J21)*0.5^((H21-$B$4:$B$2271)/'2_Params'!$B$12))</f>
        <v/>
      </c>
      <c r="M21" s="51">
        <f>K21-L21</f>
        <v/>
      </c>
      <c r="N21" s="53" t="n">
        <v>-6.25574906856135</v>
      </c>
      <c r="O21" s="54">
        <f>ABS(M21-N21)</f>
        <v/>
      </c>
    </row>
    <row r="22" ht="15" customHeight="1" s="35">
      <c r="A22" s="48">
        <f>'1_Raw_Games'!D21</f>
        <v/>
      </c>
      <c r="B22" s="49">
        <f>'1_Raw_Games'!B21</f>
        <v/>
      </c>
      <c r="C22" s="48">
        <f>'1_Raw_Games'!P21</f>
        <v/>
      </c>
      <c r="D22" s="34">
        <f>COUNTIFS($A$4:$A$2271,A22,$B$4:$B$2271,"&gt;"&amp;B22)</f>
        <v/>
      </c>
      <c r="E22" s="34">
        <f>IF(D22&lt;'2_Params'!$B$13,1,0)</f>
        <v/>
      </c>
      <c r="G22" s="48">
        <f>'1_Raw_Games'!A1155</f>
        <v/>
      </c>
      <c r="H22" s="49">
        <f>'1_Raw_Games'!B1155</f>
        <v/>
      </c>
      <c r="I22" s="48">
        <f>'1_Raw_Games'!D1155</f>
        <v/>
      </c>
      <c r="J22" s="48">
        <f>'1_Raw_Games'!C1155</f>
        <v/>
      </c>
      <c r="K22" s="51">
        <f>SUMPRODUCT(($A$4:$A$2271=I22)*$E$4:$E$2271*$C$4:$C$2271)/SUMPRODUCT(($A$4:$A$2271=I22)*$E$4:$E$2271)-SUMPRODUCT(($A$4:$A$2271=I22)*0.5^((H22-$B$4:$B$2271)/'2_Params'!$B$12)*$C$4:$C$2271)/SUMPRODUCT(($A$4:$A$2271=I22)*0.5^((H22-$B$4:$B$2271)/'2_Params'!$B$12))</f>
        <v/>
      </c>
      <c r="L22" s="51">
        <f>SUMPRODUCT(($A$4:$A$2271=J22)*$E$4:$E$2271*$C$4:$C$2271)/SUMPRODUCT(($A$4:$A$2271=J22)*$E$4:$E$2271)-SUMPRODUCT(($A$4:$A$2271=J22)*0.5^((H22-$B$4:$B$2271)/'2_Params'!$B$12)*$C$4:$C$2271)/SUMPRODUCT(($A$4:$A$2271=J22)*0.5^((H22-$B$4:$B$2271)/'2_Params'!$B$12))</f>
        <v/>
      </c>
      <c r="M22" s="51">
        <f>K22-L22</f>
        <v/>
      </c>
      <c r="N22" s="53" t="n">
        <v>1.31124811515393</v>
      </c>
      <c r="O22" s="54">
        <f>ABS(M22-N22)</f>
        <v/>
      </c>
    </row>
    <row r="23" ht="15" customHeight="1" s="35">
      <c r="A23" s="48">
        <f>'1_Raw_Games'!D22</f>
        <v/>
      </c>
      <c r="B23" s="49">
        <f>'1_Raw_Games'!B22</f>
        <v/>
      </c>
      <c r="C23" s="48">
        <f>'1_Raw_Games'!P22</f>
        <v/>
      </c>
      <c r="D23" s="34">
        <f>COUNTIFS($A$4:$A$2271,A23,$B$4:$B$2271,"&gt;"&amp;B23)</f>
        <v/>
      </c>
      <c r="E23" s="34">
        <f>IF(D23&lt;'2_Params'!$B$13,1,0)</f>
        <v/>
      </c>
      <c r="G23" s="48">
        <f>'1_Raw_Games'!A1156</f>
        <v/>
      </c>
      <c r="H23" s="49">
        <f>'1_Raw_Games'!B1156</f>
        <v/>
      </c>
      <c r="I23" s="48">
        <f>'1_Raw_Games'!D1156</f>
        <v/>
      </c>
      <c r="J23" s="48">
        <f>'1_Raw_Games'!C1156</f>
        <v/>
      </c>
      <c r="K23" s="51">
        <f>SUMPRODUCT(($A$4:$A$2271=I23)*$E$4:$E$2271*$C$4:$C$2271)/SUMPRODUCT(($A$4:$A$2271=I23)*$E$4:$E$2271)-SUMPRODUCT(($A$4:$A$2271=I23)*0.5^((H23-$B$4:$B$2271)/'2_Params'!$B$12)*$C$4:$C$2271)/SUMPRODUCT(($A$4:$A$2271=I23)*0.5^((H23-$B$4:$B$2271)/'2_Params'!$B$12))</f>
        <v/>
      </c>
      <c r="L23" s="51">
        <f>SUMPRODUCT(($A$4:$A$2271=J23)*$E$4:$E$2271*$C$4:$C$2271)/SUMPRODUCT(($A$4:$A$2271=J23)*$E$4:$E$2271)-SUMPRODUCT(($A$4:$A$2271=J23)*0.5^((H23-$B$4:$B$2271)/'2_Params'!$B$12)*$C$4:$C$2271)/SUMPRODUCT(($A$4:$A$2271=J23)*0.5^((H23-$B$4:$B$2271)/'2_Params'!$B$12))</f>
        <v/>
      </c>
      <c r="M23" s="51">
        <f>K23-L23</f>
        <v/>
      </c>
      <c r="N23" s="53" t="n">
        <v>4.87701893547051</v>
      </c>
      <c r="O23" s="54">
        <f>ABS(M23-N23)</f>
        <v/>
      </c>
    </row>
    <row r="24" ht="15" customHeight="1" s="35">
      <c r="A24" s="48">
        <f>'1_Raw_Games'!D23</f>
        <v/>
      </c>
      <c r="B24" s="49">
        <f>'1_Raw_Games'!B23</f>
        <v/>
      </c>
      <c r="C24" s="48">
        <f>'1_Raw_Games'!P23</f>
        <v/>
      </c>
      <c r="D24" s="34">
        <f>COUNTIFS($A$4:$A$2271,A24,$B$4:$B$2271,"&gt;"&amp;B24)</f>
        <v/>
      </c>
      <c r="E24" s="34">
        <f>IF(D24&lt;'2_Params'!$B$13,1,0)</f>
        <v/>
      </c>
      <c r="G24" s="48">
        <f>'1_Raw_Games'!A1157</f>
        <v/>
      </c>
      <c r="H24" s="49">
        <f>'1_Raw_Games'!B1157</f>
        <v/>
      </c>
      <c r="I24" s="48">
        <f>'1_Raw_Games'!D1157</f>
        <v/>
      </c>
      <c r="J24" s="48">
        <f>'1_Raw_Games'!C1157</f>
        <v/>
      </c>
      <c r="K24" s="51">
        <f>SUMPRODUCT(($A$4:$A$2271=I24)*$E$4:$E$2271*$C$4:$C$2271)/SUMPRODUCT(($A$4:$A$2271=I24)*$E$4:$E$2271)-SUMPRODUCT(($A$4:$A$2271=I24)*0.5^((H24-$B$4:$B$2271)/'2_Params'!$B$12)*$C$4:$C$2271)/SUMPRODUCT(($A$4:$A$2271=I24)*0.5^((H24-$B$4:$B$2271)/'2_Params'!$B$12))</f>
        <v/>
      </c>
      <c r="L24" s="51">
        <f>SUMPRODUCT(($A$4:$A$2271=J24)*$E$4:$E$2271*$C$4:$C$2271)/SUMPRODUCT(($A$4:$A$2271=J24)*$E$4:$E$2271)-SUMPRODUCT(($A$4:$A$2271=J24)*0.5^((H24-$B$4:$B$2271)/'2_Params'!$B$12)*$C$4:$C$2271)/SUMPRODUCT(($A$4:$A$2271=J24)*0.5^((H24-$B$4:$B$2271)/'2_Params'!$B$12))</f>
        <v/>
      </c>
      <c r="M24" s="51">
        <f>K24-L24</f>
        <v/>
      </c>
      <c r="N24" s="53" t="n">
        <v>-12.6048712638307</v>
      </c>
      <c r="O24" s="54">
        <f>ABS(M24-N24)</f>
        <v/>
      </c>
    </row>
    <row r="25" ht="15" customHeight="1" s="35">
      <c r="A25" s="48">
        <f>'1_Raw_Games'!D24</f>
        <v/>
      </c>
      <c r="B25" s="49">
        <f>'1_Raw_Games'!B24</f>
        <v/>
      </c>
      <c r="C25" s="48">
        <f>'1_Raw_Games'!P24</f>
        <v/>
      </c>
      <c r="D25" s="34">
        <f>COUNTIFS($A$4:$A$2271,A25,$B$4:$B$2271,"&gt;"&amp;B25)</f>
        <v/>
      </c>
      <c r="E25" s="34">
        <f>IF(D25&lt;'2_Params'!$B$13,1,0)</f>
        <v/>
      </c>
      <c r="G25" s="48">
        <f>'1_Raw_Games'!A1158</f>
        <v/>
      </c>
      <c r="H25" s="49">
        <f>'1_Raw_Games'!B1158</f>
        <v/>
      </c>
      <c r="I25" s="48">
        <f>'1_Raw_Games'!D1158</f>
        <v/>
      </c>
      <c r="J25" s="48">
        <f>'1_Raw_Games'!C1158</f>
        <v/>
      </c>
      <c r="K25" s="51">
        <f>SUMPRODUCT(($A$4:$A$2271=I25)*$E$4:$E$2271*$C$4:$C$2271)/SUMPRODUCT(($A$4:$A$2271=I25)*$E$4:$E$2271)-SUMPRODUCT(($A$4:$A$2271=I25)*0.5^((H25-$B$4:$B$2271)/'2_Params'!$B$12)*$C$4:$C$2271)/SUMPRODUCT(($A$4:$A$2271=I25)*0.5^((H25-$B$4:$B$2271)/'2_Params'!$B$12))</f>
        <v/>
      </c>
      <c r="L25" s="51">
        <f>SUMPRODUCT(($A$4:$A$2271=J25)*$E$4:$E$2271*$C$4:$C$2271)/SUMPRODUCT(($A$4:$A$2271=J25)*$E$4:$E$2271)-SUMPRODUCT(($A$4:$A$2271=J25)*0.5^((H25-$B$4:$B$2271)/'2_Params'!$B$12)*$C$4:$C$2271)/SUMPRODUCT(($A$4:$A$2271=J25)*0.5^((H25-$B$4:$B$2271)/'2_Params'!$B$12))</f>
        <v/>
      </c>
      <c r="M25" s="51">
        <f>K25-L25</f>
        <v/>
      </c>
      <c r="N25" s="53" t="n">
        <v>-2.92641673877682</v>
      </c>
      <c r="O25" s="54">
        <f>ABS(M25-N25)</f>
        <v/>
      </c>
    </row>
    <row r="26" ht="15" customHeight="1" s="35">
      <c r="A26" s="48">
        <f>'1_Raw_Games'!D25</f>
        <v/>
      </c>
      <c r="B26" s="49">
        <f>'1_Raw_Games'!B25</f>
        <v/>
      </c>
      <c r="C26" s="48">
        <f>'1_Raw_Games'!P25</f>
        <v/>
      </c>
      <c r="D26" s="34">
        <f>COUNTIFS($A$4:$A$2271,A26,$B$4:$B$2271,"&gt;"&amp;B26)</f>
        <v/>
      </c>
      <c r="E26" s="34">
        <f>IF(D26&lt;'2_Params'!$B$13,1,0)</f>
        <v/>
      </c>
      <c r="G26" s="48">
        <f>'1_Raw_Games'!A1159</f>
        <v/>
      </c>
      <c r="H26" s="49">
        <f>'1_Raw_Games'!B1159</f>
        <v/>
      </c>
      <c r="I26" s="48">
        <f>'1_Raw_Games'!D1159</f>
        <v/>
      </c>
      <c r="J26" s="48">
        <f>'1_Raw_Games'!C1159</f>
        <v/>
      </c>
      <c r="K26" s="51">
        <f>SUMPRODUCT(($A$4:$A$2271=I26)*$E$4:$E$2271*$C$4:$C$2271)/SUMPRODUCT(($A$4:$A$2271=I26)*$E$4:$E$2271)-SUMPRODUCT(($A$4:$A$2271=I26)*0.5^((H26-$B$4:$B$2271)/'2_Params'!$B$12)*$C$4:$C$2271)/SUMPRODUCT(($A$4:$A$2271=I26)*0.5^((H26-$B$4:$B$2271)/'2_Params'!$B$12))</f>
        <v/>
      </c>
      <c r="L26" s="51">
        <f>SUMPRODUCT(($A$4:$A$2271=J26)*$E$4:$E$2271*$C$4:$C$2271)/SUMPRODUCT(($A$4:$A$2271=J26)*$E$4:$E$2271)-SUMPRODUCT(($A$4:$A$2271=J26)*0.5^((H26-$B$4:$B$2271)/'2_Params'!$B$12)*$C$4:$C$2271)/SUMPRODUCT(($A$4:$A$2271=J26)*0.5^((H26-$B$4:$B$2271)/'2_Params'!$B$12))</f>
        <v/>
      </c>
      <c r="M26" s="51">
        <f>K26-L26</f>
        <v/>
      </c>
      <c r="N26" s="53" t="n">
        <v>3.44819680992518</v>
      </c>
      <c r="O26" s="54">
        <f>ABS(M26-N26)</f>
        <v/>
      </c>
    </row>
    <row r="27" ht="15" customHeight="1" s="35">
      <c r="A27" s="48">
        <f>'1_Raw_Games'!D26</f>
        <v/>
      </c>
      <c r="B27" s="49">
        <f>'1_Raw_Games'!B26</f>
        <v/>
      </c>
      <c r="C27" s="48">
        <f>'1_Raw_Games'!P26</f>
        <v/>
      </c>
      <c r="D27" s="34">
        <f>COUNTIFS($A$4:$A$2271,A27,$B$4:$B$2271,"&gt;"&amp;B27)</f>
        <v/>
      </c>
      <c r="E27" s="34">
        <f>IF(D27&lt;'2_Params'!$B$13,1,0)</f>
        <v/>
      </c>
      <c r="G27" s="48">
        <f>'1_Raw_Games'!A1160</f>
        <v/>
      </c>
      <c r="H27" s="49">
        <f>'1_Raw_Games'!B1160</f>
        <v/>
      </c>
      <c r="I27" s="48">
        <f>'1_Raw_Games'!D1160</f>
        <v/>
      </c>
      <c r="J27" s="48">
        <f>'1_Raw_Games'!C1160</f>
        <v/>
      </c>
      <c r="K27" s="51">
        <f>SUMPRODUCT(($A$4:$A$2271=I27)*$E$4:$E$2271*$C$4:$C$2271)/SUMPRODUCT(($A$4:$A$2271=I27)*$E$4:$E$2271)-SUMPRODUCT(($A$4:$A$2271=I27)*0.5^((H27-$B$4:$B$2271)/'2_Params'!$B$12)*$C$4:$C$2271)/SUMPRODUCT(($A$4:$A$2271=I27)*0.5^((H27-$B$4:$B$2271)/'2_Params'!$B$12))</f>
        <v/>
      </c>
      <c r="L27" s="51">
        <f>SUMPRODUCT(($A$4:$A$2271=J27)*$E$4:$E$2271*$C$4:$C$2271)/SUMPRODUCT(($A$4:$A$2271=J27)*$E$4:$E$2271)-SUMPRODUCT(($A$4:$A$2271=J27)*0.5^((H27-$B$4:$B$2271)/'2_Params'!$B$12)*$C$4:$C$2271)/SUMPRODUCT(($A$4:$A$2271=J27)*0.5^((H27-$B$4:$B$2271)/'2_Params'!$B$12))</f>
        <v/>
      </c>
      <c r="M27" s="51">
        <f>K27-L27</f>
        <v/>
      </c>
      <c r="N27" s="53" t="n">
        <v>-0.810084505160298</v>
      </c>
      <c r="O27" s="54">
        <f>ABS(M27-N27)</f>
        <v/>
      </c>
    </row>
    <row r="28" ht="15" customHeight="1" s="35">
      <c r="A28" s="48">
        <f>'1_Raw_Games'!D27</f>
        <v/>
      </c>
      <c r="B28" s="49">
        <f>'1_Raw_Games'!B27</f>
        <v/>
      </c>
      <c r="C28" s="48">
        <f>'1_Raw_Games'!P27</f>
        <v/>
      </c>
      <c r="D28" s="34">
        <f>COUNTIFS($A$4:$A$2271,A28,$B$4:$B$2271,"&gt;"&amp;B28)</f>
        <v/>
      </c>
      <c r="E28" s="34">
        <f>IF(D28&lt;'2_Params'!$B$13,1,0)</f>
        <v/>
      </c>
      <c r="G28" s="48">
        <f>'1_Raw_Games'!A1161</f>
        <v/>
      </c>
      <c r="H28" s="49">
        <f>'1_Raw_Games'!B1161</f>
        <v/>
      </c>
      <c r="I28" s="48">
        <f>'1_Raw_Games'!D1161</f>
        <v/>
      </c>
      <c r="J28" s="48">
        <f>'1_Raw_Games'!C1161</f>
        <v/>
      </c>
      <c r="K28" s="51">
        <f>SUMPRODUCT(($A$4:$A$2271=I28)*$E$4:$E$2271*$C$4:$C$2271)/SUMPRODUCT(($A$4:$A$2271=I28)*$E$4:$E$2271)-SUMPRODUCT(($A$4:$A$2271=I28)*0.5^((H28-$B$4:$B$2271)/'2_Params'!$B$12)*$C$4:$C$2271)/SUMPRODUCT(($A$4:$A$2271=I28)*0.5^((H28-$B$4:$B$2271)/'2_Params'!$B$12))</f>
        <v/>
      </c>
      <c r="L28" s="51">
        <f>SUMPRODUCT(($A$4:$A$2271=J28)*$E$4:$E$2271*$C$4:$C$2271)/SUMPRODUCT(($A$4:$A$2271=J28)*$E$4:$E$2271)-SUMPRODUCT(($A$4:$A$2271=J28)*0.5^((H28-$B$4:$B$2271)/'2_Params'!$B$12)*$C$4:$C$2271)/SUMPRODUCT(($A$4:$A$2271=J28)*0.5^((H28-$B$4:$B$2271)/'2_Params'!$B$12))</f>
        <v/>
      </c>
      <c r="M28" s="51">
        <f>K28-L28</f>
        <v/>
      </c>
      <c r="N28" s="53" t="n">
        <v>-6.49720913034197</v>
      </c>
      <c r="O28" s="54">
        <f>ABS(M28-N28)</f>
        <v/>
      </c>
    </row>
    <row r="29" ht="15" customHeight="1" s="35">
      <c r="A29" s="48">
        <f>'1_Raw_Games'!D28</f>
        <v/>
      </c>
      <c r="B29" s="49">
        <f>'1_Raw_Games'!B28</f>
        <v/>
      </c>
      <c r="C29" s="48">
        <f>'1_Raw_Games'!P28</f>
        <v/>
      </c>
      <c r="D29" s="34">
        <f>COUNTIFS($A$4:$A$2271,A29,$B$4:$B$2271,"&gt;"&amp;B29)</f>
        <v/>
      </c>
      <c r="E29" s="34">
        <f>IF(D29&lt;'2_Params'!$B$13,1,0)</f>
        <v/>
      </c>
      <c r="G29" s="48">
        <f>'1_Raw_Games'!A1162</f>
        <v/>
      </c>
      <c r="H29" s="49">
        <f>'1_Raw_Games'!B1162</f>
        <v/>
      </c>
      <c r="I29" s="48">
        <f>'1_Raw_Games'!D1162</f>
        <v/>
      </c>
      <c r="J29" s="48">
        <f>'1_Raw_Games'!C1162</f>
        <v/>
      </c>
      <c r="K29" s="51">
        <f>SUMPRODUCT(($A$4:$A$2271=I29)*$E$4:$E$2271*$C$4:$C$2271)/SUMPRODUCT(($A$4:$A$2271=I29)*$E$4:$E$2271)-SUMPRODUCT(($A$4:$A$2271=I29)*0.5^((H29-$B$4:$B$2271)/'2_Params'!$B$12)*$C$4:$C$2271)/SUMPRODUCT(($A$4:$A$2271=I29)*0.5^((H29-$B$4:$B$2271)/'2_Params'!$B$12))</f>
        <v/>
      </c>
      <c r="L29" s="51">
        <f>SUMPRODUCT(($A$4:$A$2271=J29)*$E$4:$E$2271*$C$4:$C$2271)/SUMPRODUCT(($A$4:$A$2271=J29)*$E$4:$E$2271)-SUMPRODUCT(($A$4:$A$2271=J29)*0.5^((H29-$B$4:$B$2271)/'2_Params'!$B$12)*$C$4:$C$2271)/SUMPRODUCT(($A$4:$A$2271=J29)*0.5^((H29-$B$4:$B$2271)/'2_Params'!$B$12))</f>
        <v/>
      </c>
      <c r="M29" s="51">
        <f>K29-L29</f>
        <v/>
      </c>
      <c r="N29" s="53" t="n">
        <v>-0.580167446214698</v>
      </c>
      <c r="O29" s="54">
        <f>ABS(M29-N29)</f>
        <v/>
      </c>
    </row>
    <row r="30" ht="15" customHeight="1" s="35">
      <c r="A30" s="48">
        <f>'1_Raw_Games'!D29</f>
        <v/>
      </c>
      <c r="B30" s="49">
        <f>'1_Raw_Games'!B29</f>
        <v/>
      </c>
      <c r="C30" s="48">
        <f>'1_Raw_Games'!P29</f>
        <v/>
      </c>
      <c r="D30" s="34">
        <f>COUNTIFS($A$4:$A$2271,A30,$B$4:$B$2271,"&gt;"&amp;B30)</f>
        <v/>
      </c>
      <c r="E30" s="34">
        <f>IF(D30&lt;'2_Params'!$B$13,1,0)</f>
        <v/>
      </c>
      <c r="G30" s="48">
        <f>'1_Raw_Games'!A1163</f>
        <v/>
      </c>
      <c r="H30" s="49">
        <f>'1_Raw_Games'!B1163</f>
        <v/>
      </c>
      <c r="I30" s="48">
        <f>'1_Raw_Games'!D1163</f>
        <v/>
      </c>
      <c r="J30" s="48">
        <f>'1_Raw_Games'!C1163</f>
        <v/>
      </c>
      <c r="K30" s="51">
        <f>SUMPRODUCT(($A$4:$A$2271=I30)*$E$4:$E$2271*$C$4:$C$2271)/SUMPRODUCT(($A$4:$A$2271=I30)*$E$4:$E$2271)-SUMPRODUCT(($A$4:$A$2271=I30)*0.5^((H30-$B$4:$B$2271)/'2_Params'!$B$12)*$C$4:$C$2271)/SUMPRODUCT(($A$4:$A$2271=I30)*0.5^((H30-$B$4:$B$2271)/'2_Params'!$B$12))</f>
        <v/>
      </c>
      <c r="L30" s="51">
        <f>SUMPRODUCT(($A$4:$A$2271=J30)*$E$4:$E$2271*$C$4:$C$2271)/SUMPRODUCT(($A$4:$A$2271=J30)*$E$4:$E$2271)-SUMPRODUCT(($A$4:$A$2271=J30)*0.5^((H30-$B$4:$B$2271)/'2_Params'!$B$12)*$C$4:$C$2271)/SUMPRODUCT(($A$4:$A$2271=J30)*0.5^((H30-$B$4:$B$2271)/'2_Params'!$B$12))</f>
        <v/>
      </c>
      <c r="M30" s="51">
        <f>K30-L30</f>
        <v/>
      </c>
      <c r="N30" s="53" t="n">
        <v>-0.17289447381983</v>
      </c>
      <c r="O30" s="54">
        <f>ABS(M30-N30)</f>
        <v/>
      </c>
    </row>
    <row r="31" ht="15" customHeight="1" s="35">
      <c r="A31" s="48">
        <f>'1_Raw_Games'!D30</f>
        <v/>
      </c>
      <c r="B31" s="49">
        <f>'1_Raw_Games'!B30</f>
        <v/>
      </c>
      <c r="C31" s="48">
        <f>'1_Raw_Games'!P30</f>
        <v/>
      </c>
      <c r="D31" s="34">
        <f>COUNTIFS($A$4:$A$2271,A31,$B$4:$B$2271,"&gt;"&amp;B31)</f>
        <v/>
      </c>
      <c r="E31" s="34">
        <f>IF(D31&lt;'2_Params'!$B$13,1,0)</f>
        <v/>
      </c>
      <c r="G31" s="48">
        <f>'1_Raw_Games'!A1164</f>
        <v/>
      </c>
      <c r="H31" s="49">
        <f>'1_Raw_Games'!B1164</f>
        <v/>
      </c>
      <c r="I31" s="48">
        <f>'1_Raw_Games'!D1164</f>
        <v/>
      </c>
      <c r="J31" s="48">
        <f>'1_Raw_Games'!C1164</f>
        <v/>
      </c>
      <c r="K31" s="51">
        <f>SUMPRODUCT(($A$4:$A$2271=I31)*$E$4:$E$2271*$C$4:$C$2271)/SUMPRODUCT(($A$4:$A$2271=I31)*$E$4:$E$2271)-SUMPRODUCT(($A$4:$A$2271=I31)*0.5^((H31-$B$4:$B$2271)/'2_Params'!$B$12)*$C$4:$C$2271)/SUMPRODUCT(($A$4:$A$2271=I31)*0.5^((H31-$B$4:$B$2271)/'2_Params'!$B$12))</f>
        <v/>
      </c>
      <c r="L31" s="51">
        <f>SUMPRODUCT(($A$4:$A$2271=J31)*$E$4:$E$2271*$C$4:$C$2271)/SUMPRODUCT(($A$4:$A$2271=J31)*$E$4:$E$2271)-SUMPRODUCT(($A$4:$A$2271=J31)*0.5^((H31-$B$4:$B$2271)/'2_Params'!$B$12)*$C$4:$C$2271)/SUMPRODUCT(($A$4:$A$2271=J31)*0.5^((H31-$B$4:$B$2271)/'2_Params'!$B$12))</f>
        <v/>
      </c>
      <c r="M31" s="51">
        <f>K31-L31</f>
        <v/>
      </c>
      <c r="N31" s="53" t="n">
        <v>-5.35725349115291</v>
      </c>
      <c r="O31" s="54">
        <f>ABS(M31-N31)</f>
        <v/>
      </c>
    </row>
    <row r="32" ht="15" customHeight="1" s="35">
      <c r="A32" s="48">
        <f>'1_Raw_Games'!D31</f>
        <v/>
      </c>
      <c r="B32" s="49">
        <f>'1_Raw_Games'!B31</f>
        <v/>
      </c>
      <c r="C32" s="48">
        <f>'1_Raw_Games'!P31</f>
        <v/>
      </c>
      <c r="D32" s="34">
        <f>COUNTIFS($A$4:$A$2271,A32,$B$4:$B$2271,"&gt;"&amp;B32)</f>
        <v/>
      </c>
      <c r="E32" s="34">
        <f>IF(D32&lt;'2_Params'!$B$13,1,0)</f>
        <v/>
      </c>
      <c r="G32" s="48">
        <f>'1_Raw_Games'!A1165</f>
        <v/>
      </c>
      <c r="H32" s="49">
        <f>'1_Raw_Games'!B1165</f>
        <v/>
      </c>
      <c r="I32" s="48">
        <f>'1_Raw_Games'!D1165</f>
        <v/>
      </c>
      <c r="J32" s="48">
        <f>'1_Raw_Games'!C1165</f>
        <v/>
      </c>
      <c r="K32" s="51">
        <f>SUMPRODUCT(($A$4:$A$2271=I32)*$E$4:$E$2271*$C$4:$C$2271)/SUMPRODUCT(($A$4:$A$2271=I32)*$E$4:$E$2271)-SUMPRODUCT(($A$4:$A$2271=I32)*0.5^((H32-$B$4:$B$2271)/'2_Params'!$B$12)*$C$4:$C$2271)/SUMPRODUCT(($A$4:$A$2271=I32)*0.5^((H32-$B$4:$B$2271)/'2_Params'!$B$12))</f>
        <v/>
      </c>
      <c r="L32" s="51">
        <f>SUMPRODUCT(($A$4:$A$2271=J32)*$E$4:$E$2271*$C$4:$C$2271)/SUMPRODUCT(($A$4:$A$2271=J32)*$E$4:$E$2271)-SUMPRODUCT(($A$4:$A$2271=J32)*0.5^((H32-$B$4:$B$2271)/'2_Params'!$B$12)*$C$4:$C$2271)/SUMPRODUCT(($A$4:$A$2271=J32)*0.5^((H32-$B$4:$B$2271)/'2_Params'!$B$12))</f>
        <v/>
      </c>
      <c r="M32" s="51">
        <f>K32-L32</f>
        <v/>
      </c>
      <c r="N32" s="53" t="n">
        <v>0.8378562249129951</v>
      </c>
      <c r="O32" s="54">
        <f>ABS(M32-N32)</f>
        <v/>
      </c>
    </row>
    <row r="33" ht="15" customHeight="1" s="35">
      <c r="A33" s="48">
        <f>'1_Raw_Games'!D32</f>
        <v/>
      </c>
      <c r="B33" s="49">
        <f>'1_Raw_Games'!B32</f>
        <v/>
      </c>
      <c r="C33" s="48">
        <f>'1_Raw_Games'!P32</f>
        <v/>
      </c>
      <c r="D33" s="34">
        <f>COUNTIFS($A$4:$A$2271,A33,$B$4:$B$2271,"&gt;"&amp;B33)</f>
        <v/>
      </c>
      <c r="E33" s="34">
        <f>IF(D33&lt;'2_Params'!$B$13,1,0)</f>
        <v/>
      </c>
      <c r="G33" s="48">
        <f>'1_Raw_Games'!A1166</f>
        <v/>
      </c>
      <c r="H33" s="49">
        <f>'1_Raw_Games'!B1166</f>
        <v/>
      </c>
      <c r="I33" s="48">
        <f>'1_Raw_Games'!D1166</f>
        <v/>
      </c>
      <c r="J33" s="48">
        <f>'1_Raw_Games'!C1166</f>
        <v/>
      </c>
      <c r="K33" s="51">
        <f>SUMPRODUCT(($A$4:$A$2271=I33)*$E$4:$E$2271*$C$4:$C$2271)/SUMPRODUCT(($A$4:$A$2271=I33)*$E$4:$E$2271)-SUMPRODUCT(($A$4:$A$2271=I33)*0.5^((H33-$B$4:$B$2271)/'2_Params'!$B$12)*$C$4:$C$2271)/SUMPRODUCT(($A$4:$A$2271=I33)*0.5^((H33-$B$4:$B$2271)/'2_Params'!$B$12))</f>
        <v/>
      </c>
      <c r="L33" s="51">
        <f>SUMPRODUCT(($A$4:$A$2271=J33)*$E$4:$E$2271*$C$4:$C$2271)/SUMPRODUCT(($A$4:$A$2271=J33)*$E$4:$E$2271)-SUMPRODUCT(($A$4:$A$2271=J33)*0.5^((H33-$B$4:$B$2271)/'2_Params'!$B$12)*$C$4:$C$2271)/SUMPRODUCT(($A$4:$A$2271=J33)*0.5^((H33-$B$4:$B$2271)/'2_Params'!$B$12))</f>
        <v/>
      </c>
      <c r="M33" s="51">
        <f>K33-L33</f>
        <v/>
      </c>
      <c r="N33" s="53" t="n">
        <v>-3.22077836154381</v>
      </c>
      <c r="O33" s="54">
        <f>ABS(M33-N33)</f>
        <v/>
      </c>
    </row>
    <row r="34" ht="15" customHeight="1" s="35">
      <c r="A34" s="48">
        <f>'1_Raw_Games'!D33</f>
        <v/>
      </c>
      <c r="B34" s="49">
        <f>'1_Raw_Games'!B33</f>
        <v/>
      </c>
      <c r="C34" s="48">
        <f>'1_Raw_Games'!P33</f>
        <v/>
      </c>
      <c r="D34" s="34">
        <f>COUNTIFS($A$4:$A$2271,A34,$B$4:$B$2271,"&gt;"&amp;B34)</f>
        <v/>
      </c>
      <c r="E34" s="34">
        <f>IF(D34&lt;'2_Params'!$B$13,1,0)</f>
        <v/>
      </c>
      <c r="G34" s="48">
        <f>'1_Raw_Games'!A1167</f>
        <v/>
      </c>
      <c r="H34" s="49">
        <f>'1_Raw_Games'!B1167</f>
        <v/>
      </c>
      <c r="I34" s="48">
        <f>'1_Raw_Games'!D1167</f>
        <v/>
      </c>
      <c r="J34" s="48">
        <f>'1_Raw_Games'!C1167</f>
        <v/>
      </c>
      <c r="K34" s="51">
        <f>SUMPRODUCT(($A$4:$A$2271=I34)*$E$4:$E$2271*$C$4:$C$2271)/SUMPRODUCT(($A$4:$A$2271=I34)*$E$4:$E$2271)-SUMPRODUCT(($A$4:$A$2271=I34)*0.5^((H34-$B$4:$B$2271)/'2_Params'!$B$12)*$C$4:$C$2271)/SUMPRODUCT(($A$4:$A$2271=I34)*0.5^((H34-$B$4:$B$2271)/'2_Params'!$B$12))</f>
        <v/>
      </c>
      <c r="L34" s="51">
        <f>SUMPRODUCT(($A$4:$A$2271=J34)*$E$4:$E$2271*$C$4:$C$2271)/SUMPRODUCT(($A$4:$A$2271=J34)*$E$4:$E$2271)-SUMPRODUCT(($A$4:$A$2271=J34)*0.5^((H34-$B$4:$B$2271)/'2_Params'!$B$12)*$C$4:$C$2271)/SUMPRODUCT(($A$4:$A$2271=J34)*0.5^((H34-$B$4:$B$2271)/'2_Params'!$B$12))</f>
        <v/>
      </c>
      <c r="M34" s="51">
        <f>K34-L34</f>
        <v/>
      </c>
      <c r="N34" s="53" t="n">
        <v>4.32120103390101</v>
      </c>
      <c r="O34" s="54">
        <f>ABS(M34-N34)</f>
        <v/>
      </c>
    </row>
    <row r="35" ht="15" customHeight="1" s="35">
      <c r="A35" s="48">
        <f>'1_Raw_Games'!D34</f>
        <v/>
      </c>
      <c r="B35" s="49">
        <f>'1_Raw_Games'!B34</f>
        <v/>
      </c>
      <c r="C35" s="48">
        <f>'1_Raw_Games'!P34</f>
        <v/>
      </c>
      <c r="D35" s="34">
        <f>COUNTIFS($A$4:$A$2271,A35,$B$4:$B$2271,"&gt;"&amp;B35)</f>
        <v/>
      </c>
      <c r="E35" s="34">
        <f>IF(D35&lt;'2_Params'!$B$13,1,0)</f>
        <v/>
      </c>
      <c r="G35" s="48">
        <f>'1_Raw_Games'!A1168</f>
        <v/>
      </c>
      <c r="H35" s="49">
        <f>'1_Raw_Games'!B1168</f>
        <v/>
      </c>
      <c r="I35" s="48">
        <f>'1_Raw_Games'!D1168</f>
        <v/>
      </c>
      <c r="J35" s="48">
        <f>'1_Raw_Games'!C1168</f>
        <v/>
      </c>
      <c r="K35" s="51">
        <f>SUMPRODUCT(($A$4:$A$2271=I35)*$E$4:$E$2271*$C$4:$C$2271)/SUMPRODUCT(($A$4:$A$2271=I35)*$E$4:$E$2271)-SUMPRODUCT(($A$4:$A$2271=I35)*0.5^((H35-$B$4:$B$2271)/'2_Params'!$B$12)*$C$4:$C$2271)/SUMPRODUCT(($A$4:$A$2271=I35)*0.5^((H35-$B$4:$B$2271)/'2_Params'!$B$12))</f>
        <v/>
      </c>
      <c r="L35" s="51">
        <f>SUMPRODUCT(($A$4:$A$2271=J35)*$E$4:$E$2271*$C$4:$C$2271)/SUMPRODUCT(($A$4:$A$2271=J35)*$E$4:$E$2271)-SUMPRODUCT(($A$4:$A$2271=J35)*0.5^((H35-$B$4:$B$2271)/'2_Params'!$B$12)*$C$4:$C$2271)/SUMPRODUCT(($A$4:$A$2271=J35)*0.5^((H35-$B$4:$B$2271)/'2_Params'!$B$12))</f>
        <v/>
      </c>
      <c r="M35" s="51">
        <f>K35-L35</f>
        <v/>
      </c>
      <c r="N35" s="53" t="n">
        <v>-1.1795978377243</v>
      </c>
      <c r="O35" s="54">
        <f>ABS(M35-N35)</f>
        <v/>
      </c>
    </row>
    <row r="36" ht="15" customHeight="1" s="35">
      <c r="A36" s="48">
        <f>'1_Raw_Games'!D35</f>
        <v/>
      </c>
      <c r="B36" s="49">
        <f>'1_Raw_Games'!B35</f>
        <v/>
      </c>
      <c r="C36" s="48">
        <f>'1_Raw_Games'!P35</f>
        <v/>
      </c>
      <c r="D36" s="34">
        <f>COUNTIFS($A$4:$A$2271,A36,$B$4:$B$2271,"&gt;"&amp;B36)</f>
        <v/>
      </c>
      <c r="E36" s="34">
        <f>IF(D36&lt;'2_Params'!$B$13,1,0)</f>
        <v/>
      </c>
      <c r="G36" s="48">
        <f>'1_Raw_Games'!A1169</f>
        <v/>
      </c>
      <c r="H36" s="49">
        <f>'1_Raw_Games'!B1169</f>
        <v/>
      </c>
      <c r="I36" s="48">
        <f>'1_Raw_Games'!D1169</f>
        <v/>
      </c>
      <c r="J36" s="48">
        <f>'1_Raw_Games'!C1169</f>
        <v/>
      </c>
      <c r="K36" s="51">
        <f>SUMPRODUCT(($A$4:$A$2271=I36)*$E$4:$E$2271*$C$4:$C$2271)/SUMPRODUCT(($A$4:$A$2271=I36)*$E$4:$E$2271)-SUMPRODUCT(($A$4:$A$2271=I36)*0.5^((H36-$B$4:$B$2271)/'2_Params'!$B$12)*$C$4:$C$2271)/SUMPRODUCT(($A$4:$A$2271=I36)*0.5^((H36-$B$4:$B$2271)/'2_Params'!$B$12))</f>
        <v/>
      </c>
      <c r="L36" s="51">
        <f>SUMPRODUCT(($A$4:$A$2271=J36)*$E$4:$E$2271*$C$4:$C$2271)/SUMPRODUCT(($A$4:$A$2271=J36)*$E$4:$E$2271)-SUMPRODUCT(($A$4:$A$2271=J36)*0.5^((H36-$B$4:$B$2271)/'2_Params'!$B$12)*$C$4:$C$2271)/SUMPRODUCT(($A$4:$A$2271=J36)*0.5^((H36-$B$4:$B$2271)/'2_Params'!$B$12))</f>
        <v/>
      </c>
      <c r="M36" s="51">
        <f>K36-L36</f>
        <v/>
      </c>
      <c r="N36" s="53" t="n">
        <v>-4.1411762509455</v>
      </c>
      <c r="O36" s="54">
        <f>ABS(M36-N36)</f>
        <v/>
      </c>
    </row>
    <row r="37" ht="15" customHeight="1" s="35">
      <c r="A37" s="48">
        <f>'1_Raw_Games'!D36</f>
        <v/>
      </c>
      <c r="B37" s="49">
        <f>'1_Raw_Games'!B36</f>
        <v/>
      </c>
      <c r="C37" s="48">
        <f>'1_Raw_Games'!P36</f>
        <v/>
      </c>
      <c r="D37" s="34">
        <f>COUNTIFS($A$4:$A$2271,A37,$B$4:$B$2271,"&gt;"&amp;B37)</f>
        <v/>
      </c>
      <c r="E37" s="34">
        <f>IF(D37&lt;'2_Params'!$B$13,1,0)</f>
        <v/>
      </c>
      <c r="G37" s="48">
        <f>'1_Raw_Games'!A1170</f>
        <v/>
      </c>
      <c r="H37" s="49">
        <f>'1_Raw_Games'!B1170</f>
        <v/>
      </c>
      <c r="I37" s="48">
        <f>'1_Raw_Games'!D1170</f>
        <v/>
      </c>
      <c r="J37" s="48">
        <f>'1_Raw_Games'!C1170</f>
        <v/>
      </c>
      <c r="K37" s="51">
        <f>SUMPRODUCT(($A$4:$A$2271=I37)*$E$4:$E$2271*$C$4:$C$2271)/SUMPRODUCT(($A$4:$A$2271=I37)*$E$4:$E$2271)-SUMPRODUCT(($A$4:$A$2271=I37)*0.5^((H37-$B$4:$B$2271)/'2_Params'!$B$12)*$C$4:$C$2271)/SUMPRODUCT(($A$4:$A$2271=I37)*0.5^((H37-$B$4:$B$2271)/'2_Params'!$B$12))</f>
        <v/>
      </c>
      <c r="L37" s="51">
        <f>SUMPRODUCT(($A$4:$A$2271=J37)*$E$4:$E$2271*$C$4:$C$2271)/SUMPRODUCT(($A$4:$A$2271=J37)*$E$4:$E$2271)-SUMPRODUCT(($A$4:$A$2271=J37)*0.5^((H37-$B$4:$B$2271)/'2_Params'!$B$12)*$C$4:$C$2271)/SUMPRODUCT(($A$4:$A$2271=J37)*0.5^((H37-$B$4:$B$2271)/'2_Params'!$B$12))</f>
        <v/>
      </c>
      <c r="M37" s="51">
        <f>K37-L37</f>
        <v/>
      </c>
      <c r="N37" s="53" t="n">
        <v>7.45186176385944</v>
      </c>
      <c r="O37" s="54">
        <f>ABS(M37-N37)</f>
        <v/>
      </c>
    </row>
    <row r="38" ht="15" customHeight="1" s="35">
      <c r="A38" s="48">
        <f>'1_Raw_Games'!D37</f>
        <v/>
      </c>
      <c r="B38" s="49">
        <f>'1_Raw_Games'!B37</f>
        <v/>
      </c>
      <c r="C38" s="48">
        <f>'1_Raw_Games'!P37</f>
        <v/>
      </c>
      <c r="D38" s="34">
        <f>COUNTIFS($A$4:$A$2271,A38,$B$4:$B$2271,"&gt;"&amp;B38)</f>
        <v/>
      </c>
      <c r="E38" s="34">
        <f>IF(D38&lt;'2_Params'!$B$13,1,0)</f>
        <v/>
      </c>
      <c r="G38" s="48">
        <f>'1_Raw_Games'!A1171</f>
        <v/>
      </c>
      <c r="H38" s="49">
        <f>'1_Raw_Games'!B1171</f>
        <v/>
      </c>
      <c r="I38" s="48">
        <f>'1_Raw_Games'!D1171</f>
        <v/>
      </c>
      <c r="J38" s="48">
        <f>'1_Raw_Games'!C1171</f>
        <v/>
      </c>
      <c r="K38" s="51">
        <f>SUMPRODUCT(($A$4:$A$2271=I38)*$E$4:$E$2271*$C$4:$C$2271)/SUMPRODUCT(($A$4:$A$2271=I38)*$E$4:$E$2271)-SUMPRODUCT(($A$4:$A$2271=I38)*0.5^((H38-$B$4:$B$2271)/'2_Params'!$B$12)*$C$4:$C$2271)/SUMPRODUCT(($A$4:$A$2271=I38)*0.5^((H38-$B$4:$B$2271)/'2_Params'!$B$12))</f>
        <v/>
      </c>
      <c r="L38" s="51">
        <f>SUMPRODUCT(($A$4:$A$2271=J38)*$E$4:$E$2271*$C$4:$C$2271)/SUMPRODUCT(($A$4:$A$2271=J38)*$E$4:$E$2271)-SUMPRODUCT(($A$4:$A$2271=J38)*0.5^((H38-$B$4:$B$2271)/'2_Params'!$B$12)*$C$4:$C$2271)/SUMPRODUCT(($A$4:$A$2271=J38)*0.5^((H38-$B$4:$B$2271)/'2_Params'!$B$12))</f>
        <v/>
      </c>
      <c r="M38" s="51">
        <f>K38-L38</f>
        <v/>
      </c>
      <c r="N38" s="53" t="n">
        <v>4.13921736836921</v>
      </c>
      <c r="O38" s="54">
        <f>ABS(M38-N38)</f>
        <v/>
      </c>
    </row>
    <row r="39" ht="15" customHeight="1" s="35">
      <c r="A39" s="48">
        <f>'1_Raw_Games'!D38</f>
        <v/>
      </c>
      <c r="B39" s="49">
        <f>'1_Raw_Games'!B38</f>
        <v/>
      </c>
      <c r="C39" s="48">
        <f>'1_Raw_Games'!P38</f>
        <v/>
      </c>
      <c r="D39" s="34">
        <f>COUNTIFS($A$4:$A$2271,A39,$B$4:$B$2271,"&gt;"&amp;B39)</f>
        <v/>
      </c>
      <c r="E39" s="34">
        <f>IF(D39&lt;'2_Params'!$B$13,1,0)</f>
        <v/>
      </c>
      <c r="G39" s="48">
        <f>'1_Raw_Games'!A1172</f>
        <v/>
      </c>
      <c r="H39" s="49">
        <f>'1_Raw_Games'!B1172</f>
        <v/>
      </c>
      <c r="I39" s="48">
        <f>'1_Raw_Games'!D1172</f>
        <v/>
      </c>
      <c r="J39" s="48">
        <f>'1_Raw_Games'!C1172</f>
        <v/>
      </c>
      <c r="K39" s="51">
        <f>SUMPRODUCT(($A$4:$A$2271=I39)*$E$4:$E$2271*$C$4:$C$2271)/SUMPRODUCT(($A$4:$A$2271=I39)*$E$4:$E$2271)-SUMPRODUCT(($A$4:$A$2271=I39)*0.5^((H39-$B$4:$B$2271)/'2_Params'!$B$12)*$C$4:$C$2271)/SUMPRODUCT(($A$4:$A$2271=I39)*0.5^((H39-$B$4:$B$2271)/'2_Params'!$B$12))</f>
        <v/>
      </c>
      <c r="L39" s="51">
        <f>SUMPRODUCT(($A$4:$A$2271=J39)*$E$4:$E$2271*$C$4:$C$2271)/SUMPRODUCT(($A$4:$A$2271=J39)*$E$4:$E$2271)-SUMPRODUCT(($A$4:$A$2271=J39)*0.5^((H39-$B$4:$B$2271)/'2_Params'!$B$12)*$C$4:$C$2271)/SUMPRODUCT(($A$4:$A$2271=J39)*0.5^((H39-$B$4:$B$2271)/'2_Params'!$B$12))</f>
        <v/>
      </c>
      <c r="M39" s="51">
        <f>K39-L39</f>
        <v/>
      </c>
      <c r="N39" s="53" t="n">
        <v>-8.00514732361234</v>
      </c>
      <c r="O39" s="54">
        <f>ABS(M39-N39)</f>
        <v/>
      </c>
    </row>
    <row r="40" ht="15" customHeight="1" s="35">
      <c r="A40" s="48">
        <f>'1_Raw_Games'!D39</f>
        <v/>
      </c>
      <c r="B40" s="49">
        <f>'1_Raw_Games'!B39</f>
        <v/>
      </c>
      <c r="C40" s="48">
        <f>'1_Raw_Games'!P39</f>
        <v/>
      </c>
      <c r="D40" s="34">
        <f>COUNTIFS($A$4:$A$2271,A40,$B$4:$B$2271,"&gt;"&amp;B40)</f>
        <v/>
      </c>
      <c r="E40" s="34">
        <f>IF(D40&lt;'2_Params'!$B$13,1,0)</f>
        <v/>
      </c>
      <c r="G40" s="48">
        <f>'1_Raw_Games'!A1173</f>
        <v/>
      </c>
      <c r="H40" s="49">
        <f>'1_Raw_Games'!B1173</f>
        <v/>
      </c>
      <c r="I40" s="48">
        <f>'1_Raw_Games'!D1173</f>
        <v/>
      </c>
      <c r="J40" s="48">
        <f>'1_Raw_Games'!C1173</f>
        <v/>
      </c>
      <c r="K40" s="51">
        <f>SUMPRODUCT(($A$4:$A$2271=I40)*$E$4:$E$2271*$C$4:$C$2271)/SUMPRODUCT(($A$4:$A$2271=I40)*$E$4:$E$2271)-SUMPRODUCT(($A$4:$A$2271=I40)*0.5^((H40-$B$4:$B$2271)/'2_Params'!$B$12)*$C$4:$C$2271)/SUMPRODUCT(($A$4:$A$2271=I40)*0.5^((H40-$B$4:$B$2271)/'2_Params'!$B$12))</f>
        <v/>
      </c>
      <c r="L40" s="51">
        <f>SUMPRODUCT(($A$4:$A$2271=J40)*$E$4:$E$2271*$C$4:$C$2271)/SUMPRODUCT(($A$4:$A$2271=J40)*$E$4:$E$2271)-SUMPRODUCT(($A$4:$A$2271=J40)*0.5^((H40-$B$4:$B$2271)/'2_Params'!$B$12)*$C$4:$C$2271)/SUMPRODUCT(($A$4:$A$2271=J40)*0.5^((H40-$B$4:$B$2271)/'2_Params'!$B$12))</f>
        <v/>
      </c>
      <c r="M40" s="51">
        <f>K40-L40</f>
        <v/>
      </c>
      <c r="N40" s="53" t="n">
        <v>-0.835996298297643</v>
      </c>
      <c r="O40" s="54">
        <f>ABS(M40-N40)</f>
        <v/>
      </c>
    </row>
    <row r="41" ht="15" customHeight="1" s="35">
      <c r="A41" s="48">
        <f>'1_Raw_Games'!D40</f>
        <v/>
      </c>
      <c r="B41" s="49">
        <f>'1_Raw_Games'!B40</f>
        <v/>
      </c>
      <c r="C41" s="48">
        <f>'1_Raw_Games'!P40</f>
        <v/>
      </c>
      <c r="D41" s="34">
        <f>COUNTIFS($A$4:$A$2271,A41,$B$4:$B$2271,"&gt;"&amp;B41)</f>
        <v/>
      </c>
      <c r="E41" s="34">
        <f>IF(D41&lt;'2_Params'!$B$13,1,0)</f>
        <v/>
      </c>
      <c r="G41" s="48">
        <f>'1_Raw_Games'!A1174</f>
        <v/>
      </c>
      <c r="H41" s="49">
        <f>'1_Raw_Games'!B1174</f>
        <v/>
      </c>
      <c r="I41" s="48">
        <f>'1_Raw_Games'!D1174</f>
        <v/>
      </c>
      <c r="J41" s="48">
        <f>'1_Raw_Games'!C1174</f>
        <v/>
      </c>
      <c r="K41" s="51">
        <f>SUMPRODUCT(($A$4:$A$2271=I41)*$E$4:$E$2271*$C$4:$C$2271)/SUMPRODUCT(($A$4:$A$2271=I41)*$E$4:$E$2271)-SUMPRODUCT(($A$4:$A$2271=I41)*0.5^((H41-$B$4:$B$2271)/'2_Params'!$B$12)*$C$4:$C$2271)/SUMPRODUCT(($A$4:$A$2271=I41)*0.5^((H41-$B$4:$B$2271)/'2_Params'!$B$12))</f>
        <v/>
      </c>
      <c r="L41" s="51">
        <f>SUMPRODUCT(($A$4:$A$2271=J41)*$E$4:$E$2271*$C$4:$C$2271)/SUMPRODUCT(($A$4:$A$2271=J41)*$E$4:$E$2271)-SUMPRODUCT(($A$4:$A$2271=J41)*0.5^((H41-$B$4:$B$2271)/'2_Params'!$B$12)*$C$4:$C$2271)/SUMPRODUCT(($A$4:$A$2271=J41)*0.5^((H41-$B$4:$B$2271)/'2_Params'!$B$12))</f>
        <v/>
      </c>
      <c r="M41" s="51">
        <f>K41-L41</f>
        <v/>
      </c>
      <c r="N41" s="53" t="n">
        <v>-6.78447930157648</v>
      </c>
      <c r="O41" s="54">
        <f>ABS(M41-N41)</f>
        <v/>
      </c>
    </row>
    <row r="42" ht="15" customHeight="1" s="35">
      <c r="A42" s="48">
        <f>'1_Raw_Games'!D41</f>
        <v/>
      </c>
      <c r="B42" s="49">
        <f>'1_Raw_Games'!B41</f>
        <v/>
      </c>
      <c r="C42" s="48">
        <f>'1_Raw_Games'!P41</f>
        <v/>
      </c>
      <c r="D42" s="34">
        <f>COUNTIFS($A$4:$A$2271,A42,$B$4:$B$2271,"&gt;"&amp;B42)</f>
        <v/>
      </c>
      <c r="E42" s="34">
        <f>IF(D42&lt;'2_Params'!$B$13,1,0)</f>
        <v/>
      </c>
      <c r="G42" s="48">
        <f>'1_Raw_Games'!A1175</f>
        <v/>
      </c>
      <c r="H42" s="49">
        <f>'1_Raw_Games'!B1175</f>
        <v/>
      </c>
      <c r="I42" s="48">
        <f>'1_Raw_Games'!D1175</f>
        <v/>
      </c>
      <c r="J42" s="48">
        <f>'1_Raw_Games'!C1175</f>
        <v/>
      </c>
      <c r="K42" s="51">
        <f>SUMPRODUCT(($A$4:$A$2271=I42)*$E$4:$E$2271*$C$4:$C$2271)/SUMPRODUCT(($A$4:$A$2271=I42)*$E$4:$E$2271)-SUMPRODUCT(($A$4:$A$2271=I42)*0.5^((H42-$B$4:$B$2271)/'2_Params'!$B$12)*$C$4:$C$2271)/SUMPRODUCT(($A$4:$A$2271=I42)*0.5^((H42-$B$4:$B$2271)/'2_Params'!$B$12))</f>
        <v/>
      </c>
      <c r="L42" s="51">
        <f>SUMPRODUCT(($A$4:$A$2271=J42)*$E$4:$E$2271*$C$4:$C$2271)/SUMPRODUCT(($A$4:$A$2271=J42)*$E$4:$E$2271)-SUMPRODUCT(($A$4:$A$2271=J42)*0.5^((H42-$B$4:$B$2271)/'2_Params'!$B$12)*$C$4:$C$2271)/SUMPRODUCT(($A$4:$A$2271=J42)*0.5^((H42-$B$4:$B$2271)/'2_Params'!$B$12))</f>
        <v/>
      </c>
      <c r="M42" s="51">
        <f>K42-L42</f>
        <v/>
      </c>
      <c r="N42" s="53" t="n">
        <v>5.25344915182851</v>
      </c>
      <c r="O42" s="54">
        <f>ABS(M42-N42)</f>
        <v/>
      </c>
    </row>
    <row r="43" ht="15" customHeight="1" s="35">
      <c r="A43" s="48">
        <f>'1_Raw_Games'!D42</f>
        <v/>
      </c>
      <c r="B43" s="49">
        <f>'1_Raw_Games'!B42</f>
        <v/>
      </c>
      <c r="C43" s="48">
        <f>'1_Raw_Games'!P42</f>
        <v/>
      </c>
      <c r="D43" s="34">
        <f>COUNTIFS($A$4:$A$2271,A43,$B$4:$B$2271,"&gt;"&amp;B43)</f>
        <v/>
      </c>
      <c r="E43" s="34">
        <f>IF(D43&lt;'2_Params'!$B$13,1,0)</f>
        <v/>
      </c>
      <c r="G43" s="48">
        <f>'1_Raw_Games'!A1176</f>
        <v/>
      </c>
      <c r="H43" s="49">
        <f>'1_Raw_Games'!B1176</f>
        <v/>
      </c>
      <c r="I43" s="48">
        <f>'1_Raw_Games'!D1176</f>
        <v/>
      </c>
      <c r="J43" s="48">
        <f>'1_Raw_Games'!C1176</f>
        <v/>
      </c>
      <c r="K43" s="51">
        <f>SUMPRODUCT(($A$4:$A$2271=I43)*$E$4:$E$2271*$C$4:$C$2271)/SUMPRODUCT(($A$4:$A$2271=I43)*$E$4:$E$2271)-SUMPRODUCT(($A$4:$A$2271=I43)*0.5^((H43-$B$4:$B$2271)/'2_Params'!$B$12)*$C$4:$C$2271)/SUMPRODUCT(($A$4:$A$2271=I43)*0.5^((H43-$B$4:$B$2271)/'2_Params'!$B$12))</f>
        <v/>
      </c>
      <c r="L43" s="51">
        <f>SUMPRODUCT(($A$4:$A$2271=J43)*$E$4:$E$2271*$C$4:$C$2271)/SUMPRODUCT(($A$4:$A$2271=J43)*$E$4:$E$2271)-SUMPRODUCT(($A$4:$A$2271=J43)*0.5^((H43-$B$4:$B$2271)/'2_Params'!$B$12)*$C$4:$C$2271)/SUMPRODUCT(($A$4:$A$2271=J43)*0.5^((H43-$B$4:$B$2271)/'2_Params'!$B$12))</f>
        <v/>
      </c>
      <c r="M43" s="51">
        <f>K43-L43</f>
        <v/>
      </c>
      <c r="N43" s="53" t="n">
        <v>-8.115073173477599</v>
      </c>
      <c r="O43" s="54">
        <f>ABS(M43-N43)</f>
        <v/>
      </c>
    </row>
    <row r="44" ht="15" customHeight="1" s="35">
      <c r="A44" s="48">
        <f>'1_Raw_Games'!D43</f>
        <v/>
      </c>
      <c r="B44" s="49">
        <f>'1_Raw_Games'!B43</f>
        <v/>
      </c>
      <c r="C44" s="48">
        <f>'1_Raw_Games'!P43</f>
        <v/>
      </c>
      <c r="D44" s="34">
        <f>COUNTIFS($A$4:$A$2271,A44,$B$4:$B$2271,"&gt;"&amp;B44)</f>
        <v/>
      </c>
      <c r="E44" s="34">
        <f>IF(D44&lt;'2_Params'!$B$13,1,0)</f>
        <v/>
      </c>
      <c r="G44" s="48">
        <f>'1_Raw_Games'!A1177</f>
        <v/>
      </c>
      <c r="H44" s="49">
        <f>'1_Raw_Games'!B1177</f>
        <v/>
      </c>
      <c r="I44" s="48">
        <f>'1_Raw_Games'!D1177</f>
        <v/>
      </c>
      <c r="J44" s="48">
        <f>'1_Raw_Games'!C1177</f>
        <v/>
      </c>
      <c r="K44" s="51">
        <f>SUMPRODUCT(($A$4:$A$2271=I44)*$E$4:$E$2271*$C$4:$C$2271)/SUMPRODUCT(($A$4:$A$2271=I44)*$E$4:$E$2271)-SUMPRODUCT(($A$4:$A$2271=I44)*0.5^((H44-$B$4:$B$2271)/'2_Params'!$B$12)*$C$4:$C$2271)/SUMPRODUCT(($A$4:$A$2271=I44)*0.5^((H44-$B$4:$B$2271)/'2_Params'!$B$12))</f>
        <v/>
      </c>
      <c r="L44" s="51">
        <f>SUMPRODUCT(($A$4:$A$2271=J44)*$E$4:$E$2271*$C$4:$C$2271)/SUMPRODUCT(($A$4:$A$2271=J44)*$E$4:$E$2271)-SUMPRODUCT(($A$4:$A$2271=J44)*0.5^((H44-$B$4:$B$2271)/'2_Params'!$B$12)*$C$4:$C$2271)/SUMPRODUCT(($A$4:$A$2271=J44)*0.5^((H44-$B$4:$B$2271)/'2_Params'!$B$12))</f>
        <v/>
      </c>
      <c r="M44" s="51">
        <f>K44-L44</f>
        <v/>
      </c>
      <c r="N44" s="53" t="n">
        <v>-8.836125044745531</v>
      </c>
      <c r="O44" s="54">
        <f>ABS(M44-N44)</f>
        <v/>
      </c>
    </row>
    <row r="45" ht="15" customHeight="1" s="35">
      <c r="A45" s="48">
        <f>'1_Raw_Games'!D44</f>
        <v/>
      </c>
      <c r="B45" s="49">
        <f>'1_Raw_Games'!B44</f>
        <v/>
      </c>
      <c r="C45" s="48">
        <f>'1_Raw_Games'!P44</f>
        <v/>
      </c>
      <c r="D45" s="34">
        <f>COUNTIFS($A$4:$A$2271,A45,$B$4:$B$2271,"&gt;"&amp;B45)</f>
        <v/>
      </c>
      <c r="E45" s="34">
        <f>IF(D45&lt;'2_Params'!$B$13,1,0)</f>
        <v/>
      </c>
      <c r="G45" s="48">
        <f>'1_Raw_Games'!A1178</f>
        <v/>
      </c>
      <c r="H45" s="49">
        <f>'1_Raw_Games'!B1178</f>
        <v/>
      </c>
      <c r="I45" s="48">
        <f>'1_Raw_Games'!D1178</f>
        <v/>
      </c>
      <c r="J45" s="48">
        <f>'1_Raw_Games'!C1178</f>
        <v/>
      </c>
      <c r="K45" s="51">
        <f>SUMPRODUCT(($A$4:$A$2271=I45)*$E$4:$E$2271*$C$4:$C$2271)/SUMPRODUCT(($A$4:$A$2271=I45)*$E$4:$E$2271)-SUMPRODUCT(($A$4:$A$2271=I45)*0.5^((H45-$B$4:$B$2271)/'2_Params'!$B$12)*$C$4:$C$2271)/SUMPRODUCT(($A$4:$A$2271=I45)*0.5^((H45-$B$4:$B$2271)/'2_Params'!$B$12))</f>
        <v/>
      </c>
      <c r="L45" s="51">
        <f>SUMPRODUCT(($A$4:$A$2271=J45)*$E$4:$E$2271*$C$4:$C$2271)/SUMPRODUCT(($A$4:$A$2271=J45)*$E$4:$E$2271)-SUMPRODUCT(($A$4:$A$2271=J45)*0.5^((H45-$B$4:$B$2271)/'2_Params'!$B$12)*$C$4:$C$2271)/SUMPRODUCT(($A$4:$A$2271=J45)*0.5^((H45-$B$4:$B$2271)/'2_Params'!$B$12))</f>
        <v/>
      </c>
      <c r="M45" s="51">
        <f>K45-L45</f>
        <v/>
      </c>
      <c r="N45" s="53" t="n">
        <v>4.09443879265309</v>
      </c>
      <c r="O45" s="54">
        <f>ABS(M45-N45)</f>
        <v/>
      </c>
    </row>
    <row r="46" ht="15" customHeight="1" s="35">
      <c r="A46" s="48">
        <f>'1_Raw_Games'!D45</f>
        <v/>
      </c>
      <c r="B46" s="49">
        <f>'1_Raw_Games'!B45</f>
        <v/>
      </c>
      <c r="C46" s="48">
        <f>'1_Raw_Games'!P45</f>
        <v/>
      </c>
      <c r="D46" s="34">
        <f>COUNTIFS($A$4:$A$2271,A46,$B$4:$B$2271,"&gt;"&amp;B46)</f>
        <v/>
      </c>
      <c r="E46" s="34">
        <f>IF(D46&lt;'2_Params'!$B$13,1,0)</f>
        <v/>
      </c>
      <c r="G46" s="48">
        <f>'1_Raw_Games'!A1179</f>
        <v/>
      </c>
      <c r="H46" s="49">
        <f>'1_Raw_Games'!B1179</f>
        <v/>
      </c>
      <c r="I46" s="48">
        <f>'1_Raw_Games'!D1179</f>
        <v/>
      </c>
      <c r="J46" s="48">
        <f>'1_Raw_Games'!C1179</f>
        <v/>
      </c>
      <c r="K46" s="51">
        <f>SUMPRODUCT(($A$4:$A$2271=I46)*$E$4:$E$2271*$C$4:$C$2271)/SUMPRODUCT(($A$4:$A$2271=I46)*$E$4:$E$2271)-SUMPRODUCT(($A$4:$A$2271=I46)*0.5^((H46-$B$4:$B$2271)/'2_Params'!$B$12)*$C$4:$C$2271)/SUMPRODUCT(($A$4:$A$2271=I46)*0.5^((H46-$B$4:$B$2271)/'2_Params'!$B$12))</f>
        <v/>
      </c>
      <c r="L46" s="51">
        <f>SUMPRODUCT(($A$4:$A$2271=J46)*$E$4:$E$2271*$C$4:$C$2271)/SUMPRODUCT(($A$4:$A$2271=J46)*$E$4:$E$2271)-SUMPRODUCT(($A$4:$A$2271=J46)*0.5^((H46-$B$4:$B$2271)/'2_Params'!$B$12)*$C$4:$C$2271)/SUMPRODUCT(($A$4:$A$2271=J46)*0.5^((H46-$B$4:$B$2271)/'2_Params'!$B$12))</f>
        <v/>
      </c>
      <c r="M46" s="51">
        <f>K46-L46</f>
        <v/>
      </c>
      <c r="N46" s="53" t="n">
        <v>-5.58993776136884</v>
      </c>
      <c r="O46" s="54">
        <f>ABS(M46-N46)</f>
        <v/>
      </c>
    </row>
    <row r="47" ht="15" customHeight="1" s="35">
      <c r="A47" s="48">
        <f>'1_Raw_Games'!D46</f>
        <v/>
      </c>
      <c r="B47" s="49">
        <f>'1_Raw_Games'!B46</f>
        <v/>
      </c>
      <c r="C47" s="48">
        <f>'1_Raw_Games'!P46</f>
        <v/>
      </c>
      <c r="D47" s="34">
        <f>COUNTIFS($A$4:$A$2271,A47,$B$4:$B$2271,"&gt;"&amp;B47)</f>
        <v/>
      </c>
      <c r="E47" s="34">
        <f>IF(D47&lt;'2_Params'!$B$13,1,0)</f>
        <v/>
      </c>
      <c r="G47" s="48">
        <f>'1_Raw_Games'!A1180</f>
        <v/>
      </c>
      <c r="H47" s="49">
        <f>'1_Raw_Games'!B1180</f>
        <v/>
      </c>
      <c r="I47" s="48">
        <f>'1_Raw_Games'!D1180</f>
        <v/>
      </c>
      <c r="J47" s="48">
        <f>'1_Raw_Games'!C1180</f>
        <v/>
      </c>
      <c r="K47" s="51">
        <f>SUMPRODUCT(($A$4:$A$2271=I47)*$E$4:$E$2271*$C$4:$C$2271)/SUMPRODUCT(($A$4:$A$2271=I47)*$E$4:$E$2271)-SUMPRODUCT(($A$4:$A$2271=I47)*0.5^((H47-$B$4:$B$2271)/'2_Params'!$B$12)*$C$4:$C$2271)/SUMPRODUCT(($A$4:$A$2271=I47)*0.5^((H47-$B$4:$B$2271)/'2_Params'!$B$12))</f>
        <v/>
      </c>
      <c r="L47" s="51">
        <f>SUMPRODUCT(($A$4:$A$2271=J47)*$E$4:$E$2271*$C$4:$C$2271)/SUMPRODUCT(($A$4:$A$2271=J47)*$E$4:$E$2271)-SUMPRODUCT(($A$4:$A$2271=J47)*0.5^((H47-$B$4:$B$2271)/'2_Params'!$B$12)*$C$4:$C$2271)/SUMPRODUCT(($A$4:$A$2271=J47)*0.5^((H47-$B$4:$B$2271)/'2_Params'!$B$12))</f>
        <v/>
      </c>
      <c r="M47" s="51">
        <f>K47-L47</f>
        <v/>
      </c>
      <c r="N47" s="53" t="n">
        <v>-0.528908026491903</v>
      </c>
      <c r="O47" s="54">
        <f>ABS(M47-N47)</f>
        <v/>
      </c>
    </row>
    <row r="48" ht="15" customHeight="1" s="35">
      <c r="A48" s="48">
        <f>'1_Raw_Games'!D47</f>
        <v/>
      </c>
      <c r="B48" s="49">
        <f>'1_Raw_Games'!B47</f>
        <v/>
      </c>
      <c r="C48" s="48">
        <f>'1_Raw_Games'!P47</f>
        <v/>
      </c>
      <c r="D48" s="34">
        <f>COUNTIFS($A$4:$A$2271,A48,$B$4:$B$2271,"&gt;"&amp;B48)</f>
        <v/>
      </c>
      <c r="E48" s="34">
        <f>IF(D48&lt;'2_Params'!$B$13,1,0)</f>
        <v/>
      </c>
      <c r="G48" s="48">
        <f>'1_Raw_Games'!A1181</f>
        <v/>
      </c>
      <c r="H48" s="49">
        <f>'1_Raw_Games'!B1181</f>
        <v/>
      </c>
      <c r="I48" s="48">
        <f>'1_Raw_Games'!D1181</f>
        <v/>
      </c>
      <c r="J48" s="48">
        <f>'1_Raw_Games'!C1181</f>
        <v/>
      </c>
      <c r="K48" s="51">
        <f>SUMPRODUCT(($A$4:$A$2271=I48)*$E$4:$E$2271*$C$4:$C$2271)/SUMPRODUCT(($A$4:$A$2271=I48)*$E$4:$E$2271)-SUMPRODUCT(($A$4:$A$2271=I48)*0.5^((H48-$B$4:$B$2271)/'2_Params'!$B$12)*$C$4:$C$2271)/SUMPRODUCT(($A$4:$A$2271=I48)*0.5^((H48-$B$4:$B$2271)/'2_Params'!$B$12))</f>
        <v/>
      </c>
      <c r="L48" s="51">
        <f>SUMPRODUCT(($A$4:$A$2271=J48)*$E$4:$E$2271*$C$4:$C$2271)/SUMPRODUCT(($A$4:$A$2271=J48)*$E$4:$E$2271)-SUMPRODUCT(($A$4:$A$2271=J48)*0.5^((H48-$B$4:$B$2271)/'2_Params'!$B$12)*$C$4:$C$2271)/SUMPRODUCT(($A$4:$A$2271=J48)*0.5^((H48-$B$4:$B$2271)/'2_Params'!$B$12))</f>
        <v/>
      </c>
      <c r="M48" s="51">
        <f>K48-L48</f>
        <v/>
      </c>
      <c r="N48" s="53" t="n">
        <v>-6.39095135667655</v>
      </c>
      <c r="O48" s="54">
        <f>ABS(M48-N48)</f>
        <v/>
      </c>
    </row>
    <row r="49" ht="15" customHeight="1" s="35">
      <c r="A49" s="48">
        <f>'1_Raw_Games'!D48</f>
        <v/>
      </c>
      <c r="B49" s="49">
        <f>'1_Raw_Games'!B48</f>
        <v/>
      </c>
      <c r="C49" s="48">
        <f>'1_Raw_Games'!P48</f>
        <v/>
      </c>
      <c r="D49" s="34">
        <f>COUNTIFS($A$4:$A$2271,A49,$B$4:$B$2271,"&gt;"&amp;B49)</f>
        <v/>
      </c>
      <c r="E49" s="34">
        <f>IF(D49&lt;'2_Params'!$B$13,1,0)</f>
        <v/>
      </c>
      <c r="G49" s="48">
        <f>'1_Raw_Games'!A1182</f>
        <v/>
      </c>
      <c r="H49" s="49">
        <f>'1_Raw_Games'!B1182</f>
        <v/>
      </c>
      <c r="I49" s="48">
        <f>'1_Raw_Games'!D1182</f>
        <v/>
      </c>
      <c r="J49" s="48">
        <f>'1_Raw_Games'!C1182</f>
        <v/>
      </c>
      <c r="K49" s="51">
        <f>SUMPRODUCT(($A$4:$A$2271=I49)*$E$4:$E$2271*$C$4:$C$2271)/SUMPRODUCT(($A$4:$A$2271=I49)*$E$4:$E$2271)-SUMPRODUCT(($A$4:$A$2271=I49)*0.5^((H49-$B$4:$B$2271)/'2_Params'!$B$12)*$C$4:$C$2271)/SUMPRODUCT(($A$4:$A$2271=I49)*0.5^((H49-$B$4:$B$2271)/'2_Params'!$B$12))</f>
        <v/>
      </c>
      <c r="L49" s="51">
        <f>SUMPRODUCT(($A$4:$A$2271=J49)*$E$4:$E$2271*$C$4:$C$2271)/SUMPRODUCT(($A$4:$A$2271=J49)*$E$4:$E$2271)-SUMPRODUCT(($A$4:$A$2271=J49)*0.5^((H49-$B$4:$B$2271)/'2_Params'!$B$12)*$C$4:$C$2271)/SUMPRODUCT(($A$4:$A$2271=J49)*0.5^((H49-$B$4:$B$2271)/'2_Params'!$B$12))</f>
        <v/>
      </c>
      <c r="M49" s="51">
        <f>K49-L49</f>
        <v/>
      </c>
      <c r="N49" s="53" t="n">
        <v>3.04230852448118</v>
      </c>
      <c r="O49" s="54">
        <f>ABS(M49-N49)</f>
        <v/>
      </c>
    </row>
    <row r="50" ht="15" customHeight="1" s="35">
      <c r="A50" s="48">
        <f>'1_Raw_Games'!D49</f>
        <v/>
      </c>
      <c r="B50" s="49">
        <f>'1_Raw_Games'!B49</f>
        <v/>
      </c>
      <c r="C50" s="48">
        <f>'1_Raw_Games'!P49</f>
        <v/>
      </c>
      <c r="D50" s="34">
        <f>COUNTIFS($A$4:$A$2271,A50,$B$4:$B$2271,"&gt;"&amp;B50)</f>
        <v/>
      </c>
      <c r="E50" s="34">
        <f>IF(D50&lt;'2_Params'!$B$13,1,0)</f>
        <v/>
      </c>
      <c r="G50" s="48">
        <f>'1_Raw_Games'!A1183</f>
        <v/>
      </c>
      <c r="H50" s="49">
        <f>'1_Raw_Games'!B1183</f>
        <v/>
      </c>
      <c r="I50" s="48">
        <f>'1_Raw_Games'!D1183</f>
        <v/>
      </c>
      <c r="J50" s="48">
        <f>'1_Raw_Games'!C1183</f>
        <v/>
      </c>
      <c r="K50" s="51">
        <f>SUMPRODUCT(($A$4:$A$2271=I50)*$E$4:$E$2271*$C$4:$C$2271)/SUMPRODUCT(($A$4:$A$2271=I50)*$E$4:$E$2271)-SUMPRODUCT(($A$4:$A$2271=I50)*0.5^((H50-$B$4:$B$2271)/'2_Params'!$B$12)*$C$4:$C$2271)/SUMPRODUCT(($A$4:$A$2271=I50)*0.5^((H50-$B$4:$B$2271)/'2_Params'!$B$12))</f>
        <v/>
      </c>
      <c r="L50" s="51">
        <f>SUMPRODUCT(($A$4:$A$2271=J50)*$E$4:$E$2271*$C$4:$C$2271)/SUMPRODUCT(($A$4:$A$2271=J50)*$E$4:$E$2271)-SUMPRODUCT(($A$4:$A$2271=J50)*0.5^((H50-$B$4:$B$2271)/'2_Params'!$B$12)*$C$4:$C$2271)/SUMPRODUCT(($A$4:$A$2271=J50)*0.5^((H50-$B$4:$B$2271)/'2_Params'!$B$12))</f>
        <v/>
      </c>
      <c r="M50" s="51">
        <f>K50-L50</f>
        <v/>
      </c>
      <c r="N50" s="53" t="n">
        <v>12.5764270607035</v>
      </c>
      <c r="O50" s="54">
        <f>ABS(M50-N50)</f>
        <v/>
      </c>
    </row>
    <row r="51" ht="15" customHeight="1" s="35">
      <c r="A51" s="48">
        <f>'1_Raw_Games'!D50</f>
        <v/>
      </c>
      <c r="B51" s="49">
        <f>'1_Raw_Games'!B50</f>
        <v/>
      </c>
      <c r="C51" s="48">
        <f>'1_Raw_Games'!P50</f>
        <v/>
      </c>
      <c r="D51" s="34">
        <f>COUNTIFS($A$4:$A$2271,A51,$B$4:$B$2271,"&gt;"&amp;B51)</f>
        <v/>
      </c>
      <c r="E51" s="34">
        <f>IF(D51&lt;'2_Params'!$B$13,1,0)</f>
        <v/>
      </c>
      <c r="G51" s="48">
        <f>'1_Raw_Games'!A1184</f>
        <v/>
      </c>
      <c r="H51" s="49">
        <f>'1_Raw_Games'!B1184</f>
        <v/>
      </c>
      <c r="I51" s="48">
        <f>'1_Raw_Games'!D1184</f>
        <v/>
      </c>
      <c r="J51" s="48">
        <f>'1_Raw_Games'!C1184</f>
        <v/>
      </c>
      <c r="K51" s="51">
        <f>SUMPRODUCT(($A$4:$A$2271=I51)*$E$4:$E$2271*$C$4:$C$2271)/SUMPRODUCT(($A$4:$A$2271=I51)*$E$4:$E$2271)-SUMPRODUCT(($A$4:$A$2271=I51)*0.5^((H51-$B$4:$B$2271)/'2_Params'!$B$12)*$C$4:$C$2271)/SUMPRODUCT(($A$4:$A$2271=I51)*0.5^((H51-$B$4:$B$2271)/'2_Params'!$B$12))</f>
        <v/>
      </c>
      <c r="L51" s="51">
        <f>SUMPRODUCT(($A$4:$A$2271=J51)*$E$4:$E$2271*$C$4:$C$2271)/SUMPRODUCT(($A$4:$A$2271=J51)*$E$4:$E$2271)-SUMPRODUCT(($A$4:$A$2271=J51)*0.5^((H51-$B$4:$B$2271)/'2_Params'!$B$12)*$C$4:$C$2271)/SUMPRODUCT(($A$4:$A$2271=J51)*0.5^((H51-$B$4:$B$2271)/'2_Params'!$B$12))</f>
        <v/>
      </c>
      <c r="M51" s="51">
        <f>K51-L51</f>
        <v/>
      </c>
      <c r="N51" s="53" t="n">
        <v>0.518330004060942</v>
      </c>
      <c r="O51" s="54">
        <f>ABS(M51-N51)</f>
        <v/>
      </c>
    </row>
    <row r="52" ht="15" customHeight="1" s="35">
      <c r="A52" s="48">
        <f>'1_Raw_Games'!D51</f>
        <v/>
      </c>
      <c r="B52" s="49">
        <f>'1_Raw_Games'!B51</f>
        <v/>
      </c>
      <c r="C52" s="48">
        <f>'1_Raw_Games'!P51</f>
        <v/>
      </c>
      <c r="D52" s="34">
        <f>COUNTIFS($A$4:$A$2271,A52,$B$4:$B$2271,"&gt;"&amp;B52)</f>
        <v/>
      </c>
      <c r="E52" s="34">
        <f>IF(D52&lt;'2_Params'!$B$13,1,0)</f>
        <v/>
      </c>
      <c r="G52" s="48">
        <f>'1_Raw_Games'!A1185</f>
        <v/>
      </c>
      <c r="H52" s="49">
        <f>'1_Raw_Games'!B1185</f>
        <v/>
      </c>
      <c r="I52" s="48">
        <f>'1_Raw_Games'!D1185</f>
        <v/>
      </c>
      <c r="J52" s="48">
        <f>'1_Raw_Games'!C1185</f>
        <v/>
      </c>
      <c r="K52" s="51">
        <f>SUMPRODUCT(($A$4:$A$2271=I52)*$E$4:$E$2271*$C$4:$C$2271)/SUMPRODUCT(($A$4:$A$2271=I52)*$E$4:$E$2271)-SUMPRODUCT(($A$4:$A$2271=I52)*0.5^((H52-$B$4:$B$2271)/'2_Params'!$B$12)*$C$4:$C$2271)/SUMPRODUCT(($A$4:$A$2271=I52)*0.5^((H52-$B$4:$B$2271)/'2_Params'!$B$12))</f>
        <v/>
      </c>
      <c r="L52" s="51">
        <f>SUMPRODUCT(($A$4:$A$2271=J52)*$E$4:$E$2271*$C$4:$C$2271)/SUMPRODUCT(($A$4:$A$2271=J52)*$E$4:$E$2271)-SUMPRODUCT(($A$4:$A$2271=J52)*0.5^((H52-$B$4:$B$2271)/'2_Params'!$B$12)*$C$4:$C$2271)/SUMPRODUCT(($A$4:$A$2271=J52)*0.5^((H52-$B$4:$B$2271)/'2_Params'!$B$12))</f>
        <v/>
      </c>
      <c r="M52" s="51">
        <f>K52-L52</f>
        <v/>
      </c>
      <c r="N52" s="53" t="n">
        <v>2.08972861168018</v>
      </c>
      <c r="O52" s="54">
        <f>ABS(M52-N52)</f>
        <v/>
      </c>
    </row>
    <row r="53" ht="15" customHeight="1" s="35">
      <c r="A53" s="48">
        <f>'1_Raw_Games'!D52</f>
        <v/>
      </c>
      <c r="B53" s="49">
        <f>'1_Raw_Games'!B52</f>
        <v/>
      </c>
      <c r="C53" s="48">
        <f>'1_Raw_Games'!P52</f>
        <v/>
      </c>
      <c r="D53" s="34">
        <f>COUNTIFS($A$4:$A$2271,A53,$B$4:$B$2271,"&gt;"&amp;B53)</f>
        <v/>
      </c>
      <c r="E53" s="34">
        <f>IF(D53&lt;'2_Params'!$B$13,1,0)</f>
        <v/>
      </c>
      <c r="G53" s="48">
        <f>'1_Raw_Games'!A1186</f>
        <v/>
      </c>
      <c r="H53" s="49">
        <f>'1_Raw_Games'!B1186</f>
        <v/>
      </c>
      <c r="I53" s="48">
        <f>'1_Raw_Games'!D1186</f>
        <v/>
      </c>
      <c r="J53" s="48">
        <f>'1_Raw_Games'!C1186</f>
        <v/>
      </c>
      <c r="K53" s="51">
        <f>SUMPRODUCT(($A$4:$A$2271=I53)*$E$4:$E$2271*$C$4:$C$2271)/SUMPRODUCT(($A$4:$A$2271=I53)*$E$4:$E$2271)-SUMPRODUCT(($A$4:$A$2271=I53)*0.5^((H53-$B$4:$B$2271)/'2_Params'!$B$12)*$C$4:$C$2271)/SUMPRODUCT(($A$4:$A$2271=I53)*0.5^((H53-$B$4:$B$2271)/'2_Params'!$B$12))</f>
        <v/>
      </c>
      <c r="L53" s="51">
        <f>SUMPRODUCT(($A$4:$A$2271=J53)*$E$4:$E$2271*$C$4:$C$2271)/SUMPRODUCT(($A$4:$A$2271=J53)*$E$4:$E$2271)-SUMPRODUCT(($A$4:$A$2271=J53)*0.5^((H53-$B$4:$B$2271)/'2_Params'!$B$12)*$C$4:$C$2271)/SUMPRODUCT(($A$4:$A$2271=J53)*0.5^((H53-$B$4:$B$2271)/'2_Params'!$B$12))</f>
        <v/>
      </c>
      <c r="M53" s="51">
        <f>K53-L53</f>
        <v/>
      </c>
      <c r="N53" s="53" t="n">
        <v>-3.18710447262584</v>
      </c>
      <c r="O53" s="54">
        <f>ABS(M53-N53)</f>
        <v/>
      </c>
    </row>
    <row r="54" ht="15" customHeight="1" s="35">
      <c r="A54" s="48">
        <f>'1_Raw_Games'!D53</f>
        <v/>
      </c>
      <c r="B54" s="49">
        <f>'1_Raw_Games'!B53</f>
        <v/>
      </c>
      <c r="C54" s="48">
        <f>'1_Raw_Games'!P53</f>
        <v/>
      </c>
      <c r="D54" s="34">
        <f>COUNTIFS($A$4:$A$2271,A54,$B$4:$B$2271,"&gt;"&amp;B54)</f>
        <v/>
      </c>
      <c r="E54" s="34">
        <f>IF(D54&lt;'2_Params'!$B$13,1,0)</f>
        <v/>
      </c>
      <c r="G54" s="48">
        <f>'1_Raw_Games'!A1187</f>
        <v/>
      </c>
      <c r="H54" s="49">
        <f>'1_Raw_Games'!B1187</f>
        <v/>
      </c>
      <c r="I54" s="48">
        <f>'1_Raw_Games'!D1187</f>
        <v/>
      </c>
      <c r="J54" s="48">
        <f>'1_Raw_Games'!C1187</f>
        <v/>
      </c>
      <c r="K54" s="51">
        <f>SUMPRODUCT(($A$4:$A$2271=I54)*$E$4:$E$2271*$C$4:$C$2271)/SUMPRODUCT(($A$4:$A$2271=I54)*$E$4:$E$2271)-SUMPRODUCT(($A$4:$A$2271=I54)*0.5^((H54-$B$4:$B$2271)/'2_Params'!$B$12)*$C$4:$C$2271)/SUMPRODUCT(($A$4:$A$2271=I54)*0.5^((H54-$B$4:$B$2271)/'2_Params'!$B$12))</f>
        <v/>
      </c>
      <c r="L54" s="51">
        <f>SUMPRODUCT(($A$4:$A$2271=J54)*$E$4:$E$2271*$C$4:$C$2271)/SUMPRODUCT(($A$4:$A$2271=J54)*$E$4:$E$2271)-SUMPRODUCT(($A$4:$A$2271=J54)*0.5^((H54-$B$4:$B$2271)/'2_Params'!$B$12)*$C$4:$C$2271)/SUMPRODUCT(($A$4:$A$2271=J54)*0.5^((H54-$B$4:$B$2271)/'2_Params'!$B$12))</f>
        <v/>
      </c>
      <c r="M54" s="51">
        <f>K54-L54</f>
        <v/>
      </c>
      <c r="N54" s="53" t="n">
        <v>1.95199361298905</v>
      </c>
      <c r="O54" s="54">
        <f>ABS(M54-N54)</f>
        <v/>
      </c>
    </row>
    <row r="55" ht="15" customHeight="1" s="35">
      <c r="A55" s="48">
        <f>'1_Raw_Games'!D54</f>
        <v/>
      </c>
      <c r="B55" s="49">
        <f>'1_Raw_Games'!B54</f>
        <v/>
      </c>
      <c r="C55" s="48">
        <f>'1_Raw_Games'!P54</f>
        <v/>
      </c>
      <c r="D55" s="34">
        <f>COUNTIFS($A$4:$A$2271,A55,$B$4:$B$2271,"&gt;"&amp;B55)</f>
        <v/>
      </c>
      <c r="E55" s="34">
        <f>IF(D55&lt;'2_Params'!$B$13,1,0)</f>
        <v/>
      </c>
      <c r="G55" s="48">
        <f>'1_Raw_Games'!A1188</f>
        <v/>
      </c>
      <c r="H55" s="49">
        <f>'1_Raw_Games'!B1188</f>
        <v/>
      </c>
      <c r="I55" s="48">
        <f>'1_Raw_Games'!D1188</f>
        <v/>
      </c>
      <c r="J55" s="48">
        <f>'1_Raw_Games'!C1188</f>
        <v/>
      </c>
      <c r="K55" s="51">
        <f>SUMPRODUCT(($A$4:$A$2271=I55)*$E$4:$E$2271*$C$4:$C$2271)/SUMPRODUCT(($A$4:$A$2271=I55)*$E$4:$E$2271)-SUMPRODUCT(($A$4:$A$2271=I55)*0.5^((H55-$B$4:$B$2271)/'2_Params'!$B$12)*$C$4:$C$2271)/SUMPRODUCT(($A$4:$A$2271=I55)*0.5^((H55-$B$4:$B$2271)/'2_Params'!$B$12))</f>
        <v/>
      </c>
      <c r="L55" s="51">
        <f>SUMPRODUCT(($A$4:$A$2271=J55)*$E$4:$E$2271*$C$4:$C$2271)/SUMPRODUCT(($A$4:$A$2271=J55)*$E$4:$E$2271)-SUMPRODUCT(($A$4:$A$2271=J55)*0.5^((H55-$B$4:$B$2271)/'2_Params'!$B$12)*$C$4:$C$2271)/SUMPRODUCT(($A$4:$A$2271=J55)*0.5^((H55-$B$4:$B$2271)/'2_Params'!$B$12))</f>
        <v/>
      </c>
      <c r="M55" s="51">
        <f>K55-L55</f>
        <v/>
      </c>
      <c r="N55" s="53" t="n">
        <v>4.0295767470716</v>
      </c>
      <c r="O55" s="54">
        <f>ABS(M55-N55)</f>
        <v/>
      </c>
    </row>
    <row r="56" ht="15" customHeight="1" s="35">
      <c r="A56" s="48">
        <f>'1_Raw_Games'!D55</f>
        <v/>
      </c>
      <c r="B56" s="49">
        <f>'1_Raw_Games'!B55</f>
        <v/>
      </c>
      <c r="C56" s="48">
        <f>'1_Raw_Games'!P55</f>
        <v/>
      </c>
      <c r="D56" s="34">
        <f>COUNTIFS($A$4:$A$2271,A56,$B$4:$B$2271,"&gt;"&amp;B56)</f>
        <v/>
      </c>
      <c r="E56" s="34">
        <f>IF(D56&lt;'2_Params'!$B$13,1,0)</f>
        <v/>
      </c>
      <c r="G56" s="48">
        <f>'1_Raw_Games'!A1189</f>
        <v/>
      </c>
      <c r="H56" s="49">
        <f>'1_Raw_Games'!B1189</f>
        <v/>
      </c>
      <c r="I56" s="48">
        <f>'1_Raw_Games'!D1189</f>
        <v/>
      </c>
      <c r="J56" s="48">
        <f>'1_Raw_Games'!C1189</f>
        <v/>
      </c>
      <c r="K56" s="51">
        <f>SUMPRODUCT(($A$4:$A$2271=I56)*$E$4:$E$2271*$C$4:$C$2271)/SUMPRODUCT(($A$4:$A$2271=I56)*$E$4:$E$2271)-SUMPRODUCT(($A$4:$A$2271=I56)*0.5^((H56-$B$4:$B$2271)/'2_Params'!$B$12)*$C$4:$C$2271)/SUMPRODUCT(($A$4:$A$2271=I56)*0.5^((H56-$B$4:$B$2271)/'2_Params'!$B$12))</f>
        <v/>
      </c>
      <c r="L56" s="51">
        <f>SUMPRODUCT(($A$4:$A$2271=J56)*$E$4:$E$2271*$C$4:$C$2271)/SUMPRODUCT(($A$4:$A$2271=J56)*$E$4:$E$2271)-SUMPRODUCT(($A$4:$A$2271=J56)*0.5^((H56-$B$4:$B$2271)/'2_Params'!$B$12)*$C$4:$C$2271)/SUMPRODUCT(($A$4:$A$2271=J56)*0.5^((H56-$B$4:$B$2271)/'2_Params'!$B$12))</f>
        <v/>
      </c>
      <c r="M56" s="51">
        <f>K56-L56</f>
        <v/>
      </c>
      <c r="N56" s="53" t="n">
        <v>-1.18383291008526</v>
      </c>
      <c r="O56" s="54">
        <f>ABS(M56-N56)</f>
        <v/>
      </c>
    </row>
    <row r="57" ht="15" customHeight="1" s="35">
      <c r="A57" s="48">
        <f>'1_Raw_Games'!D56</f>
        <v/>
      </c>
      <c r="B57" s="49">
        <f>'1_Raw_Games'!B56</f>
        <v/>
      </c>
      <c r="C57" s="48">
        <f>'1_Raw_Games'!P56</f>
        <v/>
      </c>
      <c r="D57" s="34">
        <f>COUNTIFS($A$4:$A$2271,A57,$B$4:$B$2271,"&gt;"&amp;B57)</f>
        <v/>
      </c>
      <c r="E57" s="34">
        <f>IF(D57&lt;'2_Params'!$B$13,1,0)</f>
        <v/>
      </c>
      <c r="G57" s="48">
        <f>'1_Raw_Games'!A1190</f>
        <v/>
      </c>
      <c r="H57" s="49">
        <f>'1_Raw_Games'!B1190</f>
        <v/>
      </c>
      <c r="I57" s="48">
        <f>'1_Raw_Games'!D1190</f>
        <v/>
      </c>
      <c r="J57" s="48">
        <f>'1_Raw_Games'!C1190</f>
        <v/>
      </c>
      <c r="K57" s="51">
        <f>SUMPRODUCT(($A$4:$A$2271=I57)*$E$4:$E$2271*$C$4:$C$2271)/SUMPRODUCT(($A$4:$A$2271=I57)*$E$4:$E$2271)-SUMPRODUCT(($A$4:$A$2271=I57)*0.5^((H57-$B$4:$B$2271)/'2_Params'!$B$12)*$C$4:$C$2271)/SUMPRODUCT(($A$4:$A$2271=I57)*0.5^((H57-$B$4:$B$2271)/'2_Params'!$B$12))</f>
        <v/>
      </c>
      <c r="L57" s="51">
        <f>SUMPRODUCT(($A$4:$A$2271=J57)*$E$4:$E$2271*$C$4:$C$2271)/SUMPRODUCT(($A$4:$A$2271=J57)*$E$4:$E$2271)-SUMPRODUCT(($A$4:$A$2271=J57)*0.5^((H57-$B$4:$B$2271)/'2_Params'!$B$12)*$C$4:$C$2271)/SUMPRODUCT(($A$4:$A$2271=J57)*0.5^((H57-$B$4:$B$2271)/'2_Params'!$B$12))</f>
        <v/>
      </c>
      <c r="M57" s="51">
        <f>K57-L57</f>
        <v/>
      </c>
      <c r="N57" s="53" t="n">
        <v>-4.78313358219801</v>
      </c>
      <c r="O57" s="54">
        <f>ABS(M57-N57)</f>
        <v/>
      </c>
    </row>
    <row r="58" ht="15" customHeight="1" s="35">
      <c r="A58" s="48">
        <f>'1_Raw_Games'!D57</f>
        <v/>
      </c>
      <c r="B58" s="49">
        <f>'1_Raw_Games'!B57</f>
        <v/>
      </c>
      <c r="C58" s="48">
        <f>'1_Raw_Games'!P57</f>
        <v/>
      </c>
      <c r="D58" s="34">
        <f>COUNTIFS($A$4:$A$2271,A58,$B$4:$B$2271,"&gt;"&amp;B58)</f>
        <v/>
      </c>
      <c r="E58" s="34">
        <f>IF(D58&lt;'2_Params'!$B$13,1,0)</f>
        <v/>
      </c>
      <c r="G58" s="48">
        <f>'1_Raw_Games'!A1191</f>
        <v/>
      </c>
      <c r="H58" s="49">
        <f>'1_Raw_Games'!B1191</f>
        <v/>
      </c>
      <c r="I58" s="48">
        <f>'1_Raw_Games'!D1191</f>
        <v/>
      </c>
      <c r="J58" s="48">
        <f>'1_Raw_Games'!C1191</f>
        <v/>
      </c>
      <c r="K58" s="51">
        <f>SUMPRODUCT(($A$4:$A$2271=I58)*$E$4:$E$2271*$C$4:$C$2271)/SUMPRODUCT(($A$4:$A$2271=I58)*$E$4:$E$2271)-SUMPRODUCT(($A$4:$A$2271=I58)*0.5^((H58-$B$4:$B$2271)/'2_Params'!$B$12)*$C$4:$C$2271)/SUMPRODUCT(($A$4:$A$2271=I58)*0.5^((H58-$B$4:$B$2271)/'2_Params'!$B$12))</f>
        <v/>
      </c>
      <c r="L58" s="51">
        <f>SUMPRODUCT(($A$4:$A$2271=J58)*$E$4:$E$2271*$C$4:$C$2271)/SUMPRODUCT(($A$4:$A$2271=J58)*$E$4:$E$2271)-SUMPRODUCT(($A$4:$A$2271=J58)*0.5^((H58-$B$4:$B$2271)/'2_Params'!$B$12)*$C$4:$C$2271)/SUMPRODUCT(($A$4:$A$2271=J58)*0.5^((H58-$B$4:$B$2271)/'2_Params'!$B$12))</f>
        <v/>
      </c>
      <c r="M58" s="51">
        <f>K58-L58</f>
        <v/>
      </c>
      <c r="N58" s="53" t="n">
        <v>-8.277372334468501</v>
      </c>
      <c r="O58" s="54">
        <f>ABS(M58-N58)</f>
        <v/>
      </c>
    </row>
    <row r="59" ht="15" customHeight="1" s="35">
      <c r="A59" s="48">
        <f>'1_Raw_Games'!D58</f>
        <v/>
      </c>
      <c r="B59" s="49">
        <f>'1_Raw_Games'!B58</f>
        <v/>
      </c>
      <c r="C59" s="48">
        <f>'1_Raw_Games'!P58</f>
        <v/>
      </c>
      <c r="D59" s="34">
        <f>COUNTIFS($A$4:$A$2271,A59,$B$4:$B$2271,"&gt;"&amp;B59)</f>
        <v/>
      </c>
      <c r="E59" s="34">
        <f>IF(D59&lt;'2_Params'!$B$13,1,0)</f>
        <v/>
      </c>
      <c r="G59" s="48">
        <f>'1_Raw_Games'!A1192</f>
        <v/>
      </c>
      <c r="H59" s="49">
        <f>'1_Raw_Games'!B1192</f>
        <v/>
      </c>
      <c r="I59" s="48">
        <f>'1_Raw_Games'!D1192</f>
        <v/>
      </c>
      <c r="J59" s="48">
        <f>'1_Raw_Games'!C1192</f>
        <v/>
      </c>
      <c r="K59" s="51">
        <f>SUMPRODUCT(($A$4:$A$2271=I59)*$E$4:$E$2271*$C$4:$C$2271)/SUMPRODUCT(($A$4:$A$2271=I59)*$E$4:$E$2271)-SUMPRODUCT(($A$4:$A$2271=I59)*0.5^((H59-$B$4:$B$2271)/'2_Params'!$B$12)*$C$4:$C$2271)/SUMPRODUCT(($A$4:$A$2271=I59)*0.5^((H59-$B$4:$B$2271)/'2_Params'!$B$12))</f>
        <v/>
      </c>
      <c r="L59" s="51">
        <f>SUMPRODUCT(($A$4:$A$2271=J59)*$E$4:$E$2271*$C$4:$C$2271)/SUMPRODUCT(($A$4:$A$2271=J59)*$E$4:$E$2271)-SUMPRODUCT(($A$4:$A$2271=J59)*0.5^((H59-$B$4:$B$2271)/'2_Params'!$B$12)*$C$4:$C$2271)/SUMPRODUCT(($A$4:$A$2271=J59)*0.5^((H59-$B$4:$B$2271)/'2_Params'!$B$12))</f>
        <v/>
      </c>
      <c r="M59" s="51">
        <f>K59-L59</f>
        <v/>
      </c>
      <c r="N59" s="53" t="n">
        <v>5.01389268351698</v>
      </c>
      <c r="O59" s="54">
        <f>ABS(M59-N59)</f>
        <v/>
      </c>
    </row>
    <row r="60" ht="15" customHeight="1" s="35">
      <c r="A60" s="48">
        <f>'1_Raw_Games'!D59</f>
        <v/>
      </c>
      <c r="B60" s="49">
        <f>'1_Raw_Games'!B59</f>
        <v/>
      </c>
      <c r="C60" s="48">
        <f>'1_Raw_Games'!P59</f>
        <v/>
      </c>
      <c r="D60" s="34">
        <f>COUNTIFS($A$4:$A$2271,A60,$B$4:$B$2271,"&gt;"&amp;B60)</f>
        <v/>
      </c>
      <c r="E60" s="34">
        <f>IF(D60&lt;'2_Params'!$B$13,1,0)</f>
        <v/>
      </c>
      <c r="G60" s="48">
        <f>'1_Raw_Games'!A1193</f>
        <v/>
      </c>
      <c r="H60" s="49">
        <f>'1_Raw_Games'!B1193</f>
        <v/>
      </c>
      <c r="I60" s="48">
        <f>'1_Raw_Games'!D1193</f>
        <v/>
      </c>
      <c r="J60" s="48">
        <f>'1_Raw_Games'!C1193</f>
        <v/>
      </c>
      <c r="K60" s="51">
        <f>SUMPRODUCT(($A$4:$A$2271=I60)*$E$4:$E$2271*$C$4:$C$2271)/SUMPRODUCT(($A$4:$A$2271=I60)*$E$4:$E$2271)-SUMPRODUCT(($A$4:$A$2271=I60)*0.5^((H60-$B$4:$B$2271)/'2_Params'!$B$12)*$C$4:$C$2271)/SUMPRODUCT(($A$4:$A$2271=I60)*0.5^((H60-$B$4:$B$2271)/'2_Params'!$B$12))</f>
        <v/>
      </c>
      <c r="L60" s="51">
        <f>SUMPRODUCT(($A$4:$A$2271=J60)*$E$4:$E$2271*$C$4:$C$2271)/SUMPRODUCT(($A$4:$A$2271=J60)*$E$4:$E$2271)-SUMPRODUCT(($A$4:$A$2271=J60)*0.5^((H60-$B$4:$B$2271)/'2_Params'!$B$12)*$C$4:$C$2271)/SUMPRODUCT(($A$4:$A$2271=J60)*0.5^((H60-$B$4:$B$2271)/'2_Params'!$B$12))</f>
        <v/>
      </c>
      <c r="M60" s="51">
        <f>K60-L60</f>
        <v/>
      </c>
      <c r="N60" s="53" t="n">
        <v>-5.00977031515414</v>
      </c>
      <c r="O60" s="54">
        <f>ABS(M60-N60)</f>
        <v/>
      </c>
    </row>
    <row r="61" ht="15" customHeight="1" s="35">
      <c r="A61" s="48">
        <f>'1_Raw_Games'!D60</f>
        <v/>
      </c>
      <c r="B61" s="49">
        <f>'1_Raw_Games'!B60</f>
        <v/>
      </c>
      <c r="C61" s="48">
        <f>'1_Raw_Games'!P60</f>
        <v/>
      </c>
      <c r="D61" s="34">
        <f>COUNTIFS($A$4:$A$2271,A61,$B$4:$B$2271,"&gt;"&amp;B61)</f>
        <v/>
      </c>
      <c r="E61" s="34">
        <f>IF(D61&lt;'2_Params'!$B$13,1,0)</f>
        <v/>
      </c>
      <c r="G61" s="48">
        <f>'1_Raw_Games'!A1194</f>
        <v/>
      </c>
      <c r="H61" s="49">
        <f>'1_Raw_Games'!B1194</f>
        <v/>
      </c>
      <c r="I61" s="48">
        <f>'1_Raw_Games'!D1194</f>
        <v/>
      </c>
      <c r="J61" s="48">
        <f>'1_Raw_Games'!C1194</f>
        <v/>
      </c>
      <c r="K61" s="51">
        <f>SUMPRODUCT(($A$4:$A$2271=I61)*$E$4:$E$2271*$C$4:$C$2271)/SUMPRODUCT(($A$4:$A$2271=I61)*$E$4:$E$2271)-SUMPRODUCT(($A$4:$A$2271=I61)*0.5^((H61-$B$4:$B$2271)/'2_Params'!$B$12)*$C$4:$C$2271)/SUMPRODUCT(($A$4:$A$2271=I61)*0.5^((H61-$B$4:$B$2271)/'2_Params'!$B$12))</f>
        <v/>
      </c>
      <c r="L61" s="51">
        <f>SUMPRODUCT(($A$4:$A$2271=J61)*$E$4:$E$2271*$C$4:$C$2271)/SUMPRODUCT(($A$4:$A$2271=J61)*$E$4:$E$2271)-SUMPRODUCT(($A$4:$A$2271=J61)*0.5^((H61-$B$4:$B$2271)/'2_Params'!$B$12)*$C$4:$C$2271)/SUMPRODUCT(($A$4:$A$2271=J61)*0.5^((H61-$B$4:$B$2271)/'2_Params'!$B$12))</f>
        <v/>
      </c>
      <c r="M61" s="51">
        <f>K61-L61</f>
        <v/>
      </c>
      <c r="N61" s="53" t="n">
        <v>12.6764705900366</v>
      </c>
      <c r="O61" s="54">
        <f>ABS(M61-N61)</f>
        <v/>
      </c>
    </row>
    <row r="62" ht="15" customHeight="1" s="35">
      <c r="A62" s="48">
        <f>'1_Raw_Games'!D61</f>
        <v/>
      </c>
      <c r="B62" s="49">
        <f>'1_Raw_Games'!B61</f>
        <v/>
      </c>
      <c r="C62" s="48">
        <f>'1_Raw_Games'!P61</f>
        <v/>
      </c>
      <c r="D62" s="34">
        <f>COUNTIFS($A$4:$A$2271,A62,$B$4:$B$2271,"&gt;"&amp;B62)</f>
        <v/>
      </c>
      <c r="E62" s="34">
        <f>IF(D62&lt;'2_Params'!$B$13,1,0)</f>
        <v/>
      </c>
      <c r="G62" s="48">
        <f>'1_Raw_Games'!A1195</f>
        <v/>
      </c>
      <c r="H62" s="49">
        <f>'1_Raw_Games'!B1195</f>
        <v/>
      </c>
      <c r="I62" s="48">
        <f>'1_Raw_Games'!D1195</f>
        <v/>
      </c>
      <c r="J62" s="48">
        <f>'1_Raw_Games'!C1195</f>
        <v/>
      </c>
      <c r="K62" s="51">
        <f>SUMPRODUCT(($A$4:$A$2271=I62)*$E$4:$E$2271*$C$4:$C$2271)/SUMPRODUCT(($A$4:$A$2271=I62)*$E$4:$E$2271)-SUMPRODUCT(($A$4:$A$2271=I62)*0.5^((H62-$B$4:$B$2271)/'2_Params'!$B$12)*$C$4:$C$2271)/SUMPRODUCT(($A$4:$A$2271=I62)*0.5^((H62-$B$4:$B$2271)/'2_Params'!$B$12))</f>
        <v/>
      </c>
      <c r="L62" s="51">
        <f>SUMPRODUCT(($A$4:$A$2271=J62)*$E$4:$E$2271*$C$4:$C$2271)/SUMPRODUCT(($A$4:$A$2271=J62)*$E$4:$E$2271)-SUMPRODUCT(($A$4:$A$2271=J62)*0.5^((H62-$B$4:$B$2271)/'2_Params'!$B$12)*$C$4:$C$2271)/SUMPRODUCT(($A$4:$A$2271=J62)*0.5^((H62-$B$4:$B$2271)/'2_Params'!$B$12))</f>
        <v/>
      </c>
      <c r="M62" s="51">
        <f>K62-L62</f>
        <v/>
      </c>
      <c r="N62" s="53" t="n">
        <v>-2.02357696355169</v>
      </c>
      <c r="O62" s="54">
        <f>ABS(M62-N62)</f>
        <v/>
      </c>
    </row>
    <row r="63" ht="15" customHeight="1" s="35">
      <c r="A63" s="48">
        <f>'1_Raw_Games'!D62</f>
        <v/>
      </c>
      <c r="B63" s="49">
        <f>'1_Raw_Games'!B62</f>
        <v/>
      </c>
      <c r="C63" s="48">
        <f>'1_Raw_Games'!P62</f>
        <v/>
      </c>
      <c r="D63" s="34">
        <f>COUNTIFS($A$4:$A$2271,A63,$B$4:$B$2271,"&gt;"&amp;B63)</f>
        <v/>
      </c>
      <c r="E63" s="34">
        <f>IF(D63&lt;'2_Params'!$B$13,1,0)</f>
        <v/>
      </c>
      <c r="G63" s="48">
        <f>'1_Raw_Games'!A1196</f>
        <v/>
      </c>
      <c r="H63" s="49">
        <f>'1_Raw_Games'!B1196</f>
        <v/>
      </c>
      <c r="I63" s="48">
        <f>'1_Raw_Games'!D1196</f>
        <v/>
      </c>
      <c r="J63" s="48">
        <f>'1_Raw_Games'!C1196</f>
        <v/>
      </c>
      <c r="K63" s="51">
        <f>SUMPRODUCT(($A$4:$A$2271=I63)*$E$4:$E$2271*$C$4:$C$2271)/SUMPRODUCT(($A$4:$A$2271=I63)*$E$4:$E$2271)-SUMPRODUCT(($A$4:$A$2271=I63)*0.5^((H63-$B$4:$B$2271)/'2_Params'!$B$12)*$C$4:$C$2271)/SUMPRODUCT(($A$4:$A$2271=I63)*0.5^((H63-$B$4:$B$2271)/'2_Params'!$B$12))</f>
        <v/>
      </c>
      <c r="L63" s="51">
        <f>SUMPRODUCT(($A$4:$A$2271=J63)*$E$4:$E$2271*$C$4:$C$2271)/SUMPRODUCT(($A$4:$A$2271=J63)*$E$4:$E$2271)-SUMPRODUCT(($A$4:$A$2271=J63)*0.5^((H63-$B$4:$B$2271)/'2_Params'!$B$12)*$C$4:$C$2271)/SUMPRODUCT(($A$4:$A$2271=J63)*0.5^((H63-$B$4:$B$2271)/'2_Params'!$B$12))</f>
        <v/>
      </c>
      <c r="M63" s="51">
        <f>K63-L63</f>
        <v/>
      </c>
      <c r="N63" s="53" t="n">
        <v>5.60712236763933</v>
      </c>
      <c r="O63" s="54">
        <f>ABS(M63-N63)</f>
        <v/>
      </c>
    </row>
    <row r="64" ht="15" customHeight="1" s="35">
      <c r="A64" s="48">
        <f>'1_Raw_Games'!D63</f>
        <v/>
      </c>
      <c r="B64" s="49">
        <f>'1_Raw_Games'!B63</f>
        <v/>
      </c>
      <c r="C64" s="48">
        <f>'1_Raw_Games'!P63</f>
        <v/>
      </c>
      <c r="D64" s="34">
        <f>COUNTIFS($A$4:$A$2271,A64,$B$4:$B$2271,"&gt;"&amp;B64)</f>
        <v/>
      </c>
      <c r="E64" s="34">
        <f>IF(D64&lt;'2_Params'!$B$13,1,0)</f>
        <v/>
      </c>
      <c r="G64" s="48">
        <f>'1_Raw_Games'!A1197</f>
        <v/>
      </c>
      <c r="H64" s="49">
        <f>'1_Raw_Games'!B1197</f>
        <v/>
      </c>
      <c r="I64" s="48">
        <f>'1_Raw_Games'!D1197</f>
        <v/>
      </c>
      <c r="J64" s="48">
        <f>'1_Raw_Games'!C1197</f>
        <v/>
      </c>
      <c r="K64" s="51">
        <f>SUMPRODUCT(($A$4:$A$2271=I64)*$E$4:$E$2271*$C$4:$C$2271)/SUMPRODUCT(($A$4:$A$2271=I64)*$E$4:$E$2271)-SUMPRODUCT(($A$4:$A$2271=I64)*0.5^((H64-$B$4:$B$2271)/'2_Params'!$B$12)*$C$4:$C$2271)/SUMPRODUCT(($A$4:$A$2271=I64)*0.5^((H64-$B$4:$B$2271)/'2_Params'!$B$12))</f>
        <v/>
      </c>
      <c r="L64" s="51">
        <f>SUMPRODUCT(($A$4:$A$2271=J64)*$E$4:$E$2271*$C$4:$C$2271)/SUMPRODUCT(($A$4:$A$2271=J64)*$E$4:$E$2271)-SUMPRODUCT(($A$4:$A$2271=J64)*0.5^((H64-$B$4:$B$2271)/'2_Params'!$B$12)*$C$4:$C$2271)/SUMPRODUCT(($A$4:$A$2271=J64)*0.5^((H64-$B$4:$B$2271)/'2_Params'!$B$12))</f>
        <v/>
      </c>
      <c r="M64" s="51">
        <f>K64-L64</f>
        <v/>
      </c>
      <c r="N64" s="53" t="n">
        <v>12.5764270607035</v>
      </c>
      <c r="O64" s="54">
        <f>ABS(M64-N64)</f>
        <v/>
      </c>
    </row>
    <row r="65" ht="15" customHeight="1" s="35">
      <c r="A65" s="48">
        <f>'1_Raw_Games'!D64</f>
        <v/>
      </c>
      <c r="B65" s="49">
        <f>'1_Raw_Games'!B64</f>
        <v/>
      </c>
      <c r="C65" s="48">
        <f>'1_Raw_Games'!P64</f>
        <v/>
      </c>
      <c r="D65" s="34">
        <f>COUNTIFS($A$4:$A$2271,A65,$B$4:$B$2271,"&gt;"&amp;B65)</f>
        <v/>
      </c>
      <c r="E65" s="34">
        <f>IF(D65&lt;'2_Params'!$B$13,1,0)</f>
        <v/>
      </c>
      <c r="G65" s="48">
        <f>'1_Raw_Games'!A1198</f>
        <v/>
      </c>
      <c r="H65" s="49">
        <f>'1_Raw_Games'!B1198</f>
        <v/>
      </c>
      <c r="I65" s="48">
        <f>'1_Raw_Games'!D1198</f>
        <v/>
      </c>
      <c r="J65" s="48">
        <f>'1_Raw_Games'!C1198</f>
        <v/>
      </c>
      <c r="K65" s="51">
        <f>SUMPRODUCT(($A$4:$A$2271=I65)*$E$4:$E$2271*$C$4:$C$2271)/SUMPRODUCT(($A$4:$A$2271=I65)*$E$4:$E$2271)-SUMPRODUCT(($A$4:$A$2271=I65)*0.5^((H65-$B$4:$B$2271)/'2_Params'!$B$12)*$C$4:$C$2271)/SUMPRODUCT(($A$4:$A$2271=I65)*0.5^((H65-$B$4:$B$2271)/'2_Params'!$B$12))</f>
        <v/>
      </c>
      <c r="L65" s="51">
        <f>SUMPRODUCT(($A$4:$A$2271=J65)*$E$4:$E$2271*$C$4:$C$2271)/SUMPRODUCT(($A$4:$A$2271=J65)*$E$4:$E$2271)-SUMPRODUCT(($A$4:$A$2271=J65)*0.5^((H65-$B$4:$B$2271)/'2_Params'!$B$12)*$C$4:$C$2271)/SUMPRODUCT(($A$4:$A$2271=J65)*0.5^((H65-$B$4:$B$2271)/'2_Params'!$B$12))</f>
        <v/>
      </c>
      <c r="M65" s="51">
        <f>K65-L65</f>
        <v/>
      </c>
      <c r="N65" s="53" t="n">
        <v>-0.528908026491904</v>
      </c>
      <c r="O65" s="54">
        <f>ABS(M65-N65)</f>
        <v/>
      </c>
    </row>
    <row r="66" ht="15" customHeight="1" s="35">
      <c r="A66" s="48">
        <f>'1_Raw_Games'!D65</f>
        <v/>
      </c>
      <c r="B66" s="49">
        <f>'1_Raw_Games'!B65</f>
        <v/>
      </c>
      <c r="C66" s="48">
        <f>'1_Raw_Games'!P65</f>
        <v/>
      </c>
      <c r="D66" s="34">
        <f>COUNTIFS($A$4:$A$2271,A66,$B$4:$B$2271,"&gt;"&amp;B66)</f>
        <v/>
      </c>
      <c r="E66" s="34">
        <f>IF(D66&lt;'2_Params'!$B$13,1,0)</f>
        <v/>
      </c>
      <c r="G66" s="48">
        <f>'1_Raw_Games'!A1199</f>
        <v/>
      </c>
      <c r="H66" s="49">
        <f>'1_Raw_Games'!B1199</f>
        <v/>
      </c>
      <c r="I66" s="48">
        <f>'1_Raw_Games'!D1199</f>
        <v/>
      </c>
      <c r="J66" s="48">
        <f>'1_Raw_Games'!C1199</f>
        <v/>
      </c>
      <c r="K66" s="51">
        <f>SUMPRODUCT(($A$4:$A$2271=I66)*$E$4:$E$2271*$C$4:$C$2271)/SUMPRODUCT(($A$4:$A$2271=I66)*$E$4:$E$2271)-SUMPRODUCT(($A$4:$A$2271=I66)*0.5^((H66-$B$4:$B$2271)/'2_Params'!$B$12)*$C$4:$C$2271)/SUMPRODUCT(($A$4:$A$2271=I66)*0.5^((H66-$B$4:$B$2271)/'2_Params'!$B$12))</f>
        <v/>
      </c>
      <c r="L66" s="51">
        <f>SUMPRODUCT(($A$4:$A$2271=J66)*$E$4:$E$2271*$C$4:$C$2271)/SUMPRODUCT(($A$4:$A$2271=J66)*$E$4:$E$2271)-SUMPRODUCT(($A$4:$A$2271=J66)*0.5^((H66-$B$4:$B$2271)/'2_Params'!$B$12)*$C$4:$C$2271)/SUMPRODUCT(($A$4:$A$2271=J66)*0.5^((H66-$B$4:$B$2271)/'2_Params'!$B$12))</f>
        <v/>
      </c>
      <c r="M66" s="51">
        <f>K66-L66</f>
        <v/>
      </c>
      <c r="N66" s="53" t="n">
        <v>-2.65221332408764</v>
      </c>
      <c r="O66" s="54">
        <f>ABS(M66-N66)</f>
        <v/>
      </c>
    </row>
    <row r="67" ht="15" customHeight="1" s="35">
      <c r="A67" s="48">
        <f>'1_Raw_Games'!D66</f>
        <v/>
      </c>
      <c r="B67" s="49">
        <f>'1_Raw_Games'!B66</f>
        <v/>
      </c>
      <c r="C67" s="48">
        <f>'1_Raw_Games'!P66</f>
        <v/>
      </c>
      <c r="D67" s="34">
        <f>COUNTIFS($A$4:$A$2271,A67,$B$4:$B$2271,"&gt;"&amp;B67)</f>
        <v/>
      </c>
      <c r="E67" s="34">
        <f>IF(D67&lt;'2_Params'!$B$13,1,0)</f>
        <v/>
      </c>
      <c r="G67" s="48">
        <f>'1_Raw_Games'!A1200</f>
        <v/>
      </c>
      <c r="H67" s="49">
        <f>'1_Raw_Games'!B1200</f>
        <v/>
      </c>
      <c r="I67" s="48">
        <f>'1_Raw_Games'!D1200</f>
        <v/>
      </c>
      <c r="J67" s="48">
        <f>'1_Raw_Games'!C1200</f>
        <v/>
      </c>
      <c r="K67" s="51">
        <f>SUMPRODUCT(($A$4:$A$2271=I67)*$E$4:$E$2271*$C$4:$C$2271)/SUMPRODUCT(($A$4:$A$2271=I67)*$E$4:$E$2271)-SUMPRODUCT(($A$4:$A$2271=I67)*0.5^((H67-$B$4:$B$2271)/'2_Params'!$B$12)*$C$4:$C$2271)/SUMPRODUCT(($A$4:$A$2271=I67)*0.5^((H67-$B$4:$B$2271)/'2_Params'!$B$12))</f>
        <v/>
      </c>
      <c r="L67" s="51">
        <f>SUMPRODUCT(($A$4:$A$2271=J67)*$E$4:$E$2271*$C$4:$C$2271)/SUMPRODUCT(($A$4:$A$2271=J67)*$E$4:$E$2271)-SUMPRODUCT(($A$4:$A$2271=J67)*0.5^((H67-$B$4:$B$2271)/'2_Params'!$B$12)*$C$4:$C$2271)/SUMPRODUCT(($A$4:$A$2271=J67)*0.5^((H67-$B$4:$B$2271)/'2_Params'!$B$12))</f>
        <v/>
      </c>
      <c r="M67" s="51">
        <f>K67-L67</f>
        <v/>
      </c>
      <c r="N67" s="53" t="n">
        <v>1.11819170243719</v>
      </c>
      <c r="O67" s="54">
        <f>ABS(M67-N67)</f>
        <v/>
      </c>
    </row>
    <row r="68" ht="15" customHeight="1" s="35">
      <c r="A68" s="48">
        <f>'1_Raw_Games'!D67</f>
        <v/>
      </c>
      <c r="B68" s="49">
        <f>'1_Raw_Games'!B67</f>
        <v/>
      </c>
      <c r="C68" s="48">
        <f>'1_Raw_Games'!P67</f>
        <v/>
      </c>
      <c r="D68" s="34">
        <f>COUNTIFS($A$4:$A$2271,A68,$B$4:$B$2271,"&gt;"&amp;B68)</f>
        <v/>
      </c>
      <c r="E68" s="34">
        <f>IF(D68&lt;'2_Params'!$B$13,1,0)</f>
        <v/>
      </c>
      <c r="G68" s="48">
        <f>'1_Raw_Games'!A1201</f>
        <v/>
      </c>
      <c r="H68" s="49">
        <f>'1_Raw_Games'!B1201</f>
        <v/>
      </c>
      <c r="I68" s="48">
        <f>'1_Raw_Games'!D1201</f>
        <v/>
      </c>
      <c r="J68" s="48">
        <f>'1_Raw_Games'!C1201</f>
        <v/>
      </c>
      <c r="K68" s="51">
        <f>SUMPRODUCT(($A$4:$A$2271=I68)*$E$4:$E$2271*$C$4:$C$2271)/SUMPRODUCT(($A$4:$A$2271=I68)*$E$4:$E$2271)-SUMPRODUCT(($A$4:$A$2271=I68)*0.5^((H68-$B$4:$B$2271)/'2_Params'!$B$12)*$C$4:$C$2271)/SUMPRODUCT(($A$4:$A$2271=I68)*0.5^((H68-$B$4:$B$2271)/'2_Params'!$B$12))</f>
        <v/>
      </c>
      <c r="L68" s="51">
        <f>SUMPRODUCT(($A$4:$A$2271=J68)*$E$4:$E$2271*$C$4:$C$2271)/SUMPRODUCT(($A$4:$A$2271=J68)*$E$4:$E$2271)-SUMPRODUCT(($A$4:$A$2271=J68)*0.5^((H68-$B$4:$B$2271)/'2_Params'!$B$12)*$C$4:$C$2271)/SUMPRODUCT(($A$4:$A$2271=J68)*0.5^((H68-$B$4:$B$2271)/'2_Params'!$B$12))</f>
        <v/>
      </c>
      <c r="M68" s="51">
        <f>K68-L68</f>
        <v/>
      </c>
      <c r="N68" s="53" t="n">
        <v>2.29697338799201</v>
      </c>
      <c r="O68" s="54">
        <f>ABS(M68-N68)</f>
        <v/>
      </c>
    </row>
    <row r="69" ht="15" customHeight="1" s="35">
      <c r="A69" s="48">
        <f>'1_Raw_Games'!D68</f>
        <v/>
      </c>
      <c r="B69" s="49">
        <f>'1_Raw_Games'!B68</f>
        <v/>
      </c>
      <c r="C69" s="48">
        <f>'1_Raw_Games'!P68</f>
        <v/>
      </c>
      <c r="D69" s="34">
        <f>COUNTIFS($A$4:$A$2271,A69,$B$4:$B$2271,"&gt;"&amp;B69)</f>
        <v/>
      </c>
      <c r="E69" s="34">
        <f>IF(D69&lt;'2_Params'!$B$13,1,0)</f>
        <v/>
      </c>
      <c r="G69" s="48">
        <f>'1_Raw_Games'!A1202</f>
        <v/>
      </c>
      <c r="H69" s="49">
        <f>'1_Raw_Games'!B1202</f>
        <v/>
      </c>
      <c r="I69" s="48">
        <f>'1_Raw_Games'!D1202</f>
        <v/>
      </c>
      <c r="J69" s="48">
        <f>'1_Raw_Games'!C1202</f>
        <v/>
      </c>
      <c r="K69" s="51">
        <f>SUMPRODUCT(($A$4:$A$2271=I69)*$E$4:$E$2271*$C$4:$C$2271)/SUMPRODUCT(($A$4:$A$2271=I69)*$E$4:$E$2271)-SUMPRODUCT(($A$4:$A$2271=I69)*0.5^((H69-$B$4:$B$2271)/'2_Params'!$B$12)*$C$4:$C$2271)/SUMPRODUCT(($A$4:$A$2271=I69)*0.5^((H69-$B$4:$B$2271)/'2_Params'!$B$12))</f>
        <v/>
      </c>
      <c r="L69" s="51">
        <f>SUMPRODUCT(($A$4:$A$2271=J69)*$E$4:$E$2271*$C$4:$C$2271)/SUMPRODUCT(($A$4:$A$2271=J69)*$E$4:$E$2271)-SUMPRODUCT(($A$4:$A$2271=J69)*0.5^((H69-$B$4:$B$2271)/'2_Params'!$B$12)*$C$4:$C$2271)/SUMPRODUCT(($A$4:$A$2271=J69)*0.5^((H69-$B$4:$B$2271)/'2_Params'!$B$12))</f>
        <v/>
      </c>
      <c r="M69" s="51">
        <f>K69-L69</f>
        <v/>
      </c>
      <c r="N69" s="53" t="n">
        <v>-7.99867134746422</v>
      </c>
      <c r="O69" s="54">
        <f>ABS(M69-N69)</f>
        <v/>
      </c>
    </row>
    <row r="70" ht="15" customHeight="1" s="35">
      <c r="A70" s="48">
        <f>'1_Raw_Games'!D69</f>
        <v/>
      </c>
      <c r="B70" s="49">
        <f>'1_Raw_Games'!B69</f>
        <v/>
      </c>
      <c r="C70" s="48">
        <f>'1_Raw_Games'!P69</f>
        <v/>
      </c>
      <c r="D70" s="34">
        <f>COUNTIFS($A$4:$A$2271,A70,$B$4:$B$2271,"&gt;"&amp;B70)</f>
        <v/>
      </c>
      <c r="E70" s="34">
        <f>IF(D70&lt;'2_Params'!$B$13,1,0)</f>
        <v/>
      </c>
      <c r="G70" s="48">
        <f>'1_Raw_Games'!A1203</f>
        <v/>
      </c>
      <c r="H70" s="49">
        <f>'1_Raw_Games'!B1203</f>
        <v/>
      </c>
      <c r="I70" s="48">
        <f>'1_Raw_Games'!D1203</f>
        <v/>
      </c>
      <c r="J70" s="48">
        <f>'1_Raw_Games'!C1203</f>
        <v/>
      </c>
      <c r="K70" s="51">
        <f>SUMPRODUCT(($A$4:$A$2271=I70)*$E$4:$E$2271*$C$4:$C$2271)/SUMPRODUCT(($A$4:$A$2271=I70)*$E$4:$E$2271)-SUMPRODUCT(($A$4:$A$2271=I70)*0.5^((H70-$B$4:$B$2271)/'2_Params'!$B$12)*$C$4:$C$2271)/SUMPRODUCT(($A$4:$A$2271=I70)*0.5^((H70-$B$4:$B$2271)/'2_Params'!$B$12))</f>
        <v/>
      </c>
      <c r="L70" s="51">
        <f>SUMPRODUCT(($A$4:$A$2271=J70)*$E$4:$E$2271*$C$4:$C$2271)/SUMPRODUCT(($A$4:$A$2271=J70)*$E$4:$E$2271)-SUMPRODUCT(($A$4:$A$2271=J70)*0.5^((H70-$B$4:$B$2271)/'2_Params'!$B$12)*$C$4:$C$2271)/SUMPRODUCT(($A$4:$A$2271=J70)*0.5^((H70-$B$4:$B$2271)/'2_Params'!$B$12))</f>
        <v/>
      </c>
      <c r="M70" s="51">
        <f>K70-L70</f>
        <v/>
      </c>
      <c r="N70" s="53" t="n">
        <v>4.30347541193639</v>
      </c>
      <c r="O70" s="54">
        <f>ABS(M70-N70)</f>
        <v/>
      </c>
    </row>
    <row r="71" ht="15" customHeight="1" s="35">
      <c r="A71" s="48">
        <f>'1_Raw_Games'!D70</f>
        <v/>
      </c>
      <c r="B71" s="49">
        <f>'1_Raw_Games'!B70</f>
        <v/>
      </c>
      <c r="C71" s="48">
        <f>'1_Raw_Games'!P70</f>
        <v/>
      </c>
      <c r="D71" s="34">
        <f>COUNTIFS($A$4:$A$2271,A71,$B$4:$B$2271,"&gt;"&amp;B71)</f>
        <v/>
      </c>
      <c r="E71" s="34">
        <f>IF(D71&lt;'2_Params'!$B$13,1,0)</f>
        <v/>
      </c>
      <c r="G71" s="48">
        <f>'1_Raw_Games'!A1204</f>
        <v/>
      </c>
      <c r="H71" s="49">
        <f>'1_Raw_Games'!B1204</f>
        <v/>
      </c>
      <c r="I71" s="48">
        <f>'1_Raw_Games'!D1204</f>
        <v/>
      </c>
      <c r="J71" s="48">
        <f>'1_Raw_Games'!C1204</f>
        <v/>
      </c>
      <c r="K71" s="51">
        <f>SUMPRODUCT(($A$4:$A$2271=I71)*$E$4:$E$2271*$C$4:$C$2271)/SUMPRODUCT(($A$4:$A$2271=I71)*$E$4:$E$2271)-SUMPRODUCT(($A$4:$A$2271=I71)*0.5^((H71-$B$4:$B$2271)/'2_Params'!$B$12)*$C$4:$C$2271)/SUMPRODUCT(($A$4:$A$2271=I71)*0.5^((H71-$B$4:$B$2271)/'2_Params'!$B$12))</f>
        <v/>
      </c>
      <c r="L71" s="51">
        <f>SUMPRODUCT(($A$4:$A$2271=J71)*$E$4:$E$2271*$C$4:$C$2271)/SUMPRODUCT(($A$4:$A$2271=J71)*$E$4:$E$2271)-SUMPRODUCT(($A$4:$A$2271=J71)*0.5^((H71-$B$4:$B$2271)/'2_Params'!$B$12)*$C$4:$C$2271)/SUMPRODUCT(($A$4:$A$2271=J71)*0.5^((H71-$B$4:$B$2271)/'2_Params'!$B$12))</f>
        <v/>
      </c>
      <c r="M71" s="51">
        <f>K71-L71</f>
        <v/>
      </c>
      <c r="N71" s="53" t="n">
        <v>6.49720913034197</v>
      </c>
      <c r="O71" s="54">
        <f>ABS(M71-N71)</f>
        <v/>
      </c>
    </row>
    <row r="72" ht="15" customHeight="1" s="35">
      <c r="A72" s="48">
        <f>'1_Raw_Games'!D71</f>
        <v/>
      </c>
      <c r="B72" s="49">
        <f>'1_Raw_Games'!B71</f>
        <v/>
      </c>
      <c r="C72" s="48">
        <f>'1_Raw_Games'!P71</f>
        <v/>
      </c>
      <c r="D72" s="34">
        <f>COUNTIFS($A$4:$A$2271,A72,$B$4:$B$2271,"&gt;"&amp;B72)</f>
        <v/>
      </c>
      <c r="E72" s="34">
        <f>IF(D72&lt;'2_Params'!$B$13,1,0)</f>
        <v/>
      </c>
      <c r="G72" s="48">
        <f>'1_Raw_Games'!A1205</f>
        <v/>
      </c>
      <c r="H72" s="49">
        <f>'1_Raw_Games'!B1205</f>
        <v/>
      </c>
      <c r="I72" s="48">
        <f>'1_Raw_Games'!D1205</f>
        <v/>
      </c>
      <c r="J72" s="48">
        <f>'1_Raw_Games'!C1205</f>
        <v/>
      </c>
      <c r="K72" s="51">
        <f>SUMPRODUCT(($A$4:$A$2271=I72)*$E$4:$E$2271*$C$4:$C$2271)/SUMPRODUCT(($A$4:$A$2271=I72)*$E$4:$E$2271)-SUMPRODUCT(($A$4:$A$2271=I72)*0.5^((H72-$B$4:$B$2271)/'2_Params'!$B$12)*$C$4:$C$2271)/SUMPRODUCT(($A$4:$A$2271=I72)*0.5^((H72-$B$4:$B$2271)/'2_Params'!$B$12))</f>
        <v/>
      </c>
      <c r="L72" s="51">
        <f>SUMPRODUCT(($A$4:$A$2271=J72)*$E$4:$E$2271*$C$4:$C$2271)/SUMPRODUCT(($A$4:$A$2271=J72)*$E$4:$E$2271)-SUMPRODUCT(($A$4:$A$2271=J72)*0.5^((H72-$B$4:$B$2271)/'2_Params'!$B$12)*$C$4:$C$2271)/SUMPRODUCT(($A$4:$A$2271=J72)*0.5^((H72-$B$4:$B$2271)/'2_Params'!$B$12))</f>
        <v/>
      </c>
      <c r="M72" s="51">
        <f>K72-L72</f>
        <v/>
      </c>
      <c r="N72" s="53" t="n">
        <v>4.78313358219801</v>
      </c>
      <c r="O72" s="54">
        <f>ABS(M72-N72)</f>
        <v/>
      </c>
    </row>
    <row r="73" ht="15" customHeight="1" s="35">
      <c r="A73" s="48">
        <f>'1_Raw_Games'!D72</f>
        <v/>
      </c>
      <c r="B73" s="49">
        <f>'1_Raw_Games'!B72</f>
        <v/>
      </c>
      <c r="C73" s="48">
        <f>'1_Raw_Games'!P72</f>
        <v/>
      </c>
      <c r="D73" s="34">
        <f>COUNTIFS($A$4:$A$2271,A73,$B$4:$B$2271,"&gt;"&amp;B73)</f>
        <v/>
      </c>
      <c r="E73" s="34">
        <f>IF(D73&lt;'2_Params'!$B$13,1,0)</f>
        <v/>
      </c>
      <c r="G73" s="48">
        <f>'1_Raw_Games'!A1206</f>
        <v/>
      </c>
      <c r="H73" s="49">
        <f>'1_Raw_Games'!B1206</f>
        <v/>
      </c>
      <c r="I73" s="48">
        <f>'1_Raw_Games'!D1206</f>
        <v/>
      </c>
      <c r="J73" s="48">
        <f>'1_Raw_Games'!C1206</f>
        <v/>
      </c>
      <c r="K73" s="51">
        <f>SUMPRODUCT(($A$4:$A$2271=I73)*$E$4:$E$2271*$C$4:$C$2271)/SUMPRODUCT(($A$4:$A$2271=I73)*$E$4:$E$2271)-SUMPRODUCT(($A$4:$A$2271=I73)*0.5^((H73-$B$4:$B$2271)/'2_Params'!$B$12)*$C$4:$C$2271)/SUMPRODUCT(($A$4:$A$2271=I73)*0.5^((H73-$B$4:$B$2271)/'2_Params'!$B$12))</f>
        <v/>
      </c>
      <c r="L73" s="51">
        <f>SUMPRODUCT(($A$4:$A$2271=J73)*$E$4:$E$2271*$C$4:$C$2271)/SUMPRODUCT(($A$4:$A$2271=J73)*$E$4:$E$2271)-SUMPRODUCT(($A$4:$A$2271=J73)*0.5^((H73-$B$4:$B$2271)/'2_Params'!$B$12)*$C$4:$C$2271)/SUMPRODUCT(($A$4:$A$2271=J73)*0.5^((H73-$B$4:$B$2271)/'2_Params'!$B$12))</f>
        <v/>
      </c>
      <c r="M73" s="51">
        <f>K73-L73</f>
        <v/>
      </c>
      <c r="N73" s="53" t="n">
        <v>-1.424264535122</v>
      </c>
      <c r="O73" s="54">
        <f>ABS(M73-N73)</f>
        <v/>
      </c>
    </row>
    <row r="74" ht="15" customHeight="1" s="35">
      <c r="A74" s="48">
        <f>'1_Raw_Games'!D73</f>
        <v/>
      </c>
      <c r="B74" s="49">
        <f>'1_Raw_Games'!B73</f>
        <v/>
      </c>
      <c r="C74" s="48">
        <f>'1_Raw_Games'!P73</f>
        <v/>
      </c>
      <c r="D74" s="34">
        <f>COUNTIFS($A$4:$A$2271,A74,$B$4:$B$2271,"&gt;"&amp;B74)</f>
        <v/>
      </c>
      <c r="E74" s="34">
        <f>IF(D74&lt;'2_Params'!$B$13,1,0)</f>
        <v/>
      </c>
      <c r="G74" s="48">
        <f>'1_Raw_Games'!A1207</f>
        <v/>
      </c>
      <c r="H74" s="49">
        <f>'1_Raw_Games'!B1207</f>
        <v/>
      </c>
      <c r="I74" s="48">
        <f>'1_Raw_Games'!D1207</f>
        <v/>
      </c>
      <c r="J74" s="48">
        <f>'1_Raw_Games'!C1207</f>
        <v/>
      </c>
      <c r="K74" s="51">
        <f>SUMPRODUCT(($A$4:$A$2271=I74)*$E$4:$E$2271*$C$4:$C$2271)/SUMPRODUCT(($A$4:$A$2271=I74)*$E$4:$E$2271)-SUMPRODUCT(($A$4:$A$2271=I74)*0.5^((H74-$B$4:$B$2271)/'2_Params'!$B$12)*$C$4:$C$2271)/SUMPRODUCT(($A$4:$A$2271=I74)*0.5^((H74-$B$4:$B$2271)/'2_Params'!$B$12))</f>
        <v/>
      </c>
      <c r="L74" s="51">
        <f>SUMPRODUCT(($A$4:$A$2271=J74)*$E$4:$E$2271*$C$4:$C$2271)/SUMPRODUCT(($A$4:$A$2271=J74)*$E$4:$E$2271)-SUMPRODUCT(($A$4:$A$2271=J74)*0.5^((H74-$B$4:$B$2271)/'2_Params'!$B$12)*$C$4:$C$2271)/SUMPRODUCT(($A$4:$A$2271=J74)*0.5^((H74-$B$4:$B$2271)/'2_Params'!$B$12))</f>
        <v/>
      </c>
      <c r="M74" s="51">
        <f>K74-L74</f>
        <v/>
      </c>
      <c r="N74" s="53" t="n">
        <v>0.853523638871664</v>
      </c>
      <c r="O74" s="54">
        <f>ABS(M74-N74)</f>
        <v/>
      </c>
    </row>
    <row r="75" ht="15" customHeight="1" s="35">
      <c r="A75" s="48">
        <f>'1_Raw_Games'!D74</f>
        <v/>
      </c>
      <c r="B75" s="49">
        <f>'1_Raw_Games'!B74</f>
        <v/>
      </c>
      <c r="C75" s="48">
        <f>'1_Raw_Games'!P74</f>
        <v/>
      </c>
      <c r="D75" s="34">
        <f>COUNTIFS($A$4:$A$2271,A75,$B$4:$B$2271,"&gt;"&amp;B75)</f>
        <v/>
      </c>
      <c r="E75" s="34">
        <f>IF(D75&lt;'2_Params'!$B$13,1,0)</f>
        <v/>
      </c>
      <c r="G75" s="48">
        <f>'1_Raw_Games'!A1208</f>
        <v/>
      </c>
      <c r="H75" s="49">
        <f>'1_Raw_Games'!B1208</f>
        <v/>
      </c>
      <c r="I75" s="48">
        <f>'1_Raw_Games'!D1208</f>
        <v/>
      </c>
      <c r="J75" s="48">
        <f>'1_Raw_Games'!C1208</f>
        <v/>
      </c>
      <c r="K75" s="51">
        <f>SUMPRODUCT(($A$4:$A$2271=I75)*$E$4:$E$2271*$C$4:$C$2271)/SUMPRODUCT(($A$4:$A$2271=I75)*$E$4:$E$2271)-SUMPRODUCT(($A$4:$A$2271=I75)*0.5^((H75-$B$4:$B$2271)/'2_Params'!$B$12)*$C$4:$C$2271)/SUMPRODUCT(($A$4:$A$2271=I75)*0.5^((H75-$B$4:$B$2271)/'2_Params'!$B$12))</f>
        <v/>
      </c>
      <c r="L75" s="51">
        <f>SUMPRODUCT(($A$4:$A$2271=J75)*$E$4:$E$2271*$C$4:$C$2271)/SUMPRODUCT(($A$4:$A$2271=J75)*$E$4:$E$2271)-SUMPRODUCT(($A$4:$A$2271=J75)*0.5^((H75-$B$4:$B$2271)/'2_Params'!$B$12)*$C$4:$C$2271)/SUMPRODUCT(($A$4:$A$2271=J75)*0.5^((H75-$B$4:$B$2271)/'2_Params'!$B$12))</f>
        <v/>
      </c>
      <c r="M75" s="51">
        <f>K75-L75</f>
        <v/>
      </c>
      <c r="N75" s="53" t="n">
        <v>-4.23906178871572</v>
      </c>
      <c r="O75" s="54">
        <f>ABS(M75-N75)</f>
        <v/>
      </c>
    </row>
    <row r="76" ht="15" customHeight="1" s="35">
      <c r="A76" s="48">
        <f>'1_Raw_Games'!D75</f>
        <v/>
      </c>
      <c r="B76" s="49">
        <f>'1_Raw_Games'!B75</f>
        <v/>
      </c>
      <c r="C76" s="48">
        <f>'1_Raw_Games'!P75</f>
        <v/>
      </c>
      <c r="D76" s="34">
        <f>COUNTIFS($A$4:$A$2271,A76,$B$4:$B$2271,"&gt;"&amp;B76)</f>
        <v/>
      </c>
      <c r="E76" s="34">
        <f>IF(D76&lt;'2_Params'!$B$13,1,0)</f>
        <v/>
      </c>
      <c r="G76" s="48">
        <f>'1_Raw_Games'!A1209</f>
        <v/>
      </c>
      <c r="H76" s="49">
        <f>'1_Raw_Games'!B1209</f>
        <v/>
      </c>
      <c r="I76" s="48">
        <f>'1_Raw_Games'!D1209</f>
        <v/>
      </c>
      <c r="J76" s="48">
        <f>'1_Raw_Games'!C1209</f>
        <v/>
      </c>
      <c r="K76" s="51">
        <f>SUMPRODUCT(($A$4:$A$2271=I76)*$E$4:$E$2271*$C$4:$C$2271)/SUMPRODUCT(($A$4:$A$2271=I76)*$E$4:$E$2271)-SUMPRODUCT(($A$4:$A$2271=I76)*0.5^((H76-$B$4:$B$2271)/'2_Params'!$B$12)*$C$4:$C$2271)/SUMPRODUCT(($A$4:$A$2271=I76)*0.5^((H76-$B$4:$B$2271)/'2_Params'!$B$12))</f>
        <v/>
      </c>
      <c r="L76" s="51">
        <f>SUMPRODUCT(($A$4:$A$2271=J76)*$E$4:$E$2271*$C$4:$C$2271)/SUMPRODUCT(($A$4:$A$2271=J76)*$E$4:$E$2271)-SUMPRODUCT(($A$4:$A$2271=J76)*0.5^((H76-$B$4:$B$2271)/'2_Params'!$B$12)*$C$4:$C$2271)/SUMPRODUCT(($A$4:$A$2271=J76)*0.5^((H76-$B$4:$B$2271)/'2_Params'!$B$12))</f>
        <v/>
      </c>
      <c r="M76" s="51">
        <f>K76-L76</f>
        <v/>
      </c>
      <c r="N76" s="53" t="n">
        <v>5.8345408160207</v>
      </c>
      <c r="O76" s="54">
        <f>ABS(M76-N76)</f>
        <v/>
      </c>
    </row>
    <row r="77" ht="15" customHeight="1" s="35">
      <c r="A77" s="48">
        <f>'1_Raw_Games'!D76</f>
        <v/>
      </c>
      <c r="B77" s="49">
        <f>'1_Raw_Games'!B76</f>
        <v/>
      </c>
      <c r="C77" s="48">
        <f>'1_Raw_Games'!P76</f>
        <v/>
      </c>
      <c r="D77" s="34">
        <f>COUNTIFS($A$4:$A$2271,A77,$B$4:$B$2271,"&gt;"&amp;B77)</f>
        <v/>
      </c>
      <c r="E77" s="34">
        <f>IF(D77&lt;'2_Params'!$B$13,1,0)</f>
        <v/>
      </c>
      <c r="G77" s="48">
        <f>'1_Raw_Games'!A1210</f>
        <v/>
      </c>
      <c r="H77" s="49">
        <f>'1_Raw_Games'!B1210</f>
        <v/>
      </c>
      <c r="I77" s="48">
        <f>'1_Raw_Games'!D1210</f>
        <v/>
      </c>
      <c r="J77" s="48">
        <f>'1_Raw_Games'!C1210</f>
        <v/>
      </c>
      <c r="K77" s="51">
        <f>SUMPRODUCT(($A$4:$A$2271=I77)*$E$4:$E$2271*$C$4:$C$2271)/SUMPRODUCT(($A$4:$A$2271=I77)*$E$4:$E$2271)-SUMPRODUCT(($A$4:$A$2271=I77)*0.5^((H77-$B$4:$B$2271)/'2_Params'!$B$12)*$C$4:$C$2271)/SUMPRODUCT(($A$4:$A$2271=I77)*0.5^((H77-$B$4:$B$2271)/'2_Params'!$B$12))</f>
        <v/>
      </c>
      <c r="L77" s="51">
        <f>SUMPRODUCT(($A$4:$A$2271=J77)*$E$4:$E$2271*$C$4:$C$2271)/SUMPRODUCT(($A$4:$A$2271=J77)*$E$4:$E$2271)-SUMPRODUCT(($A$4:$A$2271=J77)*0.5^((H77-$B$4:$B$2271)/'2_Params'!$B$12)*$C$4:$C$2271)/SUMPRODUCT(($A$4:$A$2271=J77)*0.5^((H77-$B$4:$B$2271)/'2_Params'!$B$12))</f>
        <v/>
      </c>
      <c r="M77" s="51">
        <f>K77-L77</f>
        <v/>
      </c>
      <c r="N77" s="53" t="n">
        <v>1.96177975318128</v>
      </c>
      <c r="O77" s="54">
        <f>ABS(M77-N77)</f>
        <v/>
      </c>
    </row>
    <row r="78" ht="15" customHeight="1" s="35">
      <c r="A78" s="48">
        <f>'1_Raw_Games'!D77</f>
        <v/>
      </c>
      <c r="B78" s="49">
        <f>'1_Raw_Games'!B77</f>
        <v/>
      </c>
      <c r="C78" s="48">
        <f>'1_Raw_Games'!P77</f>
        <v/>
      </c>
      <c r="D78" s="34">
        <f>COUNTIFS($A$4:$A$2271,A78,$B$4:$B$2271,"&gt;"&amp;B78)</f>
        <v/>
      </c>
      <c r="E78" s="34">
        <f>IF(D78&lt;'2_Params'!$B$13,1,0)</f>
        <v/>
      </c>
      <c r="G78" s="48">
        <f>'1_Raw_Games'!A1211</f>
        <v/>
      </c>
      <c r="H78" s="49">
        <f>'1_Raw_Games'!B1211</f>
        <v/>
      </c>
      <c r="I78" s="48">
        <f>'1_Raw_Games'!D1211</f>
        <v/>
      </c>
      <c r="J78" s="48">
        <f>'1_Raw_Games'!C1211</f>
        <v/>
      </c>
      <c r="K78" s="51">
        <f>SUMPRODUCT(($A$4:$A$2271=I78)*$E$4:$E$2271*$C$4:$C$2271)/SUMPRODUCT(($A$4:$A$2271=I78)*$E$4:$E$2271)-SUMPRODUCT(($A$4:$A$2271=I78)*0.5^((H78-$B$4:$B$2271)/'2_Params'!$B$12)*$C$4:$C$2271)/SUMPRODUCT(($A$4:$A$2271=I78)*0.5^((H78-$B$4:$B$2271)/'2_Params'!$B$12))</f>
        <v/>
      </c>
      <c r="L78" s="51">
        <f>SUMPRODUCT(($A$4:$A$2271=J78)*$E$4:$E$2271*$C$4:$C$2271)/SUMPRODUCT(($A$4:$A$2271=J78)*$E$4:$E$2271)-SUMPRODUCT(($A$4:$A$2271=J78)*0.5^((H78-$B$4:$B$2271)/'2_Params'!$B$12)*$C$4:$C$2271)/SUMPRODUCT(($A$4:$A$2271=J78)*0.5^((H78-$B$4:$B$2271)/'2_Params'!$B$12))</f>
        <v/>
      </c>
      <c r="M78" s="51">
        <f>K78-L78</f>
        <v/>
      </c>
      <c r="N78" s="53" t="n">
        <v>-3.04230852448118</v>
      </c>
      <c r="O78" s="54">
        <f>ABS(M78-N78)</f>
        <v/>
      </c>
    </row>
    <row r="79" ht="15" customHeight="1" s="35">
      <c r="A79" s="48">
        <f>'1_Raw_Games'!D78</f>
        <v/>
      </c>
      <c r="B79" s="49">
        <f>'1_Raw_Games'!B78</f>
        <v/>
      </c>
      <c r="C79" s="48">
        <f>'1_Raw_Games'!P78</f>
        <v/>
      </c>
      <c r="D79" s="34">
        <f>COUNTIFS($A$4:$A$2271,A79,$B$4:$B$2271,"&gt;"&amp;B79)</f>
        <v/>
      </c>
      <c r="E79" s="34">
        <f>IF(D79&lt;'2_Params'!$B$13,1,0)</f>
        <v/>
      </c>
      <c r="G79" s="48">
        <f>'1_Raw_Games'!A1212</f>
        <v/>
      </c>
      <c r="H79" s="49">
        <f>'1_Raw_Games'!B1212</f>
        <v/>
      </c>
      <c r="I79" s="48">
        <f>'1_Raw_Games'!D1212</f>
        <v/>
      </c>
      <c r="J79" s="48">
        <f>'1_Raw_Games'!C1212</f>
        <v/>
      </c>
      <c r="K79" s="51">
        <f>SUMPRODUCT(($A$4:$A$2271=I79)*$E$4:$E$2271*$C$4:$C$2271)/SUMPRODUCT(($A$4:$A$2271=I79)*$E$4:$E$2271)-SUMPRODUCT(($A$4:$A$2271=I79)*0.5^((H79-$B$4:$B$2271)/'2_Params'!$B$12)*$C$4:$C$2271)/SUMPRODUCT(($A$4:$A$2271=I79)*0.5^((H79-$B$4:$B$2271)/'2_Params'!$B$12))</f>
        <v/>
      </c>
      <c r="L79" s="51">
        <f>SUMPRODUCT(($A$4:$A$2271=J79)*$E$4:$E$2271*$C$4:$C$2271)/SUMPRODUCT(($A$4:$A$2271=J79)*$E$4:$E$2271)-SUMPRODUCT(($A$4:$A$2271=J79)*0.5^((H79-$B$4:$B$2271)/'2_Params'!$B$12)*$C$4:$C$2271)/SUMPRODUCT(($A$4:$A$2271=J79)*0.5^((H79-$B$4:$B$2271)/'2_Params'!$B$12))</f>
        <v/>
      </c>
      <c r="M79" s="51">
        <f>K79-L79</f>
        <v/>
      </c>
      <c r="N79" s="53" t="n">
        <v>8.588420682385671</v>
      </c>
      <c r="O79" s="54">
        <f>ABS(M79-N79)</f>
        <v/>
      </c>
    </row>
    <row r="80" ht="15" customHeight="1" s="35">
      <c r="A80" s="48">
        <f>'1_Raw_Games'!D79</f>
        <v/>
      </c>
      <c r="B80" s="49">
        <f>'1_Raw_Games'!B79</f>
        <v/>
      </c>
      <c r="C80" s="48">
        <f>'1_Raw_Games'!P79</f>
        <v/>
      </c>
      <c r="D80" s="34">
        <f>COUNTIFS($A$4:$A$2271,A80,$B$4:$B$2271,"&gt;"&amp;B80)</f>
        <v/>
      </c>
      <c r="E80" s="34">
        <f>IF(D80&lt;'2_Params'!$B$13,1,0)</f>
        <v/>
      </c>
      <c r="G80" s="48">
        <f>'1_Raw_Games'!A1213</f>
        <v/>
      </c>
      <c r="H80" s="49">
        <f>'1_Raw_Games'!B1213</f>
        <v/>
      </c>
      <c r="I80" s="48">
        <f>'1_Raw_Games'!D1213</f>
        <v/>
      </c>
      <c r="J80" s="48">
        <f>'1_Raw_Games'!C1213</f>
        <v/>
      </c>
      <c r="K80" s="51">
        <f>SUMPRODUCT(($A$4:$A$2271=I80)*$E$4:$E$2271*$C$4:$C$2271)/SUMPRODUCT(($A$4:$A$2271=I80)*$E$4:$E$2271)-SUMPRODUCT(($A$4:$A$2271=I80)*0.5^((H80-$B$4:$B$2271)/'2_Params'!$B$12)*$C$4:$C$2271)/SUMPRODUCT(($A$4:$A$2271=I80)*0.5^((H80-$B$4:$B$2271)/'2_Params'!$B$12))</f>
        <v/>
      </c>
      <c r="L80" s="51">
        <f>SUMPRODUCT(($A$4:$A$2271=J80)*$E$4:$E$2271*$C$4:$C$2271)/SUMPRODUCT(($A$4:$A$2271=J80)*$E$4:$E$2271)-SUMPRODUCT(($A$4:$A$2271=J80)*0.5^((H80-$B$4:$B$2271)/'2_Params'!$B$12)*$C$4:$C$2271)/SUMPRODUCT(($A$4:$A$2271=J80)*0.5^((H80-$B$4:$B$2271)/'2_Params'!$B$12))</f>
        <v/>
      </c>
      <c r="M80" s="51">
        <f>K80-L80</f>
        <v/>
      </c>
      <c r="N80" s="53" t="n">
        <v>6.58215369611965</v>
      </c>
      <c r="O80" s="54">
        <f>ABS(M80-N80)</f>
        <v/>
      </c>
    </row>
    <row r="81" ht="15" customHeight="1" s="35">
      <c r="A81" s="48">
        <f>'1_Raw_Games'!D80</f>
        <v/>
      </c>
      <c r="B81" s="49">
        <f>'1_Raw_Games'!B80</f>
        <v/>
      </c>
      <c r="C81" s="48">
        <f>'1_Raw_Games'!P80</f>
        <v/>
      </c>
      <c r="D81" s="34">
        <f>COUNTIFS($A$4:$A$2271,A81,$B$4:$B$2271,"&gt;"&amp;B81)</f>
        <v/>
      </c>
      <c r="E81" s="34">
        <f>IF(D81&lt;'2_Params'!$B$13,1,0)</f>
        <v/>
      </c>
      <c r="G81" s="48">
        <f>'1_Raw_Games'!A1214</f>
        <v/>
      </c>
      <c r="H81" s="49">
        <f>'1_Raw_Games'!B1214</f>
        <v/>
      </c>
      <c r="I81" s="48">
        <f>'1_Raw_Games'!D1214</f>
        <v/>
      </c>
      <c r="J81" s="48">
        <f>'1_Raw_Games'!C1214</f>
        <v/>
      </c>
      <c r="K81" s="51">
        <f>SUMPRODUCT(($A$4:$A$2271=I81)*$E$4:$E$2271*$C$4:$C$2271)/SUMPRODUCT(($A$4:$A$2271=I81)*$E$4:$E$2271)-SUMPRODUCT(($A$4:$A$2271=I81)*0.5^((H81-$B$4:$B$2271)/'2_Params'!$B$12)*$C$4:$C$2271)/SUMPRODUCT(($A$4:$A$2271=I81)*0.5^((H81-$B$4:$B$2271)/'2_Params'!$B$12))</f>
        <v/>
      </c>
      <c r="L81" s="51">
        <f>SUMPRODUCT(($A$4:$A$2271=J81)*$E$4:$E$2271*$C$4:$C$2271)/SUMPRODUCT(($A$4:$A$2271=J81)*$E$4:$E$2271)-SUMPRODUCT(($A$4:$A$2271=J81)*0.5^((H81-$B$4:$B$2271)/'2_Params'!$B$12)*$C$4:$C$2271)/SUMPRODUCT(($A$4:$A$2271=J81)*0.5^((H81-$B$4:$B$2271)/'2_Params'!$B$12))</f>
        <v/>
      </c>
      <c r="M81" s="51">
        <f>K81-L81</f>
        <v/>
      </c>
      <c r="N81" s="53" t="n">
        <v>1.95509952554768</v>
      </c>
      <c r="O81" s="54">
        <f>ABS(M81-N81)</f>
        <v/>
      </c>
    </row>
    <row r="82" ht="15" customHeight="1" s="35">
      <c r="A82" s="48">
        <f>'1_Raw_Games'!D81</f>
        <v/>
      </c>
      <c r="B82" s="49">
        <f>'1_Raw_Games'!B81</f>
        <v/>
      </c>
      <c r="C82" s="48">
        <f>'1_Raw_Games'!P81</f>
        <v/>
      </c>
      <c r="D82" s="34">
        <f>COUNTIFS($A$4:$A$2271,A82,$B$4:$B$2271,"&gt;"&amp;B82)</f>
        <v/>
      </c>
      <c r="E82" s="34">
        <f>IF(D82&lt;'2_Params'!$B$13,1,0)</f>
        <v/>
      </c>
      <c r="G82" s="48">
        <f>'1_Raw_Games'!A1215</f>
        <v/>
      </c>
      <c r="H82" s="49">
        <f>'1_Raw_Games'!B1215</f>
        <v/>
      </c>
      <c r="I82" s="48">
        <f>'1_Raw_Games'!D1215</f>
        <v/>
      </c>
      <c r="J82" s="48">
        <f>'1_Raw_Games'!C1215</f>
        <v/>
      </c>
      <c r="K82" s="51">
        <f>SUMPRODUCT(($A$4:$A$2271=I82)*$E$4:$E$2271*$C$4:$C$2271)/SUMPRODUCT(($A$4:$A$2271=I82)*$E$4:$E$2271)-SUMPRODUCT(($A$4:$A$2271=I82)*0.5^((H82-$B$4:$B$2271)/'2_Params'!$B$12)*$C$4:$C$2271)/SUMPRODUCT(($A$4:$A$2271=I82)*0.5^((H82-$B$4:$B$2271)/'2_Params'!$B$12))</f>
        <v/>
      </c>
      <c r="L82" s="51">
        <f>SUMPRODUCT(($A$4:$A$2271=J82)*$E$4:$E$2271*$C$4:$C$2271)/SUMPRODUCT(($A$4:$A$2271=J82)*$E$4:$E$2271)-SUMPRODUCT(($A$4:$A$2271=J82)*0.5^((H82-$B$4:$B$2271)/'2_Params'!$B$12)*$C$4:$C$2271)/SUMPRODUCT(($A$4:$A$2271=J82)*0.5^((H82-$B$4:$B$2271)/'2_Params'!$B$12))</f>
        <v/>
      </c>
      <c r="M82" s="51">
        <f>K82-L82</f>
        <v/>
      </c>
      <c r="N82" s="53" t="n">
        <v>9.56861425046821</v>
      </c>
      <c r="O82" s="54">
        <f>ABS(M82-N82)</f>
        <v/>
      </c>
    </row>
    <row r="83" ht="15" customHeight="1" s="35">
      <c r="A83" s="48">
        <f>'1_Raw_Games'!D82</f>
        <v/>
      </c>
      <c r="B83" s="49">
        <f>'1_Raw_Games'!B82</f>
        <v/>
      </c>
      <c r="C83" s="48">
        <f>'1_Raw_Games'!P82</f>
        <v/>
      </c>
      <c r="D83" s="34">
        <f>COUNTIFS($A$4:$A$2271,A83,$B$4:$B$2271,"&gt;"&amp;B83)</f>
        <v/>
      </c>
      <c r="E83" s="34">
        <f>IF(D83&lt;'2_Params'!$B$13,1,0)</f>
        <v/>
      </c>
      <c r="G83" s="48">
        <f>'1_Raw_Games'!A1216</f>
        <v/>
      </c>
      <c r="H83" s="49">
        <f>'1_Raw_Games'!B1216</f>
        <v/>
      </c>
      <c r="I83" s="48">
        <f>'1_Raw_Games'!D1216</f>
        <v/>
      </c>
      <c r="J83" s="48">
        <f>'1_Raw_Games'!C1216</f>
        <v/>
      </c>
      <c r="K83" s="51">
        <f>SUMPRODUCT(($A$4:$A$2271=I83)*$E$4:$E$2271*$C$4:$C$2271)/SUMPRODUCT(($A$4:$A$2271=I83)*$E$4:$E$2271)-SUMPRODUCT(($A$4:$A$2271=I83)*0.5^((H83-$B$4:$B$2271)/'2_Params'!$B$12)*$C$4:$C$2271)/SUMPRODUCT(($A$4:$A$2271=I83)*0.5^((H83-$B$4:$B$2271)/'2_Params'!$B$12))</f>
        <v/>
      </c>
      <c r="L83" s="51">
        <f>SUMPRODUCT(($A$4:$A$2271=J83)*$E$4:$E$2271*$C$4:$C$2271)/SUMPRODUCT(($A$4:$A$2271=J83)*$E$4:$E$2271)-SUMPRODUCT(($A$4:$A$2271=J83)*0.5^((H83-$B$4:$B$2271)/'2_Params'!$B$12)*$C$4:$C$2271)/SUMPRODUCT(($A$4:$A$2271=J83)*0.5^((H83-$B$4:$B$2271)/'2_Params'!$B$12))</f>
        <v/>
      </c>
      <c r="M83" s="51">
        <f>K83-L83</f>
        <v/>
      </c>
      <c r="N83" s="53" t="n">
        <v>3.18710447262584</v>
      </c>
      <c r="O83" s="54">
        <f>ABS(M83-N83)</f>
        <v/>
      </c>
    </row>
    <row r="84" ht="15" customHeight="1" s="35">
      <c r="A84" s="48">
        <f>'1_Raw_Games'!D83</f>
        <v/>
      </c>
      <c r="B84" s="49">
        <f>'1_Raw_Games'!B83</f>
        <v/>
      </c>
      <c r="C84" s="48">
        <f>'1_Raw_Games'!P83</f>
        <v/>
      </c>
      <c r="D84" s="34">
        <f>COUNTIFS($A$4:$A$2271,A84,$B$4:$B$2271,"&gt;"&amp;B84)</f>
        <v/>
      </c>
      <c r="E84" s="34">
        <f>IF(D84&lt;'2_Params'!$B$13,1,0)</f>
        <v/>
      </c>
      <c r="G84" s="48">
        <f>'1_Raw_Games'!A1217</f>
        <v/>
      </c>
      <c r="H84" s="49">
        <f>'1_Raw_Games'!B1217</f>
        <v/>
      </c>
      <c r="I84" s="48">
        <f>'1_Raw_Games'!D1217</f>
        <v/>
      </c>
      <c r="J84" s="48">
        <f>'1_Raw_Games'!C1217</f>
        <v/>
      </c>
      <c r="K84" s="51">
        <f>SUMPRODUCT(($A$4:$A$2271=I84)*$E$4:$E$2271*$C$4:$C$2271)/SUMPRODUCT(($A$4:$A$2271=I84)*$E$4:$E$2271)-SUMPRODUCT(($A$4:$A$2271=I84)*0.5^((H84-$B$4:$B$2271)/'2_Params'!$B$12)*$C$4:$C$2271)/SUMPRODUCT(($A$4:$A$2271=I84)*0.5^((H84-$B$4:$B$2271)/'2_Params'!$B$12))</f>
        <v/>
      </c>
      <c r="L84" s="51">
        <f>SUMPRODUCT(($A$4:$A$2271=J84)*$E$4:$E$2271*$C$4:$C$2271)/SUMPRODUCT(($A$4:$A$2271=J84)*$E$4:$E$2271)-SUMPRODUCT(($A$4:$A$2271=J84)*0.5^((H84-$B$4:$B$2271)/'2_Params'!$B$12)*$C$4:$C$2271)/SUMPRODUCT(($A$4:$A$2271=J84)*0.5^((H84-$B$4:$B$2271)/'2_Params'!$B$12))</f>
        <v/>
      </c>
      <c r="M84" s="51">
        <f>K84-L84</f>
        <v/>
      </c>
      <c r="N84" s="53" t="n">
        <v>2.39802495597301</v>
      </c>
      <c r="O84" s="54">
        <f>ABS(M84-N84)</f>
        <v/>
      </c>
    </row>
    <row r="85" ht="15" customHeight="1" s="35">
      <c r="A85" s="48">
        <f>'1_Raw_Games'!D84</f>
        <v/>
      </c>
      <c r="B85" s="49">
        <f>'1_Raw_Games'!B84</f>
        <v/>
      </c>
      <c r="C85" s="48">
        <f>'1_Raw_Games'!P84</f>
        <v/>
      </c>
      <c r="D85" s="34">
        <f>COUNTIFS($A$4:$A$2271,A85,$B$4:$B$2271,"&gt;"&amp;B85)</f>
        <v/>
      </c>
      <c r="E85" s="34">
        <f>IF(D85&lt;'2_Params'!$B$13,1,0)</f>
        <v/>
      </c>
      <c r="G85" s="48">
        <f>'1_Raw_Games'!A1218</f>
        <v/>
      </c>
      <c r="H85" s="49">
        <f>'1_Raw_Games'!B1218</f>
        <v/>
      </c>
      <c r="I85" s="48">
        <f>'1_Raw_Games'!D1218</f>
        <v/>
      </c>
      <c r="J85" s="48">
        <f>'1_Raw_Games'!C1218</f>
        <v/>
      </c>
      <c r="K85" s="51">
        <f>SUMPRODUCT(($A$4:$A$2271=I85)*$E$4:$E$2271*$C$4:$C$2271)/SUMPRODUCT(($A$4:$A$2271=I85)*$E$4:$E$2271)-SUMPRODUCT(($A$4:$A$2271=I85)*0.5^((H85-$B$4:$B$2271)/'2_Params'!$B$12)*$C$4:$C$2271)/SUMPRODUCT(($A$4:$A$2271=I85)*0.5^((H85-$B$4:$B$2271)/'2_Params'!$B$12))</f>
        <v/>
      </c>
      <c r="L85" s="51">
        <f>SUMPRODUCT(($A$4:$A$2271=J85)*$E$4:$E$2271*$C$4:$C$2271)/SUMPRODUCT(($A$4:$A$2271=J85)*$E$4:$E$2271)-SUMPRODUCT(($A$4:$A$2271=J85)*0.5^((H85-$B$4:$B$2271)/'2_Params'!$B$12)*$C$4:$C$2271)/SUMPRODUCT(($A$4:$A$2271=J85)*0.5^((H85-$B$4:$B$2271)/'2_Params'!$B$12))</f>
        <v/>
      </c>
      <c r="M85" s="51">
        <f>K85-L85</f>
        <v/>
      </c>
      <c r="N85" s="53" t="n">
        <v>6.02759722873744</v>
      </c>
      <c r="O85" s="54">
        <f>ABS(M85-N85)</f>
        <v/>
      </c>
    </row>
    <row r="86" ht="15" customHeight="1" s="35">
      <c r="A86" s="48">
        <f>'1_Raw_Games'!D85</f>
        <v/>
      </c>
      <c r="B86" s="49">
        <f>'1_Raw_Games'!B85</f>
        <v/>
      </c>
      <c r="C86" s="48">
        <f>'1_Raw_Games'!P85</f>
        <v/>
      </c>
      <c r="D86" s="34">
        <f>COUNTIFS($A$4:$A$2271,A86,$B$4:$B$2271,"&gt;"&amp;B86)</f>
        <v/>
      </c>
      <c r="E86" s="34">
        <f>IF(D86&lt;'2_Params'!$B$13,1,0)</f>
        <v/>
      </c>
      <c r="G86" s="48">
        <f>'1_Raw_Games'!A1219</f>
        <v/>
      </c>
      <c r="H86" s="49">
        <f>'1_Raw_Games'!B1219</f>
        <v/>
      </c>
      <c r="I86" s="48">
        <f>'1_Raw_Games'!D1219</f>
        <v/>
      </c>
      <c r="J86" s="48">
        <f>'1_Raw_Games'!C1219</f>
        <v/>
      </c>
      <c r="K86" s="51">
        <f>SUMPRODUCT(($A$4:$A$2271=I86)*$E$4:$E$2271*$C$4:$C$2271)/SUMPRODUCT(($A$4:$A$2271=I86)*$E$4:$E$2271)-SUMPRODUCT(($A$4:$A$2271=I86)*0.5^((H86-$B$4:$B$2271)/'2_Params'!$B$12)*$C$4:$C$2271)/SUMPRODUCT(($A$4:$A$2271=I86)*0.5^((H86-$B$4:$B$2271)/'2_Params'!$B$12))</f>
        <v/>
      </c>
      <c r="L86" s="51">
        <f>SUMPRODUCT(($A$4:$A$2271=J86)*$E$4:$E$2271*$C$4:$C$2271)/SUMPRODUCT(($A$4:$A$2271=J86)*$E$4:$E$2271)-SUMPRODUCT(($A$4:$A$2271=J86)*0.5^((H86-$B$4:$B$2271)/'2_Params'!$B$12)*$C$4:$C$2271)/SUMPRODUCT(($A$4:$A$2271=J86)*0.5^((H86-$B$4:$B$2271)/'2_Params'!$B$12))</f>
        <v/>
      </c>
      <c r="M86" s="51">
        <f>K86-L86</f>
        <v/>
      </c>
      <c r="N86" s="53" t="n">
        <v>2.31047171127634</v>
      </c>
      <c r="O86" s="54">
        <f>ABS(M86-N86)</f>
        <v/>
      </c>
    </row>
    <row r="87" ht="15" customHeight="1" s="35">
      <c r="A87" s="48">
        <f>'1_Raw_Games'!D86</f>
        <v/>
      </c>
      <c r="B87" s="49">
        <f>'1_Raw_Games'!B86</f>
        <v/>
      </c>
      <c r="C87" s="48">
        <f>'1_Raw_Games'!P86</f>
        <v/>
      </c>
      <c r="D87" s="34">
        <f>COUNTIFS($A$4:$A$2271,A87,$B$4:$B$2271,"&gt;"&amp;B87)</f>
        <v/>
      </c>
      <c r="E87" s="34">
        <f>IF(D87&lt;'2_Params'!$B$13,1,0)</f>
        <v/>
      </c>
      <c r="G87" s="48">
        <f>'1_Raw_Games'!A1220</f>
        <v/>
      </c>
      <c r="H87" s="49">
        <f>'1_Raw_Games'!B1220</f>
        <v/>
      </c>
      <c r="I87" s="48">
        <f>'1_Raw_Games'!D1220</f>
        <v/>
      </c>
      <c r="J87" s="48">
        <f>'1_Raw_Games'!C1220</f>
        <v/>
      </c>
      <c r="K87" s="51">
        <f>SUMPRODUCT(($A$4:$A$2271=I87)*$E$4:$E$2271*$C$4:$C$2271)/SUMPRODUCT(($A$4:$A$2271=I87)*$E$4:$E$2271)-SUMPRODUCT(($A$4:$A$2271=I87)*0.5^((H87-$B$4:$B$2271)/'2_Params'!$B$12)*$C$4:$C$2271)/SUMPRODUCT(($A$4:$A$2271=I87)*0.5^((H87-$B$4:$B$2271)/'2_Params'!$B$12))</f>
        <v/>
      </c>
      <c r="L87" s="51">
        <f>SUMPRODUCT(($A$4:$A$2271=J87)*$E$4:$E$2271*$C$4:$C$2271)/SUMPRODUCT(($A$4:$A$2271=J87)*$E$4:$E$2271)-SUMPRODUCT(($A$4:$A$2271=J87)*0.5^((H87-$B$4:$B$2271)/'2_Params'!$B$12)*$C$4:$C$2271)/SUMPRODUCT(($A$4:$A$2271=J87)*0.5^((H87-$B$4:$B$2271)/'2_Params'!$B$12))</f>
        <v/>
      </c>
      <c r="M87" s="51">
        <f>K87-L87</f>
        <v/>
      </c>
      <c r="N87" s="53" t="n">
        <v>0.680629165051836</v>
      </c>
      <c r="O87" s="54">
        <f>ABS(M87-N87)</f>
        <v/>
      </c>
    </row>
    <row r="88" ht="15" customHeight="1" s="35">
      <c r="A88" s="48">
        <f>'1_Raw_Games'!D87</f>
        <v/>
      </c>
      <c r="B88" s="49">
        <f>'1_Raw_Games'!B87</f>
        <v/>
      </c>
      <c r="C88" s="48">
        <f>'1_Raw_Games'!P87</f>
        <v/>
      </c>
      <c r="D88" s="34">
        <f>COUNTIFS($A$4:$A$2271,A88,$B$4:$B$2271,"&gt;"&amp;B88)</f>
        <v/>
      </c>
      <c r="E88" s="34">
        <f>IF(D88&lt;'2_Params'!$B$13,1,0)</f>
        <v/>
      </c>
      <c r="G88" s="48">
        <f>'1_Raw_Games'!A1221</f>
        <v/>
      </c>
      <c r="H88" s="49">
        <f>'1_Raw_Games'!B1221</f>
        <v/>
      </c>
      <c r="I88" s="48">
        <f>'1_Raw_Games'!D1221</f>
        <v/>
      </c>
      <c r="J88" s="48">
        <f>'1_Raw_Games'!C1221</f>
        <v/>
      </c>
      <c r="K88" s="51">
        <f>SUMPRODUCT(($A$4:$A$2271=I88)*$E$4:$E$2271*$C$4:$C$2271)/SUMPRODUCT(($A$4:$A$2271=I88)*$E$4:$E$2271)-SUMPRODUCT(($A$4:$A$2271=I88)*0.5^((H88-$B$4:$B$2271)/'2_Params'!$B$12)*$C$4:$C$2271)/SUMPRODUCT(($A$4:$A$2271=I88)*0.5^((H88-$B$4:$B$2271)/'2_Params'!$B$12))</f>
        <v/>
      </c>
      <c r="L88" s="51">
        <f>SUMPRODUCT(($A$4:$A$2271=J88)*$E$4:$E$2271*$C$4:$C$2271)/SUMPRODUCT(($A$4:$A$2271=J88)*$E$4:$E$2271)-SUMPRODUCT(($A$4:$A$2271=J88)*0.5^((H88-$B$4:$B$2271)/'2_Params'!$B$12)*$C$4:$C$2271)/SUMPRODUCT(($A$4:$A$2271=J88)*0.5^((H88-$B$4:$B$2271)/'2_Params'!$B$12))</f>
        <v/>
      </c>
      <c r="M88" s="51">
        <f>K88-L88</f>
        <v/>
      </c>
      <c r="N88" s="53" t="n">
        <v>-13.5908144238163</v>
      </c>
      <c r="O88" s="54">
        <f>ABS(M88-N88)</f>
        <v/>
      </c>
    </row>
    <row r="89" ht="15" customHeight="1" s="35">
      <c r="A89" s="48">
        <f>'1_Raw_Games'!D88</f>
        <v/>
      </c>
      <c r="B89" s="49">
        <f>'1_Raw_Games'!B88</f>
        <v/>
      </c>
      <c r="C89" s="48">
        <f>'1_Raw_Games'!P88</f>
        <v/>
      </c>
      <c r="D89" s="34">
        <f>COUNTIFS($A$4:$A$2271,A89,$B$4:$B$2271,"&gt;"&amp;B89)</f>
        <v/>
      </c>
      <c r="E89" s="34">
        <f>IF(D89&lt;'2_Params'!$B$13,1,0)</f>
        <v/>
      </c>
      <c r="G89" s="48">
        <f>'1_Raw_Games'!A1222</f>
        <v/>
      </c>
      <c r="H89" s="49">
        <f>'1_Raw_Games'!B1222</f>
        <v/>
      </c>
      <c r="I89" s="48">
        <f>'1_Raw_Games'!D1222</f>
        <v/>
      </c>
      <c r="J89" s="48">
        <f>'1_Raw_Games'!C1222</f>
        <v/>
      </c>
      <c r="K89" s="51">
        <f>SUMPRODUCT(($A$4:$A$2271=I89)*$E$4:$E$2271*$C$4:$C$2271)/SUMPRODUCT(($A$4:$A$2271=I89)*$E$4:$E$2271)-SUMPRODUCT(($A$4:$A$2271=I89)*0.5^((H89-$B$4:$B$2271)/'2_Params'!$B$12)*$C$4:$C$2271)/SUMPRODUCT(($A$4:$A$2271=I89)*0.5^((H89-$B$4:$B$2271)/'2_Params'!$B$12))</f>
        <v/>
      </c>
      <c r="L89" s="51">
        <f>SUMPRODUCT(($A$4:$A$2271=J89)*$E$4:$E$2271*$C$4:$C$2271)/SUMPRODUCT(($A$4:$A$2271=J89)*$E$4:$E$2271)-SUMPRODUCT(($A$4:$A$2271=J89)*0.5^((H89-$B$4:$B$2271)/'2_Params'!$B$12)*$C$4:$C$2271)/SUMPRODUCT(($A$4:$A$2271=J89)*0.5^((H89-$B$4:$B$2271)/'2_Params'!$B$12))</f>
        <v/>
      </c>
      <c r="M89" s="51">
        <f>K89-L89</f>
        <v/>
      </c>
      <c r="N89" s="53" t="n">
        <v>-5.27275965423936</v>
      </c>
      <c r="O89" s="54">
        <f>ABS(M89-N89)</f>
        <v/>
      </c>
    </row>
    <row r="90" ht="15" customHeight="1" s="35">
      <c r="A90" s="48">
        <f>'1_Raw_Games'!D89</f>
        <v/>
      </c>
      <c r="B90" s="49">
        <f>'1_Raw_Games'!B89</f>
        <v/>
      </c>
      <c r="C90" s="48">
        <f>'1_Raw_Games'!P89</f>
        <v/>
      </c>
      <c r="D90" s="34">
        <f>COUNTIFS($A$4:$A$2271,A90,$B$4:$B$2271,"&gt;"&amp;B90)</f>
        <v/>
      </c>
      <c r="E90" s="34">
        <f>IF(D90&lt;'2_Params'!$B$13,1,0)</f>
        <v/>
      </c>
      <c r="G90" s="48">
        <f>'1_Raw_Games'!A1223</f>
        <v/>
      </c>
      <c r="H90" s="49">
        <f>'1_Raw_Games'!B1223</f>
        <v/>
      </c>
      <c r="I90" s="48">
        <f>'1_Raw_Games'!D1223</f>
        <v/>
      </c>
      <c r="J90" s="48">
        <f>'1_Raw_Games'!C1223</f>
        <v/>
      </c>
      <c r="K90" s="51">
        <f>SUMPRODUCT(($A$4:$A$2271=I90)*$E$4:$E$2271*$C$4:$C$2271)/SUMPRODUCT(($A$4:$A$2271=I90)*$E$4:$E$2271)-SUMPRODUCT(($A$4:$A$2271=I90)*0.5^((H90-$B$4:$B$2271)/'2_Params'!$B$12)*$C$4:$C$2271)/SUMPRODUCT(($A$4:$A$2271=I90)*0.5^((H90-$B$4:$B$2271)/'2_Params'!$B$12))</f>
        <v/>
      </c>
      <c r="L90" s="51">
        <f>SUMPRODUCT(($A$4:$A$2271=J90)*$E$4:$E$2271*$C$4:$C$2271)/SUMPRODUCT(($A$4:$A$2271=J90)*$E$4:$E$2271)-SUMPRODUCT(($A$4:$A$2271=J90)*0.5^((H90-$B$4:$B$2271)/'2_Params'!$B$12)*$C$4:$C$2271)/SUMPRODUCT(($A$4:$A$2271=J90)*0.5^((H90-$B$4:$B$2271)/'2_Params'!$B$12))</f>
        <v/>
      </c>
      <c r="M90" s="51">
        <f>K90-L90</f>
        <v/>
      </c>
      <c r="N90" s="53" t="n">
        <v>4.84099820969715</v>
      </c>
      <c r="O90" s="54">
        <f>ABS(M90-N90)</f>
        <v/>
      </c>
    </row>
    <row r="91" ht="15" customHeight="1" s="35">
      <c r="A91" s="48">
        <f>'1_Raw_Games'!D90</f>
        <v/>
      </c>
      <c r="B91" s="49">
        <f>'1_Raw_Games'!B90</f>
        <v/>
      </c>
      <c r="C91" s="48">
        <f>'1_Raw_Games'!P90</f>
        <v/>
      </c>
      <c r="D91" s="34">
        <f>COUNTIFS($A$4:$A$2271,A91,$B$4:$B$2271,"&gt;"&amp;B91)</f>
        <v/>
      </c>
      <c r="E91" s="34">
        <f>IF(D91&lt;'2_Params'!$B$13,1,0)</f>
        <v/>
      </c>
      <c r="G91" s="48">
        <f>'1_Raw_Games'!A1224</f>
        <v/>
      </c>
      <c r="H91" s="49">
        <f>'1_Raw_Games'!B1224</f>
        <v/>
      </c>
      <c r="I91" s="48">
        <f>'1_Raw_Games'!D1224</f>
        <v/>
      </c>
      <c r="J91" s="48">
        <f>'1_Raw_Games'!C1224</f>
        <v/>
      </c>
      <c r="K91" s="51">
        <f>SUMPRODUCT(($A$4:$A$2271=I91)*$E$4:$E$2271*$C$4:$C$2271)/SUMPRODUCT(($A$4:$A$2271=I91)*$E$4:$E$2271)-SUMPRODUCT(($A$4:$A$2271=I91)*0.5^((H91-$B$4:$B$2271)/'2_Params'!$B$12)*$C$4:$C$2271)/SUMPRODUCT(($A$4:$A$2271=I91)*0.5^((H91-$B$4:$B$2271)/'2_Params'!$B$12))</f>
        <v/>
      </c>
      <c r="L91" s="51">
        <f>SUMPRODUCT(($A$4:$A$2271=J91)*$E$4:$E$2271*$C$4:$C$2271)/SUMPRODUCT(($A$4:$A$2271=J91)*$E$4:$E$2271)-SUMPRODUCT(($A$4:$A$2271=J91)*0.5^((H91-$B$4:$B$2271)/'2_Params'!$B$12)*$C$4:$C$2271)/SUMPRODUCT(($A$4:$A$2271=J91)*0.5^((H91-$B$4:$B$2271)/'2_Params'!$B$12))</f>
        <v/>
      </c>
      <c r="M91" s="51">
        <f>K91-L91</f>
        <v/>
      </c>
      <c r="N91" s="53" t="n">
        <v>5.24136170544856</v>
      </c>
      <c r="O91" s="54">
        <f>ABS(M91-N91)</f>
        <v/>
      </c>
    </row>
    <row r="92" ht="15" customHeight="1" s="35">
      <c r="A92" s="48">
        <f>'1_Raw_Games'!D91</f>
        <v/>
      </c>
      <c r="B92" s="49">
        <f>'1_Raw_Games'!B91</f>
        <v/>
      </c>
      <c r="C92" s="48">
        <f>'1_Raw_Games'!P91</f>
        <v/>
      </c>
      <c r="D92" s="34">
        <f>COUNTIFS($A$4:$A$2271,A92,$B$4:$B$2271,"&gt;"&amp;B92)</f>
        <v/>
      </c>
      <c r="E92" s="34">
        <f>IF(D92&lt;'2_Params'!$B$13,1,0)</f>
        <v/>
      </c>
      <c r="G92" s="48">
        <f>'1_Raw_Games'!A1225</f>
        <v/>
      </c>
      <c r="H92" s="49">
        <f>'1_Raw_Games'!B1225</f>
        <v/>
      </c>
      <c r="I92" s="48">
        <f>'1_Raw_Games'!D1225</f>
        <v/>
      </c>
      <c r="J92" s="48">
        <f>'1_Raw_Games'!C1225</f>
        <v/>
      </c>
      <c r="K92" s="51">
        <f>SUMPRODUCT(($A$4:$A$2271=I92)*$E$4:$E$2271*$C$4:$C$2271)/SUMPRODUCT(($A$4:$A$2271=I92)*$E$4:$E$2271)-SUMPRODUCT(($A$4:$A$2271=I92)*0.5^((H92-$B$4:$B$2271)/'2_Params'!$B$12)*$C$4:$C$2271)/SUMPRODUCT(($A$4:$A$2271=I92)*0.5^((H92-$B$4:$B$2271)/'2_Params'!$B$12))</f>
        <v/>
      </c>
      <c r="L92" s="51">
        <f>SUMPRODUCT(($A$4:$A$2271=J92)*$E$4:$E$2271*$C$4:$C$2271)/SUMPRODUCT(($A$4:$A$2271=J92)*$E$4:$E$2271)-SUMPRODUCT(($A$4:$A$2271=J92)*0.5^((H92-$B$4:$B$2271)/'2_Params'!$B$12)*$C$4:$C$2271)/SUMPRODUCT(($A$4:$A$2271=J92)*0.5^((H92-$B$4:$B$2271)/'2_Params'!$B$12))</f>
        <v/>
      </c>
      <c r="M92" s="51">
        <f>K92-L92</f>
        <v/>
      </c>
      <c r="N92" s="53" t="n">
        <v>-2.38634400609552</v>
      </c>
      <c r="O92" s="54">
        <f>ABS(M92-N92)</f>
        <v/>
      </c>
    </row>
    <row r="93" ht="15" customHeight="1" s="35">
      <c r="A93" s="48">
        <f>'1_Raw_Games'!D92</f>
        <v/>
      </c>
      <c r="B93" s="49">
        <f>'1_Raw_Games'!B92</f>
        <v/>
      </c>
      <c r="C93" s="48">
        <f>'1_Raw_Games'!P92</f>
        <v/>
      </c>
      <c r="D93" s="34">
        <f>COUNTIFS($A$4:$A$2271,A93,$B$4:$B$2271,"&gt;"&amp;B93)</f>
        <v/>
      </c>
      <c r="E93" s="34">
        <f>IF(D93&lt;'2_Params'!$B$13,1,0)</f>
        <v/>
      </c>
      <c r="G93" s="48">
        <f>'1_Raw_Games'!A1226</f>
        <v/>
      </c>
      <c r="H93" s="49">
        <f>'1_Raw_Games'!B1226</f>
        <v/>
      </c>
      <c r="I93" s="48">
        <f>'1_Raw_Games'!D1226</f>
        <v/>
      </c>
      <c r="J93" s="48">
        <f>'1_Raw_Games'!C1226</f>
        <v/>
      </c>
      <c r="K93" s="51">
        <f>SUMPRODUCT(($A$4:$A$2271=I93)*$E$4:$E$2271*$C$4:$C$2271)/SUMPRODUCT(($A$4:$A$2271=I93)*$E$4:$E$2271)-SUMPRODUCT(($A$4:$A$2271=I93)*0.5^((H93-$B$4:$B$2271)/'2_Params'!$B$12)*$C$4:$C$2271)/SUMPRODUCT(($A$4:$A$2271=I93)*0.5^((H93-$B$4:$B$2271)/'2_Params'!$B$12))</f>
        <v/>
      </c>
      <c r="L93" s="51">
        <f>SUMPRODUCT(($A$4:$A$2271=J93)*$E$4:$E$2271*$C$4:$C$2271)/SUMPRODUCT(($A$4:$A$2271=J93)*$E$4:$E$2271)-SUMPRODUCT(($A$4:$A$2271=J93)*0.5^((H93-$B$4:$B$2271)/'2_Params'!$B$12)*$C$4:$C$2271)/SUMPRODUCT(($A$4:$A$2271=J93)*0.5^((H93-$B$4:$B$2271)/'2_Params'!$B$12))</f>
        <v/>
      </c>
      <c r="M93" s="51">
        <f>K93-L93</f>
        <v/>
      </c>
      <c r="N93" s="53" t="n">
        <v>11.4591726315902</v>
      </c>
      <c r="O93" s="54">
        <f>ABS(M93-N93)</f>
        <v/>
      </c>
    </row>
    <row r="94" ht="15" customHeight="1" s="35">
      <c r="A94" s="48">
        <f>'1_Raw_Games'!D93</f>
        <v/>
      </c>
      <c r="B94" s="49">
        <f>'1_Raw_Games'!B93</f>
        <v/>
      </c>
      <c r="C94" s="48">
        <f>'1_Raw_Games'!P93</f>
        <v/>
      </c>
      <c r="D94" s="34">
        <f>COUNTIFS($A$4:$A$2271,A94,$B$4:$B$2271,"&gt;"&amp;B94)</f>
        <v/>
      </c>
      <c r="E94" s="34">
        <f>IF(D94&lt;'2_Params'!$B$13,1,0)</f>
        <v/>
      </c>
      <c r="G94" s="48">
        <f>'1_Raw_Games'!A1227</f>
        <v/>
      </c>
      <c r="H94" s="49">
        <f>'1_Raw_Games'!B1227</f>
        <v/>
      </c>
      <c r="I94" s="48">
        <f>'1_Raw_Games'!D1227</f>
        <v/>
      </c>
      <c r="J94" s="48">
        <f>'1_Raw_Games'!C1227</f>
        <v/>
      </c>
      <c r="K94" s="51">
        <f>SUMPRODUCT(($A$4:$A$2271=I94)*$E$4:$E$2271*$C$4:$C$2271)/SUMPRODUCT(($A$4:$A$2271=I94)*$E$4:$E$2271)-SUMPRODUCT(($A$4:$A$2271=I94)*0.5^((H94-$B$4:$B$2271)/'2_Params'!$B$12)*$C$4:$C$2271)/SUMPRODUCT(($A$4:$A$2271=I94)*0.5^((H94-$B$4:$B$2271)/'2_Params'!$B$12))</f>
        <v/>
      </c>
      <c r="L94" s="51">
        <f>SUMPRODUCT(($A$4:$A$2271=J94)*$E$4:$E$2271*$C$4:$C$2271)/SUMPRODUCT(($A$4:$A$2271=J94)*$E$4:$E$2271)-SUMPRODUCT(($A$4:$A$2271=J94)*0.5^((H94-$B$4:$B$2271)/'2_Params'!$B$12)*$C$4:$C$2271)/SUMPRODUCT(($A$4:$A$2271=J94)*0.5^((H94-$B$4:$B$2271)/'2_Params'!$B$12))</f>
        <v/>
      </c>
      <c r="M94" s="51">
        <f>K94-L94</f>
        <v/>
      </c>
      <c r="N94" s="53" t="n">
        <v>0.825510570609053</v>
      </c>
      <c r="O94" s="54">
        <f>ABS(M94-N94)</f>
        <v/>
      </c>
    </row>
    <row r="95" ht="15" customHeight="1" s="35">
      <c r="A95" s="48">
        <f>'1_Raw_Games'!D94</f>
        <v/>
      </c>
      <c r="B95" s="49">
        <f>'1_Raw_Games'!B94</f>
        <v/>
      </c>
      <c r="C95" s="48">
        <f>'1_Raw_Games'!P94</f>
        <v/>
      </c>
      <c r="D95" s="34">
        <f>COUNTIFS($A$4:$A$2271,A95,$B$4:$B$2271,"&gt;"&amp;B95)</f>
        <v/>
      </c>
      <c r="E95" s="34">
        <f>IF(D95&lt;'2_Params'!$B$13,1,0)</f>
        <v/>
      </c>
      <c r="G95" s="48">
        <f>'1_Raw_Games'!A1228</f>
        <v/>
      </c>
      <c r="H95" s="49">
        <f>'1_Raw_Games'!B1228</f>
        <v/>
      </c>
      <c r="I95" s="48">
        <f>'1_Raw_Games'!D1228</f>
        <v/>
      </c>
      <c r="J95" s="48">
        <f>'1_Raw_Games'!C1228</f>
        <v/>
      </c>
      <c r="K95" s="51">
        <f>SUMPRODUCT(($A$4:$A$2271=I95)*$E$4:$E$2271*$C$4:$C$2271)/SUMPRODUCT(($A$4:$A$2271=I95)*$E$4:$E$2271)-SUMPRODUCT(($A$4:$A$2271=I95)*0.5^((H95-$B$4:$B$2271)/'2_Params'!$B$12)*$C$4:$C$2271)/SUMPRODUCT(($A$4:$A$2271=I95)*0.5^((H95-$B$4:$B$2271)/'2_Params'!$B$12))</f>
        <v/>
      </c>
      <c r="L95" s="51">
        <f>SUMPRODUCT(($A$4:$A$2271=J95)*$E$4:$E$2271*$C$4:$C$2271)/SUMPRODUCT(($A$4:$A$2271=J95)*$E$4:$E$2271)-SUMPRODUCT(($A$4:$A$2271=J95)*0.5^((H95-$B$4:$B$2271)/'2_Params'!$B$12)*$C$4:$C$2271)/SUMPRODUCT(($A$4:$A$2271=J95)*0.5^((H95-$B$4:$B$2271)/'2_Params'!$B$12))</f>
        <v/>
      </c>
      <c r="M95" s="51">
        <f>K95-L95</f>
        <v/>
      </c>
      <c r="N95" s="53" t="n">
        <v>0.446031342983962</v>
      </c>
      <c r="O95" s="54">
        <f>ABS(M95-N95)</f>
        <v/>
      </c>
    </row>
    <row r="96" ht="15" customHeight="1" s="35">
      <c r="A96" s="48">
        <f>'1_Raw_Games'!D95</f>
        <v/>
      </c>
      <c r="B96" s="49">
        <f>'1_Raw_Games'!B95</f>
        <v/>
      </c>
      <c r="C96" s="48">
        <f>'1_Raw_Games'!P95</f>
        <v/>
      </c>
      <c r="D96" s="34">
        <f>COUNTIFS($A$4:$A$2271,A96,$B$4:$B$2271,"&gt;"&amp;B96)</f>
        <v/>
      </c>
      <c r="E96" s="34">
        <f>IF(D96&lt;'2_Params'!$B$13,1,0)</f>
        <v/>
      </c>
      <c r="G96" s="48">
        <f>'1_Raw_Games'!A1229</f>
        <v/>
      </c>
      <c r="H96" s="49">
        <f>'1_Raw_Games'!B1229</f>
        <v/>
      </c>
      <c r="I96" s="48">
        <f>'1_Raw_Games'!D1229</f>
        <v/>
      </c>
      <c r="J96" s="48">
        <f>'1_Raw_Games'!C1229</f>
        <v/>
      </c>
      <c r="K96" s="51">
        <f>SUMPRODUCT(($A$4:$A$2271=I96)*$E$4:$E$2271*$C$4:$C$2271)/SUMPRODUCT(($A$4:$A$2271=I96)*$E$4:$E$2271)-SUMPRODUCT(($A$4:$A$2271=I96)*0.5^((H96-$B$4:$B$2271)/'2_Params'!$B$12)*$C$4:$C$2271)/SUMPRODUCT(($A$4:$A$2271=I96)*0.5^((H96-$B$4:$B$2271)/'2_Params'!$B$12))</f>
        <v/>
      </c>
      <c r="L96" s="51">
        <f>SUMPRODUCT(($A$4:$A$2271=J96)*$E$4:$E$2271*$C$4:$C$2271)/SUMPRODUCT(($A$4:$A$2271=J96)*$E$4:$E$2271)-SUMPRODUCT(($A$4:$A$2271=J96)*0.5^((H96-$B$4:$B$2271)/'2_Params'!$B$12)*$C$4:$C$2271)/SUMPRODUCT(($A$4:$A$2271=J96)*0.5^((H96-$B$4:$B$2271)/'2_Params'!$B$12))</f>
        <v/>
      </c>
      <c r="M96" s="51">
        <f>K96-L96</f>
        <v/>
      </c>
      <c r="N96" s="53" t="n">
        <v>0.580167446214694</v>
      </c>
      <c r="O96" s="54">
        <f>ABS(M96-N96)</f>
        <v/>
      </c>
    </row>
    <row r="97" ht="15" customHeight="1" s="35">
      <c r="A97" s="48">
        <f>'1_Raw_Games'!D96</f>
        <v/>
      </c>
      <c r="B97" s="49">
        <f>'1_Raw_Games'!B96</f>
        <v/>
      </c>
      <c r="C97" s="48">
        <f>'1_Raw_Games'!P96</f>
        <v/>
      </c>
      <c r="D97" s="34">
        <f>COUNTIFS($A$4:$A$2271,A97,$B$4:$B$2271,"&gt;"&amp;B97)</f>
        <v/>
      </c>
      <c r="E97" s="34">
        <f>IF(D97&lt;'2_Params'!$B$13,1,0)</f>
        <v/>
      </c>
      <c r="G97" s="48">
        <f>'1_Raw_Games'!A1230</f>
        <v/>
      </c>
      <c r="H97" s="49">
        <f>'1_Raw_Games'!B1230</f>
        <v/>
      </c>
      <c r="I97" s="48">
        <f>'1_Raw_Games'!D1230</f>
        <v/>
      </c>
      <c r="J97" s="48">
        <f>'1_Raw_Games'!C1230</f>
        <v/>
      </c>
      <c r="K97" s="51">
        <f>SUMPRODUCT(($A$4:$A$2271=I97)*$E$4:$E$2271*$C$4:$C$2271)/SUMPRODUCT(($A$4:$A$2271=I97)*$E$4:$E$2271)-SUMPRODUCT(($A$4:$A$2271=I97)*0.5^((H97-$B$4:$B$2271)/'2_Params'!$B$12)*$C$4:$C$2271)/SUMPRODUCT(($A$4:$A$2271=I97)*0.5^((H97-$B$4:$B$2271)/'2_Params'!$B$12))</f>
        <v/>
      </c>
      <c r="L97" s="51">
        <f>SUMPRODUCT(($A$4:$A$2271=J97)*$E$4:$E$2271*$C$4:$C$2271)/SUMPRODUCT(($A$4:$A$2271=J97)*$E$4:$E$2271)-SUMPRODUCT(($A$4:$A$2271=J97)*0.5^((H97-$B$4:$B$2271)/'2_Params'!$B$12)*$C$4:$C$2271)/SUMPRODUCT(($A$4:$A$2271=J97)*0.5^((H97-$B$4:$B$2271)/'2_Params'!$B$12))</f>
        <v/>
      </c>
      <c r="M97" s="51">
        <f>K97-L97</f>
        <v/>
      </c>
      <c r="N97" s="53" t="n">
        <v>6.09121098135825</v>
      </c>
      <c r="O97" s="54">
        <f>ABS(M97-N97)</f>
        <v/>
      </c>
    </row>
    <row r="98" ht="15" customHeight="1" s="35">
      <c r="A98" s="48">
        <f>'1_Raw_Games'!D97</f>
        <v/>
      </c>
      <c r="B98" s="49">
        <f>'1_Raw_Games'!B97</f>
        <v/>
      </c>
      <c r="C98" s="48">
        <f>'1_Raw_Games'!P97</f>
        <v/>
      </c>
      <c r="D98" s="34">
        <f>COUNTIFS($A$4:$A$2271,A98,$B$4:$B$2271,"&gt;"&amp;B98)</f>
        <v/>
      </c>
      <c r="E98" s="34">
        <f>IF(D98&lt;'2_Params'!$B$13,1,0)</f>
        <v/>
      </c>
      <c r="G98" s="48">
        <f>'1_Raw_Games'!A1231</f>
        <v/>
      </c>
      <c r="H98" s="49">
        <f>'1_Raw_Games'!B1231</f>
        <v/>
      </c>
      <c r="I98" s="48">
        <f>'1_Raw_Games'!D1231</f>
        <v/>
      </c>
      <c r="J98" s="48">
        <f>'1_Raw_Games'!C1231</f>
        <v/>
      </c>
      <c r="K98" s="51">
        <f>SUMPRODUCT(($A$4:$A$2271=I98)*$E$4:$E$2271*$C$4:$C$2271)/SUMPRODUCT(($A$4:$A$2271=I98)*$E$4:$E$2271)-SUMPRODUCT(($A$4:$A$2271=I98)*0.5^((H98-$B$4:$B$2271)/'2_Params'!$B$12)*$C$4:$C$2271)/SUMPRODUCT(($A$4:$A$2271=I98)*0.5^((H98-$B$4:$B$2271)/'2_Params'!$B$12))</f>
        <v/>
      </c>
      <c r="L98" s="51">
        <f>SUMPRODUCT(($A$4:$A$2271=J98)*$E$4:$E$2271*$C$4:$C$2271)/SUMPRODUCT(($A$4:$A$2271=J98)*$E$4:$E$2271)-SUMPRODUCT(($A$4:$A$2271=J98)*0.5^((H98-$B$4:$B$2271)/'2_Params'!$B$12)*$C$4:$C$2271)/SUMPRODUCT(($A$4:$A$2271=J98)*0.5^((H98-$B$4:$B$2271)/'2_Params'!$B$12))</f>
        <v/>
      </c>
      <c r="M98" s="51">
        <f>K98-L98</f>
        <v/>
      </c>
      <c r="N98" s="53" t="n">
        <v>4.02310077092349</v>
      </c>
      <c r="O98" s="54">
        <f>ABS(M98-N98)</f>
        <v/>
      </c>
    </row>
    <row r="99" ht="15" customHeight="1" s="35">
      <c r="A99" s="48">
        <f>'1_Raw_Games'!D98</f>
        <v/>
      </c>
      <c r="B99" s="49">
        <f>'1_Raw_Games'!B98</f>
        <v/>
      </c>
      <c r="C99" s="48">
        <f>'1_Raw_Games'!P98</f>
        <v/>
      </c>
      <c r="D99" s="34">
        <f>COUNTIFS($A$4:$A$2271,A99,$B$4:$B$2271,"&gt;"&amp;B99)</f>
        <v/>
      </c>
      <c r="E99" s="34">
        <f>IF(D99&lt;'2_Params'!$B$13,1,0)</f>
        <v/>
      </c>
      <c r="G99" s="48">
        <f>'1_Raw_Games'!A1232</f>
        <v/>
      </c>
      <c r="H99" s="49">
        <f>'1_Raw_Games'!B1232</f>
        <v/>
      </c>
      <c r="I99" s="48">
        <f>'1_Raw_Games'!D1232</f>
        <v/>
      </c>
      <c r="J99" s="48">
        <f>'1_Raw_Games'!C1232</f>
        <v/>
      </c>
      <c r="K99" s="51">
        <f>SUMPRODUCT(($A$4:$A$2271=I99)*$E$4:$E$2271*$C$4:$C$2271)/SUMPRODUCT(($A$4:$A$2271=I99)*$E$4:$E$2271)-SUMPRODUCT(($A$4:$A$2271=I99)*0.5^((H99-$B$4:$B$2271)/'2_Params'!$B$12)*$C$4:$C$2271)/SUMPRODUCT(($A$4:$A$2271=I99)*0.5^((H99-$B$4:$B$2271)/'2_Params'!$B$12))</f>
        <v/>
      </c>
      <c r="L99" s="51">
        <f>SUMPRODUCT(($A$4:$A$2271=J99)*$E$4:$E$2271*$C$4:$C$2271)/SUMPRODUCT(($A$4:$A$2271=J99)*$E$4:$E$2271)-SUMPRODUCT(($A$4:$A$2271=J99)*0.5^((H99-$B$4:$B$2271)/'2_Params'!$B$12)*$C$4:$C$2271)/SUMPRODUCT(($A$4:$A$2271=J99)*0.5^((H99-$B$4:$B$2271)/'2_Params'!$B$12))</f>
        <v/>
      </c>
      <c r="M99" s="51">
        <f>K99-L99</f>
        <v/>
      </c>
      <c r="N99" s="53" t="n">
        <v>10.4046105487659</v>
      </c>
      <c r="O99" s="54">
        <f>ABS(M99-N99)</f>
        <v/>
      </c>
    </row>
    <row r="100" ht="15" customHeight="1" s="35">
      <c r="A100" s="48">
        <f>'1_Raw_Games'!D99</f>
        <v/>
      </c>
      <c r="B100" s="49">
        <f>'1_Raw_Games'!B99</f>
        <v/>
      </c>
      <c r="C100" s="48">
        <f>'1_Raw_Games'!P99</f>
        <v/>
      </c>
      <c r="D100" s="34">
        <f>COUNTIFS($A$4:$A$2271,A100,$B$4:$B$2271,"&gt;"&amp;B100)</f>
        <v/>
      </c>
      <c r="E100" s="34">
        <f>IF(D100&lt;'2_Params'!$B$13,1,0)</f>
        <v/>
      </c>
      <c r="G100" s="40" t="inlineStr">
        <is>
          <t>max |delta|:</t>
        </is>
      </c>
      <c r="H100" s="47">
        <f>MAX(O4:O99)</f>
        <v/>
      </c>
    </row>
    <row r="101" ht="15" customHeight="1" s="35">
      <c r="A101" s="48">
        <f>'1_Raw_Games'!D100</f>
        <v/>
      </c>
      <c r="B101" s="49">
        <f>'1_Raw_Games'!B100</f>
        <v/>
      </c>
      <c r="C101" s="48">
        <f>'1_Raw_Games'!P100</f>
        <v/>
      </c>
      <c r="D101" s="34">
        <f>COUNTIFS($A$4:$A$2271,A101,$B$4:$B$2271,"&gt;"&amp;B101)</f>
        <v/>
      </c>
      <c r="E101" s="34">
        <f>IF(D101&lt;'2_Params'!$B$13,1,0)</f>
        <v/>
      </c>
    </row>
    <row r="102" ht="15" customHeight="1" s="35">
      <c r="A102" s="48">
        <f>'1_Raw_Games'!D101</f>
        <v/>
      </c>
      <c r="B102" s="49">
        <f>'1_Raw_Games'!B101</f>
        <v/>
      </c>
      <c r="C102" s="48">
        <f>'1_Raw_Games'!P101</f>
        <v/>
      </c>
      <c r="D102" s="34">
        <f>COUNTIFS($A$4:$A$2271,A102,$B$4:$B$2271,"&gt;"&amp;B102)</f>
        <v/>
      </c>
      <c r="E102" s="34">
        <f>IF(D102&lt;'2_Params'!$B$13,1,0)</f>
        <v/>
      </c>
    </row>
    <row r="103" ht="15" customHeight="1" s="35">
      <c r="A103" s="48">
        <f>'1_Raw_Games'!D102</f>
        <v/>
      </c>
      <c r="B103" s="49">
        <f>'1_Raw_Games'!B102</f>
        <v/>
      </c>
      <c r="C103" s="48">
        <f>'1_Raw_Games'!P102</f>
        <v/>
      </c>
      <c r="D103" s="34">
        <f>COUNTIFS($A$4:$A$2271,A103,$B$4:$B$2271,"&gt;"&amp;B103)</f>
        <v/>
      </c>
      <c r="E103" s="34">
        <f>IF(D103&lt;'2_Params'!$B$13,1,0)</f>
        <v/>
      </c>
    </row>
    <row r="104" ht="15" customHeight="1" s="35">
      <c r="A104" s="48">
        <f>'1_Raw_Games'!D103</f>
        <v/>
      </c>
      <c r="B104" s="49">
        <f>'1_Raw_Games'!B103</f>
        <v/>
      </c>
      <c r="C104" s="48">
        <f>'1_Raw_Games'!P103</f>
        <v/>
      </c>
      <c r="D104" s="34">
        <f>COUNTIFS($A$4:$A$2271,A104,$B$4:$B$2271,"&gt;"&amp;B104)</f>
        <v/>
      </c>
      <c r="E104" s="34">
        <f>IF(D104&lt;'2_Params'!$B$13,1,0)</f>
        <v/>
      </c>
    </row>
    <row r="105" ht="15" customHeight="1" s="35">
      <c r="A105" s="48">
        <f>'1_Raw_Games'!D104</f>
        <v/>
      </c>
      <c r="B105" s="49">
        <f>'1_Raw_Games'!B104</f>
        <v/>
      </c>
      <c r="C105" s="48">
        <f>'1_Raw_Games'!P104</f>
        <v/>
      </c>
      <c r="D105" s="34">
        <f>COUNTIFS($A$4:$A$2271,A105,$B$4:$B$2271,"&gt;"&amp;B105)</f>
        <v/>
      </c>
      <c r="E105" s="34">
        <f>IF(D105&lt;'2_Params'!$B$13,1,0)</f>
        <v/>
      </c>
    </row>
    <row r="106" ht="15" customHeight="1" s="35">
      <c r="A106" s="48">
        <f>'1_Raw_Games'!D105</f>
        <v/>
      </c>
      <c r="B106" s="49">
        <f>'1_Raw_Games'!B105</f>
        <v/>
      </c>
      <c r="C106" s="48">
        <f>'1_Raw_Games'!P105</f>
        <v/>
      </c>
      <c r="D106" s="34">
        <f>COUNTIFS($A$4:$A$2271,A106,$B$4:$B$2271,"&gt;"&amp;B106)</f>
        <v/>
      </c>
      <c r="E106" s="34">
        <f>IF(D106&lt;'2_Params'!$B$13,1,0)</f>
        <v/>
      </c>
    </row>
    <row r="107" ht="15" customHeight="1" s="35">
      <c r="A107" s="48">
        <f>'1_Raw_Games'!D106</f>
        <v/>
      </c>
      <c r="B107" s="49">
        <f>'1_Raw_Games'!B106</f>
        <v/>
      </c>
      <c r="C107" s="48">
        <f>'1_Raw_Games'!P106</f>
        <v/>
      </c>
      <c r="D107" s="34">
        <f>COUNTIFS($A$4:$A$2271,A107,$B$4:$B$2271,"&gt;"&amp;B107)</f>
        <v/>
      </c>
      <c r="E107" s="34">
        <f>IF(D107&lt;'2_Params'!$B$13,1,0)</f>
        <v/>
      </c>
    </row>
    <row r="108" ht="15" customHeight="1" s="35">
      <c r="A108" s="48">
        <f>'1_Raw_Games'!D107</f>
        <v/>
      </c>
      <c r="B108" s="49">
        <f>'1_Raw_Games'!B107</f>
        <v/>
      </c>
      <c r="C108" s="48">
        <f>'1_Raw_Games'!P107</f>
        <v/>
      </c>
      <c r="D108" s="34">
        <f>COUNTIFS($A$4:$A$2271,A108,$B$4:$B$2271,"&gt;"&amp;B108)</f>
        <v/>
      </c>
      <c r="E108" s="34">
        <f>IF(D108&lt;'2_Params'!$B$13,1,0)</f>
        <v/>
      </c>
    </row>
    <row r="109" ht="15" customHeight="1" s="35">
      <c r="A109" s="48">
        <f>'1_Raw_Games'!D108</f>
        <v/>
      </c>
      <c r="B109" s="49">
        <f>'1_Raw_Games'!B108</f>
        <v/>
      </c>
      <c r="C109" s="48">
        <f>'1_Raw_Games'!P108</f>
        <v/>
      </c>
      <c r="D109" s="34">
        <f>COUNTIFS($A$4:$A$2271,A109,$B$4:$B$2271,"&gt;"&amp;B109)</f>
        <v/>
      </c>
      <c r="E109" s="34">
        <f>IF(D109&lt;'2_Params'!$B$13,1,0)</f>
        <v/>
      </c>
    </row>
    <row r="110" ht="15" customHeight="1" s="35">
      <c r="A110" s="48">
        <f>'1_Raw_Games'!D109</f>
        <v/>
      </c>
      <c r="B110" s="49">
        <f>'1_Raw_Games'!B109</f>
        <v/>
      </c>
      <c r="C110" s="48">
        <f>'1_Raw_Games'!P109</f>
        <v/>
      </c>
      <c r="D110" s="34">
        <f>COUNTIFS($A$4:$A$2271,A110,$B$4:$B$2271,"&gt;"&amp;B110)</f>
        <v/>
      </c>
      <c r="E110" s="34">
        <f>IF(D110&lt;'2_Params'!$B$13,1,0)</f>
        <v/>
      </c>
    </row>
    <row r="111" ht="15" customHeight="1" s="35">
      <c r="A111" s="48">
        <f>'1_Raw_Games'!D110</f>
        <v/>
      </c>
      <c r="B111" s="49">
        <f>'1_Raw_Games'!B110</f>
        <v/>
      </c>
      <c r="C111" s="48">
        <f>'1_Raw_Games'!P110</f>
        <v/>
      </c>
      <c r="D111" s="34">
        <f>COUNTIFS($A$4:$A$2271,A111,$B$4:$B$2271,"&gt;"&amp;B111)</f>
        <v/>
      </c>
      <c r="E111" s="34">
        <f>IF(D111&lt;'2_Params'!$B$13,1,0)</f>
        <v/>
      </c>
    </row>
    <row r="112" ht="15" customHeight="1" s="35">
      <c r="A112" s="48">
        <f>'1_Raw_Games'!D111</f>
        <v/>
      </c>
      <c r="B112" s="49">
        <f>'1_Raw_Games'!B111</f>
        <v/>
      </c>
      <c r="C112" s="48">
        <f>'1_Raw_Games'!P111</f>
        <v/>
      </c>
      <c r="D112" s="34">
        <f>COUNTIFS($A$4:$A$2271,A112,$B$4:$B$2271,"&gt;"&amp;B112)</f>
        <v/>
      </c>
      <c r="E112" s="34">
        <f>IF(D112&lt;'2_Params'!$B$13,1,0)</f>
        <v/>
      </c>
    </row>
    <row r="113" ht="15" customHeight="1" s="35">
      <c r="A113" s="48">
        <f>'1_Raw_Games'!D112</f>
        <v/>
      </c>
      <c r="B113" s="49">
        <f>'1_Raw_Games'!B112</f>
        <v/>
      </c>
      <c r="C113" s="48">
        <f>'1_Raw_Games'!P112</f>
        <v/>
      </c>
      <c r="D113" s="34">
        <f>COUNTIFS($A$4:$A$2271,A113,$B$4:$B$2271,"&gt;"&amp;B113)</f>
        <v/>
      </c>
      <c r="E113" s="34">
        <f>IF(D113&lt;'2_Params'!$B$13,1,0)</f>
        <v/>
      </c>
    </row>
    <row r="114" ht="15" customHeight="1" s="35">
      <c r="A114" s="48">
        <f>'1_Raw_Games'!D113</f>
        <v/>
      </c>
      <c r="B114" s="49">
        <f>'1_Raw_Games'!B113</f>
        <v/>
      </c>
      <c r="C114" s="48">
        <f>'1_Raw_Games'!P113</f>
        <v/>
      </c>
      <c r="D114" s="34">
        <f>COUNTIFS($A$4:$A$2271,A114,$B$4:$B$2271,"&gt;"&amp;B114)</f>
        <v/>
      </c>
      <c r="E114" s="34">
        <f>IF(D114&lt;'2_Params'!$B$13,1,0)</f>
        <v/>
      </c>
    </row>
    <row r="115" ht="15" customHeight="1" s="35">
      <c r="A115" s="48">
        <f>'1_Raw_Games'!D114</f>
        <v/>
      </c>
      <c r="B115" s="49">
        <f>'1_Raw_Games'!B114</f>
        <v/>
      </c>
      <c r="C115" s="48">
        <f>'1_Raw_Games'!P114</f>
        <v/>
      </c>
      <c r="D115" s="34">
        <f>COUNTIFS($A$4:$A$2271,A115,$B$4:$B$2271,"&gt;"&amp;B115)</f>
        <v/>
      </c>
      <c r="E115" s="34">
        <f>IF(D115&lt;'2_Params'!$B$13,1,0)</f>
        <v/>
      </c>
    </row>
    <row r="116" ht="15" customHeight="1" s="35">
      <c r="A116" s="48">
        <f>'1_Raw_Games'!D115</f>
        <v/>
      </c>
      <c r="B116" s="49">
        <f>'1_Raw_Games'!B115</f>
        <v/>
      </c>
      <c r="C116" s="48">
        <f>'1_Raw_Games'!P115</f>
        <v/>
      </c>
      <c r="D116" s="34">
        <f>COUNTIFS($A$4:$A$2271,A116,$B$4:$B$2271,"&gt;"&amp;B116)</f>
        <v/>
      </c>
      <c r="E116" s="34">
        <f>IF(D116&lt;'2_Params'!$B$13,1,0)</f>
        <v/>
      </c>
    </row>
    <row r="117" ht="15" customHeight="1" s="35">
      <c r="A117" s="48">
        <f>'1_Raw_Games'!D116</f>
        <v/>
      </c>
      <c r="B117" s="49">
        <f>'1_Raw_Games'!B116</f>
        <v/>
      </c>
      <c r="C117" s="48">
        <f>'1_Raw_Games'!P116</f>
        <v/>
      </c>
      <c r="D117" s="34">
        <f>COUNTIFS($A$4:$A$2271,A117,$B$4:$B$2271,"&gt;"&amp;B117)</f>
        <v/>
      </c>
      <c r="E117" s="34">
        <f>IF(D117&lt;'2_Params'!$B$13,1,0)</f>
        <v/>
      </c>
    </row>
    <row r="118" ht="15" customHeight="1" s="35">
      <c r="A118" s="48">
        <f>'1_Raw_Games'!D117</f>
        <v/>
      </c>
      <c r="B118" s="49">
        <f>'1_Raw_Games'!B117</f>
        <v/>
      </c>
      <c r="C118" s="48">
        <f>'1_Raw_Games'!P117</f>
        <v/>
      </c>
      <c r="D118" s="34">
        <f>COUNTIFS($A$4:$A$2271,A118,$B$4:$B$2271,"&gt;"&amp;B118)</f>
        <v/>
      </c>
      <c r="E118" s="34">
        <f>IF(D118&lt;'2_Params'!$B$13,1,0)</f>
        <v/>
      </c>
    </row>
    <row r="119" ht="15" customHeight="1" s="35">
      <c r="A119" s="48">
        <f>'1_Raw_Games'!D118</f>
        <v/>
      </c>
      <c r="B119" s="49">
        <f>'1_Raw_Games'!B118</f>
        <v/>
      </c>
      <c r="C119" s="48">
        <f>'1_Raw_Games'!P118</f>
        <v/>
      </c>
      <c r="D119" s="34">
        <f>COUNTIFS($A$4:$A$2271,A119,$B$4:$B$2271,"&gt;"&amp;B119)</f>
        <v/>
      </c>
      <c r="E119" s="34">
        <f>IF(D119&lt;'2_Params'!$B$13,1,0)</f>
        <v/>
      </c>
    </row>
    <row r="120" ht="15" customHeight="1" s="35">
      <c r="A120" s="48">
        <f>'1_Raw_Games'!D119</f>
        <v/>
      </c>
      <c r="B120" s="49">
        <f>'1_Raw_Games'!B119</f>
        <v/>
      </c>
      <c r="C120" s="48">
        <f>'1_Raw_Games'!P119</f>
        <v/>
      </c>
      <c r="D120" s="34">
        <f>COUNTIFS($A$4:$A$2271,A120,$B$4:$B$2271,"&gt;"&amp;B120)</f>
        <v/>
      </c>
      <c r="E120" s="34">
        <f>IF(D120&lt;'2_Params'!$B$13,1,0)</f>
        <v/>
      </c>
    </row>
    <row r="121" ht="15" customHeight="1" s="35">
      <c r="A121" s="48">
        <f>'1_Raw_Games'!D120</f>
        <v/>
      </c>
      <c r="B121" s="49">
        <f>'1_Raw_Games'!B120</f>
        <v/>
      </c>
      <c r="C121" s="48">
        <f>'1_Raw_Games'!P120</f>
        <v/>
      </c>
      <c r="D121" s="34">
        <f>COUNTIFS($A$4:$A$2271,A121,$B$4:$B$2271,"&gt;"&amp;B121)</f>
        <v/>
      </c>
      <c r="E121" s="34">
        <f>IF(D121&lt;'2_Params'!$B$13,1,0)</f>
        <v/>
      </c>
    </row>
    <row r="122" ht="15" customHeight="1" s="35">
      <c r="A122" s="48">
        <f>'1_Raw_Games'!D121</f>
        <v/>
      </c>
      <c r="B122" s="49">
        <f>'1_Raw_Games'!B121</f>
        <v/>
      </c>
      <c r="C122" s="48">
        <f>'1_Raw_Games'!P121</f>
        <v/>
      </c>
      <c r="D122" s="34">
        <f>COUNTIFS($A$4:$A$2271,A122,$B$4:$B$2271,"&gt;"&amp;B122)</f>
        <v/>
      </c>
      <c r="E122" s="34">
        <f>IF(D122&lt;'2_Params'!$B$13,1,0)</f>
        <v/>
      </c>
    </row>
    <row r="123" ht="15" customHeight="1" s="35">
      <c r="A123" s="48">
        <f>'1_Raw_Games'!D122</f>
        <v/>
      </c>
      <c r="B123" s="49">
        <f>'1_Raw_Games'!B122</f>
        <v/>
      </c>
      <c r="C123" s="48">
        <f>'1_Raw_Games'!P122</f>
        <v/>
      </c>
      <c r="D123" s="34">
        <f>COUNTIFS($A$4:$A$2271,A123,$B$4:$B$2271,"&gt;"&amp;B123)</f>
        <v/>
      </c>
      <c r="E123" s="34">
        <f>IF(D123&lt;'2_Params'!$B$13,1,0)</f>
        <v/>
      </c>
    </row>
    <row r="124" ht="15" customHeight="1" s="35">
      <c r="A124" s="48">
        <f>'1_Raw_Games'!D123</f>
        <v/>
      </c>
      <c r="B124" s="49">
        <f>'1_Raw_Games'!B123</f>
        <v/>
      </c>
      <c r="C124" s="48">
        <f>'1_Raw_Games'!P123</f>
        <v/>
      </c>
      <c r="D124" s="34">
        <f>COUNTIFS($A$4:$A$2271,A124,$B$4:$B$2271,"&gt;"&amp;B124)</f>
        <v/>
      </c>
      <c r="E124" s="34">
        <f>IF(D124&lt;'2_Params'!$B$13,1,0)</f>
        <v/>
      </c>
    </row>
    <row r="125" ht="15" customHeight="1" s="35">
      <c r="A125" s="48">
        <f>'1_Raw_Games'!D124</f>
        <v/>
      </c>
      <c r="B125" s="49">
        <f>'1_Raw_Games'!B124</f>
        <v/>
      </c>
      <c r="C125" s="48">
        <f>'1_Raw_Games'!P124</f>
        <v/>
      </c>
      <c r="D125" s="34">
        <f>COUNTIFS($A$4:$A$2271,A125,$B$4:$B$2271,"&gt;"&amp;B125)</f>
        <v/>
      </c>
      <c r="E125" s="34">
        <f>IF(D125&lt;'2_Params'!$B$13,1,0)</f>
        <v/>
      </c>
    </row>
    <row r="126" ht="15" customHeight="1" s="35">
      <c r="A126" s="48">
        <f>'1_Raw_Games'!D125</f>
        <v/>
      </c>
      <c r="B126" s="49">
        <f>'1_Raw_Games'!B125</f>
        <v/>
      </c>
      <c r="C126" s="48">
        <f>'1_Raw_Games'!P125</f>
        <v/>
      </c>
      <c r="D126" s="34">
        <f>COUNTIFS($A$4:$A$2271,A126,$B$4:$B$2271,"&gt;"&amp;B126)</f>
        <v/>
      </c>
      <c r="E126" s="34">
        <f>IF(D126&lt;'2_Params'!$B$13,1,0)</f>
        <v/>
      </c>
    </row>
    <row r="127" ht="15" customHeight="1" s="35">
      <c r="A127" s="48">
        <f>'1_Raw_Games'!D126</f>
        <v/>
      </c>
      <c r="B127" s="49">
        <f>'1_Raw_Games'!B126</f>
        <v/>
      </c>
      <c r="C127" s="48">
        <f>'1_Raw_Games'!P126</f>
        <v/>
      </c>
      <c r="D127" s="34">
        <f>COUNTIFS($A$4:$A$2271,A127,$B$4:$B$2271,"&gt;"&amp;B127)</f>
        <v/>
      </c>
      <c r="E127" s="34">
        <f>IF(D127&lt;'2_Params'!$B$13,1,0)</f>
        <v/>
      </c>
    </row>
    <row r="128" ht="15" customHeight="1" s="35">
      <c r="A128" s="48">
        <f>'1_Raw_Games'!D127</f>
        <v/>
      </c>
      <c r="B128" s="49">
        <f>'1_Raw_Games'!B127</f>
        <v/>
      </c>
      <c r="C128" s="48">
        <f>'1_Raw_Games'!P127</f>
        <v/>
      </c>
      <c r="D128" s="34">
        <f>COUNTIFS($A$4:$A$2271,A128,$B$4:$B$2271,"&gt;"&amp;B128)</f>
        <v/>
      </c>
      <c r="E128" s="34">
        <f>IF(D128&lt;'2_Params'!$B$13,1,0)</f>
        <v/>
      </c>
    </row>
    <row r="129" ht="15" customHeight="1" s="35">
      <c r="A129" s="48">
        <f>'1_Raw_Games'!D128</f>
        <v/>
      </c>
      <c r="B129" s="49">
        <f>'1_Raw_Games'!B128</f>
        <v/>
      </c>
      <c r="C129" s="48">
        <f>'1_Raw_Games'!P128</f>
        <v/>
      </c>
      <c r="D129" s="34">
        <f>COUNTIFS($A$4:$A$2271,A129,$B$4:$B$2271,"&gt;"&amp;B129)</f>
        <v/>
      </c>
      <c r="E129" s="34">
        <f>IF(D129&lt;'2_Params'!$B$13,1,0)</f>
        <v/>
      </c>
    </row>
    <row r="130" ht="15" customHeight="1" s="35">
      <c r="A130" s="48">
        <f>'1_Raw_Games'!D129</f>
        <v/>
      </c>
      <c r="B130" s="49">
        <f>'1_Raw_Games'!B129</f>
        <v/>
      </c>
      <c r="C130" s="48">
        <f>'1_Raw_Games'!P129</f>
        <v/>
      </c>
      <c r="D130" s="34">
        <f>COUNTIFS($A$4:$A$2271,A130,$B$4:$B$2271,"&gt;"&amp;B130)</f>
        <v/>
      </c>
      <c r="E130" s="34">
        <f>IF(D130&lt;'2_Params'!$B$13,1,0)</f>
        <v/>
      </c>
    </row>
    <row r="131" ht="15" customHeight="1" s="35">
      <c r="A131" s="48">
        <f>'1_Raw_Games'!D130</f>
        <v/>
      </c>
      <c r="B131" s="49">
        <f>'1_Raw_Games'!B130</f>
        <v/>
      </c>
      <c r="C131" s="48">
        <f>'1_Raw_Games'!P130</f>
        <v/>
      </c>
      <c r="D131" s="34">
        <f>COUNTIFS($A$4:$A$2271,A131,$B$4:$B$2271,"&gt;"&amp;B131)</f>
        <v/>
      </c>
      <c r="E131" s="34">
        <f>IF(D131&lt;'2_Params'!$B$13,1,0)</f>
        <v/>
      </c>
    </row>
    <row r="132" ht="15" customHeight="1" s="35">
      <c r="A132" s="48">
        <f>'1_Raw_Games'!D131</f>
        <v/>
      </c>
      <c r="B132" s="49">
        <f>'1_Raw_Games'!B131</f>
        <v/>
      </c>
      <c r="C132" s="48">
        <f>'1_Raw_Games'!P131</f>
        <v/>
      </c>
      <c r="D132" s="34">
        <f>COUNTIFS($A$4:$A$2271,A132,$B$4:$B$2271,"&gt;"&amp;B132)</f>
        <v/>
      </c>
      <c r="E132" s="34">
        <f>IF(D132&lt;'2_Params'!$B$13,1,0)</f>
        <v/>
      </c>
    </row>
    <row r="133" ht="15" customHeight="1" s="35">
      <c r="A133" s="48">
        <f>'1_Raw_Games'!D132</f>
        <v/>
      </c>
      <c r="B133" s="49">
        <f>'1_Raw_Games'!B132</f>
        <v/>
      </c>
      <c r="C133" s="48">
        <f>'1_Raw_Games'!P132</f>
        <v/>
      </c>
      <c r="D133" s="34">
        <f>COUNTIFS($A$4:$A$2271,A133,$B$4:$B$2271,"&gt;"&amp;B133)</f>
        <v/>
      </c>
      <c r="E133" s="34">
        <f>IF(D133&lt;'2_Params'!$B$13,1,0)</f>
        <v/>
      </c>
    </row>
    <row r="134" ht="15" customHeight="1" s="35">
      <c r="A134" s="48">
        <f>'1_Raw_Games'!D133</f>
        <v/>
      </c>
      <c r="B134" s="49">
        <f>'1_Raw_Games'!B133</f>
        <v/>
      </c>
      <c r="C134" s="48">
        <f>'1_Raw_Games'!P133</f>
        <v/>
      </c>
      <c r="D134" s="34">
        <f>COUNTIFS($A$4:$A$2271,A134,$B$4:$B$2271,"&gt;"&amp;B134)</f>
        <v/>
      </c>
      <c r="E134" s="34">
        <f>IF(D134&lt;'2_Params'!$B$13,1,0)</f>
        <v/>
      </c>
    </row>
    <row r="135" ht="15" customHeight="1" s="35">
      <c r="A135" s="48">
        <f>'1_Raw_Games'!D134</f>
        <v/>
      </c>
      <c r="B135" s="49">
        <f>'1_Raw_Games'!B134</f>
        <v/>
      </c>
      <c r="C135" s="48">
        <f>'1_Raw_Games'!P134</f>
        <v/>
      </c>
      <c r="D135" s="34">
        <f>COUNTIFS($A$4:$A$2271,A135,$B$4:$B$2271,"&gt;"&amp;B135)</f>
        <v/>
      </c>
      <c r="E135" s="34">
        <f>IF(D135&lt;'2_Params'!$B$13,1,0)</f>
        <v/>
      </c>
    </row>
    <row r="136" ht="15" customHeight="1" s="35">
      <c r="A136" s="48">
        <f>'1_Raw_Games'!D135</f>
        <v/>
      </c>
      <c r="B136" s="49">
        <f>'1_Raw_Games'!B135</f>
        <v/>
      </c>
      <c r="C136" s="48">
        <f>'1_Raw_Games'!P135</f>
        <v/>
      </c>
      <c r="D136" s="34">
        <f>COUNTIFS($A$4:$A$2271,A136,$B$4:$B$2271,"&gt;"&amp;B136)</f>
        <v/>
      </c>
      <c r="E136" s="34">
        <f>IF(D136&lt;'2_Params'!$B$13,1,0)</f>
        <v/>
      </c>
    </row>
    <row r="137" ht="15" customHeight="1" s="35">
      <c r="A137" s="48">
        <f>'1_Raw_Games'!D136</f>
        <v/>
      </c>
      <c r="B137" s="49">
        <f>'1_Raw_Games'!B136</f>
        <v/>
      </c>
      <c r="C137" s="48">
        <f>'1_Raw_Games'!P136</f>
        <v/>
      </c>
      <c r="D137" s="34">
        <f>COUNTIFS($A$4:$A$2271,A137,$B$4:$B$2271,"&gt;"&amp;B137)</f>
        <v/>
      </c>
      <c r="E137" s="34">
        <f>IF(D137&lt;'2_Params'!$B$13,1,0)</f>
        <v/>
      </c>
    </row>
    <row r="138" ht="15" customHeight="1" s="35">
      <c r="A138" s="48">
        <f>'1_Raw_Games'!D137</f>
        <v/>
      </c>
      <c r="B138" s="49">
        <f>'1_Raw_Games'!B137</f>
        <v/>
      </c>
      <c r="C138" s="48">
        <f>'1_Raw_Games'!P137</f>
        <v/>
      </c>
      <c r="D138" s="34">
        <f>COUNTIFS($A$4:$A$2271,A138,$B$4:$B$2271,"&gt;"&amp;B138)</f>
        <v/>
      </c>
      <c r="E138" s="34">
        <f>IF(D138&lt;'2_Params'!$B$13,1,0)</f>
        <v/>
      </c>
    </row>
    <row r="139" ht="15" customHeight="1" s="35">
      <c r="A139" s="48">
        <f>'1_Raw_Games'!D138</f>
        <v/>
      </c>
      <c r="B139" s="49">
        <f>'1_Raw_Games'!B138</f>
        <v/>
      </c>
      <c r="C139" s="48">
        <f>'1_Raw_Games'!P138</f>
        <v/>
      </c>
      <c r="D139" s="34">
        <f>COUNTIFS($A$4:$A$2271,A139,$B$4:$B$2271,"&gt;"&amp;B139)</f>
        <v/>
      </c>
      <c r="E139" s="34">
        <f>IF(D139&lt;'2_Params'!$B$13,1,0)</f>
        <v/>
      </c>
    </row>
    <row r="140" ht="15" customHeight="1" s="35">
      <c r="A140" s="48">
        <f>'1_Raw_Games'!D139</f>
        <v/>
      </c>
      <c r="B140" s="49">
        <f>'1_Raw_Games'!B139</f>
        <v/>
      </c>
      <c r="C140" s="48">
        <f>'1_Raw_Games'!P139</f>
        <v/>
      </c>
      <c r="D140" s="34">
        <f>COUNTIFS($A$4:$A$2271,A140,$B$4:$B$2271,"&gt;"&amp;B140)</f>
        <v/>
      </c>
      <c r="E140" s="34">
        <f>IF(D140&lt;'2_Params'!$B$13,1,0)</f>
        <v/>
      </c>
    </row>
    <row r="141" ht="15" customHeight="1" s="35">
      <c r="A141" s="48">
        <f>'1_Raw_Games'!D140</f>
        <v/>
      </c>
      <c r="B141" s="49">
        <f>'1_Raw_Games'!B140</f>
        <v/>
      </c>
      <c r="C141" s="48">
        <f>'1_Raw_Games'!P140</f>
        <v/>
      </c>
      <c r="D141" s="34">
        <f>COUNTIFS($A$4:$A$2271,A141,$B$4:$B$2271,"&gt;"&amp;B141)</f>
        <v/>
      </c>
      <c r="E141" s="34">
        <f>IF(D141&lt;'2_Params'!$B$13,1,0)</f>
        <v/>
      </c>
    </row>
    <row r="142" ht="15" customHeight="1" s="35">
      <c r="A142" s="48">
        <f>'1_Raw_Games'!D141</f>
        <v/>
      </c>
      <c r="B142" s="49">
        <f>'1_Raw_Games'!B141</f>
        <v/>
      </c>
      <c r="C142" s="48">
        <f>'1_Raw_Games'!P141</f>
        <v/>
      </c>
      <c r="D142" s="34">
        <f>COUNTIFS($A$4:$A$2271,A142,$B$4:$B$2271,"&gt;"&amp;B142)</f>
        <v/>
      </c>
      <c r="E142" s="34">
        <f>IF(D142&lt;'2_Params'!$B$13,1,0)</f>
        <v/>
      </c>
    </row>
    <row r="143" ht="15" customHeight="1" s="35">
      <c r="A143" s="48">
        <f>'1_Raw_Games'!D142</f>
        <v/>
      </c>
      <c r="B143" s="49">
        <f>'1_Raw_Games'!B142</f>
        <v/>
      </c>
      <c r="C143" s="48">
        <f>'1_Raw_Games'!P142</f>
        <v/>
      </c>
      <c r="D143" s="34">
        <f>COUNTIFS($A$4:$A$2271,A143,$B$4:$B$2271,"&gt;"&amp;B143)</f>
        <v/>
      </c>
      <c r="E143" s="34">
        <f>IF(D143&lt;'2_Params'!$B$13,1,0)</f>
        <v/>
      </c>
    </row>
    <row r="144" ht="15" customHeight="1" s="35">
      <c r="A144" s="48">
        <f>'1_Raw_Games'!D143</f>
        <v/>
      </c>
      <c r="B144" s="49">
        <f>'1_Raw_Games'!B143</f>
        <v/>
      </c>
      <c r="C144" s="48">
        <f>'1_Raw_Games'!P143</f>
        <v/>
      </c>
      <c r="D144" s="34">
        <f>COUNTIFS($A$4:$A$2271,A144,$B$4:$B$2271,"&gt;"&amp;B144)</f>
        <v/>
      </c>
      <c r="E144" s="34">
        <f>IF(D144&lt;'2_Params'!$B$13,1,0)</f>
        <v/>
      </c>
    </row>
    <row r="145" ht="15" customHeight="1" s="35">
      <c r="A145" s="48">
        <f>'1_Raw_Games'!D144</f>
        <v/>
      </c>
      <c r="B145" s="49">
        <f>'1_Raw_Games'!B144</f>
        <v/>
      </c>
      <c r="C145" s="48">
        <f>'1_Raw_Games'!P144</f>
        <v/>
      </c>
      <c r="D145" s="34">
        <f>COUNTIFS($A$4:$A$2271,A145,$B$4:$B$2271,"&gt;"&amp;B145)</f>
        <v/>
      </c>
      <c r="E145" s="34">
        <f>IF(D145&lt;'2_Params'!$B$13,1,0)</f>
        <v/>
      </c>
    </row>
    <row r="146" ht="15" customHeight="1" s="35">
      <c r="A146" s="48">
        <f>'1_Raw_Games'!D145</f>
        <v/>
      </c>
      <c r="B146" s="49">
        <f>'1_Raw_Games'!B145</f>
        <v/>
      </c>
      <c r="C146" s="48">
        <f>'1_Raw_Games'!P145</f>
        <v/>
      </c>
      <c r="D146" s="34">
        <f>COUNTIFS($A$4:$A$2271,A146,$B$4:$B$2271,"&gt;"&amp;B146)</f>
        <v/>
      </c>
      <c r="E146" s="34">
        <f>IF(D146&lt;'2_Params'!$B$13,1,0)</f>
        <v/>
      </c>
    </row>
    <row r="147" ht="15" customHeight="1" s="35">
      <c r="A147" s="48">
        <f>'1_Raw_Games'!D146</f>
        <v/>
      </c>
      <c r="B147" s="49">
        <f>'1_Raw_Games'!B146</f>
        <v/>
      </c>
      <c r="C147" s="48">
        <f>'1_Raw_Games'!P146</f>
        <v/>
      </c>
      <c r="D147" s="34">
        <f>COUNTIFS($A$4:$A$2271,A147,$B$4:$B$2271,"&gt;"&amp;B147)</f>
        <v/>
      </c>
      <c r="E147" s="34">
        <f>IF(D147&lt;'2_Params'!$B$13,1,0)</f>
        <v/>
      </c>
    </row>
    <row r="148" ht="15" customHeight="1" s="35">
      <c r="A148" s="48">
        <f>'1_Raw_Games'!D147</f>
        <v/>
      </c>
      <c r="B148" s="49">
        <f>'1_Raw_Games'!B147</f>
        <v/>
      </c>
      <c r="C148" s="48">
        <f>'1_Raw_Games'!P147</f>
        <v/>
      </c>
      <c r="D148" s="34">
        <f>COUNTIFS($A$4:$A$2271,A148,$B$4:$B$2271,"&gt;"&amp;B148)</f>
        <v/>
      </c>
      <c r="E148" s="34">
        <f>IF(D148&lt;'2_Params'!$B$13,1,0)</f>
        <v/>
      </c>
    </row>
    <row r="149" ht="15" customHeight="1" s="35">
      <c r="A149" s="48">
        <f>'1_Raw_Games'!D148</f>
        <v/>
      </c>
      <c r="B149" s="49">
        <f>'1_Raw_Games'!B148</f>
        <v/>
      </c>
      <c r="C149" s="48">
        <f>'1_Raw_Games'!P148</f>
        <v/>
      </c>
      <c r="D149" s="34">
        <f>COUNTIFS($A$4:$A$2271,A149,$B$4:$B$2271,"&gt;"&amp;B149)</f>
        <v/>
      </c>
      <c r="E149" s="34">
        <f>IF(D149&lt;'2_Params'!$B$13,1,0)</f>
        <v/>
      </c>
    </row>
    <row r="150" ht="15" customHeight="1" s="35">
      <c r="A150" s="48">
        <f>'1_Raw_Games'!D149</f>
        <v/>
      </c>
      <c r="B150" s="49">
        <f>'1_Raw_Games'!B149</f>
        <v/>
      </c>
      <c r="C150" s="48">
        <f>'1_Raw_Games'!P149</f>
        <v/>
      </c>
      <c r="D150" s="34">
        <f>COUNTIFS($A$4:$A$2271,A150,$B$4:$B$2271,"&gt;"&amp;B150)</f>
        <v/>
      </c>
      <c r="E150" s="34">
        <f>IF(D150&lt;'2_Params'!$B$13,1,0)</f>
        <v/>
      </c>
    </row>
    <row r="151" ht="15" customHeight="1" s="35">
      <c r="A151" s="48">
        <f>'1_Raw_Games'!D150</f>
        <v/>
      </c>
      <c r="B151" s="49">
        <f>'1_Raw_Games'!B150</f>
        <v/>
      </c>
      <c r="C151" s="48">
        <f>'1_Raw_Games'!P150</f>
        <v/>
      </c>
      <c r="D151" s="34">
        <f>COUNTIFS($A$4:$A$2271,A151,$B$4:$B$2271,"&gt;"&amp;B151)</f>
        <v/>
      </c>
      <c r="E151" s="34">
        <f>IF(D151&lt;'2_Params'!$B$13,1,0)</f>
        <v/>
      </c>
    </row>
    <row r="152" ht="15" customHeight="1" s="35">
      <c r="A152" s="48">
        <f>'1_Raw_Games'!D151</f>
        <v/>
      </c>
      <c r="B152" s="49">
        <f>'1_Raw_Games'!B151</f>
        <v/>
      </c>
      <c r="C152" s="48">
        <f>'1_Raw_Games'!P151</f>
        <v/>
      </c>
      <c r="D152" s="34">
        <f>COUNTIFS($A$4:$A$2271,A152,$B$4:$B$2271,"&gt;"&amp;B152)</f>
        <v/>
      </c>
      <c r="E152" s="34">
        <f>IF(D152&lt;'2_Params'!$B$13,1,0)</f>
        <v/>
      </c>
    </row>
    <row r="153" ht="15" customHeight="1" s="35">
      <c r="A153" s="48">
        <f>'1_Raw_Games'!D152</f>
        <v/>
      </c>
      <c r="B153" s="49">
        <f>'1_Raw_Games'!B152</f>
        <v/>
      </c>
      <c r="C153" s="48">
        <f>'1_Raw_Games'!P152</f>
        <v/>
      </c>
      <c r="D153" s="34">
        <f>COUNTIFS($A$4:$A$2271,A153,$B$4:$B$2271,"&gt;"&amp;B153)</f>
        <v/>
      </c>
      <c r="E153" s="34">
        <f>IF(D153&lt;'2_Params'!$B$13,1,0)</f>
        <v/>
      </c>
    </row>
    <row r="154" ht="15" customHeight="1" s="35">
      <c r="A154" s="48">
        <f>'1_Raw_Games'!D153</f>
        <v/>
      </c>
      <c r="B154" s="49">
        <f>'1_Raw_Games'!B153</f>
        <v/>
      </c>
      <c r="C154" s="48">
        <f>'1_Raw_Games'!P153</f>
        <v/>
      </c>
      <c r="D154" s="34">
        <f>COUNTIFS($A$4:$A$2271,A154,$B$4:$B$2271,"&gt;"&amp;B154)</f>
        <v/>
      </c>
      <c r="E154" s="34">
        <f>IF(D154&lt;'2_Params'!$B$13,1,0)</f>
        <v/>
      </c>
    </row>
    <row r="155" ht="15" customHeight="1" s="35">
      <c r="A155" s="48">
        <f>'1_Raw_Games'!D154</f>
        <v/>
      </c>
      <c r="B155" s="49">
        <f>'1_Raw_Games'!B154</f>
        <v/>
      </c>
      <c r="C155" s="48">
        <f>'1_Raw_Games'!P154</f>
        <v/>
      </c>
      <c r="D155" s="34">
        <f>COUNTIFS($A$4:$A$2271,A155,$B$4:$B$2271,"&gt;"&amp;B155)</f>
        <v/>
      </c>
      <c r="E155" s="34">
        <f>IF(D155&lt;'2_Params'!$B$13,1,0)</f>
        <v/>
      </c>
    </row>
    <row r="156" ht="15" customHeight="1" s="35">
      <c r="A156" s="48">
        <f>'1_Raw_Games'!D155</f>
        <v/>
      </c>
      <c r="B156" s="49">
        <f>'1_Raw_Games'!B155</f>
        <v/>
      </c>
      <c r="C156" s="48">
        <f>'1_Raw_Games'!P155</f>
        <v/>
      </c>
      <c r="D156" s="34">
        <f>COUNTIFS($A$4:$A$2271,A156,$B$4:$B$2271,"&gt;"&amp;B156)</f>
        <v/>
      </c>
      <c r="E156" s="34">
        <f>IF(D156&lt;'2_Params'!$B$13,1,0)</f>
        <v/>
      </c>
    </row>
    <row r="157" ht="15" customHeight="1" s="35">
      <c r="A157" s="48">
        <f>'1_Raw_Games'!D156</f>
        <v/>
      </c>
      <c r="B157" s="49">
        <f>'1_Raw_Games'!B156</f>
        <v/>
      </c>
      <c r="C157" s="48">
        <f>'1_Raw_Games'!P156</f>
        <v/>
      </c>
      <c r="D157" s="34">
        <f>COUNTIFS($A$4:$A$2271,A157,$B$4:$B$2271,"&gt;"&amp;B157)</f>
        <v/>
      </c>
      <c r="E157" s="34">
        <f>IF(D157&lt;'2_Params'!$B$13,1,0)</f>
        <v/>
      </c>
    </row>
    <row r="158" ht="15" customHeight="1" s="35">
      <c r="A158" s="48">
        <f>'1_Raw_Games'!D157</f>
        <v/>
      </c>
      <c r="B158" s="49">
        <f>'1_Raw_Games'!B157</f>
        <v/>
      </c>
      <c r="C158" s="48">
        <f>'1_Raw_Games'!P157</f>
        <v/>
      </c>
      <c r="D158" s="34">
        <f>COUNTIFS($A$4:$A$2271,A158,$B$4:$B$2271,"&gt;"&amp;B158)</f>
        <v/>
      </c>
      <c r="E158" s="34">
        <f>IF(D158&lt;'2_Params'!$B$13,1,0)</f>
        <v/>
      </c>
    </row>
    <row r="159" ht="15" customHeight="1" s="35">
      <c r="A159" s="48">
        <f>'1_Raw_Games'!D158</f>
        <v/>
      </c>
      <c r="B159" s="49">
        <f>'1_Raw_Games'!B158</f>
        <v/>
      </c>
      <c r="C159" s="48">
        <f>'1_Raw_Games'!P158</f>
        <v/>
      </c>
      <c r="D159" s="34">
        <f>COUNTIFS($A$4:$A$2271,A159,$B$4:$B$2271,"&gt;"&amp;B159)</f>
        <v/>
      </c>
      <c r="E159" s="34">
        <f>IF(D159&lt;'2_Params'!$B$13,1,0)</f>
        <v/>
      </c>
    </row>
    <row r="160" ht="15" customHeight="1" s="35">
      <c r="A160" s="48">
        <f>'1_Raw_Games'!D159</f>
        <v/>
      </c>
      <c r="B160" s="49">
        <f>'1_Raw_Games'!B159</f>
        <v/>
      </c>
      <c r="C160" s="48">
        <f>'1_Raw_Games'!P159</f>
        <v/>
      </c>
      <c r="D160" s="34">
        <f>COUNTIFS($A$4:$A$2271,A160,$B$4:$B$2271,"&gt;"&amp;B160)</f>
        <v/>
      </c>
      <c r="E160" s="34">
        <f>IF(D160&lt;'2_Params'!$B$13,1,0)</f>
        <v/>
      </c>
    </row>
    <row r="161" ht="15" customHeight="1" s="35">
      <c r="A161" s="48">
        <f>'1_Raw_Games'!D160</f>
        <v/>
      </c>
      <c r="B161" s="49">
        <f>'1_Raw_Games'!B160</f>
        <v/>
      </c>
      <c r="C161" s="48">
        <f>'1_Raw_Games'!P160</f>
        <v/>
      </c>
      <c r="D161" s="34">
        <f>COUNTIFS($A$4:$A$2271,A161,$B$4:$B$2271,"&gt;"&amp;B161)</f>
        <v/>
      </c>
      <c r="E161" s="34">
        <f>IF(D161&lt;'2_Params'!$B$13,1,0)</f>
        <v/>
      </c>
    </row>
    <row r="162" ht="15" customHeight="1" s="35">
      <c r="A162" s="48">
        <f>'1_Raw_Games'!D161</f>
        <v/>
      </c>
      <c r="B162" s="49">
        <f>'1_Raw_Games'!B161</f>
        <v/>
      </c>
      <c r="C162" s="48">
        <f>'1_Raw_Games'!P161</f>
        <v/>
      </c>
      <c r="D162" s="34">
        <f>COUNTIFS($A$4:$A$2271,A162,$B$4:$B$2271,"&gt;"&amp;B162)</f>
        <v/>
      </c>
      <c r="E162" s="34">
        <f>IF(D162&lt;'2_Params'!$B$13,1,0)</f>
        <v/>
      </c>
    </row>
    <row r="163" ht="15" customHeight="1" s="35">
      <c r="A163" s="48">
        <f>'1_Raw_Games'!D162</f>
        <v/>
      </c>
      <c r="B163" s="49">
        <f>'1_Raw_Games'!B162</f>
        <v/>
      </c>
      <c r="C163" s="48">
        <f>'1_Raw_Games'!P162</f>
        <v/>
      </c>
      <c r="D163" s="34">
        <f>COUNTIFS($A$4:$A$2271,A163,$B$4:$B$2271,"&gt;"&amp;B163)</f>
        <v/>
      </c>
      <c r="E163" s="34">
        <f>IF(D163&lt;'2_Params'!$B$13,1,0)</f>
        <v/>
      </c>
    </row>
    <row r="164" ht="15" customHeight="1" s="35">
      <c r="A164" s="48">
        <f>'1_Raw_Games'!D163</f>
        <v/>
      </c>
      <c r="B164" s="49">
        <f>'1_Raw_Games'!B163</f>
        <v/>
      </c>
      <c r="C164" s="48">
        <f>'1_Raw_Games'!P163</f>
        <v/>
      </c>
      <c r="D164" s="34">
        <f>COUNTIFS($A$4:$A$2271,A164,$B$4:$B$2271,"&gt;"&amp;B164)</f>
        <v/>
      </c>
      <c r="E164" s="34">
        <f>IF(D164&lt;'2_Params'!$B$13,1,0)</f>
        <v/>
      </c>
    </row>
    <row r="165" ht="15" customHeight="1" s="35">
      <c r="A165" s="48">
        <f>'1_Raw_Games'!D164</f>
        <v/>
      </c>
      <c r="B165" s="49">
        <f>'1_Raw_Games'!B164</f>
        <v/>
      </c>
      <c r="C165" s="48">
        <f>'1_Raw_Games'!P164</f>
        <v/>
      </c>
      <c r="D165" s="34">
        <f>COUNTIFS($A$4:$A$2271,A165,$B$4:$B$2271,"&gt;"&amp;B165)</f>
        <v/>
      </c>
      <c r="E165" s="34">
        <f>IF(D165&lt;'2_Params'!$B$13,1,0)</f>
        <v/>
      </c>
    </row>
    <row r="166" ht="15" customHeight="1" s="35">
      <c r="A166" s="48">
        <f>'1_Raw_Games'!D165</f>
        <v/>
      </c>
      <c r="B166" s="49">
        <f>'1_Raw_Games'!B165</f>
        <v/>
      </c>
      <c r="C166" s="48">
        <f>'1_Raw_Games'!P165</f>
        <v/>
      </c>
      <c r="D166" s="34">
        <f>COUNTIFS($A$4:$A$2271,A166,$B$4:$B$2271,"&gt;"&amp;B166)</f>
        <v/>
      </c>
      <c r="E166" s="34">
        <f>IF(D166&lt;'2_Params'!$B$13,1,0)</f>
        <v/>
      </c>
    </row>
    <row r="167" ht="15" customHeight="1" s="35">
      <c r="A167" s="48">
        <f>'1_Raw_Games'!D166</f>
        <v/>
      </c>
      <c r="B167" s="49">
        <f>'1_Raw_Games'!B166</f>
        <v/>
      </c>
      <c r="C167" s="48">
        <f>'1_Raw_Games'!P166</f>
        <v/>
      </c>
      <c r="D167" s="34">
        <f>COUNTIFS($A$4:$A$2271,A167,$B$4:$B$2271,"&gt;"&amp;B167)</f>
        <v/>
      </c>
      <c r="E167" s="34">
        <f>IF(D167&lt;'2_Params'!$B$13,1,0)</f>
        <v/>
      </c>
    </row>
    <row r="168" ht="15" customHeight="1" s="35">
      <c r="A168" s="48">
        <f>'1_Raw_Games'!D167</f>
        <v/>
      </c>
      <c r="B168" s="49">
        <f>'1_Raw_Games'!B167</f>
        <v/>
      </c>
      <c r="C168" s="48">
        <f>'1_Raw_Games'!P167</f>
        <v/>
      </c>
      <c r="D168" s="34">
        <f>COUNTIFS($A$4:$A$2271,A168,$B$4:$B$2271,"&gt;"&amp;B168)</f>
        <v/>
      </c>
      <c r="E168" s="34">
        <f>IF(D168&lt;'2_Params'!$B$13,1,0)</f>
        <v/>
      </c>
    </row>
    <row r="169" ht="15" customHeight="1" s="35">
      <c r="A169" s="48">
        <f>'1_Raw_Games'!D168</f>
        <v/>
      </c>
      <c r="B169" s="49">
        <f>'1_Raw_Games'!B168</f>
        <v/>
      </c>
      <c r="C169" s="48">
        <f>'1_Raw_Games'!P168</f>
        <v/>
      </c>
      <c r="D169" s="34">
        <f>COUNTIFS($A$4:$A$2271,A169,$B$4:$B$2271,"&gt;"&amp;B169)</f>
        <v/>
      </c>
      <c r="E169" s="34">
        <f>IF(D169&lt;'2_Params'!$B$13,1,0)</f>
        <v/>
      </c>
    </row>
    <row r="170" ht="15" customHeight="1" s="35">
      <c r="A170" s="48">
        <f>'1_Raw_Games'!D169</f>
        <v/>
      </c>
      <c r="B170" s="49">
        <f>'1_Raw_Games'!B169</f>
        <v/>
      </c>
      <c r="C170" s="48">
        <f>'1_Raw_Games'!P169</f>
        <v/>
      </c>
      <c r="D170" s="34">
        <f>COUNTIFS($A$4:$A$2271,A170,$B$4:$B$2271,"&gt;"&amp;B170)</f>
        <v/>
      </c>
      <c r="E170" s="34">
        <f>IF(D170&lt;'2_Params'!$B$13,1,0)</f>
        <v/>
      </c>
    </row>
    <row r="171" ht="15" customHeight="1" s="35">
      <c r="A171" s="48">
        <f>'1_Raw_Games'!D170</f>
        <v/>
      </c>
      <c r="B171" s="49">
        <f>'1_Raw_Games'!B170</f>
        <v/>
      </c>
      <c r="C171" s="48">
        <f>'1_Raw_Games'!P170</f>
        <v/>
      </c>
      <c r="D171" s="34">
        <f>COUNTIFS($A$4:$A$2271,A171,$B$4:$B$2271,"&gt;"&amp;B171)</f>
        <v/>
      </c>
      <c r="E171" s="34">
        <f>IF(D171&lt;'2_Params'!$B$13,1,0)</f>
        <v/>
      </c>
    </row>
    <row r="172" ht="15" customHeight="1" s="35">
      <c r="A172" s="48">
        <f>'1_Raw_Games'!D171</f>
        <v/>
      </c>
      <c r="B172" s="49">
        <f>'1_Raw_Games'!B171</f>
        <v/>
      </c>
      <c r="C172" s="48">
        <f>'1_Raw_Games'!P171</f>
        <v/>
      </c>
      <c r="D172" s="34">
        <f>COUNTIFS($A$4:$A$2271,A172,$B$4:$B$2271,"&gt;"&amp;B172)</f>
        <v/>
      </c>
      <c r="E172" s="34">
        <f>IF(D172&lt;'2_Params'!$B$13,1,0)</f>
        <v/>
      </c>
    </row>
    <row r="173" ht="15" customHeight="1" s="35">
      <c r="A173" s="48">
        <f>'1_Raw_Games'!D172</f>
        <v/>
      </c>
      <c r="B173" s="49">
        <f>'1_Raw_Games'!B172</f>
        <v/>
      </c>
      <c r="C173" s="48">
        <f>'1_Raw_Games'!P172</f>
        <v/>
      </c>
      <c r="D173" s="34">
        <f>COUNTIFS($A$4:$A$2271,A173,$B$4:$B$2271,"&gt;"&amp;B173)</f>
        <v/>
      </c>
      <c r="E173" s="34">
        <f>IF(D173&lt;'2_Params'!$B$13,1,0)</f>
        <v/>
      </c>
    </row>
    <row r="174" ht="15" customHeight="1" s="35">
      <c r="A174" s="48">
        <f>'1_Raw_Games'!D173</f>
        <v/>
      </c>
      <c r="B174" s="49">
        <f>'1_Raw_Games'!B173</f>
        <v/>
      </c>
      <c r="C174" s="48">
        <f>'1_Raw_Games'!P173</f>
        <v/>
      </c>
      <c r="D174" s="34">
        <f>COUNTIFS($A$4:$A$2271,A174,$B$4:$B$2271,"&gt;"&amp;B174)</f>
        <v/>
      </c>
      <c r="E174" s="34">
        <f>IF(D174&lt;'2_Params'!$B$13,1,0)</f>
        <v/>
      </c>
    </row>
    <row r="175" ht="15" customHeight="1" s="35">
      <c r="A175" s="48">
        <f>'1_Raw_Games'!D174</f>
        <v/>
      </c>
      <c r="B175" s="49">
        <f>'1_Raw_Games'!B174</f>
        <v/>
      </c>
      <c r="C175" s="48">
        <f>'1_Raw_Games'!P174</f>
        <v/>
      </c>
      <c r="D175" s="34">
        <f>COUNTIFS($A$4:$A$2271,A175,$B$4:$B$2271,"&gt;"&amp;B175)</f>
        <v/>
      </c>
      <c r="E175" s="34">
        <f>IF(D175&lt;'2_Params'!$B$13,1,0)</f>
        <v/>
      </c>
    </row>
    <row r="176" ht="15" customHeight="1" s="35">
      <c r="A176" s="48">
        <f>'1_Raw_Games'!D175</f>
        <v/>
      </c>
      <c r="B176" s="49">
        <f>'1_Raw_Games'!B175</f>
        <v/>
      </c>
      <c r="C176" s="48">
        <f>'1_Raw_Games'!P175</f>
        <v/>
      </c>
      <c r="D176" s="34">
        <f>COUNTIFS($A$4:$A$2271,A176,$B$4:$B$2271,"&gt;"&amp;B176)</f>
        <v/>
      </c>
      <c r="E176" s="34">
        <f>IF(D176&lt;'2_Params'!$B$13,1,0)</f>
        <v/>
      </c>
    </row>
    <row r="177" ht="15" customHeight="1" s="35">
      <c r="A177" s="48">
        <f>'1_Raw_Games'!D176</f>
        <v/>
      </c>
      <c r="B177" s="49">
        <f>'1_Raw_Games'!B176</f>
        <v/>
      </c>
      <c r="C177" s="48">
        <f>'1_Raw_Games'!P176</f>
        <v/>
      </c>
      <c r="D177" s="34">
        <f>COUNTIFS($A$4:$A$2271,A177,$B$4:$B$2271,"&gt;"&amp;B177)</f>
        <v/>
      </c>
      <c r="E177" s="34">
        <f>IF(D177&lt;'2_Params'!$B$13,1,0)</f>
        <v/>
      </c>
    </row>
    <row r="178" ht="15" customHeight="1" s="35">
      <c r="A178" s="48">
        <f>'1_Raw_Games'!D177</f>
        <v/>
      </c>
      <c r="B178" s="49">
        <f>'1_Raw_Games'!B177</f>
        <v/>
      </c>
      <c r="C178" s="48">
        <f>'1_Raw_Games'!P177</f>
        <v/>
      </c>
      <c r="D178" s="34">
        <f>COUNTIFS($A$4:$A$2271,A178,$B$4:$B$2271,"&gt;"&amp;B178)</f>
        <v/>
      </c>
      <c r="E178" s="34">
        <f>IF(D178&lt;'2_Params'!$B$13,1,0)</f>
        <v/>
      </c>
    </row>
    <row r="179" ht="15" customHeight="1" s="35">
      <c r="A179" s="48">
        <f>'1_Raw_Games'!D178</f>
        <v/>
      </c>
      <c r="B179" s="49">
        <f>'1_Raw_Games'!B178</f>
        <v/>
      </c>
      <c r="C179" s="48">
        <f>'1_Raw_Games'!P178</f>
        <v/>
      </c>
      <c r="D179" s="34">
        <f>COUNTIFS($A$4:$A$2271,A179,$B$4:$B$2271,"&gt;"&amp;B179)</f>
        <v/>
      </c>
      <c r="E179" s="34">
        <f>IF(D179&lt;'2_Params'!$B$13,1,0)</f>
        <v/>
      </c>
    </row>
    <row r="180" ht="15" customHeight="1" s="35">
      <c r="A180" s="48">
        <f>'1_Raw_Games'!D179</f>
        <v/>
      </c>
      <c r="B180" s="49">
        <f>'1_Raw_Games'!B179</f>
        <v/>
      </c>
      <c r="C180" s="48">
        <f>'1_Raw_Games'!P179</f>
        <v/>
      </c>
      <c r="D180" s="34">
        <f>COUNTIFS($A$4:$A$2271,A180,$B$4:$B$2271,"&gt;"&amp;B180)</f>
        <v/>
      </c>
      <c r="E180" s="34">
        <f>IF(D180&lt;'2_Params'!$B$13,1,0)</f>
        <v/>
      </c>
    </row>
    <row r="181" ht="15" customHeight="1" s="35">
      <c r="A181" s="48">
        <f>'1_Raw_Games'!D180</f>
        <v/>
      </c>
      <c r="B181" s="49">
        <f>'1_Raw_Games'!B180</f>
        <v/>
      </c>
      <c r="C181" s="48">
        <f>'1_Raw_Games'!P180</f>
        <v/>
      </c>
      <c r="D181" s="34">
        <f>COUNTIFS($A$4:$A$2271,A181,$B$4:$B$2271,"&gt;"&amp;B181)</f>
        <v/>
      </c>
      <c r="E181" s="34">
        <f>IF(D181&lt;'2_Params'!$B$13,1,0)</f>
        <v/>
      </c>
    </row>
    <row r="182" ht="15" customHeight="1" s="35">
      <c r="A182" s="48">
        <f>'1_Raw_Games'!D181</f>
        <v/>
      </c>
      <c r="B182" s="49">
        <f>'1_Raw_Games'!B181</f>
        <v/>
      </c>
      <c r="C182" s="48">
        <f>'1_Raw_Games'!P181</f>
        <v/>
      </c>
      <c r="D182" s="34">
        <f>COUNTIFS($A$4:$A$2271,A182,$B$4:$B$2271,"&gt;"&amp;B182)</f>
        <v/>
      </c>
      <c r="E182" s="34">
        <f>IF(D182&lt;'2_Params'!$B$13,1,0)</f>
        <v/>
      </c>
    </row>
    <row r="183" ht="15" customHeight="1" s="35">
      <c r="A183" s="48">
        <f>'1_Raw_Games'!D182</f>
        <v/>
      </c>
      <c r="B183" s="49">
        <f>'1_Raw_Games'!B182</f>
        <v/>
      </c>
      <c r="C183" s="48">
        <f>'1_Raw_Games'!P182</f>
        <v/>
      </c>
      <c r="D183" s="34">
        <f>COUNTIFS($A$4:$A$2271,A183,$B$4:$B$2271,"&gt;"&amp;B183)</f>
        <v/>
      </c>
      <c r="E183" s="34">
        <f>IF(D183&lt;'2_Params'!$B$13,1,0)</f>
        <v/>
      </c>
    </row>
    <row r="184" ht="15" customHeight="1" s="35">
      <c r="A184" s="48">
        <f>'1_Raw_Games'!D183</f>
        <v/>
      </c>
      <c r="B184" s="49">
        <f>'1_Raw_Games'!B183</f>
        <v/>
      </c>
      <c r="C184" s="48">
        <f>'1_Raw_Games'!P183</f>
        <v/>
      </c>
      <c r="D184" s="34">
        <f>COUNTIFS($A$4:$A$2271,A184,$B$4:$B$2271,"&gt;"&amp;B184)</f>
        <v/>
      </c>
      <c r="E184" s="34">
        <f>IF(D184&lt;'2_Params'!$B$13,1,0)</f>
        <v/>
      </c>
    </row>
    <row r="185" ht="15" customHeight="1" s="35">
      <c r="A185" s="48">
        <f>'1_Raw_Games'!D184</f>
        <v/>
      </c>
      <c r="B185" s="49">
        <f>'1_Raw_Games'!B184</f>
        <v/>
      </c>
      <c r="C185" s="48">
        <f>'1_Raw_Games'!P184</f>
        <v/>
      </c>
      <c r="D185" s="34">
        <f>COUNTIFS($A$4:$A$2271,A185,$B$4:$B$2271,"&gt;"&amp;B185)</f>
        <v/>
      </c>
      <c r="E185" s="34">
        <f>IF(D185&lt;'2_Params'!$B$13,1,0)</f>
        <v/>
      </c>
    </row>
    <row r="186" ht="15" customHeight="1" s="35">
      <c r="A186" s="48">
        <f>'1_Raw_Games'!D185</f>
        <v/>
      </c>
      <c r="B186" s="49">
        <f>'1_Raw_Games'!B185</f>
        <v/>
      </c>
      <c r="C186" s="48">
        <f>'1_Raw_Games'!P185</f>
        <v/>
      </c>
      <c r="D186" s="34">
        <f>COUNTIFS($A$4:$A$2271,A186,$B$4:$B$2271,"&gt;"&amp;B186)</f>
        <v/>
      </c>
      <c r="E186" s="34">
        <f>IF(D186&lt;'2_Params'!$B$13,1,0)</f>
        <v/>
      </c>
    </row>
    <row r="187" ht="15" customHeight="1" s="35">
      <c r="A187" s="48">
        <f>'1_Raw_Games'!D186</f>
        <v/>
      </c>
      <c r="B187" s="49">
        <f>'1_Raw_Games'!B186</f>
        <v/>
      </c>
      <c r="C187" s="48">
        <f>'1_Raw_Games'!P186</f>
        <v/>
      </c>
      <c r="D187" s="34">
        <f>COUNTIFS($A$4:$A$2271,A187,$B$4:$B$2271,"&gt;"&amp;B187)</f>
        <v/>
      </c>
      <c r="E187" s="34">
        <f>IF(D187&lt;'2_Params'!$B$13,1,0)</f>
        <v/>
      </c>
    </row>
    <row r="188" ht="15" customHeight="1" s="35">
      <c r="A188" s="48">
        <f>'1_Raw_Games'!D187</f>
        <v/>
      </c>
      <c r="B188" s="49">
        <f>'1_Raw_Games'!B187</f>
        <v/>
      </c>
      <c r="C188" s="48">
        <f>'1_Raw_Games'!P187</f>
        <v/>
      </c>
      <c r="D188" s="34">
        <f>COUNTIFS($A$4:$A$2271,A188,$B$4:$B$2271,"&gt;"&amp;B188)</f>
        <v/>
      </c>
      <c r="E188" s="34">
        <f>IF(D188&lt;'2_Params'!$B$13,1,0)</f>
        <v/>
      </c>
    </row>
    <row r="189" ht="15" customHeight="1" s="35">
      <c r="A189" s="48">
        <f>'1_Raw_Games'!D188</f>
        <v/>
      </c>
      <c r="B189" s="49">
        <f>'1_Raw_Games'!B188</f>
        <v/>
      </c>
      <c r="C189" s="48">
        <f>'1_Raw_Games'!P188</f>
        <v/>
      </c>
      <c r="D189" s="34">
        <f>COUNTIFS($A$4:$A$2271,A189,$B$4:$B$2271,"&gt;"&amp;B189)</f>
        <v/>
      </c>
      <c r="E189" s="34">
        <f>IF(D189&lt;'2_Params'!$B$13,1,0)</f>
        <v/>
      </c>
    </row>
    <row r="190" ht="15" customHeight="1" s="35">
      <c r="A190" s="48">
        <f>'1_Raw_Games'!D189</f>
        <v/>
      </c>
      <c r="B190" s="49">
        <f>'1_Raw_Games'!B189</f>
        <v/>
      </c>
      <c r="C190" s="48">
        <f>'1_Raw_Games'!P189</f>
        <v/>
      </c>
      <c r="D190" s="34">
        <f>COUNTIFS($A$4:$A$2271,A190,$B$4:$B$2271,"&gt;"&amp;B190)</f>
        <v/>
      </c>
      <c r="E190" s="34">
        <f>IF(D190&lt;'2_Params'!$B$13,1,0)</f>
        <v/>
      </c>
    </row>
    <row r="191" ht="15" customHeight="1" s="35">
      <c r="A191" s="48">
        <f>'1_Raw_Games'!D190</f>
        <v/>
      </c>
      <c r="B191" s="49">
        <f>'1_Raw_Games'!B190</f>
        <v/>
      </c>
      <c r="C191" s="48">
        <f>'1_Raw_Games'!P190</f>
        <v/>
      </c>
      <c r="D191" s="34">
        <f>COUNTIFS($A$4:$A$2271,A191,$B$4:$B$2271,"&gt;"&amp;B191)</f>
        <v/>
      </c>
      <c r="E191" s="34">
        <f>IF(D191&lt;'2_Params'!$B$13,1,0)</f>
        <v/>
      </c>
    </row>
    <row r="192" ht="15" customHeight="1" s="35">
      <c r="A192" s="48">
        <f>'1_Raw_Games'!D191</f>
        <v/>
      </c>
      <c r="B192" s="49">
        <f>'1_Raw_Games'!B191</f>
        <v/>
      </c>
      <c r="C192" s="48">
        <f>'1_Raw_Games'!P191</f>
        <v/>
      </c>
      <c r="D192" s="34">
        <f>COUNTIFS($A$4:$A$2271,A192,$B$4:$B$2271,"&gt;"&amp;B192)</f>
        <v/>
      </c>
      <c r="E192" s="34">
        <f>IF(D192&lt;'2_Params'!$B$13,1,0)</f>
        <v/>
      </c>
    </row>
    <row r="193" ht="15" customHeight="1" s="35">
      <c r="A193" s="48">
        <f>'1_Raw_Games'!D192</f>
        <v/>
      </c>
      <c r="B193" s="49">
        <f>'1_Raw_Games'!B192</f>
        <v/>
      </c>
      <c r="C193" s="48">
        <f>'1_Raw_Games'!P192</f>
        <v/>
      </c>
      <c r="D193" s="34">
        <f>COUNTIFS($A$4:$A$2271,A193,$B$4:$B$2271,"&gt;"&amp;B193)</f>
        <v/>
      </c>
      <c r="E193" s="34">
        <f>IF(D193&lt;'2_Params'!$B$13,1,0)</f>
        <v/>
      </c>
    </row>
    <row r="194" ht="15" customHeight="1" s="35">
      <c r="A194" s="48">
        <f>'1_Raw_Games'!D193</f>
        <v/>
      </c>
      <c r="B194" s="49">
        <f>'1_Raw_Games'!B193</f>
        <v/>
      </c>
      <c r="C194" s="48">
        <f>'1_Raw_Games'!P193</f>
        <v/>
      </c>
      <c r="D194" s="34">
        <f>COUNTIFS($A$4:$A$2271,A194,$B$4:$B$2271,"&gt;"&amp;B194)</f>
        <v/>
      </c>
      <c r="E194" s="34">
        <f>IF(D194&lt;'2_Params'!$B$13,1,0)</f>
        <v/>
      </c>
    </row>
    <row r="195" ht="15" customHeight="1" s="35">
      <c r="A195" s="48">
        <f>'1_Raw_Games'!D194</f>
        <v/>
      </c>
      <c r="B195" s="49">
        <f>'1_Raw_Games'!B194</f>
        <v/>
      </c>
      <c r="C195" s="48">
        <f>'1_Raw_Games'!P194</f>
        <v/>
      </c>
      <c r="D195" s="34">
        <f>COUNTIFS($A$4:$A$2271,A195,$B$4:$B$2271,"&gt;"&amp;B195)</f>
        <v/>
      </c>
      <c r="E195" s="34">
        <f>IF(D195&lt;'2_Params'!$B$13,1,0)</f>
        <v/>
      </c>
    </row>
    <row r="196" ht="15" customHeight="1" s="35">
      <c r="A196" s="48">
        <f>'1_Raw_Games'!D195</f>
        <v/>
      </c>
      <c r="B196" s="49">
        <f>'1_Raw_Games'!B195</f>
        <v/>
      </c>
      <c r="C196" s="48">
        <f>'1_Raw_Games'!P195</f>
        <v/>
      </c>
      <c r="D196" s="34">
        <f>COUNTIFS($A$4:$A$2271,A196,$B$4:$B$2271,"&gt;"&amp;B196)</f>
        <v/>
      </c>
      <c r="E196" s="34">
        <f>IF(D196&lt;'2_Params'!$B$13,1,0)</f>
        <v/>
      </c>
    </row>
    <row r="197" ht="15" customHeight="1" s="35">
      <c r="A197" s="48">
        <f>'1_Raw_Games'!D196</f>
        <v/>
      </c>
      <c r="B197" s="49">
        <f>'1_Raw_Games'!B196</f>
        <v/>
      </c>
      <c r="C197" s="48">
        <f>'1_Raw_Games'!P196</f>
        <v/>
      </c>
      <c r="D197" s="34">
        <f>COUNTIFS($A$4:$A$2271,A197,$B$4:$B$2271,"&gt;"&amp;B197)</f>
        <v/>
      </c>
      <c r="E197" s="34">
        <f>IF(D197&lt;'2_Params'!$B$13,1,0)</f>
        <v/>
      </c>
    </row>
    <row r="198" ht="15" customHeight="1" s="35">
      <c r="A198" s="48">
        <f>'1_Raw_Games'!D197</f>
        <v/>
      </c>
      <c r="B198" s="49">
        <f>'1_Raw_Games'!B197</f>
        <v/>
      </c>
      <c r="C198" s="48">
        <f>'1_Raw_Games'!P197</f>
        <v/>
      </c>
      <c r="D198" s="34">
        <f>COUNTIFS($A$4:$A$2271,A198,$B$4:$B$2271,"&gt;"&amp;B198)</f>
        <v/>
      </c>
      <c r="E198" s="34">
        <f>IF(D198&lt;'2_Params'!$B$13,1,0)</f>
        <v/>
      </c>
    </row>
    <row r="199" ht="15" customHeight="1" s="35">
      <c r="A199" s="48">
        <f>'1_Raw_Games'!D198</f>
        <v/>
      </c>
      <c r="B199" s="49">
        <f>'1_Raw_Games'!B198</f>
        <v/>
      </c>
      <c r="C199" s="48">
        <f>'1_Raw_Games'!P198</f>
        <v/>
      </c>
      <c r="D199" s="34">
        <f>COUNTIFS($A$4:$A$2271,A199,$B$4:$B$2271,"&gt;"&amp;B199)</f>
        <v/>
      </c>
      <c r="E199" s="34">
        <f>IF(D199&lt;'2_Params'!$B$13,1,0)</f>
        <v/>
      </c>
    </row>
    <row r="200" ht="15" customHeight="1" s="35">
      <c r="A200" s="48">
        <f>'1_Raw_Games'!D199</f>
        <v/>
      </c>
      <c r="B200" s="49">
        <f>'1_Raw_Games'!B199</f>
        <v/>
      </c>
      <c r="C200" s="48">
        <f>'1_Raw_Games'!P199</f>
        <v/>
      </c>
      <c r="D200" s="34">
        <f>COUNTIFS($A$4:$A$2271,A200,$B$4:$B$2271,"&gt;"&amp;B200)</f>
        <v/>
      </c>
      <c r="E200" s="34">
        <f>IF(D200&lt;'2_Params'!$B$13,1,0)</f>
        <v/>
      </c>
    </row>
    <row r="201" ht="15" customHeight="1" s="35">
      <c r="A201" s="48">
        <f>'1_Raw_Games'!D200</f>
        <v/>
      </c>
      <c r="B201" s="49">
        <f>'1_Raw_Games'!B200</f>
        <v/>
      </c>
      <c r="C201" s="48">
        <f>'1_Raw_Games'!P200</f>
        <v/>
      </c>
      <c r="D201" s="34">
        <f>COUNTIFS($A$4:$A$2271,A201,$B$4:$B$2271,"&gt;"&amp;B201)</f>
        <v/>
      </c>
      <c r="E201" s="34">
        <f>IF(D201&lt;'2_Params'!$B$13,1,0)</f>
        <v/>
      </c>
    </row>
    <row r="202" ht="15" customHeight="1" s="35">
      <c r="A202" s="48">
        <f>'1_Raw_Games'!D201</f>
        <v/>
      </c>
      <c r="B202" s="49">
        <f>'1_Raw_Games'!B201</f>
        <v/>
      </c>
      <c r="C202" s="48">
        <f>'1_Raw_Games'!P201</f>
        <v/>
      </c>
      <c r="D202" s="34">
        <f>COUNTIFS($A$4:$A$2271,A202,$B$4:$B$2271,"&gt;"&amp;B202)</f>
        <v/>
      </c>
      <c r="E202" s="34">
        <f>IF(D202&lt;'2_Params'!$B$13,1,0)</f>
        <v/>
      </c>
    </row>
    <row r="203" ht="15" customHeight="1" s="35">
      <c r="A203" s="48">
        <f>'1_Raw_Games'!D202</f>
        <v/>
      </c>
      <c r="B203" s="49">
        <f>'1_Raw_Games'!B202</f>
        <v/>
      </c>
      <c r="C203" s="48">
        <f>'1_Raw_Games'!P202</f>
        <v/>
      </c>
      <c r="D203" s="34">
        <f>COUNTIFS($A$4:$A$2271,A203,$B$4:$B$2271,"&gt;"&amp;B203)</f>
        <v/>
      </c>
      <c r="E203" s="34">
        <f>IF(D203&lt;'2_Params'!$B$13,1,0)</f>
        <v/>
      </c>
    </row>
    <row r="204" ht="15" customHeight="1" s="35">
      <c r="A204" s="48">
        <f>'1_Raw_Games'!D203</f>
        <v/>
      </c>
      <c r="B204" s="49">
        <f>'1_Raw_Games'!B203</f>
        <v/>
      </c>
      <c r="C204" s="48">
        <f>'1_Raw_Games'!P203</f>
        <v/>
      </c>
      <c r="D204" s="34">
        <f>COUNTIFS($A$4:$A$2271,A204,$B$4:$B$2271,"&gt;"&amp;B204)</f>
        <v/>
      </c>
      <c r="E204" s="34">
        <f>IF(D204&lt;'2_Params'!$B$13,1,0)</f>
        <v/>
      </c>
    </row>
    <row r="205" ht="15" customHeight="1" s="35">
      <c r="A205" s="48">
        <f>'1_Raw_Games'!D204</f>
        <v/>
      </c>
      <c r="B205" s="49">
        <f>'1_Raw_Games'!B204</f>
        <v/>
      </c>
      <c r="C205" s="48">
        <f>'1_Raw_Games'!P204</f>
        <v/>
      </c>
      <c r="D205" s="34">
        <f>COUNTIFS($A$4:$A$2271,A205,$B$4:$B$2271,"&gt;"&amp;B205)</f>
        <v/>
      </c>
      <c r="E205" s="34">
        <f>IF(D205&lt;'2_Params'!$B$13,1,0)</f>
        <v/>
      </c>
    </row>
    <row r="206" ht="15" customHeight="1" s="35">
      <c r="A206" s="48">
        <f>'1_Raw_Games'!D205</f>
        <v/>
      </c>
      <c r="B206" s="49">
        <f>'1_Raw_Games'!B205</f>
        <v/>
      </c>
      <c r="C206" s="48">
        <f>'1_Raw_Games'!P205</f>
        <v/>
      </c>
      <c r="D206" s="34">
        <f>COUNTIFS($A$4:$A$2271,A206,$B$4:$B$2271,"&gt;"&amp;B206)</f>
        <v/>
      </c>
      <c r="E206" s="34">
        <f>IF(D206&lt;'2_Params'!$B$13,1,0)</f>
        <v/>
      </c>
    </row>
    <row r="207" ht="15" customHeight="1" s="35">
      <c r="A207" s="48">
        <f>'1_Raw_Games'!D206</f>
        <v/>
      </c>
      <c r="B207" s="49">
        <f>'1_Raw_Games'!B206</f>
        <v/>
      </c>
      <c r="C207" s="48">
        <f>'1_Raw_Games'!P206</f>
        <v/>
      </c>
      <c r="D207" s="34">
        <f>COUNTIFS($A$4:$A$2271,A207,$B$4:$B$2271,"&gt;"&amp;B207)</f>
        <v/>
      </c>
      <c r="E207" s="34">
        <f>IF(D207&lt;'2_Params'!$B$13,1,0)</f>
        <v/>
      </c>
    </row>
    <row r="208" ht="15" customHeight="1" s="35">
      <c r="A208" s="48">
        <f>'1_Raw_Games'!D207</f>
        <v/>
      </c>
      <c r="B208" s="49">
        <f>'1_Raw_Games'!B207</f>
        <v/>
      </c>
      <c r="C208" s="48">
        <f>'1_Raw_Games'!P207</f>
        <v/>
      </c>
      <c r="D208" s="34">
        <f>COUNTIFS($A$4:$A$2271,A208,$B$4:$B$2271,"&gt;"&amp;B208)</f>
        <v/>
      </c>
      <c r="E208" s="34">
        <f>IF(D208&lt;'2_Params'!$B$13,1,0)</f>
        <v/>
      </c>
    </row>
    <row r="209" ht="15" customHeight="1" s="35">
      <c r="A209" s="48">
        <f>'1_Raw_Games'!D208</f>
        <v/>
      </c>
      <c r="B209" s="49">
        <f>'1_Raw_Games'!B208</f>
        <v/>
      </c>
      <c r="C209" s="48">
        <f>'1_Raw_Games'!P208</f>
        <v/>
      </c>
      <c r="D209" s="34">
        <f>COUNTIFS($A$4:$A$2271,A209,$B$4:$B$2271,"&gt;"&amp;B209)</f>
        <v/>
      </c>
      <c r="E209" s="34">
        <f>IF(D209&lt;'2_Params'!$B$13,1,0)</f>
        <v/>
      </c>
    </row>
    <row r="210" ht="15" customHeight="1" s="35">
      <c r="A210" s="48">
        <f>'1_Raw_Games'!D209</f>
        <v/>
      </c>
      <c r="B210" s="49">
        <f>'1_Raw_Games'!B209</f>
        <v/>
      </c>
      <c r="C210" s="48">
        <f>'1_Raw_Games'!P209</f>
        <v/>
      </c>
      <c r="D210" s="34">
        <f>COUNTIFS($A$4:$A$2271,A210,$B$4:$B$2271,"&gt;"&amp;B210)</f>
        <v/>
      </c>
      <c r="E210" s="34">
        <f>IF(D210&lt;'2_Params'!$B$13,1,0)</f>
        <v/>
      </c>
    </row>
    <row r="211" ht="15" customHeight="1" s="35">
      <c r="A211" s="48">
        <f>'1_Raw_Games'!D210</f>
        <v/>
      </c>
      <c r="B211" s="49">
        <f>'1_Raw_Games'!B210</f>
        <v/>
      </c>
      <c r="C211" s="48">
        <f>'1_Raw_Games'!P210</f>
        <v/>
      </c>
      <c r="D211" s="34">
        <f>COUNTIFS($A$4:$A$2271,A211,$B$4:$B$2271,"&gt;"&amp;B211)</f>
        <v/>
      </c>
      <c r="E211" s="34">
        <f>IF(D211&lt;'2_Params'!$B$13,1,0)</f>
        <v/>
      </c>
    </row>
    <row r="212" ht="15" customHeight="1" s="35">
      <c r="A212" s="48">
        <f>'1_Raw_Games'!D211</f>
        <v/>
      </c>
      <c r="B212" s="49">
        <f>'1_Raw_Games'!B211</f>
        <v/>
      </c>
      <c r="C212" s="48">
        <f>'1_Raw_Games'!P211</f>
        <v/>
      </c>
      <c r="D212" s="34">
        <f>COUNTIFS($A$4:$A$2271,A212,$B$4:$B$2271,"&gt;"&amp;B212)</f>
        <v/>
      </c>
      <c r="E212" s="34">
        <f>IF(D212&lt;'2_Params'!$B$13,1,0)</f>
        <v/>
      </c>
    </row>
    <row r="213" ht="15" customHeight="1" s="35">
      <c r="A213" s="48">
        <f>'1_Raw_Games'!D212</f>
        <v/>
      </c>
      <c r="B213" s="49">
        <f>'1_Raw_Games'!B212</f>
        <v/>
      </c>
      <c r="C213" s="48">
        <f>'1_Raw_Games'!P212</f>
        <v/>
      </c>
      <c r="D213" s="34">
        <f>COUNTIFS($A$4:$A$2271,A213,$B$4:$B$2271,"&gt;"&amp;B213)</f>
        <v/>
      </c>
      <c r="E213" s="34">
        <f>IF(D213&lt;'2_Params'!$B$13,1,0)</f>
        <v/>
      </c>
    </row>
    <row r="214" ht="15" customHeight="1" s="35">
      <c r="A214" s="48">
        <f>'1_Raw_Games'!D213</f>
        <v/>
      </c>
      <c r="B214" s="49">
        <f>'1_Raw_Games'!B213</f>
        <v/>
      </c>
      <c r="C214" s="48">
        <f>'1_Raw_Games'!P213</f>
        <v/>
      </c>
      <c r="D214" s="34">
        <f>COUNTIFS($A$4:$A$2271,A214,$B$4:$B$2271,"&gt;"&amp;B214)</f>
        <v/>
      </c>
      <c r="E214" s="34">
        <f>IF(D214&lt;'2_Params'!$B$13,1,0)</f>
        <v/>
      </c>
    </row>
    <row r="215" ht="15" customHeight="1" s="35">
      <c r="A215" s="48">
        <f>'1_Raw_Games'!D214</f>
        <v/>
      </c>
      <c r="B215" s="49">
        <f>'1_Raw_Games'!B214</f>
        <v/>
      </c>
      <c r="C215" s="48">
        <f>'1_Raw_Games'!P214</f>
        <v/>
      </c>
      <c r="D215" s="34">
        <f>COUNTIFS($A$4:$A$2271,A215,$B$4:$B$2271,"&gt;"&amp;B215)</f>
        <v/>
      </c>
      <c r="E215" s="34">
        <f>IF(D215&lt;'2_Params'!$B$13,1,0)</f>
        <v/>
      </c>
    </row>
    <row r="216" ht="15" customHeight="1" s="35">
      <c r="A216" s="48">
        <f>'1_Raw_Games'!D215</f>
        <v/>
      </c>
      <c r="B216" s="49">
        <f>'1_Raw_Games'!B215</f>
        <v/>
      </c>
      <c r="C216" s="48">
        <f>'1_Raw_Games'!P215</f>
        <v/>
      </c>
      <c r="D216" s="34">
        <f>COUNTIFS($A$4:$A$2271,A216,$B$4:$B$2271,"&gt;"&amp;B216)</f>
        <v/>
      </c>
      <c r="E216" s="34">
        <f>IF(D216&lt;'2_Params'!$B$13,1,0)</f>
        <v/>
      </c>
    </row>
    <row r="217" ht="15" customHeight="1" s="35">
      <c r="A217" s="48">
        <f>'1_Raw_Games'!D216</f>
        <v/>
      </c>
      <c r="B217" s="49">
        <f>'1_Raw_Games'!B216</f>
        <v/>
      </c>
      <c r="C217" s="48">
        <f>'1_Raw_Games'!P216</f>
        <v/>
      </c>
      <c r="D217" s="34">
        <f>COUNTIFS($A$4:$A$2271,A217,$B$4:$B$2271,"&gt;"&amp;B217)</f>
        <v/>
      </c>
      <c r="E217" s="34">
        <f>IF(D217&lt;'2_Params'!$B$13,1,0)</f>
        <v/>
      </c>
    </row>
    <row r="218" ht="15" customHeight="1" s="35">
      <c r="A218" s="48">
        <f>'1_Raw_Games'!D217</f>
        <v/>
      </c>
      <c r="B218" s="49">
        <f>'1_Raw_Games'!B217</f>
        <v/>
      </c>
      <c r="C218" s="48">
        <f>'1_Raw_Games'!P217</f>
        <v/>
      </c>
      <c r="D218" s="34">
        <f>COUNTIFS($A$4:$A$2271,A218,$B$4:$B$2271,"&gt;"&amp;B218)</f>
        <v/>
      </c>
      <c r="E218" s="34">
        <f>IF(D218&lt;'2_Params'!$B$13,1,0)</f>
        <v/>
      </c>
    </row>
    <row r="219" ht="15" customHeight="1" s="35">
      <c r="A219" s="48">
        <f>'1_Raw_Games'!D218</f>
        <v/>
      </c>
      <c r="B219" s="49">
        <f>'1_Raw_Games'!B218</f>
        <v/>
      </c>
      <c r="C219" s="48">
        <f>'1_Raw_Games'!P218</f>
        <v/>
      </c>
      <c r="D219" s="34">
        <f>COUNTIFS($A$4:$A$2271,A219,$B$4:$B$2271,"&gt;"&amp;B219)</f>
        <v/>
      </c>
      <c r="E219" s="34">
        <f>IF(D219&lt;'2_Params'!$B$13,1,0)</f>
        <v/>
      </c>
    </row>
    <row r="220" ht="15" customHeight="1" s="35">
      <c r="A220" s="48">
        <f>'1_Raw_Games'!D219</f>
        <v/>
      </c>
      <c r="B220" s="49">
        <f>'1_Raw_Games'!B219</f>
        <v/>
      </c>
      <c r="C220" s="48">
        <f>'1_Raw_Games'!P219</f>
        <v/>
      </c>
      <c r="D220" s="34">
        <f>COUNTIFS($A$4:$A$2271,A220,$B$4:$B$2271,"&gt;"&amp;B220)</f>
        <v/>
      </c>
      <c r="E220" s="34">
        <f>IF(D220&lt;'2_Params'!$B$13,1,0)</f>
        <v/>
      </c>
    </row>
    <row r="221" ht="15" customHeight="1" s="35">
      <c r="A221" s="48">
        <f>'1_Raw_Games'!D220</f>
        <v/>
      </c>
      <c r="B221" s="49">
        <f>'1_Raw_Games'!B220</f>
        <v/>
      </c>
      <c r="C221" s="48">
        <f>'1_Raw_Games'!P220</f>
        <v/>
      </c>
      <c r="D221" s="34">
        <f>COUNTIFS($A$4:$A$2271,A221,$B$4:$B$2271,"&gt;"&amp;B221)</f>
        <v/>
      </c>
      <c r="E221" s="34">
        <f>IF(D221&lt;'2_Params'!$B$13,1,0)</f>
        <v/>
      </c>
    </row>
    <row r="222" ht="15" customHeight="1" s="35">
      <c r="A222" s="48">
        <f>'1_Raw_Games'!D221</f>
        <v/>
      </c>
      <c r="B222" s="49">
        <f>'1_Raw_Games'!B221</f>
        <v/>
      </c>
      <c r="C222" s="48">
        <f>'1_Raw_Games'!P221</f>
        <v/>
      </c>
      <c r="D222" s="34">
        <f>COUNTIFS($A$4:$A$2271,A222,$B$4:$B$2271,"&gt;"&amp;B222)</f>
        <v/>
      </c>
      <c r="E222" s="34">
        <f>IF(D222&lt;'2_Params'!$B$13,1,0)</f>
        <v/>
      </c>
    </row>
    <row r="223" ht="15" customHeight="1" s="35">
      <c r="A223" s="48">
        <f>'1_Raw_Games'!D222</f>
        <v/>
      </c>
      <c r="B223" s="49">
        <f>'1_Raw_Games'!B222</f>
        <v/>
      </c>
      <c r="C223" s="48">
        <f>'1_Raw_Games'!P222</f>
        <v/>
      </c>
      <c r="D223" s="34">
        <f>COUNTIFS($A$4:$A$2271,A223,$B$4:$B$2271,"&gt;"&amp;B223)</f>
        <v/>
      </c>
      <c r="E223" s="34">
        <f>IF(D223&lt;'2_Params'!$B$13,1,0)</f>
        <v/>
      </c>
    </row>
    <row r="224" ht="15" customHeight="1" s="35">
      <c r="A224" s="48">
        <f>'1_Raw_Games'!D223</f>
        <v/>
      </c>
      <c r="B224" s="49">
        <f>'1_Raw_Games'!B223</f>
        <v/>
      </c>
      <c r="C224" s="48">
        <f>'1_Raw_Games'!P223</f>
        <v/>
      </c>
      <c r="D224" s="34">
        <f>COUNTIFS($A$4:$A$2271,A224,$B$4:$B$2271,"&gt;"&amp;B224)</f>
        <v/>
      </c>
      <c r="E224" s="34">
        <f>IF(D224&lt;'2_Params'!$B$13,1,0)</f>
        <v/>
      </c>
    </row>
    <row r="225" ht="15" customHeight="1" s="35">
      <c r="A225" s="48">
        <f>'1_Raw_Games'!D224</f>
        <v/>
      </c>
      <c r="B225" s="49">
        <f>'1_Raw_Games'!B224</f>
        <v/>
      </c>
      <c r="C225" s="48">
        <f>'1_Raw_Games'!P224</f>
        <v/>
      </c>
      <c r="D225" s="34">
        <f>COUNTIFS($A$4:$A$2271,A225,$B$4:$B$2271,"&gt;"&amp;B225)</f>
        <v/>
      </c>
      <c r="E225" s="34">
        <f>IF(D225&lt;'2_Params'!$B$13,1,0)</f>
        <v/>
      </c>
    </row>
    <row r="226" ht="15" customHeight="1" s="35">
      <c r="A226" s="48">
        <f>'1_Raw_Games'!D225</f>
        <v/>
      </c>
      <c r="B226" s="49">
        <f>'1_Raw_Games'!B225</f>
        <v/>
      </c>
      <c r="C226" s="48">
        <f>'1_Raw_Games'!P225</f>
        <v/>
      </c>
      <c r="D226" s="34">
        <f>COUNTIFS($A$4:$A$2271,A226,$B$4:$B$2271,"&gt;"&amp;B226)</f>
        <v/>
      </c>
      <c r="E226" s="34">
        <f>IF(D226&lt;'2_Params'!$B$13,1,0)</f>
        <v/>
      </c>
    </row>
    <row r="227" ht="15" customHeight="1" s="35">
      <c r="A227" s="48">
        <f>'1_Raw_Games'!D226</f>
        <v/>
      </c>
      <c r="B227" s="49">
        <f>'1_Raw_Games'!B226</f>
        <v/>
      </c>
      <c r="C227" s="48">
        <f>'1_Raw_Games'!P226</f>
        <v/>
      </c>
      <c r="D227" s="34">
        <f>COUNTIFS($A$4:$A$2271,A227,$B$4:$B$2271,"&gt;"&amp;B227)</f>
        <v/>
      </c>
      <c r="E227" s="34">
        <f>IF(D227&lt;'2_Params'!$B$13,1,0)</f>
        <v/>
      </c>
    </row>
    <row r="228" ht="15" customHeight="1" s="35">
      <c r="A228" s="48">
        <f>'1_Raw_Games'!D227</f>
        <v/>
      </c>
      <c r="B228" s="49">
        <f>'1_Raw_Games'!B227</f>
        <v/>
      </c>
      <c r="C228" s="48">
        <f>'1_Raw_Games'!P227</f>
        <v/>
      </c>
      <c r="D228" s="34">
        <f>COUNTIFS($A$4:$A$2271,A228,$B$4:$B$2271,"&gt;"&amp;B228)</f>
        <v/>
      </c>
      <c r="E228" s="34">
        <f>IF(D228&lt;'2_Params'!$B$13,1,0)</f>
        <v/>
      </c>
    </row>
    <row r="229" ht="15" customHeight="1" s="35">
      <c r="A229" s="48">
        <f>'1_Raw_Games'!D228</f>
        <v/>
      </c>
      <c r="B229" s="49">
        <f>'1_Raw_Games'!B228</f>
        <v/>
      </c>
      <c r="C229" s="48">
        <f>'1_Raw_Games'!P228</f>
        <v/>
      </c>
      <c r="D229" s="34">
        <f>COUNTIFS($A$4:$A$2271,A229,$B$4:$B$2271,"&gt;"&amp;B229)</f>
        <v/>
      </c>
      <c r="E229" s="34">
        <f>IF(D229&lt;'2_Params'!$B$13,1,0)</f>
        <v/>
      </c>
    </row>
    <row r="230" ht="15" customHeight="1" s="35">
      <c r="A230" s="48">
        <f>'1_Raw_Games'!D229</f>
        <v/>
      </c>
      <c r="B230" s="49">
        <f>'1_Raw_Games'!B229</f>
        <v/>
      </c>
      <c r="C230" s="48">
        <f>'1_Raw_Games'!P229</f>
        <v/>
      </c>
      <c r="D230" s="34">
        <f>COUNTIFS($A$4:$A$2271,A230,$B$4:$B$2271,"&gt;"&amp;B230)</f>
        <v/>
      </c>
      <c r="E230" s="34">
        <f>IF(D230&lt;'2_Params'!$B$13,1,0)</f>
        <v/>
      </c>
    </row>
    <row r="231" ht="15" customHeight="1" s="35">
      <c r="A231" s="48">
        <f>'1_Raw_Games'!D230</f>
        <v/>
      </c>
      <c r="B231" s="49">
        <f>'1_Raw_Games'!B230</f>
        <v/>
      </c>
      <c r="C231" s="48">
        <f>'1_Raw_Games'!P230</f>
        <v/>
      </c>
      <c r="D231" s="34">
        <f>COUNTIFS($A$4:$A$2271,A231,$B$4:$B$2271,"&gt;"&amp;B231)</f>
        <v/>
      </c>
      <c r="E231" s="34">
        <f>IF(D231&lt;'2_Params'!$B$13,1,0)</f>
        <v/>
      </c>
    </row>
    <row r="232" ht="15" customHeight="1" s="35">
      <c r="A232" s="48">
        <f>'1_Raw_Games'!D231</f>
        <v/>
      </c>
      <c r="B232" s="49">
        <f>'1_Raw_Games'!B231</f>
        <v/>
      </c>
      <c r="C232" s="48">
        <f>'1_Raw_Games'!P231</f>
        <v/>
      </c>
      <c r="D232" s="34">
        <f>COUNTIFS($A$4:$A$2271,A232,$B$4:$B$2271,"&gt;"&amp;B232)</f>
        <v/>
      </c>
      <c r="E232" s="34">
        <f>IF(D232&lt;'2_Params'!$B$13,1,0)</f>
        <v/>
      </c>
    </row>
    <row r="233" ht="15" customHeight="1" s="35">
      <c r="A233" s="48">
        <f>'1_Raw_Games'!D232</f>
        <v/>
      </c>
      <c r="B233" s="49">
        <f>'1_Raw_Games'!B232</f>
        <v/>
      </c>
      <c r="C233" s="48">
        <f>'1_Raw_Games'!P232</f>
        <v/>
      </c>
      <c r="D233" s="34">
        <f>COUNTIFS($A$4:$A$2271,A233,$B$4:$B$2271,"&gt;"&amp;B233)</f>
        <v/>
      </c>
      <c r="E233" s="34">
        <f>IF(D233&lt;'2_Params'!$B$13,1,0)</f>
        <v/>
      </c>
    </row>
    <row r="234" ht="15" customHeight="1" s="35">
      <c r="A234" s="48">
        <f>'1_Raw_Games'!D233</f>
        <v/>
      </c>
      <c r="B234" s="49">
        <f>'1_Raw_Games'!B233</f>
        <v/>
      </c>
      <c r="C234" s="48">
        <f>'1_Raw_Games'!P233</f>
        <v/>
      </c>
      <c r="D234" s="34">
        <f>COUNTIFS($A$4:$A$2271,A234,$B$4:$B$2271,"&gt;"&amp;B234)</f>
        <v/>
      </c>
      <c r="E234" s="34">
        <f>IF(D234&lt;'2_Params'!$B$13,1,0)</f>
        <v/>
      </c>
    </row>
    <row r="235" ht="15" customHeight="1" s="35">
      <c r="A235" s="48">
        <f>'1_Raw_Games'!D234</f>
        <v/>
      </c>
      <c r="B235" s="49">
        <f>'1_Raw_Games'!B234</f>
        <v/>
      </c>
      <c r="C235" s="48">
        <f>'1_Raw_Games'!P234</f>
        <v/>
      </c>
      <c r="D235" s="34">
        <f>COUNTIFS($A$4:$A$2271,A235,$B$4:$B$2271,"&gt;"&amp;B235)</f>
        <v/>
      </c>
      <c r="E235" s="34">
        <f>IF(D235&lt;'2_Params'!$B$13,1,0)</f>
        <v/>
      </c>
    </row>
    <row r="236" ht="15" customHeight="1" s="35">
      <c r="A236" s="48">
        <f>'1_Raw_Games'!D235</f>
        <v/>
      </c>
      <c r="B236" s="49">
        <f>'1_Raw_Games'!B235</f>
        <v/>
      </c>
      <c r="C236" s="48">
        <f>'1_Raw_Games'!P235</f>
        <v/>
      </c>
      <c r="D236" s="34">
        <f>COUNTIFS($A$4:$A$2271,A236,$B$4:$B$2271,"&gt;"&amp;B236)</f>
        <v/>
      </c>
      <c r="E236" s="34">
        <f>IF(D236&lt;'2_Params'!$B$13,1,0)</f>
        <v/>
      </c>
    </row>
    <row r="237" ht="15" customHeight="1" s="35">
      <c r="A237" s="48">
        <f>'1_Raw_Games'!D236</f>
        <v/>
      </c>
      <c r="B237" s="49">
        <f>'1_Raw_Games'!B236</f>
        <v/>
      </c>
      <c r="C237" s="48">
        <f>'1_Raw_Games'!P236</f>
        <v/>
      </c>
      <c r="D237" s="34">
        <f>COUNTIFS($A$4:$A$2271,A237,$B$4:$B$2271,"&gt;"&amp;B237)</f>
        <v/>
      </c>
      <c r="E237" s="34">
        <f>IF(D237&lt;'2_Params'!$B$13,1,0)</f>
        <v/>
      </c>
    </row>
    <row r="238" ht="15" customHeight="1" s="35">
      <c r="A238" s="48">
        <f>'1_Raw_Games'!D237</f>
        <v/>
      </c>
      <c r="B238" s="49">
        <f>'1_Raw_Games'!B237</f>
        <v/>
      </c>
      <c r="C238" s="48">
        <f>'1_Raw_Games'!P237</f>
        <v/>
      </c>
      <c r="D238" s="34">
        <f>COUNTIFS($A$4:$A$2271,A238,$B$4:$B$2271,"&gt;"&amp;B238)</f>
        <v/>
      </c>
      <c r="E238" s="34">
        <f>IF(D238&lt;'2_Params'!$B$13,1,0)</f>
        <v/>
      </c>
    </row>
    <row r="239" ht="15" customHeight="1" s="35">
      <c r="A239" s="48">
        <f>'1_Raw_Games'!D238</f>
        <v/>
      </c>
      <c r="B239" s="49">
        <f>'1_Raw_Games'!B238</f>
        <v/>
      </c>
      <c r="C239" s="48">
        <f>'1_Raw_Games'!P238</f>
        <v/>
      </c>
      <c r="D239" s="34">
        <f>COUNTIFS($A$4:$A$2271,A239,$B$4:$B$2271,"&gt;"&amp;B239)</f>
        <v/>
      </c>
      <c r="E239" s="34">
        <f>IF(D239&lt;'2_Params'!$B$13,1,0)</f>
        <v/>
      </c>
    </row>
    <row r="240" ht="15" customHeight="1" s="35">
      <c r="A240" s="48">
        <f>'1_Raw_Games'!D239</f>
        <v/>
      </c>
      <c r="B240" s="49">
        <f>'1_Raw_Games'!B239</f>
        <v/>
      </c>
      <c r="C240" s="48">
        <f>'1_Raw_Games'!P239</f>
        <v/>
      </c>
      <c r="D240" s="34">
        <f>COUNTIFS($A$4:$A$2271,A240,$B$4:$B$2271,"&gt;"&amp;B240)</f>
        <v/>
      </c>
      <c r="E240" s="34">
        <f>IF(D240&lt;'2_Params'!$B$13,1,0)</f>
        <v/>
      </c>
    </row>
    <row r="241" ht="15" customHeight="1" s="35">
      <c r="A241" s="48">
        <f>'1_Raw_Games'!D240</f>
        <v/>
      </c>
      <c r="B241" s="49">
        <f>'1_Raw_Games'!B240</f>
        <v/>
      </c>
      <c r="C241" s="48">
        <f>'1_Raw_Games'!P240</f>
        <v/>
      </c>
      <c r="D241" s="34">
        <f>COUNTIFS($A$4:$A$2271,A241,$B$4:$B$2271,"&gt;"&amp;B241)</f>
        <v/>
      </c>
      <c r="E241" s="34">
        <f>IF(D241&lt;'2_Params'!$B$13,1,0)</f>
        <v/>
      </c>
    </row>
    <row r="242" ht="15" customHeight="1" s="35">
      <c r="A242" s="48">
        <f>'1_Raw_Games'!D241</f>
        <v/>
      </c>
      <c r="B242" s="49">
        <f>'1_Raw_Games'!B241</f>
        <v/>
      </c>
      <c r="C242" s="48">
        <f>'1_Raw_Games'!P241</f>
        <v/>
      </c>
      <c r="D242" s="34">
        <f>COUNTIFS($A$4:$A$2271,A242,$B$4:$B$2271,"&gt;"&amp;B242)</f>
        <v/>
      </c>
      <c r="E242" s="34">
        <f>IF(D242&lt;'2_Params'!$B$13,1,0)</f>
        <v/>
      </c>
    </row>
    <row r="243" ht="15" customHeight="1" s="35">
      <c r="A243" s="48">
        <f>'1_Raw_Games'!D242</f>
        <v/>
      </c>
      <c r="B243" s="49">
        <f>'1_Raw_Games'!B242</f>
        <v/>
      </c>
      <c r="C243" s="48">
        <f>'1_Raw_Games'!P242</f>
        <v/>
      </c>
      <c r="D243" s="34">
        <f>COUNTIFS($A$4:$A$2271,A243,$B$4:$B$2271,"&gt;"&amp;B243)</f>
        <v/>
      </c>
      <c r="E243" s="34">
        <f>IF(D243&lt;'2_Params'!$B$13,1,0)</f>
        <v/>
      </c>
    </row>
    <row r="244" ht="15" customHeight="1" s="35">
      <c r="A244" s="48">
        <f>'1_Raw_Games'!D243</f>
        <v/>
      </c>
      <c r="B244" s="49">
        <f>'1_Raw_Games'!B243</f>
        <v/>
      </c>
      <c r="C244" s="48">
        <f>'1_Raw_Games'!P243</f>
        <v/>
      </c>
      <c r="D244" s="34">
        <f>COUNTIFS($A$4:$A$2271,A244,$B$4:$B$2271,"&gt;"&amp;B244)</f>
        <v/>
      </c>
      <c r="E244" s="34">
        <f>IF(D244&lt;'2_Params'!$B$13,1,0)</f>
        <v/>
      </c>
    </row>
    <row r="245" ht="15" customHeight="1" s="35">
      <c r="A245" s="48">
        <f>'1_Raw_Games'!D244</f>
        <v/>
      </c>
      <c r="B245" s="49">
        <f>'1_Raw_Games'!B244</f>
        <v/>
      </c>
      <c r="C245" s="48">
        <f>'1_Raw_Games'!P244</f>
        <v/>
      </c>
      <c r="D245" s="34">
        <f>COUNTIFS($A$4:$A$2271,A245,$B$4:$B$2271,"&gt;"&amp;B245)</f>
        <v/>
      </c>
      <c r="E245" s="34">
        <f>IF(D245&lt;'2_Params'!$B$13,1,0)</f>
        <v/>
      </c>
    </row>
    <row r="246" ht="15" customHeight="1" s="35">
      <c r="A246" s="48">
        <f>'1_Raw_Games'!D245</f>
        <v/>
      </c>
      <c r="B246" s="49">
        <f>'1_Raw_Games'!B245</f>
        <v/>
      </c>
      <c r="C246" s="48">
        <f>'1_Raw_Games'!P245</f>
        <v/>
      </c>
      <c r="D246" s="34">
        <f>COUNTIFS($A$4:$A$2271,A246,$B$4:$B$2271,"&gt;"&amp;B246)</f>
        <v/>
      </c>
      <c r="E246" s="34">
        <f>IF(D246&lt;'2_Params'!$B$13,1,0)</f>
        <v/>
      </c>
    </row>
    <row r="247" ht="15" customHeight="1" s="35">
      <c r="A247" s="48">
        <f>'1_Raw_Games'!D246</f>
        <v/>
      </c>
      <c r="B247" s="49">
        <f>'1_Raw_Games'!B246</f>
        <v/>
      </c>
      <c r="C247" s="48">
        <f>'1_Raw_Games'!P246</f>
        <v/>
      </c>
      <c r="D247" s="34">
        <f>COUNTIFS($A$4:$A$2271,A247,$B$4:$B$2271,"&gt;"&amp;B247)</f>
        <v/>
      </c>
      <c r="E247" s="34">
        <f>IF(D247&lt;'2_Params'!$B$13,1,0)</f>
        <v/>
      </c>
    </row>
    <row r="248" ht="15" customHeight="1" s="35">
      <c r="A248" s="48">
        <f>'1_Raw_Games'!D247</f>
        <v/>
      </c>
      <c r="B248" s="49">
        <f>'1_Raw_Games'!B247</f>
        <v/>
      </c>
      <c r="C248" s="48">
        <f>'1_Raw_Games'!P247</f>
        <v/>
      </c>
      <c r="D248" s="34">
        <f>COUNTIFS($A$4:$A$2271,A248,$B$4:$B$2271,"&gt;"&amp;B248)</f>
        <v/>
      </c>
      <c r="E248" s="34">
        <f>IF(D248&lt;'2_Params'!$B$13,1,0)</f>
        <v/>
      </c>
    </row>
    <row r="249" ht="15" customHeight="1" s="35">
      <c r="A249" s="48">
        <f>'1_Raw_Games'!D248</f>
        <v/>
      </c>
      <c r="B249" s="49">
        <f>'1_Raw_Games'!B248</f>
        <v/>
      </c>
      <c r="C249" s="48">
        <f>'1_Raw_Games'!P248</f>
        <v/>
      </c>
      <c r="D249" s="34">
        <f>COUNTIFS($A$4:$A$2271,A249,$B$4:$B$2271,"&gt;"&amp;B249)</f>
        <v/>
      </c>
      <c r="E249" s="34">
        <f>IF(D249&lt;'2_Params'!$B$13,1,0)</f>
        <v/>
      </c>
    </row>
    <row r="250" ht="15" customHeight="1" s="35">
      <c r="A250" s="48">
        <f>'1_Raw_Games'!D249</f>
        <v/>
      </c>
      <c r="B250" s="49">
        <f>'1_Raw_Games'!B249</f>
        <v/>
      </c>
      <c r="C250" s="48">
        <f>'1_Raw_Games'!P249</f>
        <v/>
      </c>
      <c r="D250" s="34">
        <f>COUNTIFS($A$4:$A$2271,A250,$B$4:$B$2271,"&gt;"&amp;B250)</f>
        <v/>
      </c>
      <c r="E250" s="34">
        <f>IF(D250&lt;'2_Params'!$B$13,1,0)</f>
        <v/>
      </c>
    </row>
    <row r="251" ht="15" customHeight="1" s="35">
      <c r="A251" s="48">
        <f>'1_Raw_Games'!D250</f>
        <v/>
      </c>
      <c r="B251" s="49">
        <f>'1_Raw_Games'!B250</f>
        <v/>
      </c>
      <c r="C251" s="48">
        <f>'1_Raw_Games'!P250</f>
        <v/>
      </c>
      <c r="D251" s="34">
        <f>COUNTIFS($A$4:$A$2271,A251,$B$4:$B$2271,"&gt;"&amp;B251)</f>
        <v/>
      </c>
      <c r="E251" s="34">
        <f>IF(D251&lt;'2_Params'!$B$13,1,0)</f>
        <v/>
      </c>
    </row>
    <row r="252" ht="15" customHeight="1" s="35">
      <c r="A252" s="48">
        <f>'1_Raw_Games'!D251</f>
        <v/>
      </c>
      <c r="B252" s="49">
        <f>'1_Raw_Games'!B251</f>
        <v/>
      </c>
      <c r="C252" s="48">
        <f>'1_Raw_Games'!P251</f>
        <v/>
      </c>
      <c r="D252" s="34">
        <f>COUNTIFS($A$4:$A$2271,A252,$B$4:$B$2271,"&gt;"&amp;B252)</f>
        <v/>
      </c>
      <c r="E252" s="34">
        <f>IF(D252&lt;'2_Params'!$B$13,1,0)</f>
        <v/>
      </c>
    </row>
    <row r="253" ht="15" customHeight="1" s="35">
      <c r="A253" s="48">
        <f>'1_Raw_Games'!D252</f>
        <v/>
      </c>
      <c r="B253" s="49">
        <f>'1_Raw_Games'!B252</f>
        <v/>
      </c>
      <c r="C253" s="48">
        <f>'1_Raw_Games'!P252</f>
        <v/>
      </c>
      <c r="D253" s="34">
        <f>COUNTIFS($A$4:$A$2271,A253,$B$4:$B$2271,"&gt;"&amp;B253)</f>
        <v/>
      </c>
      <c r="E253" s="34">
        <f>IF(D253&lt;'2_Params'!$B$13,1,0)</f>
        <v/>
      </c>
    </row>
    <row r="254" ht="15" customHeight="1" s="35">
      <c r="A254" s="48">
        <f>'1_Raw_Games'!D253</f>
        <v/>
      </c>
      <c r="B254" s="49">
        <f>'1_Raw_Games'!B253</f>
        <v/>
      </c>
      <c r="C254" s="48">
        <f>'1_Raw_Games'!P253</f>
        <v/>
      </c>
      <c r="D254" s="34">
        <f>COUNTIFS($A$4:$A$2271,A254,$B$4:$B$2271,"&gt;"&amp;B254)</f>
        <v/>
      </c>
      <c r="E254" s="34">
        <f>IF(D254&lt;'2_Params'!$B$13,1,0)</f>
        <v/>
      </c>
    </row>
    <row r="255" ht="15" customHeight="1" s="35">
      <c r="A255" s="48">
        <f>'1_Raw_Games'!D254</f>
        <v/>
      </c>
      <c r="B255" s="49">
        <f>'1_Raw_Games'!B254</f>
        <v/>
      </c>
      <c r="C255" s="48">
        <f>'1_Raw_Games'!P254</f>
        <v/>
      </c>
      <c r="D255" s="34">
        <f>COUNTIFS($A$4:$A$2271,A255,$B$4:$B$2271,"&gt;"&amp;B255)</f>
        <v/>
      </c>
      <c r="E255" s="34">
        <f>IF(D255&lt;'2_Params'!$B$13,1,0)</f>
        <v/>
      </c>
    </row>
    <row r="256" ht="15" customHeight="1" s="35">
      <c r="A256" s="48">
        <f>'1_Raw_Games'!D255</f>
        <v/>
      </c>
      <c r="B256" s="49">
        <f>'1_Raw_Games'!B255</f>
        <v/>
      </c>
      <c r="C256" s="48">
        <f>'1_Raw_Games'!P255</f>
        <v/>
      </c>
      <c r="D256" s="34">
        <f>COUNTIFS($A$4:$A$2271,A256,$B$4:$B$2271,"&gt;"&amp;B256)</f>
        <v/>
      </c>
      <c r="E256" s="34">
        <f>IF(D256&lt;'2_Params'!$B$13,1,0)</f>
        <v/>
      </c>
    </row>
    <row r="257" ht="15" customHeight="1" s="35">
      <c r="A257" s="48">
        <f>'1_Raw_Games'!D256</f>
        <v/>
      </c>
      <c r="B257" s="49">
        <f>'1_Raw_Games'!B256</f>
        <v/>
      </c>
      <c r="C257" s="48">
        <f>'1_Raw_Games'!P256</f>
        <v/>
      </c>
      <c r="D257" s="34">
        <f>COUNTIFS($A$4:$A$2271,A257,$B$4:$B$2271,"&gt;"&amp;B257)</f>
        <v/>
      </c>
      <c r="E257" s="34">
        <f>IF(D257&lt;'2_Params'!$B$13,1,0)</f>
        <v/>
      </c>
    </row>
    <row r="258" ht="15" customHeight="1" s="35">
      <c r="A258" s="48">
        <f>'1_Raw_Games'!D257</f>
        <v/>
      </c>
      <c r="B258" s="49">
        <f>'1_Raw_Games'!B257</f>
        <v/>
      </c>
      <c r="C258" s="48">
        <f>'1_Raw_Games'!P257</f>
        <v/>
      </c>
      <c r="D258" s="34">
        <f>COUNTIFS($A$4:$A$2271,A258,$B$4:$B$2271,"&gt;"&amp;B258)</f>
        <v/>
      </c>
      <c r="E258" s="34">
        <f>IF(D258&lt;'2_Params'!$B$13,1,0)</f>
        <v/>
      </c>
    </row>
    <row r="259" ht="15" customHeight="1" s="35">
      <c r="A259" s="48">
        <f>'1_Raw_Games'!D258</f>
        <v/>
      </c>
      <c r="B259" s="49">
        <f>'1_Raw_Games'!B258</f>
        <v/>
      </c>
      <c r="C259" s="48">
        <f>'1_Raw_Games'!P258</f>
        <v/>
      </c>
      <c r="D259" s="34">
        <f>COUNTIFS($A$4:$A$2271,A259,$B$4:$B$2271,"&gt;"&amp;B259)</f>
        <v/>
      </c>
      <c r="E259" s="34">
        <f>IF(D259&lt;'2_Params'!$B$13,1,0)</f>
        <v/>
      </c>
    </row>
    <row r="260" ht="15" customHeight="1" s="35">
      <c r="A260" s="48">
        <f>'1_Raw_Games'!D259</f>
        <v/>
      </c>
      <c r="B260" s="49">
        <f>'1_Raw_Games'!B259</f>
        <v/>
      </c>
      <c r="C260" s="48">
        <f>'1_Raw_Games'!P259</f>
        <v/>
      </c>
      <c r="D260" s="34">
        <f>COUNTIFS($A$4:$A$2271,A260,$B$4:$B$2271,"&gt;"&amp;B260)</f>
        <v/>
      </c>
      <c r="E260" s="34">
        <f>IF(D260&lt;'2_Params'!$B$13,1,0)</f>
        <v/>
      </c>
    </row>
    <row r="261" ht="15" customHeight="1" s="35">
      <c r="A261" s="48">
        <f>'1_Raw_Games'!D260</f>
        <v/>
      </c>
      <c r="B261" s="49">
        <f>'1_Raw_Games'!B260</f>
        <v/>
      </c>
      <c r="C261" s="48">
        <f>'1_Raw_Games'!P260</f>
        <v/>
      </c>
      <c r="D261" s="34">
        <f>COUNTIFS($A$4:$A$2271,A261,$B$4:$B$2271,"&gt;"&amp;B261)</f>
        <v/>
      </c>
      <c r="E261" s="34">
        <f>IF(D261&lt;'2_Params'!$B$13,1,0)</f>
        <v/>
      </c>
    </row>
    <row r="262" ht="15" customHeight="1" s="35">
      <c r="A262" s="48">
        <f>'1_Raw_Games'!D261</f>
        <v/>
      </c>
      <c r="B262" s="49">
        <f>'1_Raw_Games'!B261</f>
        <v/>
      </c>
      <c r="C262" s="48">
        <f>'1_Raw_Games'!P261</f>
        <v/>
      </c>
      <c r="D262" s="34">
        <f>COUNTIFS($A$4:$A$2271,A262,$B$4:$B$2271,"&gt;"&amp;B262)</f>
        <v/>
      </c>
      <c r="E262" s="34">
        <f>IF(D262&lt;'2_Params'!$B$13,1,0)</f>
        <v/>
      </c>
    </row>
    <row r="263" ht="15" customHeight="1" s="35">
      <c r="A263" s="48">
        <f>'1_Raw_Games'!D262</f>
        <v/>
      </c>
      <c r="B263" s="49">
        <f>'1_Raw_Games'!B262</f>
        <v/>
      </c>
      <c r="C263" s="48">
        <f>'1_Raw_Games'!P262</f>
        <v/>
      </c>
      <c r="D263" s="34">
        <f>COUNTIFS($A$4:$A$2271,A263,$B$4:$B$2271,"&gt;"&amp;B263)</f>
        <v/>
      </c>
      <c r="E263" s="34">
        <f>IF(D263&lt;'2_Params'!$B$13,1,0)</f>
        <v/>
      </c>
    </row>
    <row r="264" ht="15" customHeight="1" s="35">
      <c r="A264" s="48">
        <f>'1_Raw_Games'!D263</f>
        <v/>
      </c>
      <c r="B264" s="49">
        <f>'1_Raw_Games'!B263</f>
        <v/>
      </c>
      <c r="C264" s="48">
        <f>'1_Raw_Games'!P263</f>
        <v/>
      </c>
      <c r="D264" s="34">
        <f>COUNTIFS($A$4:$A$2271,A264,$B$4:$B$2271,"&gt;"&amp;B264)</f>
        <v/>
      </c>
      <c r="E264" s="34">
        <f>IF(D264&lt;'2_Params'!$B$13,1,0)</f>
        <v/>
      </c>
    </row>
    <row r="265" ht="15" customHeight="1" s="35">
      <c r="A265" s="48">
        <f>'1_Raw_Games'!D264</f>
        <v/>
      </c>
      <c r="B265" s="49">
        <f>'1_Raw_Games'!B264</f>
        <v/>
      </c>
      <c r="C265" s="48">
        <f>'1_Raw_Games'!P264</f>
        <v/>
      </c>
      <c r="D265" s="34">
        <f>COUNTIFS($A$4:$A$2271,A265,$B$4:$B$2271,"&gt;"&amp;B265)</f>
        <v/>
      </c>
      <c r="E265" s="34">
        <f>IF(D265&lt;'2_Params'!$B$13,1,0)</f>
        <v/>
      </c>
    </row>
    <row r="266" ht="15" customHeight="1" s="35">
      <c r="A266" s="48">
        <f>'1_Raw_Games'!D265</f>
        <v/>
      </c>
      <c r="B266" s="49">
        <f>'1_Raw_Games'!B265</f>
        <v/>
      </c>
      <c r="C266" s="48">
        <f>'1_Raw_Games'!P265</f>
        <v/>
      </c>
      <c r="D266" s="34">
        <f>COUNTIFS($A$4:$A$2271,A266,$B$4:$B$2271,"&gt;"&amp;B266)</f>
        <v/>
      </c>
      <c r="E266" s="34">
        <f>IF(D266&lt;'2_Params'!$B$13,1,0)</f>
        <v/>
      </c>
    </row>
    <row r="267" ht="15" customHeight="1" s="35">
      <c r="A267" s="48">
        <f>'1_Raw_Games'!D266</f>
        <v/>
      </c>
      <c r="B267" s="49">
        <f>'1_Raw_Games'!B266</f>
        <v/>
      </c>
      <c r="C267" s="48">
        <f>'1_Raw_Games'!P266</f>
        <v/>
      </c>
      <c r="D267" s="34">
        <f>COUNTIFS($A$4:$A$2271,A267,$B$4:$B$2271,"&gt;"&amp;B267)</f>
        <v/>
      </c>
      <c r="E267" s="34">
        <f>IF(D267&lt;'2_Params'!$B$13,1,0)</f>
        <v/>
      </c>
    </row>
    <row r="268" ht="15" customHeight="1" s="35">
      <c r="A268" s="48">
        <f>'1_Raw_Games'!D267</f>
        <v/>
      </c>
      <c r="B268" s="49">
        <f>'1_Raw_Games'!B267</f>
        <v/>
      </c>
      <c r="C268" s="48">
        <f>'1_Raw_Games'!P267</f>
        <v/>
      </c>
      <c r="D268" s="34">
        <f>COUNTIFS($A$4:$A$2271,A268,$B$4:$B$2271,"&gt;"&amp;B268)</f>
        <v/>
      </c>
      <c r="E268" s="34">
        <f>IF(D268&lt;'2_Params'!$B$13,1,0)</f>
        <v/>
      </c>
    </row>
    <row r="269" ht="15" customHeight="1" s="35">
      <c r="A269" s="48">
        <f>'1_Raw_Games'!D268</f>
        <v/>
      </c>
      <c r="B269" s="49">
        <f>'1_Raw_Games'!B268</f>
        <v/>
      </c>
      <c r="C269" s="48">
        <f>'1_Raw_Games'!P268</f>
        <v/>
      </c>
      <c r="D269" s="34">
        <f>COUNTIFS($A$4:$A$2271,A269,$B$4:$B$2271,"&gt;"&amp;B269)</f>
        <v/>
      </c>
      <c r="E269" s="34">
        <f>IF(D269&lt;'2_Params'!$B$13,1,0)</f>
        <v/>
      </c>
    </row>
    <row r="270" ht="15" customHeight="1" s="35">
      <c r="A270" s="48">
        <f>'1_Raw_Games'!D269</f>
        <v/>
      </c>
      <c r="B270" s="49">
        <f>'1_Raw_Games'!B269</f>
        <v/>
      </c>
      <c r="C270" s="48">
        <f>'1_Raw_Games'!P269</f>
        <v/>
      </c>
      <c r="D270" s="34">
        <f>COUNTIFS($A$4:$A$2271,A270,$B$4:$B$2271,"&gt;"&amp;B270)</f>
        <v/>
      </c>
      <c r="E270" s="34">
        <f>IF(D270&lt;'2_Params'!$B$13,1,0)</f>
        <v/>
      </c>
    </row>
    <row r="271" ht="15" customHeight="1" s="35">
      <c r="A271" s="48">
        <f>'1_Raw_Games'!D270</f>
        <v/>
      </c>
      <c r="B271" s="49">
        <f>'1_Raw_Games'!B270</f>
        <v/>
      </c>
      <c r="C271" s="48">
        <f>'1_Raw_Games'!P270</f>
        <v/>
      </c>
      <c r="D271" s="34">
        <f>COUNTIFS($A$4:$A$2271,A271,$B$4:$B$2271,"&gt;"&amp;B271)</f>
        <v/>
      </c>
      <c r="E271" s="34">
        <f>IF(D271&lt;'2_Params'!$B$13,1,0)</f>
        <v/>
      </c>
    </row>
    <row r="272" ht="15" customHeight="1" s="35">
      <c r="A272" s="48">
        <f>'1_Raw_Games'!D271</f>
        <v/>
      </c>
      <c r="B272" s="49">
        <f>'1_Raw_Games'!B271</f>
        <v/>
      </c>
      <c r="C272" s="48">
        <f>'1_Raw_Games'!P271</f>
        <v/>
      </c>
      <c r="D272" s="34">
        <f>COUNTIFS($A$4:$A$2271,A272,$B$4:$B$2271,"&gt;"&amp;B272)</f>
        <v/>
      </c>
      <c r="E272" s="34">
        <f>IF(D272&lt;'2_Params'!$B$13,1,0)</f>
        <v/>
      </c>
    </row>
    <row r="273" ht="15" customHeight="1" s="35">
      <c r="A273" s="48">
        <f>'1_Raw_Games'!D272</f>
        <v/>
      </c>
      <c r="B273" s="49">
        <f>'1_Raw_Games'!B272</f>
        <v/>
      </c>
      <c r="C273" s="48">
        <f>'1_Raw_Games'!P272</f>
        <v/>
      </c>
      <c r="D273" s="34">
        <f>COUNTIFS($A$4:$A$2271,A273,$B$4:$B$2271,"&gt;"&amp;B273)</f>
        <v/>
      </c>
      <c r="E273" s="34">
        <f>IF(D273&lt;'2_Params'!$B$13,1,0)</f>
        <v/>
      </c>
    </row>
    <row r="274" ht="15" customHeight="1" s="35">
      <c r="A274" s="48">
        <f>'1_Raw_Games'!D273</f>
        <v/>
      </c>
      <c r="B274" s="49">
        <f>'1_Raw_Games'!B273</f>
        <v/>
      </c>
      <c r="C274" s="48">
        <f>'1_Raw_Games'!P273</f>
        <v/>
      </c>
      <c r="D274" s="34">
        <f>COUNTIFS($A$4:$A$2271,A274,$B$4:$B$2271,"&gt;"&amp;B274)</f>
        <v/>
      </c>
      <c r="E274" s="34">
        <f>IF(D274&lt;'2_Params'!$B$13,1,0)</f>
        <v/>
      </c>
    </row>
    <row r="275" ht="15" customHeight="1" s="35">
      <c r="A275" s="48">
        <f>'1_Raw_Games'!D274</f>
        <v/>
      </c>
      <c r="B275" s="49">
        <f>'1_Raw_Games'!B274</f>
        <v/>
      </c>
      <c r="C275" s="48">
        <f>'1_Raw_Games'!P274</f>
        <v/>
      </c>
      <c r="D275" s="34">
        <f>COUNTIFS($A$4:$A$2271,A275,$B$4:$B$2271,"&gt;"&amp;B275)</f>
        <v/>
      </c>
      <c r="E275" s="34">
        <f>IF(D275&lt;'2_Params'!$B$13,1,0)</f>
        <v/>
      </c>
    </row>
    <row r="276" ht="15" customHeight="1" s="35">
      <c r="A276" s="48">
        <f>'1_Raw_Games'!D275</f>
        <v/>
      </c>
      <c r="B276" s="49">
        <f>'1_Raw_Games'!B275</f>
        <v/>
      </c>
      <c r="C276" s="48">
        <f>'1_Raw_Games'!P275</f>
        <v/>
      </c>
      <c r="D276" s="34">
        <f>COUNTIFS($A$4:$A$2271,A276,$B$4:$B$2271,"&gt;"&amp;B276)</f>
        <v/>
      </c>
      <c r="E276" s="34">
        <f>IF(D276&lt;'2_Params'!$B$13,1,0)</f>
        <v/>
      </c>
    </row>
    <row r="277" ht="15" customHeight="1" s="35">
      <c r="A277" s="48">
        <f>'1_Raw_Games'!D276</f>
        <v/>
      </c>
      <c r="B277" s="49">
        <f>'1_Raw_Games'!B276</f>
        <v/>
      </c>
      <c r="C277" s="48">
        <f>'1_Raw_Games'!P276</f>
        <v/>
      </c>
      <c r="D277" s="34">
        <f>COUNTIFS($A$4:$A$2271,A277,$B$4:$B$2271,"&gt;"&amp;B277)</f>
        <v/>
      </c>
      <c r="E277" s="34">
        <f>IF(D277&lt;'2_Params'!$B$13,1,0)</f>
        <v/>
      </c>
    </row>
    <row r="278" ht="15" customHeight="1" s="35">
      <c r="A278" s="48">
        <f>'1_Raw_Games'!D277</f>
        <v/>
      </c>
      <c r="B278" s="49">
        <f>'1_Raw_Games'!B277</f>
        <v/>
      </c>
      <c r="C278" s="48">
        <f>'1_Raw_Games'!P277</f>
        <v/>
      </c>
      <c r="D278" s="34">
        <f>COUNTIFS($A$4:$A$2271,A278,$B$4:$B$2271,"&gt;"&amp;B278)</f>
        <v/>
      </c>
      <c r="E278" s="34">
        <f>IF(D278&lt;'2_Params'!$B$13,1,0)</f>
        <v/>
      </c>
    </row>
    <row r="279" ht="15" customHeight="1" s="35">
      <c r="A279" s="48">
        <f>'1_Raw_Games'!D278</f>
        <v/>
      </c>
      <c r="B279" s="49">
        <f>'1_Raw_Games'!B278</f>
        <v/>
      </c>
      <c r="C279" s="48">
        <f>'1_Raw_Games'!P278</f>
        <v/>
      </c>
      <c r="D279" s="34">
        <f>COUNTIFS($A$4:$A$2271,A279,$B$4:$B$2271,"&gt;"&amp;B279)</f>
        <v/>
      </c>
      <c r="E279" s="34">
        <f>IF(D279&lt;'2_Params'!$B$13,1,0)</f>
        <v/>
      </c>
    </row>
    <row r="280" ht="15" customHeight="1" s="35">
      <c r="A280" s="48">
        <f>'1_Raw_Games'!D279</f>
        <v/>
      </c>
      <c r="B280" s="49">
        <f>'1_Raw_Games'!B279</f>
        <v/>
      </c>
      <c r="C280" s="48">
        <f>'1_Raw_Games'!P279</f>
        <v/>
      </c>
      <c r="D280" s="34">
        <f>COUNTIFS($A$4:$A$2271,A280,$B$4:$B$2271,"&gt;"&amp;B280)</f>
        <v/>
      </c>
      <c r="E280" s="34">
        <f>IF(D280&lt;'2_Params'!$B$13,1,0)</f>
        <v/>
      </c>
    </row>
    <row r="281" ht="15" customHeight="1" s="35">
      <c r="A281" s="48">
        <f>'1_Raw_Games'!D280</f>
        <v/>
      </c>
      <c r="B281" s="49">
        <f>'1_Raw_Games'!B280</f>
        <v/>
      </c>
      <c r="C281" s="48">
        <f>'1_Raw_Games'!P280</f>
        <v/>
      </c>
      <c r="D281" s="34">
        <f>COUNTIFS($A$4:$A$2271,A281,$B$4:$B$2271,"&gt;"&amp;B281)</f>
        <v/>
      </c>
      <c r="E281" s="34">
        <f>IF(D281&lt;'2_Params'!$B$13,1,0)</f>
        <v/>
      </c>
    </row>
    <row r="282" ht="15" customHeight="1" s="35">
      <c r="A282" s="48">
        <f>'1_Raw_Games'!D281</f>
        <v/>
      </c>
      <c r="B282" s="49">
        <f>'1_Raw_Games'!B281</f>
        <v/>
      </c>
      <c r="C282" s="48">
        <f>'1_Raw_Games'!P281</f>
        <v/>
      </c>
      <c r="D282" s="34">
        <f>COUNTIFS($A$4:$A$2271,A282,$B$4:$B$2271,"&gt;"&amp;B282)</f>
        <v/>
      </c>
      <c r="E282" s="34">
        <f>IF(D282&lt;'2_Params'!$B$13,1,0)</f>
        <v/>
      </c>
    </row>
    <row r="283" ht="15" customHeight="1" s="35">
      <c r="A283" s="48">
        <f>'1_Raw_Games'!D282</f>
        <v/>
      </c>
      <c r="B283" s="49">
        <f>'1_Raw_Games'!B282</f>
        <v/>
      </c>
      <c r="C283" s="48">
        <f>'1_Raw_Games'!P282</f>
        <v/>
      </c>
      <c r="D283" s="34">
        <f>COUNTIFS($A$4:$A$2271,A283,$B$4:$B$2271,"&gt;"&amp;B283)</f>
        <v/>
      </c>
      <c r="E283" s="34">
        <f>IF(D283&lt;'2_Params'!$B$13,1,0)</f>
        <v/>
      </c>
    </row>
    <row r="284" ht="15" customHeight="1" s="35">
      <c r="A284" s="48">
        <f>'1_Raw_Games'!D283</f>
        <v/>
      </c>
      <c r="B284" s="49">
        <f>'1_Raw_Games'!B283</f>
        <v/>
      </c>
      <c r="C284" s="48">
        <f>'1_Raw_Games'!P283</f>
        <v/>
      </c>
      <c r="D284" s="34">
        <f>COUNTIFS($A$4:$A$2271,A284,$B$4:$B$2271,"&gt;"&amp;B284)</f>
        <v/>
      </c>
      <c r="E284" s="34">
        <f>IF(D284&lt;'2_Params'!$B$13,1,0)</f>
        <v/>
      </c>
    </row>
    <row r="285" ht="15" customHeight="1" s="35">
      <c r="A285" s="48">
        <f>'1_Raw_Games'!D284</f>
        <v/>
      </c>
      <c r="B285" s="49">
        <f>'1_Raw_Games'!B284</f>
        <v/>
      </c>
      <c r="C285" s="48">
        <f>'1_Raw_Games'!P284</f>
        <v/>
      </c>
      <c r="D285" s="34">
        <f>COUNTIFS($A$4:$A$2271,A285,$B$4:$B$2271,"&gt;"&amp;B285)</f>
        <v/>
      </c>
      <c r="E285" s="34">
        <f>IF(D285&lt;'2_Params'!$B$13,1,0)</f>
        <v/>
      </c>
    </row>
    <row r="286" ht="15" customHeight="1" s="35">
      <c r="A286" s="48">
        <f>'1_Raw_Games'!D285</f>
        <v/>
      </c>
      <c r="B286" s="49">
        <f>'1_Raw_Games'!B285</f>
        <v/>
      </c>
      <c r="C286" s="48">
        <f>'1_Raw_Games'!P285</f>
        <v/>
      </c>
      <c r="D286" s="34">
        <f>COUNTIFS($A$4:$A$2271,A286,$B$4:$B$2271,"&gt;"&amp;B286)</f>
        <v/>
      </c>
      <c r="E286" s="34">
        <f>IF(D286&lt;'2_Params'!$B$13,1,0)</f>
        <v/>
      </c>
    </row>
    <row r="287" ht="15" customHeight="1" s="35">
      <c r="A287" s="48">
        <f>'1_Raw_Games'!D286</f>
        <v/>
      </c>
      <c r="B287" s="49">
        <f>'1_Raw_Games'!B286</f>
        <v/>
      </c>
      <c r="C287" s="48">
        <f>'1_Raw_Games'!P286</f>
        <v/>
      </c>
      <c r="D287" s="34">
        <f>COUNTIFS($A$4:$A$2271,A287,$B$4:$B$2271,"&gt;"&amp;B287)</f>
        <v/>
      </c>
      <c r="E287" s="34">
        <f>IF(D287&lt;'2_Params'!$B$13,1,0)</f>
        <v/>
      </c>
    </row>
    <row r="288" ht="15" customHeight="1" s="35">
      <c r="A288" s="48">
        <f>'1_Raw_Games'!D287</f>
        <v/>
      </c>
      <c r="B288" s="49">
        <f>'1_Raw_Games'!B287</f>
        <v/>
      </c>
      <c r="C288" s="48">
        <f>'1_Raw_Games'!P287</f>
        <v/>
      </c>
      <c r="D288" s="34">
        <f>COUNTIFS($A$4:$A$2271,A288,$B$4:$B$2271,"&gt;"&amp;B288)</f>
        <v/>
      </c>
      <c r="E288" s="34">
        <f>IF(D288&lt;'2_Params'!$B$13,1,0)</f>
        <v/>
      </c>
    </row>
    <row r="289" ht="15" customHeight="1" s="35">
      <c r="A289" s="48">
        <f>'1_Raw_Games'!D288</f>
        <v/>
      </c>
      <c r="B289" s="49">
        <f>'1_Raw_Games'!B288</f>
        <v/>
      </c>
      <c r="C289" s="48">
        <f>'1_Raw_Games'!P288</f>
        <v/>
      </c>
      <c r="D289" s="34">
        <f>COUNTIFS($A$4:$A$2271,A289,$B$4:$B$2271,"&gt;"&amp;B289)</f>
        <v/>
      </c>
      <c r="E289" s="34">
        <f>IF(D289&lt;'2_Params'!$B$13,1,0)</f>
        <v/>
      </c>
    </row>
    <row r="290" ht="15" customHeight="1" s="35">
      <c r="A290" s="48">
        <f>'1_Raw_Games'!D289</f>
        <v/>
      </c>
      <c r="B290" s="49">
        <f>'1_Raw_Games'!B289</f>
        <v/>
      </c>
      <c r="C290" s="48">
        <f>'1_Raw_Games'!P289</f>
        <v/>
      </c>
      <c r="D290" s="34">
        <f>COUNTIFS($A$4:$A$2271,A290,$B$4:$B$2271,"&gt;"&amp;B290)</f>
        <v/>
      </c>
      <c r="E290" s="34">
        <f>IF(D290&lt;'2_Params'!$B$13,1,0)</f>
        <v/>
      </c>
    </row>
    <row r="291" ht="15" customHeight="1" s="35">
      <c r="A291" s="48">
        <f>'1_Raw_Games'!D290</f>
        <v/>
      </c>
      <c r="B291" s="49">
        <f>'1_Raw_Games'!B290</f>
        <v/>
      </c>
      <c r="C291" s="48">
        <f>'1_Raw_Games'!P290</f>
        <v/>
      </c>
      <c r="D291" s="34">
        <f>COUNTIFS($A$4:$A$2271,A291,$B$4:$B$2271,"&gt;"&amp;B291)</f>
        <v/>
      </c>
      <c r="E291" s="34">
        <f>IF(D291&lt;'2_Params'!$B$13,1,0)</f>
        <v/>
      </c>
    </row>
    <row r="292" ht="15" customHeight="1" s="35">
      <c r="A292" s="48">
        <f>'1_Raw_Games'!D291</f>
        <v/>
      </c>
      <c r="B292" s="49">
        <f>'1_Raw_Games'!B291</f>
        <v/>
      </c>
      <c r="C292" s="48">
        <f>'1_Raw_Games'!P291</f>
        <v/>
      </c>
      <c r="D292" s="34">
        <f>COUNTIFS($A$4:$A$2271,A292,$B$4:$B$2271,"&gt;"&amp;B292)</f>
        <v/>
      </c>
      <c r="E292" s="34">
        <f>IF(D292&lt;'2_Params'!$B$13,1,0)</f>
        <v/>
      </c>
    </row>
    <row r="293" ht="15" customHeight="1" s="35">
      <c r="A293" s="48">
        <f>'1_Raw_Games'!D292</f>
        <v/>
      </c>
      <c r="B293" s="49">
        <f>'1_Raw_Games'!B292</f>
        <v/>
      </c>
      <c r="C293" s="48">
        <f>'1_Raw_Games'!P292</f>
        <v/>
      </c>
      <c r="D293" s="34">
        <f>COUNTIFS($A$4:$A$2271,A293,$B$4:$B$2271,"&gt;"&amp;B293)</f>
        <v/>
      </c>
      <c r="E293" s="34">
        <f>IF(D293&lt;'2_Params'!$B$13,1,0)</f>
        <v/>
      </c>
    </row>
    <row r="294" ht="15" customHeight="1" s="35">
      <c r="A294" s="48">
        <f>'1_Raw_Games'!D293</f>
        <v/>
      </c>
      <c r="B294" s="49">
        <f>'1_Raw_Games'!B293</f>
        <v/>
      </c>
      <c r="C294" s="48">
        <f>'1_Raw_Games'!P293</f>
        <v/>
      </c>
      <c r="D294" s="34">
        <f>COUNTIFS($A$4:$A$2271,A294,$B$4:$B$2271,"&gt;"&amp;B294)</f>
        <v/>
      </c>
      <c r="E294" s="34">
        <f>IF(D294&lt;'2_Params'!$B$13,1,0)</f>
        <v/>
      </c>
    </row>
    <row r="295" ht="15" customHeight="1" s="35">
      <c r="A295" s="48">
        <f>'1_Raw_Games'!D294</f>
        <v/>
      </c>
      <c r="B295" s="49">
        <f>'1_Raw_Games'!B294</f>
        <v/>
      </c>
      <c r="C295" s="48">
        <f>'1_Raw_Games'!P294</f>
        <v/>
      </c>
      <c r="D295" s="34">
        <f>COUNTIFS($A$4:$A$2271,A295,$B$4:$B$2271,"&gt;"&amp;B295)</f>
        <v/>
      </c>
      <c r="E295" s="34">
        <f>IF(D295&lt;'2_Params'!$B$13,1,0)</f>
        <v/>
      </c>
    </row>
    <row r="296" ht="15" customHeight="1" s="35">
      <c r="A296" s="48">
        <f>'1_Raw_Games'!D295</f>
        <v/>
      </c>
      <c r="B296" s="49">
        <f>'1_Raw_Games'!B295</f>
        <v/>
      </c>
      <c r="C296" s="48">
        <f>'1_Raw_Games'!P295</f>
        <v/>
      </c>
      <c r="D296" s="34">
        <f>COUNTIFS($A$4:$A$2271,A296,$B$4:$B$2271,"&gt;"&amp;B296)</f>
        <v/>
      </c>
      <c r="E296" s="34">
        <f>IF(D296&lt;'2_Params'!$B$13,1,0)</f>
        <v/>
      </c>
    </row>
    <row r="297" ht="15" customHeight="1" s="35">
      <c r="A297" s="48">
        <f>'1_Raw_Games'!D296</f>
        <v/>
      </c>
      <c r="B297" s="49">
        <f>'1_Raw_Games'!B296</f>
        <v/>
      </c>
      <c r="C297" s="48">
        <f>'1_Raw_Games'!P296</f>
        <v/>
      </c>
      <c r="D297" s="34">
        <f>COUNTIFS($A$4:$A$2271,A297,$B$4:$B$2271,"&gt;"&amp;B297)</f>
        <v/>
      </c>
      <c r="E297" s="34">
        <f>IF(D297&lt;'2_Params'!$B$13,1,0)</f>
        <v/>
      </c>
    </row>
    <row r="298" ht="15" customHeight="1" s="35">
      <c r="A298" s="48">
        <f>'1_Raw_Games'!D297</f>
        <v/>
      </c>
      <c r="B298" s="49">
        <f>'1_Raw_Games'!B297</f>
        <v/>
      </c>
      <c r="C298" s="48">
        <f>'1_Raw_Games'!P297</f>
        <v/>
      </c>
      <c r="D298" s="34">
        <f>COUNTIFS($A$4:$A$2271,A298,$B$4:$B$2271,"&gt;"&amp;B298)</f>
        <v/>
      </c>
      <c r="E298" s="34">
        <f>IF(D298&lt;'2_Params'!$B$13,1,0)</f>
        <v/>
      </c>
    </row>
    <row r="299" ht="15" customHeight="1" s="35">
      <c r="A299" s="48">
        <f>'1_Raw_Games'!D298</f>
        <v/>
      </c>
      <c r="B299" s="49">
        <f>'1_Raw_Games'!B298</f>
        <v/>
      </c>
      <c r="C299" s="48">
        <f>'1_Raw_Games'!P298</f>
        <v/>
      </c>
      <c r="D299" s="34">
        <f>COUNTIFS($A$4:$A$2271,A299,$B$4:$B$2271,"&gt;"&amp;B299)</f>
        <v/>
      </c>
      <c r="E299" s="34">
        <f>IF(D299&lt;'2_Params'!$B$13,1,0)</f>
        <v/>
      </c>
    </row>
    <row r="300" ht="15" customHeight="1" s="35">
      <c r="A300" s="48">
        <f>'1_Raw_Games'!D299</f>
        <v/>
      </c>
      <c r="B300" s="49">
        <f>'1_Raw_Games'!B299</f>
        <v/>
      </c>
      <c r="C300" s="48">
        <f>'1_Raw_Games'!P299</f>
        <v/>
      </c>
      <c r="D300" s="34">
        <f>COUNTIFS($A$4:$A$2271,A300,$B$4:$B$2271,"&gt;"&amp;B300)</f>
        <v/>
      </c>
      <c r="E300" s="34">
        <f>IF(D300&lt;'2_Params'!$B$13,1,0)</f>
        <v/>
      </c>
    </row>
    <row r="301" ht="15" customHeight="1" s="35">
      <c r="A301" s="48">
        <f>'1_Raw_Games'!D300</f>
        <v/>
      </c>
      <c r="B301" s="49">
        <f>'1_Raw_Games'!B300</f>
        <v/>
      </c>
      <c r="C301" s="48">
        <f>'1_Raw_Games'!P300</f>
        <v/>
      </c>
      <c r="D301" s="34">
        <f>COUNTIFS($A$4:$A$2271,A301,$B$4:$B$2271,"&gt;"&amp;B301)</f>
        <v/>
      </c>
      <c r="E301" s="34">
        <f>IF(D301&lt;'2_Params'!$B$13,1,0)</f>
        <v/>
      </c>
    </row>
    <row r="302" ht="15" customHeight="1" s="35">
      <c r="A302" s="48">
        <f>'1_Raw_Games'!D301</f>
        <v/>
      </c>
      <c r="B302" s="49">
        <f>'1_Raw_Games'!B301</f>
        <v/>
      </c>
      <c r="C302" s="48">
        <f>'1_Raw_Games'!P301</f>
        <v/>
      </c>
      <c r="D302" s="34">
        <f>COUNTIFS($A$4:$A$2271,A302,$B$4:$B$2271,"&gt;"&amp;B302)</f>
        <v/>
      </c>
      <c r="E302" s="34">
        <f>IF(D302&lt;'2_Params'!$B$13,1,0)</f>
        <v/>
      </c>
    </row>
    <row r="303" ht="15" customHeight="1" s="35">
      <c r="A303" s="48">
        <f>'1_Raw_Games'!D302</f>
        <v/>
      </c>
      <c r="B303" s="49">
        <f>'1_Raw_Games'!B302</f>
        <v/>
      </c>
      <c r="C303" s="48">
        <f>'1_Raw_Games'!P302</f>
        <v/>
      </c>
      <c r="D303" s="34">
        <f>COUNTIFS($A$4:$A$2271,A303,$B$4:$B$2271,"&gt;"&amp;B303)</f>
        <v/>
      </c>
      <c r="E303" s="34">
        <f>IF(D303&lt;'2_Params'!$B$13,1,0)</f>
        <v/>
      </c>
    </row>
    <row r="304" ht="15" customHeight="1" s="35">
      <c r="A304" s="48">
        <f>'1_Raw_Games'!D303</f>
        <v/>
      </c>
      <c r="B304" s="49">
        <f>'1_Raw_Games'!B303</f>
        <v/>
      </c>
      <c r="C304" s="48">
        <f>'1_Raw_Games'!P303</f>
        <v/>
      </c>
      <c r="D304" s="34">
        <f>COUNTIFS($A$4:$A$2271,A304,$B$4:$B$2271,"&gt;"&amp;B304)</f>
        <v/>
      </c>
      <c r="E304" s="34">
        <f>IF(D304&lt;'2_Params'!$B$13,1,0)</f>
        <v/>
      </c>
    </row>
    <row r="305" ht="15" customHeight="1" s="35">
      <c r="A305" s="48">
        <f>'1_Raw_Games'!D304</f>
        <v/>
      </c>
      <c r="B305" s="49">
        <f>'1_Raw_Games'!B304</f>
        <v/>
      </c>
      <c r="C305" s="48">
        <f>'1_Raw_Games'!P304</f>
        <v/>
      </c>
      <c r="D305" s="34">
        <f>COUNTIFS($A$4:$A$2271,A305,$B$4:$B$2271,"&gt;"&amp;B305)</f>
        <v/>
      </c>
      <c r="E305" s="34">
        <f>IF(D305&lt;'2_Params'!$B$13,1,0)</f>
        <v/>
      </c>
    </row>
    <row r="306" ht="15" customHeight="1" s="35">
      <c r="A306" s="48">
        <f>'1_Raw_Games'!D305</f>
        <v/>
      </c>
      <c r="B306" s="49">
        <f>'1_Raw_Games'!B305</f>
        <v/>
      </c>
      <c r="C306" s="48">
        <f>'1_Raw_Games'!P305</f>
        <v/>
      </c>
      <c r="D306" s="34">
        <f>COUNTIFS($A$4:$A$2271,A306,$B$4:$B$2271,"&gt;"&amp;B306)</f>
        <v/>
      </c>
      <c r="E306" s="34">
        <f>IF(D306&lt;'2_Params'!$B$13,1,0)</f>
        <v/>
      </c>
    </row>
    <row r="307" ht="15" customHeight="1" s="35">
      <c r="A307" s="48">
        <f>'1_Raw_Games'!D306</f>
        <v/>
      </c>
      <c r="B307" s="49">
        <f>'1_Raw_Games'!B306</f>
        <v/>
      </c>
      <c r="C307" s="48">
        <f>'1_Raw_Games'!P306</f>
        <v/>
      </c>
      <c r="D307" s="34">
        <f>COUNTIFS($A$4:$A$2271,A307,$B$4:$B$2271,"&gt;"&amp;B307)</f>
        <v/>
      </c>
      <c r="E307" s="34">
        <f>IF(D307&lt;'2_Params'!$B$13,1,0)</f>
        <v/>
      </c>
    </row>
    <row r="308" ht="15" customHeight="1" s="35">
      <c r="A308" s="48">
        <f>'1_Raw_Games'!D307</f>
        <v/>
      </c>
      <c r="B308" s="49">
        <f>'1_Raw_Games'!B307</f>
        <v/>
      </c>
      <c r="C308" s="48">
        <f>'1_Raw_Games'!P307</f>
        <v/>
      </c>
      <c r="D308" s="34">
        <f>COUNTIFS($A$4:$A$2271,A308,$B$4:$B$2271,"&gt;"&amp;B308)</f>
        <v/>
      </c>
      <c r="E308" s="34">
        <f>IF(D308&lt;'2_Params'!$B$13,1,0)</f>
        <v/>
      </c>
    </row>
    <row r="309" ht="15" customHeight="1" s="35">
      <c r="A309" s="48">
        <f>'1_Raw_Games'!D308</f>
        <v/>
      </c>
      <c r="B309" s="49">
        <f>'1_Raw_Games'!B308</f>
        <v/>
      </c>
      <c r="C309" s="48">
        <f>'1_Raw_Games'!P308</f>
        <v/>
      </c>
      <c r="D309" s="34">
        <f>COUNTIFS($A$4:$A$2271,A309,$B$4:$B$2271,"&gt;"&amp;B309)</f>
        <v/>
      </c>
      <c r="E309" s="34">
        <f>IF(D309&lt;'2_Params'!$B$13,1,0)</f>
        <v/>
      </c>
    </row>
    <row r="310" ht="15" customHeight="1" s="35">
      <c r="A310" s="48">
        <f>'1_Raw_Games'!D309</f>
        <v/>
      </c>
      <c r="B310" s="49">
        <f>'1_Raw_Games'!B309</f>
        <v/>
      </c>
      <c r="C310" s="48">
        <f>'1_Raw_Games'!P309</f>
        <v/>
      </c>
      <c r="D310" s="34">
        <f>COUNTIFS($A$4:$A$2271,A310,$B$4:$B$2271,"&gt;"&amp;B310)</f>
        <v/>
      </c>
      <c r="E310" s="34">
        <f>IF(D310&lt;'2_Params'!$B$13,1,0)</f>
        <v/>
      </c>
    </row>
    <row r="311" ht="15" customHeight="1" s="35">
      <c r="A311" s="48">
        <f>'1_Raw_Games'!D310</f>
        <v/>
      </c>
      <c r="B311" s="49">
        <f>'1_Raw_Games'!B310</f>
        <v/>
      </c>
      <c r="C311" s="48">
        <f>'1_Raw_Games'!P310</f>
        <v/>
      </c>
      <c r="D311" s="34">
        <f>COUNTIFS($A$4:$A$2271,A311,$B$4:$B$2271,"&gt;"&amp;B311)</f>
        <v/>
      </c>
      <c r="E311" s="34">
        <f>IF(D311&lt;'2_Params'!$B$13,1,0)</f>
        <v/>
      </c>
    </row>
    <row r="312" ht="15" customHeight="1" s="35">
      <c r="A312" s="48">
        <f>'1_Raw_Games'!D311</f>
        <v/>
      </c>
      <c r="B312" s="49">
        <f>'1_Raw_Games'!B311</f>
        <v/>
      </c>
      <c r="C312" s="48">
        <f>'1_Raw_Games'!P311</f>
        <v/>
      </c>
      <c r="D312" s="34">
        <f>COUNTIFS($A$4:$A$2271,A312,$B$4:$B$2271,"&gt;"&amp;B312)</f>
        <v/>
      </c>
      <c r="E312" s="34">
        <f>IF(D312&lt;'2_Params'!$B$13,1,0)</f>
        <v/>
      </c>
    </row>
    <row r="313" ht="15" customHeight="1" s="35">
      <c r="A313" s="48">
        <f>'1_Raw_Games'!D312</f>
        <v/>
      </c>
      <c r="B313" s="49">
        <f>'1_Raw_Games'!B312</f>
        <v/>
      </c>
      <c r="C313" s="48">
        <f>'1_Raw_Games'!P312</f>
        <v/>
      </c>
      <c r="D313" s="34">
        <f>COUNTIFS($A$4:$A$2271,A313,$B$4:$B$2271,"&gt;"&amp;B313)</f>
        <v/>
      </c>
      <c r="E313" s="34">
        <f>IF(D313&lt;'2_Params'!$B$13,1,0)</f>
        <v/>
      </c>
    </row>
    <row r="314" ht="15" customHeight="1" s="35">
      <c r="A314" s="48">
        <f>'1_Raw_Games'!D313</f>
        <v/>
      </c>
      <c r="B314" s="49">
        <f>'1_Raw_Games'!B313</f>
        <v/>
      </c>
      <c r="C314" s="48">
        <f>'1_Raw_Games'!P313</f>
        <v/>
      </c>
      <c r="D314" s="34">
        <f>COUNTIFS($A$4:$A$2271,A314,$B$4:$B$2271,"&gt;"&amp;B314)</f>
        <v/>
      </c>
      <c r="E314" s="34">
        <f>IF(D314&lt;'2_Params'!$B$13,1,0)</f>
        <v/>
      </c>
    </row>
    <row r="315" ht="15" customHeight="1" s="35">
      <c r="A315" s="48">
        <f>'1_Raw_Games'!D314</f>
        <v/>
      </c>
      <c r="B315" s="49">
        <f>'1_Raw_Games'!B314</f>
        <v/>
      </c>
      <c r="C315" s="48">
        <f>'1_Raw_Games'!P314</f>
        <v/>
      </c>
      <c r="D315" s="34">
        <f>COUNTIFS($A$4:$A$2271,A315,$B$4:$B$2271,"&gt;"&amp;B315)</f>
        <v/>
      </c>
      <c r="E315" s="34">
        <f>IF(D315&lt;'2_Params'!$B$13,1,0)</f>
        <v/>
      </c>
    </row>
    <row r="316" ht="15" customHeight="1" s="35">
      <c r="A316" s="48">
        <f>'1_Raw_Games'!D315</f>
        <v/>
      </c>
      <c r="B316" s="49">
        <f>'1_Raw_Games'!B315</f>
        <v/>
      </c>
      <c r="C316" s="48">
        <f>'1_Raw_Games'!P315</f>
        <v/>
      </c>
      <c r="D316" s="34">
        <f>COUNTIFS($A$4:$A$2271,A316,$B$4:$B$2271,"&gt;"&amp;B316)</f>
        <v/>
      </c>
      <c r="E316" s="34">
        <f>IF(D316&lt;'2_Params'!$B$13,1,0)</f>
        <v/>
      </c>
    </row>
    <row r="317" ht="15" customHeight="1" s="35">
      <c r="A317" s="48">
        <f>'1_Raw_Games'!D316</f>
        <v/>
      </c>
      <c r="B317" s="49">
        <f>'1_Raw_Games'!B316</f>
        <v/>
      </c>
      <c r="C317" s="48">
        <f>'1_Raw_Games'!P316</f>
        <v/>
      </c>
      <c r="D317" s="34">
        <f>COUNTIFS($A$4:$A$2271,A317,$B$4:$B$2271,"&gt;"&amp;B317)</f>
        <v/>
      </c>
      <c r="E317" s="34">
        <f>IF(D317&lt;'2_Params'!$B$13,1,0)</f>
        <v/>
      </c>
    </row>
    <row r="318" ht="15" customHeight="1" s="35">
      <c r="A318" s="48">
        <f>'1_Raw_Games'!D317</f>
        <v/>
      </c>
      <c r="B318" s="49">
        <f>'1_Raw_Games'!B317</f>
        <v/>
      </c>
      <c r="C318" s="48">
        <f>'1_Raw_Games'!P317</f>
        <v/>
      </c>
      <c r="D318" s="34">
        <f>COUNTIFS($A$4:$A$2271,A318,$B$4:$B$2271,"&gt;"&amp;B318)</f>
        <v/>
      </c>
      <c r="E318" s="34">
        <f>IF(D318&lt;'2_Params'!$B$13,1,0)</f>
        <v/>
      </c>
    </row>
    <row r="319" ht="15" customHeight="1" s="35">
      <c r="A319" s="48">
        <f>'1_Raw_Games'!D318</f>
        <v/>
      </c>
      <c r="B319" s="49">
        <f>'1_Raw_Games'!B318</f>
        <v/>
      </c>
      <c r="C319" s="48">
        <f>'1_Raw_Games'!P318</f>
        <v/>
      </c>
      <c r="D319" s="34">
        <f>COUNTIFS($A$4:$A$2271,A319,$B$4:$B$2271,"&gt;"&amp;B319)</f>
        <v/>
      </c>
      <c r="E319" s="34">
        <f>IF(D319&lt;'2_Params'!$B$13,1,0)</f>
        <v/>
      </c>
    </row>
    <row r="320" ht="15" customHeight="1" s="35">
      <c r="A320" s="48">
        <f>'1_Raw_Games'!D319</f>
        <v/>
      </c>
      <c r="B320" s="49">
        <f>'1_Raw_Games'!B319</f>
        <v/>
      </c>
      <c r="C320" s="48">
        <f>'1_Raw_Games'!P319</f>
        <v/>
      </c>
      <c r="D320" s="34">
        <f>COUNTIFS($A$4:$A$2271,A320,$B$4:$B$2271,"&gt;"&amp;B320)</f>
        <v/>
      </c>
      <c r="E320" s="34">
        <f>IF(D320&lt;'2_Params'!$B$13,1,0)</f>
        <v/>
      </c>
    </row>
    <row r="321" ht="15" customHeight="1" s="35">
      <c r="A321" s="48">
        <f>'1_Raw_Games'!D320</f>
        <v/>
      </c>
      <c r="B321" s="49">
        <f>'1_Raw_Games'!B320</f>
        <v/>
      </c>
      <c r="C321" s="48">
        <f>'1_Raw_Games'!P320</f>
        <v/>
      </c>
      <c r="D321" s="34">
        <f>COUNTIFS($A$4:$A$2271,A321,$B$4:$B$2271,"&gt;"&amp;B321)</f>
        <v/>
      </c>
      <c r="E321" s="34">
        <f>IF(D321&lt;'2_Params'!$B$13,1,0)</f>
        <v/>
      </c>
    </row>
    <row r="322" ht="15" customHeight="1" s="35">
      <c r="A322" s="48">
        <f>'1_Raw_Games'!D321</f>
        <v/>
      </c>
      <c r="B322" s="49">
        <f>'1_Raw_Games'!B321</f>
        <v/>
      </c>
      <c r="C322" s="48">
        <f>'1_Raw_Games'!P321</f>
        <v/>
      </c>
      <c r="D322" s="34">
        <f>COUNTIFS($A$4:$A$2271,A322,$B$4:$B$2271,"&gt;"&amp;B322)</f>
        <v/>
      </c>
      <c r="E322" s="34">
        <f>IF(D322&lt;'2_Params'!$B$13,1,0)</f>
        <v/>
      </c>
    </row>
    <row r="323" ht="15" customHeight="1" s="35">
      <c r="A323" s="48">
        <f>'1_Raw_Games'!D322</f>
        <v/>
      </c>
      <c r="B323" s="49">
        <f>'1_Raw_Games'!B322</f>
        <v/>
      </c>
      <c r="C323" s="48">
        <f>'1_Raw_Games'!P322</f>
        <v/>
      </c>
      <c r="D323" s="34">
        <f>COUNTIFS($A$4:$A$2271,A323,$B$4:$B$2271,"&gt;"&amp;B323)</f>
        <v/>
      </c>
      <c r="E323" s="34">
        <f>IF(D323&lt;'2_Params'!$B$13,1,0)</f>
        <v/>
      </c>
    </row>
    <row r="324" ht="15" customHeight="1" s="35">
      <c r="A324" s="48">
        <f>'1_Raw_Games'!D323</f>
        <v/>
      </c>
      <c r="B324" s="49">
        <f>'1_Raw_Games'!B323</f>
        <v/>
      </c>
      <c r="C324" s="48">
        <f>'1_Raw_Games'!P323</f>
        <v/>
      </c>
      <c r="D324" s="34">
        <f>COUNTIFS($A$4:$A$2271,A324,$B$4:$B$2271,"&gt;"&amp;B324)</f>
        <v/>
      </c>
      <c r="E324" s="34">
        <f>IF(D324&lt;'2_Params'!$B$13,1,0)</f>
        <v/>
      </c>
    </row>
    <row r="325" ht="15" customHeight="1" s="35">
      <c r="A325" s="48">
        <f>'1_Raw_Games'!D324</f>
        <v/>
      </c>
      <c r="B325" s="49">
        <f>'1_Raw_Games'!B324</f>
        <v/>
      </c>
      <c r="C325" s="48">
        <f>'1_Raw_Games'!P324</f>
        <v/>
      </c>
      <c r="D325" s="34">
        <f>COUNTIFS($A$4:$A$2271,A325,$B$4:$B$2271,"&gt;"&amp;B325)</f>
        <v/>
      </c>
      <c r="E325" s="34">
        <f>IF(D325&lt;'2_Params'!$B$13,1,0)</f>
        <v/>
      </c>
    </row>
    <row r="326" ht="15" customHeight="1" s="35">
      <c r="A326" s="48">
        <f>'1_Raw_Games'!D325</f>
        <v/>
      </c>
      <c r="B326" s="49">
        <f>'1_Raw_Games'!B325</f>
        <v/>
      </c>
      <c r="C326" s="48">
        <f>'1_Raw_Games'!P325</f>
        <v/>
      </c>
      <c r="D326" s="34">
        <f>COUNTIFS($A$4:$A$2271,A326,$B$4:$B$2271,"&gt;"&amp;B326)</f>
        <v/>
      </c>
      <c r="E326" s="34">
        <f>IF(D326&lt;'2_Params'!$B$13,1,0)</f>
        <v/>
      </c>
    </row>
    <row r="327" ht="15" customHeight="1" s="35">
      <c r="A327" s="48">
        <f>'1_Raw_Games'!D326</f>
        <v/>
      </c>
      <c r="B327" s="49">
        <f>'1_Raw_Games'!B326</f>
        <v/>
      </c>
      <c r="C327" s="48">
        <f>'1_Raw_Games'!P326</f>
        <v/>
      </c>
      <c r="D327" s="34">
        <f>COUNTIFS($A$4:$A$2271,A327,$B$4:$B$2271,"&gt;"&amp;B327)</f>
        <v/>
      </c>
      <c r="E327" s="34">
        <f>IF(D327&lt;'2_Params'!$B$13,1,0)</f>
        <v/>
      </c>
    </row>
    <row r="328" ht="15" customHeight="1" s="35">
      <c r="A328" s="48">
        <f>'1_Raw_Games'!D327</f>
        <v/>
      </c>
      <c r="B328" s="49">
        <f>'1_Raw_Games'!B327</f>
        <v/>
      </c>
      <c r="C328" s="48">
        <f>'1_Raw_Games'!P327</f>
        <v/>
      </c>
      <c r="D328" s="34">
        <f>COUNTIFS($A$4:$A$2271,A328,$B$4:$B$2271,"&gt;"&amp;B328)</f>
        <v/>
      </c>
      <c r="E328" s="34">
        <f>IF(D328&lt;'2_Params'!$B$13,1,0)</f>
        <v/>
      </c>
    </row>
    <row r="329" ht="15" customHeight="1" s="35">
      <c r="A329" s="48">
        <f>'1_Raw_Games'!D328</f>
        <v/>
      </c>
      <c r="B329" s="49">
        <f>'1_Raw_Games'!B328</f>
        <v/>
      </c>
      <c r="C329" s="48">
        <f>'1_Raw_Games'!P328</f>
        <v/>
      </c>
      <c r="D329" s="34">
        <f>COUNTIFS($A$4:$A$2271,A329,$B$4:$B$2271,"&gt;"&amp;B329)</f>
        <v/>
      </c>
      <c r="E329" s="34">
        <f>IF(D329&lt;'2_Params'!$B$13,1,0)</f>
        <v/>
      </c>
    </row>
    <row r="330" ht="15" customHeight="1" s="35">
      <c r="A330" s="48">
        <f>'1_Raw_Games'!D329</f>
        <v/>
      </c>
      <c r="B330" s="49">
        <f>'1_Raw_Games'!B329</f>
        <v/>
      </c>
      <c r="C330" s="48">
        <f>'1_Raw_Games'!P329</f>
        <v/>
      </c>
      <c r="D330" s="34">
        <f>COUNTIFS($A$4:$A$2271,A330,$B$4:$B$2271,"&gt;"&amp;B330)</f>
        <v/>
      </c>
      <c r="E330" s="34">
        <f>IF(D330&lt;'2_Params'!$B$13,1,0)</f>
        <v/>
      </c>
    </row>
    <row r="331" ht="15" customHeight="1" s="35">
      <c r="A331" s="48">
        <f>'1_Raw_Games'!D330</f>
        <v/>
      </c>
      <c r="B331" s="49">
        <f>'1_Raw_Games'!B330</f>
        <v/>
      </c>
      <c r="C331" s="48">
        <f>'1_Raw_Games'!P330</f>
        <v/>
      </c>
      <c r="D331" s="34">
        <f>COUNTIFS($A$4:$A$2271,A331,$B$4:$B$2271,"&gt;"&amp;B331)</f>
        <v/>
      </c>
      <c r="E331" s="34">
        <f>IF(D331&lt;'2_Params'!$B$13,1,0)</f>
        <v/>
      </c>
    </row>
    <row r="332" ht="15" customHeight="1" s="35">
      <c r="A332" s="48">
        <f>'1_Raw_Games'!D331</f>
        <v/>
      </c>
      <c r="B332" s="49">
        <f>'1_Raw_Games'!B331</f>
        <v/>
      </c>
      <c r="C332" s="48">
        <f>'1_Raw_Games'!P331</f>
        <v/>
      </c>
      <c r="D332" s="34">
        <f>COUNTIFS($A$4:$A$2271,A332,$B$4:$B$2271,"&gt;"&amp;B332)</f>
        <v/>
      </c>
      <c r="E332" s="34">
        <f>IF(D332&lt;'2_Params'!$B$13,1,0)</f>
        <v/>
      </c>
    </row>
    <row r="333" ht="15" customHeight="1" s="35">
      <c r="A333" s="48">
        <f>'1_Raw_Games'!D332</f>
        <v/>
      </c>
      <c r="B333" s="49">
        <f>'1_Raw_Games'!B332</f>
        <v/>
      </c>
      <c r="C333" s="48">
        <f>'1_Raw_Games'!P332</f>
        <v/>
      </c>
      <c r="D333" s="34">
        <f>COUNTIFS($A$4:$A$2271,A333,$B$4:$B$2271,"&gt;"&amp;B333)</f>
        <v/>
      </c>
      <c r="E333" s="34">
        <f>IF(D333&lt;'2_Params'!$B$13,1,0)</f>
        <v/>
      </c>
    </row>
    <row r="334" ht="15" customHeight="1" s="35">
      <c r="A334" s="48">
        <f>'1_Raw_Games'!D333</f>
        <v/>
      </c>
      <c r="B334" s="49">
        <f>'1_Raw_Games'!B333</f>
        <v/>
      </c>
      <c r="C334" s="48">
        <f>'1_Raw_Games'!P333</f>
        <v/>
      </c>
      <c r="D334" s="34">
        <f>COUNTIFS($A$4:$A$2271,A334,$B$4:$B$2271,"&gt;"&amp;B334)</f>
        <v/>
      </c>
      <c r="E334" s="34">
        <f>IF(D334&lt;'2_Params'!$B$13,1,0)</f>
        <v/>
      </c>
    </row>
    <row r="335" ht="15" customHeight="1" s="35">
      <c r="A335" s="48">
        <f>'1_Raw_Games'!D334</f>
        <v/>
      </c>
      <c r="B335" s="49">
        <f>'1_Raw_Games'!B334</f>
        <v/>
      </c>
      <c r="C335" s="48">
        <f>'1_Raw_Games'!P334</f>
        <v/>
      </c>
      <c r="D335" s="34">
        <f>COUNTIFS($A$4:$A$2271,A335,$B$4:$B$2271,"&gt;"&amp;B335)</f>
        <v/>
      </c>
      <c r="E335" s="34">
        <f>IF(D335&lt;'2_Params'!$B$13,1,0)</f>
        <v/>
      </c>
    </row>
    <row r="336" ht="15" customHeight="1" s="35">
      <c r="A336" s="48">
        <f>'1_Raw_Games'!D335</f>
        <v/>
      </c>
      <c r="B336" s="49">
        <f>'1_Raw_Games'!B335</f>
        <v/>
      </c>
      <c r="C336" s="48">
        <f>'1_Raw_Games'!P335</f>
        <v/>
      </c>
      <c r="D336" s="34">
        <f>COUNTIFS($A$4:$A$2271,A336,$B$4:$B$2271,"&gt;"&amp;B336)</f>
        <v/>
      </c>
      <c r="E336" s="34">
        <f>IF(D336&lt;'2_Params'!$B$13,1,0)</f>
        <v/>
      </c>
    </row>
    <row r="337" ht="15" customHeight="1" s="35">
      <c r="A337" s="48">
        <f>'1_Raw_Games'!D336</f>
        <v/>
      </c>
      <c r="B337" s="49">
        <f>'1_Raw_Games'!B336</f>
        <v/>
      </c>
      <c r="C337" s="48">
        <f>'1_Raw_Games'!P336</f>
        <v/>
      </c>
      <c r="D337" s="34">
        <f>COUNTIFS($A$4:$A$2271,A337,$B$4:$B$2271,"&gt;"&amp;B337)</f>
        <v/>
      </c>
      <c r="E337" s="34">
        <f>IF(D337&lt;'2_Params'!$B$13,1,0)</f>
        <v/>
      </c>
    </row>
    <row r="338" ht="15" customHeight="1" s="35">
      <c r="A338" s="48">
        <f>'1_Raw_Games'!D337</f>
        <v/>
      </c>
      <c r="B338" s="49">
        <f>'1_Raw_Games'!B337</f>
        <v/>
      </c>
      <c r="C338" s="48">
        <f>'1_Raw_Games'!P337</f>
        <v/>
      </c>
      <c r="D338" s="34">
        <f>COUNTIFS($A$4:$A$2271,A338,$B$4:$B$2271,"&gt;"&amp;B338)</f>
        <v/>
      </c>
      <c r="E338" s="34">
        <f>IF(D338&lt;'2_Params'!$B$13,1,0)</f>
        <v/>
      </c>
    </row>
    <row r="339" ht="15" customHeight="1" s="35">
      <c r="A339" s="48">
        <f>'1_Raw_Games'!D338</f>
        <v/>
      </c>
      <c r="B339" s="49">
        <f>'1_Raw_Games'!B338</f>
        <v/>
      </c>
      <c r="C339" s="48">
        <f>'1_Raw_Games'!P338</f>
        <v/>
      </c>
      <c r="D339" s="34">
        <f>COUNTIFS($A$4:$A$2271,A339,$B$4:$B$2271,"&gt;"&amp;B339)</f>
        <v/>
      </c>
      <c r="E339" s="34">
        <f>IF(D339&lt;'2_Params'!$B$13,1,0)</f>
        <v/>
      </c>
    </row>
    <row r="340" ht="15" customHeight="1" s="35">
      <c r="A340" s="48">
        <f>'1_Raw_Games'!D339</f>
        <v/>
      </c>
      <c r="B340" s="49">
        <f>'1_Raw_Games'!B339</f>
        <v/>
      </c>
      <c r="C340" s="48">
        <f>'1_Raw_Games'!P339</f>
        <v/>
      </c>
      <c r="D340" s="34">
        <f>COUNTIFS($A$4:$A$2271,A340,$B$4:$B$2271,"&gt;"&amp;B340)</f>
        <v/>
      </c>
      <c r="E340" s="34">
        <f>IF(D340&lt;'2_Params'!$B$13,1,0)</f>
        <v/>
      </c>
    </row>
    <row r="341" ht="15" customHeight="1" s="35">
      <c r="A341" s="48">
        <f>'1_Raw_Games'!D340</f>
        <v/>
      </c>
      <c r="B341" s="49">
        <f>'1_Raw_Games'!B340</f>
        <v/>
      </c>
      <c r="C341" s="48">
        <f>'1_Raw_Games'!P340</f>
        <v/>
      </c>
      <c r="D341" s="34">
        <f>COUNTIFS($A$4:$A$2271,A341,$B$4:$B$2271,"&gt;"&amp;B341)</f>
        <v/>
      </c>
      <c r="E341" s="34">
        <f>IF(D341&lt;'2_Params'!$B$13,1,0)</f>
        <v/>
      </c>
    </row>
    <row r="342" ht="15" customHeight="1" s="35">
      <c r="A342" s="48">
        <f>'1_Raw_Games'!D341</f>
        <v/>
      </c>
      <c r="B342" s="49">
        <f>'1_Raw_Games'!B341</f>
        <v/>
      </c>
      <c r="C342" s="48">
        <f>'1_Raw_Games'!P341</f>
        <v/>
      </c>
      <c r="D342" s="34">
        <f>COUNTIFS($A$4:$A$2271,A342,$B$4:$B$2271,"&gt;"&amp;B342)</f>
        <v/>
      </c>
      <c r="E342" s="34">
        <f>IF(D342&lt;'2_Params'!$B$13,1,0)</f>
        <v/>
      </c>
    </row>
    <row r="343" ht="15" customHeight="1" s="35">
      <c r="A343" s="48">
        <f>'1_Raw_Games'!D342</f>
        <v/>
      </c>
      <c r="B343" s="49">
        <f>'1_Raw_Games'!B342</f>
        <v/>
      </c>
      <c r="C343" s="48">
        <f>'1_Raw_Games'!P342</f>
        <v/>
      </c>
      <c r="D343" s="34">
        <f>COUNTIFS($A$4:$A$2271,A343,$B$4:$B$2271,"&gt;"&amp;B343)</f>
        <v/>
      </c>
      <c r="E343" s="34">
        <f>IF(D343&lt;'2_Params'!$B$13,1,0)</f>
        <v/>
      </c>
    </row>
    <row r="344" ht="15" customHeight="1" s="35">
      <c r="A344" s="48">
        <f>'1_Raw_Games'!D343</f>
        <v/>
      </c>
      <c r="B344" s="49">
        <f>'1_Raw_Games'!B343</f>
        <v/>
      </c>
      <c r="C344" s="48">
        <f>'1_Raw_Games'!P343</f>
        <v/>
      </c>
      <c r="D344" s="34">
        <f>COUNTIFS($A$4:$A$2271,A344,$B$4:$B$2271,"&gt;"&amp;B344)</f>
        <v/>
      </c>
      <c r="E344" s="34">
        <f>IF(D344&lt;'2_Params'!$B$13,1,0)</f>
        <v/>
      </c>
    </row>
    <row r="345" ht="15" customHeight="1" s="35">
      <c r="A345" s="48">
        <f>'1_Raw_Games'!D344</f>
        <v/>
      </c>
      <c r="B345" s="49">
        <f>'1_Raw_Games'!B344</f>
        <v/>
      </c>
      <c r="C345" s="48">
        <f>'1_Raw_Games'!P344</f>
        <v/>
      </c>
      <c r="D345" s="34">
        <f>COUNTIFS($A$4:$A$2271,A345,$B$4:$B$2271,"&gt;"&amp;B345)</f>
        <v/>
      </c>
      <c r="E345" s="34">
        <f>IF(D345&lt;'2_Params'!$B$13,1,0)</f>
        <v/>
      </c>
    </row>
    <row r="346" ht="15" customHeight="1" s="35">
      <c r="A346" s="48">
        <f>'1_Raw_Games'!D345</f>
        <v/>
      </c>
      <c r="B346" s="49">
        <f>'1_Raw_Games'!B345</f>
        <v/>
      </c>
      <c r="C346" s="48">
        <f>'1_Raw_Games'!P345</f>
        <v/>
      </c>
      <c r="D346" s="34">
        <f>COUNTIFS($A$4:$A$2271,A346,$B$4:$B$2271,"&gt;"&amp;B346)</f>
        <v/>
      </c>
      <c r="E346" s="34">
        <f>IF(D346&lt;'2_Params'!$B$13,1,0)</f>
        <v/>
      </c>
    </row>
    <row r="347" ht="15" customHeight="1" s="35">
      <c r="A347" s="48">
        <f>'1_Raw_Games'!D346</f>
        <v/>
      </c>
      <c r="B347" s="49">
        <f>'1_Raw_Games'!B346</f>
        <v/>
      </c>
      <c r="C347" s="48">
        <f>'1_Raw_Games'!P346</f>
        <v/>
      </c>
      <c r="D347" s="34">
        <f>COUNTIFS($A$4:$A$2271,A347,$B$4:$B$2271,"&gt;"&amp;B347)</f>
        <v/>
      </c>
      <c r="E347" s="34">
        <f>IF(D347&lt;'2_Params'!$B$13,1,0)</f>
        <v/>
      </c>
    </row>
    <row r="348" ht="15" customHeight="1" s="35">
      <c r="A348" s="48">
        <f>'1_Raw_Games'!D347</f>
        <v/>
      </c>
      <c r="B348" s="49">
        <f>'1_Raw_Games'!B347</f>
        <v/>
      </c>
      <c r="C348" s="48">
        <f>'1_Raw_Games'!P347</f>
        <v/>
      </c>
      <c r="D348" s="34">
        <f>COUNTIFS($A$4:$A$2271,A348,$B$4:$B$2271,"&gt;"&amp;B348)</f>
        <v/>
      </c>
      <c r="E348" s="34">
        <f>IF(D348&lt;'2_Params'!$B$13,1,0)</f>
        <v/>
      </c>
    </row>
    <row r="349" ht="15" customHeight="1" s="35">
      <c r="A349" s="48">
        <f>'1_Raw_Games'!D348</f>
        <v/>
      </c>
      <c r="B349" s="49">
        <f>'1_Raw_Games'!B348</f>
        <v/>
      </c>
      <c r="C349" s="48">
        <f>'1_Raw_Games'!P348</f>
        <v/>
      </c>
      <c r="D349" s="34">
        <f>COUNTIFS($A$4:$A$2271,A349,$B$4:$B$2271,"&gt;"&amp;B349)</f>
        <v/>
      </c>
      <c r="E349" s="34">
        <f>IF(D349&lt;'2_Params'!$B$13,1,0)</f>
        <v/>
      </c>
    </row>
    <row r="350" ht="15" customHeight="1" s="35">
      <c r="A350" s="48">
        <f>'1_Raw_Games'!D349</f>
        <v/>
      </c>
      <c r="B350" s="49">
        <f>'1_Raw_Games'!B349</f>
        <v/>
      </c>
      <c r="C350" s="48">
        <f>'1_Raw_Games'!P349</f>
        <v/>
      </c>
      <c r="D350" s="34">
        <f>COUNTIFS($A$4:$A$2271,A350,$B$4:$B$2271,"&gt;"&amp;B350)</f>
        <v/>
      </c>
      <c r="E350" s="34">
        <f>IF(D350&lt;'2_Params'!$B$13,1,0)</f>
        <v/>
      </c>
    </row>
    <row r="351" ht="15" customHeight="1" s="35">
      <c r="A351" s="48">
        <f>'1_Raw_Games'!D350</f>
        <v/>
      </c>
      <c r="B351" s="49">
        <f>'1_Raw_Games'!B350</f>
        <v/>
      </c>
      <c r="C351" s="48">
        <f>'1_Raw_Games'!P350</f>
        <v/>
      </c>
      <c r="D351" s="34">
        <f>COUNTIFS($A$4:$A$2271,A351,$B$4:$B$2271,"&gt;"&amp;B351)</f>
        <v/>
      </c>
      <c r="E351" s="34">
        <f>IF(D351&lt;'2_Params'!$B$13,1,0)</f>
        <v/>
      </c>
    </row>
    <row r="352" ht="15" customHeight="1" s="35">
      <c r="A352" s="48">
        <f>'1_Raw_Games'!D351</f>
        <v/>
      </c>
      <c r="B352" s="49">
        <f>'1_Raw_Games'!B351</f>
        <v/>
      </c>
      <c r="C352" s="48">
        <f>'1_Raw_Games'!P351</f>
        <v/>
      </c>
      <c r="D352" s="34">
        <f>COUNTIFS($A$4:$A$2271,A352,$B$4:$B$2271,"&gt;"&amp;B352)</f>
        <v/>
      </c>
      <c r="E352" s="34">
        <f>IF(D352&lt;'2_Params'!$B$13,1,0)</f>
        <v/>
      </c>
    </row>
    <row r="353" ht="15" customHeight="1" s="35">
      <c r="A353" s="48">
        <f>'1_Raw_Games'!D352</f>
        <v/>
      </c>
      <c r="B353" s="49">
        <f>'1_Raw_Games'!B352</f>
        <v/>
      </c>
      <c r="C353" s="48">
        <f>'1_Raw_Games'!P352</f>
        <v/>
      </c>
      <c r="D353" s="34">
        <f>COUNTIFS($A$4:$A$2271,A353,$B$4:$B$2271,"&gt;"&amp;B353)</f>
        <v/>
      </c>
      <c r="E353" s="34">
        <f>IF(D353&lt;'2_Params'!$B$13,1,0)</f>
        <v/>
      </c>
    </row>
    <row r="354" ht="15" customHeight="1" s="35">
      <c r="A354" s="48">
        <f>'1_Raw_Games'!D353</f>
        <v/>
      </c>
      <c r="B354" s="49">
        <f>'1_Raw_Games'!B353</f>
        <v/>
      </c>
      <c r="C354" s="48">
        <f>'1_Raw_Games'!P353</f>
        <v/>
      </c>
      <c r="D354" s="34">
        <f>COUNTIFS($A$4:$A$2271,A354,$B$4:$B$2271,"&gt;"&amp;B354)</f>
        <v/>
      </c>
      <c r="E354" s="34">
        <f>IF(D354&lt;'2_Params'!$B$13,1,0)</f>
        <v/>
      </c>
    </row>
    <row r="355" ht="15" customHeight="1" s="35">
      <c r="A355" s="48">
        <f>'1_Raw_Games'!D354</f>
        <v/>
      </c>
      <c r="B355" s="49">
        <f>'1_Raw_Games'!B354</f>
        <v/>
      </c>
      <c r="C355" s="48">
        <f>'1_Raw_Games'!P354</f>
        <v/>
      </c>
      <c r="D355" s="34">
        <f>COUNTIFS($A$4:$A$2271,A355,$B$4:$B$2271,"&gt;"&amp;B355)</f>
        <v/>
      </c>
      <c r="E355" s="34">
        <f>IF(D355&lt;'2_Params'!$B$13,1,0)</f>
        <v/>
      </c>
    </row>
    <row r="356" ht="15" customHeight="1" s="35">
      <c r="A356" s="48">
        <f>'1_Raw_Games'!D355</f>
        <v/>
      </c>
      <c r="B356" s="49">
        <f>'1_Raw_Games'!B355</f>
        <v/>
      </c>
      <c r="C356" s="48">
        <f>'1_Raw_Games'!P355</f>
        <v/>
      </c>
      <c r="D356" s="34">
        <f>COUNTIFS($A$4:$A$2271,A356,$B$4:$B$2271,"&gt;"&amp;B356)</f>
        <v/>
      </c>
      <c r="E356" s="34">
        <f>IF(D356&lt;'2_Params'!$B$13,1,0)</f>
        <v/>
      </c>
    </row>
    <row r="357" ht="15" customHeight="1" s="35">
      <c r="A357" s="48">
        <f>'1_Raw_Games'!D356</f>
        <v/>
      </c>
      <c r="B357" s="49">
        <f>'1_Raw_Games'!B356</f>
        <v/>
      </c>
      <c r="C357" s="48">
        <f>'1_Raw_Games'!P356</f>
        <v/>
      </c>
      <c r="D357" s="34">
        <f>COUNTIFS($A$4:$A$2271,A357,$B$4:$B$2271,"&gt;"&amp;B357)</f>
        <v/>
      </c>
      <c r="E357" s="34">
        <f>IF(D357&lt;'2_Params'!$B$13,1,0)</f>
        <v/>
      </c>
    </row>
    <row r="358" ht="15" customHeight="1" s="35">
      <c r="A358" s="48">
        <f>'1_Raw_Games'!D357</f>
        <v/>
      </c>
      <c r="B358" s="49">
        <f>'1_Raw_Games'!B357</f>
        <v/>
      </c>
      <c r="C358" s="48">
        <f>'1_Raw_Games'!P357</f>
        <v/>
      </c>
      <c r="D358" s="34">
        <f>COUNTIFS($A$4:$A$2271,A358,$B$4:$B$2271,"&gt;"&amp;B358)</f>
        <v/>
      </c>
      <c r="E358" s="34">
        <f>IF(D358&lt;'2_Params'!$B$13,1,0)</f>
        <v/>
      </c>
    </row>
    <row r="359" ht="15" customHeight="1" s="35">
      <c r="A359" s="48">
        <f>'1_Raw_Games'!D358</f>
        <v/>
      </c>
      <c r="B359" s="49">
        <f>'1_Raw_Games'!B358</f>
        <v/>
      </c>
      <c r="C359" s="48">
        <f>'1_Raw_Games'!P358</f>
        <v/>
      </c>
      <c r="D359" s="34">
        <f>COUNTIFS($A$4:$A$2271,A359,$B$4:$B$2271,"&gt;"&amp;B359)</f>
        <v/>
      </c>
      <c r="E359" s="34">
        <f>IF(D359&lt;'2_Params'!$B$13,1,0)</f>
        <v/>
      </c>
    </row>
    <row r="360" ht="15" customHeight="1" s="35">
      <c r="A360" s="48">
        <f>'1_Raw_Games'!D359</f>
        <v/>
      </c>
      <c r="B360" s="49">
        <f>'1_Raw_Games'!B359</f>
        <v/>
      </c>
      <c r="C360" s="48">
        <f>'1_Raw_Games'!P359</f>
        <v/>
      </c>
      <c r="D360" s="34">
        <f>COUNTIFS($A$4:$A$2271,A360,$B$4:$B$2271,"&gt;"&amp;B360)</f>
        <v/>
      </c>
      <c r="E360" s="34">
        <f>IF(D360&lt;'2_Params'!$B$13,1,0)</f>
        <v/>
      </c>
    </row>
    <row r="361" ht="15" customHeight="1" s="35">
      <c r="A361" s="48">
        <f>'1_Raw_Games'!D360</f>
        <v/>
      </c>
      <c r="B361" s="49">
        <f>'1_Raw_Games'!B360</f>
        <v/>
      </c>
      <c r="C361" s="48">
        <f>'1_Raw_Games'!P360</f>
        <v/>
      </c>
      <c r="D361" s="34">
        <f>COUNTIFS($A$4:$A$2271,A361,$B$4:$B$2271,"&gt;"&amp;B361)</f>
        <v/>
      </c>
      <c r="E361" s="34">
        <f>IF(D361&lt;'2_Params'!$B$13,1,0)</f>
        <v/>
      </c>
    </row>
    <row r="362" ht="15" customHeight="1" s="35">
      <c r="A362" s="48">
        <f>'1_Raw_Games'!D361</f>
        <v/>
      </c>
      <c r="B362" s="49">
        <f>'1_Raw_Games'!B361</f>
        <v/>
      </c>
      <c r="C362" s="48">
        <f>'1_Raw_Games'!P361</f>
        <v/>
      </c>
      <c r="D362" s="34">
        <f>COUNTIFS($A$4:$A$2271,A362,$B$4:$B$2271,"&gt;"&amp;B362)</f>
        <v/>
      </c>
      <c r="E362" s="34">
        <f>IF(D362&lt;'2_Params'!$B$13,1,0)</f>
        <v/>
      </c>
    </row>
    <row r="363" ht="15" customHeight="1" s="35">
      <c r="A363" s="48">
        <f>'1_Raw_Games'!D362</f>
        <v/>
      </c>
      <c r="B363" s="49">
        <f>'1_Raw_Games'!B362</f>
        <v/>
      </c>
      <c r="C363" s="48">
        <f>'1_Raw_Games'!P362</f>
        <v/>
      </c>
      <c r="D363" s="34">
        <f>COUNTIFS($A$4:$A$2271,A363,$B$4:$B$2271,"&gt;"&amp;B363)</f>
        <v/>
      </c>
      <c r="E363" s="34">
        <f>IF(D363&lt;'2_Params'!$B$13,1,0)</f>
        <v/>
      </c>
    </row>
    <row r="364" ht="15" customHeight="1" s="35">
      <c r="A364" s="48">
        <f>'1_Raw_Games'!D363</f>
        <v/>
      </c>
      <c r="B364" s="49">
        <f>'1_Raw_Games'!B363</f>
        <v/>
      </c>
      <c r="C364" s="48">
        <f>'1_Raw_Games'!P363</f>
        <v/>
      </c>
      <c r="D364" s="34">
        <f>COUNTIFS($A$4:$A$2271,A364,$B$4:$B$2271,"&gt;"&amp;B364)</f>
        <v/>
      </c>
      <c r="E364" s="34">
        <f>IF(D364&lt;'2_Params'!$B$13,1,0)</f>
        <v/>
      </c>
    </row>
    <row r="365" ht="15" customHeight="1" s="35">
      <c r="A365" s="48">
        <f>'1_Raw_Games'!D364</f>
        <v/>
      </c>
      <c r="B365" s="49">
        <f>'1_Raw_Games'!B364</f>
        <v/>
      </c>
      <c r="C365" s="48">
        <f>'1_Raw_Games'!P364</f>
        <v/>
      </c>
      <c r="D365" s="34">
        <f>COUNTIFS($A$4:$A$2271,A365,$B$4:$B$2271,"&gt;"&amp;B365)</f>
        <v/>
      </c>
      <c r="E365" s="34">
        <f>IF(D365&lt;'2_Params'!$B$13,1,0)</f>
        <v/>
      </c>
    </row>
    <row r="366" ht="15" customHeight="1" s="35">
      <c r="A366" s="48">
        <f>'1_Raw_Games'!D365</f>
        <v/>
      </c>
      <c r="B366" s="49">
        <f>'1_Raw_Games'!B365</f>
        <v/>
      </c>
      <c r="C366" s="48">
        <f>'1_Raw_Games'!P365</f>
        <v/>
      </c>
      <c r="D366" s="34">
        <f>COUNTIFS($A$4:$A$2271,A366,$B$4:$B$2271,"&gt;"&amp;B366)</f>
        <v/>
      </c>
      <c r="E366" s="34">
        <f>IF(D366&lt;'2_Params'!$B$13,1,0)</f>
        <v/>
      </c>
    </row>
    <row r="367" ht="15" customHeight="1" s="35">
      <c r="A367" s="48">
        <f>'1_Raw_Games'!D366</f>
        <v/>
      </c>
      <c r="B367" s="49">
        <f>'1_Raw_Games'!B366</f>
        <v/>
      </c>
      <c r="C367" s="48">
        <f>'1_Raw_Games'!P366</f>
        <v/>
      </c>
      <c r="D367" s="34">
        <f>COUNTIFS($A$4:$A$2271,A367,$B$4:$B$2271,"&gt;"&amp;B367)</f>
        <v/>
      </c>
      <c r="E367" s="34">
        <f>IF(D367&lt;'2_Params'!$B$13,1,0)</f>
        <v/>
      </c>
    </row>
    <row r="368" ht="15" customHeight="1" s="35">
      <c r="A368" s="48">
        <f>'1_Raw_Games'!D367</f>
        <v/>
      </c>
      <c r="B368" s="49">
        <f>'1_Raw_Games'!B367</f>
        <v/>
      </c>
      <c r="C368" s="48">
        <f>'1_Raw_Games'!P367</f>
        <v/>
      </c>
      <c r="D368" s="34">
        <f>COUNTIFS($A$4:$A$2271,A368,$B$4:$B$2271,"&gt;"&amp;B368)</f>
        <v/>
      </c>
      <c r="E368" s="34">
        <f>IF(D368&lt;'2_Params'!$B$13,1,0)</f>
        <v/>
      </c>
    </row>
    <row r="369" ht="15" customHeight="1" s="35">
      <c r="A369" s="48">
        <f>'1_Raw_Games'!D368</f>
        <v/>
      </c>
      <c r="B369" s="49">
        <f>'1_Raw_Games'!B368</f>
        <v/>
      </c>
      <c r="C369" s="48">
        <f>'1_Raw_Games'!P368</f>
        <v/>
      </c>
      <c r="D369" s="34">
        <f>COUNTIFS($A$4:$A$2271,A369,$B$4:$B$2271,"&gt;"&amp;B369)</f>
        <v/>
      </c>
      <c r="E369" s="34">
        <f>IF(D369&lt;'2_Params'!$B$13,1,0)</f>
        <v/>
      </c>
    </row>
    <row r="370" ht="15" customHeight="1" s="35">
      <c r="A370" s="48">
        <f>'1_Raw_Games'!D369</f>
        <v/>
      </c>
      <c r="B370" s="49">
        <f>'1_Raw_Games'!B369</f>
        <v/>
      </c>
      <c r="C370" s="48">
        <f>'1_Raw_Games'!P369</f>
        <v/>
      </c>
      <c r="D370" s="34">
        <f>COUNTIFS($A$4:$A$2271,A370,$B$4:$B$2271,"&gt;"&amp;B370)</f>
        <v/>
      </c>
      <c r="E370" s="34">
        <f>IF(D370&lt;'2_Params'!$B$13,1,0)</f>
        <v/>
      </c>
    </row>
    <row r="371" ht="15" customHeight="1" s="35">
      <c r="A371" s="48">
        <f>'1_Raw_Games'!D370</f>
        <v/>
      </c>
      <c r="B371" s="49">
        <f>'1_Raw_Games'!B370</f>
        <v/>
      </c>
      <c r="C371" s="48">
        <f>'1_Raw_Games'!P370</f>
        <v/>
      </c>
      <c r="D371" s="34">
        <f>COUNTIFS($A$4:$A$2271,A371,$B$4:$B$2271,"&gt;"&amp;B371)</f>
        <v/>
      </c>
      <c r="E371" s="34">
        <f>IF(D371&lt;'2_Params'!$B$13,1,0)</f>
        <v/>
      </c>
    </row>
    <row r="372" ht="15" customHeight="1" s="35">
      <c r="A372" s="48">
        <f>'1_Raw_Games'!D371</f>
        <v/>
      </c>
      <c r="B372" s="49">
        <f>'1_Raw_Games'!B371</f>
        <v/>
      </c>
      <c r="C372" s="48">
        <f>'1_Raw_Games'!P371</f>
        <v/>
      </c>
      <c r="D372" s="34">
        <f>COUNTIFS($A$4:$A$2271,A372,$B$4:$B$2271,"&gt;"&amp;B372)</f>
        <v/>
      </c>
      <c r="E372" s="34">
        <f>IF(D372&lt;'2_Params'!$B$13,1,0)</f>
        <v/>
      </c>
    </row>
    <row r="373" ht="15" customHeight="1" s="35">
      <c r="A373" s="48">
        <f>'1_Raw_Games'!D372</f>
        <v/>
      </c>
      <c r="B373" s="49">
        <f>'1_Raw_Games'!B372</f>
        <v/>
      </c>
      <c r="C373" s="48">
        <f>'1_Raw_Games'!P372</f>
        <v/>
      </c>
      <c r="D373" s="34">
        <f>COUNTIFS($A$4:$A$2271,A373,$B$4:$B$2271,"&gt;"&amp;B373)</f>
        <v/>
      </c>
      <c r="E373" s="34">
        <f>IF(D373&lt;'2_Params'!$B$13,1,0)</f>
        <v/>
      </c>
    </row>
    <row r="374" ht="15" customHeight="1" s="35">
      <c r="A374" s="48">
        <f>'1_Raw_Games'!D373</f>
        <v/>
      </c>
      <c r="B374" s="49">
        <f>'1_Raw_Games'!B373</f>
        <v/>
      </c>
      <c r="C374" s="48">
        <f>'1_Raw_Games'!P373</f>
        <v/>
      </c>
      <c r="D374" s="34">
        <f>COUNTIFS($A$4:$A$2271,A374,$B$4:$B$2271,"&gt;"&amp;B374)</f>
        <v/>
      </c>
      <c r="E374" s="34">
        <f>IF(D374&lt;'2_Params'!$B$13,1,0)</f>
        <v/>
      </c>
    </row>
    <row r="375" ht="15" customHeight="1" s="35">
      <c r="A375" s="48">
        <f>'1_Raw_Games'!D374</f>
        <v/>
      </c>
      <c r="B375" s="49">
        <f>'1_Raw_Games'!B374</f>
        <v/>
      </c>
      <c r="C375" s="48">
        <f>'1_Raw_Games'!P374</f>
        <v/>
      </c>
      <c r="D375" s="34">
        <f>COUNTIFS($A$4:$A$2271,A375,$B$4:$B$2271,"&gt;"&amp;B375)</f>
        <v/>
      </c>
      <c r="E375" s="34">
        <f>IF(D375&lt;'2_Params'!$B$13,1,0)</f>
        <v/>
      </c>
    </row>
    <row r="376" ht="15" customHeight="1" s="35">
      <c r="A376" s="48">
        <f>'1_Raw_Games'!D375</f>
        <v/>
      </c>
      <c r="B376" s="49">
        <f>'1_Raw_Games'!B375</f>
        <v/>
      </c>
      <c r="C376" s="48">
        <f>'1_Raw_Games'!P375</f>
        <v/>
      </c>
      <c r="D376" s="34">
        <f>COUNTIFS($A$4:$A$2271,A376,$B$4:$B$2271,"&gt;"&amp;B376)</f>
        <v/>
      </c>
      <c r="E376" s="34">
        <f>IF(D376&lt;'2_Params'!$B$13,1,0)</f>
        <v/>
      </c>
    </row>
    <row r="377" ht="15" customHeight="1" s="35">
      <c r="A377" s="48">
        <f>'1_Raw_Games'!D376</f>
        <v/>
      </c>
      <c r="B377" s="49">
        <f>'1_Raw_Games'!B376</f>
        <v/>
      </c>
      <c r="C377" s="48">
        <f>'1_Raw_Games'!P376</f>
        <v/>
      </c>
      <c r="D377" s="34">
        <f>COUNTIFS($A$4:$A$2271,A377,$B$4:$B$2271,"&gt;"&amp;B377)</f>
        <v/>
      </c>
      <c r="E377" s="34">
        <f>IF(D377&lt;'2_Params'!$B$13,1,0)</f>
        <v/>
      </c>
    </row>
    <row r="378" ht="15" customHeight="1" s="35">
      <c r="A378" s="48">
        <f>'1_Raw_Games'!D377</f>
        <v/>
      </c>
      <c r="B378" s="49">
        <f>'1_Raw_Games'!B377</f>
        <v/>
      </c>
      <c r="C378" s="48">
        <f>'1_Raw_Games'!P377</f>
        <v/>
      </c>
      <c r="D378" s="34">
        <f>COUNTIFS($A$4:$A$2271,A378,$B$4:$B$2271,"&gt;"&amp;B378)</f>
        <v/>
      </c>
      <c r="E378" s="34">
        <f>IF(D378&lt;'2_Params'!$B$13,1,0)</f>
        <v/>
      </c>
    </row>
    <row r="379" ht="15" customHeight="1" s="35">
      <c r="A379" s="48">
        <f>'1_Raw_Games'!D378</f>
        <v/>
      </c>
      <c r="B379" s="49">
        <f>'1_Raw_Games'!B378</f>
        <v/>
      </c>
      <c r="C379" s="48">
        <f>'1_Raw_Games'!P378</f>
        <v/>
      </c>
      <c r="D379" s="34">
        <f>COUNTIFS($A$4:$A$2271,A379,$B$4:$B$2271,"&gt;"&amp;B379)</f>
        <v/>
      </c>
      <c r="E379" s="34">
        <f>IF(D379&lt;'2_Params'!$B$13,1,0)</f>
        <v/>
      </c>
    </row>
    <row r="380" ht="15" customHeight="1" s="35">
      <c r="A380" s="48">
        <f>'1_Raw_Games'!D379</f>
        <v/>
      </c>
      <c r="B380" s="49">
        <f>'1_Raw_Games'!B379</f>
        <v/>
      </c>
      <c r="C380" s="48">
        <f>'1_Raw_Games'!P379</f>
        <v/>
      </c>
      <c r="D380" s="34">
        <f>COUNTIFS($A$4:$A$2271,A380,$B$4:$B$2271,"&gt;"&amp;B380)</f>
        <v/>
      </c>
      <c r="E380" s="34">
        <f>IF(D380&lt;'2_Params'!$B$13,1,0)</f>
        <v/>
      </c>
    </row>
    <row r="381" ht="15" customHeight="1" s="35">
      <c r="A381" s="48">
        <f>'1_Raw_Games'!D380</f>
        <v/>
      </c>
      <c r="B381" s="49">
        <f>'1_Raw_Games'!B380</f>
        <v/>
      </c>
      <c r="C381" s="48">
        <f>'1_Raw_Games'!P380</f>
        <v/>
      </c>
      <c r="D381" s="34">
        <f>COUNTIFS($A$4:$A$2271,A381,$B$4:$B$2271,"&gt;"&amp;B381)</f>
        <v/>
      </c>
      <c r="E381" s="34">
        <f>IF(D381&lt;'2_Params'!$B$13,1,0)</f>
        <v/>
      </c>
    </row>
    <row r="382" ht="15" customHeight="1" s="35">
      <c r="A382" s="48">
        <f>'1_Raw_Games'!D381</f>
        <v/>
      </c>
      <c r="B382" s="49">
        <f>'1_Raw_Games'!B381</f>
        <v/>
      </c>
      <c r="C382" s="48">
        <f>'1_Raw_Games'!P381</f>
        <v/>
      </c>
      <c r="D382" s="34">
        <f>COUNTIFS($A$4:$A$2271,A382,$B$4:$B$2271,"&gt;"&amp;B382)</f>
        <v/>
      </c>
      <c r="E382" s="34">
        <f>IF(D382&lt;'2_Params'!$B$13,1,0)</f>
        <v/>
      </c>
    </row>
    <row r="383" ht="15" customHeight="1" s="35">
      <c r="A383" s="48">
        <f>'1_Raw_Games'!D382</f>
        <v/>
      </c>
      <c r="B383" s="49">
        <f>'1_Raw_Games'!B382</f>
        <v/>
      </c>
      <c r="C383" s="48">
        <f>'1_Raw_Games'!P382</f>
        <v/>
      </c>
      <c r="D383" s="34">
        <f>COUNTIFS($A$4:$A$2271,A383,$B$4:$B$2271,"&gt;"&amp;B383)</f>
        <v/>
      </c>
      <c r="E383" s="34">
        <f>IF(D383&lt;'2_Params'!$B$13,1,0)</f>
        <v/>
      </c>
    </row>
    <row r="384" ht="15" customHeight="1" s="35">
      <c r="A384" s="48">
        <f>'1_Raw_Games'!D383</f>
        <v/>
      </c>
      <c r="B384" s="49">
        <f>'1_Raw_Games'!B383</f>
        <v/>
      </c>
      <c r="C384" s="48">
        <f>'1_Raw_Games'!P383</f>
        <v/>
      </c>
      <c r="D384" s="34">
        <f>COUNTIFS($A$4:$A$2271,A384,$B$4:$B$2271,"&gt;"&amp;B384)</f>
        <v/>
      </c>
      <c r="E384" s="34">
        <f>IF(D384&lt;'2_Params'!$B$13,1,0)</f>
        <v/>
      </c>
    </row>
    <row r="385" ht="15" customHeight="1" s="35">
      <c r="A385" s="48">
        <f>'1_Raw_Games'!D384</f>
        <v/>
      </c>
      <c r="B385" s="49">
        <f>'1_Raw_Games'!B384</f>
        <v/>
      </c>
      <c r="C385" s="48">
        <f>'1_Raw_Games'!P384</f>
        <v/>
      </c>
      <c r="D385" s="34">
        <f>COUNTIFS($A$4:$A$2271,A385,$B$4:$B$2271,"&gt;"&amp;B385)</f>
        <v/>
      </c>
      <c r="E385" s="34">
        <f>IF(D385&lt;'2_Params'!$B$13,1,0)</f>
        <v/>
      </c>
    </row>
    <row r="386" ht="15" customHeight="1" s="35">
      <c r="A386" s="48">
        <f>'1_Raw_Games'!D385</f>
        <v/>
      </c>
      <c r="B386" s="49">
        <f>'1_Raw_Games'!B385</f>
        <v/>
      </c>
      <c r="C386" s="48">
        <f>'1_Raw_Games'!P385</f>
        <v/>
      </c>
      <c r="D386" s="34">
        <f>COUNTIFS($A$4:$A$2271,A386,$B$4:$B$2271,"&gt;"&amp;B386)</f>
        <v/>
      </c>
      <c r="E386" s="34">
        <f>IF(D386&lt;'2_Params'!$B$13,1,0)</f>
        <v/>
      </c>
    </row>
    <row r="387" ht="15" customHeight="1" s="35">
      <c r="A387" s="48">
        <f>'1_Raw_Games'!D386</f>
        <v/>
      </c>
      <c r="B387" s="49">
        <f>'1_Raw_Games'!B386</f>
        <v/>
      </c>
      <c r="C387" s="48">
        <f>'1_Raw_Games'!P386</f>
        <v/>
      </c>
      <c r="D387" s="34">
        <f>COUNTIFS($A$4:$A$2271,A387,$B$4:$B$2271,"&gt;"&amp;B387)</f>
        <v/>
      </c>
      <c r="E387" s="34">
        <f>IF(D387&lt;'2_Params'!$B$13,1,0)</f>
        <v/>
      </c>
    </row>
    <row r="388" ht="15" customHeight="1" s="35">
      <c r="A388" s="48">
        <f>'1_Raw_Games'!D387</f>
        <v/>
      </c>
      <c r="B388" s="49">
        <f>'1_Raw_Games'!B387</f>
        <v/>
      </c>
      <c r="C388" s="48">
        <f>'1_Raw_Games'!P387</f>
        <v/>
      </c>
      <c r="D388" s="34">
        <f>COUNTIFS($A$4:$A$2271,A388,$B$4:$B$2271,"&gt;"&amp;B388)</f>
        <v/>
      </c>
      <c r="E388" s="34">
        <f>IF(D388&lt;'2_Params'!$B$13,1,0)</f>
        <v/>
      </c>
    </row>
    <row r="389" ht="15" customHeight="1" s="35">
      <c r="A389" s="48">
        <f>'1_Raw_Games'!D388</f>
        <v/>
      </c>
      <c r="B389" s="49">
        <f>'1_Raw_Games'!B388</f>
        <v/>
      </c>
      <c r="C389" s="48">
        <f>'1_Raw_Games'!P388</f>
        <v/>
      </c>
      <c r="D389" s="34">
        <f>COUNTIFS($A$4:$A$2271,A389,$B$4:$B$2271,"&gt;"&amp;B389)</f>
        <v/>
      </c>
      <c r="E389" s="34">
        <f>IF(D389&lt;'2_Params'!$B$13,1,0)</f>
        <v/>
      </c>
    </row>
    <row r="390" ht="15" customHeight="1" s="35">
      <c r="A390" s="48">
        <f>'1_Raw_Games'!D389</f>
        <v/>
      </c>
      <c r="B390" s="49">
        <f>'1_Raw_Games'!B389</f>
        <v/>
      </c>
      <c r="C390" s="48">
        <f>'1_Raw_Games'!P389</f>
        <v/>
      </c>
      <c r="D390" s="34">
        <f>COUNTIFS($A$4:$A$2271,A390,$B$4:$B$2271,"&gt;"&amp;B390)</f>
        <v/>
      </c>
      <c r="E390" s="34">
        <f>IF(D390&lt;'2_Params'!$B$13,1,0)</f>
        <v/>
      </c>
    </row>
    <row r="391" ht="15" customHeight="1" s="35">
      <c r="A391" s="48">
        <f>'1_Raw_Games'!D390</f>
        <v/>
      </c>
      <c r="B391" s="49">
        <f>'1_Raw_Games'!B390</f>
        <v/>
      </c>
      <c r="C391" s="48">
        <f>'1_Raw_Games'!P390</f>
        <v/>
      </c>
      <c r="D391" s="34">
        <f>COUNTIFS($A$4:$A$2271,A391,$B$4:$B$2271,"&gt;"&amp;B391)</f>
        <v/>
      </c>
      <c r="E391" s="34">
        <f>IF(D391&lt;'2_Params'!$B$13,1,0)</f>
        <v/>
      </c>
    </row>
    <row r="392" ht="15" customHeight="1" s="35">
      <c r="A392" s="48">
        <f>'1_Raw_Games'!D391</f>
        <v/>
      </c>
      <c r="B392" s="49">
        <f>'1_Raw_Games'!B391</f>
        <v/>
      </c>
      <c r="C392" s="48">
        <f>'1_Raw_Games'!P391</f>
        <v/>
      </c>
      <c r="D392" s="34">
        <f>COUNTIFS($A$4:$A$2271,A392,$B$4:$B$2271,"&gt;"&amp;B392)</f>
        <v/>
      </c>
      <c r="E392" s="34">
        <f>IF(D392&lt;'2_Params'!$B$13,1,0)</f>
        <v/>
      </c>
    </row>
    <row r="393" ht="15" customHeight="1" s="35">
      <c r="A393" s="48">
        <f>'1_Raw_Games'!D392</f>
        <v/>
      </c>
      <c r="B393" s="49">
        <f>'1_Raw_Games'!B392</f>
        <v/>
      </c>
      <c r="C393" s="48">
        <f>'1_Raw_Games'!P392</f>
        <v/>
      </c>
      <c r="D393" s="34">
        <f>COUNTIFS($A$4:$A$2271,A393,$B$4:$B$2271,"&gt;"&amp;B393)</f>
        <v/>
      </c>
      <c r="E393" s="34">
        <f>IF(D393&lt;'2_Params'!$B$13,1,0)</f>
        <v/>
      </c>
    </row>
    <row r="394" ht="15" customHeight="1" s="35">
      <c r="A394" s="48">
        <f>'1_Raw_Games'!D393</f>
        <v/>
      </c>
      <c r="B394" s="49">
        <f>'1_Raw_Games'!B393</f>
        <v/>
      </c>
      <c r="C394" s="48">
        <f>'1_Raw_Games'!P393</f>
        <v/>
      </c>
      <c r="D394" s="34">
        <f>COUNTIFS($A$4:$A$2271,A394,$B$4:$B$2271,"&gt;"&amp;B394)</f>
        <v/>
      </c>
      <c r="E394" s="34">
        <f>IF(D394&lt;'2_Params'!$B$13,1,0)</f>
        <v/>
      </c>
    </row>
    <row r="395" ht="15" customHeight="1" s="35">
      <c r="A395" s="48">
        <f>'1_Raw_Games'!D394</f>
        <v/>
      </c>
      <c r="B395" s="49">
        <f>'1_Raw_Games'!B394</f>
        <v/>
      </c>
      <c r="C395" s="48">
        <f>'1_Raw_Games'!P394</f>
        <v/>
      </c>
      <c r="D395" s="34">
        <f>COUNTIFS($A$4:$A$2271,A395,$B$4:$B$2271,"&gt;"&amp;B395)</f>
        <v/>
      </c>
      <c r="E395" s="34">
        <f>IF(D395&lt;'2_Params'!$B$13,1,0)</f>
        <v/>
      </c>
    </row>
    <row r="396" ht="15" customHeight="1" s="35">
      <c r="A396" s="48">
        <f>'1_Raw_Games'!D395</f>
        <v/>
      </c>
      <c r="B396" s="49">
        <f>'1_Raw_Games'!B395</f>
        <v/>
      </c>
      <c r="C396" s="48">
        <f>'1_Raw_Games'!P395</f>
        <v/>
      </c>
      <c r="D396" s="34">
        <f>COUNTIFS($A$4:$A$2271,A396,$B$4:$B$2271,"&gt;"&amp;B396)</f>
        <v/>
      </c>
      <c r="E396" s="34">
        <f>IF(D396&lt;'2_Params'!$B$13,1,0)</f>
        <v/>
      </c>
    </row>
    <row r="397" ht="15" customHeight="1" s="35">
      <c r="A397" s="48">
        <f>'1_Raw_Games'!D396</f>
        <v/>
      </c>
      <c r="B397" s="49">
        <f>'1_Raw_Games'!B396</f>
        <v/>
      </c>
      <c r="C397" s="48">
        <f>'1_Raw_Games'!P396</f>
        <v/>
      </c>
      <c r="D397" s="34">
        <f>COUNTIFS($A$4:$A$2271,A397,$B$4:$B$2271,"&gt;"&amp;B397)</f>
        <v/>
      </c>
      <c r="E397" s="34">
        <f>IF(D397&lt;'2_Params'!$B$13,1,0)</f>
        <v/>
      </c>
    </row>
    <row r="398" ht="15" customHeight="1" s="35">
      <c r="A398" s="48">
        <f>'1_Raw_Games'!D397</f>
        <v/>
      </c>
      <c r="B398" s="49">
        <f>'1_Raw_Games'!B397</f>
        <v/>
      </c>
      <c r="C398" s="48">
        <f>'1_Raw_Games'!P397</f>
        <v/>
      </c>
      <c r="D398" s="34">
        <f>COUNTIFS($A$4:$A$2271,A398,$B$4:$B$2271,"&gt;"&amp;B398)</f>
        <v/>
      </c>
      <c r="E398" s="34">
        <f>IF(D398&lt;'2_Params'!$B$13,1,0)</f>
        <v/>
      </c>
    </row>
    <row r="399" ht="15" customHeight="1" s="35">
      <c r="A399" s="48">
        <f>'1_Raw_Games'!D398</f>
        <v/>
      </c>
      <c r="B399" s="49">
        <f>'1_Raw_Games'!B398</f>
        <v/>
      </c>
      <c r="C399" s="48">
        <f>'1_Raw_Games'!P398</f>
        <v/>
      </c>
      <c r="D399" s="34">
        <f>COUNTIFS($A$4:$A$2271,A399,$B$4:$B$2271,"&gt;"&amp;B399)</f>
        <v/>
      </c>
      <c r="E399" s="34">
        <f>IF(D399&lt;'2_Params'!$B$13,1,0)</f>
        <v/>
      </c>
    </row>
    <row r="400" ht="15" customHeight="1" s="35">
      <c r="A400" s="48">
        <f>'1_Raw_Games'!D399</f>
        <v/>
      </c>
      <c r="B400" s="49">
        <f>'1_Raw_Games'!B399</f>
        <v/>
      </c>
      <c r="C400" s="48">
        <f>'1_Raw_Games'!P399</f>
        <v/>
      </c>
      <c r="D400" s="34">
        <f>COUNTIFS($A$4:$A$2271,A400,$B$4:$B$2271,"&gt;"&amp;B400)</f>
        <v/>
      </c>
      <c r="E400" s="34">
        <f>IF(D400&lt;'2_Params'!$B$13,1,0)</f>
        <v/>
      </c>
    </row>
    <row r="401" ht="15" customHeight="1" s="35">
      <c r="A401" s="48">
        <f>'1_Raw_Games'!D400</f>
        <v/>
      </c>
      <c r="B401" s="49">
        <f>'1_Raw_Games'!B400</f>
        <v/>
      </c>
      <c r="C401" s="48">
        <f>'1_Raw_Games'!P400</f>
        <v/>
      </c>
      <c r="D401" s="34">
        <f>COUNTIFS($A$4:$A$2271,A401,$B$4:$B$2271,"&gt;"&amp;B401)</f>
        <v/>
      </c>
      <c r="E401" s="34">
        <f>IF(D401&lt;'2_Params'!$B$13,1,0)</f>
        <v/>
      </c>
    </row>
    <row r="402" ht="15" customHeight="1" s="35">
      <c r="A402" s="48">
        <f>'1_Raw_Games'!D401</f>
        <v/>
      </c>
      <c r="B402" s="49">
        <f>'1_Raw_Games'!B401</f>
        <v/>
      </c>
      <c r="C402" s="48">
        <f>'1_Raw_Games'!P401</f>
        <v/>
      </c>
      <c r="D402" s="34">
        <f>COUNTIFS($A$4:$A$2271,A402,$B$4:$B$2271,"&gt;"&amp;B402)</f>
        <v/>
      </c>
      <c r="E402" s="34">
        <f>IF(D402&lt;'2_Params'!$B$13,1,0)</f>
        <v/>
      </c>
    </row>
    <row r="403" ht="15" customHeight="1" s="35">
      <c r="A403" s="48">
        <f>'1_Raw_Games'!D402</f>
        <v/>
      </c>
      <c r="B403" s="49">
        <f>'1_Raw_Games'!B402</f>
        <v/>
      </c>
      <c r="C403" s="48">
        <f>'1_Raw_Games'!P402</f>
        <v/>
      </c>
      <c r="D403" s="34">
        <f>COUNTIFS($A$4:$A$2271,A403,$B$4:$B$2271,"&gt;"&amp;B403)</f>
        <v/>
      </c>
      <c r="E403" s="34">
        <f>IF(D403&lt;'2_Params'!$B$13,1,0)</f>
        <v/>
      </c>
    </row>
    <row r="404" ht="15" customHeight="1" s="35">
      <c r="A404" s="48">
        <f>'1_Raw_Games'!D403</f>
        <v/>
      </c>
      <c r="B404" s="49">
        <f>'1_Raw_Games'!B403</f>
        <v/>
      </c>
      <c r="C404" s="48">
        <f>'1_Raw_Games'!P403</f>
        <v/>
      </c>
      <c r="D404" s="34">
        <f>COUNTIFS($A$4:$A$2271,A404,$B$4:$B$2271,"&gt;"&amp;B404)</f>
        <v/>
      </c>
      <c r="E404" s="34">
        <f>IF(D404&lt;'2_Params'!$B$13,1,0)</f>
        <v/>
      </c>
    </row>
    <row r="405" ht="15" customHeight="1" s="35">
      <c r="A405" s="48">
        <f>'1_Raw_Games'!D404</f>
        <v/>
      </c>
      <c r="B405" s="49">
        <f>'1_Raw_Games'!B404</f>
        <v/>
      </c>
      <c r="C405" s="48">
        <f>'1_Raw_Games'!P404</f>
        <v/>
      </c>
      <c r="D405" s="34">
        <f>COUNTIFS($A$4:$A$2271,A405,$B$4:$B$2271,"&gt;"&amp;B405)</f>
        <v/>
      </c>
      <c r="E405" s="34">
        <f>IF(D405&lt;'2_Params'!$B$13,1,0)</f>
        <v/>
      </c>
    </row>
    <row r="406" ht="15" customHeight="1" s="35">
      <c r="A406" s="48">
        <f>'1_Raw_Games'!D405</f>
        <v/>
      </c>
      <c r="B406" s="49">
        <f>'1_Raw_Games'!B405</f>
        <v/>
      </c>
      <c r="C406" s="48">
        <f>'1_Raw_Games'!P405</f>
        <v/>
      </c>
      <c r="D406" s="34">
        <f>COUNTIFS($A$4:$A$2271,A406,$B$4:$B$2271,"&gt;"&amp;B406)</f>
        <v/>
      </c>
      <c r="E406" s="34">
        <f>IF(D406&lt;'2_Params'!$B$13,1,0)</f>
        <v/>
      </c>
    </row>
    <row r="407" ht="15" customHeight="1" s="35">
      <c r="A407" s="48">
        <f>'1_Raw_Games'!D406</f>
        <v/>
      </c>
      <c r="B407" s="49">
        <f>'1_Raw_Games'!B406</f>
        <v/>
      </c>
      <c r="C407" s="48">
        <f>'1_Raw_Games'!P406</f>
        <v/>
      </c>
      <c r="D407" s="34">
        <f>COUNTIFS($A$4:$A$2271,A407,$B$4:$B$2271,"&gt;"&amp;B407)</f>
        <v/>
      </c>
      <c r="E407" s="34">
        <f>IF(D407&lt;'2_Params'!$B$13,1,0)</f>
        <v/>
      </c>
    </row>
    <row r="408" ht="15" customHeight="1" s="35">
      <c r="A408" s="48">
        <f>'1_Raw_Games'!D407</f>
        <v/>
      </c>
      <c r="B408" s="49">
        <f>'1_Raw_Games'!B407</f>
        <v/>
      </c>
      <c r="C408" s="48">
        <f>'1_Raw_Games'!P407</f>
        <v/>
      </c>
      <c r="D408" s="34">
        <f>COUNTIFS($A$4:$A$2271,A408,$B$4:$B$2271,"&gt;"&amp;B408)</f>
        <v/>
      </c>
      <c r="E408" s="34">
        <f>IF(D408&lt;'2_Params'!$B$13,1,0)</f>
        <v/>
      </c>
    </row>
    <row r="409" ht="15" customHeight="1" s="35">
      <c r="A409" s="48">
        <f>'1_Raw_Games'!D408</f>
        <v/>
      </c>
      <c r="B409" s="49">
        <f>'1_Raw_Games'!B408</f>
        <v/>
      </c>
      <c r="C409" s="48">
        <f>'1_Raw_Games'!P408</f>
        <v/>
      </c>
      <c r="D409" s="34">
        <f>COUNTIFS($A$4:$A$2271,A409,$B$4:$B$2271,"&gt;"&amp;B409)</f>
        <v/>
      </c>
      <c r="E409" s="34">
        <f>IF(D409&lt;'2_Params'!$B$13,1,0)</f>
        <v/>
      </c>
    </row>
    <row r="410" ht="15" customHeight="1" s="35">
      <c r="A410" s="48">
        <f>'1_Raw_Games'!D409</f>
        <v/>
      </c>
      <c r="B410" s="49">
        <f>'1_Raw_Games'!B409</f>
        <v/>
      </c>
      <c r="C410" s="48">
        <f>'1_Raw_Games'!P409</f>
        <v/>
      </c>
      <c r="D410" s="34">
        <f>COUNTIFS($A$4:$A$2271,A410,$B$4:$B$2271,"&gt;"&amp;B410)</f>
        <v/>
      </c>
      <c r="E410" s="34">
        <f>IF(D410&lt;'2_Params'!$B$13,1,0)</f>
        <v/>
      </c>
    </row>
    <row r="411" ht="15" customHeight="1" s="35">
      <c r="A411" s="48">
        <f>'1_Raw_Games'!D410</f>
        <v/>
      </c>
      <c r="B411" s="49">
        <f>'1_Raw_Games'!B410</f>
        <v/>
      </c>
      <c r="C411" s="48">
        <f>'1_Raw_Games'!P410</f>
        <v/>
      </c>
      <c r="D411" s="34">
        <f>COUNTIFS($A$4:$A$2271,A411,$B$4:$B$2271,"&gt;"&amp;B411)</f>
        <v/>
      </c>
      <c r="E411" s="34">
        <f>IF(D411&lt;'2_Params'!$B$13,1,0)</f>
        <v/>
      </c>
    </row>
    <row r="412" ht="15" customHeight="1" s="35">
      <c r="A412" s="48">
        <f>'1_Raw_Games'!D411</f>
        <v/>
      </c>
      <c r="B412" s="49">
        <f>'1_Raw_Games'!B411</f>
        <v/>
      </c>
      <c r="C412" s="48">
        <f>'1_Raw_Games'!P411</f>
        <v/>
      </c>
      <c r="D412" s="34">
        <f>COUNTIFS($A$4:$A$2271,A412,$B$4:$B$2271,"&gt;"&amp;B412)</f>
        <v/>
      </c>
      <c r="E412" s="34">
        <f>IF(D412&lt;'2_Params'!$B$13,1,0)</f>
        <v/>
      </c>
    </row>
    <row r="413" ht="15" customHeight="1" s="35">
      <c r="A413" s="48">
        <f>'1_Raw_Games'!D412</f>
        <v/>
      </c>
      <c r="B413" s="49">
        <f>'1_Raw_Games'!B412</f>
        <v/>
      </c>
      <c r="C413" s="48">
        <f>'1_Raw_Games'!P412</f>
        <v/>
      </c>
      <c r="D413" s="34">
        <f>COUNTIFS($A$4:$A$2271,A413,$B$4:$B$2271,"&gt;"&amp;B413)</f>
        <v/>
      </c>
      <c r="E413" s="34">
        <f>IF(D413&lt;'2_Params'!$B$13,1,0)</f>
        <v/>
      </c>
    </row>
    <row r="414" ht="15" customHeight="1" s="35">
      <c r="A414" s="48">
        <f>'1_Raw_Games'!D413</f>
        <v/>
      </c>
      <c r="B414" s="49">
        <f>'1_Raw_Games'!B413</f>
        <v/>
      </c>
      <c r="C414" s="48">
        <f>'1_Raw_Games'!P413</f>
        <v/>
      </c>
      <c r="D414" s="34">
        <f>COUNTIFS($A$4:$A$2271,A414,$B$4:$B$2271,"&gt;"&amp;B414)</f>
        <v/>
      </c>
      <c r="E414" s="34">
        <f>IF(D414&lt;'2_Params'!$B$13,1,0)</f>
        <v/>
      </c>
    </row>
    <row r="415" ht="15" customHeight="1" s="35">
      <c r="A415" s="48">
        <f>'1_Raw_Games'!D414</f>
        <v/>
      </c>
      <c r="B415" s="49">
        <f>'1_Raw_Games'!B414</f>
        <v/>
      </c>
      <c r="C415" s="48">
        <f>'1_Raw_Games'!P414</f>
        <v/>
      </c>
      <c r="D415" s="34">
        <f>COUNTIFS($A$4:$A$2271,A415,$B$4:$B$2271,"&gt;"&amp;B415)</f>
        <v/>
      </c>
      <c r="E415" s="34">
        <f>IF(D415&lt;'2_Params'!$B$13,1,0)</f>
        <v/>
      </c>
    </row>
    <row r="416" ht="15" customHeight="1" s="35">
      <c r="A416" s="48">
        <f>'1_Raw_Games'!D415</f>
        <v/>
      </c>
      <c r="B416" s="49">
        <f>'1_Raw_Games'!B415</f>
        <v/>
      </c>
      <c r="C416" s="48">
        <f>'1_Raw_Games'!P415</f>
        <v/>
      </c>
      <c r="D416" s="34">
        <f>COUNTIFS($A$4:$A$2271,A416,$B$4:$B$2271,"&gt;"&amp;B416)</f>
        <v/>
      </c>
      <c r="E416" s="34">
        <f>IF(D416&lt;'2_Params'!$B$13,1,0)</f>
        <v/>
      </c>
    </row>
    <row r="417" ht="15" customHeight="1" s="35">
      <c r="A417" s="48">
        <f>'1_Raw_Games'!D416</f>
        <v/>
      </c>
      <c r="B417" s="49">
        <f>'1_Raw_Games'!B416</f>
        <v/>
      </c>
      <c r="C417" s="48">
        <f>'1_Raw_Games'!P416</f>
        <v/>
      </c>
      <c r="D417" s="34">
        <f>COUNTIFS($A$4:$A$2271,A417,$B$4:$B$2271,"&gt;"&amp;B417)</f>
        <v/>
      </c>
      <c r="E417" s="34">
        <f>IF(D417&lt;'2_Params'!$B$13,1,0)</f>
        <v/>
      </c>
    </row>
    <row r="418" ht="15" customHeight="1" s="35">
      <c r="A418" s="48">
        <f>'1_Raw_Games'!D417</f>
        <v/>
      </c>
      <c r="B418" s="49">
        <f>'1_Raw_Games'!B417</f>
        <v/>
      </c>
      <c r="C418" s="48">
        <f>'1_Raw_Games'!P417</f>
        <v/>
      </c>
      <c r="D418" s="34">
        <f>COUNTIFS($A$4:$A$2271,A418,$B$4:$B$2271,"&gt;"&amp;B418)</f>
        <v/>
      </c>
      <c r="E418" s="34">
        <f>IF(D418&lt;'2_Params'!$B$13,1,0)</f>
        <v/>
      </c>
    </row>
    <row r="419" ht="15" customHeight="1" s="35">
      <c r="A419" s="48">
        <f>'1_Raw_Games'!D418</f>
        <v/>
      </c>
      <c r="B419" s="49">
        <f>'1_Raw_Games'!B418</f>
        <v/>
      </c>
      <c r="C419" s="48">
        <f>'1_Raw_Games'!P418</f>
        <v/>
      </c>
      <c r="D419" s="34">
        <f>COUNTIFS($A$4:$A$2271,A419,$B$4:$B$2271,"&gt;"&amp;B419)</f>
        <v/>
      </c>
      <c r="E419" s="34">
        <f>IF(D419&lt;'2_Params'!$B$13,1,0)</f>
        <v/>
      </c>
    </row>
    <row r="420" ht="15" customHeight="1" s="35">
      <c r="A420" s="48">
        <f>'1_Raw_Games'!D419</f>
        <v/>
      </c>
      <c r="B420" s="49">
        <f>'1_Raw_Games'!B419</f>
        <v/>
      </c>
      <c r="C420" s="48">
        <f>'1_Raw_Games'!P419</f>
        <v/>
      </c>
      <c r="D420" s="34">
        <f>COUNTIFS($A$4:$A$2271,A420,$B$4:$B$2271,"&gt;"&amp;B420)</f>
        <v/>
      </c>
      <c r="E420" s="34">
        <f>IF(D420&lt;'2_Params'!$B$13,1,0)</f>
        <v/>
      </c>
    </row>
    <row r="421" ht="15" customHeight="1" s="35">
      <c r="A421" s="48">
        <f>'1_Raw_Games'!D420</f>
        <v/>
      </c>
      <c r="B421" s="49">
        <f>'1_Raw_Games'!B420</f>
        <v/>
      </c>
      <c r="C421" s="48">
        <f>'1_Raw_Games'!P420</f>
        <v/>
      </c>
      <c r="D421" s="34">
        <f>COUNTIFS($A$4:$A$2271,A421,$B$4:$B$2271,"&gt;"&amp;B421)</f>
        <v/>
      </c>
      <c r="E421" s="34">
        <f>IF(D421&lt;'2_Params'!$B$13,1,0)</f>
        <v/>
      </c>
    </row>
    <row r="422" ht="15" customHeight="1" s="35">
      <c r="A422" s="48">
        <f>'1_Raw_Games'!D421</f>
        <v/>
      </c>
      <c r="B422" s="49">
        <f>'1_Raw_Games'!B421</f>
        <v/>
      </c>
      <c r="C422" s="48">
        <f>'1_Raw_Games'!P421</f>
        <v/>
      </c>
      <c r="D422" s="34">
        <f>COUNTIFS($A$4:$A$2271,A422,$B$4:$B$2271,"&gt;"&amp;B422)</f>
        <v/>
      </c>
      <c r="E422" s="34">
        <f>IF(D422&lt;'2_Params'!$B$13,1,0)</f>
        <v/>
      </c>
    </row>
    <row r="423" ht="15" customHeight="1" s="35">
      <c r="A423" s="48">
        <f>'1_Raw_Games'!D422</f>
        <v/>
      </c>
      <c r="B423" s="49">
        <f>'1_Raw_Games'!B422</f>
        <v/>
      </c>
      <c r="C423" s="48">
        <f>'1_Raw_Games'!P422</f>
        <v/>
      </c>
      <c r="D423" s="34">
        <f>COUNTIFS($A$4:$A$2271,A423,$B$4:$B$2271,"&gt;"&amp;B423)</f>
        <v/>
      </c>
      <c r="E423" s="34">
        <f>IF(D423&lt;'2_Params'!$B$13,1,0)</f>
        <v/>
      </c>
    </row>
    <row r="424" ht="15" customHeight="1" s="35">
      <c r="A424" s="48">
        <f>'1_Raw_Games'!D423</f>
        <v/>
      </c>
      <c r="B424" s="49">
        <f>'1_Raw_Games'!B423</f>
        <v/>
      </c>
      <c r="C424" s="48">
        <f>'1_Raw_Games'!P423</f>
        <v/>
      </c>
      <c r="D424" s="34">
        <f>COUNTIFS($A$4:$A$2271,A424,$B$4:$B$2271,"&gt;"&amp;B424)</f>
        <v/>
      </c>
      <c r="E424" s="34">
        <f>IF(D424&lt;'2_Params'!$B$13,1,0)</f>
        <v/>
      </c>
    </row>
    <row r="425" ht="15" customHeight="1" s="35">
      <c r="A425" s="48">
        <f>'1_Raw_Games'!D424</f>
        <v/>
      </c>
      <c r="B425" s="49">
        <f>'1_Raw_Games'!B424</f>
        <v/>
      </c>
      <c r="C425" s="48">
        <f>'1_Raw_Games'!P424</f>
        <v/>
      </c>
      <c r="D425" s="34">
        <f>COUNTIFS($A$4:$A$2271,A425,$B$4:$B$2271,"&gt;"&amp;B425)</f>
        <v/>
      </c>
      <c r="E425" s="34">
        <f>IF(D425&lt;'2_Params'!$B$13,1,0)</f>
        <v/>
      </c>
    </row>
    <row r="426" ht="15" customHeight="1" s="35">
      <c r="A426" s="48">
        <f>'1_Raw_Games'!D425</f>
        <v/>
      </c>
      <c r="B426" s="49">
        <f>'1_Raw_Games'!B425</f>
        <v/>
      </c>
      <c r="C426" s="48">
        <f>'1_Raw_Games'!P425</f>
        <v/>
      </c>
      <c r="D426" s="34">
        <f>COUNTIFS($A$4:$A$2271,A426,$B$4:$B$2271,"&gt;"&amp;B426)</f>
        <v/>
      </c>
      <c r="E426" s="34">
        <f>IF(D426&lt;'2_Params'!$B$13,1,0)</f>
        <v/>
      </c>
    </row>
    <row r="427" ht="15" customHeight="1" s="35">
      <c r="A427" s="48">
        <f>'1_Raw_Games'!D426</f>
        <v/>
      </c>
      <c r="B427" s="49">
        <f>'1_Raw_Games'!B426</f>
        <v/>
      </c>
      <c r="C427" s="48">
        <f>'1_Raw_Games'!P426</f>
        <v/>
      </c>
      <c r="D427" s="34">
        <f>COUNTIFS($A$4:$A$2271,A427,$B$4:$B$2271,"&gt;"&amp;B427)</f>
        <v/>
      </c>
      <c r="E427" s="34">
        <f>IF(D427&lt;'2_Params'!$B$13,1,0)</f>
        <v/>
      </c>
    </row>
    <row r="428" ht="15" customHeight="1" s="35">
      <c r="A428" s="48">
        <f>'1_Raw_Games'!D427</f>
        <v/>
      </c>
      <c r="B428" s="49">
        <f>'1_Raw_Games'!B427</f>
        <v/>
      </c>
      <c r="C428" s="48">
        <f>'1_Raw_Games'!P427</f>
        <v/>
      </c>
      <c r="D428" s="34">
        <f>COUNTIFS($A$4:$A$2271,A428,$B$4:$B$2271,"&gt;"&amp;B428)</f>
        <v/>
      </c>
      <c r="E428" s="34">
        <f>IF(D428&lt;'2_Params'!$B$13,1,0)</f>
        <v/>
      </c>
    </row>
    <row r="429" ht="15" customHeight="1" s="35">
      <c r="A429" s="48">
        <f>'1_Raw_Games'!D428</f>
        <v/>
      </c>
      <c r="B429" s="49">
        <f>'1_Raw_Games'!B428</f>
        <v/>
      </c>
      <c r="C429" s="48">
        <f>'1_Raw_Games'!P428</f>
        <v/>
      </c>
      <c r="D429" s="34">
        <f>COUNTIFS($A$4:$A$2271,A429,$B$4:$B$2271,"&gt;"&amp;B429)</f>
        <v/>
      </c>
      <c r="E429" s="34">
        <f>IF(D429&lt;'2_Params'!$B$13,1,0)</f>
        <v/>
      </c>
    </row>
    <row r="430" ht="15" customHeight="1" s="35">
      <c r="A430" s="48">
        <f>'1_Raw_Games'!D429</f>
        <v/>
      </c>
      <c r="B430" s="49">
        <f>'1_Raw_Games'!B429</f>
        <v/>
      </c>
      <c r="C430" s="48">
        <f>'1_Raw_Games'!P429</f>
        <v/>
      </c>
      <c r="D430" s="34">
        <f>COUNTIFS($A$4:$A$2271,A430,$B$4:$B$2271,"&gt;"&amp;B430)</f>
        <v/>
      </c>
      <c r="E430" s="34">
        <f>IF(D430&lt;'2_Params'!$B$13,1,0)</f>
        <v/>
      </c>
    </row>
    <row r="431" ht="15" customHeight="1" s="35">
      <c r="A431" s="48">
        <f>'1_Raw_Games'!D430</f>
        <v/>
      </c>
      <c r="B431" s="49">
        <f>'1_Raw_Games'!B430</f>
        <v/>
      </c>
      <c r="C431" s="48">
        <f>'1_Raw_Games'!P430</f>
        <v/>
      </c>
      <c r="D431" s="34">
        <f>COUNTIFS($A$4:$A$2271,A431,$B$4:$B$2271,"&gt;"&amp;B431)</f>
        <v/>
      </c>
      <c r="E431" s="34">
        <f>IF(D431&lt;'2_Params'!$B$13,1,0)</f>
        <v/>
      </c>
    </row>
    <row r="432" ht="15" customHeight="1" s="35">
      <c r="A432" s="48">
        <f>'1_Raw_Games'!D431</f>
        <v/>
      </c>
      <c r="B432" s="49">
        <f>'1_Raw_Games'!B431</f>
        <v/>
      </c>
      <c r="C432" s="48">
        <f>'1_Raw_Games'!P431</f>
        <v/>
      </c>
      <c r="D432" s="34">
        <f>COUNTIFS($A$4:$A$2271,A432,$B$4:$B$2271,"&gt;"&amp;B432)</f>
        <v/>
      </c>
      <c r="E432" s="34">
        <f>IF(D432&lt;'2_Params'!$B$13,1,0)</f>
        <v/>
      </c>
    </row>
    <row r="433" ht="15" customHeight="1" s="35">
      <c r="A433" s="48">
        <f>'1_Raw_Games'!D432</f>
        <v/>
      </c>
      <c r="B433" s="49">
        <f>'1_Raw_Games'!B432</f>
        <v/>
      </c>
      <c r="C433" s="48">
        <f>'1_Raw_Games'!P432</f>
        <v/>
      </c>
      <c r="D433" s="34">
        <f>COUNTIFS($A$4:$A$2271,A433,$B$4:$B$2271,"&gt;"&amp;B433)</f>
        <v/>
      </c>
      <c r="E433" s="34">
        <f>IF(D433&lt;'2_Params'!$B$13,1,0)</f>
        <v/>
      </c>
    </row>
    <row r="434" ht="15" customHeight="1" s="35">
      <c r="A434" s="48">
        <f>'1_Raw_Games'!D433</f>
        <v/>
      </c>
      <c r="B434" s="49">
        <f>'1_Raw_Games'!B433</f>
        <v/>
      </c>
      <c r="C434" s="48">
        <f>'1_Raw_Games'!P433</f>
        <v/>
      </c>
      <c r="D434" s="34">
        <f>COUNTIFS($A$4:$A$2271,A434,$B$4:$B$2271,"&gt;"&amp;B434)</f>
        <v/>
      </c>
      <c r="E434" s="34">
        <f>IF(D434&lt;'2_Params'!$B$13,1,0)</f>
        <v/>
      </c>
    </row>
    <row r="435" ht="15" customHeight="1" s="35">
      <c r="A435" s="48">
        <f>'1_Raw_Games'!D434</f>
        <v/>
      </c>
      <c r="B435" s="49">
        <f>'1_Raw_Games'!B434</f>
        <v/>
      </c>
      <c r="C435" s="48">
        <f>'1_Raw_Games'!P434</f>
        <v/>
      </c>
      <c r="D435" s="34">
        <f>COUNTIFS($A$4:$A$2271,A435,$B$4:$B$2271,"&gt;"&amp;B435)</f>
        <v/>
      </c>
      <c r="E435" s="34">
        <f>IF(D435&lt;'2_Params'!$B$13,1,0)</f>
        <v/>
      </c>
    </row>
    <row r="436" ht="15" customHeight="1" s="35">
      <c r="A436" s="48">
        <f>'1_Raw_Games'!D435</f>
        <v/>
      </c>
      <c r="B436" s="49">
        <f>'1_Raw_Games'!B435</f>
        <v/>
      </c>
      <c r="C436" s="48">
        <f>'1_Raw_Games'!P435</f>
        <v/>
      </c>
      <c r="D436" s="34">
        <f>COUNTIFS($A$4:$A$2271,A436,$B$4:$B$2271,"&gt;"&amp;B436)</f>
        <v/>
      </c>
      <c r="E436" s="34">
        <f>IF(D436&lt;'2_Params'!$B$13,1,0)</f>
        <v/>
      </c>
    </row>
    <row r="437" ht="15" customHeight="1" s="35">
      <c r="A437" s="48">
        <f>'1_Raw_Games'!D436</f>
        <v/>
      </c>
      <c r="B437" s="49">
        <f>'1_Raw_Games'!B436</f>
        <v/>
      </c>
      <c r="C437" s="48">
        <f>'1_Raw_Games'!P436</f>
        <v/>
      </c>
      <c r="D437" s="34">
        <f>COUNTIFS($A$4:$A$2271,A437,$B$4:$B$2271,"&gt;"&amp;B437)</f>
        <v/>
      </c>
      <c r="E437" s="34">
        <f>IF(D437&lt;'2_Params'!$B$13,1,0)</f>
        <v/>
      </c>
    </row>
    <row r="438" ht="15" customHeight="1" s="35">
      <c r="A438" s="48">
        <f>'1_Raw_Games'!D437</f>
        <v/>
      </c>
      <c r="B438" s="49">
        <f>'1_Raw_Games'!B437</f>
        <v/>
      </c>
      <c r="C438" s="48">
        <f>'1_Raw_Games'!P437</f>
        <v/>
      </c>
      <c r="D438" s="34">
        <f>COUNTIFS($A$4:$A$2271,A438,$B$4:$B$2271,"&gt;"&amp;B438)</f>
        <v/>
      </c>
      <c r="E438" s="34">
        <f>IF(D438&lt;'2_Params'!$B$13,1,0)</f>
        <v/>
      </c>
    </row>
    <row r="439" ht="15" customHeight="1" s="35">
      <c r="A439" s="48">
        <f>'1_Raw_Games'!D438</f>
        <v/>
      </c>
      <c r="B439" s="49">
        <f>'1_Raw_Games'!B438</f>
        <v/>
      </c>
      <c r="C439" s="48">
        <f>'1_Raw_Games'!P438</f>
        <v/>
      </c>
      <c r="D439" s="34">
        <f>COUNTIFS($A$4:$A$2271,A439,$B$4:$B$2271,"&gt;"&amp;B439)</f>
        <v/>
      </c>
      <c r="E439" s="34">
        <f>IF(D439&lt;'2_Params'!$B$13,1,0)</f>
        <v/>
      </c>
    </row>
    <row r="440" ht="15" customHeight="1" s="35">
      <c r="A440" s="48">
        <f>'1_Raw_Games'!D439</f>
        <v/>
      </c>
      <c r="B440" s="49">
        <f>'1_Raw_Games'!B439</f>
        <v/>
      </c>
      <c r="C440" s="48">
        <f>'1_Raw_Games'!P439</f>
        <v/>
      </c>
      <c r="D440" s="34">
        <f>COUNTIFS($A$4:$A$2271,A440,$B$4:$B$2271,"&gt;"&amp;B440)</f>
        <v/>
      </c>
      <c r="E440" s="34">
        <f>IF(D440&lt;'2_Params'!$B$13,1,0)</f>
        <v/>
      </c>
    </row>
    <row r="441" ht="15" customHeight="1" s="35">
      <c r="A441" s="48">
        <f>'1_Raw_Games'!D440</f>
        <v/>
      </c>
      <c r="B441" s="49">
        <f>'1_Raw_Games'!B440</f>
        <v/>
      </c>
      <c r="C441" s="48">
        <f>'1_Raw_Games'!P440</f>
        <v/>
      </c>
      <c r="D441" s="34">
        <f>COUNTIFS($A$4:$A$2271,A441,$B$4:$B$2271,"&gt;"&amp;B441)</f>
        <v/>
      </c>
      <c r="E441" s="34">
        <f>IF(D441&lt;'2_Params'!$B$13,1,0)</f>
        <v/>
      </c>
    </row>
    <row r="442" ht="15" customHeight="1" s="35">
      <c r="A442" s="48">
        <f>'1_Raw_Games'!D441</f>
        <v/>
      </c>
      <c r="B442" s="49">
        <f>'1_Raw_Games'!B441</f>
        <v/>
      </c>
      <c r="C442" s="48">
        <f>'1_Raw_Games'!P441</f>
        <v/>
      </c>
      <c r="D442" s="34">
        <f>COUNTIFS($A$4:$A$2271,A442,$B$4:$B$2271,"&gt;"&amp;B442)</f>
        <v/>
      </c>
      <c r="E442" s="34">
        <f>IF(D442&lt;'2_Params'!$B$13,1,0)</f>
        <v/>
      </c>
    </row>
    <row r="443" ht="15" customHeight="1" s="35">
      <c r="A443" s="48">
        <f>'1_Raw_Games'!D442</f>
        <v/>
      </c>
      <c r="B443" s="49">
        <f>'1_Raw_Games'!B442</f>
        <v/>
      </c>
      <c r="C443" s="48">
        <f>'1_Raw_Games'!P442</f>
        <v/>
      </c>
      <c r="D443" s="34">
        <f>COUNTIFS($A$4:$A$2271,A443,$B$4:$B$2271,"&gt;"&amp;B443)</f>
        <v/>
      </c>
      <c r="E443" s="34">
        <f>IF(D443&lt;'2_Params'!$B$13,1,0)</f>
        <v/>
      </c>
    </row>
    <row r="444" ht="15" customHeight="1" s="35">
      <c r="A444" s="48">
        <f>'1_Raw_Games'!D443</f>
        <v/>
      </c>
      <c r="B444" s="49">
        <f>'1_Raw_Games'!B443</f>
        <v/>
      </c>
      <c r="C444" s="48">
        <f>'1_Raw_Games'!P443</f>
        <v/>
      </c>
      <c r="D444" s="34">
        <f>COUNTIFS($A$4:$A$2271,A444,$B$4:$B$2271,"&gt;"&amp;B444)</f>
        <v/>
      </c>
      <c r="E444" s="34">
        <f>IF(D444&lt;'2_Params'!$B$13,1,0)</f>
        <v/>
      </c>
    </row>
    <row r="445" ht="15" customHeight="1" s="35">
      <c r="A445" s="48">
        <f>'1_Raw_Games'!D444</f>
        <v/>
      </c>
      <c r="B445" s="49">
        <f>'1_Raw_Games'!B444</f>
        <v/>
      </c>
      <c r="C445" s="48">
        <f>'1_Raw_Games'!P444</f>
        <v/>
      </c>
      <c r="D445" s="34">
        <f>COUNTIFS($A$4:$A$2271,A445,$B$4:$B$2271,"&gt;"&amp;B445)</f>
        <v/>
      </c>
      <c r="E445" s="34">
        <f>IF(D445&lt;'2_Params'!$B$13,1,0)</f>
        <v/>
      </c>
    </row>
    <row r="446" ht="15" customHeight="1" s="35">
      <c r="A446" s="48">
        <f>'1_Raw_Games'!D445</f>
        <v/>
      </c>
      <c r="B446" s="49">
        <f>'1_Raw_Games'!B445</f>
        <v/>
      </c>
      <c r="C446" s="48">
        <f>'1_Raw_Games'!P445</f>
        <v/>
      </c>
      <c r="D446" s="34">
        <f>COUNTIFS($A$4:$A$2271,A446,$B$4:$B$2271,"&gt;"&amp;B446)</f>
        <v/>
      </c>
      <c r="E446" s="34">
        <f>IF(D446&lt;'2_Params'!$B$13,1,0)</f>
        <v/>
      </c>
    </row>
    <row r="447" ht="15" customHeight="1" s="35">
      <c r="A447" s="48">
        <f>'1_Raw_Games'!D446</f>
        <v/>
      </c>
      <c r="B447" s="49">
        <f>'1_Raw_Games'!B446</f>
        <v/>
      </c>
      <c r="C447" s="48">
        <f>'1_Raw_Games'!P446</f>
        <v/>
      </c>
      <c r="D447" s="34">
        <f>COUNTIFS($A$4:$A$2271,A447,$B$4:$B$2271,"&gt;"&amp;B447)</f>
        <v/>
      </c>
      <c r="E447" s="34">
        <f>IF(D447&lt;'2_Params'!$B$13,1,0)</f>
        <v/>
      </c>
    </row>
    <row r="448" ht="15" customHeight="1" s="35">
      <c r="A448" s="48">
        <f>'1_Raw_Games'!D447</f>
        <v/>
      </c>
      <c r="B448" s="49">
        <f>'1_Raw_Games'!B447</f>
        <v/>
      </c>
      <c r="C448" s="48">
        <f>'1_Raw_Games'!P447</f>
        <v/>
      </c>
      <c r="D448" s="34">
        <f>COUNTIFS($A$4:$A$2271,A448,$B$4:$B$2271,"&gt;"&amp;B448)</f>
        <v/>
      </c>
      <c r="E448" s="34">
        <f>IF(D448&lt;'2_Params'!$B$13,1,0)</f>
        <v/>
      </c>
    </row>
    <row r="449" ht="15" customHeight="1" s="35">
      <c r="A449" s="48">
        <f>'1_Raw_Games'!D448</f>
        <v/>
      </c>
      <c r="B449" s="49">
        <f>'1_Raw_Games'!B448</f>
        <v/>
      </c>
      <c r="C449" s="48">
        <f>'1_Raw_Games'!P448</f>
        <v/>
      </c>
      <c r="D449" s="34">
        <f>COUNTIFS($A$4:$A$2271,A449,$B$4:$B$2271,"&gt;"&amp;B449)</f>
        <v/>
      </c>
      <c r="E449" s="34">
        <f>IF(D449&lt;'2_Params'!$B$13,1,0)</f>
        <v/>
      </c>
    </row>
    <row r="450" ht="15" customHeight="1" s="35">
      <c r="A450" s="48">
        <f>'1_Raw_Games'!D449</f>
        <v/>
      </c>
      <c r="B450" s="49">
        <f>'1_Raw_Games'!B449</f>
        <v/>
      </c>
      <c r="C450" s="48">
        <f>'1_Raw_Games'!P449</f>
        <v/>
      </c>
      <c r="D450" s="34">
        <f>COUNTIFS($A$4:$A$2271,A450,$B$4:$B$2271,"&gt;"&amp;B450)</f>
        <v/>
      </c>
      <c r="E450" s="34">
        <f>IF(D450&lt;'2_Params'!$B$13,1,0)</f>
        <v/>
      </c>
    </row>
    <row r="451" ht="15" customHeight="1" s="35">
      <c r="A451" s="48">
        <f>'1_Raw_Games'!D450</f>
        <v/>
      </c>
      <c r="B451" s="49">
        <f>'1_Raw_Games'!B450</f>
        <v/>
      </c>
      <c r="C451" s="48">
        <f>'1_Raw_Games'!P450</f>
        <v/>
      </c>
      <c r="D451" s="34">
        <f>COUNTIFS($A$4:$A$2271,A451,$B$4:$B$2271,"&gt;"&amp;B451)</f>
        <v/>
      </c>
      <c r="E451" s="34">
        <f>IF(D451&lt;'2_Params'!$B$13,1,0)</f>
        <v/>
      </c>
    </row>
    <row r="452" ht="15" customHeight="1" s="35">
      <c r="A452" s="48">
        <f>'1_Raw_Games'!D451</f>
        <v/>
      </c>
      <c r="B452" s="49">
        <f>'1_Raw_Games'!B451</f>
        <v/>
      </c>
      <c r="C452" s="48">
        <f>'1_Raw_Games'!P451</f>
        <v/>
      </c>
      <c r="D452" s="34">
        <f>COUNTIFS($A$4:$A$2271,A452,$B$4:$B$2271,"&gt;"&amp;B452)</f>
        <v/>
      </c>
      <c r="E452" s="34">
        <f>IF(D452&lt;'2_Params'!$B$13,1,0)</f>
        <v/>
      </c>
    </row>
    <row r="453" ht="15" customHeight="1" s="35">
      <c r="A453" s="48">
        <f>'1_Raw_Games'!D452</f>
        <v/>
      </c>
      <c r="B453" s="49">
        <f>'1_Raw_Games'!B452</f>
        <v/>
      </c>
      <c r="C453" s="48">
        <f>'1_Raw_Games'!P452</f>
        <v/>
      </c>
      <c r="D453" s="34">
        <f>COUNTIFS($A$4:$A$2271,A453,$B$4:$B$2271,"&gt;"&amp;B453)</f>
        <v/>
      </c>
      <c r="E453" s="34">
        <f>IF(D453&lt;'2_Params'!$B$13,1,0)</f>
        <v/>
      </c>
    </row>
    <row r="454" ht="15" customHeight="1" s="35">
      <c r="A454" s="48">
        <f>'1_Raw_Games'!D453</f>
        <v/>
      </c>
      <c r="B454" s="49">
        <f>'1_Raw_Games'!B453</f>
        <v/>
      </c>
      <c r="C454" s="48">
        <f>'1_Raw_Games'!P453</f>
        <v/>
      </c>
      <c r="D454" s="34">
        <f>COUNTIFS($A$4:$A$2271,A454,$B$4:$B$2271,"&gt;"&amp;B454)</f>
        <v/>
      </c>
      <c r="E454" s="34">
        <f>IF(D454&lt;'2_Params'!$B$13,1,0)</f>
        <v/>
      </c>
    </row>
    <row r="455" ht="15" customHeight="1" s="35">
      <c r="A455" s="48">
        <f>'1_Raw_Games'!D454</f>
        <v/>
      </c>
      <c r="B455" s="49">
        <f>'1_Raw_Games'!B454</f>
        <v/>
      </c>
      <c r="C455" s="48">
        <f>'1_Raw_Games'!P454</f>
        <v/>
      </c>
      <c r="D455" s="34">
        <f>COUNTIFS($A$4:$A$2271,A455,$B$4:$B$2271,"&gt;"&amp;B455)</f>
        <v/>
      </c>
      <c r="E455" s="34">
        <f>IF(D455&lt;'2_Params'!$B$13,1,0)</f>
        <v/>
      </c>
    </row>
    <row r="456" ht="15" customHeight="1" s="35">
      <c r="A456" s="48">
        <f>'1_Raw_Games'!D455</f>
        <v/>
      </c>
      <c r="B456" s="49">
        <f>'1_Raw_Games'!B455</f>
        <v/>
      </c>
      <c r="C456" s="48">
        <f>'1_Raw_Games'!P455</f>
        <v/>
      </c>
      <c r="D456" s="34">
        <f>COUNTIFS($A$4:$A$2271,A456,$B$4:$B$2271,"&gt;"&amp;B456)</f>
        <v/>
      </c>
      <c r="E456" s="34">
        <f>IF(D456&lt;'2_Params'!$B$13,1,0)</f>
        <v/>
      </c>
    </row>
    <row r="457" ht="15" customHeight="1" s="35">
      <c r="A457" s="48">
        <f>'1_Raw_Games'!D456</f>
        <v/>
      </c>
      <c r="B457" s="49">
        <f>'1_Raw_Games'!B456</f>
        <v/>
      </c>
      <c r="C457" s="48">
        <f>'1_Raw_Games'!P456</f>
        <v/>
      </c>
      <c r="D457" s="34">
        <f>COUNTIFS($A$4:$A$2271,A457,$B$4:$B$2271,"&gt;"&amp;B457)</f>
        <v/>
      </c>
      <c r="E457" s="34">
        <f>IF(D457&lt;'2_Params'!$B$13,1,0)</f>
        <v/>
      </c>
    </row>
    <row r="458" ht="15" customHeight="1" s="35">
      <c r="A458" s="48">
        <f>'1_Raw_Games'!D457</f>
        <v/>
      </c>
      <c r="B458" s="49">
        <f>'1_Raw_Games'!B457</f>
        <v/>
      </c>
      <c r="C458" s="48">
        <f>'1_Raw_Games'!P457</f>
        <v/>
      </c>
      <c r="D458" s="34">
        <f>COUNTIFS($A$4:$A$2271,A458,$B$4:$B$2271,"&gt;"&amp;B458)</f>
        <v/>
      </c>
      <c r="E458" s="34">
        <f>IF(D458&lt;'2_Params'!$B$13,1,0)</f>
        <v/>
      </c>
    </row>
    <row r="459" ht="15" customHeight="1" s="35">
      <c r="A459" s="48">
        <f>'1_Raw_Games'!D458</f>
        <v/>
      </c>
      <c r="B459" s="49">
        <f>'1_Raw_Games'!B458</f>
        <v/>
      </c>
      <c r="C459" s="48">
        <f>'1_Raw_Games'!P458</f>
        <v/>
      </c>
      <c r="D459" s="34">
        <f>COUNTIFS($A$4:$A$2271,A459,$B$4:$B$2271,"&gt;"&amp;B459)</f>
        <v/>
      </c>
      <c r="E459" s="34">
        <f>IF(D459&lt;'2_Params'!$B$13,1,0)</f>
        <v/>
      </c>
    </row>
    <row r="460" ht="15" customHeight="1" s="35">
      <c r="A460" s="48">
        <f>'1_Raw_Games'!D459</f>
        <v/>
      </c>
      <c r="B460" s="49">
        <f>'1_Raw_Games'!B459</f>
        <v/>
      </c>
      <c r="C460" s="48">
        <f>'1_Raw_Games'!P459</f>
        <v/>
      </c>
      <c r="D460" s="34">
        <f>COUNTIFS($A$4:$A$2271,A460,$B$4:$B$2271,"&gt;"&amp;B460)</f>
        <v/>
      </c>
      <c r="E460" s="34">
        <f>IF(D460&lt;'2_Params'!$B$13,1,0)</f>
        <v/>
      </c>
    </row>
    <row r="461" ht="15" customHeight="1" s="35">
      <c r="A461" s="48">
        <f>'1_Raw_Games'!D460</f>
        <v/>
      </c>
      <c r="B461" s="49">
        <f>'1_Raw_Games'!B460</f>
        <v/>
      </c>
      <c r="C461" s="48">
        <f>'1_Raw_Games'!P460</f>
        <v/>
      </c>
      <c r="D461" s="34">
        <f>COUNTIFS($A$4:$A$2271,A461,$B$4:$B$2271,"&gt;"&amp;B461)</f>
        <v/>
      </c>
      <c r="E461" s="34">
        <f>IF(D461&lt;'2_Params'!$B$13,1,0)</f>
        <v/>
      </c>
    </row>
    <row r="462" ht="15" customHeight="1" s="35">
      <c r="A462" s="48">
        <f>'1_Raw_Games'!D461</f>
        <v/>
      </c>
      <c r="B462" s="49">
        <f>'1_Raw_Games'!B461</f>
        <v/>
      </c>
      <c r="C462" s="48">
        <f>'1_Raw_Games'!P461</f>
        <v/>
      </c>
      <c r="D462" s="34">
        <f>COUNTIFS($A$4:$A$2271,A462,$B$4:$B$2271,"&gt;"&amp;B462)</f>
        <v/>
      </c>
      <c r="E462" s="34">
        <f>IF(D462&lt;'2_Params'!$B$13,1,0)</f>
        <v/>
      </c>
    </row>
    <row r="463" ht="15" customHeight="1" s="35">
      <c r="A463" s="48">
        <f>'1_Raw_Games'!D462</f>
        <v/>
      </c>
      <c r="B463" s="49">
        <f>'1_Raw_Games'!B462</f>
        <v/>
      </c>
      <c r="C463" s="48">
        <f>'1_Raw_Games'!P462</f>
        <v/>
      </c>
      <c r="D463" s="34">
        <f>COUNTIFS($A$4:$A$2271,A463,$B$4:$B$2271,"&gt;"&amp;B463)</f>
        <v/>
      </c>
      <c r="E463" s="34">
        <f>IF(D463&lt;'2_Params'!$B$13,1,0)</f>
        <v/>
      </c>
    </row>
    <row r="464" ht="15" customHeight="1" s="35">
      <c r="A464" s="48">
        <f>'1_Raw_Games'!D463</f>
        <v/>
      </c>
      <c r="B464" s="49">
        <f>'1_Raw_Games'!B463</f>
        <v/>
      </c>
      <c r="C464" s="48">
        <f>'1_Raw_Games'!P463</f>
        <v/>
      </c>
      <c r="D464" s="34">
        <f>COUNTIFS($A$4:$A$2271,A464,$B$4:$B$2271,"&gt;"&amp;B464)</f>
        <v/>
      </c>
      <c r="E464" s="34">
        <f>IF(D464&lt;'2_Params'!$B$13,1,0)</f>
        <v/>
      </c>
    </row>
    <row r="465" ht="15" customHeight="1" s="35">
      <c r="A465" s="48">
        <f>'1_Raw_Games'!D464</f>
        <v/>
      </c>
      <c r="B465" s="49">
        <f>'1_Raw_Games'!B464</f>
        <v/>
      </c>
      <c r="C465" s="48">
        <f>'1_Raw_Games'!P464</f>
        <v/>
      </c>
      <c r="D465" s="34">
        <f>COUNTIFS($A$4:$A$2271,A465,$B$4:$B$2271,"&gt;"&amp;B465)</f>
        <v/>
      </c>
      <c r="E465" s="34">
        <f>IF(D465&lt;'2_Params'!$B$13,1,0)</f>
        <v/>
      </c>
    </row>
    <row r="466" ht="15" customHeight="1" s="35">
      <c r="A466" s="48">
        <f>'1_Raw_Games'!D465</f>
        <v/>
      </c>
      <c r="B466" s="49">
        <f>'1_Raw_Games'!B465</f>
        <v/>
      </c>
      <c r="C466" s="48">
        <f>'1_Raw_Games'!P465</f>
        <v/>
      </c>
      <c r="D466" s="34">
        <f>COUNTIFS($A$4:$A$2271,A466,$B$4:$B$2271,"&gt;"&amp;B466)</f>
        <v/>
      </c>
      <c r="E466" s="34">
        <f>IF(D466&lt;'2_Params'!$B$13,1,0)</f>
        <v/>
      </c>
    </row>
    <row r="467" ht="15" customHeight="1" s="35">
      <c r="A467" s="48">
        <f>'1_Raw_Games'!D466</f>
        <v/>
      </c>
      <c r="B467" s="49">
        <f>'1_Raw_Games'!B466</f>
        <v/>
      </c>
      <c r="C467" s="48">
        <f>'1_Raw_Games'!P466</f>
        <v/>
      </c>
      <c r="D467" s="34">
        <f>COUNTIFS($A$4:$A$2271,A467,$B$4:$B$2271,"&gt;"&amp;B467)</f>
        <v/>
      </c>
      <c r="E467" s="34">
        <f>IF(D467&lt;'2_Params'!$B$13,1,0)</f>
        <v/>
      </c>
    </row>
    <row r="468" ht="15" customHeight="1" s="35">
      <c r="A468" s="48">
        <f>'1_Raw_Games'!D467</f>
        <v/>
      </c>
      <c r="B468" s="49">
        <f>'1_Raw_Games'!B467</f>
        <v/>
      </c>
      <c r="C468" s="48">
        <f>'1_Raw_Games'!P467</f>
        <v/>
      </c>
      <c r="D468" s="34">
        <f>COUNTIFS($A$4:$A$2271,A468,$B$4:$B$2271,"&gt;"&amp;B468)</f>
        <v/>
      </c>
      <c r="E468" s="34">
        <f>IF(D468&lt;'2_Params'!$B$13,1,0)</f>
        <v/>
      </c>
    </row>
    <row r="469" ht="15" customHeight="1" s="35">
      <c r="A469" s="48">
        <f>'1_Raw_Games'!D468</f>
        <v/>
      </c>
      <c r="B469" s="49">
        <f>'1_Raw_Games'!B468</f>
        <v/>
      </c>
      <c r="C469" s="48">
        <f>'1_Raw_Games'!P468</f>
        <v/>
      </c>
      <c r="D469" s="34">
        <f>COUNTIFS($A$4:$A$2271,A469,$B$4:$B$2271,"&gt;"&amp;B469)</f>
        <v/>
      </c>
      <c r="E469" s="34">
        <f>IF(D469&lt;'2_Params'!$B$13,1,0)</f>
        <v/>
      </c>
    </row>
    <row r="470" ht="15" customHeight="1" s="35">
      <c r="A470" s="48">
        <f>'1_Raw_Games'!D469</f>
        <v/>
      </c>
      <c r="B470" s="49">
        <f>'1_Raw_Games'!B469</f>
        <v/>
      </c>
      <c r="C470" s="48">
        <f>'1_Raw_Games'!P469</f>
        <v/>
      </c>
      <c r="D470" s="34">
        <f>COUNTIFS($A$4:$A$2271,A470,$B$4:$B$2271,"&gt;"&amp;B470)</f>
        <v/>
      </c>
      <c r="E470" s="34">
        <f>IF(D470&lt;'2_Params'!$B$13,1,0)</f>
        <v/>
      </c>
    </row>
    <row r="471" ht="15" customHeight="1" s="35">
      <c r="A471" s="48">
        <f>'1_Raw_Games'!D470</f>
        <v/>
      </c>
      <c r="B471" s="49">
        <f>'1_Raw_Games'!B470</f>
        <v/>
      </c>
      <c r="C471" s="48">
        <f>'1_Raw_Games'!P470</f>
        <v/>
      </c>
      <c r="D471" s="34">
        <f>COUNTIFS($A$4:$A$2271,A471,$B$4:$B$2271,"&gt;"&amp;B471)</f>
        <v/>
      </c>
      <c r="E471" s="34">
        <f>IF(D471&lt;'2_Params'!$B$13,1,0)</f>
        <v/>
      </c>
    </row>
    <row r="472" ht="15" customHeight="1" s="35">
      <c r="A472" s="48">
        <f>'1_Raw_Games'!D471</f>
        <v/>
      </c>
      <c r="B472" s="49">
        <f>'1_Raw_Games'!B471</f>
        <v/>
      </c>
      <c r="C472" s="48">
        <f>'1_Raw_Games'!P471</f>
        <v/>
      </c>
      <c r="D472" s="34">
        <f>COUNTIFS($A$4:$A$2271,A472,$B$4:$B$2271,"&gt;"&amp;B472)</f>
        <v/>
      </c>
      <c r="E472" s="34">
        <f>IF(D472&lt;'2_Params'!$B$13,1,0)</f>
        <v/>
      </c>
    </row>
    <row r="473" ht="15" customHeight="1" s="35">
      <c r="A473" s="48">
        <f>'1_Raw_Games'!D472</f>
        <v/>
      </c>
      <c r="B473" s="49">
        <f>'1_Raw_Games'!B472</f>
        <v/>
      </c>
      <c r="C473" s="48">
        <f>'1_Raw_Games'!P472</f>
        <v/>
      </c>
      <c r="D473" s="34">
        <f>COUNTIFS($A$4:$A$2271,A473,$B$4:$B$2271,"&gt;"&amp;B473)</f>
        <v/>
      </c>
      <c r="E473" s="34">
        <f>IF(D473&lt;'2_Params'!$B$13,1,0)</f>
        <v/>
      </c>
    </row>
    <row r="474" ht="15" customHeight="1" s="35">
      <c r="A474" s="48">
        <f>'1_Raw_Games'!D473</f>
        <v/>
      </c>
      <c r="B474" s="49">
        <f>'1_Raw_Games'!B473</f>
        <v/>
      </c>
      <c r="C474" s="48">
        <f>'1_Raw_Games'!P473</f>
        <v/>
      </c>
      <c r="D474" s="34">
        <f>COUNTIFS($A$4:$A$2271,A474,$B$4:$B$2271,"&gt;"&amp;B474)</f>
        <v/>
      </c>
      <c r="E474" s="34">
        <f>IF(D474&lt;'2_Params'!$B$13,1,0)</f>
        <v/>
      </c>
    </row>
    <row r="475" ht="15" customHeight="1" s="35">
      <c r="A475" s="48">
        <f>'1_Raw_Games'!D474</f>
        <v/>
      </c>
      <c r="B475" s="49">
        <f>'1_Raw_Games'!B474</f>
        <v/>
      </c>
      <c r="C475" s="48">
        <f>'1_Raw_Games'!P474</f>
        <v/>
      </c>
      <c r="D475" s="34">
        <f>COUNTIFS($A$4:$A$2271,A475,$B$4:$B$2271,"&gt;"&amp;B475)</f>
        <v/>
      </c>
      <c r="E475" s="34">
        <f>IF(D475&lt;'2_Params'!$B$13,1,0)</f>
        <v/>
      </c>
    </row>
    <row r="476" ht="15" customHeight="1" s="35">
      <c r="A476" s="48">
        <f>'1_Raw_Games'!D475</f>
        <v/>
      </c>
      <c r="B476" s="49">
        <f>'1_Raw_Games'!B475</f>
        <v/>
      </c>
      <c r="C476" s="48">
        <f>'1_Raw_Games'!P475</f>
        <v/>
      </c>
      <c r="D476" s="34">
        <f>COUNTIFS($A$4:$A$2271,A476,$B$4:$B$2271,"&gt;"&amp;B476)</f>
        <v/>
      </c>
      <c r="E476" s="34">
        <f>IF(D476&lt;'2_Params'!$B$13,1,0)</f>
        <v/>
      </c>
    </row>
    <row r="477" ht="15" customHeight="1" s="35">
      <c r="A477" s="48">
        <f>'1_Raw_Games'!D476</f>
        <v/>
      </c>
      <c r="B477" s="49">
        <f>'1_Raw_Games'!B476</f>
        <v/>
      </c>
      <c r="C477" s="48">
        <f>'1_Raw_Games'!P476</f>
        <v/>
      </c>
      <c r="D477" s="34">
        <f>COUNTIFS($A$4:$A$2271,A477,$B$4:$B$2271,"&gt;"&amp;B477)</f>
        <v/>
      </c>
      <c r="E477" s="34">
        <f>IF(D477&lt;'2_Params'!$B$13,1,0)</f>
        <v/>
      </c>
    </row>
    <row r="478" ht="15" customHeight="1" s="35">
      <c r="A478" s="48">
        <f>'1_Raw_Games'!D477</f>
        <v/>
      </c>
      <c r="B478" s="49">
        <f>'1_Raw_Games'!B477</f>
        <v/>
      </c>
      <c r="C478" s="48">
        <f>'1_Raw_Games'!P477</f>
        <v/>
      </c>
      <c r="D478" s="34">
        <f>COUNTIFS($A$4:$A$2271,A478,$B$4:$B$2271,"&gt;"&amp;B478)</f>
        <v/>
      </c>
      <c r="E478" s="34">
        <f>IF(D478&lt;'2_Params'!$B$13,1,0)</f>
        <v/>
      </c>
    </row>
    <row r="479" ht="15" customHeight="1" s="35">
      <c r="A479" s="48">
        <f>'1_Raw_Games'!D478</f>
        <v/>
      </c>
      <c r="B479" s="49">
        <f>'1_Raw_Games'!B478</f>
        <v/>
      </c>
      <c r="C479" s="48">
        <f>'1_Raw_Games'!P478</f>
        <v/>
      </c>
      <c r="D479" s="34">
        <f>COUNTIFS($A$4:$A$2271,A479,$B$4:$B$2271,"&gt;"&amp;B479)</f>
        <v/>
      </c>
      <c r="E479" s="34">
        <f>IF(D479&lt;'2_Params'!$B$13,1,0)</f>
        <v/>
      </c>
    </row>
    <row r="480" ht="15" customHeight="1" s="35">
      <c r="A480" s="48">
        <f>'1_Raw_Games'!D479</f>
        <v/>
      </c>
      <c r="B480" s="49">
        <f>'1_Raw_Games'!B479</f>
        <v/>
      </c>
      <c r="C480" s="48">
        <f>'1_Raw_Games'!P479</f>
        <v/>
      </c>
      <c r="D480" s="34">
        <f>COUNTIFS($A$4:$A$2271,A480,$B$4:$B$2271,"&gt;"&amp;B480)</f>
        <v/>
      </c>
      <c r="E480" s="34">
        <f>IF(D480&lt;'2_Params'!$B$13,1,0)</f>
        <v/>
      </c>
    </row>
    <row r="481" ht="15" customHeight="1" s="35">
      <c r="A481" s="48">
        <f>'1_Raw_Games'!D480</f>
        <v/>
      </c>
      <c r="B481" s="49">
        <f>'1_Raw_Games'!B480</f>
        <v/>
      </c>
      <c r="C481" s="48">
        <f>'1_Raw_Games'!P480</f>
        <v/>
      </c>
      <c r="D481" s="34">
        <f>COUNTIFS($A$4:$A$2271,A481,$B$4:$B$2271,"&gt;"&amp;B481)</f>
        <v/>
      </c>
      <c r="E481" s="34">
        <f>IF(D481&lt;'2_Params'!$B$13,1,0)</f>
        <v/>
      </c>
    </row>
    <row r="482" ht="15" customHeight="1" s="35">
      <c r="A482" s="48">
        <f>'1_Raw_Games'!D481</f>
        <v/>
      </c>
      <c r="B482" s="49">
        <f>'1_Raw_Games'!B481</f>
        <v/>
      </c>
      <c r="C482" s="48">
        <f>'1_Raw_Games'!P481</f>
        <v/>
      </c>
      <c r="D482" s="34">
        <f>COUNTIFS($A$4:$A$2271,A482,$B$4:$B$2271,"&gt;"&amp;B482)</f>
        <v/>
      </c>
      <c r="E482" s="34">
        <f>IF(D482&lt;'2_Params'!$B$13,1,0)</f>
        <v/>
      </c>
    </row>
    <row r="483" ht="15" customHeight="1" s="35">
      <c r="A483" s="48">
        <f>'1_Raw_Games'!D482</f>
        <v/>
      </c>
      <c r="B483" s="49">
        <f>'1_Raw_Games'!B482</f>
        <v/>
      </c>
      <c r="C483" s="48">
        <f>'1_Raw_Games'!P482</f>
        <v/>
      </c>
      <c r="D483" s="34">
        <f>COUNTIFS($A$4:$A$2271,A483,$B$4:$B$2271,"&gt;"&amp;B483)</f>
        <v/>
      </c>
      <c r="E483" s="34">
        <f>IF(D483&lt;'2_Params'!$B$13,1,0)</f>
        <v/>
      </c>
    </row>
    <row r="484" ht="15" customHeight="1" s="35">
      <c r="A484" s="48">
        <f>'1_Raw_Games'!D483</f>
        <v/>
      </c>
      <c r="B484" s="49">
        <f>'1_Raw_Games'!B483</f>
        <v/>
      </c>
      <c r="C484" s="48">
        <f>'1_Raw_Games'!P483</f>
        <v/>
      </c>
      <c r="D484" s="34">
        <f>COUNTIFS($A$4:$A$2271,A484,$B$4:$B$2271,"&gt;"&amp;B484)</f>
        <v/>
      </c>
      <c r="E484" s="34">
        <f>IF(D484&lt;'2_Params'!$B$13,1,0)</f>
        <v/>
      </c>
    </row>
    <row r="485" ht="15" customHeight="1" s="35">
      <c r="A485" s="48">
        <f>'1_Raw_Games'!D484</f>
        <v/>
      </c>
      <c r="B485" s="49">
        <f>'1_Raw_Games'!B484</f>
        <v/>
      </c>
      <c r="C485" s="48">
        <f>'1_Raw_Games'!P484</f>
        <v/>
      </c>
      <c r="D485" s="34">
        <f>COUNTIFS($A$4:$A$2271,A485,$B$4:$B$2271,"&gt;"&amp;B485)</f>
        <v/>
      </c>
      <c r="E485" s="34">
        <f>IF(D485&lt;'2_Params'!$B$13,1,0)</f>
        <v/>
      </c>
    </row>
    <row r="486" ht="15" customHeight="1" s="35">
      <c r="A486" s="48">
        <f>'1_Raw_Games'!D485</f>
        <v/>
      </c>
      <c r="B486" s="49">
        <f>'1_Raw_Games'!B485</f>
        <v/>
      </c>
      <c r="C486" s="48">
        <f>'1_Raw_Games'!P485</f>
        <v/>
      </c>
      <c r="D486" s="34">
        <f>COUNTIFS($A$4:$A$2271,A486,$B$4:$B$2271,"&gt;"&amp;B486)</f>
        <v/>
      </c>
      <c r="E486" s="34">
        <f>IF(D486&lt;'2_Params'!$B$13,1,0)</f>
        <v/>
      </c>
    </row>
    <row r="487" ht="15" customHeight="1" s="35">
      <c r="A487" s="48">
        <f>'1_Raw_Games'!D486</f>
        <v/>
      </c>
      <c r="B487" s="49">
        <f>'1_Raw_Games'!B486</f>
        <v/>
      </c>
      <c r="C487" s="48">
        <f>'1_Raw_Games'!P486</f>
        <v/>
      </c>
      <c r="D487" s="34">
        <f>COUNTIFS($A$4:$A$2271,A487,$B$4:$B$2271,"&gt;"&amp;B487)</f>
        <v/>
      </c>
      <c r="E487" s="34">
        <f>IF(D487&lt;'2_Params'!$B$13,1,0)</f>
        <v/>
      </c>
    </row>
    <row r="488" ht="15" customHeight="1" s="35">
      <c r="A488" s="48">
        <f>'1_Raw_Games'!D487</f>
        <v/>
      </c>
      <c r="B488" s="49">
        <f>'1_Raw_Games'!B487</f>
        <v/>
      </c>
      <c r="C488" s="48">
        <f>'1_Raw_Games'!P487</f>
        <v/>
      </c>
      <c r="D488" s="34">
        <f>COUNTIFS($A$4:$A$2271,A488,$B$4:$B$2271,"&gt;"&amp;B488)</f>
        <v/>
      </c>
      <c r="E488" s="34">
        <f>IF(D488&lt;'2_Params'!$B$13,1,0)</f>
        <v/>
      </c>
    </row>
    <row r="489" ht="15" customHeight="1" s="35">
      <c r="A489" s="48">
        <f>'1_Raw_Games'!D488</f>
        <v/>
      </c>
      <c r="B489" s="49">
        <f>'1_Raw_Games'!B488</f>
        <v/>
      </c>
      <c r="C489" s="48">
        <f>'1_Raw_Games'!P488</f>
        <v/>
      </c>
      <c r="D489" s="34">
        <f>COUNTIFS($A$4:$A$2271,A489,$B$4:$B$2271,"&gt;"&amp;B489)</f>
        <v/>
      </c>
      <c r="E489" s="34">
        <f>IF(D489&lt;'2_Params'!$B$13,1,0)</f>
        <v/>
      </c>
    </row>
    <row r="490" ht="15" customHeight="1" s="35">
      <c r="A490" s="48">
        <f>'1_Raw_Games'!D489</f>
        <v/>
      </c>
      <c r="B490" s="49">
        <f>'1_Raw_Games'!B489</f>
        <v/>
      </c>
      <c r="C490" s="48">
        <f>'1_Raw_Games'!P489</f>
        <v/>
      </c>
      <c r="D490" s="34">
        <f>COUNTIFS($A$4:$A$2271,A490,$B$4:$B$2271,"&gt;"&amp;B490)</f>
        <v/>
      </c>
      <c r="E490" s="34">
        <f>IF(D490&lt;'2_Params'!$B$13,1,0)</f>
        <v/>
      </c>
    </row>
    <row r="491" ht="15" customHeight="1" s="35">
      <c r="A491" s="48">
        <f>'1_Raw_Games'!D490</f>
        <v/>
      </c>
      <c r="B491" s="49">
        <f>'1_Raw_Games'!B490</f>
        <v/>
      </c>
      <c r="C491" s="48">
        <f>'1_Raw_Games'!P490</f>
        <v/>
      </c>
      <c r="D491" s="34">
        <f>COUNTIFS($A$4:$A$2271,A491,$B$4:$B$2271,"&gt;"&amp;B491)</f>
        <v/>
      </c>
      <c r="E491" s="34">
        <f>IF(D491&lt;'2_Params'!$B$13,1,0)</f>
        <v/>
      </c>
    </row>
    <row r="492" ht="15" customHeight="1" s="35">
      <c r="A492" s="48">
        <f>'1_Raw_Games'!D491</f>
        <v/>
      </c>
      <c r="B492" s="49">
        <f>'1_Raw_Games'!B491</f>
        <v/>
      </c>
      <c r="C492" s="48">
        <f>'1_Raw_Games'!P491</f>
        <v/>
      </c>
      <c r="D492" s="34">
        <f>COUNTIFS($A$4:$A$2271,A492,$B$4:$B$2271,"&gt;"&amp;B492)</f>
        <v/>
      </c>
      <c r="E492" s="34">
        <f>IF(D492&lt;'2_Params'!$B$13,1,0)</f>
        <v/>
      </c>
    </row>
    <row r="493" ht="15" customHeight="1" s="35">
      <c r="A493" s="48">
        <f>'1_Raw_Games'!D492</f>
        <v/>
      </c>
      <c r="B493" s="49">
        <f>'1_Raw_Games'!B492</f>
        <v/>
      </c>
      <c r="C493" s="48">
        <f>'1_Raw_Games'!P492</f>
        <v/>
      </c>
      <c r="D493" s="34">
        <f>COUNTIFS($A$4:$A$2271,A493,$B$4:$B$2271,"&gt;"&amp;B493)</f>
        <v/>
      </c>
      <c r="E493" s="34">
        <f>IF(D493&lt;'2_Params'!$B$13,1,0)</f>
        <v/>
      </c>
    </row>
    <row r="494" ht="15" customHeight="1" s="35">
      <c r="A494" s="48">
        <f>'1_Raw_Games'!D493</f>
        <v/>
      </c>
      <c r="B494" s="49">
        <f>'1_Raw_Games'!B493</f>
        <v/>
      </c>
      <c r="C494" s="48">
        <f>'1_Raw_Games'!P493</f>
        <v/>
      </c>
      <c r="D494" s="34">
        <f>COUNTIFS($A$4:$A$2271,A494,$B$4:$B$2271,"&gt;"&amp;B494)</f>
        <v/>
      </c>
      <c r="E494" s="34">
        <f>IF(D494&lt;'2_Params'!$B$13,1,0)</f>
        <v/>
      </c>
    </row>
    <row r="495" ht="15" customHeight="1" s="35">
      <c r="A495" s="48">
        <f>'1_Raw_Games'!D494</f>
        <v/>
      </c>
      <c r="B495" s="49">
        <f>'1_Raw_Games'!B494</f>
        <v/>
      </c>
      <c r="C495" s="48">
        <f>'1_Raw_Games'!P494</f>
        <v/>
      </c>
      <c r="D495" s="34">
        <f>COUNTIFS($A$4:$A$2271,A495,$B$4:$B$2271,"&gt;"&amp;B495)</f>
        <v/>
      </c>
      <c r="E495" s="34">
        <f>IF(D495&lt;'2_Params'!$B$13,1,0)</f>
        <v/>
      </c>
    </row>
    <row r="496" ht="15" customHeight="1" s="35">
      <c r="A496" s="48">
        <f>'1_Raw_Games'!D495</f>
        <v/>
      </c>
      <c r="B496" s="49">
        <f>'1_Raw_Games'!B495</f>
        <v/>
      </c>
      <c r="C496" s="48">
        <f>'1_Raw_Games'!P495</f>
        <v/>
      </c>
      <c r="D496" s="34">
        <f>COUNTIFS($A$4:$A$2271,A496,$B$4:$B$2271,"&gt;"&amp;B496)</f>
        <v/>
      </c>
      <c r="E496" s="34">
        <f>IF(D496&lt;'2_Params'!$B$13,1,0)</f>
        <v/>
      </c>
    </row>
    <row r="497" ht="15" customHeight="1" s="35">
      <c r="A497" s="48">
        <f>'1_Raw_Games'!D496</f>
        <v/>
      </c>
      <c r="B497" s="49">
        <f>'1_Raw_Games'!B496</f>
        <v/>
      </c>
      <c r="C497" s="48">
        <f>'1_Raw_Games'!P496</f>
        <v/>
      </c>
      <c r="D497" s="34">
        <f>COUNTIFS($A$4:$A$2271,A497,$B$4:$B$2271,"&gt;"&amp;B497)</f>
        <v/>
      </c>
      <c r="E497" s="34">
        <f>IF(D497&lt;'2_Params'!$B$13,1,0)</f>
        <v/>
      </c>
    </row>
    <row r="498" ht="15" customHeight="1" s="35">
      <c r="A498" s="48">
        <f>'1_Raw_Games'!D497</f>
        <v/>
      </c>
      <c r="B498" s="49">
        <f>'1_Raw_Games'!B497</f>
        <v/>
      </c>
      <c r="C498" s="48">
        <f>'1_Raw_Games'!P497</f>
        <v/>
      </c>
      <c r="D498" s="34">
        <f>COUNTIFS($A$4:$A$2271,A498,$B$4:$B$2271,"&gt;"&amp;B498)</f>
        <v/>
      </c>
      <c r="E498" s="34">
        <f>IF(D498&lt;'2_Params'!$B$13,1,0)</f>
        <v/>
      </c>
    </row>
    <row r="499" ht="15" customHeight="1" s="35">
      <c r="A499" s="48">
        <f>'1_Raw_Games'!D498</f>
        <v/>
      </c>
      <c r="B499" s="49">
        <f>'1_Raw_Games'!B498</f>
        <v/>
      </c>
      <c r="C499" s="48">
        <f>'1_Raw_Games'!P498</f>
        <v/>
      </c>
      <c r="D499" s="34">
        <f>COUNTIFS($A$4:$A$2271,A499,$B$4:$B$2271,"&gt;"&amp;B499)</f>
        <v/>
      </c>
      <c r="E499" s="34">
        <f>IF(D499&lt;'2_Params'!$B$13,1,0)</f>
        <v/>
      </c>
    </row>
    <row r="500" ht="15" customHeight="1" s="35">
      <c r="A500" s="48">
        <f>'1_Raw_Games'!D499</f>
        <v/>
      </c>
      <c r="B500" s="49">
        <f>'1_Raw_Games'!B499</f>
        <v/>
      </c>
      <c r="C500" s="48">
        <f>'1_Raw_Games'!P499</f>
        <v/>
      </c>
      <c r="D500" s="34">
        <f>COUNTIFS($A$4:$A$2271,A500,$B$4:$B$2271,"&gt;"&amp;B500)</f>
        <v/>
      </c>
      <c r="E500" s="34">
        <f>IF(D500&lt;'2_Params'!$B$13,1,0)</f>
        <v/>
      </c>
    </row>
    <row r="501" ht="15" customHeight="1" s="35">
      <c r="A501" s="48">
        <f>'1_Raw_Games'!D500</f>
        <v/>
      </c>
      <c r="B501" s="49">
        <f>'1_Raw_Games'!B500</f>
        <v/>
      </c>
      <c r="C501" s="48">
        <f>'1_Raw_Games'!P500</f>
        <v/>
      </c>
      <c r="D501" s="34">
        <f>COUNTIFS($A$4:$A$2271,A501,$B$4:$B$2271,"&gt;"&amp;B501)</f>
        <v/>
      </c>
      <c r="E501" s="34">
        <f>IF(D501&lt;'2_Params'!$B$13,1,0)</f>
        <v/>
      </c>
    </row>
    <row r="502" ht="15" customHeight="1" s="35">
      <c r="A502" s="48">
        <f>'1_Raw_Games'!D501</f>
        <v/>
      </c>
      <c r="B502" s="49">
        <f>'1_Raw_Games'!B501</f>
        <v/>
      </c>
      <c r="C502" s="48">
        <f>'1_Raw_Games'!P501</f>
        <v/>
      </c>
      <c r="D502" s="34">
        <f>COUNTIFS($A$4:$A$2271,A502,$B$4:$B$2271,"&gt;"&amp;B502)</f>
        <v/>
      </c>
      <c r="E502" s="34">
        <f>IF(D502&lt;'2_Params'!$B$13,1,0)</f>
        <v/>
      </c>
    </row>
    <row r="503" ht="15" customHeight="1" s="35">
      <c r="A503" s="48">
        <f>'1_Raw_Games'!D502</f>
        <v/>
      </c>
      <c r="B503" s="49">
        <f>'1_Raw_Games'!B502</f>
        <v/>
      </c>
      <c r="C503" s="48">
        <f>'1_Raw_Games'!P502</f>
        <v/>
      </c>
      <c r="D503" s="34">
        <f>COUNTIFS($A$4:$A$2271,A503,$B$4:$B$2271,"&gt;"&amp;B503)</f>
        <v/>
      </c>
      <c r="E503" s="34">
        <f>IF(D503&lt;'2_Params'!$B$13,1,0)</f>
        <v/>
      </c>
    </row>
    <row r="504" ht="15" customHeight="1" s="35">
      <c r="A504" s="48">
        <f>'1_Raw_Games'!D503</f>
        <v/>
      </c>
      <c r="B504" s="49">
        <f>'1_Raw_Games'!B503</f>
        <v/>
      </c>
      <c r="C504" s="48">
        <f>'1_Raw_Games'!P503</f>
        <v/>
      </c>
      <c r="D504" s="34">
        <f>COUNTIFS($A$4:$A$2271,A504,$B$4:$B$2271,"&gt;"&amp;B504)</f>
        <v/>
      </c>
      <c r="E504" s="34">
        <f>IF(D504&lt;'2_Params'!$B$13,1,0)</f>
        <v/>
      </c>
    </row>
    <row r="505" ht="15" customHeight="1" s="35">
      <c r="A505" s="48">
        <f>'1_Raw_Games'!D504</f>
        <v/>
      </c>
      <c r="B505" s="49">
        <f>'1_Raw_Games'!B504</f>
        <v/>
      </c>
      <c r="C505" s="48">
        <f>'1_Raw_Games'!P504</f>
        <v/>
      </c>
      <c r="D505" s="34">
        <f>COUNTIFS($A$4:$A$2271,A505,$B$4:$B$2271,"&gt;"&amp;B505)</f>
        <v/>
      </c>
      <c r="E505" s="34">
        <f>IF(D505&lt;'2_Params'!$B$13,1,0)</f>
        <v/>
      </c>
    </row>
    <row r="506" ht="15" customHeight="1" s="35">
      <c r="A506" s="48">
        <f>'1_Raw_Games'!D505</f>
        <v/>
      </c>
      <c r="B506" s="49">
        <f>'1_Raw_Games'!B505</f>
        <v/>
      </c>
      <c r="C506" s="48">
        <f>'1_Raw_Games'!P505</f>
        <v/>
      </c>
      <c r="D506" s="34">
        <f>COUNTIFS($A$4:$A$2271,A506,$B$4:$B$2271,"&gt;"&amp;B506)</f>
        <v/>
      </c>
      <c r="E506" s="34">
        <f>IF(D506&lt;'2_Params'!$B$13,1,0)</f>
        <v/>
      </c>
    </row>
    <row r="507" ht="15" customHeight="1" s="35">
      <c r="A507" s="48">
        <f>'1_Raw_Games'!D506</f>
        <v/>
      </c>
      <c r="B507" s="49">
        <f>'1_Raw_Games'!B506</f>
        <v/>
      </c>
      <c r="C507" s="48">
        <f>'1_Raw_Games'!P506</f>
        <v/>
      </c>
      <c r="D507" s="34">
        <f>COUNTIFS($A$4:$A$2271,A507,$B$4:$B$2271,"&gt;"&amp;B507)</f>
        <v/>
      </c>
      <c r="E507" s="34">
        <f>IF(D507&lt;'2_Params'!$B$13,1,0)</f>
        <v/>
      </c>
    </row>
    <row r="508" ht="15" customHeight="1" s="35">
      <c r="A508" s="48">
        <f>'1_Raw_Games'!D507</f>
        <v/>
      </c>
      <c r="B508" s="49">
        <f>'1_Raw_Games'!B507</f>
        <v/>
      </c>
      <c r="C508" s="48">
        <f>'1_Raw_Games'!P507</f>
        <v/>
      </c>
      <c r="D508" s="34">
        <f>COUNTIFS($A$4:$A$2271,A508,$B$4:$B$2271,"&gt;"&amp;B508)</f>
        <v/>
      </c>
      <c r="E508" s="34">
        <f>IF(D508&lt;'2_Params'!$B$13,1,0)</f>
        <v/>
      </c>
    </row>
    <row r="509" ht="15" customHeight="1" s="35">
      <c r="A509" s="48">
        <f>'1_Raw_Games'!D508</f>
        <v/>
      </c>
      <c r="B509" s="49">
        <f>'1_Raw_Games'!B508</f>
        <v/>
      </c>
      <c r="C509" s="48">
        <f>'1_Raw_Games'!P508</f>
        <v/>
      </c>
      <c r="D509" s="34">
        <f>COUNTIFS($A$4:$A$2271,A509,$B$4:$B$2271,"&gt;"&amp;B509)</f>
        <v/>
      </c>
      <c r="E509" s="34">
        <f>IF(D509&lt;'2_Params'!$B$13,1,0)</f>
        <v/>
      </c>
    </row>
    <row r="510" ht="15" customHeight="1" s="35">
      <c r="A510" s="48">
        <f>'1_Raw_Games'!D509</f>
        <v/>
      </c>
      <c r="B510" s="49">
        <f>'1_Raw_Games'!B509</f>
        <v/>
      </c>
      <c r="C510" s="48">
        <f>'1_Raw_Games'!P509</f>
        <v/>
      </c>
      <c r="D510" s="34">
        <f>COUNTIFS($A$4:$A$2271,A510,$B$4:$B$2271,"&gt;"&amp;B510)</f>
        <v/>
      </c>
      <c r="E510" s="34">
        <f>IF(D510&lt;'2_Params'!$B$13,1,0)</f>
        <v/>
      </c>
    </row>
    <row r="511" ht="15" customHeight="1" s="35">
      <c r="A511" s="48">
        <f>'1_Raw_Games'!D510</f>
        <v/>
      </c>
      <c r="B511" s="49">
        <f>'1_Raw_Games'!B510</f>
        <v/>
      </c>
      <c r="C511" s="48">
        <f>'1_Raw_Games'!P510</f>
        <v/>
      </c>
      <c r="D511" s="34">
        <f>COUNTIFS($A$4:$A$2271,A511,$B$4:$B$2271,"&gt;"&amp;B511)</f>
        <v/>
      </c>
      <c r="E511" s="34">
        <f>IF(D511&lt;'2_Params'!$B$13,1,0)</f>
        <v/>
      </c>
    </row>
    <row r="512" ht="15" customHeight="1" s="35">
      <c r="A512" s="48">
        <f>'1_Raw_Games'!D511</f>
        <v/>
      </c>
      <c r="B512" s="49">
        <f>'1_Raw_Games'!B511</f>
        <v/>
      </c>
      <c r="C512" s="48">
        <f>'1_Raw_Games'!P511</f>
        <v/>
      </c>
      <c r="D512" s="34">
        <f>COUNTIFS($A$4:$A$2271,A512,$B$4:$B$2271,"&gt;"&amp;B512)</f>
        <v/>
      </c>
      <c r="E512" s="34">
        <f>IF(D512&lt;'2_Params'!$B$13,1,0)</f>
        <v/>
      </c>
    </row>
    <row r="513" ht="15" customHeight="1" s="35">
      <c r="A513" s="48">
        <f>'1_Raw_Games'!D512</f>
        <v/>
      </c>
      <c r="B513" s="49">
        <f>'1_Raw_Games'!B512</f>
        <v/>
      </c>
      <c r="C513" s="48">
        <f>'1_Raw_Games'!P512</f>
        <v/>
      </c>
      <c r="D513" s="34">
        <f>COUNTIFS($A$4:$A$2271,A513,$B$4:$B$2271,"&gt;"&amp;B513)</f>
        <v/>
      </c>
      <c r="E513" s="34">
        <f>IF(D513&lt;'2_Params'!$B$13,1,0)</f>
        <v/>
      </c>
    </row>
    <row r="514" ht="15" customHeight="1" s="35">
      <c r="A514" s="48">
        <f>'1_Raw_Games'!D513</f>
        <v/>
      </c>
      <c r="B514" s="49">
        <f>'1_Raw_Games'!B513</f>
        <v/>
      </c>
      <c r="C514" s="48">
        <f>'1_Raw_Games'!P513</f>
        <v/>
      </c>
      <c r="D514" s="34">
        <f>COUNTIFS($A$4:$A$2271,A514,$B$4:$B$2271,"&gt;"&amp;B514)</f>
        <v/>
      </c>
      <c r="E514" s="34">
        <f>IF(D514&lt;'2_Params'!$B$13,1,0)</f>
        <v/>
      </c>
    </row>
    <row r="515" ht="15" customHeight="1" s="35">
      <c r="A515" s="48">
        <f>'1_Raw_Games'!D514</f>
        <v/>
      </c>
      <c r="B515" s="49">
        <f>'1_Raw_Games'!B514</f>
        <v/>
      </c>
      <c r="C515" s="48">
        <f>'1_Raw_Games'!P514</f>
        <v/>
      </c>
      <c r="D515" s="34">
        <f>COUNTIFS($A$4:$A$2271,A515,$B$4:$B$2271,"&gt;"&amp;B515)</f>
        <v/>
      </c>
      <c r="E515" s="34">
        <f>IF(D515&lt;'2_Params'!$B$13,1,0)</f>
        <v/>
      </c>
    </row>
    <row r="516" ht="15" customHeight="1" s="35">
      <c r="A516" s="48">
        <f>'1_Raw_Games'!D515</f>
        <v/>
      </c>
      <c r="B516" s="49">
        <f>'1_Raw_Games'!B515</f>
        <v/>
      </c>
      <c r="C516" s="48">
        <f>'1_Raw_Games'!P515</f>
        <v/>
      </c>
      <c r="D516" s="34">
        <f>COUNTIFS($A$4:$A$2271,A516,$B$4:$B$2271,"&gt;"&amp;B516)</f>
        <v/>
      </c>
      <c r="E516" s="34">
        <f>IF(D516&lt;'2_Params'!$B$13,1,0)</f>
        <v/>
      </c>
    </row>
    <row r="517" ht="15" customHeight="1" s="35">
      <c r="A517" s="48">
        <f>'1_Raw_Games'!D516</f>
        <v/>
      </c>
      <c r="B517" s="49">
        <f>'1_Raw_Games'!B516</f>
        <v/>
      </c>
      <c r="C517" s="48">
        <f>'1_Raw_Games'!P516</f>
        <v/>
      </c>
      <c r="D517" s="34">
        <f>COUNTIFS($A$4:$A$2271,A517,$B$4:$B$2271,"&gt;"&amp;B517)</f>
        <v/>
      </c>
      <c r="E517" s="34">
        <f>IF(D517&lt;'2_Params'!$B$13,1,0)</f>
        <v/>
      </c>
    </row>
    <row r="518" ht="15" customHeight="1" s="35">
      <c r="A518" s="48">
        <f>'1_Raw_Games'!D517</f>
        <v/>
      </c>
      <c r="B518" s="49">
        <f>'1_Raw_Games'!B517</f>
        <v/>
      </c>
      <c r="C518" s="48">
        <f>'1_Raw_Games'!P517</f>
        <v/>
      </c>
      <c r="D518" s="34">
        <f>COUNTIFS($A$4:$A$2271,A518,$B$4:$B$2271,"&gt;"&amp;B518)</f>
        <v/>
      </c>
      <c r="E518" s="34">
        <f>IF(D518&lt;'2_Params'!$B$13,1,0)</f>
        <v/>
      </c>
    </row>
    <row r="519" ht="15" customHeight="1" s="35">
      <c r="A519" s="48">
        <f>'1_Raw_Games'!D518</f>
        <v/>
      </c>
      <c r="B519" s="49">
        <f>'1_Raw_Games'!B518</f>
        <v/>
      </c>
      <c r="C519" s="48">
        <f>'1_Raw_Games'!P518</f>
        <v/>
      </c>
      <c r="D519" s="34">
        <f>COUNTIFS($A$4:$A$2271,A519,$B$4:$B$2271,"&gt;"&amp;B519)</f>
        <v/>
      </c>
      <c r="E519" s="34">
        <f>IF(D519&lt;'2_Params'!$B$13,1,0)</f>
        <v/>
      </c>
    </row>
    <row r="520" ht="15" customHeight="1" s="35">
      <c r="A520" s="48">
        <f>'1_Raw_Games'!D519</f>
        <v/>
      </c>
      <c r="B520" s="49">
        <f>'1_Raw_Games'!B519</f>
        <v/>
      </c>
      <c r="C520" s="48">
        <f>'1_Raw_Games'!P519</f>
        <v/>
      </c>
      <c r="D520" s="34">
        <f>COUNTIFS($A$4:$A$2271,A520,$B$4:$B$2271,"&gt;"&amp;B520)</f>
        <v/>
      </c>
      <c r="E520" s="34">
        <f>IF(D520&lt;'2_Params'!$B$13,1,0)</f>
        <v/>
      </c>
    </row>
    <row r="521" ht="15" customHeight="1" s="35">
      <c r="A521" s="48">
        <f>'1_Raw_Games'!D520</f>
        <v/>
      </c>
      <c r="B521" s="49">
        <f>'1_Raw_Games'!B520</f>
        <v/>
      </c>
      <c r="C521" s="48">
        <f>'1_Raw_Games'!P520</f>
        <v/>
      </c>
      <c r="D521" s="34">
        <f>COUNTIFS($A$4:$A$2271,A521,$B$4:$B$2271,"&gt;"&amp;B521)</f>
        <v/>
      </c>
      <c r="E521" s="34">
        <f>IF(D521&lt;'2_Params'!$B$13,1,0)</f>
        <v/>
      </c>
    </row>
    <row r="522" ht="15" customHeight="1" s="35">
      <c r="A522" s="48">
        <f>'1_Raw_Games'!D521</f>
        <v/>
      </c>
      <c r="B522" s="49">
        <f>'1_Raw_Games'!B521</f>
        <v/>
      </c>
      <c r="C522" s="48">
        <f>'1_Raw_Games'!P521</f>
        <v/>
      </c>
      <c r="D522" s="34">
        <f>COUNTIFS($A$4:$A$2271,A522,$B$4:$B$2271,"&gt;"&amp;B522)</f>
        <v/>
      </c>
      <c r="E522" s="34">
        <f>IF(D522&lt;'2_Params'!$B$13,1,0)</f>
        <v/>
      </c>
    </row>
    <row r="523" ht="15" customHeight="1" s="35">
      <c r="A523" s="48">
        <f>'1_Raw_Games'!D522</f>
        <v/>
      </c>
      <c r="B523" s="49">
        <f>'1_Raw_Games'!B522</f>
        <v/>
      </c>
      <c r="C523" s="48">
        <f>'1_Raw_Games'!P522</f>
        <v/>
      </c>
      <c r="D523" s="34">
        <f>COUNTIFS($A$4:$A$2271,A523,$B$4:$B$2271,"&gt;"&amp;B523)</f>
        <v/>
      </c>
      <c r="E523" s="34">
        <f>IF(D523&lt;'2_Params'!$B$13,1,0)</f>
        <v/>
      </c>
    </row>
    <row r="524" ht="15" customHeight="1" s="35">
      <c r="A524" s="48">
        <f>'1_Raw_Games'!D523</f>
        <v/>
      </c>
      <c r="B524" s="49">
        <f>'1_Raw_Games'!B523</f>
        <v/>
      </c>
      <c r="C524" s="48">
        <f>'1_Raw_Games'!P523</f>
        <v/>
      </c>
      <c r="D524" s="34">
        <f>COUNTIFS($A$4:$A$2271,A524,$B$4:$B$2271,"&gt;"&amp;B524)</f>
        <v/>
      </c>
      <c r="E524" s="34">
        <f>IF(D524&lt;'2_Params'!$B$13,1,0)</f>
        <v/>
      </c>
    </row>
    <row r="525" ht="15" customHeight="1" s="35">
      <c r="A525" s="48">
        <f>'1_Raw_Games'!D524</f>
        <v/>
      </c>
      <c r="B525" s="49">
        <f>'1_Raw_Games'!B524</f>
        <v/>
      </c>
      <c r="C525" s="48">
        <f>'1_Raw_Games'!P524</f>
        <v/>
      </c>
      <c r="D525" s="34">
        <f>COUNTIFS($A$4:$A$2271,A525,$B$4:$B$2271,"&gt;"&amp;B525)</f>
        <v/>
      </c>
      <c r="E525" s="34">
        <f>IF(D525&lt;'2_Params'!$B$13,1,0)</f>
        <v/>
      </c>
    </row>
    <row r="526" ht="15" customHeight="1" s="35">
      <c r="A526" s="48">
        <f>'1_Raw_Games'!D525</f>
        <v/>
      </c>
      <c r="B526" s="49">
        <f>'1_Raw_Games'!B525</f>
        <v/>
      </c>
      <c r="C526" s="48">
        <f>'1_Raw_Games'!P525</f>
        <v/>
      </c>
      <c r="D526" s="34">
        <f>COUNTIFS($A$4:$A$2271,A526,$B$4:$B$2271,"&gt;"&amp;B526)</f>
        <v/>
      </c>
      <c r="E526" s="34">
        <f>IF(D526&lt;'2_Params'!$B$13,1,0)</f>
        <v/>
      </c>
    </row>
    <row r="527" ht="15" customHeight="1" s="35">
      <c r="A527" s="48">
        <f>'1_Raw_Games'!D526</f>
        <v/>
      </c>
      <c r="B527" s="49">
        <f>'1_Raw_Games'!B526</f>
        <v/>
      </c>
      <c r="C527" s="48">
        <f>'1_Raw_Games'!P526</f>
        <v/>
      </c>
      <c r="D527" s="34">
        <f>COUNTIFS($A$4:$A$2271,A527,$B$4:$B$2271,"&gt;"&amp;B527)</f>
        <v/>
      </c>
      <c r="E527" s="34">
        <f>IF(D527&lt;'2_Params'!$B$13,1,0)</f>
        <v/>
      </c>
    </row>
    <row r="528" ht="15" customHeight="1" s="35">
      <c r="A528" s="48">
        <f>'1_Raw_Games'!D527</f>
        <v/>
      </c>
      <c r="B528" s="49">
        <f>'1_Raw_Games'!B527</f>
        <v/>
      </c>
      <c r="C528" s="48">
        <f>'1_Raw_Games'!P527</f>
        <v/>
      </c>
      <c r="D528" s="34">
        <f>COUNTIFS($A$4:$A$2271,A528,$B$4:$B$2271,"&gt;"&amp;B528)</f>
        <v/>
      </c>
      <c r="E528" s="34">
        <f>IF(D528&lt;'2_Params'!$B$13,1,0)</f>
        <v/>
      </c>
    </row>
    <row r="529" ht="15" customHeight="1" s="35">
      <c r="A529" s="48">
        <f>'1_Raw_Games'!D528</f>
        <v/>
      </c>
      <c r="B529" s="49">
        <f>'1_Raw_Games'!B528</f>
        <v/>
      </c>
      <c r="C529" s="48">
        <f>'1_Raw_Games'!P528</f>
        <v/>
      </c>
      <c r="D529" s="34">
        <f>COUNTIFS($A$4:$A$2271,A529,$B$4:$B$2271,"&gt;"&amp;B529)</f>
        <v/>
      </c>
      <c r="E529" s="34">
        <f>IF(D529&lt;'2_Params'!$B$13,1,0)</f>
        <v/>
      </c>
    </row>
    <row r="530" ht="15" customHeight="1" s="35">
      <c r="A530" s="48">
        <f>'1_Raw_Games'!D529</f>
        <v/>
      </c>
      <c r="B530" s="49">
        <f>'1_Raw_Games'!B529</f>
        <v/>
      </c>
      <c r="C530" s="48">
        <f>'1_Raw_Games'!P529</f>
        <v/>
      </c>
      <c r="D530" s="34">
        <f>COUNTIFS($A$4:$A$2271,A530,$B$4:$B$2271,"&gt;"&amp;B530)</f>
        <v/>
      </c>
      <c r="E530" s="34">
        <f>IF(D530&lt;'2_Params'!$B$13,1,0)</f>
        <v/>
      </c>
    </row>
    <row r="531" ht="15" customHeight="1" s="35">
      <c r="A531" s="48">
        <f>'1_Raw_Games'!D530</f>
        <v/>
      </c>
      <c r="B531" s="49">
        <f>'1_Raw_Games'!B530</f>
        <v/>
      </c>
      <c r="C531" s="48">
        <f>'1_Raw_Games'!P530</f>
        <v/>
      </c>
      <c r="D531" s="34">
        <f>COUNTIFS($A$4:$A$2271,A531,$B$4:$B$2271,"&gt;"&amp;B531)</f>
        <v/>
      </c>
      <c r="E531" s="34">
        <f>IF(D531&lt;'2_Params'!$B$13,1,0)</f>
        <v/>
      </c>
    </row>
    <row r="532" ht="15" customHeight="1" s="35">
      <c r="A532" s="48">
        <f>'1_Raw_Games'!D531</f>
        <v/>
      </c>
      <c r="B532" s="49">
        <f>'1_Raw_Games'!B531</f>
        <v/>
      </c>
      <c r="C532" s="48">
        <f>'1_Raw_Games'!P531</f>
        <v/>
      </c>
      <c r="D532" s="34">
        <f>COUNTIFS($A$4:$A$2271,A532,$B$4:$B$2271,"&gt;"&amp;B532)</f>
        <v/>
      </c>
      <c r="E532" s="34">
        <f>IF(D532&lt;'2_Params'!$B$13,1,0)</f>
        <v/>
      </c>
    </row>
    <row r="533" ht="15" customHeight="1" s="35">
      <c r="A533" s="48">
        <f>'1_Raw_Games'!D532</f>
        <v/>
      </c>
      <c r="B533" s="49">
        <f>'1_Raw_Games'!B532</f>
        <v/>
      </c>
      <c r="C533" s="48">
        <f>'1_Raw_Games'!P532</f>
        <v/>
      </c>
      <c r="D533" s="34">
        <f>COUNTIFS($A$4:$A$2271,A533,$B$4:$B$2271,"&gt;"&amp;B533)</f>
        <v/>
      </c>
      <c r="E533" s="34">
        <f>IF(D533&lt;'2_Params'!$B$13,1,0)</f>
        <v/>
      </c>
    </row>
    <row r="534" ht="15" customHeight="1" s="35">
      <c r="A534" s="48">
        <f>'1_Raw_Games'!D533</f>
        <v/>
      </c>
      <c r="B534" s="49">
        <f>'1_Raw_Games'!B533</f>
        <v/>
      </c>
      <c r="C534" s="48">
        <f>'1_Raw_Games'!P533</f>
        <v/>
      </c>
      <c r="D534" s="34">
        <f>COUNTIFS($A$4:$A$2271,A534,$B$4:$B$2271,"&gt;"&amp;B534)</f>
        <v/>
      </c>
      <c r="E534" s="34">
        <f>IF(D534&lt;'2_Params'!$B$13,1,0)</f>
        <v/>
      </c>
    </row>
    <row r="535" ht="15" customHeight="1" s="35">
      <c r="A535" s="48">
        <f>'1_Raw_Games'!D534</f>
        <v/>
      </c>
      <c r="B535" s="49">
        <f>'1_Raw_Games'!B534</f>
        <v/>
      </c>
      <c r="C535" s="48">
        <f>'1_Raw_Games'!P534</f>
        <v/>
      </c>
      <c r="D535" s="34">
        <f>COUNTIFS($A$4:$A$2271,A535,$B$4:$B$2271,"&gt;"&amp;B535)</f>
        <v/>
      </c>
      <c r="E535" s="34">
        <f>IF(D535&lt;'2_Params'!$B$13,1,0)</f>
        <v/>
      </c>
    </row>
    <row r="536" ht="15" customHeight="1" s="35">
      <c r="A536" s="48">
        <f>'1_Raw_Games'!D535</f>
        <v/>
      </c>
      <c r="B536" s="49">
        <f>'1_Raw_Games'!B535</f>
        <v/>
      </c>
      <c r="C536" s="48">
        <f>'1_Raw_Games'!P535</f>
        <v/>
      </c>
      <c r="D536" s="34">
        <f>COUNTIFS($A$4:$A$2271,A536,$B$4:$B$2271,"&gt;"&amp;B536)</f>
        <v/>
      </c>
      <c r="E536" s="34">
        <f>IF(D536&lt;'2_Params'!$B$13,1,0)</f>
        <v/>
      </c>
    </row>
    <row r="537" ht="15" customHeight="1" s="35">
      <c r="A537" s="48">
        <f>'1_Raw_Games'!D536</f>
        <v/>
      </c>
      <c r="B537" s="49">
        <f>'1_Raw_Games'!B536</f>
        <v/>
      </c>
      <c r="C537" s="48">
        <f>'1_Raw_Games'!P536</f>
        <v/>
      </c>
      <c r="D537" s="34">
        <f>COUNTIFS($A$4:$A$2271,A537,$B$4:$B$2271,"&gt;"&amp;B537)</f>
        <v/>
      </c>
      <c r="E537" s="34">
        <f>IF(D537&lt;'2_Params'!$B$13,1,0)</f>
        <v/>
      </c>
    </row>
    <row r="538" ht="15" customHeight="1" s="35">
      <c r="A538" s="48">
        <f>'1_Raw_Games'!D537</f>
        <v/>
      </c>
      <c r="B538" s="49">
        <f>'1_Raw_Games'!B537</f>
        <v/>
      </c>
      <c r="C538" s="48">
        <f>'1_Raw_Games'!P537</f>
        <v/>
      </c>
      <c r="D538" s="34">
        <f>COUNTIFS($A$4:$A$2271,A538,$B$4:$B$2271,"&gt;"&amp;B538)</f>
        <v/>
      </c>
      <c r="E538" s="34">
        <f>IF(D538&lt;'2_Params'!$B$13,1,0)</f>
        <v/>
      </c>
    </row>
    <row r="539" ht="15" customHeight="1" s="35">
      <c r="A539" s="48">
        <f>'1_Raw_Games'!D538</f>
        <v/>
      </c>
      <c r="B539" s="49">
        <f>'1_Raw_Games'!B538</f>
        <v/>
      </c>
      <c r="C539" s="48">
        <f>'1_Raw_Games'!P538</f>
        <v/>
      </c>
      <c r="D539" s="34">
        <f>COUNTIFS($A$4:$A$2271,A539,$B$4:$B$2271,"&gt;"&amp;B539)</f>
        <v/>
      </c>
      <c r="E539" s="34">
        <f>IF(D539&lt;'2_Params'!$B$13,1,0)</f>
        <v/>
      </c>
    </row>
    <row r="540" ht="15" customHeight="1" s="35">
      <c r="A540" s="48">
        <f>'1_Raw_Games'!D539</f>
        <v/>
      </c>
      <c r="B540" s="49">
        <f>'1_Raw_Games'!B539</f>
        <v/>
      </c>
      <c r="C540" s="48">
        <f>'1_Raw_Games'!P539</f>
        <v/>
      </c>
      <c r="D540" s="34">
        <f>COUNTIFS($A$4:$A$2271,A540,$B$4:$B$2271,"&gt;"&amp;B540)</f>
        <v/>
      </c>
      <c r="E540" s="34">
        <f>IF(D540&lt;'2_Params'!$B$13,1,0)</f>
        <v/>
      </c>
    </row>
    <row r="541" ht="15" customHeight="1" s="35">
      <c r="A541" s="48">
        <f>'1_Raw_Games'!D540</f>
        <v/>
      </c>
      <c r="B541" s="49">
        <f>'1_Raw_Games'!B540</f>
        <v/>
      </c>
      <c r="C541" s="48">
        <f>'1_Raw_Games'!P540</f>
        <v/>
      </c>
      <c r="D541" s="34">
        <f>COUNTIFS($A$4:$A$2271,A541,$B$4:$B$2271,"&gt;"&amp;B541)</f>
        <v/>
      </c>
      <c r="E541" s="34">
        <f>IF(D541&lt;'2_Params'!$B$13,1,0)</f>
        <v/>
      </c>
    </row>
    <row r="542" ht="15" customHeight="1" s="35">
      <c r="A542" s="48">
        <f>'1_Raw_Games'!D541</f>
        <v/>
      </c>
      <c r="B542" s="49">
        <f>'1_Raw_Games'!B541</f>
        <v/>
      </c>
      <c r="C542" s="48">
        <f>'1_Raw_Games'!P541</f>
        <v/>
      </c>
      <c r="D542" s="34">
        <f>COUNTIFS($A$4:$A$2271,A542,$B$4:$B$2271,"&gt;"&amp;B542)</f>
        <v/>
      </c>
      <c r="E542" s="34">
        <f>IF(D542&lt;'2_Params'!$B$13,1,0)</f>
        <v/>
      </c>
    </row>
    <row r="543" ht="15" customHeight="1" s="35">
      <c r="A543" s="48">
        <f>'1_Raw_Games'!D542</f>
        <v/>
      </c>
      <c r="B543" s="49">
        <f>'1_Raw_Games'!B542</f>
        <v/>
      </c>
      <c r="C543" s="48">
        <f>'1_Raw_Games'!P542</f>
        <v/>
      </c>
      <c r="D543" s="34">
        <f>COUNTIFS($A$4:$A$2271,A543,$B$4:$B$2271,"&gt;"&amp;B543)</f>
        <v/>
      </c>
      <c r="E543" s="34">
        <f>IF(D543&lt;'2_Params'!$B$13,1,0)</f>
        <v/>
      </c>
    </row>
    <row r="544" ht="15" customHeight="1" s="35">
      <c r="A544" s="48">
        <f>'1_Raw_Games'!D543</f>
        <v/>
      </c>
      <c r="B544" s="49">
        <f>'1_Raw_Games'!B543</f>
        <v/>
      </c>
      <c r="C544" s="48">
        <f>'1_Raw_Games'!P543</f>
        <v/>
      </c>
      <c r="D544" s="34">
        <f>COUNTIFS($A$4:$A$2271,A544,$B$4:$B$2271,"&gt;"&amp;B544)</f>
        <v/>
      </c>
      <c r="E544" s="34">
        <f>IF(D544&lt;'2_Params'!$B$13,1,0)</f>
        <v/>
      </c>
    </row>
    <row r="545" ht="15" customHeight="1" s="35">
      <c r="A545" s="48">
        <f>'1_Raw_Games'!D544</f>
        <v/>
      </c>
      <c r="B545" s="49">
        <f>'1_Raw_Games'!B544</f>
        <v/>
      </c>
      <c r="C545" s="48">
        <f>'1_Raw_Games'!P544</f>
        <v/>
      </c>
      <c r="D545" s="34">
        <f>COUNTIFS($A$4:$A$2271,A545,$B$4:$B$2271,"&gt;"&amp;B545)</f>
        <v/>
      </c>
      <c r="E545" s="34">
        <f>IF(D545&lt;'2_Params'!$B$13,1,0)</f>
        <v/>
      </c>
    </row>
    <row r="546" ht="15" customHeight="1" s="35">
      <c r="A546" s="48">
        <f>'1_Raw_Games'!D545</f>
        <v/>
      </c>
      <c r="B546" s="49">
        <f>'1_Raw_Games'!B545</f>
        <v/>
      </c>
      <c r="C546" s="48">
        <f>'1_Raw_Games'!P545</f>
        <v/>
      </c>
      <c r="D546" s="34">
        <f>COUNTIFS($A$4:$A$2271,A546,$B$4:$B$2271,"&gt;"&amp;B546)</f>
        <v/>
      </c>
      <c r="E546" s="34">
        <f>IF(D546&lt;'2_Params'!$B$13,1,0)</f>
        <v/>
      </c>
    </row>
    <row r="547" ht="15" customHeight="1" s="35">
      <c r="A547" s="48">
        <f>'1_Raw_Games'!D546</f>
        <v/>
      </c>
      <c r="B547" s="49">
        <f>'1_Raw_Games'!B546</f>
        <v/>
      </c>
      <c r="C547" s="48">
        <f>'1_Raw_Games'!P546</f>
        <v/>
      </c>
      <c r="D547" s="34">
        <f>COUNTIFS($A$4:$A$2271,A547,$B$4:$B$2271,"&gt;"&amp;B547)</f>
        <v/>
      </c>
      <c r="E547" s="34">
        <f>IF(D547&lt;'2_Params'!$B$13,1,0)</f>
        <v/>
      </c>
    </row>
    <row r="548" ht="15" customHeight="1" s="35">
      <c r="A548" s="48">
        <f>'1_Raw_Games'!D547</f>
        <v/>
      </c>
      <c r="B548" s="49">
        <f>'1_Raw_Games'!B547</f>
        <v/>
      </c>
      <c r="C548" s="48">
        <f>'1_Raw_Games'!P547</f>
        <v/>
      </c>
      <c r="D548" s="34">
        <f>COUNTIFS($A$4:$A$2271,A548,$B$4:$B$2271,"&gt;"&amp;B548)</f>
        <v/>
      </c>
      <c r="E548" s="34">
        <f>IF(D548&lt;'2_Params'!$B$13,1,0)</f>
        <v/>
      </c>
    </row>
    <row r="549" ht="15" customHeight="1" s="35">
      <c r="A549" s="48">
        <f>'1_Raw_Games'!D548</f>
        <v/>
      </c>
      <c r="B549" s="49">
        <f>'1_Raw_Games'!B548</f>
        <v/>
      </c>
      <c r="C549" s="48">
        <f>'1_Raw_Games'!P548</f>
        <v/>
      </c>
      <c r="D549" s="34">
        <f>COUNTIFS($A$4:$A$2271,A549,$B$4:$B$2271,"&gt;"&amp;B549)</f>
        <v/>
      </c>
      <c r="E549" s="34">
        <f>IF(D549&lt;'2_Params'!$B$13,1,0)</f>
        <v/>
      </c>
    </row>
    <row r="550" ht="15" customHeight="1" s="35">
      <c r="A550" s="48">
        <f>'1_Raw_Games'!D549</f>
        <v/>
      </c>
      <c r="B550" s="49">
        <f>'1_Raw_Games'!B549</f>
        <v/>
      </c>
      <c r="C550" s="48">
        <f>'1_Raw_Games'!P549</f>
        <v/>
      </c>
      <c r="D550" s="34">
        <f>COUNTIFS($A$4:$A$2271,A550,$B$4:$B$2271,"&gt;"&amp;B550)</f>
        <v/>
      </c>
      <c r="E550" s="34">
        <f>IF(D550&lt;'2_Params'!$B$13,1,0)</f>
        <v/>
      </c>
    </row>
    <row r="551" ht="15" customHeight="1" s="35">
      <c r="A551" s="48">
        <f>'1_Raw_Games'!D550</f>
        <v/>
      </c>
      <c r="B551" s="49">
        <f>'1_Raw_Games'!B550</f>
        <v/>
      </c>
      <c r="C551" s="48">
        <f>'1_Raw_Games'!P550</f>
        <v/>
      </c>
      <c r="D551" s="34">
        <f>COUNTIFS($A$4:$A$2271,A551,$B$4:$B$2271,"&gt;"&amp;B551)</f>
        <v/>
      </c>
      <c r="E551" s="34">
        <f>IF(D551&lt;'2_Params'!$B$13,1,0)</f>
        <v/>
      </c>
    </row>
    <row r="552" ht="15" customHeight="1" s="35">
      <c r="A552" s="48">
        <f>'1_Raw_Games'!D551</f>
        <v/>
      </c>
      <c r="B552" s="49">
        <f>'1_Raw_Games'!B551</f>
        <v/>
      </c>
      <c r="C552" s="48">
        <f>'1_Raw_Games'!P551</f>
        <v/>
      </c>
      <c r="D552" s="34">
        <f>COUNTIFS($A$4:$A$2271,A552,$B$4:$B$2271,"&gt;"&amp;B552)</f>
        <v/>
      </c>
      <c r="E552" s="34">
        <f>IF(D552&lt;'2_Params'!$B$13,1,0)</f>
        <v/>
      </c>
    </row>
    <row r="553" ht="15" customHeight="1" s="35">
      <c r="A553" s="48">
        <f>'1_Raw_Games'!D552</f>
        <v/>
      </c>
      <c r="B553" s="49">
        <f>'1_Raw_Games'!B552</f>
        <v/>
      </c>
      <c r="C553" s="48">
        <f>'1_Raw_Games'!P552</f>
        <v/>
      </c>
      <c r="D553" s="34">
        <f>COUNTIFS($A$4:$A$2271,A553,$B$4:$B$2271,"&gt;"&amp;B553)</f>
        <v/>
      </c>
      <c r="E553" s="34">
        <f>IF(D553&lt;'2_Params'!$B$13,1,0)</f>
        <v/>
      </c>
    </row>
    <row r="554" ht="15" customHeight="1" s="35">
      <c r="A554" s="48">
        <f>'1_Raw_Games'!D553</f>
        <v/>
      </c>
      <c r="B554" s="49">
        <f>'1_Raw_Games'!B553</f>
        <v/>
      </c>
      <c r="C554" s="48">
        <f>'1_Raw_Games'!P553</f>
        <v/>
      </c>
      <c r="D554" s="34">
        <f>COUNTIFS($A$4:$A$2271,A554,$B$4:$B$2271,"&gt;"&amp;B554)</f>
        <v/>
      </c>
      <c r="E554" s="34">
        <f>IF(D554&lt;'2_Params'!$B$13,1,0)</f>
        <v/>
      </c>
    </row>
    <row r="555" ht="15" customHeight="1" s="35">
      <c r="A555" s="48">
        <f>'1_Raw_Games'!D554</f>
        <v/>
      </c>
      <c r="B555" s="49">
        <f>'1_Raw_Games'!B554</f>
        <v/>
      </c>
      <c r="C555" s="48">
        <f>'1_Raw_Games'!P554</f>
        <v/>
      </c>
      <c r="D555" s="34">
        <f>COUNTIFS($A$4:$A$2271,A555,$B$4:$B$2271,"&gt;"&amp;B555)</f>
        <v/>
      </c>
      <c r="E555" s="34">
        <f>IF(D555&lt;'2_Params'!$B$13,1,0)</f>
        <v/>
      </c>
    </row>
    <row r="556" ht="15" customHeight="1" s="35">
      <c r="A556" s="48">
        <f>'1_Raw_Games'!D555</f>
        <v/>
      </c>
      <c r="B556" s="49">
        <f>'1_Raw_Games'!B555</f>
        <v/>
      </c>
      <c r="C556" s="48">
        <f>'1_Raw_Games'!P555</f>
        <v/>
      </c>
      <c r="D556" s="34">
        <f>COUNTIFS($A$4:$A$2271,A556,$B$4:$B$2271,"&gt;"&amp;B556)</f>
        <v/>
      </c>
      <c r="E556" s="34">
        <f>IF(D556&lt;'2_Params'!$B$13,1,0)</f>
        <v/>
      </c>
    </row>
    <row r="557" ht="15" customHeight="1" s="35">
      <c r="A557" s="48">
        <f>'1_Raw_Games'!D556</f>
        <v/>
      </c>
      <c r="B557" s="49">
        <f>'1_Raw_Games'!B556</f>
        <v/>
      </c>
      <c r="C557" s="48">
        <f>'1_Raw_Games'!P556</f>
        <v/>
      </c>
      <c r="D557" s="34">
        <f>COUNTIFS($A$4:$A$2271,A557,$B$4:$B$2271,"&gt;"&amp;B557)</f>
        <v/>
      </c>
      <c r="E557" s="34">
        <f>IF(D557&lt;'2_Params'!$B$13,1,0)</f>
        <v/>
      </c>
    </row>
    <row r="558" ht="15" customHeight="1" s="35">
      <c r="A558" s="48">
        <f>'1_Raw_Games'!D557</f>
        <v/>
      </c>
      <c r="B558" s="49">
        <f>'1_Raw_Games'!B557</f>
        <v/>
      </c>
      <c r="C558" s="48">
        <f>'1_Raw_Games'!P557</f>
        <v/>
      </c>
      <c r="D558" s="34">
        <f>COUNTIFS($A$4:$A$2271,A558,$B$4:$B$2271,"&gt;"&amp;B558)</f>
        <v/>
      </c>
      <c r="E558" s="34">
        <f>IF(D558&lt;'2_Params'!$B$13,1,0)</f>
        <v/>
      </c>
    </row>
    <row r="559" ht="15" customHeight="1" s="35">
      <c r="A559" s="48">
        <f>'1_Raw_Games'!D558</f>
        <v/>
      </c>
      <c r="B559" s="49">
        <f>'1_Raw_Games'!B558</f>
        <v/>
      </c>
      <c r="C559" s="48">
        <f>'1_Raw_Games'!P558</f>
        <v/>
      </c>
      <c r="D559" s="34">
        <f>COUNTIFS($A$4:$A$2271,A559,$B$4:$B$2271,"&gt;"&amp;B559)</f>
        <v/>
      </c>
      <c r="E559" s="34">
        <f>IF(D559&lt;'2_Params'!$B$13,1,0)</f>
        <v/>
      </c>
    </row>
    <row r="560" ht="15" customHeight="1" s="35">
      <c r="A560" s="48">
        <f>'1_Raw_Games'!D559</f>
        <v/>
      </c>
      <c r="B560" s="49">
        <f>'1_Raw_Games'!B559</f>
        <v/>
      </c>
      <c r="C560" s="48">
        <f>'1_Raw_Games'!P559</f>
        <v/>
      </c>
      <c r="D560" s="34">
        <f>COUNTIFS($A$4:$A$2271,A560,$B$4:$B$2271,"&gt;"&amp;B560)</f>
        <v/>
      </c>
      <c r="E560" s="34">
        <f>IF(D560&lt;'2_Params'!$B$13,1,0)</f>
        <v/>
      </c>
    </row>
    <row r="561" ht="15" customHeight="1" s="35">
      <c r="A561" s="48">
        <f>'1_Raw_Games'!D560</f>
        <v/>
      </c>
      <c r="B561" s="49">
        <f>'1_Raw_Games'!B560</f>
        <v/>
      </c>
      <c r="C561" s="48">
        <f>'1_Raw_Games'!P560</f>
        <v/>
      </c>
      <c r="D561" s="34">
        <f>COUNTIFS($A$4:$A$2271,A561,$B$4:$B$2271,"&gt;"&amp;B561)</f>
        <v/>
      </c>
      <c r="E561" s="34">
        <f>IF(D561&lt;'2_Params'!$B$13,1,0)</f>
        <v/>
      </c>
    </row>
    <row r="562" ht="15" customHeight="1" s="35">
      <c r="A562" s="48">
        <f>'1_Raw_Games'!D561</f>
        <v/>
      </c>
      <c r="B562" s="49">
        <f>'1_Raw_Games'!B561</f>
        <v/>
      </c>
      <c r="C562" s="48">
        <f>'1_Raw_Games'!P561</f>
        <v/>
      </c>
      <c r="D562" s="34">
        <f>COUNTIFS($A$4:$A$2271,A562,$B$4:$B$2271,"&gt;"&amp;B562)</f>
        <v/>
      </c>
      <c r="E562" s="34">
        <f>IF(D562&lt;'2_Params'!$B$13,1,0)</f>
        <v/>
      </c>
    </row>
    <row r="563" ht="15" customHeight="1" s="35">
      <c r="A563" s="48">
        <f>'1_Raw_Games'!D562</f>
        <v/>
      </c>
      <c r="B563" s="49">
        <f>'1_Raw_Games'!B562</f>
        <v/>
      </c>
      <c r="C563" s="48">
        <f>'1_Raw_Games'!P562</f>
        <v/>
      </c>
      <c r="D563" s="34">
        <f>COUNTIFS($A$4:$A$2271,A563,$B$4:$B$2271,"&gt;"&amp;B563)</f>
        <v/>
      </c>
      <c r="E563" s="34">
        <f>IF(D563&lt;'2_Params'!$B$13,1,0)</f>
        <v/>
      </c>
    </row>
    <row r="564" ht="15" customHeight="1" s="35">
      <c r="A564" s="48">
        <f>'1_Raw_Games'!D563</f>
        <v/>
      </c>
      <c r="B564" s="49">
        <f>'1_Raw_Games'!B563</f>
        <v/>
      </c>
      <c r="C564" s="48">
        <f>'1_Raw_Games'!P563</f>
        <v/>
      </c>
      <c r="D564" s="34">
        <f>COUNTIFS($A$4:$A$2271,A564,$B$4:$B$2271,"&gt;"&amp;B564)</f>
        <v/>
      </c>
      <c r="E564" s="34">
        <f>IF(D564&lt;'2_Params'!$B$13,1,0)</f>
        <v/>
      </c>
    </row>
    <row r="565" ht="15" customHeight="1" s="35">
      <c r="A565" s="48">
        <f>'1_Raw_Games'!D564</f>
        <v/>
      </c>
      <c r="B565" s="49">
        <f>'1_Raw_Games'!B564</f>
        <v/>
      </c>
      <c r="C565" s="48">
        <f>'1_Raw_Games'!P564</f>
        <v/>
      </c>
      <c r="D565" s="34">
        <f>COUNTIFS($A$4:$A$2271,A565,$B$4:$B$2271,"&gt;"&amp;B565)</f>
        <v/>
      </c>
      <c r="E565" s="34">
        <f>IF(D565&lt;'2_Params'!$B$13,1,0)</f>
        <v/>
      </c>
    </row>
    <row r="566" ht="15" customHeight="1" s="35">
      <c r="A566" s="48">
        <f>'1_Raw_Games'!D565</f>
        <v/>
      </c>
      <c r="B566" s="49">
        <f>'1_Raw_Games'!B565</f>
        <v/>
      </c>
      <c r="C566" s="48">
        <f>'1_Raw_Games'!P565</f>
        <v/>
      </c>
      <c r="D566" s="34">
        <f>COUNTIFS($A$4:$A$2271,A566,$B$4:$B$2271,"&gt;"&amp;B566)</f>
        <v/>
      </c>
      <c r="E566" s="34">
        <f>IF(D566&lt;'2_Params'!$B$13,1,0)</f>
        <v/>
      </c>
    </row>
    <row r="567" ht="15" customHeight="1" s="35">
      <c r="A567" s="48">
        <f>'1_Raw_Games'!D566</f>
        <v/>
      </c>
      <c r="B567" s="49">
        <f>'1_Raw_Games'!B566</f>
        <v/>
      </c>
      <c r="C567" s="48">
        <f>'1_Raw_Games'!P566</f>
        <v/>
      </c>
      <c r="D567" s="34">
        <f>COUNTIFS($A$4:$A$2271,A567,$B$4:$B$2271,"&gt;"&amp;B567)</f>
        <v/>
      </c>
      <c r="E567" s="34">
        <f>IF(D567&lt;'2_Params'!$B$13,1,0)</f>
        <v/>
      </c>
    </row>
    <row r="568" ht="15" customHeight="1" s="35">
      <c r="A568" s="48">
        <f>'1_Raw_Games'!D567</f>
        <v/>
      </c>
      <c r="B568" s="49">
        <f>'1_Raw_Games'!B567</f>
        <v/>
      </c>
      <c r="C568" s="48">
        <f>'1_Raw_Games'!P567</f>
        <v/>
      </c>
      <c r="D568" s="34">
        <f>COUNTIFS($A$4:$A$2271,A568,$B$4:$B$2271,"&gt;"&amp;B568)</f>
        <v/>
      </c>
      <c r="E568" s="34">
        <f>IF(D568&lt;'2_Params'!$B$13,1,0)</f>
        <v/>
      </c>
    </row>
    <row r="569" ht="15" customHeight="1" s="35">
      <c r="A569" s="48">
        <f>'1_Raw_Games'!D568</f>
        <v/>
      </c>
      <c r="B569" s="49">
        <f>'1_Raw_Games'!B568</f>
        <v/>
      </c>
      <c r="C569" s="48">
        <f>'1_Raw_Games'!P568</f>
        <v/>
      </c>
      <c r="D569" s="34">
        <f>COUNTIFS($A$4:$A$2271,A569,$B$4:$B$2271,"&gt;"&amp;B569)</f>
        <v/>
      </c>
      <c r="E569" s="34">
        <f>IF(D569&lt;'2_Params'!$B$13,1,0)</f>
        <v/>
      </c>
    </row>
    <row r="570" ht="15" customHeight="1" s="35">
      <c r="A570" s="48">
        <f>'1_Raw_Games'!D569</f>
        <v/>
      </c>
      <c r="B570" s="49">
        <f>'1_Raw_Games'!B569</f>
        <v/>
      </c>
      <c r="C570" s="48">
        <f>'1_Raw_Games'!P569</f>
        <v/>
      </c>
      <c r="D570" s="34">
        <f>COUNTIFS($A$4:$A$2271,A570,$B$4:$B$2271,"&gt;"&amp;B570)</f>
        <v/>
      </c>
      <c r="E570" s="34">
        <f>IF(D570&lt;'2_Params'!$B$13,1,0)</f>
        <v/>
      </c>
    </row>
    <row r="571" ht="15" customHeight="1" s="35">
      <c r="A571" s="48">
        <f>'1_Raw_Games'!D570</f>
        <v/>
      </c>
      <c r="B571" s="49">
        <f>'1_Raw_Games'!B570</f>
        <v/>
      </c>
      <c r="C571" s="48">
        <f>'1_Raw_Games'!P570</f>
        <v/>
      </c>
      <c r="D571" s="34">
        <f>COUNTIFS($A$4:$A$2271,A571,$B$4:$B$2271,"&gt;"&amp;B571)</f>
        <v/>
      </c>
      <c r="E571" s="34">
        <f>IF(D571&lt;'2_Params'!$B$13,1,0)</f>
        <v/>
      </c>
    </row>
    <row r="572" ht="15" customHeight="1" s="35">
      <c r="A572" s="48">
        <f>'1_Raw_Games'!D571</f>
        <v/>
      </c>
      <c r="B572" s="49">
        <f>'1_Raw_Games'!B571</f>
        <v/>
      </c>
      <c r="C572" s="48">
        <f>'1_Raw_Games'!P571</f>
        <v/>
      </c>
      <c r="D572" s="34">
        <f>COUNTIFS($A$4:$A$2271,A572,$B$4:$B$2271,"&gt;"&amp;B572)</f>
        <v/>
      </c>
      <c r="E572" s="34">
        <f>IF(D572&lt;'2_Params'!$B$13,1,0)</f>
        <v/>
      </c>
    </row>
    <row r="573" ht="15" customHeight="1" s="35">
      <c r="A573" s="48">
        <f>'1_Raw_Games'!D572</f>
        <v/>
      </c>
      <c r="B573" s="49">
        <f>'1_Raw_Games'!B572</f>
        <v/>
      </c>
      <c r="C573" s="48">
        <f>'1_Raw_Games'!P572</f>
        <v/>
      </c>
      <c r="D573" s="34">
        <f>COUNTIFS($A$4:$A$2271,A573,$B$4:$B$2271,"&gt;"&amp;B573)</f>
        <v/>
      </c>
      <c r="E573" s="34">
        <f>IF(D573&lt;'2_Params'!$B$13,1,0)</f>
        <v/>
      </c>
    </row>
    <row r="574" ht="15" customHeight="1" s="35">
      <c r="A574" s="48">
        <f>'1_Raw_Games'!D573</f>
        <v/>
      </c>
      <c r="B574" s="49">
        <f>'1_Raw_Games'!B573</f>
        <v/>
      </c>
      <c r="C574" s="48">
        <f>'1_Raw_Games'!P573</f>
        <v/>
      </c>
      <c r="D574" s="34">
        <f>COUNTIFS($A$4:$A$2271,A574,$B$4:$B$2271,"&gt;"&amp;B574)</f>
        <v/>
      </c>
      <c r="E574" s="34">
        <f>IF(D574&lt;'2_Params'!$B$13,1,0)</f>
        <v/>
      </c>
    </row>
    <row r="575" ht="15" customHeight="1" s="35">
      <c r="A575" s="48">
        <f>'1_Raw_Games'!D574</f>
        <v/>
      </c>
      <c r="B575" s="49">
        <f>'1_Raw_Games'!B574</f>
        <v/>
      </c>
      <c r="C575" s="48">
        <f>'1_Raw_Games'!P574</f>
        <v/>
      </c>
      <c r="D575" s="34">
        <f>COUNTIFS($A$4:$A$2271,A575,$B$4:$B$2271,"&gt;"&amp;B575)</f>
        <v/>
      </c>
      <c r="E575" s="34">
        <f>IF(D575&lt;'2_Params'!$B$13,1,0)</f>
        <v/>
      </c>
    </row>
    <row r="576" ht="15" customHeight="1" s="35">
      <c r="A576" s="48">
        <f>'1_Raw_Games'!D575</f>
        <v/>
      </c>
      <c r="B576" s="49">
        <f>'1_Raw_Games'!B575</f>
        <v/>
      </c>
      <c r="C576" s="48">
        <f>'1_Raw_Games'!P575</f>
        <v/>
      </c>
      <c r="D576" s="34">
        <f>COUNTIFS($A$4:$A$2271,A576,$B$4:$B$2271,"&gt;"&amp;B576)</f>
        <v/>
      </c>
      <c r="E576" s="34">
        <f>IF(D576&lt;'2_Params'!$B$13,1,0)</f>
        <v/>
      </c>
    </row>
    <row r="577" ht="15" customHeight="1" s="35">
      <c r="A577" s="48">
        <f>'1_Raw_Games'!D576</f>
        <v/>
      </c>
      <c r="B577" s="49">
        <f>'1_Raw_Games'!B576</f>
        <v/>
      </c>
      <c r="C577" s="48">
        <f>'1_Raw_Games'!P576</f>
        <v/>
      </c>
      <c r="D577" s="34">
        <f>COUNTIFS($A$4:$A$2271,A577,$B$4:$B$2271,"&gt;"&amp;B577)</f>
        <v/>
      </c>
      <c r="E577" s="34">
        <f>IF(D577&lt;'2_Params'!$B$13,1,0)</f>
        <v/>
      </c>
    </row>
    <row r="578" ht="15" customHeight="1" s="35">
      <c r="A578" s="48">
        <f>'1_Raw_Games'!D577</f>
        <v/>
      </c>
      <c r="B578" s="49">
        <f>'1_Raw_Games'!B577</f>
        <v/>
      </c>
      <c r="C578" s="48">
        <f>'1_Raw_Games'!P577</f>
        <v/>
      </c>
      <c r="D578" s="34">
        <f>COUNTIFS($A$4:$A$2271,A578,$B$4:$B$2271,"&gt;"&amp;B578)</f>
        <v/>
      </c>
      <c r="E578" s="34">
        <f>IF(D578&lt;'2_Params'!$B$13,1,0)</f>
        <v/>
      </c>
    </row>
    <row r="579" ht="15" customHeight="1" s="35">
      <c r="A579" s="48">
        <f>'1_Raw_Games'!D578</f>
        <v/>
      </c>
      <c r="B579" s="49">
        <f>'1_Raw_Games'!B578</f>
        <v/>
      </c>
      <c r="C579" s="48">
        <f>'1_Raw_Games'!P578</f>
        <v/>
      </c>
      <c r="D579" s="34">
        <f>COUNTIFS($A$4:$A$2271,A579,$B$4:$B$2271,"&gt;"&amp;B579)</f>
        <v/>
      </c>
      <c r="E579" s="34">
        <f>IF(D579&lt;'2_Params'!$B$13,1,0)</f>
        <v/>
      </c>
    </row>
    <row r="580" ht="15" customHeight="1" s="35">
      <c r="A580" s="48">
        <f>'1_Raw_Games'!D579</f>
        <v/>
      </c>
      <c r="B580" s="49">
        <f>'1_Raw_Games'!B579</f>
        <v/>
      </c>
      <c r="C580" s="48">
        <f>'1_Raw_Games'!P579</f>
        <v/>
      </c>
      <c r="D580" s="34">
        <f>COUNTIFS($A$4:$A$2271,A580,$B$4:$B$2271,"&gt;"&amp;B580)</f>
        <v/>
      </c>
      <c r="E580" s="34">
        <f>IF(D580&lt;'2_Params'!$B$13,1,0)</f>
        <v/>
      </c>
    </row>
    <row r="581" ht="15" customHeight="1" s="35">
      <c r="A581" s="48">
        <f>'1_Raw_Games'!D580</f>
        <v/>
      </c>
      <c r="B581" s="49">
        <f>'1_Raw_Games'!B580</f>
        <v/>
      </c>
      <c r="C581" s="48">
        <f>'1_Raw_Games'!P580</f>
        <v/>
      </c>
      <c r="D581" s="34">
        <f>COUNTIFS($A$4:$A$2271,A581,$B$4:$B$2271,"&gt;"&amp;B581)</f>
        <v/>
      </c>
      <c r="E581" s="34">
        <f>IF(D581&lt;'2_Params'!$B$13,1,0)</f>
        <v/>
      </c>
    </row>
    <row r="582" ht="15" customHeight="1" s="35">
      <c r="A582" s="48">
        <f>'1_Raw_Games'!D581</f>
        <v/>
      </c>
      <c r="B582" s="49">
        <f>'1_Raw_Games'!B581</f>
        <v/>
      </c>
      <c r="C582" s="48">
        <f>'1_Raw_Games'!P581</f>
        <v/>
      </c>
      <c r="D582" s="34">
        <f>COUNTIFS($A$4:$A$2271,A582,$B$4:$B$2271,"&gt;"&amp;B582)</f>
        <v/>
      </c>
      <c r="E582" s="34">
        <f>IF(D582&lt;'2_Params'!$B$13,1,0)</f>
        <v/>
      </c>
    </row>
    <row r="583" ht="15" customHeight="1" s="35">
      <c r="A583" s="48">
        <f>'1_Raw_Games'!D582</f>
        <v/>
      </c>
      <c r="B583" s="49">
        <f>'1_Raw_Games'!B582</f>
        <v/>
      </c>
      <c r="C583" s="48">
        <f>'1_Raw_Games'!P582</f>
        <v/>
      </c>
      <c r="D583" s="34">
        <f>COUNTIFS($A$4:$A$2271,A583,$B$4:$B$2271,"&gt;"&amp;B583)</f>
        <v/>
      </c>
      <c r="E583" s="34">
        <f>IF(D583&lt;'2_Params'!$B$13,1,0)</f>
        <v/>
      </c>
    </row>
    <row r="584" ht="15" customHeight="1" s="35">
      <c r="A584" s="48">
        <f>'1_Raw_Games'!D583</f>
        <v/>
      </c>
      <c r="B584" s="49">
        <f>'1_Raw_Games'!B583</f>
        <v/>
      </c>
      <c r="C584" s="48">
        <f>'1_Raw_Games'!P583</f>
        <v/>
      </c>
      <c r="D584" s="34">
        <f>COUNTIFS($A$4:$A$2271,A584,$B$4:$B$2271,"&gt;"&amp;B584)</f>
        <v/>
      </c>
      <c r="E584" s="34">
        <f>IF(D584&lt;'2_Params'!$B$13,1,0)</f>
        <v/>
      </c>
    </row>
    <row r="585" ht="15" customHeight="1" s="35">
      <c r="A585" s="48">
        <f>'1_Raw_Games'!D584</f>
        <v/>
      </c>
      <c r="B585" s="49">
        <f>'1_Raw_Games'!B584</f>
        <v/>
      </c>
      <c r="C585" s="48">
        <f>'1_Raw_Games'!P584</f>
        <v/>
      </c>
      <c r="D585" s="34">
        <f>COUNTIFS($A$4:$A$2271,A585,$B$4:$B$2271,"&gt;"&amp;B585)</f>
        <v/>
      </c>
      <c r="E585" s="34">
        <f>IF(D585&lt;'2_Params'!$B$13,1,0)</f>
        <v/>
      </c>
    </row>
    <row r="586" ht="15" customHeight="1" s="35">
      <c r="A586" s="48">
        <f>'1_Raw_Games'!D585</f>
        <v/>
      </c>
      <c r="B586" s="49">
        <f>'1_Raw_Games'!B585</f>
        <v/>
      </c>
      <c r="C586" s="48">
        <f>'1_Raw_Games'!P585</f>
        <v/>
      </c>
      <c r="D586" s="34">
        <f>COUNTIFS($A$4:$A$2271,A586,$B$4:$B$2271,"&gt;"&amp;B586)</f>
        <v/>
      </c>
      <c r="E586" s="34">
        <f>IF(D586&lt;'2_Params'!$B$13,1,0)</f>
        <v/>
      </c>
    </row>
    <row r="587" ht="15" customHeight="1" s="35">
      <c r="A587" s="48">
        <f>'1_Raw_Games'!D586</f>
        <v/>
      </c>
      <c r="B587" s="49">
        <f>'1_Raw_Games'!B586</f>
        <v/>
      </c>
      <c r="C587" s="48">
        <f>'1_Raw_Games'!P586</f>
        <v/>
      </c>
      <c r="D587" s="34">
        <f>COUNTIFS($A$4:$A$2271,A587,$B$4:$B$2271,"&gt;"&amp;B587)</f>
        <v/>
      </c>
      <c r="E587" s="34">
        <f>IF(D587&lt;'2_Params'!$B$13,1,0)</f>
        <v/>
      </c>
    </row>
    <row r="588" ht="15" customHeight="1" s="35">
      <c r="A588" s="48">
        <f>'1_Raw_Games'!D587</f>
        <v/>
      </c>
      <c r="B588" s="49">
        <f>'1_Raw_Games'!B587</f>
        <v/>
      </c>
      <c r="C588" s="48">
        <f>'1_Raw_Games'!P587</f>
        <v/>
      </c>
      <c r="D588" s="34">
        <f>COUNTIFS($A$4:$A$2271,A588,$B$4:$B$2271,"&gt;"&amp;B588)</f>
        <v/>
      </c>
      <c r="E588" s="34">
        <f>IF(D588&lt;'2_Params'!$B$13,1,0)</f>
        <v/>
      </c>
    </row>
    <row r="589" ht="15" customHeight="1" s="35">
      <c r="A589" s="48">
        <f>'1_Raw_Games'!D588</f>
        <v/>
      </c>
      <c r="B589" s="49">
        <f>'1_Raw_Games'!B588</f>
        <v/>
      </c>
      <c r="C589" s="48">
        <f>'1_Raw_Games'!P588</f>
        <v/>
      </c>
      <c r="D589" s="34">
        <f>COUNTIFS($A$4:$A$2271,A589,$B$4:$B$2271,"&gt;"&amp;B589)</f>
        <v/>
      </c>
      <c r="E589" s="34">
        <f>IF(D589&lt;'2_Params'!$B$13,1,0)</f>
        <v/>
      </c>
    </row>
    <row r="590" ht="15" customHeight="1" s="35">
      <c r="A590" s="48">
        <f>'1_Raw_Games'!D589</f>
        <v/>
      </c>
      <c r="B590" s="49">
        <f>'1_Raw_Games'!B589</f>
        <v/>
      </c>
      <c r="C590" s="48">
        <f>'1_Raw_Games'!P589</f>
        <v/>
      </c>
      <c r="D590" s="34">
        <f>COUNTIFS($A$4:$A$2271,A590,$B$4:$B$2271,"&gt;"&amp;B590)</f>
        <v/>
      </c>
      <c r="E590" s="34">
        <f>IF(D590&lt;'2_Params'!$B$13,1,0)</f>
        <v/>
      </c>
    </row>
    <row r="591" ht="15" customHeight="1" s="35">
      <c r="A591" s="48">
        <f>'1_Raw_Games'!D590</f>
        <v/>
      </c>
      <c r="B591" s="49">
        <f>'1_Raw_Games'!B590</f>
        <v/>
      </c>
      <c r="C591" s="48">
        <f>'1_Raw_Games'!P590</f>
        <v/>
      </c>
      <c r="D591" s="34">
        <f>COUNTIFS($A$4:$A$2271,A591,$B$4:$B$2271,"&gt;"&amp;B591)</f>
        <v/>
      </c>
      <c r="E591" s="34">
        <f>IF(D591&lt;'2_Params'!$B$13,1,0)</f>
        <v/>
      </c>
    </row>
    <row r="592" ht="15" customHeight="1" s="35">
      <c r="A592" s="48">
        <f>'1_Raw_Games'!D591</f>
        <v/>
      </c>
      <c r="B592" s="49">
        <f>'1_Raw_Games'!B591</f>
        <v/>
      </c>
      <c r="C592" s="48">
        <f>'1_Raw_Games'!P591</f>
        <v/>
      </c>
      <c r="D592" s="34">
        <f>COUNTIFS($A$4:$A$2271,A592,$B$4:$B$2271,"&gt;"&amp;B592)</f>
        <v/>
      </c>
      <c r="E592" s="34">
        <f>IF(D592&lt;'2_Params'!$B$13,1,0)</f>
        <v/>
      </c>
    </row>
    <row r="593" ht="15" customHeight="1" s="35">
      <c r="A593" s="48">
        <f>'1_Raw_Games'!D592</f>
        <v/>
      </c>
      <c r="B593" s="49">
        <f>'1_Raw_Games'!B592</f>
        <v/>
      </c>
      <c r="C593" s="48">
        <f>'1_Raw_Games'!P592</f>
        <v/>
      </c>
      <c r="D593" s="34">
        <f>COUNTIFS($A$4:$A$2271,A593,$B$4:$B$2271,"&gt;"&amp;B593)</f>
        <v/>
      </c>
      <c r="E593" s="34">
        <f>IF(D593&lt;'2_Params'!$B$13,1,0)</f>
        <v/>
      </c>
    </row>
    <row r="594" ht="15" customHeight="1" s="35">
      <c r="A594" s="48">
        <f>'1_Raw_Games'!D593</f>
        <v/>
      </c>
      <c r="B594" s="49">
        <f>'1_Raw_Games'!B593</f>
        <v/>
      </c>
      <c r="C594" s="48">
        <f>'1_Raw_Games'!P593</f>
        <v/>
      </c>
      <c r="D594" s="34">
        <f>COUNTIFS($A$4:$A$2271,A594,$B$4:$B$2271,"&gt;"&amp;B594)</f>
        <v/>
      </c>
      <c r="E594" s="34">
        <f>IF(D594&lt;'2_Params'!$B$13,1,0)</f>
        <v/>
      </c>
    </row>
    <row r="595" ht="15" customHeight="1" s="35">
      <c r="A595" s="48">
        <f>'1_Raw_Games'!D594</f>
        <v/>
      </c>
      <c r="B595" s="49">
        <f>'1_Raw_Games'!B594</f>
        <v/>
      </c>
      <c r="C595" s="48">
        <f>'1_Raw_Games'!P594</f>
        <v/>
      </c>
      <c r="D595" s="34">
        <f>COUNTIFS($A$4:$A$2271,A595,$B$4:$B$2271,"&gt;"&amp;B595)</f>
        <v/>
      </c>
      <c r="E595" s="34">
        <f>IF(D595&lt;'2_Params'!$B$13,1,0)</f>
        <v/>
      </c>
    </row>
    <row r="596" ht="15" customHeight="1" s="35">
      <c r="A596" s="48">
        <f>'1_Raw_Games'!D595</f>
        <v/>
      </c>
      <c r="B596" s="49">
        <f>'1_Raw_Games'!B595</f>
        <v/>
      </c>
      <c r="C596" s="48">
        <f>'1_Raw_Games'!P595</f>
        <v/>
      </c>
      <c r="D596" s="34">
        <f>COUNTIFS($A$4:$A$2271,A596,$B$4:$B$2271,"&gt;"&amp;B596)</f>
        <v/>
      </c>
      <c r="E596" s="34">
        <f>IF(D596&lt;'2_Params'!$B$13,1,0)</f>
        <v/>
      </c>
    </row>
    <row r="597" ht="15" customHeight="1" s="35">
      <c r="A597" s="48">
        <f>'1_Raw_Games'!D596</f>
        <v/>
      </c>
      <c r="B597" s="49">
        <f>'1_Raw_Games'!B596</f>
        <v/>
      </c>
      <c r="C597" s="48">
        <f>'1_Raw_Games'!P596</f>
        <v/>
      </c>
      <c r="D597" s="34">
        <f>COUNTIFS($A$4:$A$2271,A597,$B$4:$B$2271,"&gt;"&amp;B597)</f>
        <v/>
      </c>
      <c r="E597" s="34">
        <f>IF(D597&lt;'2_Params'!$B$13,1,0)</f>
        <v/>
      </c>
    </row>
    <row r="598" ht="15" customHeight="1" s="35">
      <c r="A598" s="48">
        <f>'1_Raw_Games'!D597</f>
        <v/>
      </c>
      <c r="B598" s="49">
        <f>'1_Raw_Games'!B597</f>
        <v/>
      </c>
      <c r="C598" s="48">
        <f>'1_Raw_Games'!P597</f>
        <v/>
      </c>
      <c r="D598" s="34">
        <f>COUNTIFS($A$4:$A$2271,A598,$B$4:$B$2271,"&gt;"&amp;B598)</f>
        <v/>
      </c>
      <c r="E598" s="34">
        <f>IF(D598&lt;'2_Params'!$B$13,1,0)</f>
        <v/>
      </c>
    </row>
    <row r="599" ht="15" customHeight="1" s="35">
      <c r="A599" s="48">
        <f>'1_Raw_Games'!D598</f>
        <v/>
      </c>
      <c r="B599" s="49">
        <f>'1_Raw_Games'!B598</f>
        <v/>
      </c>
      <c r="C599" s="48">
        <f>'1_Raw_Games'!P598</f>
        <v/>
      </c>
      <c r="D599" s="34">
        <f>COUNTIFS($A$4:$A$2271,A599,$B$4:$B$2271,"&gt;"&amp;B599)</f>
        <v/>
      </c>
      <c r="E599" s="34">
        <f>IF(D599&lt;'2_Params'!$B$13,1,0)</f>
        <v/>
      </c>
    </row>
    <row r="600" ht="15" customHeight="1" s="35">
      <c r="A600" s="48">
        <f>'1_Raw_Games'!D599</f>
        <v/>
      </c>
      <c r="B600" s="49">
        <f>'1_Raw_Games'!B599</f>
        <v/>
      </c>
      <c r="C600" s="48">
        <f>'1_Raw_Games'!P599</f>
        <v/>
      </c>
      <c r="D600" s="34">
        <f>COUNTIFS($A$4:$A$2271,A600,$B$4:$B$2271,"&gt;"&amp;B600)</f>
        <v/>
      </c>
      <c r="E600" s="34">
        <f>IF(D600&lt;'2_Params'!$B$13,1,0)</f>
        <v/>
      </c>
    </row>
    <row r="601" ht="15" customHeight="1" s="35">
      <c r="A601" s="48">
        <f>'1_Raw_Games'!D600</f>
        <v/>
      </c>
      <c r="B601" s="49">
        <f>'1_Raw_Games'!B600</f>
        <v/>
      </c>
      <c r="C601" s="48">
        <f>'1_Raw_Games'!P600</f>
        <v/>
      </c>
      <c r="D601" s="34">
        <f>COUNTIFS($A$4:$A$2271,A601,$B$4:$B$2271,"&gt;"&amp;B601)</f>
        <v/>
      </c>
      <c r="E601" s="34">
        <f>IF(D601&lt;'2_Params'!$B$13,1,0)</f>
        <v/>
      </c>
    </row>
    <row r="602" ht="15" customHeight="1" s="35">
      <c r="A602" s="48">
        <f>'1_Raw_Games'!D601</f>
        <v/>
      </c>
      <c r="B602" s="49">
        <f>'1_Raw_Games'!B601</f>
        <v/>
      </c>
      <c r="C602" s="48">
        <f>'1_Raw_Games'!P601</f>
        <v/>
      </c>
      <c r="D602" s="34">
        <f>COUNTIFS($A$4:$A$2271,A602,$B$4:$B$2271,"&gt;"&amp;B602)</f>
        <v/>
      </c>
      <c r="E602" s="34">
        <f>IF(D602&lt;'2_Params'!$B$13,1,0)</f>
        <v/>
      </c>
    </row>
    <row r="603" ht="15" customHeight="1" s="35">
      <c r="A603" s="48">
        <f>'1_Raw_Games'!D602</f>
        <v/>
      </c>
      <c r="B603" s="49">
        <f>'1_Raw_Games'!B602</f>
        <v/>
      </c>
      <c r="C603" s="48">
        <f>'1_Raw_Games'!P602</f>
        <v/>
      </c>
      <c r="D603" s="34">
        <f>COUNTIFS($A$4:$A$2271,A603,$B$4:$B$2271,"&gt;"&amp;B603)</f>
        <v/>
      </c>
      <c r="E603" s="34">
        <f>IF(D603&lt;'2_Params'!$B$13,1,0)</f>
        <v/>
      </c>
    </row>
    <row r="604" ht="15" customHeight="1" s="35">
      <c r="A604" s="48">
        <f>'1_Raw_Games'!D603</f>
        <v/>
      </c>
      <c r="B604" s="49">
        <f>'1_Raw_Games'!B603</f>
        <v/>
      </c>
      <c r="C604" s="48">
        <f>'1_Raw_Games'!P603</f>
        <v/>
      </c>
      <c r="D604" s="34">
        <f>COUNTIFS($A$4:$A$2271,A604,$B$4:$B$2271,"&gt;"&amp;B604)</f>
        <v/>
      </c>
      <c r="E604" s="34">
        <f>IF(D604&lt;'2_Params'!$B$13,1,0)</f>
        <v/>
      </c>
    </row>
    <row r="605" ht="15" customHeight="1" s="35">
      <c r="A605" s="48">
        <f>'1_Raw_Games'!D604</f>
        <v/>
      </c>
      <c r="B605" s="49">
        <f>'1_Raw_Games'!B604</f>
        <v/>
      </c>
      <c r="C605" s="48">
        <f>'1_Raw_Games'!P604</f>
        <v/>
      </c>
      <c r="D605" s="34">
        <f>COUNTIFS($A$4:$A$2271,A605,$B$4:$B$2271,"&gt;"&amp;B605)</f>
        <v/>
      </c>
      <c r="E605" s="34">
        <f>IF(D605&lt;'2_Params'!$B$13,1,0)</f>
        <v/>
      </c>
    </row>
    <row r="606" ht="15" customHeight="1" s="35">
      <c r="A606" s="48">
        <f>'1_Raw_Games'!D605</f>
        <v/>
      </c>
      <c r="B606" s="49">
        <f>'1_Raw_Games'!B605</f>
        <v/>
      </c>
      <c r="C606" s="48">
        <f>'1_Raw_Games'!P605</f>
        <v/>
      </c>
      <c r="D606" s="34">
        <f>COUNTIFS($A$4:$A$2271,A606,$B$4:$B$2271,"&gt;"&amp;B606)</f>
        <v/>
      </c>
      <c r="E606" s="34">
        <f>IF(D606&lt;'2_Params'!$B$13,1,0)</f>
        <v/>
      </c>
    </row>
    <row r="607" ht="15" customHeight="1" s="35">
      <c r="A607" s="48">
        <f>'1_Raw_Games'!D606</f>
        <v/>
      </c>
      <c r="B607" s="49">
        <f>'1_Raw_Games'!B606</f>
        <v/>
      </c>
      <c r="C607" s="48">
        <f>'1_Raw_Games'!P606</f>
        <v/>
      </c>
      <c r="D607" s="34">
        <f>COUNTIFS($A$4:$A$2271,A607,$B$4:$B$2271,"&gt;"&amp;B607)</f>
        <v/>
      </c>
      <c r="E607" s="34">
        <f>IF(D607&lt;'2_Params'!$B$13,1,0)</f>
        <v/>
      </c>
    </row>
    <row r="608" ht="15" customHeight="1" s="35">
      <c r="A608" s="48">
        <f>'1_Raw_Games'!D607</f>
        <v/>
      </c>
      <c r="B608" s="49">
        <f>'1_Raw_Games'!B607</f>
        <v/>
      </c>
      <c r="C608" s="48">
        <f>'1_Raw_Games'!P607</f>
        <v/>
      </c>
      <c r="D608" s="34">
        <f>COUNTIFS($A$4:$A$2271,A608,$B$4:$B$2271,"&gt;"&amp;B608)</f>
        <v/>
      </c>
      <c r="E608" s="34">
        <f>IF(D608&lt;'2_Params'!$B$13,1,0)</f>
        <v/>
      </c>
    </row>
    <row r="609" ht="15" customHeight="1" s="35">
      <c r="A609" s="48">
        <f>'1_Raw_Games'!D608</f>
        <v/>
      </c>
      <c r="B609" s="49">
        <f>'1_Raw_Games'!B608</f>
        <v/>
      </c>
      <c r="C609" s="48">
        <f>'1_Raw_Games'!P608</f>
        <v/>
      </c>
      <c r="D609" s="34">
        <f>COUNTIFS($A$4:$A$2271,A609,$B$4:$B$2271,"&gt;"&amp;B609)</f>
        <v/>
      </c>
      <c r="E609" s="34">
        <f>IF(D609&lt;'2_Params'!$B$13,1,0)</f>
        <v/>
      </c>
    </row>
    <row r="610" ht="15" customHeight="1" s="35">
      <c r="A610" s="48">
        <f>'1_Raw_Games'!D609</f>
        <v/>
      </c>
      <c r="B610" s="49">
        <f>'1_Raw_Games'!B609</f>
        <v/>
      </c>
      <c r="C610" s="48">
        <f>'1_Raw_Games'!P609</f>
        <v/>
      </c>
      <c r="D610" s="34">
        <f>COUNTIFS($A$4:$A$2271,A610,$B$4:$B$2271,"&gt;"&amp;B610)</f>
        <v/>
      </c>
      <c r="E610" s="34">
        <f>IF(D610&lt;'2_Params'!$B$13,1,0)</f>
        <v/>
      </c>
    </row>
    <row r="611" ht="15" customHeight="1" s="35">
      <c r="A611" s="48">
        <f>'1_Raw_Games'!D610</f>
        <v/>
      </c>
      <c r="B611" s="49">
        <f>'1_Raw_Games'!B610</f>
        <v/>
      </c>
      <c r="C611" s="48">
        <f>'1_Raw_Games'!P610</f>
        <v/>
      </c>
      <c r="D611" s="34">
        <f>COUNTIFS($A$4:$A$2271,A611,$B$4:$B$2271,"&gt;"&amp;B611)</f>
        <v/>
      </c>
      <c r="E611" s="34">
        <f>IF(D611&lt;'2_Params'!$B$13,1,0)</f>
        <v/>
      </c>
    </row>
    <row r="612" ht="15" customHeight="1" s="35">
      <c r="A612" s="48">
        <f>'1_Raw_Games'!D611</f>
        <v/>
      </c>
      <c r="B612" s="49">
        <f>'1_Raw_Games'!B611</f>
        <v/>
      </c>
      <c r="C612" s="48">
        <f>'1_Raw_Games'!P611</f>
        <v/>
      </c>
      <c r="D612" s="34">
        <f>COUNTIFS($A$4:$A$2271,A612,$B$4:$B$2271,"&gt;"&amp;B612)</f>
        <v/>
      </c>
      <c r="E612" s="34">
        <f>IF(D612&lt;'2_Params'!$B$13,1,0)</f>
        <v/>
      </c>
    </row>
    <row r="613" ht="15" customHeight="1" s="35">
      <c r="A613" s="48">
        <f>'1_Raw_Games'!D612</f>
        <v/>
      </c>
      <c r="B613" s="49">
        <f>'1_Raw_Games'!B612</f>
        <v/>
      </c>
      <c r="C613" s="48">
        <f>'1_Raw_Games'!P612</f>
        <v/>
      </c>
      <c r="D613" s="34">
        <f>COUNTIFS($A$4:$A$2271,A613,$B$4:$B$2271,"&gt;"&amp;B613)</f>
        <v/>
      </c>
      <c r="E613" s="34">
        <f>IF(D613&lt;'2_Params'!$B$13,1,0)</f>
        <v/>
      </c>
    </row>
    <row r="614" ht="15" customHeight="1" s="35">
      <c r="A614" s="48">
        <f>'1_Raw_Games'!D613</f>
        <v/>
      </c>
      <c r="B614" s="49">
        <f>'1_Raw_Games'!B613</f>
        <v/>
      </c>
      <c r="C614" s="48">
        <f>'1_Raw_Games'!P613</f>
        <v/>
      </c>
      <c r="D614" s="34">
        <f>COUNTIFS($A$4:$A$2271,A614,$B$4:$B$2271,"&gt;"&amp;B614)</f>
        <v/>
      </c>
      <c r="E614" s="34">
        <f>IF(D614&lt;'2_Params'!$B$13,1,0)</f>
        <v/>
      </c>
    </row>
    <row r="615" ht="15" customHeight="1" s="35">
      <c r="A615" s="48">
        <f>'1_Raw_Games'!D614</f>
        <v/>
      </c>
      <c r="B615" s="49">
        <f>'1_Raw_Games'!B614</f>
        <v/>
      </c>
      <c r="C615" s="48">
        <f>'1_Raw_Games'!P614</f>
        <v/>
      </c>
      <c r="D615" s="34">
        <f>COUNTIFS($A$4:$A$2271,A615,$B$4:$B$2271,"&gt;"&amp;B615)</f>
        <v/>
      </c>
      <c r="E615" s="34">
        <f>IF(D615&lt;'2_Params'!$B$13,1,0)</f>
        <v/>
      </c>
    </row>
    <row r="616" ht="15" customHeight="1" s="35">
      <c r="A616" s="48">
        <f>'1_Raw_Games'!D615</f>
        <v/>
      </c>
      <c r="B616" s="49">
        <f>'1_Raw_Games'!B615</f>
        <v/>
      </c>
      <c r="C616" s="48">
        <f>'1_Raw_Games'!P615</f>
        <v/>
      </c>
      <c r="D616" s="34">
        <f>COUNTIFS($A$4:$A$2271,A616,$B$4:$B$2271,"&gt;"&amp;B616)</f>
        <v/>
      </c>
      <c r="E616" s="34">
        <f>IF(D616&lt;'2_Params'!$B$13,1,0)</f>
        <v/>
      </c>
    </row>
    <row r="617" ht="15" customHeight="1" s="35">
      <c r="A617" s="48">
        <f>'1_Raw_Games'!D616</f>
        <v/>
      </c>
      <c r="B617" s="49">
        <f>'1_Raw_Games'!B616</f>
        <v/>
      </c>
      <c r="C617" s="48">
        <f>'1_Raw_Games'!P616</f>
        <v/>
      </c>
      <c r="D617" s="34">
        <f>COUNTIFS($A$4:$A$2271,A617,$B$4:$B$2271,"&gt;"&amp;B617)</f>
        <v/>
      </c>
      <c r="E617" s="34">
        <f>IF(D617&lt;'2_Params'!$B$13,1,0)</f>
        <v/>
      </c>
    </row>
    <row r="618" ht="15" customHeight="1" s="35">
      <c r="A618" s="48">
        <f>'1_Raw_Games'!D617</f>
        <v/>
      </c>
      <c r="B618" s="49">
        <f>'1_Raw_Games'!B617</f>
        <v/>
      </c>
      <c r="C618" s="48">
        <f>'1_Raw_Games'!P617</f>
        <v/>
      </c>
      <c r="D618" s="34">
        <f>COUNTIFS($A$4:$A$2271,A618,$B$4:$B$2271,"&gt;"&amp;B618)</f>
        <v/>
      </c>
      <c r="E618" s="34">
        <f>IF(D618&lt;'2_Params'!$B$13,1,0)</f>
        <v/>
      </c>
    </row>
    <row r="619" ht="15" customHeight="1" s="35">
      <c r="A619" s="48">
        <f>'1_Raw_Games'!D618</f>
        <v/>
      </c>
      <c r="B619" s="49">
        <f>'1_Raw_Games'!B618</f>
        <v/>
      </c>
      <c r="C619" s="48">
        <f>'1_Raw_Games'!P618</f>
        <v/>
      </c>
      <c r="D619" s="34">
        <f>COUNTIFS($A$4:$A$2271,A619,$B$4:$B$2271,"&gt;"&amp;B619)</f>
        <v/>
      </c>
      <c r="E619" s="34">
        <f>IF(D619&lt;'2_Params'!$B$13,1,0)</f>
        <v/>
      </c>
    </row>
    <row r="620" ht="15" customHeight="1" s="35">
      <c r="A620" s="48">
        <f>'1_Raw_Games'!D619</f>
        <v/>
      </c>
      <c r="B620" s="49">
        <f>'1_Raw_Games'!B619</f>
        <v/>
      </c>
      <c r="C620" s="48">
        <f>'1_Raw_Games'!P619</f>
        <v/>
      </c>
      <c r="D620" s="34">
        <f>COUNTIFS($A$4:$A$2271,A620,$B$4:$B$2271,"&gt;"&amp;B620)</f>
        <v/>
      </c>
      <c r="E620" s="34">
        <f>IF(D620&lt;'2_Params'!$B$13,1,0)</f>
        <v/>
      </c>
    </row>
    <row r="621" ht="15" customHeight="1" s="35">
      <c r="A621" s="48">
        <f>'1_Raw_Games'!D620</f>
        <v/>
      </c>
      <c r="B621" s="49">
        <f>'1_Raw_Games'!B620</f>
        <v/>
      </c>
      <c r="C621" s="48">
        <f>'1_Raw_Games'!P620</f>
        <v/>
      </c>
      <c r="D621" s="34">
        <f>COUNTIFS($A$4:$A$2271,A621,$B$4:$B$2271,"&gt;"&amp;B621)</f>
        <v/>
      </c>
      <c r="E621" s="34">
        <f>IF(D621&lt;'2_Params'!$B$13,1,0)</f>
        <v/>
      </c>
    </row>
    <row r="622" ht="15" customHeight="1" s="35">
      <c r="A622" s="48">
        <f>'1_Raw_Games'!D621</f>
        <v/>
      </c>
      <c r="B622" s="49">
        <f>'1_Raw_Games'!B621</f>
        <v/>
      </c>
      <c r="C622" s="48">
        <f>'1_Raw_Games'!P621</f>
        <v/>
      </c>
      <c r="D622" s="34">
        <f>COUNTIFS($A$4:$A$2271,A622,$B$4:$B$2271,"&gt;"&amp;B622)</f>
        <v/>
      </c>
      <c r="E622" s="34">
        <f>IF(D622&lt;'2_Params'!$B$13,1,0)</f>
        <v/>
      </c>
    </row>
    <row r="623" ht="15" customHeight="1" s="35">
      <c r="A623" s="48">
        <f>'1_Raw_Games'!D622</f>
        <v/>
      </c>
      <c r="B623" s="49">
        <f>'1_Raw_Games'!B622</f>
        <v/>
      </c>
      <c r="C623" s="48">
        <f>'1_Raw_Games'!P622</f>
        <v/>
      </c>
      <c r="D623" s="34">
        <f>COUNTIFS($A$4:$A$2271,A623,$B$4:$B$2271,"&gt;"&amp;B623)</f>
        <v/>
      </c>
      <c r="E623" s="34">
        <f>IF(D623&lt;'2_Params'!$B$13,1,0)</f>
        <v/>
      </c>
    </row>
    <row r="624" ht="15" customHeight="1" s="35">
      <c r="A624" s="48">
        <f>'1_Raw_Games'!D623</f>
        <v/>
      </c>
      <c r="B624" s="49">
        <f>'1_Raw_Games'!B623</f>
        <v/>
      </c>
      <c r="C624" s="48">
        <f>'1_Raw_Games'!P623</f>
        <v/>
      </c>
      <c r="D624" s="34">
        <f>COUNTIFS($A$4:$A$2271,A624,$B$4:$B$2271,"&gt;"&amp;B624)</f>
        <v/>
      </c>
      <c r="E624" s="34">
        <f>IF(D624&lt;'2_Params'!$B$13,1,0)</f>
        <v/>
      </c>
    </row>
    <row r="625" ht="15" customHeight="1" s="35">
      <c r="A625" s="48">
        <f>'1_Raw_Games'!D624</f>
        <v/>
      </c>
      <c r="B625" s="49">
        <f>'1_Raw_Games'!B624</f>
        <v/>
      </c>
      <c r="C625" s="48">
        <f>'1_Raw_Games'!P624</f>
        <v/>
      </c>
      <c r="D625" s="34">
        <f>COUNTIFS($A$4:$A$2271,A625,$B$4:$B$2271,"&gt;"&amp;B625)</f>
        <v/>
      </c>
      <c r="E625" s="34">
        <f>IF(D625&lt;'2_Params'!$B$13,1,0)</f>
        <v/>
      </c>
    </row>
    <row r="626" ht="15" customHeight="1" s="35">
      <c r="A626" s="48">
        <f>'1_Raw_Games'!D625</f>
        <v/>
      </c>
      <c r="B626" s="49">
        <f>'1_Raw_Games'!B625</f>
        <v/>
      </c>
      <c r="C626" s="48">
        <f>'1_Raw_Games'!P625</f>
        <v/>
      </c>
      <c r="D626" s="34">
        <f>COUNTIFS($A$4:$A$2271,A626,$B$4:$B$2271,"&gt;"&amp;B626)</f>
        <v/>
      </c>
      <c r="E626" s="34">
        <f>IF(D626&lt;'2_Params'!$B$13,1,0)</f>
        <v/>
      </c>
    </row>
    <row r="627" ht="15" customHeight="1" s="35">
      <c r="A627" s="48">
        <f>'1_Raw_Games'!D626</f>
        <v/>
      </c>
      <c r="B627" s="49">
        <f>'1_Raw_Games'!B626</f>
        <v/>
      </c>
      <c r="C627" s="48">
        <f>'1_Raw_Games'!P626</f>
        <v/>
      </c>
      <c r="D627" s="34">
        <f>COUNTIFS($A$4:$A$2271,A627,$B$4:$B$2271,"&gt;"&amp;B627)</f>
        <v/>
      </c>
      <c r="E627" s="34">
        <f>IF(D627&lt;'2_Params'!$B$13,1,0)</f>
        <v/>
      </c>
    </row>
    <row r="628" ht="15" customHeight="1" s="35">
      <c r="A628" s="48">
        <f>'1_Raw_Games'!D627</f>
        <v/>
      </c>
      <c r="B628" s="49">
        <f>'1_Raw_Games'!B627</f>
        <v/>
      </c>
      <c r="C628" s="48">
        <f>'1_Raw_Games'!P627</f>
        <v/>
      </c>
      <c r="D628" s="34">
        <f>COUNTIFS($A$4:$A$2271,A628,$B$4:$B$2271,"&gt;"&amp;B628)</f>
        <v/>
      </c>
      <c r="E628" s="34">
        <f>IF(D628&lt;'2_Params'!$B$13,1,0)</f>
        <v/>
      </c>
    </row>
    <row r="629" ht="15" customHeight="1" s="35">
      <c r="A629" s="48">
        <f>'1_Raw_Games'!D628</f>
        <v/>
      </c>
      <c r="B629" s="49">
        <f>'1_Raw_Games'!B628</f>
        <v/>
      </c>
      <c r="C629" s="48">
        <f>'1_Raw_Games'!P628</f>
        <v/>
      </c>
      <c r="D629" s="34">
        <f>COUNTIFS($A$4:$A$2271,A629,$B$4:$B$2271,"&gt;"&amp;B629)</f>
        <v/>
      </c>
      <c r="E629" s="34">
        <f>IF(D629&lt;'2_Params'!$B$13,1,0)</f>
        <v/>
      </c>
    </row>
    <row r="630" ht="15" customHeight="1" s="35">
      <c r="A630" s="48">
        <f>'1_Raw_Games'!D629</f>
        <v/>
      </c>
      <c r="B630" s="49">
        <f>'1_Raw_Games'!B629</f>
        <v/>
      </c>
      <c r="C630" s="48">
        <f>'1_Raw_Games'!P629</f>
        <v/>
      </c>
      <c r="D630" s="34">
        <f>COUNTIFS($A$4:$A$2271,A630,$B$4:$B$2271,"&gt;"&amp;B630)</f>
        <v/>
      </c>
      <c r="E630" s="34">
        <f>IF(D630&lt;'2_Params'!$B$13,1,0)</f>
        <v/>
      </c>
    </row>
    <row r="631" ht="15" customHeight="1" s="35">
      <c r="A631" s="48">
        <f>'1_Raw_Games'!D630</f>
        <v/>
      </c>
      <c r="B631" s="49">
        <f>'1_Raw_Games'!B630</f>
        <v/>
      </c>
      <c r="C631" s="48">
        <f>'1_Raw_Games'!P630</f>
        <v/>
      </c>
      <c r="D631" s="34">
        <f>COUNTIFS($A$4:$A$2271,A631,$B$4:$B$2271,"&gt;"&amp;B631)</f>
        <v/>
      </c>
      <c r="E631" s="34">
        <f>IF(D631&lt;'2_Params'!$B$13,1,0)</f>
        <v/>
      </c>
    </row>
    <row r="632" ht="15" customHeight="1" s="35">
      <c r="A632" s="48">
        <f>'1_Raw_Games'!D631</f>
        <v/>
      </c>
      <c r="B632" s="49">
        <f>'1_Raw_Games'!B631</f>
        <v/>
      </c>
      <c r="C632" s="48">
        <f>'1_Raw_Games'!P631</f>
        <v/>
      </c>
      <c r="D632" s="34">
        <f>COUNTIFS($A$4:$A$2271,A632,$B$4:$B$2271,"&gt;"&amp;B632)</f>
        <v/>
      </c>
      <c r="E632" s="34">
        <f>IF(D632&lt;'2_Params'!$B$13,1,0)</f>
        <v/>
      </c>
    </row>
    <row r="633" ht="15" customHeight="1" s="35">
      <c r="A633" s="48">
        <f>'1_Raw_Games'!D632</f>
        <v/>
      </c>
      <c r="B633" s="49">
        <f>'1_Raw_Games'!B632</f>
        <v/>
      </c>
      <c r="C633" s="48">
        <f>'1_Raw_Games'!P632</f>
        <v/>
      </c>
      <c r="D633" s="34">
        <f>COUNTIFS($A$4:$A$2271,A633,$B$4:$B$2271,"&gt;"&amp;B633)</f>
        <v/>
      </c>
      <c r="E633" s="34">
        <f>IF(D633&lt;'2_Params'!$B$13,1,0)</f>
        <v/>
      </c>
    </row>
    <row r="634" ht="15" customHeight="1" s="35">
      <c r="A634" s="48">
        <f>'1_Raw_Games'!D633</f>
        <v/>
      </c>
      <c r="B634" s="49">
        <f>'1_Raw_Games'!B633</f>
        <v/>
      </c>
      <c r="C634" s="48">
        <f>'1_Raw_Games'!P633</f>
        <v/>
      </c>
      <c r="D634" s="34">
        <f>COUNTIFS($A$4:$A$2271,A634,$B$4:$B$2271,"&gt;"&amp;B634)</f>
        <v/>
      </c>
      <c r="E634" s="34">
        <f>IF(D634&lt;'2_Params'!$B$13,1,0)</f>
        <v/>
      </c>
    </row>
    <row r="635" ht="15" customHeight="1" s="35">
      <c r="A635" s="48">
        <f>'1_Raw_Games'!D634</f>
        <v/>
      </c>
      <c r="B635" s="49">
        <f>'1_Raw_Games'!B634</f>
        <v/>
      </c>
      <c r="C635" s="48">
        <f>'1_Raw_Games'!P634</f>
        <v/>
      </c>
      <c r="D635" s="34">
        <f>COUNTIFS($A$4:$A$2271,A635,$B$4:$B$2271,"&gt;"&amp;B635)</f>
        <v/>
      </c>
      <c r="E635" s="34">
        <f>IF(D635&lt;'2_Params'!$B$13,1,0)</f>
        <v/>
      </c>
    </row>
    <row r="636" ht="15" customHeight="1" s="35">
      <c r="A636" s="48">
        <f>'1_Raw_Games'!D635</f>
        <v/>
      </c>
      <c r="B636" s="49">
        <f>'1_Raw_Games'!B635</f>
        <v/>
      </c>
      <c r="C636" s="48">
        <f>'1_Raw_Games'!P635</f>
        <v/>
      </c>
      <c r="D636" s="34">
        <f>COUNTIFS($A$4:$A$2271,A636,$B$4:$B$2271,"&gt;"&amp;B636)</f>
        <v/>
      </c>
      <c r="E636" s="34">
        <f>IF(D636&lt;'2_Params'!$B$13,1,0)</f>
        <v/>
      </c>
    </row>
    <row r="637" ht="15" customHeight="1" s="35">
      <c r="A637" s="48">
        <f>'1_Raw_Games'!D636</f>
        <v/>
      </c>
      <c r="B637" s="49">
        <f>'1_Raw_Games'!B636</f>
        <v/>
      </c>
      <c r="C637" s="48">
        <f>'1_Raw_Games'!P636</f>
        <v/>
      </c>
      <c r="D637" s="34">
        <f>COUNTIFS($A$4:$A$2271,A637,$B$4:$B$2271,"&gt;"&amp;B637)</f>
        <v/>
      </c>
      <c r="E637" s="34">
        <f>IF(D637&lt;'2_Params'!$B$13,1,0)</f>
        <v/>
      </c>
    </row>
    <row r="638" ht="15" customHeight="1" s="35">
      <c r="A638" s="48">
        <f>'1_Raw_Games'!D637</f>
        <v/>
      </c>
      <c r="B638" s="49">
        <f>'1_Raw_Games'!B637</f>
        <v/>
      </c>
      <c r="C638" s="48">
        <f>'1_Raw_Games'!P637</f>
        <v/>
      </c>
      <c r="D638" s="34">
        <f>COUNTIFS($A$4:$A$2271,A638,$B$4:$B$2271,"&gt;"&amp;B638)</f>
        <v/>
      </c>
      <c r="E638" s="34">
        <f>IF(D638&lt;'2_Params'!$B$13,1,0)</f>
        <v/>
      </c>
    </row>
    <row r="639" ht="15" customHeight="1" s="35">
      <c r="A639" s="48">
        <f>'1_Raw_Games'!D638</f>
        <v/>
      </c>
      <c r="B639" s="49">
        <f>'1_Raw_Games'!B638</f>
        <v/>
      </c>
      <c r="C639" s="48">
        <f>'1_Raw_Games'!P638</f>
        <v/>
      </c>
      <c r="D639" s="34">
        <f>COUNTIFS($A$4:$A$2271,A639,$B$4:$B$2271,"&gt;"&amp;B639)</f>
        <v/>
      </c>
      <c r="E639" s="34">
        <f>IF(D639&lt;'2_Params'!$B$13,1,0)</f>
        <v/>
      </c>
    </row>
    <row r="640" ht="15" customHeight="1" s="35">
      <c r="A640" s="48">
        <f>'1_Raw_Games'!D639</f>
        <v/>
      </c>
      <c r="B640" s="49">
        <f>'1_Raw_Games'!B639</f>
        <v/>
      </c>
      <c r="C640" s="48">
        <f>'1_Raw_Games'!P639</f>
        <v/>
      </c>
      <c r="D640" s="34">
        <f>COUNTIFS($A$4:$A$2271,A640,$B$4:$B$2271,"&gt;"&amp;B640)</f>
        <v/>
      </c>
      <c r="E640" s="34">
        <f>IF(D640&lt;'2_Params'!$B$13,1,0)</f>
        <v/>
      </c>
    </row>
    <row r="641" ht="15" customHeight="1" s="35">
      <c r="A641" s="48">
        <f>'1_Raw_Games'!D640</f>
        <v/>
      </c>
      <c r="B641" s="49">
        <f>'1_Raw_Games'!B640</f>
        <v/>
      </c>
      <c r="C641" s="48">
        <f>'1_Raw_Games'!P640</f>
        <v/>
      </c>
      <c r="D641" s="34">
        <f>COUNTIFS($A$4:$A$2271,A641,$B$4:$B$2271,"&gt;"&amp;B641)</f>
        <v/>
      </c>
      <c r="E641" s="34">
        <f>IF(D641&lt;'2_Params'!$B$13,1,0)</f>
        <v/>
      </c>
    </row>
    <row r="642" ht="15" customHeight="1" s="35">
      <c r="A642" s="48">
        <f>'1_Raw_Games'!D641</f>
        <v/>
      </c>
      <c r="B642" s="49">
        <f>'1_Raw_Games'!B641</f>
        <v/>
      </c>
      <c r="C642" s="48">
        <f>'1_Raw_Games'!P641</f>
        <v/>
      </c>
      <c r="D642" s="34">
        <f>COUNTIFS($A$4:$A$2271,A642,$B$4:$B$2271,"&gt;"&amp;B642)</f>
        <v/>
      </c>
      <c r="E642" s="34">
        <f>IF(D642&lt;'2_Params'!$B$13,1,0)</f>
        <v/>
      </c>
    </row>
    <row r="643" ht="15" customHeight="1" s="35">
      <c r="A643" s="48">
        <f>'1_Raw_Games'!D642</f>
        <v/>
      </c>
      <c r="B643" s="49">
        <f>'1_Raw_Games'!B642</f>
        <v/>
      </c>
      <c r="C643" s="48">
        <f>'1_Raw_Games'!P642</f>
        <v/>
      </c>
      <c r="D643" s="34">
        <f>COUNTIFS($A$4:$A$2271,A643,$B$4:$B$2271,"&gt;"&amp;B643)</f>
        <v/>
      </c>
      <c r="E643" s="34">
        <f>IF(D643&lt;'2_Params'!$B$13,1,0)</f>
        <v/>
      </c>
    </row>
    <row r="644" ht="15" customHeight="1" s="35">
      <c r="A644" s="48">
        <f>'1_Raw_Games'!D643</f>
        <v/>
      </c>
      <c r="B644" s="49">
        <f>'1_Raw_Games'!B643</f>
        <v/>
      </c>
      <c r="C644" s="48">
        <f>'1_Raw_Games'!P643</f>
        <v/>
      </c>
      <c r="D644" s="34">
        <f>COUNTIFS($A$4:$A$2271,A644,$B$4:$B$2271,"&gt;"&amp;B644)</f>
        <v/>
      </c>
      <c r="E644" s="34">
        <f>IF(D644&lt;'2_Params'!$B$13,1,0)</f>
        <v/>
      </c>
    </row>
    <row r="645" ht="15" customHeight="1" s="35">
      <c r="A645" s="48">
        <f>'1_Raw_Games'!D644</f>
        <v/>
      </c>
      <c r="B645" s="49">
        <f>'1_Raw_Games'!B644</f>
        <v/>
      </c>
      <c r="C645" s="48">
        <f>'1_Raw_Games'!P644</f>
        <v/>
      </c>
      <c r="D645" s="34">
        <f>COUNTIFS($A$4:$A$2271,A645,$B$4:$B$2271,"&gt;"&amp;B645)</f>
        <v/>
      </c>
      <c r="E645" s="34">
        <f>IF(D645&lt;'2_Params'!$B$13,1,0)</f>
        <v/>
      </c>
    </row>
    <row r="646" ht="15" customHeight="1" s="35">
      <c r="A646" s="48">
        <f>'1_Raw_Games'!D645</f>
        <v/>
      </c>
      <c r="B646" s="49">
        <f>'1_Raw_Games'!B645</f>
        <v/>
      </c>
      <c r="C646" s="48">
        <f>'1_Raw_Games'!P645</f>
        <v/>
      </c>
      <c r="D646" s="34">
        <f>COUNTIFS($A$4:$A$2271,A646,$B$4:$B$2271,"&gt;"&amp;B646)</f>
        <v/>
      </c>
      <c r="E646" s="34">
        <f>IF(D646&lt;'2_Params'!$B$13,1,0)</f>
        <v/>
      </c>
    </row>
    <row r="647" ht="15" customHeight="1" s="35">
      <c r="A647" s="48">
        <f>'1_Raw_Games'!D646</f>
        <v/>
      </c>
      <c r="B647" s="49">
        <f>'1_Raw_Games'!B646</f>
        <v/>
      </c>
      <c r="C647" s="48">
        <f>'1_Raw_Games'!P646</f>
        <v/>
      </c>
      <c r="D647" s="34">
        <f>COUNTIFS($A$4:$A$2271,A647,$B$4:$B$2271,"&gt;"&amp;B647)</f>
        <v/>
      </c>
      <c r="E647" s="34">
        <f>IF(D647&lt;'2_Params'!$B$13,1,0)</f>
        <v/>
      </c>
    </row>
    <row r="648" ht="15" customHeight="1" s="35">
      <c r="A648" s="48">
        <f>'1_Raw_Games'!D647</f>
        <v/>
      </c>
      <c r="B648" s="49">
        <f>'1_Raw_Games'!B647</f>
        <v/>
      </c>
      <c r="C648" s="48">
        <f>'1_Raw_Games'!P647</f>
        <v/>
      </c>
      <c r="D648" s="34">
        <f>COUNTIFS($A$4:$A$2271,A648,$B$4:$B$2271,"&gt;"&amp;B648)</f>
        <v/>
      </c>
      <c r="E648" s="34">
        <f>IF(D648&lt;'2_Params'!$B$13,1,0)</f>
        <v/>
      </c>
    </row>
    <row r="649" ht="15" customHeight="1" s="35">
      <c r="A649" s="48">
        <f>'1_Raw_Games'!D648</f>
        <v/>
      </c>
      <c r="B649" s="49">
        <f>'1_Raw_Games'!B648</f>
        <v/>
      </c>
      <c r="C649" s="48">
        <f>'1_Raw_Games'!P648</f>
        <v/>
      </c>
      <c r="D649" s="34">
        <f>COUNTIFS($A$4:$A$2271,A649,$B$4:$B$2271,"&gt;"&amp;B649)</f>
        <v/>
      </c>
      <c r="E649" s="34">
        <f>IF(D649&lt;'2_Params'!$B$13,1,0)</f>
        <v/>
      </c>
    </row>
    <row r="650" ht="15" customHeight="1" s="35">
      <c r="A650" s="48">
        <f>'1_Raw_Games'!D649</f>
        <v/>
      </c>
      <c r="B650" s="49">
        <f>'1_Raw_Games'!B649</f>
        <v/>
      </c>
      <c r="C650" s="48">
        <f>'1_Raw_Games'!P649</f>
        <v/>
      </c>
      <c r="D650" s="34">
        <f>COUNTIFS($A$4:$A$2271,A650,$B$4:$B$2271,"&gt;"&amp;B650)</f>
        <v/>
      </c>
      <c r="E650" s="34">
        <f>IF(D650&lt;'2_Params'!$B$13,1,0)</f>
        <v/>
      </c>
    </row>
    <row r="651" ht="15" customHeight="1" s="35">
      <c r="A651" s="48">
        <f>'1_Raw_Games'!D650</f>
        <v/>
      </c>
      <c r="B651" s="49">
        <f>'1_Raw_Games'!B650</f>
        <v/>
      </c>
      <c r="C651" s="48">
        <f>'1_Raw_Games'!P650</f>
        <v/>
      </c>
      <c r="D651" s="34">
        <f>COUNTIFS($A$4:$A$2271,A651,$B$4:$B$2271,"&gt;"&amp;B651)</f>
        <v/>
      </c>
      <c r="E651" s="34">
        <f>IF(D651&lt;'2_Params'!$B$13,1,0)</f>
        <v/>
      </c>
    </row>
    <row r="652" ht="15" customHeight="1" s="35">
      <c r="A652" s="48">
        <f>'1_Raw_Games'!D651</f>
        <v/>
      </c>
      <c r="B652" s="49">
        <f>'1_Raw_Games'!B651</f>
        <v/>
      </c>
      <c r="C652" s="48">
        <f>'1_Raw_Games'!P651</f>
        <v/>
      </c>
      <c r="D652" s="34">
        <f>COUNTIFS($A$4:$A$2271,A652,$B$4:$B$2271,"&gt;"&amp;B652)</f>
        <v/>
      </c>
      <c r="E652" s="34">
        <f>IF(D652&lt;'2_Params'!$B$13,1,0)</f>
        <v/>
      </c>
    </row>
    <row r="653" ht="15" customHeight="1" s="35">
      <c r="A653" s="48">
        <f>'1_Raw_Games'!D652</f>
        <v/>
      </c>
      <c r="B653" s="49">
        <f>'1_Raw_Games'!B652</f>
        <v/>
      </c>
      <c r="C653" s="48">
        <f>'1_Raw_Games'!P652</f>
        <v/>
      </c>
      <c r="D653" s="34">
        <f>COUNTIFS($A$4:$A$2271,A653,$B$4:$B$2271,"&gt;"&amp;B653)</f>
        <v/>
      </c>
      <c r="E653" s="34">
        <f>IF(D653&lt;'2_Params'!$B$13,1,0)</f>
        <v/>
      </c>
    </row>
    <row r="654" ht="15" customHeight="1" s="35">
      <c r="A654" s="48">
        <f>'1_Raw_Games'!D653</f>
        <v/>
      </c>
      <c r="B654" s="49">
        <f>'1_Raw_Games'!B653</f>
        <v/>
      </c>
      <c r="C654" s="48">
        <f>'1_Raw_Games'!P653</f>
        <v/>
      </c>
      <c r="D654" s="34">
        <f>COUNTIFS($A$4:$A$2271,A654,$B$4:$B$2271,"&gt;"&amp;B654)</f>
        <v/>
      </c>
      <c r="E654" s="34">
        <f>IF(D654&lt;'2_Params'!$B$13,1,0)</f>
        <v/>
      </c>
    </row>
    <row r="655" ht="15" customHeight="1" s="35">
      <c r="A655" s="48">
        <f>'1_Raw_Games'!D654</f>
        <v/>
      </c>
      <c r="B655" s="49">
        <f>'1_Raw_Games'!B654</f>
        <v/>
      </c>
      <c r="C655" s="48">
        <f>'1_Raw_Games'!P654</f>
        <v/>
      </c>
      <c r="D655" s="34">
        <f>COUNTIFS($A$4:$A$2271,A655,$B$4:$B$2271,"&gt;"&amp;B655)</f>
        <v/>
      </c>
      <c r="E655" s="34">
        <f>IF(D655&lt;'2_Params'!$B$13,1,0)</f>
        <v/>
      </c>
    </row>
    <row r="656" ht="15" customHeight="1" s="35">
      <c r="A656" s="48">
        <f>'1_Raw_Games'!D655</f>
        <v/>
      </c>
      <c r="B656" s="49">
        <f>'1_Raw_Games'!B655</f>
        <v/>
      </c>
      <c r="C656" s="48">
        <f>'1_Raw_Games'!P655</f>
        <v/>
      </c>
      <c r="D656" s="34">
        <f>COUNTIFS($A$4:$A$2271,A656,$B$4:$B$2271,"&gt;"&amp;B656)</f>
        <v/>
      </c>
      <c r="E656" s="34">
        <f>IF(D656&lt;'2_Params'!$B$13,1,0)</f>
        <v/>
      </c>
    </row>
    <row r="657" ht="15" customHeight="1" s="35">
      <c r="A657" s="48">
        <f>'1_Raw_Games'!D656</f>
        <v/>
      </c>
      <c r="B657" s="49">
        <f>'1_Raw_Games'!B656</f>
        <v/>
      </c>
      <c r="C657" s="48">
        <f>'1_Raw_Games'!P656</f>
        <v/>
      </c>
      <c r="D657" s="34">
        <f>COUNTIFS($A$4:$A$2271,A657,$B$4:$B$2271,"&gt;"&amp;B657)</f>
        <v/>
      </c>
      <c r="E657" s="34">
        <f>IF(D657&lt;'2_Params'!$B$13,1,0)</f>
        <v/>
      </c>
    </row>
    <row r="658" ht="15" customHeight="1" s="35">
      <c r="A658" s="48">
        <f>'1_Raw_Games'!D657</f>
        <v/>
      </c>
      <c r="B658" s="49">
        <f>'1_Raw_Games'!B657</f>
        <v/>
      </c>
      <c r="C658" s="48">
        <f>'1_Raw_Games'!P657</f>
        <v/>
      </c>
      <c r="D658" s="34">
        <f>COUNTIFS($A$4:$A$2271,A658,$B$4:$B$2271,"&gt;"&amp;B658)</f>
        <v/>
      </c>
      <c r="E658" s="34">
        <f>IF(D658&lt;'2_Params'!$B$13,1,0)</f>
        <v/>
      </c>
    </row>
    <row r="659" ht="15" customHeight="1" s="35">
      <c r="A659" s="48">
        <f>'1_Raw_Games'!D658</f>
        <v/>
      </c>
      <c r="B659" s="49">
        <f>'1_Raw_Games'!B658</f>
        <v/>
      </c>
      <c r="C659" s="48">
        <f>'1_Raw_Games'!P658</f>
        <v/>
      </c>
      <c r="D659" s="34">
        <f>COUNTIFS($A$4:$A$2271,A659,$B$4:$B$2271,"&gt;"&amp;B659)</f>
        <v/>
      </c>
      <c r="E659" s="34">
        <f>IF(D659&lt;'2_Params'!$B$13,1,0)</f>
        <v/>
      </c>
    </row>
    <row r="660" ht="15" customHeight="1" s="35">
      <c r="A660" s="48">
        <f>'1_Raw_Games'!D659</f>
        <v/>
      </c>
      <c r="B660" s="49">
        <f>'1_Raw_Games'!B659</f>
        <v/>
      </c>
      <c r="C660" s="48">
        <f>'1_Raw_Games'!P659</f>
        <v/>
      </c>
      <c r="D660" s="34">
        <f>COUNTIFS($A$4:$A$2271,A660,$B$4:$B$2271,"&gt;"&amp;B660)</f>
        <v/>
      </c>
      <c r="E660" s="34">
        <f>IF(D660&lt;'2_Params'!$B$13,1,0)</f>
        <v/>
      </c>
    </row>
    <row r="661" ht="15" customHeight="1" s="35">
      <c r="A661" s="48">
        <f>'1_Raw_Games'!D660</f>
        <v/>
      </c>
      <c r="B661" s="49">
        <f>'1_Raw_Games'!B660</f>
        <v/>
      </c>
      <c r="C661" s="48">
        <f>'1_Raw_Games'!P660</f>
        <v/>
      </c>
      <c r="D661" s="34">
        <f>COUNTIFS($A$4:$A$2271,A661,$B$4:$B$2271,"&gt;"&amp;B661)</f>
        <v/>
      </c>
      <c r="E661" s="34">
        <f>IF(D661&lt;'2_Params'!$B$13,1,0)</f>
        <v/>
      </c>
    </row>
    <row r="662" ht="15" customHeight="1" s="35">
      <c r="A662" s="48">
        <f>'1_Raw_Games'!D661</f>
        <v/>
      </c>
      <c r="B662" s="49">
        <f>'1_Raw_Games'!B661</f>
        <v/>
      </c>
      <c r="C662" s="48">
        <f>'1_Raw_Games'!P661</f>
        <v/>
      </c>
      <c r="D662" s="34">
        <f>COUNTIFS($A$4:$A$2271,A662,$B$4:$B$2271,"&gt;"&amp;B662)</f>
        <v/>
      </c>
      <c r="E662" s="34">
        <f>IF(D662&lt;'2_Params'!$B$13,1,0)</f>
        <v/>
      </c>
    </row>
    <row r="663" ht="15" customHeight="1" s="35">
      <c r="A663" s="48">
        <f>'1_Raw_Games'!D662</f>
        <v/>
      </c>
      <c r="B663" s="49">
        <f>'1_Raw_Games'!B662</f>
        <v/>
      </c>
      <c r="C663" s="48">
        <f>'1_Raw_Games'!P662</f>
        <v/>
      </c>
      <c r="D663" s="34">
        <f>COUNTIFS($A$4:$A$2271,A663,$B$4:$B$2271,"&gt;"&amp;B663)</f>
        <v/>
      </c>
      <c r="E663" s="34">
        <f>IF(D663&lt;'2_Params'!$B$13,1,0)</f>
        <v/>
      </c>
    </row>
    <row r="664" ht="15" customHeight="1" s="35">
      <c r="A664" s="48">
        <f>'1_Raw_Games'!D663</f>
        <v/>
      </c>
      <c r="B664" s="49">
        <f>'1_Raw_Games'!B663</f>
        <v/>
      </c>
      <c r="C664" s="48">
        <f>'1_Raw_Games'!P663</f>
        <v/>
      </c>
      <c r="D664" s="34">
        <f>COUNTIFS($A$4:$A$2271,A664,$B$4:$B$2271,"&gt;"&amp;B664)</f>
        <v/>
      </c>
      <c r="E664" s="34">
        <f>IF(D664&lt;'2_Params'!$B$13,1,0)</f>
        <v/>
      </c>
    </row>
    <row r="665" ht="15" customHeight="1" s="35">
      <c r="A665" s="48">
        <f>'1_Raw_Games'!D664</f>
        <v/>
      </c>
      <c r="B665" s="49">
        <f>'1_Raw_Games'!B664</f>
        <v/>
      </c>
      <c r="C665" s="48">
        <f>'1_Raw_Games'!P664</f>
        <v/>
      </c>
      <c r="D665" s="34">
        <f>COUNTIFS($A$4:$A$2271,A665,$B$4:$B$2271,"&gt;"&amp;B665)</f>
        <v/>
      </c>
      <c r="E665" s="34">
        <f>IF(D665&lt;'2_Params'!$B$13,1,0)</f>
        <v/>
      </c>
    </row>
    <row r="666" ht="15" customHeight="1" s="35">
      <c r="A666" s="48">
        <f>'1_Raw_Games'!D665</f>
        <v/>
      </c>
      <c r="B666" s="49">
        <f>'1_Raw_Games'!B665</f>
        <v/>
      </c>
      <c r="C666" s="48">
        <f>'1_Raw_Games'!P665</f>
        <v/>
      </c>
      <c r="D666" s="34">
        <f>COUNTIFS($A$4:$A$2271,A666,$B$4:$B$2271,"&gt;"&amp;B666)</f>
        <v/>
      </c>
      <c r="E666" s="34">
        <f>IF(D666&lt;'2_Params'!$B$13,1,0)</f>
        <v/>
      </c>
    </row>
    <row r="667" ht="15" customHeight="1" s="35">
      <c r="A667" s="48">
        <f>'1_Raw_Games'!D666</f>
        <v/>
      </c>
      <c r="B667" s="49">
        <f>'1_Raw_Games'!B666</f>
        <v/>
      </c>
      <c r="C667" s="48">
        <f>'1_Raw_Games'!P666</f>
        <v/>
      </c>
      <c r="D667" s="34">
        <f>COUNTIFS($A$4:$A$2271,A667,$B$4:$B$2271,"&gt;"&amp;B667)</f>
        <v/>
      </c>
      <c r="E667" s="34">
        <f>IF(D667&lt;'2_Params'!$B$13,1,0)</f>
        <v/>
      </c>
    </row>
    <row r="668" ht="15" customHeight="1" s="35">
      <c r="A668" s="48">
        <f>'1_Raw_Games'!D667</f>
        <v/>
      </c>
      <c r="B668" s="49">
        <f>'1_Raw_Games'!B667</f>
        <v/>
      </c>
      <c r="C668" s="48">
        <f>'1_Raw_Games'!P667</f>
        <v/>
      </c>
      <c r="D668" s="34">
        <f>COUNTIFS($A$4:$A$2271,A668,$B$4:$B$2271,"&gt;"&amp;B668)</f>
        <v/>
      </c>
      <c r="E668" s="34">
        <f>IF(D668&lt;'2_Params'!$B$13,1,0)</f>
        <v/>
      </c>
    </row>
    <row r="669" ht="15" customHeight="1" s="35">
      <c r="A669" s="48">
        <f>'1_Raw_Games'!D668</f>
        <v/>
      </c>
      <c r="B669" s="49">
        <f>'1_Raw_Games'!B668</f>
        <v/>
      </c>
      <c r="C669" s="48">
        <f>'1_Raw_Games'!P668</f>
        <v/>
      </c>
      <c r="D669" s="34">
        <f>COUNTIFS($A$4:$A$2271,A669,$B$4:$B$2271,"&gt;"&amp;B669)</f>
        <v/>
      </c>
      <c r="E669" s="34">
        <f>IF(D669&lt;'2_Params'!$B$13,1,0)</f>
        <v/>
      </c>
    </row>
    <row r="670" ht="15" customHeight="1" s="35">
      <c r="A670" s="48">
        <f>'1_Raw_Games'!D669</f>
        <v/>
      </c>
      <c r="B670" s="49">
        <f>'1_Raw_Games'!B669</f>
        <v/>
      </c>
      <c r="C670" s="48">
        <f>'1_Raw_Games'!P669</f>
        <v/>
      </c>
      <c r="D670" s="34">
        <f>COUNTIFS($A$4:$A$2271,A670,$B$4:$B$2271,"&gt;"&amp;B670)</f>
        <v/>
      </c>
      <c r="E670" s="34">
        <f>IF(D670&lt;'2_Params'!$B$13,1,0)</f>
        <v/>
      </c>
    </row>
    <row r="671" ht="15" customHeight="1" s="35">
      <c r="A671" s="48">
        <f>'1_Raw_Games'!D670</f>
        <v/>
      </c>
      <c r="B671" s="49">
        <f>'1_Raw_Games'!B670</f>
        <v/>
      </c>
      <c r="C671" s="48">
        <f>'1_Raw_Games'!P670</f>
        <v/>
      </c>
      <c r="D671" s="34">
        <f>COUNTIFS($A$4:$A$2271,A671,$B$4:$B$2271,"&gt;"&amp;B671)</f>
        <v/>
      </c>
      <c r="E671" s="34">
        <f>IF(D671&lt;'2_Params'!$B$13,1,0)</f>
        <v/>
      </c>
    </row>
    <row r="672" ht="15" customHeight="1" s="35">
      <c r="A672" s="48">
        <f>'1_Raw_Games'!D671</f>
        <v/>
      </c>
      <c r="B672" s="49">
        <f>'1_Raw_Games'!B671</f>
        <v/>
      </c>
      <c r="C672" s="48">
        <f>'1_Raw_Games'!P671</f>
        <v/>
      </c>
      <c r="D672" s="34">
        <f>COUNTIFS($A$4:$A$2271,A672,$B$4:$B$2271,"&gt;"&amp;B672)</f>
        <v/>
      </c>
      <c r="E672" s="34">
        <f>IF(D672&lt;'2_Params'!$B$13,1,0)</f>
        <v/>
      </c>
    </row>
    <row r="673" ht="15" customHeight="1" s="35">
      <c r="A673" s="48">
        <f>'1_Raw_Games'!D672</f>
        <v/>
      </c>
      <c r="B673" s="49">
        <f>'1_Raw_Games'!B672</f>
        <v/>
      </c>
      <c r="C673" s="48">
        <f>'1_Raw_Games'!P672</f>
        <v/>
      </c>
      <c r="D673" s="34">
        <f>COUNTIFS($A$4:$A$2271,A673,$B$4:$B$2271,"&gt;"&amp;B673)</f>
        <v/>
      </c>
      <c r="E673" s="34">
        <f>IF(D673&lt;'2_Params'!$B$13,1,0)</f>
        <v/>
      </c>
    </row>
    <row r="674" ht="15" customHeight="1" s="35">
      <c r="A674" s="48">
        <f>'1_Raw_Games'!D673</f>
        <v/>
      </c>
      <c r="B674" s="49">
        <f>'1_Raw_Games'!B673</f>
        <v/>
      </c>
      <c r="C674" s="48">
        <f>'1_Raw_Games'!P673</f>
        <v/>
      </c>
      <c r="D674" s="34">
        <f>COUNTIFS($A$4:$A$2271,A674,$B$4:$B$2271,"&gt;"&amp;B674)</f>
        <v/>
      </c>
      <c r="E674" s="34">
        <f>IF(D674&lt;'2_Params'!$B$13,1,0)</f>
        <v/>
      </c>
    </row>
    <row r="675" ht="15" customHeight="1" s="35">
      <c r="A675" s="48">
        <f>'1_Raw_Games'!D674</f>
        <v/>
      </c>
      <c r="B675" s="49">
        <f>'1_Raw_Games'!B674</f>
        <v/>
      </c>
      <c r="C675" s="48">
        <f>'1_Raw_Games'!P674</f>
        <v/>
      </c>
      <c r="D675" s="34">
        <f>COUNTIFS($A$4:$A$2271,A675,$B$4:$B$2271,"&gt;"&amp;B675)</f>
        <v/>
      </c>
      <c r="E675" s="34">
        <f>IF(D675&lt;'2_Params'!$B$13,1,0)</f>
        <v/>
      </c>
    </row>
    <row r="676" ht="15" customHeight="1" s="35">
      <c r="A676" s="48">
        <f>'1_Raw_Games'!D675</f>
        <v/>
      </c>
      <c r="B676" s="49">
        <f>'1_Raw_Games'!B675</f>
        <v/>
      </c>
      <c r="C676" s="48">
        <f>'1_Raw_Games'!P675</f>
        <v/>
      </c>
      <c r="D676" s="34">
        <f>COUNTIFS($A$4:$A$2271,A676,$B$4:$B$2271,"&gt;"&amp;B676)</f>
        <v/>
      </c>
      <c r="E676" s="34">
        <f>IF(D676&lt;'2_Params'!$B$13,1,0)</f>
        <v/>
      </c>
    </row>
    <row r="677" ht="15" customHeight="1" s="35">
      <c r="A677" s="48">
        <f>'1_Raw_Games'!D676</f>
        <v/>
      </c>
      <c r="B677" s="49">
        <f>'1_Raw_Games'!B676</f>
        <v/>
      </c>
      <c r="C677" s="48">
        <f>'1_Raw_Games'!P676</f>
        <v/>
      </c>
      <c r="D677" s="34">
        <f>COUNTIFS($A$4:$A$2271,A677,$B$4:$B$2271,"&gt;"&amp;B677)</f>
        <v/>
      </c>
      <c r="E677" s="34">
        <f>IF(D677&lt;'2_Params'!$B$13,1,0)</f>
        <v/>
      </c>
    </row>
    <row r="678" ht="15" customHeight="1" s="35">
      <c r="A678" s="48">
        <f>'1_Raw_Games'!D677</f>
        <v/>
      </c>
      <c r="B678" s="49">
        <f>'1_Raw_Games'!B677</f>
        <v/>
      </c>
      <c r="C678" s="48">
        <f>'1_Raw_Games'!P677</f>
        <v/>
      </c>
      <c r="D678" s="34">
        <f>COUNTIFS($A$4:$A$2271,A678,$B$4:$B$2271,"&gt;"&amp;B678)</f>
        <v/>
      </c>
      <c r="E678" s="34">
        <f>IF(D678&lt;'2_Params'!$B$13,1,0)</f>
        <v/>
      </c>
    </row>
    <row r="679" ht="15" customHeight="1" s="35">
      <c r="A679" s="48">
        <f>'1_Raw_Games'!D678</f>
        <v/>
      </c>
      <c r="B679" s="49">
        <f>'1_Raw_Games'!B678</f>
        <v/>
      </c>
      <c r="C679" s="48">
        <f>'1_Raw_Games'!P678</f>
        <v/>
      </c>
      <c r="D679" s="34">
        <f>COUNTIFS($A$4:$A$2271,A679,$B$4:$B$2271,"&gt;"&amp;B679)</f>
        <v/>
      </c>
      <c r="E679" s="34">
        <f>IF(D679&lt;'2_Params'!$B$13,1,0)</f>
        <v/>
      </c>
    </row>
    <row r="680" ht="15" customHeight="1" s="35">
      <c r="A680" s="48">
        <f>'1_Raw_Games'!D679</f>
        <v/>
      </c>
      <c r="B680" s="49">
        <f>'1_Raw_Games'!B679</f>
        <v/>
      </c>
      <c r="C680" s="48">
        <f>'1_Raw_Games'!P679</f>
        <v/>
      </c>
      <c r="D680" s="34">
        <f>COUNTIFS($A$4:$A$2271,A680,$B$4:$B$2271,"&gt;"&amp;B680)</f>
        <v/>
      </c>
      <c r="E680" s="34">
        <f>IF(D680&lt;'2_Params'!$B$13,1,0)</f>
        <v/>
      </c>
    </row>
    <row r="681" ht="15" customHeight="1" s="35">
      <c r="A681" s="48">
        <f>'1_Raw_Games'!D680</f>
        <v/>
      </c>
      <c r="B681" s="49">
        <f>'1_Raw_Games'!B680</f>
        <v/>
      </c>
      <c r="C681" s="48">
        <f>'1_Raw_Games'!P680</f>
        <v/>
      </c>
      <c r="D681" s="34">
        <f>COUNTIFS($A$4:$A$2271,A681,$B$4:$B$2271,"&gt;"&amp;B681)</f>
        <v/>
      </c>
      <c r="E681" s="34">
        <f>IF(D681&lt;'2_Params'!$B$13,1,0)</f>
        <v/>
      </c>
    </row>
    <row r="682" ht="15" customHeight="1" s="35">
      <c r="A682" s="48">
        <f>'1_Raw_Games'!D681</f>
        <v/>
      </c>
      <c r="B682" s="49">
        <f>'1_Raw_Games'!B681</f>
        <v/>
      </c>
      <c r="C682" s="48">
        <f>'1_Raw_Games'!P681</f>
        <v/>
      </c>
      <c r="D682" s="34">
        <f>COUNTIFS($A$4:$A$2271,A682,$B$4:$B$2271,"&gt;"&amp;B682)</f>
        <v/>
      </c>
      <c r="E682" s="34">
        <f>IF(D682&lt;'2_Params'!$B$13,1,0)</f>
        <v/>
      </c>
    </row>
    <row r="683" ht="15" customHeight="1" s="35">
      <c r="A683" s="48">
        <f>'1_Raw_Games'!D682</f>
        <v/>
      </c>
      <c r="B683" s="49">
        <f>'1_Raw_Games'!B682</f>
        <v/>
      </c>
      <c r="C683" s="48">
        <f>'1_Raw_Games'!P682</f>
        <v/>
      </c>
      <c r="D683" s="34">
        <f>COUNTIFS($A$4:$A$2271,A683,$B$4:$B$2271,"&gt;"&amp;B683)</f>
        <v/>
      </c>
      <c r="E683" s="34">
        <f>IF(D683&lt;'2_Params'!$B$13,1,0)</f>
        <v/>
      </c>
    </row>
    <row r="684" ht="15" customHeight="1" s="35">
      <c r="A684" s="48">
        <f>'1_Raw_Games'!D683</f>
        <v/>
      </c>
      <c r="B684" s="49">
        <f>'1_Raw_Games'!B683</f>
        <v/>
      </c>
      <c r="C684" s="48">
        <f>'1_Raw_Games'!P683</f>
        <v/>
      </c>
      <c r="D684" s="34">
        <f>COUNTIFS($A$4:$A$2271,A684,$B$4:$B$2271,"&gt;"&amp;B684)</f>
        <v/>
      </c>
      <c r="E684" s="34">
        <f>IF(D684&lt;'2_Params'!$B$13,1,0)</f>
        <v/>
      </c>
    </row>
    <row r="685" ht="15" customHeight="1" s="35">
      <c r="A685" s="48">
        <f>'1_Raw_Games'!D684</f>
        <v/>
      </c>
      <c r="B685" s="49">
        <f>'1_Raw_Games'!B684</f>
        <v/>
      </c>
      <c r="C685" s="48">
        <f>'1_Raw_Games'!P684</f>
        <v/>
      </c>
      <c r="D685" s="34">
        <f>COUNTIFS($A$4:$A$2271,A685,$B$4:$B$2271,"&gt;"&amp;B685)</f>
        <v/>
      </c>
      <c r="E685" s="34">
        <f>IF(D685&lt;'2_Params'!$B$13,1,0)</f>
        <v/>
      </c>
    </row>
    <row r="686" ht="15" customHeight="1" s="35">
      <c r="A686" s="48">
        <f>'1_Raw_Games'!D685</f>
        <v/>
      </c>
      <c r="B686" s="49">
        <f>'1_Raw_Games'!B685</f>
        <v/>
      </c>
      <c r="C686" s="48">
        <f>'1_Raw_Games'!P685</f>
        <v/>
      </c>
      <c r="D686" s="34">
        <f>COUNTIFS($A$4:$A$2271,A686,$B$4:$B$2271,"&gt;"&amp;B686)</f>
        <v/>
      </c>
      <c r="E686" s="34">
        <f>IF(D686&lt;'2_Params'!$B$13,1,0)</f>
        <v/>
      </c>
    </row>
    <row r="687" ht="15" customHeight="1" s="35">
      <c r="A687" s="48">
        <f>'1_Raw_Games'!D686</f>
        <v/>
      </c>
      <c r="B687" s="49">
        <f>'1_Raw_Games'!B686</f>
        <v/>
      </c>
      <c r="C687" s="48">
        <f>'1_Raw_Games'!P686</f>
        <v/>
      </c>
      <c r="D687" s="34">
        <f>COUNTIFS($A$4:$A$2271,A687,$B$4:$B$2271,"&gt;"&amp;B687)</f>
        <v/>
      </c>
      <c r="E687" s="34">
        <f>IF(D687&lt;'2_Params'!$B$13,1,0)</f>
        <v/>
      </c>
    </row>
    <row r="688" ht="15" customHeight="1" s="35">
      <c r="A688" s="48">
        <f>'1_Raw_Games'!D687</f>
        <v/>
      </c>
      <c r="B688" s="49">
        <f>'1_Raw_Games'!B687</f>
        <v/>
      </c>
      <c r="C688" s="48">
        <f>'1_Raw_Games'!P687</f>
        <v/>
      </c>
      <c r="D688" s="34">
        <f>COUNTIFS($A$4:$A$2271,A688,$B$4:$B$2271,"&gt;"&amp;B688)</f>
        <v/>
      </c>
      <c r="E688" s="34">
        <f>IF(D688&lt;'2_Params'!$B$13,1,0)</f>
        <v/>
      </c>
    </row>
    <row r="689" ht="15" customHeight="1" s="35">
      <c r="A689" s="48">
        <f>'1_Raw_Games'!D688</f>
        <v/>
      </c>
      <c r="B689" s="49">
        <f>'1_Raw_Games'!B688</f>
        <v/>
      </c>
      <c r="C689" s="48">
        <f>'1_Raw_Games'!P688</f>
        <v/>
      </c>
      <c r="D689" s="34">
        <f>COUNTIFS($A$4:$A$2271,A689,$B$4:$B$2271,"&gt;"&amp;B689)</f>
        <v/>
      </c>
      <c r="E689" s="34">
        <f>IF(D689&lt;'2_Params'!$B$13,1,0)</f>
        <v/>
      </c>
    </row>
    <row r="690" ht="15" customHeight="1" s="35">
      <c r="A690" s="48">
        <f>'1_Raw_Games'!D689</f>
        <v/>
      </c>
      <c r="B690" s="49">
        <f>'1_Raw_Games'!B689</f>
        <v/>
      </c>
      <c r="C690" s="48">
        <f>'1_Raw_Games'!P689</f>
        <v/>
      </c>
      <c r="D690" s="34">
        <f>COUNTIFS($A$4:$A$2271,A690,$B$4:$B$2271,"&gt;"&amp;B690)</f>
        <v/>
      </c>
      <c r="E690" s="34">
        <f>IF(D690&lt;'2_Params'!$B$13,1,0)</f>
        <v/>
      </c>
    </row>
    <row r="691" ht="15" customHeight="1" s="35">
      <c r="A691" s="48">
        <f>'1_Raw_Games'!D690</f>
        <v/>
      </c>
      <c r="B691" s="49">
        <f>'1_Raw_Games'!B690</f>
        <v/>
      </c>
      <c r="C691" s="48">
        <f>'1_Raw_Games'!P690</f>
        <v/>
      </c>
      <c r="D691" s="34">
        <f>COUNTIFS($A$4:$A$2271,A691,$B$4:$B$2271,"&gt;"&amp;B691)</f>
        <v/>
      </c>
      <c r="E691" s="34">
        <f>IF(D691&lt;'2_Params'!$B$13,1,0)</f>
        <v/>
      </c>
    </row>
    <row r="692" ht="15" customHeight="1" s="35">
      <c r="A692" s="48">
        <f>'1_Raw_Games'!D691</f>
        <v/>
      </c>
      <c r="B692" s="49">
        <f>'1_Raw_Games'!B691</f>
        <v/>
      </c>
      <c r="C692" s="48">
        <f>'1_Raw_Games'!P691</f>
        <v/>
      </c>
      <c r="D692" s="34">
        <f>COUNTIFS($A$4:$A$2271,A692,$B$4:$B$2271,"&gt;"&amp;B692)</f>
        <v/>
      </c>
      <c r="E692" s="34">
        <f>IF(D692&lt;'2_Params'!$B$13,1,0)</f>
        <v/>
      </c>
    </row>
    <row r="693" ht="15" customHeight="1" s="35">
      <c r="A693" s="48">
        <f>'1_Raw_Games'!D692</f>
        <v/>
      </c>
      <c r="B693" s="49">
        <f>'1_Raw_Games'!B692</f>
        <v/>
      </c>
      <c r="C693" s="48">
        <f>'1_Raw_Games'!P692</f>
        <v/>
      </c>
      <c r="D693" s="34">
        <f>COUNTIFS($A$4:$A$2271,A693,$B$4:$B$2271,"&gt;"&amp;B693)</f>
        <v/>
      </c>
      <c r="E693" s="34">
        <f>IF(D693&lt;'2_Params'!$B$13,1,0)</f>
        <v/>
      </c>
    </row>
    <row r="694" ht="15" customHeight="1" s="35">
      <c r="A694" s="48">
        <f>'1_Raw_Games'!D693</f>
        <v/>
      </c>
      <c r="B694" s="49">
        <f>'1_Raw_Games'!B693</f>
        <v/>
      </c>
      <c r="C694" s="48">
        <f>'1_Raw_Games'!P693</f>
        <v/>
      </c>
      <c r="D694" s="34">
        <f>COUNTIFS($A$4:$A$2271,A694,$B$4:$B$2271,"&gt;"&amp;B694)</f>
        <v/>
      </c>
      <c r="E694" s="34">
        <f>IF(D694&lt;'2_Params'!$B$13,1,0)</f>
        <v/>
      </c>
    </row>
    <row r="695" ht="15" customHeight="1" s="35">
      <c r="A695" s="48">
        <f>'1_Raw_Games'!D694</f>
        <v/>
      </c>
      <c r="B695" s="49">
        <f>'1_Raw_Games'!B694</f>
        <v/>
      </c>
      <c r="C695" s="48">
        <f>'1_Raw_Games'!P694</f>
        <v/>
      </c>
      <c r="D695" s="34">
        <f>COUNTIFS($A$4:$A$2271,A695,$B$4:$B$2271,"&gt;"&amp;B695)</f>
        <v/>
      </c>
      <c r="E695" s="34">
        <f>IF(D695&lt;'2_Params'!$B$13,1,0)</f>
        <v/>
      </c>
    </row>
    <row r="696" ht="15" customHeight="1" s="35">
      <c r="A696" s="48">
        <f>'1_Raw_Games'!D695</f>
        <v/>
      </c>
      <c r="B696" s="49">
        <f>'1_Raw_Games'!B695</f>
        <v/>
      </c>
      <c r="C696" s="48">
        <f>'1_Raw_Games'!P695</f>
        <v/>
      </c>
      <c r="D696" s="34">
        <f>COUNTIFS($A$4:$A$2271,A696,$B$4:$B$2271,"&gt;"&amp;B696)</f>
        <v/>
      </c>
      <c r="E696" s="34">
        <f>IF(D696&lt;'2_Params'!$B$13,1,0)</f>
        <v/>
      </c>
    </row>
    <row r="697" ht="15" customHeight="1" s="35">
      <c r="A697" s="48">
        <f>'1_Raw_Games'!D696</f>
        <v/>
      </c>
      <c r="B697" s="49">
        <f>'1_Raw_Games'!B696</f>
        <v/>
      </c>
      <c r="C697" s="48">
        <f>'1_Raw_Games'!P696</f>
        <v/>
      </c>
      <c r="D697" s="34">
        <f>COUNTIFS($A$4:$A$2271,A697,$B$4:$B$2271,"&gt;"&amp;B697)</f>
        <v/>
      </c>
      <c r="E697" s="34">
        <f>IF(D697&lt;'2_Params'!$B$13,1,0)</f>
        <v/>
      </c>
    </row>
    <row r="698" ht="15" customHeight="1" s="35">
      <c r="A698" s="48">
        <f>'1_Raw_Games'!D697</f>
        <v/>
      </c>
      <c r="B698" s="49">
        <f>'1_Raw_Games'!B697</f>
        <v/>
      </c>
      <c r="C698" s="48">
        <f>'1_Raw_Games'!P697</f>
        <v/>
      </c>
      <c r="D698" s="34">
        <f>COUNTIFS($A$4:$A$2271,A698,$B$4:$B$2271,"&gt;"&amp;B698)</f>
        <v/>
      </c>
      <c r="E698" s="34">
        <f>IF(D698&lt;'2_Params'!$B$13,1,0)</f>
        <v/>
      </c>
    </row>
    <row r="699" ht="15" customHeight="1" s="35">
      <c r="A699" s="48">
        <f>'1_Raw_Games'!D698</f>
        <v/>
      </c>
      <c r="B699" s="49">
        <f>'1_Raw_Games'!B698</f>
        <v/>
      </c>
      <c r="C699" s="48">
        <f>'1_Raw_Games'!P698</f>
        <v/>
      </c>
      <c r="D699" s="34">
        <f>COUNTIFS($A$4:$A$2271,A699,$B$4:$B$2271,"&gt;"&amp;B699)</f>
        <v/>
      </c>
      <c r="E699" s="34">
        <f>IF(D699&lt;'2_Params'!$B$13,1,0)</f>
        <v/>
      </c>
    </row>
    <row r="700" ht="15" customHeight="1" s="35">
      <c r="A700" s="48">
        <f>'1_Raw_Games'!D699</f>
        <v/>
      </c>
      <c r="B700" s="49">
        <f>'1_Raw_Games'!B699</f>
        <v/>
      </c>
      <c r="C700" s="48">
        <f>'1_Raw_Games'!P699</f>
        <v/>
      </c>
      <c r="D700" s="34">
        <f>COUNTIFS($A$4:$A$2271,A700,$B$4:$B$2271,"&gt;"&amp;B700)</f>
        <v/>
      </c>
      <c r="E700" s="34">
        <f>IF(D700&lt;'2_Params'!$B$13,1,0)</f>
        <v/>
      </c>
    </row>
    <row r="701" ht="15" customHeight="1" s="35">
      <c r="A701" s="48">
        <f>'1_Raw_Games'!D700</f>
        <v/>
      </c>
      <c r="B701" s="49">
        <f>'1_Raw_Games'!B700</f>
        <v/>
      </c>
      <c r="C701" s="48">
        <f>'1_Raw_Games'!P700</f>
        <v/>
      </c>
      <c r="D701" s="34">
        <f>COUNTIFS($A$4:$A$2271,A701,$B$4:$B$2271,"&gt;"&amp;B701)</f>
        <v/>
      </c>
      <c r="E701" s="34">
        <f>IF(D701&lt;'2_Params'!$B$13,1,0)</f>
        <v/>
      </c>
    </row>
    <row r="702" ht="15" customHeight="1" s="35">
      <c r="A702" s="48">
        <f>'1_Raw_Games'!D701</f>
        <v/>
      </c>
      <c r="B702" s="49">
        <f>'1_Raw_Games'!B701</f>
        <v/>
      </c>
      <c r="C702" s="48">
        <f>'1_Raw_Games'!P701</f>
        <v/>
      </c>
      <c r="D702" s="34">
        <f>COUNTIFS($A$4:$A$2271,A702,$B$4:$B$2271,"&gt;"&amp;B702)</f>
        <v/>
      </c>
      <c r="E702" s="34">
        <f>IF(D702&lt;'2_Params'!$B$13,1,0)</f>
        <v/>
      </c>
    </row>
    <row r="703" ht="15" customHeight="1" s="35">
      <c r="A703" s="48">
        <f>'1_Raw_Games'!D702</f>
        <v/>
      </c>
      <c r="B703" s="49">
        <f>'1_Raw_Games'!B702</f>
        <v/>
      </c>
      <c r="C703" s="48">
        <f>'1_Raw_Games'!P702</f>
        <v/>
      </c>
      <c r="D703" s="34">
        <f>COUNTIFS($A$4:$A$2271,A703,$B$4:$B$2271,"&gt;"&amp;B703)</f>
        <v/>
      </c>
      <c r="E703" s="34">
        <f>IF(D703&lt;'2_Params'!$B$13,1,0)</f>
        <v/>
      </c>
    </row>
    <row r="704" ht="15" customHeight="1" s="35">
      <c r="A704" s="48">
        <f>'1_Raw_Games'!D703</f>
        <v/>
      </c>
      <c r="B704" s="49">
        <f>'1_Raw_Games'!B703</f>
        <v/>
      </c>
      <c r="C704" s="48">
        <f>'1_Raw_Games'!P703</f>
        <v/>
      </c>
      <c r="D704" s="34">
        <f>COUNTIFS($A$4:$A$2271,A704,$B$4:$B$2271,"&gt;"&amp;B704)</f>
        <v/>
      </c>
      <c r="E704" s="34">
        <f>IF(D704&lt;'2_Params'!$B$13,1,0)</f>
        <v/>
      </c>
    </row>
    <row r="705" ht="15" customHeight="1" s="35">
      <c r="A705" s="48">
        <f>'1_Raw_Games'!D704</f>
        <v/>
      </c>
      <c r="B705" s="49">
        <f>'1_Raw_Games'!B704</f>
        <v/>
      </c>
      <c r="C705" s="48">
        <f>'1_Raw_Games'!P704</f>
        <v/>
      </c>
      <c r="D705" s="34">
        <f>COUNTIFS($A$4:$A$2271,A705,$B$4:$B$2271,"&gt;"&amp;B705)</f>
        <v/>
      </c>
      <c r="E705" s="34">
        <f>IF(D705&lt;'2_Params'!$B$13,1,0)</f>
        <v/>
      </c>
    </row>
    <row r="706" ht="15" customHeight="1" s="35">
      <c r="A706" s="48">
        <f>'1_Raw_Games'!D705</f>
        <v/>
      </c>
      <c r="B706" s="49">
        <f>'1_Raw_Games'!B705</f>
        <v/>
      </c>
      <c r="C706" s="48">
        <f>'1_Raw_Games'!P705</f>
        <v/>
      </c>
      <c r="D706" s="34">
        <f>COUNTIFS($A$4:$A$2271,A706,$B$4:$B$2271,"&gt;"&amp;B706)</f>
        <v/>
      </c>
      <c r="E706" s="34">
        <f>IF(D706&lt;'2_Params'!$B$13,1,0)</f>
        <v/>
      </c>
    </row>
    <row r="707" ht="15" customHeight="1" s="35">
      <c r="A707" s="48">
        <f>'1_Raw_Games'!D706</f>
        <v/>
      </c>
      <c r="B707" s="49">
        <f>'1_Raw_Games'!B706</f>
        <v/>
      </c>
      <c r="C707" s="48">
        <f>'1_Raw_Games'!P706</f>
        <v/>
      </c>
      <c r="D707" s="34">
        <f>COUNTIFS($A$4:$A$2271,A707,$B$4:$B$2271,"&gt;"&amp;B707)</f>
        <v/>
      </c>
      <c r="E707" s="34">
        <f>IF(D707&lt;'2_Params'!$B$13,1,0)</f>
        <v/>
      </c>
    </row>
    <row r="708" ht="15" customHeight="1" s="35">
      <c r="A708" s="48">
        <f>'1_Raw_Games'!D707</f>
        <v/>
      </c>
      <c r="B708" s="49">
        <f>'1_Raw_Games'!B707</f>
        <v/>
      </c>
      <c r="C708" s="48">
        <f>'1_Raw_Games'!P707</f>
        <v/>
      </c>
      <c r="D708" s="34">
        <f>COUNTIFS($A$4:$A$2271,A708,$B$4:$B$2271,"&gt;"&amp;B708)</f>
        <v/>
      </c>
      <c r="E708" s="34">
        <f>IF(D708&lt;'2_Params'!$B$13,1,0)</f>
        <v/>
      </c>
    </row>
    <row r="709" ht="15" customHeight="1" s="35">
      <c r="A709" s="48">
        <f>'1_Raw_Games'!D708</f>
        <v/>
      </c>
      <c r="B709" s="49">
        <f>'1_Raw_Games'!B708</f>
        <v/>
      </c>
      <c r="C709" s="48">
        <f>'1_Raw_Games'!P708</f>
        <v/>
      </c>
      <c r="D709" s="34">
        <f>COUNTIFS($A$4:$A$2271,A709,$B$4:$B$2271,"&gt;"&amp;B709)</f>
        <v/>
      </c>
      <c r="E709" s="34">
        <f>IF(D709&lt;'2_Params'!$B$13,1,0)</f>
        <v/>
      </c>
    </row>
    <row r="710" ht="15" customHeight="1" s="35">
      <c r="A710" s="48">
        <f>'1_Raw_Games'!D709</f>
        <v/>
      </c>
      <c r="B710" s="49">
        <f>'1_Raw_Games'!B709</f>
        <v/>
      </c>
      <c r="C710" s="48">
        <f>'1_Raw_Games'!P709</f>
        <v/>
      </c>
      <c r="D710" s="34">
        <f>COUNTIFS($A$4:$A$2271,A710,$B$4:$B$2271,"&gt;"&amp;B710)</f>
        <v/>
      </c>
      <c r="E710" s="34">
        <f>IF(D710&lt;'2_Params'!$B$13,1,0)</f>
        <v/>
      </c>
    </row>
    <row r="711" ht="15" customHeight="1" s="35">
      <c r="A711" s="48">
        <f>'1_Raw_Games'!D710</f>
        <v/>
      </c>
      <c r="B711" s="49">
        <f>'1_Raw_Games'!B710</f>
        <v/>
      </c>
      <c r="C711" s="48">
        <f>'1_Raw_Games'!P710</f>
        <v/>
      </c>
      <c r="D711" s="34">
        <f>COUNTIFS($A$4:$A$2271,A711,$B$4:$B$2271,"&gt;"&amp;B711)</f>
        <v/>
      </c>
      <c r="E711" s="34">
        <f>IF(D711&lt;'2_Params'!$B$13,1,0)</f>
        <v/>
      </c>
    </row>
    <row r="712" ht="15" customHeight="1" s="35">
      <c r="A712" s="48">
        <f>'1_Raw_Games'!D711</f>
        <v/>
      </c>
      <c r="B712" s="49">
        <f>'1_Raw_Games'!B711</f>
        <v/>
      </c>
      <c r="C712" s="48">
        <f>'1_Raw_Games'!P711</f>
        <v/>
      </c>
      <c r="D712" s="34">
        <f>COUNTIFS($A$4:$A$2271,A712,$B$4:$B$2271,"&gt;"&amp;B712)</f>
        <v/>
      </c>
      <c r="E712" s="34">
        <f>IF(D712&lt;'2_Params'!$B$13,1,0)</f>
        <v/>
      </c>
    </row>
    <row r="713" ht="15" customHeight="1" s="35">
      <c r="A713" s="48">
        <f>'1_Raw_Games'!D712</f>
        <v/>
      </c>
      <c r="B713" s="49">
        <f>'1_Raw_Games'!B712</f>
        <v/>
      </c>
      <c r="C713" s="48">
        <f>'1_Raw_Games'!P712</f>
        <v/>
      </c>
      <c r="D713" s="34">
        <f>COUNTIFS($A$4:$A$2271,A713,$B$4:$B$2271,"&gt;"&amp;B713)</f>
        <v/>
      </c>
      <c r="E713" s="34">
        <f>IF(D713&lt;'2_Params'!$B$13,1,0)</f>
        <v/>
      </c>
    </row>
    <row r="714" ht="15" customHeight="1" s="35">
      <c r="A714" s="48">
        <f>'1_Raw_Games'!D713</f>
        <v/>
      </c>
      <c r="B714" s="49">
        <f>'1_Raw_Games'!B713</f>
        <v/>
      </c>
      <c r="C714" s="48">
        <f>'1_Raw_Games'!P713</f>
        <v/>
      </c>
      <c r="D714" s="34">
        <f>COUNTIFS($A$4:$A$2271,A714,$B$4:$B$2271,"&gt;"&amp;B714)</f>
        <v/>
      </c>
      <c r="E714" s="34">
        <f>IF(D714&lt;'2_Params'!$B$13,1,0)</f>
        <v/>
      </c>
    </row>
    <row r="715" ht="15" customHeight="1" s="35">
      <c r="A715" s="48">
        <f>'1_Raw_Games'!D714</f>
        <v/>
      </c>
      <c r="B715" s="49">
        <f>'1_Raw_Games'!B714</f>
        <v/>
      </c>
      <c r="C715" s="48">
        <f>'1_Raw_Games'!P714</f>
        <v/>
      </c>
      <c r="D715" s="34">
        <f>COUNTIFS($A$4:$A$2271,A715,$B$4:$B$2271,"&gt;"&amp;B715)</f>
        <v/>
      </c>
      <c r="E715" s="34">
        <f>IF(D715&lt;'2_Params'!$B$13,1,0)</f>
        <v/>
      </c>
    </row>
    <row r="716" ht="15" customHeight="1" s="35">
      <c r="A716" s="48">
        <f>'1_Raw_Games'!D715</f>
        <v/>
      </c>
      <c r="B716" s="49">
        <f>'1_Raw_Games'!B715</f>
        <v/>
      </c>
      <c r="C716" s="48">
        <f>'1_Raw_Games'!P715</f>
        <v/>
      </c>
      <c r="D716" s="34">
        <f>COUNTIFS($A$4:$A$2271,A716,$B$4:$B$2271,"&gt;"&amp;B716)</f>
        <v/>
      </c>
      <c r="E716" s="34">
        <f>IF(D716&lt;'2_Params'!$B$13,1,0)</f>
        <v/>
      </c>
    </row>
    <row r="717" ht="15" customHeight="1" s="35">
      <c r="A717" s="48">
        <f>'1_Raw_Games'!D716</f>
        <v/>
      </c>
      <c r="B717" s="49">
        <f>'1_Raw_Games'!B716</f>
        <v/>
      </c>
      <c r="C717" s="48">
        <f>'1_Raw_Games'!P716</f>
        <v/>
      </c>
      <c r="D717" s="34">
        <f>COUNTIFS($A$4:$A$2271,A717,$B$4:$B$2271,"&gt;"&amp;B717)</f>
        <v/>
      </c>
      <c r="E717" s="34">
        <f>IF(D717&lt;'2_Params'!$B$13,1,0)</f>
        <v/>
      </c>
    </row>
    <row r="718" ht="15" customHeight="1" s="35">
      <c r="A718" s="48">
        <f>'1_Raw_Games'!D717</f>
        <v/>
      </c>
      <c r="B718" s="49">
        <f>'1_Raw_Games'!B717</f>
        <v/>
      </c>
      <c r="C718" s="48">
        <f>'1_Raw_Games'!P717</f>
        <v/>
      </c>
      <c r="D718" s="34">
        <f>COUNTIFS($A$4:$A$2271,A718,$B$4:$B$2271,"&gt;"&amp;B718)</f>
        <v/>
      </c>
      <c r="E718" s="34">
        <f>IF(D718&lt;'2_Params'!$B$13,1,0)</f>
        <v/>
      </c>
    </row>
    <row r="719" ht="15" customHeight="1" s="35">
      <c r="A719" s="48">
        <f>'1_Raw_Games'!D718</f>
        <v/>
      </c>
      <c r="B719" s="49">
        <f>'1_Raw_Games'!B718</f>
        <v/>
      </c>
      <c r="C719" s="48">
        <f>'1_Raw_Games'!P718</f>
        <v/>
      </c>
      <c r="D719" s="34">
        <f>COUNTIFS($A$4:$A$2271,A719,$B$4:$B$2271,"&gt;"&amp;B719)</f>
        <v/>
      </c>
      <c r="E719" s="34">
        <f>IF(D719&lt;'2_Params'!$B$13,1,0)</f>
        <v/>
      </c>
    </row>
    <row r="720" ht="15" customHeight="1" s="35">
      <c r="A720" s="48">
        <f>'1_Raw_Games'!D719</f>
        <v/>
      </c>
      <c r="B720" s="49">
        <f>'1_Raw_Games'!B719</f>
        <v/>
      </c>
      <c r="C720" s="48">
        <f>'1_Raw_Games'!P719</f>
        <v/>
      </c>
      <c r="D720" s="34">
        <f>COUNTIFS($A$4:$A$2271,A720,$B$4:$B$2271,"&gt;"&amp;B720)</f>
        <v/>
      </c>
      <c r="E720" s="34">
        <f>IF(D720&lt;'2_Params'!$B$13,1,0)</f>
        <v/>
      </c>
    </row>
    <row r="721" ht="15" customHeight="1" s="35">
      <c r="A721" s="48">
        <f>'1_Raw_Games'!D720</f>
        <v/>
      </c>
      <c r="B721" s="49">
        <f>'1_Raw_Games'!B720</f>
        <v/>
      </c>
      <c r="C721" s="48">
        <f>'1_Raw_Games'!P720</f>
        <v/>
      </c>
      <c r="D721" s="34">
        <f>COUNTIFS($A$4:$A$2271,A721,$B$4:$B$2271,"&gt;"&amp;B721)</f>
        <v/>
      </c>
      <c r="E721" s="34">
        <f>IF(D721&lt;'2_Params'!$B$13,1,0)</f>
        <v/>
      </c>
    </row>
    <row r="722" ht="15" customHeight="1" s="35">
      <c r="A722" s="48">
        <f>'1_Raw_Games'!D721</f>
        <v/>
      </c>
      <c r="B722" s="49">
        <f>'1_Raw_Games'!B721</f>
        <v/>
      </c>
      <c r="C722" s="48">
        <f>'1_Raw_Games'!P721</f>
        <v/>
      </c>
      <c r="D722" s="34">
        <f>COUNTIFS($A$4:$A$2271,A722,$B$4:$B$2271,"&gt;"&amp;B722)</f>
        <v/>
      </c>
      <c r="E722" s="34">
        <f>IF(D722&lt;'2_Params'!$B$13,1,0)</f>
        <v/>
      </c>
    </row>
    <row r="723" ht="15" customHeight="1" s="35">
      <c r="A723" s="48">
        <f>'1_Raw_Games'!D722</f>
        <v/>
      </c>
      <c r="B723" s="49">
        <f>'1_Raw_Games'!B722</f>
        <v/>
      </c>
      <c r="C723" s="48">
        <f>'1_Raw_Games'!P722</f>
        <v/>
      </c>
      <c r="D723" s="34">
        <f>COUNTIFS($A$4:$A$2271,A723,$B$4:$B$2271,"&gt;"&amp;B723)</f>
        <v/>
      </c>
      <c r="E723" s="34">
        <f>IF(D723&lt;'2_Params'!$B$13,1,0)</f>
        <v/>
      </c>
    </row>
    <row r="724" ht="15" customHeight="1" s="35">
      <c r="A724" s="48">
        <f>'1_Raw_Games'!D723</f>
        <v/>
      </c>
      <c r="B724" s="49">
        <f>'1_Raw_Games'!B723</f>
        <v/>
      </c>
      <c r="C724" s="48">
        <f>'1_Raw_Games'!P723</f>
        <v/>
      </c>
      <c r="D724" s="34">
        <f>COUNTIFS($A$4:$A$2271,A724,$B$4:$B$2271,"&gt;"&amp;B724)</f>
        <v/>
      </c>
      <c r="E724" s="34">
        <f>IF(D724&lt;'2_Params'!$B$13,1,0)</f>
        <v/>
      </c>
    </row>
    <row r="725" ht="15" customHeight="1" s="35">
      <c r="A725" s="48">
        <f>'1_Raw_Games'!D724</f>
        <v/>
      </c>
      <c r="B725" s="49">
        <f>'1_Raw_Games'!B724</f>
        <v/>
      </c>
      <c r="C725" s="48">
        <f>'1_Raw_Games'!P724</f>
        <v/>
      </c>
      <c r="D725" s="34">
        <f>COUNTIFS($A$4:$A$2271,A725,$B$4:$B$2271,"&gt;"&amp;B725)</f>
        <v/>
      </c>
      <c r="E725" s="34">
        <f>IF(D725&lt;'2_Params'!$B$13,1,0)</f>
        <v/>
      </c>
    </row>
    <row r="726" ht="15" customHeight="1" s="35">
      <c r="A726" s="48">
        <f>'1_Raw_Games'!D725</f>
        <v/>
      </c>
      <c r="B726" s="49">
        <f>'1_Raw_Games'!B725</f>
        <v/>
      </c>
      <c r="C726" s="48">
        <f>'1_Raw_Games'!P725</f>
        <v/>
      </c>
      <c r="D726" s="34">
        <f>COUNTIFS($A$4:$A$2271,A726,$B$4:$B$2271,"&gt;"&amp;B726)</f>
        <v/>
      </c>
      <c r="E726" s="34">
        <f>IF(D726&lt;'2_Params'!$B$13,1,0)</f>
        <v/>
      </c>
    </row>
    <row r="727" ht="15" customHeight="1" s="35">
      <c r="A727" s="48">
        <f>'1_Raw_Games'!D726</f>
        <v/>
      </c>
      <c r="B727" s="49">
        <f>'1_Raw_Games'!B726</f>
        <v/>
      </c>
      <c r="C727" s="48">
        <f>'1_Raw_Games'!P726</f>
        <v/>
      </c>
      <c r="D727" s="34">
        <f>COUNTIFS($A$4:$A$2271,A727,$B$4:$B$2271,"&gt;"&amp;B727)</f>
        <v/>
      </c>
      <c r="E727" s="34">
        <f>IF(D727&lt;'2_Params'!$B$13,1,0)</f>
        <v/>
      </c>
    </row>
    <row r="728" ht="15" customHeight="1" s="35">
      <c r="A728" s="48">
        <f>'1_Raw_Games'!D727</f>
        <v/>
      </c>
      <c r="B728" s="49">
        <f>'1_Raw_Games'!B727</f>
        <v/>
      </c>
      <c r="C728" s="48">
        <f>'1_Raw_Games'!P727</f>
        <v/>
      </c>
      <c r="D728" s="34">
        <f>COUNTIFS($A$4:$A$2271,A728,$B$4:$B$2271,"&gt;"&amp;B728)</f>
        <v/>
      </c>
      <c r="E728" s="34">
        <f>IF(D728&lt;'2_Params'!$B$13,1,0)</f>
        <v/>
      </c>
    </row>
    <row r="729" ht="15" customHeight="1" s="35">
      <c r="A729" s="48">
        <f>'1_Raw_Games'!D728</f>
        <v/>
      </c>
      <c r="B729" s="49">
        <f>'1_Raw_Games'!B728</f>
        <v/>
      </c>
      <c r="C729" s="48">
        <f>'1_Raw_Games'!P728</f>
        <v/>
      </c>
      <c r="D729" s="34">
        <f>COUNTIFS($A$4:$A$2271,A729,$B$4:$B$2271,"&gt;"&amp;B729)</f>
        <v/>
      </c>
      <c r="E729" s="34">
        <f>IF(D729&lt;'2_Params'!$B$13,1,0)</f>
        <v/>
      </c>
    </row>
    <row r="730" ht="15" customHeight="1" s="35">
      <c r="A730" s="48">
        <f>'1_Raw_Games'!D729</f>
        <v/>
      </c>
      <c r="B730" s="49">
        <f>'1_Raw_Games'!B729</f>
        <v/>
      </c>
      <c r="C730" s="48">
        <f>'1_Raw_Games'!P729</f>
        <v/>
      </c>
      <c r="D730" s="34">
        <f>COUNTIFS($A$4:$A$2271,A730,$B$4:$B$2271,"&gt;"&amp;B730)</f>
        <v/>
      </c>
      <c r="E730" s="34">
        <f>IF(D730&lt;'2_Params'!$B$13,1,0)</f>
        <v/>
      </c>
    </row>
    <row r="731" ht="15" customHeight="1" s="35">
      <c r="A731" s="48">
        <f>'1_Raw_Games'!D730</f>
        <v/>
      </c>
      <c r="B731" s="49">
        <f>'1_Raw_Games'!B730</f>
        <v/>
      </c>
      <c r="C731" s="48">
        <f>'1_Raw_Games'!P730</f>
        <v/>
      </c>
      <c r="D731" s="34">
        <f>COUNTIFS($A$4:$A$2271,A731,$B$4:$B$2271,"&gt;"&amp;B731)</f>
        <v/>
      </c>
      <c r="E731" s="34">
        <f>IF(D731&lt;'2_Params'!$B$13,1,0)</f>
        <v/>
      </c>
    </row>
    <row r="732" ht="15" customHeight="1" s="35">
      <c r="A732" s="48">
        <f>'1_Raw_Games'!D731</f>
        <v/>
      </c>
      <c r="B732" s="49">
        <f>'1_Raw_Games'!B731</f>
        <v/>
      </c>
      <c r="C732" s="48">
        <f>'1_Raw_Games'!P731</f>
        <v/>
      </c>
      <c r="D732" s="34">
        <f>COUNTIFS($A$4:$A$2271,A732,$B$4:$B$2271,"&gt;"&amp;B732)</f>
        <v/>
      </c>
      <c r="E732" s="34">
        <f>IF(D732&lt;'2_Params'!$B$13,1,0)</f>
        <v/>
      </c>
    </row>
    <row r="733" ht="15" customHeight="1" s="35">
      <c r="A733" s="48">
        <f>'1_Raw_Games'!D732</f>
        <v/>
      </c>
      <c r="B733" s="49">
        <f>'1_Raw_Games'!B732</f>
        <v/>
      </c>
      <c r="C733" s="48">
        <f>'1_Raw_Games'!P732</f>
        <v/>
      </c>
      <c r="D733" s="34">
        <f>COUNTIFS($A$4:$A$2271,A733,$B$4:$B$2271,"&gt;"&amp;B733)</f>
        <v/>
      </c>
      <c r="E733" s="34">
        <f>IF(D733&lt;'2_Params'!$B$13,1,0)</f>
        <v/>
      </c>
    </row>
    <row r="734" ht="15" customHeight="1" s="35">
      <c r="A734" s="48">
        <f>'1_Raw_Games'!D733</f>
        <v/>
      </c>
      <c r="B734" s="49">
        <f>'1_Raw_Games'!B733</f>
        <v/>
      </c>
      <c r="C734" s="48">
        <f>'1_Raw_Games'!P733</f>
        <v/>
      </c>
      <c r="D734" s="34">
        <f>COUNTIFS($A$4:$A$2271,A734,$B$4:$B$2271,"&gt;"&amp;B734)</f>
        <v/>
      </c>
      <c r="E734" s="34">
        <f>IF(D734&lt;'2_Params'!$B$13,1,0)</f>
        <v/>
      </c>
    </row>
    <row r="735" ht="15" customHeight="1" s="35">
      <c r="A735" s="48">
        <f>'1_Raw_Games'!D734</f>
        <v/>
      </c>
      <c r="B735" s="49">
        <f>'1_Raw_Games'!B734</f>
        <v/>
      </c>
      <c r="C735" s="48">
        <f>'1_Raw_Games'!P734</f>
        <v/>
      </c>
      <c r="D735" s="34">
        <f>COUNTIFS($A$4:$A$2271,A735,$B$4:$B$2271,"&gt;"&amp;B735)</f>
        <v/>
      </c>
      <c r="E735" s="34">
        <f>IF(D735&lt;'2_Params'!$B$13,1,0)</f>
        <v/>
      </c>
    </row>
    <row r="736" ht="15" customHeight="1" s="35">
      <c r="A736" s="48">
        <f>'1_Raw_Games'!D735</f>
        <v/>
      </c>
      <c r="B736" s="49">
        <f>'1_Raw_Games'!B735</f>
        <v/>
      </c>
      <c r="C736" s="48">
        <f>'1_Raw_Games'!P735</f>
        <v/>
      </c>
      <c r="D736" s="34">
        <f>COUNTIFS($A$4:$A$2271,A736,$B$4:$B$2271,"&gt;"&amp;B736)</f>
        <v/>
      </c>
      <c r="E736" s="34">
        <f>IF(D736&lt;'2_Params'!$B$13,1,0)</f>
        <v/>
      </c>
    </row>
    <row r="737" ht="15" customHeight="1" s="35">
      <c r="A737" s="48">
        <f>'1_Raw_Games'!D736</f>
        <v/>
      </c>
      <c r="B737" s="49">
        <f>'1_Raw_Games'!B736</f>
        <v/>
      </c>
      <c r="C737" s="48">
        <f>'1_Raw_Games'!P736</f>
        <v/>
      </c>
      <c r="D737" s="34">
        <f>COUNTIFS($A$4:$A$2271,A737,$B$4:$B$2271,"&gt;"&amp;B737)</f>
        <v/>
      </c>
      <c r="E737" s="34">
        <f>IF(D737&lt;'2_Params'!$B$13,1,0)</f>
        <v/>
      </c>
    </row>
    <row r="738" ht="15" customHeight="1" s="35">
      <c r="A738" s="48">
        <f>'1_Raw_Games'!D737</f>
        <v/>
      </c>
      <c r="B738" s="49">
        <f>'1_Raw_Games'!B737</f>
        <v/>
      </c>
      <c r="C738" s="48">
        <f>'1_Raw_Games'!P737</f>
        <v/>
      </c>
      <c r="D738" s="34">
        <f>COUNTIFS($A$4:$A$2271,A738,$B$4:$B$2271,"&gt;"&amp;B738)</f>
        <v/>
      </c>
      <c r="E738" s="34">
        <f>IF(D738&lt;'2_Params'!$B$13,1,0)</f>
        <v/>
      </c>
    </row>
    <row r="739" ht="15" customHeight="1" s="35">
      <c r="A739" s="48">
        <f>'1_Raw_Games'!D738</f>
        <v/>
      </c>
      <c r="B739" s="49">
        <f>'1_Raw_Games'!B738</f>
        <v/>
      </c>
      <c r="C739" s="48">
        <f>'1_Raw_Games'!P738</f>
        <v/>
      </c>
      <c r="D739" s="34">
        <f>COUNTIFS($A$4:$A$2271,A739,$B$4:$B$2271,"&gt;"&amp;B739)</f>
        <v/>
      </c>
      <c r="E739" s="34">
        <f>IF(D739&lt;'2_Params'!$B$13,1,0)</f>
        <v/>
      </c>
    </row>
    <row r="740" ht="15" customHeight="1" s="35">
      <c r="A740" s="48">
        <f>'1_Raw_Games'!D739</f>
        <v/>
      </c>
      <c r="B740" s="49">
        <f>'1_Raw_Games'!B739</f>
        <v/>
      </c>
      <c r="C740" s="48">
        <f>'1_Raw_Games'!P739</f>
        <v/>
      </c>
      <c r="D740" s="34">
        <f>COUNTIFS($A$4:$A$2271,A740,$B$4:$B$2271,"&gt;"&amp;B740)</f>
        <v/>
      </c>
      <c r="E740" s="34">
        <f>IF(D740&lt;'2_Params'!$B$13,1,0)</f>
        <v/>
      </c>
    </row>
    <row r="741" ht="15" customHeight="1" s="35">
      <c r="A741" s="48">
        <f>'1_Raw_Games'!D740</f>
        <v/>
      </c>
      <c r="B741" s="49">
        <f>'1_Raw_Games'!B740</f>
        <v/>
      </c>
      <c r="C741" s="48">
        <f>'1_Raw_Games'!P740</f>
        <v/>
      </c>
      <c r="D741" s="34">
        <f>COUNTIFS($A$4:$A$2271,A741,$B$4:$B$2271,"&gt;"&amp;B741)</f>
        <v/>
      </c>
      <c r="E741" s="34">
        <f>IF(D741&lt;'2_Params'!$B$13,1,0)</f>
        <v/>
      </c>
    </row>
    <row r="742" ht="15" customHeight="1" s="35">
      <c r="A742" s="48">
        <f>'1_Raw_Games'!D741</f>
        <v/>
      </c>
      <c r="B742" s="49">
        <f>'1_Raw_Games'!B741</f>
        <v/>
      </c>
      <c r="C742" s="48">
        <f>'1_Raw_Games'!P741</f>
        <v/>
      </c>
      <c r="D742" s="34">
        <f>COUNTIFS($A$4:$A$2271,A742,$B$4:$B$2271,"&gt;"&amp;B742)</f>
        <v/>
      </c>
      <c r="E742" s="34">
        <f>IF(D742&lt;'2_Params'!$B$13,1,0)</f>
        <v/>
      </c>
    </row>
    <row r="743" ht="15" customHeight="1" s="35">
      <c r="A743" s="48">
        <f>'1_Raw_Games'!D742</f>
        <v/>
      </c>
      <c r="B743" s="49">
        <f>'1_Raw_Games'!B742</f>
        <v/>
      </c>
      <c r="C743" s="48">
        <f>'1_Raw_Games'!P742</f>
        <v/>
      </c>
      <c r="D743" s="34">
        <f>COUNTIFS($A$4:$A$2271,A743,$B$4:$B$2271,"&gt;"&amp;B743)</f>
        <v/>
      </c>
      <c r="E743" s="34">
        <f>IF(D743&lt;'2_Params'!$B$13,1,0)</f>
        <v/>
      </c>
    </row>
    <row r="744" ht="15" customHeight="1" s="35">
      <c r="A744" s="48">
        <f>'1_Raw_Games'!D743</f>
        <v/>
      </c>
      <c r="B744" s="49">
        <f>'1_Raw_Games'!B743</f>
        <v/>
      </c>
      <c r="C744" s="48">
        <f>'1_Raw_Games'!P743</f>
        <v/>
      </c>
      <c r="D744" s="34">
        <f>COUNTIFS($A$4:$A$2271,A744,$B$4:$B$2271,"&gt;"&amp;B744)</f>
        <v/>
      </c>
      <c r="E744" s="34">
        <f>IF(D744&lt;'2_Params'!$B$13,1,0)</f>
        <v/>
      </c>
    </row>
    <row r="745" ht="15" customHeight="1" s="35">
      <c r="A745" s="48">
        <f>'1_Raw_Games'!D744</f>
        <v/>
      </c>
      <c r="B745" s="49">
        <f>'1_Raw_Games'!B744</f>
        <v/>
      </c>
      <c r="C745" s="48">
        <f>'1_Raw_Games'!P744</f>
        <v/>
      </c>
      <c r="D745" s="34">
        <f>COUNTIFS($A$4:$A$2271,A745,$B$4:$B$2271,"&gt;"&amp;B745)</f>
        <v/>
      </c>
      <c r="E745" s="34">
        <f>IF(D745&lt;'2_Params'!$B$13,1,0)</f>
        <v/>
      </c>
    </row>
    <row r="746" ht="15" customHeight="1" s="35">
      <c r="A746" s="48">
        <f>'1_Raw_Games'!D745</f>
        <v/>
      </c>
      <c r="B746" s="49">
        <f>'1_Raw_Games'!B745</f>
        <v/>
      </c>
      <c r="C746" s="48">
        <f>'1_Raw_Games'!P745</f>
        <v/>
      </c>
      <c r="D746" s="34">
        <f>COUNTIFS($A$4:$A$2271,A746,$B$4:$B$2271,"&gt;"&amp;B746)</f>
        <v/>
      </c>
      <c r="E746" s="34">
        <f>IF(D746&lt;'2_Params'!$B$13,1,0)</f>
        <v/>
      </c>
    </row>
    <row r="747" ht="15" customHeight="1" s="35">
      <c r="A747" s="48">
        <f>'1_Raw_Games'!D746</f>
        <v/>
      </c>
      <c r="B747" s="49">
        <f>'1_Raw_Games'!B746</f>
        <v/>
      </c>
      <c r="C747" s="48">
        <f>'1_Raw_Games'!P746</f>
        <v/>
      </c>
      <c r="D747" s="34">
        <f>COUNTIFS($A$4:$A$2271,A747,$B$4:$B$2271,"&gt;"&amp;B747)</f>
        <v/>
      </c>
      <c r="E747" s="34">
        <f>IF(D747&lt;'2_Params'!$B$13,1,0)</f>
        <v/>
      </c>
    </row>
    <row r="748" ht="15" customHeight="1" s="35">
      <c r="A748" s="48">
        <f>'1_Raw_Games'!D747</f>
        <v/>
      </c>
      <c r="B748" s="49">
        <f>'1_Raw_Games'!B747</f>
        <v/>
      </c>
      <c r="C748" s="48">
        <f>'1_Raw_Games'!P747</f>
        <v/>
      </c>
      <c r="D748" s="34">
        <f>COUNTIFS($A$4:$A$2271,A748,$B$4:$B$2271,"&gt;"&amp;B748)</f>
        <v/>
      </c>
      <c r="E748" s="34">
        <f>IF(D748&lt;'2_Params'!$B$13,1,0)</f>
        <v/>
      </c>
    </row>
    <row r="749" ht="15" customHeight="1" s="35">
      <c r="A749" s="48">
        <f>'1_Raw_Games'!D748</f>
        <v/>
      </c>
      <c r="B749" s="49">
        <f>'1_Raw_Games'!B748</f>
        <v/>
      </c>
      <c r="C749" s="48">
        <f>'1_Raw_Games'!P748</f>
        <v/>
      </c>
      <c r="D749" s="34">
        <f>COUNTIFS($A$4:$A$2271,A749,$B$4:$B$2271,"&gt;"&amp;B749)</f>
        <v/>
      </c>
      <c r="E749" s="34">
        <f>IF(D749&lt;'2_Params'!$B$13,1,0)</f>
        <v/>
      </c>
    </row>
    <row r="750" ht="15" customHeight="1" s="35">
      <c r="A750" s="48">
        <f>'1_Raw_Games'!D749</f>
        <v/>
      </c>
      <c r="B750" s="49">
        <f>'1_Raw_Games'!B749</f>
        <v/>
      </c>
      <c r="C750" s="48">
        <f>'1_Raw_Games'!P749</f>
        <v/>
      </c>
      <c r="D750" s="34">
        <f>COUNTIFS($A$4:$A$2271,A750,$B$4:$B$2271,"&gt;"&amp;B750)</f>
        <v/>
      </c>
      <c r="E750" s="34">
        <f>IF(D750&lt;'2_Params'!$B$13,1,0)</f>
        <v/>
      </c>
    </row>
    <row r="751" ht="15" customHeight="1" s="35">
      <c r="A751" s="48">
        <f>'1_Raw_Games'!D750</f>
        <v/>
      </c>
      <c r="B751" s="49">
        <f>'1_Raw_Games'!B750</f>
        <v/>
      </c>
      <c r="C751" s="48">
        <f>'1_Raw_Games'!P750</f>
        <v/>
      </c>
      <c r="D751" s="34">
        <f>COUNTIFS($A$4:$A$2271,A751,$B$4:$B$2271,"&gt;"&amp;B751)</f>
        <v/>
      </c>
      <c r="E751" s="34">
        <f>IF(D751&lt;'2_Params'!$B$13,1,0)</f>
        <v/>
      </c>
    </row>
    <row r="752" ht="15" customHeight="1" s="35">
      <c r="A752" s="48">
        <f>'1_Raw_Games'!D751</f>
        <v/>
      </c>
      <c r="B752" s="49">
        <f>'1_Raw_Games'!B751</f>
        <v/>
      </c>
      <c r="C752" s="48">
        <f>'1_Raw_Games'!P751</f>
        <v/>
      </c>
      <c r="D752" s="34">
        <f>COUNTIFS($A$4:$A$2271,A752,$B$4:$B$2271,"&gt;"&amp;B752)</f>
        <v/>
      </c>
      <c r="E752" s="34">
        <f>IF(D752&lt;'2_Params'!$B$13,1,0)</f>
        <v/>
      </c>
    </row>
    <row r="753" ht="15" customHeight="1" s="35">
      <c r="A753" s="48">
        <f>'1_Raw_Games'!D752</f>
        <v/>
      </c>
      <c r="B753" s="49">
        <f>'1_Raw_Games'!B752</f>
        <v/>
      </c>
      <c r="C753" s="48">
        <f>'1_Raw_Games'!P752</f>
        <v/>
      </c>
      <c r="D753" s="34">
        <f>COUNTIFS($A$4:$A$2271,A753,$B$4:$B$2271,"&gt;"&amp;B753)</f>
        <v/>
      </c>
      <c r="E753" s="34">
        <f>IF(D753&lt;'2_Params'!$B$13,1,0)</f>
        <v/>
      </c>
    </row>
    <row r="754" ht="15" customHeight="1" s="35">
      <c r="A754" s="48">
        <f>'1_Raw_Games'!D753</f>
        <v/>
      </c>
      <c r="B754" s="49">
        <f>'1_Raw_Games'!B753</f>
        <v/>
      </c>
      <c r="C754" s="48">
        <f>'1_Raw_Games'!P753</f>
        <v/>
      </c>
      <c r="D754" s="34">
        <f>COUNTIFS($A$4:$A$2271,A754,$B$4:$B$2271,"&gt;"&amp;B754)</f>
        <v/>
      </c>
      <c r="E754" s="34">
        <f>IF(D754&lt;'2_Params'!$B$13,1,0)</f>
        <v/>
      </c>
    </row>
    <row r="755" ht="15" customHeight="1" s="35">
      <c r="A755" s="48">
        <f>'1_Raw_Games'!D754</f>
        <v/>
      </c>
      <c r="B755" s="49">
        <f>'1_Raw_Games'!B754</f>
        <v/>
      </c>
      <c r="C755" s="48">
        <f>'1_Raw_Games'!P754</f>
        <v/>
      </c>
      <c r="D755" s="34">
        <f>COUNTIFS($A$4:$A$2271,A755,$B$4:$B$2271,"&gt;"&amp;B755)</f>
        <v/>
      </c>
      <c r="E755" s="34">
        <f>IF(D755&lt;'2_Params'!$B$13,1,0)</f>
        <v/>
      </c>
    </row>
    <row r="756" ht="15" customHeight="1" s="35">
      <c r="A756" s="48">
        <f>'1_Raw_Games'!D755</f>
        <v/>
      </c>
      <c r="B756" s="49">
        <f>'1_Raw_Games'!B755</f>
        <v/>
      </c>
      <c r="C756" s="48">
        <f>'1_Raw_Games'!P755</f>
        <v/>
      </c>
      <c r="D756" s="34">
        <f>COUNTIFS($A$4:$A$2271,A756,$B$4:$B$2271,"&gt;"&amp;B756)</f>
        <v/>
      </c>
      <c r="E756" s="34">
        <f>IF(D756&lt;'2_Params'!$B$13,1,0)</f>
        <v/>
      </c>
    </row>
    <row r="757" ht="15" customHeight="1" s="35">
      <c r="A757" s="48">
        <f>'1_Raw_Games'!D756</f>
        <v/>
      </c>
      <c r="B757" s="49">
        <f>'1_Raw_Games'!B756</f>
        <v/>
      </c>
      <c r="C757" s="48">
        <f>'1_Raw_Games'!P756</f>
        <v/>
      </c>
      <c r="D757" s="34">
        <f>COUNTIFS($A$4:$A$2271,A757,$B$4:$B$2271,"&gt;"&amp;B757)</f>
        <v/>
      </c>
      <c r="E757" s="34">
        <f>IF(D757&lt;'2_Params'!$B$13,1,0)</f>
        <v/>
      </c>
    </row>
    <row r="758" ht="15" customHeight="1" s="35">
      <c r="A758" s="48">
        <f>'1_Raw_Games'!D757</f>
        <v/>
      </c>
      <c r="B758" s="49">
        <f>'1_Raw_Games'!B757</f>
        <v/>
      </c>
      <c r="C758" s="48">
        <f>'1_Raw_Games'!P757</f>
        <v/>
      </c>
      <c r="D758" s="34">
        <f>COUNTIFS($A$4:$A$2271,A758,$B$4:$B$2271,"&gt;"&amp;B758)</f>
        <v/>
      </c>
      <c r="E758" s="34">
        <f>IF(D758&lt;'2_Params'!$B$13,1,0)</f>
        <v/>
      </c>
    </row>
    <row r="759" ht="15" customHeight="1" s="35">
      <c r="A759" s="48">
        <f>'1_Raw_Games'!D758</f>
        <v/>
      </c>
      <c r="B759" s="49">
        <f>'1_Raw_Games'!B758</f>
        <v/>
      </c>
      <c r="C759" s="48">
        <f>'1_Raw_Games'!P758</f>
        <v/>
      </c>
      <c r="D759" s="34">
        <f>COUNTIFS($A$4:$A$2271,A759,$B$4:$B$2271,"&gt;"&amp;B759)</f>
        <v/>
      </c>
      <c r="E759" s="34">
        <f>IF(D759&lt;'2_Params'!$B$13,1,0)</f>
        <v/>
      </c>
    </row>
    <row r="760" ht="15" customHeight="1" s="35">
      <c r="A760" s="48">
        <f>'1_Raw_Games'!D759</f>
        <v/>
      </c>
      <c r="B760" s="49">
        <f>'1_Raw_Games'!B759</f>
        <v/>
      </c>
      <c r="C760" s="48">
        <f>'1_Raw_Games'!P759</f>
        <v/>
      </c>
      <c r="D760" s="34">
        <f>COUNTIFS($A$4:$A$2271,A760,$B$4:$B$2271,"&gt;"&amp;B760)</f>
        <v/>
      </c>
      <c r="E760" s="34">
        <f>IF(D760&lt;'2_Params'!$B$13,1,0)</f>
        <v/>
      </c>
    </row>
    <row r="761" ht="15" customHeight="1" s="35">
      <c r="A761" s="48">
        <f>'1_Raw_Games'!D760</f>
        <v/>
      </c>
      <c r="B761" s="49">
        <f>'1_Raw_Games'!B760</f>
        <v/>
      </c>
      <c r="C761" s="48">
        <f>'1_Raw_Games'!P760</f>
        <v/>
      </c>
      <c r="D761" s="34">
        <f>COUNTIFS($A$4:$A$2271,A761,$B$4:$B$2271,"&gt;"&amp;B761)</f>
        <v/>
      </c>
      <c r="E761" s="34">
        <f>IF(D761&lt;'2_Params'!$B$13,1,0)</f>
        <v/>
      </c>
    </row>
    <row r="762" ht="15" customHeight="1" s="35">
      <c r="A762" s="48">
        <f>'1_Raw_Games'!D761</f>
        <v/>
      </c>
      <c r="B762" s="49">
        <f>'1_Raw_Games'!B761</f>
        <v/>
      </c>
      <c r="C762" s="48">
        <f>'1_Raw_Games'!P761</f>
        <v/>
      </c>
      <c r="D762" s="34">
        <f>COUNTIFS($A$4:$A$2271,A762,$B$4:$B$2271,"&gt;"&amp;B762)</f>
        <v/>
      </c>
      <c r="E762" s="34">
        <f>IF(D762&lt;'2_Params'!$B$13,1,0)</f>
        <v/>
      </c>
    </row>
    <row r="763" ht="15" customHeight="1" s="35">
      <c r="A763" s="48">
        <f>'1_Raw_Games'!D762</f>
        <v/>
      </c>
      <c r="B763" s="49">
        <f>'1_Raw_Games'!B762</f>
        <v/>
      </c>
      <c r="C763" s="48">
        <f>'1_Raw_Games'!P762</f>
        <v/>
      </c>
      <c r="D763" s="34">
        <f>COUNTIFS($A$4:$A$2271,A763,$B$4:$B$2271,"&gt;"&amp;B763)</f>
        <v/>
      </c>
      <c r="E763" s="34">
        <f>IF(D763&lt;'2_Params'!$B$13,1,0)</f>
        <v/>
      </c>
    </row>
    <row r="764" ht="15" customHeight="1" s="35">
      <c r="A764" s="48">
        <f>'1_Raw_Games'!D763</f>
        <v/>
      </c>
      <c r="B764" s="49">
        <f>'1_Raw_Games'!B763</f>
        <v/>
      </c>
      <c r="C764" s="48">
        <f>'1_Raw_Games'!P763</f>
        <v/>
      </c>
      <c r="D764" s="34">
        <f>COUNTIFS($A$4:$A$2271,A764,$B$4:$B$2271,"&gt;"&amp;B764)</f>
        <v/>
      </c>
      <c r="E764" s="34">
        <f>IF(D764&lt;'2_Params'!$B$13,1,0)</f>
        <v/>
      </c>
    </row>
    <row r="765" ht="15" customHeight="1" s="35">
      <c r="A765" s="48">
        <f>'1_Raw_Games'!D764</f>
        <v/>
      </c>
      <c r="B765" s="49">
        <f>'1_Raw_Games'!B764</f>
        <v/>
      </c>
      <c r="C765" s="48">
        <f>'1_Raw_Games'!P764</f>
        <v/>
      </c>
      <c r="D765" s="34">
        <f>COUNTIFS($A$4:$A$2271,A765,$B$4:$B$2271,"&gt;"&amp;B765)</f>
        <v/>
      </c>
      <c r="E765" s="34">
        <f>IF(D765&lt;'2_Params'!$B$13,1,0)</f>
        <v/>
      </c>
    </row>
    <row r="766" ht="15" customHeight="1" s="35">
      <c r="A766" s="48">
        <f>'1_Raw_Games'!D765</f>
        <v/>
      </c>
      <c r="B766" s="49">
        <f>'1_Raw_Games'!B765</f>
        <v/>
      </c>
      <c r="C766" s="48">
        <f>'1_Raw_Games'!P765</f>
        <v/>
      </c>
      <c r="D766" s="34">
        <f>COUNTIFS($A$4:$A$2271,A766,$B$4:$B$2271,"&gt;"&amp;B766)</f>
        <v/>
      </c>
      <c r="E766" s="34">
        <f>IF(D766&lt;'2_Params'!$B$13,1,0)</f>
        <v/>
      </c>
    </row>
    <row r="767" ht="15" customHeight="1" s="35">
      <c r="A767" s="48">
        <f>'1_Raw_Games'!D766</f>
        <v/>
      </c>
      <c r="B767" s="49">
        <f>'1_Raw_Games'!B766</f>
        <v/>
      </c>
      <c r="C767" s="48">
        <f>'1_Raw_Games'!P766</f>
        <v/>
      </c>
      <c r="D767" s="34">
        <f>COUNTIFS($A$4:$A$2271,A767,$B$4:$B$2271,"&gt;"&amp;B767)</f>
        <v/>
      </c>
      <c r="E767" s="34">
        <f>IF(D767&lt;'2_Params'!$B$13,1,0)</f>
        <v/>
      </c>
    </row>
    <row r="768" ht="15" customHeight="1" s="35">
      <c r="A768" s="48">
        <f>'1_Raw_Games'!D767</f>
        <v/>
      </c>
      <c r="B768" s="49">
        <f>'1_Raw_Games'!B767</f>
        <v/>
      </c>
      <c r="C768" s="48">
        <f>'1_Raw_Games'!P767</f>
        <v/>
      </c>
      <c r="D768" s="34">
        <f>COUNTIFS($A$4:$A$2271,A768,$B$4:$B$2271,"&gt;"&amp;B768)</f>
        <v/>
      </c>
      <c r="E768" s="34">
        <f>IF(D768&lt;'2_Params'!$B$13,1,0)</f>
        <v/>
      </c>
    </row>
    <row r="769" ht="15" customHeight="1" s="35">
      <c r="A769" s="48">
        <f>'1_Raw_Games'!D768</f>
        <v/>
      </c>
      <c r="B769" s="49">
        <f>'1_Raw_Games'!B768</f>
        <v/>
      </c>
      <c r="C769" s="48">
        <f>'1_Raw_Games'!P768</f>
        <v/>
      </c>
      <c r="D769" s="34">
        <f>COUNTIFS($A$4:$A$2271,A769,$B$4:$B$2271,"&gt;"&amp;B769)</f>
        <v/>
      </c>
      <c r="E769" s="34">
        <f>IF(D769&lt;'2_Params'!$B$13,1,0)</f>
        <v/>
      </c>
    </row>
    <row r="770" ht="15" customHeight="1" s="35">
      <c r="A770" s="48">
        <f>'1_Raw_Games'!D769</f>
        <v/>
      </c>
      <c r="B770" s="49">
        <f>'1_Raw_Games'!B769</f>
        <v/>
      </c>
      <c r="C770" s="48">
        <f>'1_Raw_Games'!P769</f>
        <v/>
      </c>
      <c r="D770" s="34">
        <f>COUNTIFS($A$4:$A$2271,A770,$B$4:$B$2271,"&gt;"&amp;B770)</f>
        <v/>
      </c>
      <c r="E770" s="34">
        <f>IF(D770&lt;'2_Params'!$B$13,1,0)</f>
        <v/>
      </c>
    </row>
    <row r="771" ht="15" customHeight="1" s="35">
      <c r="A771" s="48">
        <f>'1_Raw_Games'!D770</f>
        <v/>
      </c>
      <c r="B771" s="49">
        <f>'1_Raw_Games'!B770</f>
        <v/>
      </c>
      <c r="C771" s="48">
        <f>'1_Raw_Games'!P770</f>
        <v/>
      </c>
      <c r="D771" s="34">
        <f>COUNTIFS($A$4:$A$2271,A771,$B$4:$B$2271,"&gt;"&amp;B771)</f>
        <v/>
      </c>
      <c r="E771" s="34">
        <f>IF(D771&lt;'2_Params'!$B$13,1,0)</f>
        <v/>
      </c>
    </row>
    <row r="772" ht="15" customHeight="1" s="35">
      <c r="A772" s="48">
        <f>'1_Raw_Games'!D771</f>
        <v/>
      </c>
      <c r="B772" s="49">
        <f>'1_Raw_Games'!B771</f>
        <v/>
      </c>
      <c r="C772" s="48">
        <f>'1_Raw_Games'!P771</f>
        <v/>
      </c>
      <c r="D772" s="34">
        <f>COUNTIFS($A$4:$A$2271,A772,$B$4:$B$2271,"&gt;"&amp;B772)</f>
        <v/>
      </c>
      <c r="E772" s="34">
        <f>IF(D772&lt;'2_Params'!$B$13,1,0)</f>
        <v/>
      </c>
    </row>
    <row r="773" ht="15" customHeight="1" s="35">
      <c r="A773" s="48">
        <f>'1_Raw_Games'!D772</f>
        <v/>
      </c>
      <c r="B773" s="49">
        <f>'1_Raw_Games'!B772</f>
        <v/>
      </c>
      <c r="C773" s="48">
        <f>'1_Raw_Games'!P772</f>
        <v/>
      </c>
      <c r="D773" s="34">
        <f>COUNTIFS($A$4:$A$2271,A773,$B$4:$B$2271,"&gt;"&amp;B773)</f>
        <v/>
      </c>
      <c r="E773" s="34">
        <f>IF(D773&lt;'2_Params'!$B$13,1,0)</f>
        <v/>
      </c>
    </row>
    <row r="774" ht="15" customHeight="1" s="35">
      <c r="A774" s="48">
        <f>'1_Raw_Games'!D773</f>
        <v/>
      </c>
      <c r="B774" s="49">
        <f>'1_Raw_Games'!B773</f>
        <v/>
      </c>
      <c r="C774" s="48">
        <f>'1_Raw_Games'!P773</f>
        <v/>
      </c>
      <c r="D774" s="34">
        <f>COUNTIFS($A$4:$A$2271,A774,$B$4:$B$2271,"&gt;"&amp;B774)</f>
        <v/>
      </c>
      <c r="E774" s="34">
        <f>IF(D774&lt;'2_Params'!$B$13,1,0)</f>
        <v/>
      </c>
    </row>
    <row r="775" ht="15" customHeight="1" s="35">
      <c r="A775" s="48">
        <f>'1_Raw_Games'!D774</f>
        <v/>
      </c>
      <c r="B775" s="49">
        <f>'1_Raw_Games'!B774</f>
        <v/>
      </c>
      <c r="C775" s="48">
        <f>'1_Raw_Games'!P774</f>
        <v/>
      </c>
      <c r="D775" s="34">
        <f>COUNTIFS($A$4:$A$2271,A775,$B$4:$B$2271,"&gt;"&amp;B775)</f>
        <v/>
      </c>
      <c r="E775" s="34">
        <f>IF(D775&lt;'2_Params'!$B$13,1,0)</f>
        <v/>
      </c>
    </row>
    <row r="776" ht="15" customHeight="1" s="35">
      <c r="A776" s="48">
        <f>'1_Raw_Games'!D775</f>
        <v/>
      </c>
      <c r="B776" s="49">
        <f>'1_Raw_Games'!B775</f>
        <v/>
      </c>
      <c r="C776" s="48">
        <f>'1_Raw_Games'!P775</f>
        <v/>
      </c>
      <c r="D776" s="34">
        <f>COUNTIFS($A$4:$A$2271,A776,$B$4:$B$2271,"&gt;"&amp;B776)</f>
        <v/>
      </c>
      <c r="E776" s="34">
        <f>IF(D776&lt;'2_Params'!$B$13,1,0)</f>
        <v/>
      </c>
    </row>
    <row r="777" ht="15" customHeight="1" s="35">
      <c r="A777" s="48">
        <f>'1_Raw_Games'!D776</f>
        <v/>
      </c>
      <c r="B777" s="49">
        <f>'1_Raw_Games'!B776</f>
        <v/>
      </c>
      <c r="C777" s="48">
        <f>'1_Raw_Games'!P776</f>
        <v/>
      </c>
      <c r="D777" s="34">
        <f>COUNTIFS($A$4:$A$2271,A777,$B$4:$B$2271,"&gt;"&amp;B777)</f>
        <v/>
      </c>
      <c r="E777" s="34">
        <f>IF(D777&lt;'2_Params'!$B$13,1,0)</f>
        <v/>
      </c>
    </row>
    <row r="778" ht="15" customHeight="1" s="35">
      <c r="A778" s="48">
        <f>'1_Raw_Games'!D777</f>
        <v/>
      </c>
      <c r="B778" s="49">
        <f>'1_Raw_Games'!B777</f>
        <v/>
      </c>
      <c r="C778" s="48">
        <f>'1_Raw_Games'!P777</f>
        <v/>
      </c>
      <c r="D778" s="34">
        <f>COUNTIFS($A$4:$A$2271,A778,$B$4:$B$2271,"&gt;"&amp;B778)</f>
        <v/>
      </c>
      <c r="E778" s="34">
        <f>IF(D778&lt;'2_Params'!$B$13,1,0)</f>
        <v/>
      </c>
    </row>
    <row r="779" ht="15" customHeight="1" s="35">
      <c r="A779" s="48">
        <f>'1_Raw_Games'!D778</f>
        <v/>
      </c>
      <c r="B779" s="49">
        <f>'1_Raw_Games'!B778</f>
        <v/>
      </c>
      <c r="C779" s="48">
        <f>'1_Raw_Games'!P778</f>
        <v/>
      </c>
      <c r="D779" s="34">
        <f>COUNTIFS($A$4:$A$2271,A779,$B$4:$B$2271,"&gt;"&amp;B779)</f>
        <v/>
      </c>
      <c r="E779" s="34">
        <f>IF(D779&lt;'2_Params'!$B$13,1,0)</f>
        <v/>
      </c>
    </row>
    <row r="780" ht="15" customHeight="1" s="35">
      <c r="A780" s="48">
        <f>'1_Raw_Games'!D779</f>
        <v/>
      </c>
      <c r="B780" s="49">
        <f>'1_Raw_Games'!B779</f>
        <v/>
      </c>
      <c r="C780" s="48">
        <f>'1_Raw_Games'!P779</f>
        <v/>
      </c>
      <c r="D780" s="34">
        <f>COUNTIFS($A$4:$A$2271,A780,$B$4:$B$2271,"&gt;"&amp;B780)</f>
        <v/>
      </c>
      <c r="E780" s="34">
        <f>IF(D780&lt;'2_Params'!$B$13,1,0)</f>
        <v/>
      </c>
    </row>
    <row r="781" ht="15" customHeight="1" s="35">
      <c r="A781" s="48">
        <f>'1_Raw_Games'!D780</f>
        <v/>
      </c>
      <c r="B781" s="49">
        <f>'1_Raw_Games'!B780</f>
        <v/>
      </c>
      <c r="C781" s="48">
        <f>'1_Raw_Games'!P780</f>
        <v/>
      </c>
      <c r="D781" s="34">
        <f>COUNTIFS($A$4:$A$2271,A781,$B$4:$B$2271,"&gt;"&amp;B781)</f>
        <v/>
      </c>
      <c r="E781" s="34">
        <f>IF(D781&lt;'2_Params'!$B$13,1,0)</f>
        <v/>
      </c>
    </row>
    <row r="782" ht="15" customHeight="1" s="35">
      <c r="A782" s="48">
        <f>'1_Raw_Games'!D781</f>
        <v/>
      </c>
      <c r="B782" s="49">
        <f>'1_Raw_Games'!B781</f>
        <v/>
      </c>
      <c r="C782" s="48">
        <f>'1_Raw_Games'!P781</f>
        <v/>
      </c>
      <c r="D782" s="34">
        <f>COUNTIFS($A$4:$A$2271,A782,$B$4:$B$2271,"&gt;"&amp;B782)</f>
        <v/>
      </c>
      <c r="E782" s="34">
        <f>IF(D782&lt;'2_Params'!$B$13,1,0)</f>
        <v/>
      </c>
    </row>
    <row r="783" ht="15" customHeight="1" s="35">
      <c r="A783" s="48">
        <f>'1_Raw_Games'!D782</f>
        <v/>
      </c>
      <c r="B783" s="49">
        <f>'1_Raw_Games'!B782</f>
        <v/>
      </c>
      <c r="C783" s="48">
        <f>'1_Raw_Games'!P782</f>
        <v/>
      </c>
      <c r="D783" s="34">
        <f>COUNTIFS($A$4:$A$2271,A783,$B$4:$B$2271,"&gt;"&amp;B783)</f>
        <v/>
      </c>
      <c r="E783" s="34">
        <f>IF(D783&lt;'2_Params'!$B$13,1,0)</f>
        <v/>
      </c>
    </row>
    <row r="784" ht="15" customHeight="1" s="35">
      <c r="A784" s="48">
        <f>'1_Raw_Games'!D783</f>
        <v/>
      </c>
      <c r="B784" s="49">
        <f>'1_Raw_Games'!B783</f>
        <v/>
      </c>
      <c r="C784" s="48">
        <f>'1_Raw_Games'!P783</f>
        <v/>
      </c>
      <c r="D784" s="34">
        <f>COUNTIFS($A$4:$A$2271,A784,$B$4:$B$2271,"&gt;"&amp;B784)</f>
        <v/>
      </c>
      <c r="E784" s="34">
        <f>IF(D784&lt;'2_Params'!$B$13,1,0)</f>
        <v/>
      </c>
    </row>
    <row r="785" ht="15" customHeight="1" s="35">
      <c r="A785" s="48">
        <f>'1_Raw_Games'!D784</f>
        <v/>
      </c>
      <c r="B785" s="49">
        <f>'1_Raw_Games'!B784</f>
        <v/>
      </c>
      <c r="C785" s="48">
        <f>'1_Raw_Games'!P784</f>
        <v/>
      </c>
      <c r="D785" s="34">
        <f>COUNTIFS($A$4:$A$2271,A785,$B$4:$B$2271,"&gt;"&amp;B785)</f>
        <v/>
      </c>
      <c r="E785" s="34">
        <f>IF(D785&lt;'2_Params'!$B$13,1,0)</f>
        <v/>
      </c>
    </row>
    <row r="786" ht="15" customHeight="1" s="35">
      <c r="A786" s="48">
        <f>'1_Raw_Games'!D785</f>
        <v/>
      </c>
      <c r="B786" s="49">
        <f>'1_Raw_Games'!B785</f>
        <v/>
      </c>
      <c r="C786" s="48">
        <f>'1_Raw_Games'!P785</f>
        <v/>
      </c>
      <c r="D786" s="34">
        <f>COUNTIFS($A$4:$A$2271,A786,$B$4:$B$2271,"&gt;"&amp;B786)</f>
        <v/>
      </c>
      <c r="E786" s="34">
        <f>IF(D786&lt;'2_Params'!$B$13,1,0)</f>
        <v/>
      </c>
    </row>
    <row r="787" ht="15" customHeight="1" s="35">
      <c r="A787" s="48">
        <f>'1_Raw_Games'!D786</f>
        <v/>
      </c>
      <c r="B787" s="49">
        <f>'1_Raw_Games'!B786</f>
        <v/>
      </c>
      <c r="C787" s="48">
        <f>'1_Raw_Games'!P786</f>
        <v/>
      </c>
      <c r="D787" s="34">
        <f>COUNTIFS($A$4:$A$2271,A787,$B$4:$B$2271,"&gt;"&amp;B787)</f>
        <v/>
      </c>
      <c r="E787" s="34">
        <f>IF(D787&lt;'2_Params'!$B$13,1,0)</f>
        <v/>
      </c>
    </row>
    <row r="788" ht="15" customHeight="1" s="35">
      <c r="A788" s="48">
        <f>'1_Raw_Games'!D787</f>
        <v/>
      </c>
      <c r="B788" s="49">
        <f>'1_Raw_Games'!B787</f>
        <v/>
      </c>
      <c r="C788" s="48">
        <f>'1_Raw_Games'!P787</f>
        <v/>
      </c>
      <c r="D788" s="34">
        <f>COUNTIFS($A$4:$A$2271,A788,$B$4:$B$2271,"&gt;"&amp;B788)</f>
        <v/>
      </c>
      <c r="E788" s="34">
        <f>IF(D788&lt;'2_Params'!$B$13,1,0)</f>
        <v/>
      </c>
    </row>
    <row r="789" ht="15" customHeight="1" s="35">
      <c r="A789" s="48">
        <f>'1_Raw_Games'!D788</f>
        <v/>
      </c>
      <c r="B789" s="49">
        <f>'1_Raw_Games'!B788</f>
        <v/>
      </c>
      <c r="C789" s="48">
        <f>'1_Raw_Games'!P788</f>
        <v/>
      </c>
      <c r="D789" s="34">
        <f>COUNTIFS($A$4:$A$2271,A789,$B$4:$B$2271,"&gt;"&amp;B789)</f>
        <v/>
      </c>
      <c r="E789" s="34">
        <f>IF(D789&lt;'2_Params'!$B$13,1,0)</f>
        <v/>
      </c>
    </row>
    <row r="790" ht="15" customHeight="1" s="35">
      <c r="A790" s="48">
        <f>'1_Raw_Games'!D789</f>
        <v/>
      </c>
      <c r="B790" s="49">
        <f>'1_Raw_Games'!B789</f>
        <v/>
      </c>
      <c r="C790" s="48">
        <f>'1_Raw_Games'!P789</f>
        <v/>
      </c>
      <c r="D790" s="34">
        <f>COUNTIFS($A$4:$A$2271,A790,$B$4:$B$2271,"&gt;"&amp;B790)</f>
        <v/>
      </c>
      <c r="E790" s="34">
        <f>IF(D790&lt;'2_Params'!$B$13,1,0)</f>
        <v/>
      </c>
    </row>
    <row r="791" ht="15" customHeight="1" s="35">
      <c r="A791" s="48">
        <f>'1_Raw_Games'!D790</f>
        <v/>
      </c>
      <c r="B791" s="49">
        <f>'1_Raw_Games'!B790</f>
        <v/>
      </c>
      <c r="C791" s="48">
        <f>'1_Raw_Games'!P790</f>
        <v/>
      </c>
      <c r="D791" s="34">
        <f>COUNTIFS($A$4:$A$2271,A791,$B$4:$B$2271,"&gt;"&amp;B791)</f>
        <v/>
      </c>
      <c r="E791" s="34">
        <f>IF(D791&lt;'2_Params'!$B$13,1,0)</f>
        <v/>
      </c>
    </row>
    <row r="792" ht="15" customHeight="1" s="35">
      <c r="A792" s="48">
        <f>'1_Raw_Games'!D791</f>
        <v/>
      </c>
      <c r="B792" s="49">
        <f>'1_Raw_Games'!B791</f>
        <v/>
      </c>
      <c r="C792" s="48">
        <f>'1_Raw_Games'!P791</f>
        <v/>
      </c>
      <c r="D792" s="34">
        <f>COUNTIFS($A$4:$A$2271,A792,$B$4:$B$2271,"&gt;"&amp;B792)</f>
        <v/>
      </c>
      <c r="E792" s="34">
        <f>IF(D792&lt;'2_Params'!$B$13,1,0)</f>
        <v/>
      </c>
    </row>
    <row r="793" ht="15" customHeight="1" s="35">
      <c r="A793" s="48">
        <f>'1_Raw_Games'!D792</f>
        <v/>
      </c>
      <c r="B793" s="49">
        <f>'1_Raw_Games'!B792</f>
        <v/>
      </c>
      <c r="C793" s="48">
        <f>'1_Raw_Games'!P792</f>
        <v/>
      </c>
      <c r="D793" s="34">
        <f>COUNTIFS($A$4:$A$2271,A793,$B$4:$B$2271,"&gt;"&amp;B793)</f>
        <v/>
      </c>
      <c r="E793" s="34">
        <f>IF(D793&lt;'2_Params'!$B$13,1,0)</f>
        <v/>
      </c>
    </row>
    <row r="794" ht="15" customHeight="1" s="35">
      <c r="A794" s="48">
        <f>'1_Raw_Games'!D793</f>
        <v/>
      </c>
      <c r="B794" s="49">
        <f>'1_Raw_Games'!B793</f>
        <v/>
      </c>
      <c r="C794" s="48">
        <f>'1_Raw_Games'!P793</f>
        <v/>
      </c>
      <c r="D794" s="34">
        <f>COUNTIFS($A$4:$A$2271,A794,$B$4:$B$2271,"&gt;"&amp;B794)</f>
        <v/>
      </c>
      <c r="E794" s="34">
        <f>IF(D794&lt;'2_Params'!$B$13,1,0)</f>
        <v/>
      </c>
    </row>
    <row r="795" ht="15" customHeight="1" s="35">
      <c r="A795" s="48">
        <f>'1_Raw_Games'!D794</f>
        <v/>
      </c>
      <c r="B795" s="49">
        <f>'1_Raw_Games'!B794</f>
        <v/>
      </c>
      <c r="C795" s="48">
        <f>'1_Raw_Games'!P794</f>
        <v/>
      </c>
      <c r="D795" s="34">
        <f>COUNTIFS($A$4:$A$2271,A795,$B$4:$B$2271,"&gt;"&amp;B795)</f>
        <v/>
      </c>
      <c r="E795" s="34">
        <f>IF(D795&lt;'2_Params'!$B$13,1,0)</f>
        <v/>
      </c>
    </row>
    <row r="796" ht="15" customHeight="1" s="35">
      <c r="A796" s="48">
        <f>'1_Raw_Games'!D795</f>
        <v/>
      </c>
      <c r="B796" s="49">
        <f>'1_Raw_Games'!B795</f>
        <v/>
      </c>
      <c r="C796" s="48">
        <f>'1_Raw_Games'!P795</f>
        <v/>
      </c>
      <c r="D796" s="34">
        <f>COUNTIFS($A$4:$A$2271,A796,$B$4:$B$2271,"&gt;"&amp;B796)</f>
        <v/>
      </c>
      <c r="E796" s="34">
        <f>IF(D796&lt;'2_Params'!$B$13,1,0)</f>
        <v/>
      </c>
    </row>
    <row r="797" ht="15" customHeight="1" s="35">
      <c r="A797" s="48">
        <f>'1_Raw_Games'!D796</f>
        <v/>
      </c>
      <c r="B797" s="49">
        <f>'1_Raw_Games'!B796</f>
        <v/>
      </c>
      <c r="C797" s="48">
        <f>'1_Raw_Games'!P796</f>
        <v/>
      </c>
      <c r="D797" s="34">
        <f>COUNTIFS($A$4:$A$2271,A797,$B$4:$B$2271,"&gt;"&amp;B797)</f>
        <v/>
      </c>
      <c r="E797" s="34">
        <f>IF(D797&lt;'2_Params'!$B$13,1,0)</f>
        <v/>
      </c>
    </row>
    <row r="798" ht="15" customHeight="1" s="35">
      <c r="A798" s="48">
        <f>'1_Raw_Games'!D797</f>
        <v/>
      </c>
      <c r="B798" s="49">
        <f>'1_Raw_Games'!B797</f>
        <v/>
      </c>
      <c r="C798" s="48">
        <f>'1_Raw_Games'!P797</f>
        <v/>
      </c>
      <c r="D798" s="34">
        <f>COUNTIFS($A$4:$A$2271,A798,$B$4:$B$2271,"&gt;"&amp;B798)</f>
        <v/>
      </c>
      <c r="E798" s="34">
        <f>IF(D798&lt;'2_Params'!$B$13,1,0)</f>
        <v/>
      </c>
    </row>
    <row r="799" ht="15" customHeight="1" s="35">
      <c r="A799" s="48">
        <f>'1_Raw_Games'!D798</f>
        <v/>
      </c>
      <c r="B799" s="49">
        <f>'1_Raw_Games'!B798</f>
        <v/>
      </c>
      <c r="C799" s="48">
        <f>'1_Raw_Games'!P798</f>
        <v/>
      </c>
      <c r="D799" s="34">
        <f>COUNTIFS($A$4:$A$2271,A799,$B$4:$B$2271,"&gt;"&amp;B799)</f>
        <v/>
      </c>
      <c r="E799" s="34">
        <f>IF(D799&lt;'2_Params'!$B$13,1,0)</f>
        <v/>
      </c>
    </row>
    <row r="800" ht="15" customHeight="1" s="35">
      <c r="A800" s="48">
        <f>'1_Raw_Games'!D799</f>
        <v/>
      </c>
      <c r="B800" s="49">
        <f>'1_Raw_Games'!B799</f>
        <v/>
      </c>
      <c r="C800" s="48">
        <f>'1_Raw_Games'!P799</f>
        <v/>
      </c>
      <c r="D800" s="34">
        <f>COUNTIFS($A$4:$A$2271,A800,$B$4:$B$2271,"&gt;"&amp;B800)</f>
        <v/>
      </c>
      <c r="E800" s="34">
        <f>IF(D800&lt;'2_Params'!$B$13,1,0)</f>
        <v/>
      </c>
    </row>
    <row r="801" ht="15" customHeight="1" s="35">
      <c r="A801" s="48">
        <f>'1_Raw_Games'!D800</f>
        <v/>
      </c>
      <c r="B801" s="49">
        <f>'1_Raw_Games'!B800</f>
        <v/>
      </c>
      <c r="C801" s="48">
        <f>'1_Raw_Games'!P800</f>
        <v/>
      </c>
      <c r="D801" s="34">
        <f>COUNTIFS($A$4:$A$2271,A801,$B$4:$B$2271,"&gt;"&amp;B801)</f>
        <v/>
      </c>
      <c r="E801" s="34">
        <f>IF(D801&lt;'2_Params'!$B$13,1,0)</f>
        <v/>
      </c>
    </row>
    <row r="802" ht="15" customHeight="1" s="35">
      <c r="A802" s="48">
        <f>'1_Raw_Games'!D801</f>
        <v/>
      </c>
      <c r="B802" s="49">
        <f>'1_Raw_Games'!B801</f>
        <v/>
      </c>
      <c r="C802" s="48">
        <f>'1_Raw_Games'!P801</f>
        <v/>
      </c>
      <c r="D802" s="34">
        <f>COUNTIFS($A$4:$A$2271,A802,$B$4:$B$2271,"&gt;"&amp;B802)</f>
        <v/>
      </c>
      <c r="E802" s="34">
        <f>IF(D802&lt;'2_Params'!$B$13,1,0)</f>
        <v/>
      </c>
    </row>
    <row r="803" ht="15" customHeight="1" s="35">
      <c r="A803" s="48">
        <f>'1_Raw_Games'!D802</f>
        <v/>
      </c>
      <c r="B803" s="49">
        <f>'1_Raw_Games'!B802</f>
        <v/>
      </c>
      <c r="C803" s="48">
        <f>'1_Raw_Games'!P802</f>
        <v/>
      </c>
      <c r="D803" s="34">
        <f>COUNTIFS($A$4:$A$2271,A803,$B$4:$B$2271,"&gt;"&amp;B803)</f>
        <v/>
      </c>
      <c r="E803" s="34">
        <f>IF(D803&lt;'2_Params'!$B$13,1,0)</f>
        <v/>
      </c>
    </row>
    <row r="804" ht="15" customHeight="1" s="35">
      <c r="A804" s="48">
        <f>'1_Raw_Games'!D803</f>
        <v/>
      </c>
      <c r="B804" s="49">
        <f>'1_Raw_Games'!B803</f>
        <v/>
      </c>
      <c r="C804" s="48">
        <f>'1_Raw_Games'!P803</f>
        <v/>
      </c>
      <c r="D804" s="34">
        <f>COUNTIFS($A$4:$A$2271,A804,$B$4:$B$2271,"&gt;"&amp;B804)</f>
        <v/>
      </c>
      <c r="E804" s="34">
        <f>IF(D804&lt;'2_Params'!$B$13,1,0)</f>
        <v/>
      </c>
    </row>
    <row r="805" ht="15" customHeight="1" s="35">
      <c r="A805" s="48">
        <f>'1_Raw_Games'!D804</f>
        <v/>
      </c>
      <c r="B805" s="49">
        <f>'1_Raw_Games'!B804</f>
        <v/>
      </c>
      <c r="C805" s="48">
        <f>'1_Raw_Games'!P804</f>
        <v/>
      </c>
      <c r="D805" s="34">
        <f>COUNTIFS($A$4:$A$2271,A805,$B$4:$B$2271,"&gt;"&amp;B805)</f>
        <v/>
      </c>
      <c r="E805" s="34">
        <f>IF(D805&lt;'2_Params'!$B$13,1,0)</f>
        <v/>
      </c>
    </row>
    <row r="806" ht="15" customHeight="1" s="35">
      <c r="A806" s="48">
        <f>'1_Raw_Games'!D805</f>
        <v/>
      </c>
      <c r="B806" s="49">
        <f>'1_Raw_Games'!B805</f>
        <v/>
      </c>
      <c r="C806" s="48">
        <f>'1_Raw_Games'!P805</f>
        <v/>
      </c>
      <c r="D806" s="34">
        <f>COUNTIFS($A$4:$A$2271,A806,$B$4:$B$2271,"&gt;"&amp;B806)</f>
        <v/>
      </c>
      <c r="E806" s="34">
        <f>IF(D806&lt;'2_Params'!$B$13,1,0)</f>
        <v/>
      </c>
    </row>
    <row r="807" ht="15" customHeight="1" s="35">
      <c r="A807" s="48">
        <f>'1_Raw_Games'!D806</f>
        <v/>
      </c>
      <c r="B807" s="49">
        <f>'1_Raw_Games'!B806</f>
        <v/>
      </c>
      <c r="C807" s="48">
        <f>'1_Raw_Games'!P806</f>
        <v/>
      </c>
      <c r="D807" s="34">
        <f>COUNTIFS($A$4:$A$2271,A807,$B$4:$B$2271,"&gt;"&amp;B807)</f>
        <v/>
      </c>
      <c r="E807" s="34">
        <f>IF(D807&lt;'2_Params'!$B$13,1,0)</f>
        <v/>
      </c>
    </row>
    <row r="808" ht="15" customHeight="1" s="35">
      <c r="A808" s="48">
        <f>'1_Raw_Games'!D807</f>
        <v/>
      </c>
      <c r="B808" s="49">
        <f>'1_Raw_Games'!B807</f>
        <v/>
      </c>
      <c r="C808" s="48">
        <f>'1_Raw_Games'!P807</f>
        <v/>
      </c>
      <c r="D808" s="34">
        <f>COUNTIFS($A$4:$A$2271,A808,$B$4:$B$2271,"&gt;"&amp;B808)</f>
        <v/>
      </c>
      <c r="E808" s="34">
        <f>IF(D808&lt;'2_Params'!$B$13,1,0)</f>
        <v/>
      </c>
    </row>
    <row r="809" ht="15" customHeight="1" s="35">
      <c r="A809" s="48">
        <f>'1_Raw_Games'!D808</f>
        <v/>
      </c>
      <c r="B809" s="49">
        <f>'1_Raw_Games'!B808</f>
        <v/>
      </c>
      <c r="C809" s="48">
        <f>'1_Raw_Games'!P808</f>
        <v/>
      </c>
      <c r="D809" s="34">
        <f>COUNTIFS($A$4:$A$2271,A809,$B$4:$B$2271,"&gt;"&amp;B809)</f>
        <v/>
      </c>
      <c r="E809" s="34">
        <f>IF(D809&lt;'2_Params'!$B$13,1,0)</f>
        <v/>
      </c>
    </row>
    <row r="810" ht="15" customHeight="1" s="35">
      <c r="A810" s="48">
        <f>'1_Raw_Games'!D809</f>
        <v/>
      </c>
      <c r="B810" s="49">
        <f>'1_Raw_Games'!B809</f>
        <v/>
      </c>
      <c r="C810" s="48">
        <f>'1_Raw_Games'!P809</f>
        <v/>
      </c>
      <c r="D810" s="34">
        <f>COUNTIFS($A$4:$A$2271,A810,$B$4:$B$2271,"&gt;"&amp;B810)</f>
        <v/>
      </c>
      <c r="E810" s="34">
        <f>IF(D810&lt;'2_Params'!$B$13,1,0)</f>
        <v/>
      </c>
    </row>
    <row r="811" ht="15" customHeight="1" s="35">
      <c r="A811" s="48">
        <f>'1_Raw_Games'!D810</f>
        <v/>
      </c>
      <c r="B811" s="49">
        <f>'1_Raw_Games'!B810</f>
        <v/>
      </c>
      <c r="C811" s="48">
        <f>'1_Raw_Games'!P810</f>
        <v/>
      </c>
      <c r="D811" s="34">
        <f>COUNTIFS($A$4:$A$2271,A811,$B$4:$B$2271,"&gt;"&amp;B811)</f>
        <v/>
      </c>
      <c r="E811" s="34">
        <f>IF(D811&lt;'2_Params'!$B$13,1,0)</f>
        <v/>
      </c>
    </row>
    <row r="812" ht="15" customHeight="1" s="35">
      <c r="A812" s="48">
        <f>'1_Raw_Games'!D811</f>
        <v/>
      </c>
      <c r="B812" s="49">
        <f>'1_Raw_Games'!B811</f>
        <v/>
      </c>
      <c r="C812" s="48">
        <f>'1_Raw_Games'!P811</f>
        <v/>
      </c>
      <c r="D812" s="34">
        <f>COUNTIFS($A$4:$A$2271,A812,$B$4:$B$2271,"&gt;"&amp;B812)</f>
        <v/>
      </c>
      <c r="E812" s="34">
        <f>IF(D812&lt;'2_Params'!$B$13,1,0)</f>
        <v/>
      </c>
    </row>
    <row r="813" ht="15" customHeight="1" s="35">
      <c r="A813" s="48">
        <f>'1_Raw_Games'!D812</f>
        <v/>
      </c>
      <c r="B813" s="49">
        <f>'1_Raw_Games'!B812</f>
        <v/>
      </c>
      <c r="C813" s="48">
        <f>'1_Raw_Games'!P812</f>
        <v/>
      </c>
      <c r="D813" s="34">
        <f>COUNTIFS($A$4:$A$2271,A813,$B$4:$B$2271,"&gt;"&amp;B813)</f>
        <v/>
      </c>
      <c r="E813" s="34">
        <f>IF(D813&lt;'2_Params'!$B$13,1,0)</f>
        <v/>
      </c>
    </row>
    <row r="814" ht="15" customHeight="1" s="35">
      <c r="A814" s="48">
        <f>'1_Raw_Games'!D813</f>
        <v/>
      </c>
      <c r="B814" s="49">
        <f>'1_Raw_Games'!B813</f>
        <v/>
      </c>
      <c r="C814" s="48">
        <f>'1_Raw_Games'!P813</f>
        <v/>
      </c>
      <c r="D814" s="34">
        <f>COUNTIFS($A$4:$A$2271,A814,$B$4:$B$2271,"&gt;"&amp;B814)</f>
        <v/>
      </c>
      <c r="E814" s="34">
        <f>IF(D814&lt;'2_Params'!$B$13,1,0)</f>
        <v/>
      </c>
    </row>
    <row r="815" ht="15" customHeight="1" s="35">
      <c r="A815" s="48">
        <f>'1_Raw_Games'!D814</f>
        <v/>
      </c>
      <c r="B815" s="49">
        <f>'1_Raw_Games'!B814</f>
        <v/>
      </c>
      <c r="C815" s="48">
        <f>'1_Raw_Games'!P814</f>
        <v/>
      </c>
      <c r="D815" s="34">
        <f>COUNTIFS($A$4:$A$2271,A815,$B$4:$B$2271,"&gt;"&amp;B815)</f>
        <v/>
      </c>
      <c r="E815" s="34">
        <f>IF(D815&lt;'2_Params'!$B$13,1,0)</f>
        <v/>
      </c>
    </row>
    <row r="816" ht="15" customHeight="1" s="35">
      <c r="A816" s="48">
        <f>'1_Raw_Games'!D815</f>
        <v/>
      </c>
      <c r="B816" s="49">
        <f>'1_Raw_Games'!B815</f>
        <v/>
      </c>
      <c r="C816" s="48">
        <f>'1_Raw_Games'!P815</f>
        <v/>
      </c>
      <c r="D816" s="34">
        <f>COUNTIFS($A$4:$A$2271,A816,$B$4:$B$2271,"&gt;"&amp;B816)</f>
        <v/>
      </c>
      <c r="E816" s="34">
        <f>IF(D816&lt;'2_Params'!$B$13,1,0)</f>
        <v/>
      </c>
    </row>
    <row r="817" ht="15" customHeight="1" s="35">
      <c r="A817" s="48">
        <f>'1_Raw_Games'!D816</f>
        <v/>
      </c>
      <c r="B817" s="49">
        <f>'1_Raw_Games'!B816</f>
        <v/>
      </c>
      <c r="C817" s="48">
        <f>'1_Raw_Games'!P816</f>
        <v/>
      </c>
      <c r="D817" s="34">
        <f>COUNTIFS($A$4:$A$2271,A817,$B$4:$B$2271,"&gt;"&amp;B817)</f>
        <v/>
      </c>
      <c r="E817" s="34">
        <f>IF(D817&lt;'2_Params'!$B$13,1,0)</f>
        <v/>
      </c>
    </row>
    <row r="818" ht="15" customHeight="1" s="35">
      <c r="A818" s="48">
        <f>'1_Raw_Games'!D817</f>
        <v/>
      </c>
      <c r="B818" s="49">
        <f>'1_Raw_Games'!B817</f>
        <v/>
      </c>
      <c r="C818" s="48">
        <f>'1_Raw_Games'!P817</f>
        <v/>
      </c>
      <c r="D818" s="34">
        <f>COUNTIFS($A$4:$A$2271,A818,$B$4:$B$2271,"&gt;"&amp;B818)</f>
        <v/>
      </c>
      <c r="E818" s="34">
        <f>IF(D818&lt;'2_Params'!$B$13,1,0)</f>
        <v/>
      </c>
    </row>
    <row r="819" ht="15" customHeight="1" s="35">
      <c r="A819" s="48">
        <f>'1_Raw_Games'!D818</f>
        <v/>
      </c>
      <c r="B819" s="49">
        <f>'1_Raw_Games'!B818</f>
        <v/>
      </c>
      <c r="C819" s="48">
        <f>'1_Raw_Games'!P818</f>
        <v/>
      </c>
      <c r="D819" s="34">
        <f>COUNTIFS($A$4:$A$2271,A819,$B$4:$B$2271,"&gt;"&amp;B819)</f>
        <v/>
      </c>
      <c r="E819" s="34">
        <f>IF(D819&lt;'2_Params'!$B$13,1,0)</f>
        <v/>
      </c>
    </row>
    <row r="820" ht="15" customHeight="1" s="35">
      <c r="A820" s="48">
        <f>'1_Raw_Games'!D819</f>
        <v/>
      </c>
      <c r="B820" s="49">
        <f>'1_Raw_Games'!B819</f>
        <v/>
      </c>
      <c r="C820" s="48">
        <f>'1_Raw_Games'!P819</f>
        <v/>
      </c>
      <c r="D820" s="34">
        <f>COUNTIFS($A$4:$A$2271,A820,$B$4:$B$2271,"&gt;"&amp;B820)</f>
        <v/>
      </c>
      <c r="E820" s="34">
        <f>IF(D820&lt;'2_Params'!$B$13,1,0)</f>
        <v/>
      </c>
    </row>
    <row r="821" ht="15" customHeight="1" s="35">
      <c r="A821" s="48">
        <f>'1_Raw_Games'!D820</f>
        <v/>
      </c>
      <c r="B821" s="49">
        <f>'1_Raw_Games'!B820</f>
        <v/>
      </c>
      <c r="C821" s="48">
        <f>'1_Raw_Games'!P820</f>
        <v/>
      </c>
      <c r="D821" s="34">
        <f>COUNTIFS($A$4:$A$2271,A821,$B$4:$B$2271,"&gt;"&amp;B821)</f>
        <v/>
      </c>
      <c r="E821" s="34">
        <f>IF(D821&lt;'2_Params'!$B$13,1,0)</f>
        <v/>
      </c>
    </row>
    <row r="822" ht="15" customHeight="1" s="35">
      <c r="A822" s="48">
        <f>'1_Raw_Games'!D821</f>
        <v/>
      </c>
      <c r="B822" s="49">
        <f>'1_Raw_Games'!B821</f>
        <v/>
      </c>
      <c r="C822" s="48">
        <f>'1_Raw_Games'!P821</f>
        <v/>
      </c>
      <c r="D822" s="34">
        <f>COUNTIFS($A$4:$A$2271,A822,$B$4:$B$2271,"&gt;"&amp;B822)</f>
        <v/>
      </c>
      <c r="E822" s="34">
        <f>IF(D822&lt;'2_Params'!$B$13,1,0)</f>
        <v/>
      </c>
    </row>
    <row r="823" ht="15" customHeight="1" s="35">
      <c r="A823" s="48">
        <f>'1_Raw_Games'!D822</f>
        <v/>
      </c>
      <c r="B823" s="49">
        <f>'1_Raw_Games'!B822</f>
        <v/>
      </c>
      <c r="C823" s="48">
        <f>'1_Raw_Games'!P822</f>
        <v/>
      </c>
      <c r="D823" s="34">
        <f>COUNTIFS($A$4:$A$2271,A823,$B$4:$B$2271,"&gt;"&amp;B823)</f>
        <v/>
      </c>
      <c r="E823" s="34">
        <f>IF(D823&lt;'2_Params'!$B$13,1,0)</f>
        <v/>
      </c>
    </row>
    <row r="824" ht="15" customHeight="1" s="35">
      <c r="A824" s="48">
        <f>'1_Raw_Games'!D823</f>
        <v/>
      </c>
      <c r="B824" s="49">
        <f>'1_Raw_Games'!B823</f>
        <v/>
      </c>
      <c r="C824" s="48">
        <f>'1_Raw_Games'!P823</f>
        <v/>
      </c>
      <c r="D824" s="34">
        <f>COUNTIFS($A$4:$A$2271,A824,$B$4:$B$2271,"&gt;"&amp;B824)</f>
        <v/>
      </c>
      <c r="E824" s="34">
        <f>IF(D824&lt;'2_Params'!$B$13,1,0)</f>
        <v/>
      </c>
    </row>
    <row r="825" ht="15" customHeight="1" s="35">
      <c r="A825" s="48">
        <f>'1_Raw_Games'!D824</f>
        <v/>
      </c>
      <c r="B825" s="49">
        <f>'1_Raw_Games'!B824</f>
        <v/>
      </c>
      <c r="C825" s="48">
        <f>'1_Raw_Games'!P824</f>
        <v/>
      </c>
      <c r="D825" s="34">
        <f>COUNTIFS($A$4:$A$2271,A825,$B$4:$B$2271,"&gt;"&amp;B825)</f>
        <v/>
      </c>
      <c r="E825" s="34">
        <f>IF(D825&lt;'2_Params'!$B$13,1,0)</f>
        <v/>
      </c>
    </row>
    <row r="826" ht="15" customHeight="1" s="35">
      <c r="A826" s="48">
        <f>'1_Raw_Games'!D825</f>
        <v/>
      </c>
      <c r="B826" s="49">
        <f>'1_Raw_Games'!B825</f>
        <v/>
      </c>
      <c r="C826" s="48">
        <f>'1_Raw_Games'!P825</f>
        <v/>
      </c>
      <c r="D826" s="34">
        <f>COUNTIFS($A$4:$A$2271,A826,$B$4:$B$2271,"&gt;"&amp;B826)</f>
        <v/>
      </c>
      <c r="E826" s="34">
        <f>IF(D826&lt;'2_Params'!$B$13,1,0)</f>
        <v/>
      </c>
    </row>
    <row r="827" ht="15" customHeight="1" s="35">
      <c r="A827" s="48">
        <f>'1_Raw_Games'!D826</f>
        <v/>
      </c>
      <c r="B827" s="49">
        <f>'1_Raw_Games'!B826</f>
        <v/>
      </c>
      <c r="C827" s="48">
        <f>'1_Raw_Games'!P826</f>
        <v/>
      </c>
      <c r="D827" s="34">
        <f>COUNTIFS($A$4:$A$2271,A827,$B$4:$B$2271,"&gt;"&amp;B827)</f>
        <v/>
      </c>
      <c r="E827" s="34">
        <f>IF(D827&lt;'2_Params'!$B$13,1,0)</f>
        <v/>
      </c>
    </row>
    <row r="828" ht="15" customHeight="1" s="35">
      <c r="A828" s="48">
        <f>'1_Raw_Games'!D827</f>
        <v/>
      </c>
      <c r="B828" s="49">
        <f>'1_Raw_Games'!B827</f>
        <v/>
      </c>
      <c r="C828" s="48">
        <f>'1_Raw_Games'!P827</f>
        <v/>
      </c>
      <c r="D828" s="34">
        <f>COUNTIFS($A$4:$A$2271,A828,$B$4:$B$2271,"&gt;"&amp;B828)</f>
        <v/>
      </c>
      <c r="E828" s="34">
        <f>IF(D828&lt;'2_Params'!$B$13,1,0)</f>
        <v/>
      </c>
    </row>
    <row r="829" ht="15" customHeight="1" s="35">
      <c r="A829" s="48">
        <f>'1_Raw_Games'!D828</f>
        <v/>
      </c>
      <c r="B829" s="49">
        <f>'1_Raw_Games'!B828</f>
        <v/>
      </c>
      <c r="C829" s="48">
        <f>'1_Raw_Games'!P828</f>
        <v/>
      </c>
      <c r="D829" s="34">
        <f>COUNTIFS($A$4:$A$2271,A829,$B$4:$B$2271,"&gt;"&amp;B829)</f>
        <v/>
      </c>
      <c r="E829" s="34">
        <f>IF(D829&lt;'2_Params'!$B$13,1,0)</f>
        <v/>
      </c>
    </row>
    <row r="830" ht="15" customHeight="1" s="35">
      <c r="A830" s="48">
        <f>'1_Raw_Games'!D829</f>
        <v/>
      </c>
      <c r="B830" s="49">
        <f>'1_Raw_Games'!B829</f>
        <v/>
      </c>
      <c r="C830" s="48">
        <f>'1_Raw_Games'!P829</f>
        <v/>
      </c>
      <c r="D830" s="34">
        <f>COUNTIFS($A$4:$A$2271,A830,$B$4:$B$2271,"&gt;"&amp;B830)</f>
        <v/>
      </c>
      <c r="E830" s="34">
        <f>IF(D830&lt;'2_Params'!$B$13,1,0)</f>
        <v/>
      </c>
    </row>
    <row r="831" ht="15" customHeight="1" s="35">
      <c r="A831" s="48">
        <f>'1_Raw_Games'!D830</f>
        <v/>
      </c>
      <c r="B831" s="49">
        <f>'1_Raw_Games'!B830</f>
        <v/>
      </c>
      <c r="C831" s="48">
        <f>'1_Raw_Games'!P830</f>
        <v/>
      </c>
      <c r="D831" s="34">
        <f>COUNTIFS($A$4:$A$2271,A831,$B$4:$B$2271,"&gt;"&amp;B831)</f>
        <v/>
      </c>
      <c r="E831" s="34">
        <f>IF(D831&lt;'2_Params'!$B$13,1,0)</f>
        <v/>
      </c>
    </row>
    <row r="832" ht="15" customHeight="1" s="35">
      <c r="A832" s="48">
        <f>'1_Raw_Games'!D831</f>
        <v/>
      </c>
      <c r="B832" s="49">
        <f>'1_Raw_Games'!B831</f>
        <v/>
      </c>
      <c r="C832" s="48">
        <f>'1_Raw_Games'!P831</f>
        <v/>
      </c>
      <c r="D832" s="34">
        <f>COUNTIFS($A$4:$A$2271,A832,$B$4:$B$2271,"&gt;"&amp;B832)</f>
        <v/>
      </c>
      <c r="E832" s="34">
        <f>IF(D832&lt;'2_Params'!$B$13,1,0)</f>
        <v/>
      </c>
    </row>
    <row r="833" ht="15" customHeight="1" s="35">
      <c r="A833" s="48">
        <f>'1_Raw_Games'!D832</f>
        <v/>
      </c>
      <c r="B833" s="49">
        <f>'1_Raw_Games'!B832</f>
        <v/>
      </c>
      <c r="C833" s="48">
        <f>'1_Raw_Games'!P832</f>
        <v/>
      </c>
      <c r="D833" s="34">
        <f>COUNTIFS($A$4:$A$2271,A833,$B$4:$B$2271,"&gt;"&amp;B833)</f>
        <v/>
      </c>
      <c r="E833" s="34">
        <f>IF(D833&lt;'2_Params'!$B$13,1,0)</f>
        <v/>
      </c>
    </row>
    <row r="834" ht="15" customHeight="1" s="35">
      <c r="A834" s="48">
        <f>'1_Raw_Games'!D833</f>
        <v/>
      </c>
      <c r="B834" s="49">
        <f>'1_Raw_Games'!B833</f>
        <v/>
      </c>
      <c r="C834" s="48">
        <f>'1_Raw_Games'!P833</f>
        <v/>
      </c>
      <c r="D834" s="34">
        <f>COUNTIFS($A$4:$A$2271,A834,$B$4:$B$2271,"&gt;"&amp;B834)</f>
        <v/>
      </c>
      <c r="E834" s="34">
        <f>IF(D834&lt;'2_Params'!$B$13,1,0)</f>
        <v/>
      </c>
    </row>
    <row r="835" ht="15" customHeight="1" s="35">
      <c r="A835" s="48">
        <f>'1_Raw_Games'!D834</f>
        <v/>
      </c>
      <c r="B835" s="49">
        <f>'1_Raw_Games'!B834</f>
        <v/>
      </c>
      <c r="C835" s="48">
        <f>'1_Raw_Games'!P834</f>
        <v/>
      </c>
      <c r="D835" s="34">
        <f>COUNTIFS($A$4:$A$2271,A835,$B$4:$B$2271,"&gt;"&amp;B835)</f>
        <v/>
      </c>
      <c r="E835" s="34">
        <f>IF(D835&lt;'2_Params'!$B$13,1,0)</f>
        <v/>
      </c>
    </row>
    <row r="836" ht="15" customHeight="1" s="35">
      <c r="A836" s="48">
        <f>'1_Raw_Games'!D835</f>
        <v/>
      </c>
      <c r="B836" s="49">
        <f>'1_Raw_Games'!B835</f>
        <v/>
      </c>
      <c r="C836" s="48">
        <f>'1_Raw_Games'!P835</f>
        <v/>
      </c>
      <c r="D836" s="34">
        <f>COUNTIFS($A$4:$A$2271,A836,$B$4:$B$2271,"&gt;"&amp;B836)</f>
        <v/>
      </c>
      <c r="E836" s="34">
        <f>IF(D836&lt;'2_Params'!$B$13,1,0)</f>
        <v/>
      </c>
    </row>
    <row r="837" ht="15" customHeight="1" s="35">
      <c r="A837" s="48">
        <f>'1_Raw_Games'!D836</f>
        <v/>
      </c>
      <c r="B837" s="49">
        <f>'1_Raw_Games'!B836</f>
        <v/>
      </c>
      <c r="C837" s="48">
        <f>'1_Raw_Games'!P836</f>
        <v/>
      </c>
      <c r="D837" s="34">
        <f>COUNTIFS($A$4:$A$2271,A837,$B$4:$B$2271,"&gt;"&amp;B837)</f>
        <v/>
      </c>
      <c r="E837" s="34">
        <f>IF(D837&lt;'2_Params'!$B$13,1,0)</f>
        <v/>
      </c>
    </row>
    <row r="838" ht="15" customHeight="1" s="35">
      <c r="A838" s="48">
        <f>'1_Raw_Games'!D837</f>
        <v/>
      </c>
      <c r="B838" s="49">
        <f>'1_Raw_Games'!B837</f>
        <v/>
      </c>
      <c r="C838" s="48">
        <f>'1_Raw_Games'!P837</f>
        <v/>
      </c>
      <c r="D838" s="34">
        <f>COUNTIFS($A$4:$A$2271,A838,$B$4:$B$2271,"&gt;"&amp;B838)</f>
        <v/>
      </c>
      <c r="E838" s="34">
        <f>IF(D838&lt;'2_Params'!$B$13,1,0)</f>
        <v/>
      </c>
    </row>
    <row r="839" ht="15" customHeight="1" s="35">
      <c r="A839" s="48">
        <f>'1_Raw_Games'!D838</f>
        <v/>
      </c>
      <c r="B839" s="49">
        <f>'1_Raw_Games'!B838</f>
        <v/>
      </c>
      <c r="C839" s="48">
        <f>'1_Raw_Games'!P838</f>
        <v/>
      </c>
      <c r="D839" s="34">
        <f>COUNTIFS($A$4:$A$2271,A839,$B$4:$B$2271,"&gt;"&amp;B839)</f>
        <v/>
      </c>
      <c r="E839" s="34">
        <f>IF(D839&lt;'2_Params'!$B$13,1,0)</f>
        <v/>
      </c>
    </row>
    <row r="840" ht="15" customHeight="1" s="35">
      <c r="A840" s="48">
        <f>'1_Raw_Games'!D839</f>
        <v/>
      </c>
      <c r="B840" s="49">
        <f>'1_Raw_Games'!B839</f>
        <v/>
      </c>
      <c r="C840" s="48">
        <f>'1_Raw_Games'!P839</f>
        <v/>
      </c>
      <c r="D840" s="34">
        <f>COUNTIFS($A$4:$A$2271,A840,$B$4:$B$2271,"&gt;"&amp;B840)</f>
        <v/>
      </c>
      <c r="E840" s="34">
        <f>IF(D840&lt;'2_Params'!$B$13,1,0)</f>
        <v/>
      </c>
    </row>
    <row r="841" ht="15" customHeight="1" s="35">
      <c r="A841" s="48">
        <f>'1_Raw_Games'!D840</f>
        <v/>
      </c>
      <c r="B841" s="49">
        <f>'1_Raw_Games'!B840</f>
        <v/>
      </c>
      <c r="C841" s="48">
        <f>'1_Raw_Games'!P840</f>
        <v/>
      </c>
      <c r="D841" s="34">
        <f>COUNTIFS($A$4:$A$2271,A841,$B$4:$B$2271,"&gt;"&amp;B841)</f>
        <v/>
      </c>
      <c r="E841" s="34">
        <f>IF(D841&lt;'2_Params'!$B$13,1,0)</f>
        <v/>
      </c>
    </row>
    <row r="842" ht="15" customHeight="1" s="35">
      <c r="A842" s="48">
        <f>'1_Raw_Games'!D841</f>
        <v/>
      </c>
      <c r="B842" s="49">
        <f>'1_Raw_Games'!B841</f>
        <v/>
      </c>
      <c r="C842" s="48">
        <f>'1_Raw_Games'!P841</f>
        <v/>
      </c>
      <c r="D842" s="34">
        <f>COUNTIFS($A$4:$A$2271,A842,$B$4:$B$2271,"&gt;"&amp;B842)</f>
        <v/>
      </c>
      <c r="E842" s="34">
        <f>IF(D842&lt;'2_Params'!$B$13,1,0)</f>
        <v/>
      </c>
    </row>
    <row r="843" ht="15" customHeight="1" s="35">
      <c r="A843" s="48">
        <f>'1_Raw_Games'!D842</f>
        <v/>
      </c>
      <c r="B843" s="49">
        <f>'1_Raw_Games'!B842</f>
        <v/>
      </c>
      <c r="C843" s="48">
        <f>'1_Raw_Games'!P842</f>
        <v/>
      </c>
      <c r="D843" s="34">
        <f>COUNTIFS($A$4:$A$2271,A843,$B$4:$B$2271,"&gt;"&amp;B843)</f>
        <v/>
      </c>
      <c r="E843" s="34">
        <f>IF(D843&lt;'2_Params'!$B$13,1,0)</f>
        <v/>
      </c>
    </row>
    <row r="844" ht="15" customHeight="1" s="35">
      <c r="A844" s="48">
        <f>'1_Raw_Games'!D843</f>
        <v/>
      </c>
      <c r="B844" s="49">
        <f>'1_Raw_Games'!B843</f>
        <v/>
      </c>
      <c r="C844" s="48">
        <f>'1_Raw_Games'!P843</f>
        <v/>
      </c>
      <c r="D844" s="34">
        <f>COUNTIFS($A$4:$A$2271,A844,$B$4:$B$2271,"&gt;"&amp;B844)</f>
        <v/>
      </c>
      <c r="E844" s="34">
        <f>IF(D844&lt;'2_Params'!$B$13,1,0)</f>
        <v/>
      </c>
    </row>
    <row r="845" ht="15" customHeight="1" s="35">
      <c r="A845" s="48">
        <f>'1_Raw_Games'!D844</f>
        <v/>
      </c>
      <c r="B845" s="49">
        <f>'1_Raw_Games'!B844</f>
        <v/>
      </c>
      <c r="C845" s="48">
        <f>'1_Raw_Games'!P844</f>
        <v/>
      </c>
      <c r="D845" s="34">
        <f>COUNTIFS($A$4:$A$2271,A845,$B$4:$B$2271,"&gt;"&amp;B845)</f>
        <v/>
      </c>
      <c r="E845" s="34">
        <f>IF(D845&lt;'2_Params'!$B$13,1,0)</f>
        <v/>
      </c>
    </row>
    <row r="846" ht="15" customHeight="1" s="35">
      <c r="A846" s="48">
        <f>'1_Raw_Games'!D845</f>
        <v/>
      </c>
      <c r="B846" s="49">
        <f>'1_Raw_Games'!B845</f>
        <v/>
      </c>
      <c r="C846" s="48">
        <f>'1_Raw_Games'!P845</f>
        <v/>
      </c>
      <c r="D846" s="34">
        <f>COUNTIFS($A$4:$A$2271,A846,$B$4:$B$2271,"&gt;"&amp;B846)</f>
        <v/>
      </c>
      <c r="E846" s="34">
        <f>IF(D846&lt;'2_Params'!$B$13,1,0)</f>
        <v/>
      </c>
    </row>
    <row r="847" ht="15" customHeight="1" s="35">
      <c r="A847" s="48">
        <f>'1_Raw_Games'!D846</f>
        <v/>
      </c>
      <c r="B847" s="49">
        <f>'1_Raw_Games'!B846</f>
        <v/>
      </c>
      <c r="C847" s="48">
        <f>'1_Raw_Games'!P846</f>
        <v/>
      </c>
      <c r="D847" s="34">
        <f>COUNTIFS($A$4:$A$2271,A847,$B$4:$B$2271,"&gt;"&amp;B847)</f>
        <v/>
      </c>
      <c r="E847" s="34">
        <f>IF(D847&lt;'2_Params'!$B$13,1,0)</f>
        <v/>
      </c>
    </row>
    <row r="848" ht="15" customHeight="1" s="35">
      <c r="A848" s="48">
        <f>'1_Raw_Games'!D847</f>
        <v/>
      </c>
      <c r="B848" s="49">
        <f>'1_Raw_Games'!B847</f>
        <v/>
      </c>
      <c r="C848" s="48">
        <f>'1_Raw_Games'!P847</f>
        <v/>
      </c>
      <c r="D848" s="34">
        <f>COUNTIFS($A$4:$A$2271,A848,$B$4:$B$2271,"&gt;"&amp;B848)</f>
        <v/>
      </c>
      <c r="E848" s="34">
        <f>IF(D848&lt;'2_Params'!$B$13,1,0)</f>
        <v/>
      </c>
    </row>
    <row r="849" ht="15" customHeight="1" s="35">
      <c r="A849" s="48">
        <f>'1_Raw_Games'!D848</f>
        <v/>
      </c>
      <c r="B849" s="49">
        <f>'1_Raw_Games'!B848</f>
        <v/>
      </c>
      <c r="C849" s="48">
        <f>'1_Raw_Games'!P848</f>
        <v/>
      </c>
      <c r="D849" s="34">
        <f>COUNTIFS($A$4:$A$2271,A849,$B$4:$B$2271,"&gt;"&amp;B849)</f>
        <v/>
      </c>
      <c r="E849" s="34">
        <f>IF(D849&lt;'2_Params'!$B$13,1,0)</f>
        <v/>
      </c>
    </row>
    <row r="850" ht="15" customHeight="1" s="35">
      <c r="A850" s="48">
        <f>'1_Raw_Games'!D849</f>
        <v/>
      </c>
      <c r="B850" s="49">
        <f>'1_Raw_Games'!B849</f>
        <v/>
      </c>
      <c r="C850" s="48">
        <f>'1_Raw_Games'!P849</f>
        <v/>
      </c>
      <c r="D850" s="34">
        <f>COUNTIFS($A$4:$A$2271,A850,$B$4:$B$2271,"&gt;"&amp;B850)</f>
        <v/>
      </c>
      <c r="E850" s="34">
        <f>IF(D850&lt;'2_Params'!$B$13,1,0)</f>
        <v/>
      </c>
    </row>
    <row r="851" ht="15" customHeight="1" s="35">
      <c r="A851" s="48">
        <f>'1_Raw_Games'!D850</f>
        <v/>
      </c>
      <c r="B851" s="49">
        <f>'1_Raw_Games'!B850</f>
        <v/>
      </c>
      <c r="C851" s="48">
        <f>'1_Raw_Games'!P850</f>
        <v/>
      </c>
      <c r="D851" s="34">
        <f>COUNTIFS($A$4:$A$2271,A851,$B$4:$B$2271,"&gt;"&amp;B851)</f>
        <v/>
      </c>
      <c r="E851" s="34">
        <f>IF(D851&lt;'2_Params'!$B$13,1,0)</f>
        <v/>
      </c>
    </row>
    <row r="852" ht="15" customHeight="1" s="35">
      <c r="A852" s="48">
        <f>'1_Raw_Games'!D851</f>
        <v/>
      </c>
      <c r="B852" s="49">
        <f>'1_Raw_Games'!B851</f>
        <v/>
      </c>
      <c r="C852" s="48">
        <f>'1_Raw_Games'!P851</f>
        <v/>
      </c>
      <c r="D852" s="34">
        <f>COUNTIFS($A$4:$A$2271,A852,$B$4:$B$2271,"&gt;"&amp;B852)</f>
        <v/>
      </c>
      <c r="E852" s="34">
        <f>IF(D852&lt;'2_Params'!$B$13,1,0)</f>
        <v/>
      </c>
    </row>
    <row r="853" ht="15" customHeight="1" s="35">
      <c r="A853" s="48">
        <f>'1_Raw_Games'!D852</f>
        <v/>
      </c>
      <c r="B853" s="49">
        <f>'1_Raw_Games'!B852</f>
        <v/>
      </c>
      <c r="C853" s="48">
        <f>'1_Raw_Games'!P852</f>
        <v/>
      </c>
      <c r="D853" s="34">
        <f>COUNTIFS($A$4:$A$2271,A853,$B$4:$B$2271,"&gt;"&amp;B853)</f>
        <v/>
      </c>
      <c r="E853" s="34">
        <f>IF(D853&lt;'2_Params'!$B$13,1,0)</f>
        <v/>
      </c>
    </row>
    <row r="854" ht="15" customHeight="1" s="35">
      <c r="A854" s="48">
        <f>'1_Raw_Games'!D853</f>
        <v/>
      </c>
      <c r="B854" s="49">
        <f>'1_Raw_Games'!B853</f>
        <v/>
      </c>
      <c r="C854" s="48">
        <f>'1_Raw_Games'!P853</f>
        <v/>
      </c>
      <c r="D854" s="34">
        <f>COUNTIFS($A$4:$A$2271,A854,$B$4:$B$2271,"&gt;"&amp;B854)</f>
        <v/>
      </c>
      <c r="E854" s="34">
        <f>IF(D854&lt;'2_Params'!$B$13,1,0)</f>
        <v/>
      </c>
    </row>
    <row r="855" ht="15" customHeight="1" s="35">
      <c r="A855" s="48">
        <f>'1_Raw_Games'!D854</f>
        <v/>
      </c>
      <c r="B855" s="49">
        <f>'1_Raw_Games'!B854</f>
        <v/>
      </c>
      <c r="C855" s="48">
        <f>'1_Raw_Games'!P854</f>
        <v/>
      </c>
      <c r="D855" s="34">
        <f>COUNTIFS($A$4:$A$2271,A855,$B$4:$B$2271,"&gt;"&amp;B855)</f>
        <v/>
      </c>
      <c r="E855" s="34">
        <f>IF(D855&lt;'2_Params'!$B$13,1,0)</f>
        <v/>
      </c>
    </row>
    <row r="856" ht="15" customHeight="1" s="35">
      <c r="A856" s="48">
        <f>'1_Raw_Games'!D855</f>
        <v/>
      </c>
      <c r="B856" s="49">
        <f>'1_Raw_Games'!B855</f>
        <v/>
      </c>
      <c r="C856" s="48">
        <f>'1_Raw_Games'!P855</f>
        <v/>
      </c>
      <c r="D856" s="34">
        <f>COUNTIFS($A$4:$A$2271,A856,$B$4:$B$2271,"&gt;"&amp;B856)</f>
        <v/>
      </c>
      <c r="E856" s="34">
        <f>IF(D856&lt;'2_Params'!$B$13,1,0)</f>
        <v/>
      </c>
    </row>
    <row r="857" ht="15" customHeight="1" s="35">
      <c r="A857" s="48">
        <f>'1_Raw_Games'!D856</f>
        <v/>
      </c>
      <c r="B857" s="49">
        <f>'1_Raw_Games'!B856</f>
        <v/>
      </c>
      <c r="C857" s="48">
        <f>'1_Raw_Games'!P856</f>
        <v/>
      </c>
      <c r="D857" s="34">
        <f>COUNTIFS($A$4:$A$2271,A857,$B$4:$B$2271,"&gt;"&amp;B857)</f>
        <v/>
      </c>
      <c r="E857" s="34">
        <f>IF(D857&lt;'2_Params'!$B$13,1,0)</f>
        <v/>
      </c>
    </row>
    <row r="858" ht="15" customHeight="1" s="35">
      <c r="A858" s="48">
        <f>'1_Raw_Games'!D857</f>
        <v/>
      </c>
      <c r="B858" s="49">
        <f>'1_Raw_Games'!B857</f>
        <v/>
      </c>
      <c r="C858" s="48">
        <f>'1_Raw_Games'!P857</f>
        <v/>
      </c>
      <c r="D858" s="34">
        <f>COUNTIFS($A$4:$A$2271,A858,$B$4:$B$2271,"&gt;"&amp;B858)</f>
        <v/>
      </c>
      <c r="E858" s="34">
        <f>IF(D858&lt;'2_Params'!$B$13,1,0)</f>
        <v/>
      </c>
    </row>
    <row r="859" ht="15" customHeight="1" s="35">
      <c r="A859" s="48">
        <f>'1_Raw_Games'!D858</f>
        <v/>
      </c>
      <c r="B859" s="49">
        <f>'1_Raw_Games'!B858</f>
        <v/>
      </c>
      <c r="C859" s="48">
        <f>'1_Raw_Games'!P858</f>
        <v/>
      </c>
      <c r="D859" s="34">
        <f>COUNTIFS($A$4:$A$2271,A859,$B$4:$B$2271,"&gt;"&amp;B859)</f>
        <v/>
      </c>
      <c r="E859" s="34">
        <f>IF(D859&lt;'2_Params'!$B$13,1,0)</f>
        <v/>
      </c>
    </row>
    <row r="860" ht="15" customHeight="1" s="35">
      <c r="A860" s="48">
        <f>'1_Raw_Games'!D859</f>
        <v/>
      </c>
      <c r="B860" s="49">
        <f>'1_Raw_Games'!B859</f>
        <v/>
      </c>
      <c r="C860" s="48">
        <f>'1_Raw_Games'!P859</f>
        <v/>
      </c>
      <c r="D860" s="34">
        <f>COUNTIFS($A$4:$A$2271,A860,$B$4:$B$2271,"&gt;"&amp;B860)</f>
        <v/>
      </c>
      <c r="E860" s="34">
        <f>IF(D860&lt;'2_Params'!$B$13,1,0)</f>
        <v/>
      </c>
    </row>
    <row r="861" ht="15" customHeight="1" s="35">
      <c r="A861" s="48">
        <f>'1_Raw_Games'!D860</f>
        <v/>
      </c>
      <c r="B861" s="49">
        <f>'1_Raw_Games'!B860</f>
        <v/>
      </c>
      <c r="C861" s="48">
        <f>'1_Raw_Games'!P860</f>
        <v/>
      </c>
      <c r="D861" s="34">
        <f>COUNTIFS($A$4:$A$2271,A861,$B$4:$B$2271,"&gt;"&amp;B861)</f>
        <v/>
      </c>
      <c r="E861" s="34">
        <f>IF(D861&lt;'2_Params'!$B$13,1,0)</f>
        <v/>
      </c>
    </row>
    <row r="862" ht="15" customHeight="1" s="35">
      <c r="A862" s="48">
        <f>'1_Raw_Games'!D861</f>
        <v/>
      </c>
      <c r="B862" s="49">
        <f>'1_Raw_Games'!B861</f>
        <v/>
      </c>
      <c r="C862" s="48">
        <f>'1_Raw_Games'!P861</f>
        <v/>
      </c>
      <c r="D862" s="34">
        <f>COUNTIFS($A$4:$A$2271,A862,$B$4:$B$2271,"&gt;"&amp;B862)</f>
        <v/>
      </c>
      <c r="E862" s="34">
        <f>IF(D862&lt;'2_Params'!$B$13,1,0)</f>
        <v/>
      </c>
    </row>
    <row r="863" ht="15" customHeight="1" s="35">
      <c r="A863" s="48">
        <f>'1_Raw_Games'!D862</f>
        <v/>
      </c>
      <c r="B863" s="49">
        <f>'1_Raw_Games'!B862</f>
        <v/>
      </c>
      <c r="C863" s="48">
        <f>'1_Raw_Games'!P862</f>
        <v/>
      </c>
      <c r="D863" s="34">
        <f>COUNTIFS($A$4:$A$2271,A863,$B$4:$B$2271,"&gt;"&amp;B863)</f>
        <v/>
      </c>
      <c r="E863" s="34">
        <f>IF(D863&lt;'2_Params'!$B$13,1,0)</f>
        <v/>
      </c>
    </row>
    <row r="864" ht="15" customHeight="1" s="35">
      <c r="A864" s="48">
        <f>'1_Raw_Games'!D863</f>
        <v/>
      </c>
      <c r="B864" s="49">
        <f>'1_Raw_Games'!B863</f>
        <v/>
      </c>
      <c r="C864" s="48">
        <f>'1_Raw_Games'!P863</f>
        <v/>
      </c>
      <c r="D864" s="34">
        <f>COUNTIFS($A$4:$A$2271,A864,$B$4:$B$2271,"&gt;"&amp;B864)</f>
        <v/>
      </c>
      <c r="E864" s="34">
        <f>IF(D864&lt;'2_Params'!$B$13,1,0)</f>
        <v/>
      </c>
    </row>
    <row r="865" ht="15" customHeight="1" s="35">
      <c r="A865" s="48">
        <f>'1_Raw_Games'!D864</f>
        <v/>
      </c>
      <c r="B865" s="49">
        <f>'1_Raw_Games'!B864</f>
        <v/>
      </c>
      <c r="C865" s="48">
        <f>'1_Raw_Games'!P864</f>
        <v/>
      </c>
      <c r="D865" s="34">
        <f>COUNTIFS($A$4:$A$2271,A865,$B$4:$B$2271,"&gt;"&amp;B865)</f>
        <v/>
      </c>
      <c r="E865" s="34">
        <f>IF(D865&lt;'2_Params'!$B$13,1,0)</f>
        <v/>
      </c>
    </row>
    <row r="866" ht="15" customHeight="1" s="35">
      <c r="A866" s="48">
        <f>'1_Raw_Games'!D865</f>
        <v/>
      </c>
      <c r="B866" s="49">
        <f>'1_Raw_Games'!B865</f>
        <v/>
      </c>
      <c r="C866" s="48">
        <f>'1_Raw_Games'!P865</f>
        <v/>
      </c>
      <c r="D866" s="34">
        <f>COUNTIFS($A$4:$A$2271,A866,$B$4:$B$2271,"&gt;"&amp;B866)</f>
        <v/>
      </c>
      <c r="E866" s="34">
        <f>IF(D866&lt;'2_Params'!$B$13,1,0)</f>
        <v/>
      </c>
    </row>
    <row r="867" ht="15" customHeight="1" s="35">
      <c r="A867" s="48">
        <f>'1_Raw_Games'!D866</f>
        <v/>
      </c>
      <c r="B867" s="49">
        <f>'1_Raw_Games'!B866</f>
        <v/>
      </c>
      <c r="C867" s="48">
        <f>'1_Raw_Games'!P866</f>
        <v/>
      </c>
      <c r="D867" s="34">
        <f>COUNTIFS($A$4:$A$2271,A867,$B$4:$B$2271,"&gt;"&amp;B867)</f>
        <v/>
      </c>
      <c r="E867" s="34">
        <f>IF(D867&lt;'2_Params'!$B$13,1,0)</f>
        <v/>
      </c>
    </row>
    <row r="868" ht="15" customHeight="1" s="35">
      <c r="A868" s="48">
        <f>'1_Raw_Games'!D867</f>
        <v/>
      </c>
      <c r="B868" s="49">
        <f>'1_Raw_Games'!B867</f>
        <v/>
      </c>
      <c r="C868" s="48">
        <f>'1_Raw_Games'!P867</f>
        <v/>
      </c>
      <c r="D868" s="34">
        <f>COUNTIFS($A$4:$A$2271,A868,$B$4:$B$2271,"&gt;"&amp;B868)</f>
        <v/>
      </c>
      <c r="E868" s="34">
        <f>IF(D868&lt;'2_Params'!$B$13,1,0)</f>
        <v/>
      </c>
    </row>
    <row r="869" ht="15" customHeight="1" s="35">
      <c r="A869" s="48">
        <f>'1_Raw_Games'!D868</f>
        <v/>
      </c>
      <c r="B869" s="49">
        <f>'1_Raw_Games'!B868</f>
        <v/>
      </c>
      <c r="C869" s="48">
        <f>'1_Raw_Games'!P868</f>
        <v/>
      </c>
      <c r="D869" s="34">
        <f>COUNTIFS($A$4:$A$2271,A869,$B$4:$B$2271,"&gt;"&amp;B869)</f>
        <v/>
      </c>
      <c r="E869" s="34">
        <f>IF(D869&lt;'2_Params'!$B$13,1,0)</f>
        <v/>
      </c>
    </row>
    <row r="870" ht="15" customHeight="1" s="35">
      <c r="A870" s="48">
        <f>'1_Raw_Games'!D869</f>
        <v/>
      </c>
      <c r="B870" s="49">
        <f>'1_Raw_Games'!B869</f>
        <v/>
      </c>
      <c r="C870" s="48">
        <f>'1_Raw_Games'!P869</f>
        <v/>
      </c>
      <c r="D870" s="34">
        <f>COUNTIFS($A$4:$A$2271,A870,$B$4:$B$2271,"&gt;"&amp;B870)</f>
        <v/>
      </c>
      <c r="E870" s="34">
        <f>IF(D870&lt;'2_Params'!$B$13,1,0)</f>
        <v/>
      </c>
    </row>
    <row r="871" ht="15" customHeight="1" s="35">
      <c r="A871" s="48">
        <f>'1_Raw_Games'!D870</f>
        <v/>
      </c>
      <c r="B871" s="49">
        <f>'1_Raw_Games'!B870</f>
        <v/>
      </c>
      <c r="C871" s="48">
        <f>'1_Raw_Games'!P870</f>
        <v/>
      </c>
      <c r="D871" s="34">
        <f>COUNTIFS($A$4:$A$2271,A871,$B$4:$B$2271,"&gt;"&amp;B871)</f>
        <v/>
      </c>
      <c r="E871" s="34">
        <f>IF(D871&lt;'2_Params'!$B$13,1,0)</f>
        <v/>
      </c>
    </row>
    <row r="872" ht="15" customHeight="1" s="35">
      <c r="A872" s="48">
        <f>'1_Raw_Games'!D871</f>
        <v/>
      </c>
      <c r="B872" s="49">
        <f>'1_Raw_Games'!B871</f>
        <v/>
      </c>
      <c r="C872" s="48">
        <f>'1_Raw_Games'!P871</f>
        <v/>
      </c>
      <c r="D872" s="34">
        <f>COUNTIFS($A$4:$A$2271,A872,$B$4:$B$2271,"&gt;"&amp;B872)</f>
        <v/>
      </c>
      <c r="E872" s="34">
        <f>IF(D872&lt;'2_Params'!$B$13,1,0)</f>
        <v/>
      </c>
    </row>
    <row r="873" ht="15" customHeight="1" s="35">
      <c r="A873" s="48">
        <f>'1_Raw_Games'!D872</f>
        <v/>
      </c>
      <c r="B873" s="49">
        <f>'1_Raw_Games'!B872</f>
        <v/>
      </c>
      <c r="C873" s="48">
        <f>'1_Raw_Games'!P872</f>
        <v/>
      </c>
      <c r="D873" s="34">
        <f>COUNTIFS($A$4:$A$2271,A873,$B$4:$B$2271,"&gt;"&amp;B873)</f>
        <v/>
      </c>
      <c r="E873" s="34">
        <f>IF(D873&lt;'2_Params'!$B$13,1,0)</f>
        <v/>
      </c>
    </row>
    <row r="874" ht="15" customHeight="1" s="35">
      <c r="A874" s="48">
        <f>'1_Raw_Games'!D873</f>
        <v/>
      </c>
      <c r="B874" s="49">
        <f>'1_Raw_Games'!B873</f>
        <v/>
      </c>
      <c r="C874" s="48">
        <f>'1_Raw_Games'!P873</f>
        <v/>
      </c>
      <c r="D874" s="34">
        <f>COUNTIFS($A$4:$A$2271,A874,$B$4:$B$2271,"&gt;"&amp;B874)</f>
        <v/>
      </c>
      <c r="E874" s="34">
        <f>IF(D874&lt;'2_Params'!$B$13,1,0)</f>
        <v/>
      </c>
    </row>
    <row r="875" ht="15" customHeight="1" s="35">
      <c r="A875" s="48">
        <f>'1_Raw_Games'!D874</f>
        <v/>
      </c>
      <c r="B875" s="49">
        <f>'1_Raw_Games'!B874</f>
        <v/>
      </c>
      <c r="C875" s="48">
        <f>'1_Raw_Games'!P874</f>
        <v/>
      </c>
      <c r="D875" s="34">
        <f>COUNTIFS($A$4:$A$2271,A875,$B$4:$B$2271,"&gt;"&amp;B875)</f>
        <v/>
      </c>
      <c r="E875" s="34">
        <f>IF(D875&lt;'2_Params'!$B$13,1,0)</f>
        <v/>
      </c>
    </row>
    <row r="876" ht="15" customHeight="1" s="35">
      <c r="A876" s="48">
        <f>'1_Raw_Games'!D875</f>
        <v/>
      </c>
      <c r="B876" s="49">
        <f>'1_Raw_Games'!B875</f>
        <v/>
      </c>
      <c r="C876" s="48">
        <f>'1_Raw_Games'!P875</f>
        <v/>
      </c>
      <c r="D876" s="34">
        <f>COUNTIFS($A$4:$A$2271,A876,$B$4:$B$2271,"&gt;"&amp;B876)</f>
        <v/>
      </c>
      <c r="E876" s="34">
        <f>IF(D876&lt;'2_Params'!$B$13,1,0)</f>
        <v/>
      </c>
    </row>
    <row r="877" ht="15" customHeight="1" s="35">
      <c r="A877" s="48">
        <f>'1_Raw_Games'!D876</f>
        <v/>
      </c>
      <c r="B877" s="49">
        <f>'1_Raw_Games'!B876</f>
        <v/>
      </c>
      <c r="C877" s="48">
        <f>'1_Raw_Games'!P876</f>
        <v/>
      </c>
      <c r="D877" s="34">
        <f>COUNTIFS($A$4:$A$2271,A877,$B$4:$B$2271,"&gt;"&amp;B877)</f>
        <v/>
      </c>
      <c r="E877" s="34">
        <f>IF(D877&lt;'2_Params'!$B$13,1,0)</f>
        <v/>
      </c>
    </row>
    <row r="878" ht="15" customHeight="1" s="35">
      <c r="A878" s="48">
        <f>'1_Raw_Games'!D877</f>
        <v/>
      </c>
      <c r="B878" s="49">
        <f>'1_Raw_Games'!B877</f>
        <v/>
      </c>
      <c r="C878" s="48">
        <f>'1_Raw_Games'!P877</f>
        <v/>
      </c>
      <c r="D878" s="34">
        <f>COUNTIFS($A$4:$A$2271,A878,$B$4:$B$2271,"&gt;"&amp;B878)</f>
        <v/>
      </c>
      <c r="E878" s="34">
        <f>IF(D878&lt;'2_Params'!$B$13,1,0)</f>
        <v/>
      </c>
    </row>
    <row r="879" ht="15" customHeight="1" s="35">
      <c r="A879" s="48">
        <f>'1_Raw_Games'!D878</f>
        <v/>
      </c>
      <c r="B879" s="49">
        <f>'1_Raw_Games'!B878</f>
        <v/>
      </c>
      <c r="C879" s="48">
        <f>'1_Raw_Games'!P878</f>
        <v/>
      </c>
      <c r="D879" s="34">
        <f>COUNTIFS($A$4:$A$2271,A879,$B$4:$B$2271,"&gt;"&amp;B879)</f>
        <v/>
      </c>
      <c r="E879" s="34">
        <f>IF(D879&lt;'2_Params'!$B$13,1,0)</f>
        <v/>
      </c>
    </row>
    <row r="880" ht="15" customHeight="1" s="35">
      <c r="A880" s="48">
        <f>'1_Raw_Games'!D879</f>
        <v/>
      </c>
      <c r="B880" s="49">
        <f>'1_Raw_Games'!B879</f>
        <v/>
      </c>
      <c r="C880" s="48">
        <f>'1_Raw_Games'!P879</f>
        <v/>
      </c>
      <c r="D880" s="34">
        <f>COUNTIFS($A$4:$A$2271,A880,$B$4:$B$2271,"&gt;"&amp;B880)</f>
        <v/>
      </c>
      <c r="E880" s="34">
        <f>IF(D880&lt;'2_Params'!$B$13,1,0)</f>
        <v/>
      </c>
    </row>
    <row r="881" ht="15" customHeight="1" s="35">
      <c r="A881" s="48">
        <f>'1_Raw_Games'!D880</f>
        <v/>
      </c>
      <c r="B881" s="49">
        <f>'1_Raw_Games'!B880</f>
        <v/>
      </c>
      <c r="C881" s="48">
        <f>'1_Raw_Games'!P880</f>
        <v/>
      </c>
      <c r="D881" s="34">
        <f>COUNTIFS($A$4:$A$2271,A881,$B$4:$B$2271,"&gt;"&amp;B881)</f>
        <v/>
      </c>
      <c r="E881" s="34">
        <f>IF(D881&lt;'2_Params'!$B$13,1,0)</f>
        <v/>
      </c>
    </row>
    <row r="882" ht="15" customHeight="1" s="35">
      <c r="A882" s="48">
        <f>'1_Raw_Games'!D881</f>
        <v/>
      </c>
      <c r="B882" s="49">
        <f>'1_Raw_Games'!B881</f>
        <v/>
      </c>
      <c r="C882" s="48">
        <f>'1_Raw_Games'!P881</f>
        <v/>
      </c>
      <c r="D882" s="34">
        <f>COUNTIFS($A$4:$A$2271,A882,$B$4:$B$2271,"&gt;"&amp;B882)</f>
        <v/>
      </c>
      <c r="E882" s="34">
        <f>IF(D882&lt;'2_Params'!$B$13,1,0)</f>
        <v/>
      </c>
    </row>
    <row r="883" ht="15" customHeight="1" s="35">
      <c r="A883" s="48">
        <f>'1_Raw_Games'!D882</f>
        <v/>
      </c>
      <c r="B883" s="49">
        <f>'1_Raw_Games'!B882</f>
        <v/>
      </c>
      <c r="C883" s="48">
        <f>'1_Raw_Games'!P882</f>
        <v/>
      </c>
      <c r="D883" s="34">
        <f>COUNTIFS($A$4:$A$2271,A883,$B$4:$B$2271,"&gt;"&amp;B883)</f>
        <v/>
      </c>
      <c r="E883" s="34">
        <f>IF(D883&lt;'2_Params'!$B$13,1,0)</f>
        <v/>
      </c>
    </row>
    <row r="884" ht="15" customHeight="1" s="35">
      <c r="A884" s="48">
        <f>'1_Raw_Games'!D883</f>
        <v/>
      </c>
      <c r="B884" s="49">
        <f>'1_Raw_Games'!B883</f>
        <v/>
      </c>
      <c r="C884" s="48">
        <f>'1_Raw_Games'!P883</f>
        <v/>
      </c>
      <c r="D884" s="34">
        <f>COUNTIFS($A$4:$A$2271,A884,$B$4:$B$2271,"&gt;"&amp;B884)</f>
        <v/>
      </c>
      <c r="E884" s="34">
        <f>IF(D884&lt;'2_Params'!$B$13,1,0)</f>
        <v/>
      </c>
    </row>
    <row r="885" ht="15" customHeight="1" s="35">
      <c r="A885" s="48">
        <f>'1_Raw_Games'!D884</f>
        <v/>
      </c>
      <c r="B885" s="49">
        <f>'1_Raw_Games'!B884</f>
        <v/>
      </c>
      <c r="C885" s="48">
        <f>'1_Raw_Games'!P884</f>
        <v/>
      </c>
      <c r="D885" s="34">
        <f>COUNTIFS($A$4:$A$2271,A885,$B$4:$B$2271,"&gt;"&amp;B885)</f>
        <v/>
      </c>
      <c r="E885" s="34">
        <f>IF(D885&lt;'2_Params'!$B$13,1,0)</f>
        <v/>
      </c>
    </row>
    <row r="886" ht="15" customHeight="1" s="35">
      <c r="A886" s="48">
        <f>'1_Raw_Games'!D885</f>
        <v/>
      </c>
      <c r="B886" s="49">
        <f>'1_Raw_Games'!B885</f>
        <v/>
      </c>
      <c r="C886" s="48">
        <f>'1_Raw_Games'!P885</f>
        <v/>
      </c>
      <c r="D886" s="34">
        <f>COUNTIFS($A$4:$A$2271,A886,$B$4:$B$2271,"&gt;"&amp;B886)</f>
        <v/>
      </c>
      <c r="E886" s="34">
        <f>IF(D886&lt;'2_Params'!$B$13,1,0)</f>
        <v/>
      </c>
    </row>
    <row r="887" ht="15" customHeight="1" s="35">
      <c r="A887" s="48">
        <f>'1_Raw_Games'!D886</f>
        <v/>
      </c>
      <c r="B887" s="49">
        <f>'1_Raw_Games'!B886</f>
        <v/>
      </c>
      <c r="C887" s="48">
        <f>'1_Raw_Games'!P886</f>
        <v/>
      </c>
      <c r="D887" s="34">
        <f>COUNTIFS($A$4:$A$2271,A887,$B$4:$B$2271,"&gt;"&amp;B887)</f>
        <v/>
      </c>
      <c r="E887" s="34">
        <f>IF(D887&lt;'2_Params'!$B$13,1,0)</f>
        <v/>
      </c>
    </row>
    <row r="888" ht="15" customHeight="1" s="35">
      <c r="A888" s="48">
        <f>'1_Raw_Games'!D887</f>
        <v/>
      </c>
      <c r="B888" s="49">
        <f>'1_Raw_Games'!B887</f>
        <v/>
      </c>
      <c r="C888" s="48">
        <f>'1_Raw_Games'!P887</f>
        <v/>
      </c>
      <c r="D888" s="34">
        <f>COUNTIFS($A$4:$A$2271,A888,$B$4:$B$2271,"&gt;"&amp;B888)</f>
        <v/>
      </c>
      <c r="E888" s="34">
        <f>IF(D888&lt;'2_Params'!$B$13,1,0)</f>
        <v/>
      </c>
    </row>
    <row r="889" ht="15" customHeight="1" s="35">
      <c r="A889" s="48">
        <f>'1_Raw_Games'!D888</f>
        <v/>
      </c>
      <c r="B889" s="49">
        <f>'1_Raw_Games'!B888</f>
        <v/>
      </c>
      <c r="C889" s="48">
        <f>'1_Raw_Games'!P888</f>
        <v/>
      </c>
      <c r="D889" s="34">
        <f>COUNTIFS($A$4:$A$2271,A889,$B$4:$B$2271,"&gt;"&amp;B889)</f>
        <v/>
      </c>
      <c r="E889" s="34">
        <f>IF(D889&lt;'2_Params'!$B$13,1,0)</f>
        <v/>
      </c>
    </row>
    <row r="890" ht="15" customHeight="1" s="35">
      <c r="A890" s="48">
        <f>'1_Raw_Games'!D889</f>
        <v/>
      </c>
      <c r="B890" s="49">
        <f>'1_Raw_Games'!B889</f>
        <v/>
      </c>
      <c r="C890" s="48">
        <f>'1_Raw_Games'!P889</f>
        <v/>
      </c>
      <c r="D890" s="34">
        <f>COUNTIFS($A$4:$A$2271,A890,$B$4:$B$2271,"&gt;"&amp;B890)</f>
        <v/>
      </c>
      <c r="E890" s="34">
        <f>IF(D890&lt;'2_Params'!$B$13,1,0)</f>
        <v/>
      </c>
    </row>
    <row r="891" ht="15" customHeight="1" s="35">
      <c r="A891" s="48">
        <f>'1_Raw_Games'!D890</f>
        <v/>
      </c>
      <c r="B891" s="49">
        <f>'1_Raw_Games'!B890</f>
        <v/>
      </c>
      <c r="C891" s="48">
        <f>'1_Raw_Games'!P890</f>
        <v/>
      </c>
      <c r="D891" s="34">
        <f>COUNTIFS($A$4:$A$2271,A891,$B$4:$B$2271,"&gt;"&amp;B891)</f>
        <v/>
      </c>
      <c r="E891" s="34">
        <f>IF(D891&lt;'2_Params'!$B$13,1,0)</f>
        <v/>
      </c>
    </row>
    <row r="892" ht="15" customHeight="1" s="35">
      <c r="A892" s="48">
        <f>'1_Raw_Games'!D891</f>
        <v/>
      </c>
      <c r="B892" s="49">
        <f>'1_Raw_Games'!B891</f>
        <v/>
      </c>
      <c r="C892" s="48">
        <f>'1_Raw_Games'!P891</f>
        <v/>
      </c>
      <c r="D892" s="34">
        <f>COUNTIFS($A$4:$A$2271,A892,$B$4:$B$2271,"&gt;"&amp;B892)</f>
        <v/>
      </c>
      <c r="E892" s="34">
        <f>IF(D892&lt;'2_Params'!$B$13,1,0)</f>
        <v/>
      </c>
    </row>
    <row r="893" ht="15" customHeight="1" s="35">
      <c r="A893" s="48">
        <f>'1_Raw_Games'!D892</f>
        <v/>
      </c>
      <c r="B893" s="49">
        <f>'1_Raw_Games'!B892</f>
        <v/>
      </c>
      <c r="C893" s="48">
        <f>'1_Raw_Games'!P892</f>
        <v/>
      </c>
      <c r="D893" s="34">
        <f>COUNTIFS($A$4:$A$2271,A893,$B$4:$B$2271,"&gt;"&amp;B893)</f>
        <v/>
      </c>
      <c r="E893" s="34">
        <f>IF(D893&lt;'2_Params'!$B$13,1,0)</f>
        <v/>
      </c>
    </row>
    <row r="894" ht="15" customHeight="1" s="35">
      <c r="A894" s="48">
        <f>'1_Raw_Games'!D893</f>
        <v/>
      </c>
      <c r="B894" s="49">
        <f>'1_Raw_Games'!B893</f>
        <v/>
      </c>
      <c r="C894" s="48">
        <f>'1_Raw_Games'!P893</f>
        <v/>
      </c>
      <c r="D894" s="34">
        <f>COUNTIFS($A$4:$A$2271,A894,$B$4:$B$2271,"&gt;"&amp;B894)</f>
        <v/>
      </c>
      <c r="E894" s="34">
        <f>IF(D894&lt;'2_Params'!$B$13,1,0)</f>
        <v/>
      </c>
    </row>
    <row r="895" ht="15" customHeight="1" s="35">
      <c r="A895" s="48">
        <f>'1_Raw_Games'!D894</f>
        <v/>
      </c>
      <c r="B895" s="49">
        <f>'1_Raw_Games'!B894</f>
        <v/>
      </c>
      <c r="C895" s="48">
        <f>'1_Raw_Games'!P894</f>
        <v/>
      </c>
      <c r="D895" s="34">
        <f>COUNTIFS($A$4:$A$2271,A895,$B$4:$B$2271,"&gt;"&amp;B895)</f>
        <v/>
      </c>
      <c r="E895" s="34">
        <f>IF(D895&lt;'2_Params'!$B$13,1,0)</f>
        <v/>
      </c>
    </row>
    <row r="896" ht="15" customHeight="1" s="35">
      <c r="A896" s="48">
        <f>'1_Raw_Games'!D895</f>
        <v/>
      </c>
      <c r="B896" s="49">
        <f>'1_Raw_Games'!B895</f>
        <v/>
      </c>
      <c r="C896" s="48">
        <f>'1_Raw_Games'!P895</f>
        <v/>
      </c>
      <c r="D896" s="34">
        <f>COUNTIFS($A$4:$A$2271,A896,$B$4:$B$2271,"&gt;"&amp;B896)</f>
        <v/>
      </c>
      <c r="E896" s="34">
        <f>IF(D896&lt;'2_Params'!$B$13,1,0)</f>
        <v/>
      </c>
    </row>
    <row r="897" ht="15" customHeight="1" s="35">
      <c r="A897" s="48">
        <f>'1_Raw_Games'!D896</f>
        <v/>
      </c>
      <c r="B897" s="49">
        <f>'1_Raw_Games'!B896</f>
        <v/>
      </c>
      <c r="C897" s="48">
        <f>'1_Raw_Games'!P896</f>
        <v/>
      </c>
      <c r="D897" s="34">
        <f>COUNTIFS($A$4:$A$2271,A897,$B$4:$B$2271,"&gt;"&amp;B897)</f>
        <v/>
      </c>
      <c r="E897" s="34">
        <f>IF(D897&lt;'2_Params'!$B$13,1,0)</f>
        <v/>
      </c>
    </row>
    <row r="898" ht="15" customHeight="1" s="35">
      <c r="A898" s="48">
        <f>'1_Raw_Games'!D897</f>
        <v/>
      </c>
      <c r="B898" s="49">
        <f>'1_Raw_Games'!B897</f>
        <v/>
      </c>
      <c r="C898" s="48">
        <f>'1_Raw_Games'!P897</f>
        <v/>
      </c>
      <c r="D898" s="34">
        <f>COUNTIFS($A$4:$A$2271,A898,$B$4:$B$2271,"&gt;"&amp;B898)</f>
        <v/>
      </c>
      <c r="E898" s="34">
        <f>IF(D898&lt;'2_Params'!$B$13,1,0)</f>
        <v/>
      </c>
    </row>
    <row r="899" ht="15" customHeight="1" s="35">
      <c r="A899" s="48">
        <f>'1_Raw_Games'!D898</f>
        <v/>
      </c>
      <c r="B899" s="49">
        <f>'1_Raw_Games'!B898</f>
        <v/>
      </c>
      <c r="C899" s="48">
        <f>'1_Raw_Games'!P898</f>
        <v/>
      </c>
      <c r="D899" s="34">
        <f>COUNTIFS($A$4:$A$2271,A899,$B$4:$B$2271,"&gt;"&amp;B899)</f>
        <v/>
      </c>
      <c r="E899" s="34">
        <f>IF(D899&lt;'2_Params'!$B$13,1,0)</f>
        <v/>
      </c>
    </row>
    <row r="900" ht="15" customHeight="1" s="35">
      <c r="A900" s="48">
        <f>'1_Raw_Games'!D899</f>
        <v/>
      </c>
      <c r="B900" s="49">
        <f>'1_Raw_Games'!B899</f>
        <v/>
      </c>
      <c r="C900" s="48">
        <f>'1_Raw_Games'!P899</f>
        <v/>
      </c>
      <c r="D900" s="34">
        <f>COUNTIFS($A$4:$A$2271,A900,$B$4:$B$2271,"&gt;"&amp;B900)</f>
        <v/>
      </c>
      <c r="E900" s="34">
        <f>IF(D900&lt;'2_Params'!$B$13,1,0)</f>
        <v/>
      </c>
    </row>
    <row r="901" ht="15" customHeight="1" s="35">
      <c r="A901" s="48">
        <f>'1_Raw_Games'!D900</f>
        <v/>
      </c>
      <c r="B901" s="49">
        <f>'1_Raw_Games'!B900</f>
        <v/>
      </c>
      <c r="C901" s="48">
        <f>'1_Raw_Games'!P900</f>
        <v/>
      </c>
      <c r="D901" s="34">
        <f>COUNTIFS($A$4:$A$2271,A901,$B$4:$B$2271,"&gt;"&amp;B901)</f>
        <v/>
      </c>
      <c r="E901" s="34">
        <f>IF(D901&lt;'2_Params'!$B$13,1,0)</f>
        <v/>
      </c>
    </row>
    <row r="902" ht="15" customHeight="1" s="35">
      <c r="A902" s="48">
        <f>'1_Raw_Games'!D901</f>
        <v/>
      </c>
      <c r="B902" s="49">
        <f>'1_Raw_Games'!B901</f>
        <v/>
      </c>
      <c r="C902" s="48">
        <f>'1_Raw_Games'!P901</f>
        <v/>
      </c>
      <c r="D902" s="34">
        <f>COUNTIFS($A$4:$A$2271,A902,$B$4:$B$2271,"&gt;"&amp;B902)</f>
        <v/>
      </c>
      <c r="E902" s="34">
        <f>IF(D902&lt;'2_Params'!$B$13,1,0)</f>
        <v/>
      </c>
    </row>
    <row r="903" ht="15" customHeight="1" s="35">
      <c r="A903" s="48">
        <f>'1_Raw_Games'!D902</f>
        <v/>
      </c>
      <c r="B903" s="49">
        <f>'1_Raw_Games'!B902</f>
        <v/>
      </c>
      <c r="C903" s="48">
        <f>'1_Raw_Games'!P902</f>
        <v/>
      </c>
      <c r="D903" s="34">
        <f>COUNTIFS($A$4:$A$2271,A903,$B$4:$B$2271,"&gt;"&amp;B903)</f>
        <v/>
      </c>
      <c r="E903" s="34">
        <f>IF(D903&lt;'2_Params'!$B$13,1,0)</f>
        <v/>
      </c>
    </row>
    <row r="904" ht="15" customHeight="1" s="35">
      <c r="A904" s="48">
        <f>'1_Raw_Games'!D903</f>
        <v/>
      </c>
      <c r="B904" s="49">
        <f>'1_Raw_Games'!B903</f>
        <v/>
      </c>
      <c r="C904" s="48">
        <f>'1_Raw_Games'!P903</f>
        <v/>
      </c>
      <c r="D904" s="34">
        <f>COUNTIFS($A$4:$A$2271,A904,$B$4:$B$2271,"&gt;"&amp;B904)</f>
        <v/>
      </c>
      <c r="E904" s="34">
        <f>IF(D904&lt;'2_Params'!$B$13,1,0)</f>
        <v/>
      </c>
    </row>
    <row r="905" ht="15" customHeight="1" s="35">
      <c r="A905" s="48">
        <f>'1_Raw_Games'!D904</f>
        <v/>
      </c>
      <c r="B905" s="49">
        <f>'1_Raw_Games'!B904</f>
        <v/>
      </c>
      <c r="C905" s="48">
        <f>'1_Raw_Games'!P904</f>
        <v/>
      </c>
      <c r="D905" s="34">
        <f>COUNTIFS($A$4:$A$2271,A905,$B$4:$B$2271,"&gt;"&amp;B905)</f>
        <v/>
      </c>
      <c r="E905" s="34">
        <f>IF(D905&lt;'2_Params'!$B$13,1,0)</f>
        <v/>
      </c>
    </row>
    <row r="906" ht="15" customHeight="1" s="35">
      <c r="A906" s="48">
        <f>'1_Raw_Games'!D905</f>
        <v/>
      </c>
      <c r="B906" s="49">
        <f>'1_Raw_Games'!B905</f>
        <v/>
      </c>
      <c r="C906" s="48">
        <f>'1_Raw_Games'!P905</f>
        <v/>
      </c>
      <c r="D906" s="34">
        <f>COUNTIFS($A$4:$A$2271,A906,$B$4:$B$2271,"&gt;"&amp;B906)</f>
        <v/>
      </c>
      <c r="E906" s="34">
        <f>IF(D906&lt;'2_Params'!$B$13,1,0)</f>
        <v/>
      </c>
    </row>
    <row r="907" ht="15" customHeight="1" s="35">
      <c r="A907" s="48">
        <f>'1_Raw_Games'!D906</f>
        <v/>
      </c>
      <c r="B907" s="49">
        <f>'1_Raw_Games'!B906</f>
        <v/>
      </c>
      <c r="C907" s="48">
        <f>'1_Raw_Games'!P906</f>
        <v/>
      </c>
      <c r="D907" s="34">
        <f>COUNTIFS($A$4:$A$2271,A907,$B$4:$B$2271,"&gt;"&amp;B907)</f>
        <v/>
      </c>
      <c r="E907" s="34">
        <f>IF(D907&lt;'2_Params'!$B$13,1,0)</f>
        <v/>
      </c>
    </row>
    <row r="908" ht="15" customHeight="1" s="35">
      <c r="A908" s="48">
        <f>'1_Raw_Games'!D907</f>
        <v/>
      </c>
      <c r="B908" s="49">
        <f>'1_Raw_Games'!B907</f>
        <v/>
      </c>
      <c r="C908" s="48">
        <f>'1_Raw_Games'!P907</f>
        <v/>
      </c>
      <c r="D908" s="34">
        <f>COUNTIFS($A$4:$A$2271,A908,$B$4:$B$2271,"&gt;"&amp;B908)</f>
        <v/>
      </c>
      <c r="E908" s="34">
        <f>IF(D908&lt;'2_Params'!$B$13,1,0)</f>
        <v/>
      </c>
    </row>
    <row r="909" ht="15" customHeight="1" s="35">
      <c r="A909" s="48">
        <f>'1_Raw_Games'!D908</f>
        <v/>
      </c>
      <c r="B909" s="49">
        <f>'1_Raw_Games'!B908</f>
        <v/>
      </c>
      <c r="C909" s="48">
        <f>'1_Raw_Games'!P908</f>
        <v/>
      </c>
      <c r="D909" s="34">
        <f>COUNTIFS($A$4:$A$2271,A909,$B$4:$B$2271,"&gt;"&amp;B909)</f>
        <v/>
      </c>
      <c r="E909" s="34">
        <f>IF(D909&lt;'2_Params'!$B$13,1,0)</f>
        <v/>
      </c>
    </row>
    <row r="910" ht="15" customHeight="1" s="35">
      <c r="A910" s="48">
        <f>'1_Raw_Games'!D909</f>
        <v/>
      </c>
      <c r="B910" s="49">
        <f>'1_Raw_Games'!B909</f>
        <v/>
      </c>
      <c r="C910" s="48">
        <f>'1_Raw_Games'!P909</f>
        <v/>
      </c>
      <c r="D910" s="34">
        <f>COUNTIFS($A$4:$A$2271,A910,$B$4:$B$2271,"&gt;"&amp;B910)</f>
        <v/>
      </c>
      <c r="E910" s="34">
        <f>IF(D910&lt;'2_Params'!$B$13,1,0)</f>
        <v/>
      </c>
    </row>
    <row r="911" ht="15" customHeight="1" s="35">
      <c r="A911" s="48">
        <f>'1_Raw_Games'!D910</f>
        <v/>
      </c>
      <c r="B911" s="49">
        <f>'1_Raw_Games'!B910</f>
        <v/>
      </c>
      <c r="C911" s="48">
        <f>'1_Raw_Games'!P910</f>
        <v/>
      </c>
      <c r="D911" s="34">
        <f>COUNTIFS($A$4:$A$2271,A911,$B$4:$B$2271,"&gt;"&amp;B911)</f>
        <v/>
      </c>
      <c r="E911" s="34">
        <f>IF(D911&lt;'2_Params'!$B$13,1,0)</f>
        <v/>
      </c>
    </row>
    <row r="912" ht="15" customHeight="1" s="35">
      <c r="A912" s="48">
        <f>'1_Raw_Games'!D911</f>
        <v/>
      </c>
      <c r="B912" s="49">
        <f>'1_Raw_Games'!B911</f>
        <v/>
      </c>
      <c r="C912" s="48">
        <f>'1_Raw_Games'!P911</f>
        <v/>
      </c>
      <c r="D912" s="34">
        <f>COUNTIFS($A$4:$A$2271,A912,$B$4:$B$2271,"&gt;"&amp;B912)</f>
        <v/>
      </c>
      <c r="E912" s="34">
        <f>IF(D912&lt;'2_Params'!$B$13,1,0)</f>
        <v/>
      </c>
    </row>
    <row r="913" ht="15" customHeight="1" s="35">
      <c r="A913" s="48">
        <f>'1_Raw_Games'!D912</f>
        <v/>
      </c>
      <c r="B913" s="49">
        <f>'1_Raw_Games'!B912</f>
        <v/>
      </c>
      <c r="C913" s="48">
        <f>'1_Raw_Games'!P912</f>
        <v/>
      </c>
      <c r="D913" s="34">
        <f>COUNTIFS($A$4:$A$2271,A913,$B$4:$B$2271,"&gt;"&amp;B913)</f>
        <v/>
      </c>
      <c r="E913" s="34">
        <f>IF(D913&lt;'2_Params'!$B$13,1,0)</f>
        <v/>
      </c>
    </row>
    <row r="914" ht="15" customHeight="1" s="35">
      <c r="A914" s="48">
        <f>'1_Raw_Games'!D913</f>
        <v/>
      </c>
      <c r="B914" s="49">
        <f>'1_Raw_Games'!B913</f>
        <v/>
      </c>
      <c r="C914" s="48">
        <f>'1_Raw_Games'!P913</f>
        <v/>
      </c>
      <c r="D914" s="34">
        <f>COUNTIFS($A$4:$A$2271,A914,$B$4:$B$2271,"&gt;"&amp;B914)</f>
        <v/>
      </c>
      <c r="E914" s="34">
        <f>IF(D914&lt;'2_Params'!$B$13,1,0)</f>
        <v/>
      </c>
    </row>
    <row r="915" ht="15" customHeight="1" s="35">
      <c r="A915" s="48">
        <f>'1_Raw_Games'!D914</f>
        <v/>
      </c>
      <c r="B915" s="49">
        <f>'1_Raw_Games'!B914</f>
        <v/>
      </c>
      <c r="C915" s="48">
        <f>'1_Raw_Games'!P914</f>
        <v/>
      </c>
      <c r="D915" s="34">
        <f>COUNTIFS($A$4:$A$2271,A915,$B$4:$B$2271,"&gt;"&amp;B915)</f>
        <v/>
      </c>
      <c r="E915" s="34">
        <f>IF(D915&lt;'2_Params'!$B$13,1,0)</f>
        <v/>
      </c>
    </row>
    <row r="916" ht="15" customHeight="1" s="35">
      <c r="A916" s="48">
        <f>'1_Raw_Games'!D915</f>
        <v/>
      </c>
      <c r="B916" s="49">
        <f>'1_Raw_Games'!B915</f>
        <v/>
      </c>
      <c r="C916" s="48">
        <f>'1_Raw_Games'!P915</f>
        <v/>
      </c>
      <c r="D916" s="34">
        <f>COUNTIFS($A$4:$A$2271,A916,$B$4:$B$2271,"&gt;"&amp;B916)</f>
        <v/>
      </c>
      <c r="E916" s="34">
        <f>IF(D916&lt;'2_Params'!$B$13,1,0)</f>
        <v/>
      </c>
    </row>
    <row r="917" ht="15" customHeight="1" s="35">
      <c r="A917" s="48">
        <f>'1_Raw_Games'!D916</f>
        <v/>
      </c>
      <c r="B917" s="49">
        <f>'1_Raw_Games'!B916</f>
        <v/>
      </c>
      <c r="C917" s="48">
        <f>'1_Raw_Games'!P916</f>
        <v/>
      </c>
      <c r="D917" s="34">
        <f>COUNTIFS($A$4:$A$2271,A917,$B$4:$B$2271,"&gt;"&amp;B917)</f>
        <v/>
      </c>
      <c r="E917" s="34">
        <f>IF(D917&lt;'2_Params'!$B$13,1,0)</f>
        <v/>
      </c>
    </row>
    <row r="918" ht="15" customHeight="1" s="35">
      <c r="A918" s="48">
        <f>'1_Raw_Games'!D917</f>
        <v/>
      </c>
      <c r="B918" s="49">
        <f>'1_Raw_Games'!B917</f>
        <v/>
      </c>
      <c r="C918" s="48">
        <f>'1_Raw_Games'!P917</f>
        <v/>
      </c>
      <c r="D918" s="34">
        <f>COUNTIFS($A$4:$A$2271,A918,$B$4:$B$2271,"&gt;"&amp;B918)</f>
        <v/>
      </c>
      <c r="E918" s="34">
        <f>IF(D918&lt;'2_Params'!$B$13,1,0)</f>
        <v/>
      </c>
    </row>
    <row r="919" ht="15" customHeight="1" s="35">
      <c r="A919" s="48">
        <f>'1_Raw_Games'!D918</f>
        <v/>
      </c>
      <c r="B919" s="49">
        <f>'1_Raw_Games'!B918</f>
        <v/>
      </c>
      <c r="C919" s="48">
        <f>'1_Raw_Games'!P918</f>
        <v/>
      </c>
      <c r="D919" s="34">
        <f>COUNTIFS($A$4:$A$2271,A919,$B$4:$B$2271,"&gt;"&amp;B919)</f>
        <v/>
      </c>
      <c r="E919" s="34">
        <f>IF(D919&lt;'2_Params'!$B$13,1,0)</f>
        <v/>
      </c>
    </row>
    <row r="920" ht="15" customHeight="1" s="35">
      <c r="A920" s="48">
        <f>'1_Raw_Games'!D919</f>
        <v/>
      </c>
      <c r="B920" s="49">
        <f>'1_Raw_Games'!B919</f>
        <v/>
      </c>
      <c r="C920" s="48">
        <f>'1_Raw_Games'!P919</f>
        <v/>
      </c>
      <c r="D920" s="34">
        <f>COUNTIFS($A$4:$A$2271,A920,$B$4:$B$2271,"&gt;"&amp;B920)</f>
        <v/>
      </c>
      <c r="E920" s="34">
        <f>IF(D920&lt;'2_Params'!$B$13,1,0)</f>
        <v/>
      </c>
    </row>
    <row r="921" ht="15" customHeight="1" s="35">
      <c r="A921" s="48">
        <f>'1_Raw_Games'!D920</f>
        <v/>
      </c>
      <c r="B921" s="49">
        <f>'1_Raw_Games'!B920</f>
        <v/>
      </c>
      <c r="C921" s="48">
        <f>'1_Raw_Games'!P920</f>
        <v/>
      </c>
      <c r="D921" s="34">
        <f>COUNTIFS($A$4:$A$2271,A921,$B$4:$B$2271,"&gt;"&amp;B921)</f>
        <v/>
      </c>
      <c r="E921" s="34">
        <f>IF(D921&lt;'2_Params'!$B$13,1,0)</f>
        <v/>
      </c>
    </row>
    <row r="922" ht="15" customHeight="1" s="35">
      <c r="A922" s="48">
        <f>'1_Raw_Games'!D921</f>
        <v/>
      </c>
      <c r="B922" s="49">
        <f>'1_Raw_Games'!B921</f>
        <v/>
      </c>
      <c r="C922" s="48">
        <f>'1_Raw_Games'!P921</f>
        <v/>
      </c>
      <c r="D922" s="34">
        <f>COUNTIFS($A$4:$A$2271,A922,$B$4:$B$2271,"&gt;"&amp;B922)</f>
        <v/>
      </c>
      <c r="E922" s="34">
        <f>IF(D922&lt;'2_Params'!$B$13,1,0)</f>
        <v/>
      </c>
    </row>
    <row r="923" ht="15" customHeight="1" s="35">
      <c r="A923" s="48">
        <f>'1_Raw_Games'!D922</f>
        <v/>
      </c>
      <c r="B923" s="49">
        <f>'1_Raw_Games'!B922</f>
        <v/>
      </c>
      <c r="C923" s="48">
        <f>'1_Raw_Games'!P922</f>
        <v/>
      </c>
      <c r="D923" s="34">
        <f>COUNTIFS($A$4:$A$2271,A923,$B$4:$B$2271,"&gt;"&amp;B923)</f>
        <v/>
      </c>
      <c r="E923" s="34">
        <f>IF(D923&lt;'2_Params'!$B$13,1,0)</f>
        <v/>
      </c>
    </row>
    <row r="924" ht="15" customHeight="1" s="35">
      <c r="A924" s="48">
        <f>'1_Raw_Games'!D923</f>
        <v/>
      </c>
      <c r="B924" s="49">
        <f>'1_Raw_Games'!B923</f>
        <v/>
      </c>
      <c r="C924" s="48">
        <f>'1_Raw_Games'!P923</f>
        <v/>
      </c>
      <c r="D924" s="34">
        <f>COUNTIFS($A$4:$A$2271,A924,$B$4:$B$2271,"&gt;"&amp;B924)</f>
        <v/>
      </c>
      <c r="E924" s="34">
        <f>IF(D924&lt;'2_Params'!$B$13,1,0)</f>
        <v/>
      </c>
    </row>
    <row r="925" ht="15" customHeight="1" s="35">
      <c r="A925" s="48">
        <f>'1_Raw_Games'!D924</f>
        <v/>
      </c>
      <c r="B925" s="49">
        <f>'1_Raw_Games'!B924</f>
        <v/>
      </c>
      <c r="C925" s="48">
        <f>'1_Raw_Games'!P924</f>
        <v/>
      </c>
      <c r="D925" s="34">
        <f>COUNTIFS($A$4:$A$2271,A925,$B$4:$B$2271,"&gt;"&amp;B925)</f>
        <v/>
      </c>
      <c r="E925" s="34">
        <f>IF(D925&lt;'2_Params'!$B$13,1,0)</f>
        <v/>
      </c>
    </row>
    <row r="926" ht="15" customHeight="1" s="35">
      <c r="A926" s="48">
        <f>'1_Raw_Games'!D925</f>
        <v/>
      </c>
      <c r="B926" s="49">
        <f>'1_Raw_Games'!B925</f>
        <v/>
      </c>
      <c r="C926" s="48">
        <f>'1_Raw_Games'!P925</f>
        <v/>
      </c>
      <c r="D926" s="34">
        <f>COUNTIFS($A$4:$A$2271,A926,$B$4:$B$2271,"&gt;"&amp;B926)</f>
        <v/>
      </c>
      <c r="E926" s="34">
        <f>IF(D926&lt;'2_Params'!$B$13,1,0)</f>
        <v/>
      </c>
    </row>
    <row r="927" ht="15" customHeight="1" s="35">
      <c r="A927" s="48">
        <f>'1_Raw_Games'!D926</f>
        <v/>
      </c>
      <c r="B927" s="49">
        <f>'1_Raw_Games'!B926</f>
        <v/>
      </c>
      <c r="C927" s="48">
        <f>'1_Raw_Games'!P926</f>
        <v/>
      </c>
      <c r="D927" s="34">
        <f>COUNTIFS($A$4:$A$2271,A927,$B$4:$B$2271,"&gt;"&amp;B927)</f>
        <v/>
      </c>
      <c r="E927" s="34">
        <f>IF(D927&lt;'2_Params'!$B$13,1,0)</f>
        <v/>
      </c>
    </row>
    <row r="928" ht="15" customHeight="1" s="35">
      <c r="A928" s="48">
        <f>'1_Raw_Games'!D927</f>
        <v/>
      </c>
      <c r="B928" s="49">
        <f>'1_Raw_Games'!B927</f>
        <v/>
      </c>
      <c r="C928" s="48">
        <f>'1_Raw_Games'!P927</f>
        <v/>
      </c>
      <c r="D928" s="34">
        <f>COUNTIFS($A$4:$A$2271,A928,$B$4:$B$2271,"&gt;"&amp;B928)</f>
        <v/>
      </c>
      <c r="E928" s="34">
        <f>IF(D928&lt;'2_Params'!$B$13,1,0)</f>
        <v/>
      </c>
    </row>
    <row r="929" ht="15" customHeight="1" s="35">
      <c r="A929" s="48">
        <f>'1_Raw_Games'!D928</f>
        <v/>
      </c>
      <c r="B929" s="49">
        <f>'1_Raw_Games'!B928</f>
        <v/>
      </c>
      <c r="C929" s="48">
        <f>'1_Raw_Games'!P928</f>
        <v/>
      </c>
      <c r="D929" s="34">
        <f>COUNTIFS($A$4:$A$2271,A929,$B$4:$B$2271,"&gt;"&amp;B929)</f>
        <v/>
      </c>
      <c r="E929" s="34">
        <f>IF(D929&lt;'2_Params'!$B$13,1,0)</f>
        <v/>
      </c>
    </row>
    <row r="930" ht="15" customHeight="1" s="35">
      <c r="A930" s="48">
        <f>'1_Raw_Games'!D929</f>
        <v/>
      </c>
      <c r="B930" s="49">
        <f>'1_Raw_Games'!B929</f>
        <v/>
      </c>
      <c r="C930" s="48">
        <f>'1_Raw_Games'!P929</f>
        <v/>
      </c>
      <c r="D930" s="34">
        <f>COUNTIFS($A$4:$A$2271,A930,$B$4:$B$2271,"&gt;"&amp;B930)</f>
        <v/>
      </c>
      <c r="E930" s="34">
        <f>IF(D930&lt;'2_Params'!$B$13,1,0)</f>
        <v/>
      </c>
    </row>
    <row r="931" ht="15" customHeight="1" s="35">
      <c r="A931" s="48">
        <f>'1_Raw_Games'!D930</f>
        <v/>
      </c>
      <c r="B931" s="49">
        <f>'1_Raw_Games'!B930</f>
        <v/>
      </c>
      <c r="C931" s="48">
        <f>'1_Raw_Games'!P930</f>
        <v/>
      </c>
      <c r="D931" s="34">
        <f>COUNTIFS($A$4:$A$2271,A931,$B$4:$B$2271,"&gt;"&amp;B931)</f>
        <v/>
      </c>
      <c r="E931" s="34">
        <f>IF(D931&lt;'2_Params'!$B$13,1,0)</f>
        <v/>
      </c>
    </row>
    <row r="932" ht="15" customHeight="1" s="35">
      <c r="A932" s="48">
        <f>'1_Raw_Games'!D931</f>
        <v/>
      </c>
      <c r="B932" s="49">
        <f>'1_Raw_Games'!B931</f>
        <v/>
      </c>
      <c r="C932" s="48">
        <f>'1_Raw_Games'!P931</f>
        <v/>
      </c>
      <c r="D932" s="34">
        <f>COUNTIFS($A$4:$A$2271,A932,$B$4:$B$2271,"&gt;"&amp;B932)</f>
        <v/>
      </c>
      <c r="E932" s="34">
        <f>IF(D932&lt;'2_Params'!$B$13,1,0)</f>
        <v/>
      </c>
    </row>
    <row r="933" ht="15" customHeight="1" s="35">
      <c r="A933" s="48">
        <f>'1_Raw_Games'!D932</f>
        <v/>
      </c>
      <c r="B933" s="49">
        <f>'1_Raw_Games'!B932</f>
        <v/>
      </c>
      <c r="C933" s="48">
        <f>'1_Raw_Games'!P932</f>
        <v/>
      </c>
      <c r="D933" s="34">
        <f>COUNTIFS($A$4:$A$2271,A933,$B$4:$B$2271,"&gt;"&amp;B933)</f>
        <v/>
      </c>
      <c r="E933" s="34">
        <f>IF(D933&lt;'2_Params'!$B$13,1,0)</f>
        <v/>
      </c>
    </row>
    <row r="934" ht="15" customHeight="1" s="35">
      <c r="A934" s="48">
        <f>'1_Raw_Games'!D933</f>
        <v/>
      </c>
      <c r="B934" s="49">
        <f>'1_Raw_Games'!B933</f>
        <v/>
      </c>
      <c r="C934" s="48">
        <f>'1_Raw_Games'!P933</f>
        <v/>
      </c>
      <c r="D934" s="34">
        <f>COUNTIFS($A$4:$A$2271,A934,$B$4:$B$2271,"&gt;"&amp;B934)</f>
        <v/>
      </c>
      <c r="E934" s="34">
        <f>IF(D934&lt;'2_Params'!$B$13,1,0)</f>
        <v/>
      </c>
    </row>
    <row r="935" ht="15" customHeight="1" s="35">
      <c r="A935" s="48">
        <f>'1_Raw_Games'!D934</f>
        <v/>
      </c>
      <c r="B935" s="49">
        <f>'1_Raw_Games'!B934</f>
        <v/>
      </c>
      <c r="C935" s="48">
        <f>'1_Raw_Games'!P934</f>
        <v/>
      </c>
      <c r="D935" s="34">
        <f>COUNTIFS($A$4:$A$2271,A935,$B$4:$B$2271,"&gt;"&amp;B935)</f>
        <v/>
      </c>
      <c r="E935" s="34">
        <f>IF(D935&lt;'2_Params'!$B$13,1,0)</f>
        <v/>
      </c>
    </row>
    <row r="936" ht="15" customHeight="1" s="35">
      <c r="A936" s="48">
        <f>'1_Raw_Games'!D935</f>
        <v/>
      </c>
      <c r="B936" s="49">
        <f>'1_Raw_Games'!B935</f>
        <v/>
      </c>
      <c r="C936" s="48">
        <f>'1_Raw_Games'!P935</f>
        <v/>
      </c>
      <c r="D936" s="34">
        <f>COUNTIFS($A$4:$A$2271,A936,$B$4:$B$2271,"&gt;"&amp;B936)</f>
        <v/>
      </c>
      <c r="E936" s="34">
        <f>IF(D936&lt;'2_Params'!$B$13,1,0)</f>
        <v/>
      </c>
    </row>
    <row r="937" ht="15" customHeight="1" s="35">
      <c r="A937" s="48">
        <f>'1_Raw_Games'!D936</f>
        <v/>
      </c>
      <c r="B937" s="49">
        <f>'1_Raw_Games'!B936</f>
        <v/>
      </c>
      <c r="C937" s="48">
        <f>'1_Raw_Games'!P936</f>
        <v/>
      </c>
      <c r="D937" s="34">
        <f>COUNTIFS($A$4:$A$2271,A937,$B$4:$B$2271,"&gt;"&amp;B937)</f>
        <v/>
      </c>
      <c r="E937" s="34">
        <f>IF(D937&lt;'2_Params'!$B$13,1,0)</f>
        <v/>
      </c>
    </row>
    <row r="938" ht="15" customHeight="1" s="35">
      <c r="A938" s="48">
        <f>'1_Raw_Games'!D937</f>
        <v/>
      </c>
      <c r="B938" s="49">
        <f>'1_Raw_Games'!B937</f>
        <v/>
      </c>
      <c r="C938" s="48">
        <f>'1_Raw_Games'!P937</f>
        <v/>
      </c>
      <c r="D938" s="34">
        <f>COUNTIFS($A$4:$A$2271,A938,$B$4:$B$2271,"&gt;"&amp;B938)</f>
        <v/>
      </c>
      <c r="E938" s="34">
        <f>IF(D938&lt;'2_Params'!$B$13,1,0)</f>
        <v/>
      </c>
    </row>
    <row r="939" ht="15" customHeight="1" s="35">
      <c r="A939" s="48">
        <f>'1_Raw_Games'!D938</f>
        <v/>
      </c>
      <c r="B939" s="49">
        <f>'1_Raw_Games'!B938</f>
        <v/>
      </c>
      <c r="C939" s="48">
        <f>'1_Raw_Games'!P938</f>
        <v/>
      </c>
      <c r="D939" s="34">
        <f>COUNTIFS($A$4:$A$2271,A939,$B$4:$B$2271,"&gt;"&amp;B939)</f>
        <v/>
      </c>
      <c r="E939" s="34">
        <f>IF(D939&lt;'2_Params'!$B$13,1,0)</f>
        <v/>
      </c>
    </row>
    <row r="940" ht="15" customHeight="1" s="35">
      <c r="A940" s="48">
        <f>'1_Raw_Games'!D939</f>
        <v/>
      </c>
      <c r="B940" s="49">
        <f>'1_Raw_Games'!B939</f>
        <v/>
      </c>
      <c r="C940" s="48">
        <f>'1_Raw_Games'!P939</f>
        <v/>
      </c>
      <c r="D940" s="34">
        <f>COUNTIFS($A$4:$A$2271,A940,$B$4:$B$2271,"&gt;"&amp;B940)</f>
        <v/>
      </c>
      <c r="E940" s="34">
        <f>IF(D940&lt;'2_Params'!$B$13,1,0)</f>
        <v/>
      </c>
    </row>
    <row r="941" ht="15" customHeight="1" s="35">
      <c r="A941" s="48">
        <f>'1_Raw_Games'!D940</f>
        <v/>
      </c>
      <c r="B941" s="49">
        <f>'1_Raw_Games'!B940</f>
        <v/>
      </c>
      <c r="C941" s="48">
        <f>'1_Raw_Games'!P940</f>
        <v/>
      </c>
      <c r="D941" s="34">
        <f>COUNTIFS($A$4:$A$2271,A941,$B$4:$B$2271,"&gt;"&amp;B941)</f>
        <v/>
      </c>
      <c r="E941" s="34">
        <f>IF(D941&lt;'2_Params'!$B$13,1,0)</f>
        <v/>
      </c>
    </row>
    <row r="942" ht="15" customHeight="1" s="35">
      <c r="A942" s="48">
        <f>'1_Raw_Games'!D941</f>
        <v/>
      </c>
      <c r="B942" s="49">
        <f>'1_Raw_Games'!B941</f>
        <v/>
      </c>
      <c r="C942" s="48">
        <f>'1_Raw_Games'!P941</f>
        <v/>
      </c>
      <c r="D942" s="34">
        <f>COUNTIFS($A$4:$A$2271,A942,$B$4:$B$2271,"&gt;"&amp;B942)</f>
        <v/>
      </c>
      <c r="E942" s="34">
        <f>IF(D942&lt;'2_Params'!$B$13,1,0)</f>
        <v/>
      </c>
    </row>
    <row r="943" ht="15" customHeight="1" s="35">
      <c r="A943" s="48">
        <f>'1_Raw_Games'!D942</f>
        <v/>
      </c>
      <c r="B943" s="49">
        <f>'1_Raw_Games'!B942</f>
        <v/>
      </c>
      <c r="C943" s="48">
        <f>'1_Raw_Games'!P942</f>
        <v/>
      </c>
      <c r="D943" s="34">
        <f>COUNTIFS($A$4:$A$2271,A943,$B$4:$B$2271,"&gt;"&amp;B943)</f>
        <v/>
      </c>
      <c r="E943" s="34">
        <f>IF(D943&lt;'2_Params'!$B$13,1,0)</f>
        <v/>
      </c>
    </row>
    <row r="944" ht="15" customHeight="1" s="35">
      <c r="A944" s="48">
        <f>'1_Raw_Games'!D943</f>
        <v/>
      </c>
      <c r="B944" s="49">
        <f>'1_Raw_Games'!B943</f>
        <v/>
      </c>
      <c r="C944" s="48">
        <f>'1_Raw_Games'!P943</f>
        <v/>
      </c>
      <c r="D944" s="34">
        <f>COUNTIFS($A$4:$A$2271,A944,$B$4:$B$2271,"&gt;"&amp;B944)</f>
        <v/>
      </c>
      <c r="E944" s="34">
        <f>IF(D944&lt;'2_Params'!$B$13,1,0)</f>
        <v/>
      </c>
    </row>
    <row r="945" ht="15" customHeight="1" s="35">
      <c r="A945" s="48">
        <f>'1_Raw_Games'!D944</f>
        <v/>
      </c>
      <c r="B945" s="49">
        <f>'1_Raw_Games'!B944</f>
        <v/>
      </c>
      <c r="C945" s="48">
        <f>'1_Raw_Games'!P944</f>
        <v/>
      </c>
      <c r="D945" s="34">
        <f>COUNTIFS($A$4:$A$2271,A945,$B$4:$B$2271,"&gt;"&amp;B945)</f>
        <v/>
      </c>
      <c r="E945" s="34">
        <f>IF(D945&lt;'2_Params'!$B$13,1,0)</f>
        <v/>
      </c>
    </row>
    <row r="946" ht="15" customHeight="1" s="35">
      <c r="A946" s="48">
        <f>'1_Raw_Games'!D945</f>
        <v/>
      </c>
      <c r="B946" s="49">
        <f>'1_Raw_Games'!B945</f>
        <v/>
      </c>
      <c r="C946" s="48">
        <f>'1_Raw_Games'!P945</f>
        <v/>
      </c>
      <c r="D946" s="34">
        <f>COUNTIFS($A$4:$A$2271,A946,$B$4:$B$2271,"&gt;"&amp;B946)</f>
        <v/>
      </c>
      <c r="E946" s="34">
        <f>IF(D946&lt;'2_Params'!$B$13,1,0)</f>
        <v/>
      </c>
    </row>
    <row r="947" ht="15" customHeight="1" s="35">
      <c r="A947" s="48">
        <f>'1_Raw_Games'!D946</f>
        <v/>
      </c>
      <c r="B947" s="49">
        <f>'1_Raw_Games'!B946</f>
        <v/>
      </c>
      <c r="C947" s="48">
        <f>'1_Raw_Games'!P946</f>
        <v/>
      </c>
      <c r="D947" s="34">
        <f>COUNTIFS($A$4:$A$2271,A947,$B$4:$B$2271,"&gt;"&amp;B947)</f>
        <v/>
      </c>
      <c r="E947" s="34">
        <f>IF(D947&lt;'2_Params'!$B$13,1,0)</f>
        <v/>
      </c>
    </row>
    <row r="948" ht="15" customHeight="1" s="35">
      <c r="A948" s="48">
        <f>'1_Raw_Games'!D947</f>
        <v/>
      </c>
      <c r="B948" s="49">
        <f>'1_Raw_Games'!B947</f>
        <v/>
      </c>
      <c r="C948" s="48">
        <f>'1_Raw_Games'!P947</f>
        <v/>
      </c>
      <c r="D948" s="34">
        <f>COUNTIFS($A$4:$A$2271,A948,$B$4:$B$2271,"&gt;"&amp;B948)</f>
        <v/>
      </c>
      <c r="E948" s="34">
        <f>IF(D948&lt;'2_Params'!$B$13,1,0)</f>
        <v/>
      </c>
    </row>
    <row r="949" ht="15" customHeight="1" s="35">
      <c r="A949" s="48">
        <f>'1_Raw_Games'!D948</f>
        <v/>
      </c>
      <c r="B949" s="49">
        <f>'1_Raw_Games'!B948</f>
        <v/>
      </c>
      <c r="C949" s="48">
        <f>'1_Raw_Games'!P948</f>
        <v/>
      </c>
      <c r="D949" s="34">
        <f>COUNTIFS($A$4:$A$2271,A949,$B$4:$B$2271,"&gt;"&amp;B949)</f>
        <v/>
      </c>
      <c r="E949" s="34">
        <f>IF(D949&lt;'2_Params'!$B$13,1,0)</f>
        <v/>
      </c>
    </row>
    <row r="950" ht="15" customHeight="1" s="35">
      <c r="A950" s="48">
        <f>'1_Raw_Games'!D949</f>
        <v/>
      </c>
      <c r="B950" s="49">
        <f>'1_Raw_Games'!B949</f>
        <v/>
      </c>
      <c r="C950" s="48">
        <f>'1_Raw_Games'!P949</f>
        <v/>
      </c>
      <c r="D950" s="34">
        <f>COUNTIFS($A$4:$A$2271,A950,$B$4:$B$2271,"&gt;"&amp;B950)</f>
        <v/>
      </c>
      <c r="E950" s="34">
        <f>IF(D950&lt;'2_Params'!$B$13,1,0)</f>
        <v/>
      </c>
    </row>
    <row r="951" ht="15" customHeight="1" s="35">
      <c r="A951" s="48">
        <f>'1_Raw_Games'!D950</f>
        <v/>
      </c>
      <c r="B951" s="49">
        <f>'1_Raw_Games'!B950</f>
        <v/>
      </c>
      <c r="C951" s="48">
        <f>'1_Raw_Games'!P950</f>
        <v/>
      </c>
      <c r="D951" s="34">
        <f>COUNTIFS($A$4:$A$2271,A951,$B$4:$B$2271,"&gt;"&amp;B951)</f>
        <v/>
      </c>
      <c r="E951" s="34">
        <f>IF(D951&lt;'2_Params'!$B$13,1,0)</f>
        <v/>
      </c>
    </row>
    <row r="952" ht="15" customHeight="1" s="35">
      <c r="A952" s="48">
        <f>'1_Raw_Games'!D951</f>
        <v/>
      </c>
      <c r="B952" s="49">
        <f>'1_Raw_Games'!B951</f>
        <v/>
      </c>
      <c r="C952" s="48">
        <f>'1_Raw_Games'!P951</f>
        <v/>
      </c>
      <c r="D952" s="34">
        <f>COUNTIFS($A$4:$A$2271,A952,$B$4:$B$2271,"&gt;"&amp;B952)</f>
        <v/>
      </c>
      <c r="E952" s="34">
        <f>IF(D952&lt;'2_Params'!$B$13,1,0)</f>
        <v/>
      </c>
    </row>
    <row r="953" ht="15" customHeight="1" s="35">
      <c r="A953" s="48">
        <f>'1_Raw_Games'!D952</f>
        <v/>
      </c>
      <c r="B953" s="49">
        <f>'1_Raw_Games'!B952</f>
        <v/>
      </c>
      <c r="C953" s="48">
        <f>'1_Raw_Games'!P952</f>
        <v/>
      </c>
      <c r="D953" s="34">
        <f>COUNTIFS($A$4:$A$2271,A953,$B$4:$B$2271,"&gt;"&amp;B953)</f>
        <v/>
      </c>
      <c r="E953" s="34">
        <f>IF(D953&lt;'2_Params'!$B$13,1,0)</f>
        <v/>
      </c>
    </row>
    <row r="954" ht="15" customHeight="1" s="35">
      <c r="A954" s="48">
        <f>'1_Raw_Games'!D953</f>
        <v/>
      </c>
      <c r="B954" s="49">
        <f>'1_Raw_Games'!B953</f>
        <v/>
      </c>
      <c r="C954" s="48">
        <f>'1_Raw_Games'!P953</f>
        <v/>
      </c>
      <c r="D954" s="34">
        <f>COUNTIFS($A$4:$A$2271,A954,$B$4:$B$2271,"&gt;"&amp;B954)</f>
        <v/>
      </c>
      <c r="E954" s="34">
        <f>IF(D954&lt;'2_Params'!$B$13,1,0)</f>
        <v/>
      </c>
    </row>
    <row r="955" ht="15" customHeight="1" s="35">
      <c r="A955" s="48">
        <f>'1_Raw_Games'!D954</f>
        <v/>
      </c>
      <c r="B955" s="49">
        <f>'1_Raw_Games'!B954</f>
        <v/>
      </c>
      <c r="C955" s="48">
        <f>'1_Raw_Games'!P954</f>
        <v/>
      </c>
      <c r="D955" s="34">
        <f>COUNTIFS($A$4:$A$2271,A955,$B$4:$B$2271,"&gt;"&amp;B955)</f>
        <v/>
      </c>
      <c r="E955" s="34">
        <f>IF(D955&lt;'2_Params'!$B$13,1,0)</f>
        <v/>
      </c>
    </row>
    <row r="956" ht="15" customHeight="1" s="35">
      <c r="A956" s="48">
        <f>'1_Raw_Games'!D955</f>
        <v/>
      </c>
      <c r="B956" s="49">
        <f>'1_Raw_Games'!B955</f>
        <v/>
      </c>
      <c r="C956" s="48">
        <f>'1_Raw_Games'!P955</f>
        <v/>
      </c>
      <c r="D956" s="34">
        <f>COUNTIFS($A$4:$A$2271,A956,$B$4:$B$2271,"&gt;"&amp;B956)</f>
        <v/>
      </c>
      <c r="E956" s="34">
        <f>IF(D956&lt;'2_Params'!$B$13,1,0)</f>
        <v/>
      </c>
    </row>
    <row r="957" ht="15" customHeight="1" s="35">
      <c r="A957" s="48">
        <f>'1_Raw_Games'!D956</f>
        <v/>
      </c>
      <c r="B957" s="49">
        <f>'1_Raw_Games'!B956</f>
        <v/>
      </c>
      <c r="C957" s="48">
        <f>'1_Raw_Games'!P956</f>
        <v/>
      </c>
      <c r="D957" s="34">
        <f>COUNTIFS($A$4:$A$2271,A957,$B$4:$B$2271,"&gt;"&amp;B957)</f>
        <v/>
      </c>
      <c r="E957" s="34">
        <f>IF(D957&lt;'2_Params'!$B$13,1,0)</f>
        <v/>
      </c>
    </row>
    <row r="958" ht="15" customHeight="1" s="35">
      <c r="A958" s="48">
        <f>'1_Raw_Games'!D957</f>
        <v/>
      </c>
      <c r="B958" s="49">
        <f>'1_Raw_Games'!B957</f>
        <v/>
      </c>
      <c r="C958" s="48">
        <f>'1_Raw_Games'!P957</f>
        <v/>
      </c>
      <c r="D958" s="34">
        <f>COUNTIFS($A$4:$A$2271,A958,$B$4:$B$2271,"&gt;"&amp;B958)</f>
        <v/>
      </c>
      <c r="E958" s="34">
        <f>IF(D958&lt;'2_Params'!$B$13,1,0)</f>
        <v/>
      </c>
    </row>
    <row r="959" ht="15" customHeight="1" s="35">
      <c r="A959" s="48">
        <f>'1_Raw_Games'!D958</f>
        <v/>
      </c>
      <c r="B959" s="49">
        <f>'1_Raw_Games'!B958</f>
        <v/>
      </c>
      <c r="C959" s="48">
        <f>'1_Raw_Games'!P958</f>
        <v/>
      </c>
      <c r="D959" s="34">
        <f>COUNTIFS($A$4:$A$2271,A959,$B$4:$B$2271,"&gt;"&amp;B959)</f>
        <v/>
      </c>
      <c r="E959" s="34">
        <f>IF(D959&lt;'2_Params'!$B$13,1,0)</f>
        <v/>
      </c>
    </row>
    <row r="960" ht="15" customHeight="1" s="35">
      <c r="A960" s="48">
        <f>'1_Raw_Games'!D959</f>
        <v/>
      </c>
      <c r="B960" s="49">
        <f>'1_Raw_Games'!B959</f>
        <v/>
      </c>
      <c r="C960" s="48">
        <f>'1_Raw_Games'!P959</f>
        <v/>
      </c>
      <c r="D960" s="34">
        <f>COUNTIFS($A$4:$A$2271,A960,$B$4:$B$2271,"&gt;"&amp;B960)</f>
        <v/>
      </c>
      <c r="E960" s="34">
        <f>IF(D960&lt;'2_Params'!$B$13,1,0)</f>
        <v/>
      </c>
    </row>
    <row r="961" ht="15" customHeight="1" s="35">
      <c r="A961" s="48">
        <f>'1_Raw_Games'!D960</f>
        <v/>
      </c>
      <c r="B961" s="49">
        <f>'1_Raw_Games'!B960</f>
        <v/>
      </c>
      <c r="C961" s="48">
        <f>'1_Raw_Games'!P960</f>
        <v/>
      </c>
      <c r="D961" s="34">
        <f>COUNTIFS($A$4:$A$2271,A961,$B$4:$B$2271,"&gt;"&amp;B961)</f>
        <v/>
      </c>
      <c r="E961" s="34">
        <f>IF(D961&lt;'2_Params'!$B$13,1,0)</f>
        <v/>
      </c>
    </row>
    <row r="962" ht="15" customHeight="1" s="35">
      <c r="A962" s="48">
        <f>'1_Raw_Games'!D961</f>
        <v/>
      </c>
      <c r="B962" s="49">
        <f>'1_Raw_Games'!B961</f>
        <v/>
      </c>
      <c r="C962" s="48">
        <f>'1_Raw_Games'!P961</f>
        <v/>
      </c>
      <c r="D962" s="34">
        <f>COUNTIFS($A$4:$A$2271,A962,$B$4:$B$2271,"&gt;"&amp;B962)</f>
        <v/>
      </c>
      <c r="E962" s="34">
        <f>IF(D962&lt;'2_Params'!$B$13,1,0)</f>
        <v/>
      </c>
    </row>
    <row r="963" ht="15" customHeight="1" s="35">
      <c r="A963" s="48">
        <f>'1_Raw_Games'!D962</f>
        <v/>
      </c>
      <c r="B963" s="49">
        <f>'1_Raw_Games'!B962</f>
        <v/>
      </c>
      <c r="C963" s="48">
        <f>'1_Raw_Games'!P962</f>
        <v/>
      </c>
      <c r="D963" s="34">
        <f>COUNTIFS($A$4:$A$2271,A963,$B$4:$B$2271,"&gt;"&amp;B963)</f>
        <v/>
      </c>
      <c r="E963" s="34">
        <f>IF(D963&lt;'2_Params'!$B$13,1,0)</f>
        <v/>
      </c>
    </row>
    <row r="964" ht="15" customHeight="1" s="35">
      <c r="A964" s="48">
        <f>'1_Raw_Games'!D963</f>
        <v/>
      </c>
      <c r="B964" s="49">
        <f>'1_Raw_Games'!B963</f>
        <v/>
      </c>
      <c r="C964" s="48">
        <f>'1_Raw_Games'!P963</f>
        <v/>
      </c>
      <c r="D964" s="34">
        <f>COUNTIFS($A$4:$A$2271,A964,$B$4:$B$2271,"&gt;"&amp;B964)</f>
        <v/>
      </c>
      <c r="E964" s="34">
        <f>IF(D964&lt;'2_Params'!$B$13,1,0)</f>
        <v/>
      </c>
    </row>
    <row r="965" ht="15" customHeight="1" s="35">
      <c r="A965" s="48">
        <f>'1_Raw_Games'!D964</f>
        <v/>
      </c>
      <c r="B965" s="49">
        <f>'1_Raw_Games'!B964</f>
        <v/>
      </c>
      <c r="C965" s="48">
        <f>'1_Raw_Games'!P964</f>
        <v/>
      </c>
      <c r="D965" s="34">
        <f>COUNTIFS($A$4:$A$2271,A965,$B$4:$B$2271,"&gt;"&amp;B965)</f>
        <v/>
      </c>
      <c r="E965" s="34">
        <f>IF(D965&lt;'2_Params'!$B$13,1,0)</f>
        <v/>
      </c>
    </row>
    <row r="966" ht="15" customHeight="1" s="35">
      <c r="A966" s="48">
        <f>'1_Raw_Games'!D965</f>
        <v/>
      </c>
      <c r="B966" s="49">
        <f>'1_Raw_Games'!B965</f>
        <v/>
      </c>
      <c r="C966" s="48">
        <f>'1_Raw_Games'!P965</f>
        <v/>
      </c>
      <c r="D966" s="34">
        <f>COUNTIFS($A$4:$A$2271,A966,$B$4:$B$2271,"&gt;"&amp;B966)</f>
        <v/>
      </c>
      <c r="E966" s="34">
        <f>IF(D966&lt;'2_Params'!$B$13,1,0)</f>
        <v/>
      </c>
    </row>
    <row r="967" ht="15" customHeight="1" s="35">
      <c r="A967" s="48">
        <f>'1_Raw_Games'!D966</f>
        <v/>
      </c>
      <c r="B967" s="49">
        <f>'1_Raw_Games'!B966</f>
        <v/>
      </c>
      <c r="C967" s="48">
        <f>'1_Raw_Games'!P966</f>
        <v/>
      </c>
      <c r="D967" s="34">
        <f>COUNTIFS($A$4:$A$2271,A967,$B$4:$B$2271,"&gt;"&amp;B967)</f>
        <v/>
      </c>
      <c r="E967" s="34">
        <f>IF(D967&lt;'2_Params'!$B$13,1,0)</f>
        <v/>
      </c>
    </row>
    <row r="968" ht="15" customHeight="1" s="35">
      <c r="A968" s="48">
        <f>'1_Raw_Games'!D967</f>
        <v/>
      </c>
      <c r="B968" s="49">
        <f>'1_Raw_Games'!B967</f>
        <v/>
      </c>
      <c r="C968" s="48">
        <f>'1_Raw_Games'!P967</f>
        <v/>
      </c>
      <c r="D968" s="34">
        <f>COUNTIFS($A$4:$A$2271,A968,$B$4:$B$2271,"&gt;"&amp;B968)</f>
        <v/>
      </c>
      <c r="E968" s="34">
        <f>IF(D968&lt;'2_Params'!$B$13,1,0)</f>
        <v/>
      </c>
    </row>
    <row r="969" ht="15" customHeight="1" s="35">
      <c r="A969" s="48">
        <f>'1_Raw_Games'!D968</f>
        <v/>
      </c>
      <c r="B969" s="49">
        <f>'1_Raw_Games'!B968</f>
        <v/>
      </c>
      <c r="C969" s="48">
        <f>'1_Raw_Games'!P968</f>
        <v/>
      </c>
      <c r="D969" s="34">
        <f>COUNTIFS($A$4:$A$2271,A969,$B$4:$B$2271,"&gt;"&amp;B969)</f>
        <v/>
      </c>
      <c r="E969" s="34">
        <f>IF(D969&lt;'2_Params'!$B$13,1,0)</f>
        <v/>
      </c>
    </row>
    <row r="970" ht="15" customHeight="1" s="35">
      <c r="A970" s="48">
        <f>'1_Raw_Games'!D969</f>
        <v/>
      </c>
      <c r="B970" s="49">
        <f>'1_Raw_Games'!B969</f>
        <v/>
      </c>
      <c r="C970" s="48">
        <f>'1_Raw_Games'!P969</f>
        <v/>
      </c>
      <c r="D970" s="34">
        <f>COUNTIFS($A$4:$A$2271,A970,$B$4:$B$2271,"&gt;"&amp;B970)</f>
        <v/>
      </c>
      <c r="E970" s="34">
        <f>IF(D970&lt;'2_Params'!$B$13,1,0)</f>
        <v/>
      </c>
    </row>
    <row r="971" ht="15" customHeight="1" s="35">
      <c r="A971" s="48">
        <f>'1_Raw_Games'!D970</f>
        <v/>
      </c>
      <c r="B971" s="49">
        <f>'1_Raw_Games'!B970</f>
        <v/>
      </c>
      <c r="C971" s="48">
        <f>'1_Raw_Games'!P970</f>
        <v/>
      </c>
      <c r="D971" s="34">
        <f>COUNTIFS($A$4:$A$2271,A971,$B$4:$B$2271,"&gt;"&amp;B971)</f>
        <v/>
      </c>
      <c r="E971" s="34">
        <f>IF(D971&lt;'2_Params'!$B$13,1,0)</f>
        <v/>
      </c>
    </row>
    <row r="972" ht="15" customHeight="1" s="35">
      <c r="A972" s="48">
        <f>'1_Raw_Games'!D971</f>
        <v/>
      </c>
      <c r="B972" s="49">
        <f>'1_Raw_Games'!B971</f>
        <v/>
      </c>
      <c r="C972" s="48">
        <f>'1_Raw_Games'!P971</f>
        <v/>
      </c>
      <c r="D972" s="34">
        <f>COUNTIFS($A$4:$A$2271,A972,$B$4:$B$2271,"&gt;"&amp;B972)</f>
        <v/>
      </c>
      <c r="E972" s="34">
        <f>IF(D972&lt;'2_Params'!$B$13,1,0)</f>
        <v/>
      </c>
    </row>
    <row r="973" ht="15" customHeight="1" s="35">
      <c r="A973" s="48">
        <f>'1_Raw_Games'!D972</f>
        <v/>
      </c>
      <c r="B973" s="49">
        <f>'1_Raw_Games'!B972</f>
        <v/>
      </c>
      <c r="C973" s="48">
        <f>'1_Raw_Games'!P972</f>
        <v/>
      </c>
      <c r="D973" s="34">
        <f>COUNTIFS($A$4:$A$2271,A973,$B$4:$B$2271,"&gt;"&amp;B973)</f>
        <v/>
      </c>
      <c r="E973" s="34">
        <f>IF(D973&lt;'2_Params'!$B$13,1,0)</f>
        <v/>
      </c>
    </row>
    <row r="974" ht="15" customHeight="1" s="35">
      <c r="A974" s="48">
        <f>'1_Raw_Games'!D973</f>
        <v/>
      </c>
      <c r="B974" s="49">
        <f>'1_Raw_Games'!B973</f>
        <v/>
      </c>
      <c r="C974" s="48">
        <f>'1_Raw_Games'!P973</f>
        <v/>
      </c>
      <c r="D974" s="34">
        <f>COUNTIFS($A$4:$A$2271,A974,$B$4:$B$2271,"&gt;"&amp;B974)</f>
        <v/>
      </c>
      <c r="E974" s="34">
        <f>IF(D974&lt;'2_Params'!$B$13,1,0)</f>
        <v/>
      </c>
    </row>
    <row r="975" ht="15" customHeight="1" s="35">
      <c r="A975" s="48">
        <f>'1_Raw_Games'!D974</f>
        <v/>
      </c>
      <c r="B975" s="49">
        <f>'1_Raw_Games'!B974</f>
        <v/>
      </c>
      <c r="C975" s="48">
        <f>'1_Raw_Games'!P974</f>
        <v/>
      </c>
      <c r="D975" s="34">
        <f>COUNTIFS($A$4:$A$2271,A975,$B$4:$B$2271,"&gt;"&amp;B975)</f>
        <v/>
      </c>
      <c r="E975" s="34">
        <f>IF(D975&lt;'2_Params'!$B$13,1,0)</f>
        <v/>
      </c>
    </row>
    <row r="976" ht="15" customHeight="1" s="35">
      <c r="A976" s="48">
        <f>'1_Raw_Games'!D975</f>
        <v/>
      </c>
      <c r="B976" s="49">
        <f>'1_Raw_Games'!B975</f>
        <v/>
      </c>
      <c r="C976" s="48">
        <f>'1_Raw_Games'!P975</f>
        <v/>
      </c>
      <c r="D976" s="34">
        <f>COUNTIFS($A$4:$A$2271,A976,$B$4:$B$2271,"&gt;"&amp;B976)</f>
        <v/>
      </c>
      <c r="E976" s="34">
        <f>IF(D976&lt;'2_Params'!$B$13,1,0)</f>
        <v/>
      </c>
    </row>
    <row r="977" ht="15" customHeight="1" s="35">
      <c r="A977" s="48">
        <f>'1_Raw_Games'!D976</f>
        <v/>
      </c>
      <c r="B977" s="49">
        <f>'1_Raw_Games'!B976</f>
        <v/>
      </c>
      <c r="C977" s="48">
        <f>'1_Raw_Games'!P976</f>
        <v/>
      </c>
      <c r="D977" s="34">
        <f>COUNTIFS($A$4:$A$2271,A977,$B$4:$B$2271,"&gt;"&amp;B977)</f>
        <v/>
      </c>
      <c r="E977" s="34">
        <f>IF(D977&lt;'2_Params'!$B$13,1,0)</f>
        <v/>
      </c>
    </row>
    <row r="978" ht="15" customHeight="1" s="35">
      <c r="A978" s="48">
        <f>'1_Raw_Games'!D977</f>
        <v/>
      </c>
      <c r="B978" s="49">
        <f>'1_Raw_Games'!B977</f>
        <v/>
      </c>
      <c r="C978" s="48">
        <f>'1_Raw_Games'!P977</f>
        <v/>
      </c>
      <c r="D978" s="34">
        <f>COUNTIFS($A$4:$A$2271,A978,$B$4:$B$2271,"&gt;"&amp;B978)</f>
        <v/>
      </c>
      <c r="E978" s="34">
        <f>IF(D978&lt;'2_Params'!$B$13,1,0)</f>
        <v/>
      </c>
    </row>
    <row r="979" ht="15" customHeight="1" s="35">
      <c r="A979" s="48">
        <f>'1_Raw_Games'!D978</f>
        <v/>
      </c>
      <c r="B979" s="49">
        <f>'1_Raw_Games'!B978</f>
        <v/>
      </c>
      <c r="C979" s="48">
        <f>'1_Raw_Games'!P978</f>
        <v/>
      </c>
      <c r="D979" s="34">
        <f>COUNTIFS($A$4:$A$2271,A979,$B$4:$B$2271,"&gt;"&amp;B979)</f>
        <v/>
      </c>
      <c r="E979" s="34">
        <f>IF(D979&lt;'2_Params'!$B$13,1,0)</f>
        <v/>
      </c>
    </row>
    <row r="980" ht="15" customHeight="1" s="35">
      <c r="A980" s="48">
        <f>'1_Raw_Games'!D979</f>
        <v/>
      </c>
      <c r="B980" s="49">
        <f>'1_Raw_Games'!B979</f>
        <v/>
      </c>
      <c r="C980" s="48">
        <f>'1_Raw_Games'!P979</f>
        <v/>
      </c>
      <c r="D980" s="34">
        <f>COUNTIFS($A$4:$A$2271,A980,$B$4:$B$2271,"&gt;"&amp;B980)</f>
        <v/>
      </c>
      <c r="E980" s="34">
        <f>IF(D980&lt;'2_Params'!$B$13,1,0)</f>
        <v/>
      </c>
    </row>
    <row r="981" ht="15" customHeight="1" s="35">
      <c r="A981" s="48">
        <f>'1_Raw_Games'!D980</f>
        <v/>
      </c>
      <c r="B981" s="49">
        <f>'1_Raw_Games'!B980</f>
        <v/>
      </c>
      <c r="C981" s="48">
        <f>'1_Raw_Games'!P980</f>
        <v/>
      </c>
      <c r="D981" s="34">
        <f>COUNTIFS($A$4:$A$2271,A981,$B$4:$B$2271,"&gt;"&amp;B981)</f>
        <v/>
      </c>
      <c r="E981" s="34">
        <f>IF(D981&lt;'2_Params'!$B$13,1,0)</f>
        <v/>
      </c>
    </row>
    <row r="982" ht="15" customHeight="1" s="35">
      <c r="A982" s="48">
        <f>'1_Raw_Games'!D981</f>
        <v/>
      </c>
      <c r="B982" s="49">
        <f>'1_Raw_Games'!B981</f>
        <v/>
      </c>
      <c r="C982" s="48">
        <f>'1_Raw_Games'!P981</f>
        <v/>
      </c>
      <c r="D982" s="34">
        <f>COUNTIFS($A$4:$A$2271,A982,$B$4:$B$2271,"&gt;"&amp;B982)</f>
        <v/>
      </c>
      <c r="E982" s="34">
        <f>IF(D982&lt;'2_Params'!$B$13,1,0)</f>
        <v/>
      </c>
    </row>
    <row r="983" ht="15" customHeight="1" s="35">
      <c r="A983" s="48">
        <f>'1_Raw_Games'!D982</f>
        <v/>
      </c>
      <c r="B983" s="49">
        <f>'1_Raw_Games'!B982</f>
        <v/>
      </c>
      <c r="C983" s="48">
        <f>'1_Raw_Games'!P982</f>
        <v/>
      </c>
      <c r="D983" s="34">
        <f>COUNTIFS($A$4:$A$2271,A983,$B$4:$B$2271,"&gt;"&amp;B983)</f>
        <v/>
      </c>
      <c r="E983" s="34">
        <f>IF(D983&lt;'2_Params'!$B$13,1,0)</f>
        <v/>
      </c>
    </row>
    <row r="984" ht="15" customHeight="1" s="35">
      <c r="A984" s="48">
        <f>'1_Raw_Games'!D983</f>
        <v/>
      </c>
      <c r="B984" s="49">
        <f>'1_Raw_Games'!B983</f>
        <v/>
      </c>
      <c r="C984" s="48">
        <f>'1_Raw_Games'!P983</f>
        <v/>
      </c>
      <c r="D984" s="34">
        <f>COUNTIFS($A$4:$A$2271,A984,$B$4:$B$2271,"&gt;"&amp;B984)</f>
        <v/>
      </c>
      <c r="E984" s="34">
        <f>IF(D984&lt;'2_Params'!$B$13,1,0)</f>
        <v/>
      </c>
    </row>
    <row r="985" ht="15" customHeight="1" s="35">
      <c r="A985" s="48">
        <f>'1_Raw_Games'!D984</f>
        <v/>
      </c>
      <c r="B985" s="49">
        <f>'1_Raw_Games'!B984</f>
        <v/>
      </c>
      <c r="C985" s="48">
        <f>'1_Raw_Games'!P984</f>
        <v/>
      </c>
      <c r="D985" s="34">
        <f>COUNTIFS($A$4:$A$2271,A985,$B$4:$B$2271,"&gt;"&amp;B985)</f>
        <v/>
      </c>
      <c r="E985" s="34">
        <f>IF(D985&lt;'2_Params'!$B$13,1,0)</f>
        <v/>
      </c>
    </row>
    <row r="986" ht="15" customHeight="1" s="35">
      <c r="A986" s="48">
        <f>'1_Raw_Games'!D985</f>
        <v/>
      </c>
      <c r="B986" s="49">
        <f>'1_Raw_Games'!B985</f>
        <v/>
      </c>
      <c r="C986" s="48">
        <f>'1_Raw_Games'!P985</f>
        <v/>
      </c>
      <c r="D986" s="34">
        <f>COUNTIFS($A$4:$A$2271,A986,$B$4:$B$2271,"&gt;"&amp;B986)</f>
        <v/>
      </c>
      <c r="E986" s="34">
        <f>IF(D986&lt;'2_Params'!$B$13,1,0)</f>
        <v/>
      </c>
    </row>
    <row r="987" ht="15" customHeight="1" s="35">
      <c r="A987" s="48">
        <f>'1_Raw_Games'!D986</f>
        <v/>
      </c>
      <c r="B987" s="49">
        <f>'1_Raw_Games'!B986</f>
        <v/>
      </c>
      <c r="C987" s="48">
        <f>'1_Raw_Games'!P986</f>
        <v/>
      </c>
      <c r="D987" s="34">
        <f>COUNTIFS($A$4:$A$2271,A987,$B$4:$B$2271,"&gt;"&amp;B987)</f>
        <v/>
      </c>
      <c r="E987" s="34">
        <f>IF(D987&lt;'2_Params'!$B$13,1,0)</f>
        <v/>
      </c>
    </row>
    <row r="988" ht="15" customHeight="1" s="35">
      <c r="A988" s="48">
        <f>'1_Raw_Games'!D987</f>
        <v/>
      </c>
      <c r="B988" s="49">
        <f>'1_Raw_Games'!B987</f>
        <v/>
      </c>
      <c r="C988" s="48">
        <f>'1_Raw_Games'!P987</f>
        <v/>
      </c>
      <c r="D988" s="34">
        <f>COUNTIFS($A$4:$A$2271,A988,$B$4:$B$2271,"&gt;"&amp;B988)</f>
        <v/>
      </c>
      <c r="E988" s="34">
        <f>IF(D988&lt;'2_Params'!$B$13,1,0)</f>
        <v/>
      </c>
    </row>
    <row r="989" ht="15" customHeight="1" s="35">
      <c r="A989" s="48">
        <f>'1_Raw_Games'!D988</f>
        <v/>
      </c>
      <c r="B989" s="49">
        <f>'1_Raw_Games'!B988</f>
        <v/>
      </c>
      <c r="C989" s="48">
        <f>'1_Raw_Games'!P988</f>
        <v/>
      </c>
      <c r="D989" s="34">
        <f>COUNTIFS($A$4:$A$2271,A989,$B$4:$B$2271,"&gt;"&amp;B989)</f>
        <v/>
      </c>
      <c r="E989" s="34">
        <f>IF(D989&lt;'2_Params'!$B$13,1,0)</f>
        <v/>
      </c>
    </row>
    <row r="990" ht="15" customHeight="1" s="35">
      <c r="A990" s="48">
        <f>'1_Raw_Games'!D989</f>
        <v/>
      </c>
      <c r="B990" s="49">
        <f>'1_Raw_Games'!B989</f>
        <v/>
      </c>
      <c r="C990" s="48">
        <f>'1_Raw_Games'!P989</f>
        <v/>
      </c>
      <c r="D990" s="34">
        <f>COUNTIFS($A$4:$A$2271,A990,$B$4:$B$2271,"&gt;"&amp;B990)</f>
        <v/>
      </c>
      <c r="E990" s="34">
        <f>IF(D990&lt;'2_Params'!$B$13,1,0)</f>
        <v/>
      </c>
    </row>
    <row r="991" ht="15" customHeight="1" s="35">
      <c r="A991" s="48">
        <f>'1_Raw_Games'!D990</f>
        <v/>
      </c>
      <c r="B991" s="49">
        <f>'1_Raw_Games'!B990</f>
        <v/>
      </c>
      <c r="C991" s="48">
        <f>'1_Raw_Games'!P990</f>
        <v/>
      </c>
      <c r="D991" s="34">
        <f>COUNTIFS($A$4:$A$2271,A991,$B$4:$B$2271,"&gt;"&amp;B991)</f>
        <v/>
      </c>
      <c r="E991" s="34">
        <f>IF(D991&lt;'2_Params'!$B$13,1,0)</f>
        <v/>
      </c>
    </row>
    <row r="992" ht="15" customHeight="1" s="35">
      <c r="A992" s="48">
        <f>'1_Raw_Games'!D991</f>
        <v/>
      </c>
      <c r="B992" s="49">
        <f>'1_Raw_Games'!B991</f>
        <v/>
      </c>
      <c r="C992" s="48">
        <f>'1_Raw_Games'!P991</f>
        <v/>
      </c>
      <c r="D992" s="34">
        <f>COUNTIFS($A$4:$A$2271,A992,$B$4:$B$2271,"&gt;"&amp;B992)</f>
        <v/>
      </c>
      <c r="E992" s="34">
        <f>IF(D992&lt;'2_Params'!$B$13,1,0)</f>
        <v/>
      </c>
    </row>
    <row r="993" ht="15" customHeight="1" s="35">
      <c r="A993" s="48">
        <f>'1_Raw_Games'!D992</f>
        <v/>
      </c>
      <c r="B993" s="49">
        <f>'1_Raw_Games'!B992</f>
        <v/>
      </c>
      <c r="C993" s="48">
        <f>'1_Raw_Games'!P992</f>
        <v/>
      </c>
      <c r="D993" s="34">
        <f>COUNTIFS($A$4:$A$2271,A993,$B$4:$B$2271,"&gt;"&amp;B993)</f>
        <v/>
      </c>
      <c r="E993" s="34">
        <f>IF(D993&lt;'2_Params'!$B$13,1,0)</f>
        <v/>
      </c>
    </row>
    <row r="994" ht="15" customHeight="1" s="35">
      <c r="A994" s="48">
        <f>'1_Raw_Games'!D993</f>
        <v/>
      </c>
      <c r="B994" s="49">
        <f>'1_Raw_Games'!B993</f>
        <v/>
      </c>
      <c r="C994" s="48">
        <f>'1_Raw_Games'!P993</f>
        <v/>
      </c>
      <c r="D994" s="34">
        <f>COUNTIFS($A$4:$A$2271,A994,$B$4:$B$2271,"&gt;"&amp;B994)</f>
        <v/>
      </c>
      <c r="E994" s="34">
        <f>IF(D994&lt;'2_Params'!$B$13,1,0)</f>
        <v/>
      </c>
    </row>
    <row r="995" ht="15" customHeight="1" s="35">
      <c r="A995" s="48">
        <f>'1_Raw_Games'!D994</f>
        <v/>
      </c>
      <c r="B995" s="49">
        <f>'1_Raw_Games'!B994</f>
        <v/>
      </c>
      <c r="C995" s="48">
        <f>'1_Raw_Games'!P994</f>
        <v/>
      </c>
      <c r="D995" s="34">
        <f>COUNTIFS($A$4:$A$2271,A995,$B$4:$B$2271,"&gt;"&amp;B995)</f>
        <v/>
      </c>
      <c r="E995" s="34">
        <f>IF(D995&lt;'2_Params'!$B$13,1,0)</f>
        <v/>
      </c>
    </row>
    <row r="996" ht="15" customHeight="1" s="35">
      <c r="A996" s="48">
        <f>'1_Raw_Games'!D995</f>
        <v/>
      </c>
      <c r="B996" s="49">
        <f>'1_Raw_Games'!B995</f>
        <v/>
      </c>
      <c r="C996" s="48">
        <f>'1_Raw_Games'!P995</f>
        <v/>
      </c>
      <c r="D996" s="34">
        <f>COUNTIFS($A$4:$A$2271,A996,$B$4:$B$2271,"&gt;"&amp;B996)</f>
        <v/>
      </c>
      <c r="E996" s="34">
        <f>IF(D996&lt;'2_Params'!$B$13,1,0)</f>
        <v/>
      </c>
    </row>
    <row r="997" ht="15" customHeight="1" s="35">
      <c r="A997" s="48">
        <f>'1_Raw_Games'!D996</f>
        <v/>
      </c>
      <c r="B997" s="49">
        <f>'1_Raw_Games'!B996</f>
        <v/>
      </c>
      <c r="C997" s="48">
        <f>'1_Raw_Games'!P996</f>
        <v/>
      </c>
      <c r="D997" s="34">
        <f>COUNTIFS($A$4:$A$2271,A997,$B$4:$B$2271,"&gt;"&amp;B997)</f>
        <v/>
      </c>
      <c r="E997" s="34">
        <f>IF(D997&lt;'2_Params'!$B$13,1,0)</f>
        <v/>
      </c>
    </row>
    <row r="998" ht="15" customHeight="1" s="35">
      <c r="A998" s="48">
        <f>'1_Raw_Games'!D997</f>
        <v/>
      </c>
      <c r="B998" s="49">
        <f>'1_Raw_Games'!B997</f>
        <v/>
      </c>
      <c r="C998" s="48">
        <f>'1_Raw_Games'!P997</f>
        <v/>
      </c>
      <c r="D998" s="34">
        <f>COUNTIFS($A$4:$A$2271,A998,$B$4:$B$2271,"&gt;"&amp;B998)</f>
        <v/>
      </c>
      <c r="E998" s="34">
        <f>IF(D998&lt;'2_Params'!$B$13,1,0)</f>
        <v/>
      </c>
    </row>
    <row r="999" ht="15" customHeight="1" s="35">
      <c r="A999" s="48">
        <f>'1_Raw_Games'!D998</f>
        <v/>
      </c>
      <c r="B999" s="49">
        <f>'1_Raw_Games'!B998</f>
        <v/>
      </c>
      <c r="C999" s="48">
        <f>'1_Raw_Games'!P998</f>
        <v/>
      </c>
      <c r="D999" s="34">
        <f>COUNTIFS($A$4:$A$2271,A999,$B$4:$B$2271,"&gt;"&amp;B999)</f>
        <v/>
      </c>
      <c r="E999" s="34">
        <f>IF(D999&lt;'2_Params'!$B$13,1,0)</f>
        <v/>
      </c>
    </row>
    <row r="1000" ht="15" customHeight="1" s="35">
      <c r="A1000" s="48">
        <f>'1_Raw_Games'!D999</f>
        <v/>
      </c>
      <c r="B1000" s="49">
        <f>'1_Raw_Games'!B999</f>
        <v/>
      </c>
      <c r="C1000" s="48">
        <f>'1_Raw_Games'!P999</f>
        <v/>
      </c>
      <c r="D1000" s="34">
        <f>COUNTIFS($A$4:$A$2271,A1000,$B$4:$B$2271,"&gt;"&amp;B1000)</f>
        <v/>
      </c>
      <c r="E1000" s="34">
        <f>IF(D1000&lt;'2_Params'!$B$13,1,0)</f>
        <v/>
      </c>
    </row>
    <row r="1001" ht="15" customHeight="1" s="35">
      <c r="A1001" s="48">
        <f>'1_Raw_Games'!D1000</f>
        <v/>
      </c>
      <c r="B1001" s="49">
        <f>'1_Raw_Games'!B1000</f>
        <v/>
      </c>
      <c r="C1001" s="48">
        <f>'1_Raw_Games'!P1000</f>
        <v/>
      </c>
      <c r="D1001" s="34">
        <f>COUNTIFS($A$4:$A$2271,A1001,$B$4:$B$2271,"&gt;"&amp;B1001)</f>
        <v/>
      </c>
      <c r="E1001" s="34">
        <f>IF(D1001&lt;'2_Params'!$B$13,1,0)</f>
        <v/>
      </c>
    </row>
    <row r="1002" ht="15" customHeight="1" s="35">
      <c r="A1002" s="48">
        <f>'1_Raw_Games'!D1001</f>
        <v/>
      </c>
      <c r="B1002" s="49">
        <f>'1_Raw_Games'!B1001</f>
        <v/>
      </c>
      <c r="C1002" s="48">
        <f>'1_Raw_Games'!P1001</f>
        <v/>
      </c>
      <c r="D1002" s="34">
        <f>COUNTIFS($A$4:$A$2271,A1002,$B$4:$B$2271,"&gt;"&amp;B1002)</f>
        <v/>
      </c>
      <c r="E1002" s="34">
        <f>IF(D1002&lt;'2_Params'!$B$13,1,0)</f>
        <v/>
      </c>
    </row>
    <row r="1003" ht="15" customHeight="1" s="35">
      <c r="A1003" s="48">
        <f>'1_Raw_Games'!D1002</f>
        <v/>
      </c>
      <c r="B1003" s="49">
        <f>'1_Raw_Games'!B1002</f>
        <v/>
      </c>
      <c r="C1003" s="48">
        <f>'1_Raw_Games'!P1002</f>
        <v/>
      </c>
      <c r="D1003" s="34">
        <f>COUNTIFS($A$4:$A$2271,A1003,$B$4:$B$2271,"&gt;"&amp;B1003)</f>
        <v/>
      </c>
      <c r="E1003" s="34">
        <f>IF(D1003&lt;'2_Params'!$B$13,1,0)</f>
        <v/>
      </c>
    </row>
    <row r="1004" ht="15" customHeight="1" s="35">
      <c r="A1004" s="48">
        <f>'1_Raw_Games'!D1003</f>
        <v/>
      </c>
      <c r="B1004" s="49">
        <f>'1_Raw_Games'!B1003</f>
        <v/>
      </c>
      <c r="C1004" s="48">
        <f>'1_Raw_Games'!P1003</f>
        <v/>
      </c>
      <c r="D1004" s="34">
        <f>COUNTIFS($A$4:$A$2271,A1004,$B$4:$B$2271,"&gt;"&amp;B1004)</f>
        <v/>
      </c>
      <c r="E1004" s="34">
        <f>IF(D1004&lt;'2_Params'!$B$13,1,0)</f>
        <v/>
      </c>
    </row>
    <row r="1005" ht="15" customHeight="1" s="35">
      <c r="A1005" s="48">
        <f>'1_Raw_Games'!D1004</f>
        <v/>
      </c>
      <c r="B1005" s="49">
        <f>'1_Raw_Games'!B1004</f>
        <v/>
      </c>
      <c r="C1005" s="48">
        <f>'1_Raw_Games'!P1004</f>
        <v/>
      </c>
      <c r="D1005" s="34">
        <f>COUNTIFS($A$4:$A$2271,A1005,$B$4:$B$2271,"&gt;"&amp;B1005)</f>
        <v/>
      </c>
      <c r="E1005" s="34">
        <f>IF(D1005&lt;'2_Params'!$B$13,1,0)</f>
        <v/>
      </c>
    </row>
    <row r="1006" ht="15" customHeight="1" s="35">
      <c r="A1006" s="48">
        <f>'1_Raw_Games'!D1005</f>
        <v/>
      </c>
      <c r="B1006" s="49">
        <f>'1_Raw_Games'!B1005</f>
        <v/>
      </c>
      <c r="C1006" s="48">
        <f>'1_Raw_Games'!P1005</f>
        <v/>
      </c>
      <c r="D1006" s="34">
        <f>COUNTIFS($A$4:$A$2271,A1006,$B$4:$B$2271,"&gt;"&amp;B1006)</f>
        <v/>
      </c>
      <c r="E1006" s="34">
        <f>IF(D1006&lt;'2_Params'!$B$13,1,0)</f>
        <v/>
      </c>
    </row>
    <row r="1007" ht="15" customHeight="1" s="35">
      <c r="A1007" s="48">
        <f>'1_Raw_Games'!D1006</f>
        <v/>
      </c>
      <c r="B1007" s="49">
        <f>'1_Raw_Games'!B1006</f>
        <v/>
      </c>
      <c r="C1007" s="48">
        <f>'1_Raw_Games'!P1006</f>
        <v/>
      </c>
      <c r="D1007" s="34">
        <f>COUNTIFS($A$4:$A$2271,A1007,$B$4:$B$2271,"&gt;"&amp;B1007)</f>
        <v/>
      </c>
      <c r="E1007" s="34">
        <f>IF(D1007&lt;'2_Params'!$B$13,1,0)</f>
        <v/>
      </c>
    </row>
    <row r="1008" ht="15" customHeight="1" s="35">
      <c r="A1008" s="48">
        <f>'1_Raw_Games'!D1007</f>
        <v/>
      </c>
      <c r="B1008" s="49">
        <f>'1_Raw_Games'!B1007</f>
        <v/>
      </c>
      <c r="C1008" s="48">
        <f>'1_Raw_Games'!P1007</f>
        <v/>
      </c>
      <c r="D1008" s="34">
        <f>COUNTIFS($A$4:$A$2271,A1008,$B$4:$B$2271,"&gt;"&amp;B1008)</f>
        <v/>
      </c>
      <c r="E1008" s="34">
        <f>IF(D1008&lt;'2_Params'!$B$13,1,0)</f>
        <v/>
      </c>
    </row>
    <row r="1009" ht="15" customHeight="1" s="35">
      <c r="A1009" s="48">
        <f>'1_Raw_Games'!D1008</f>
        <v/>
      </c>
      <c r="B1009" s="49">
        <f>'1_Raw_Games'!B1008</f>
        <v/>
      </c>
      <c r="C1009" s="48">
        <f>'1_Raw_Games'!P1008</f>
        <v/>
      </c>
      <c r="D1009" s="34">
        <f>COUNTIFS($A$4:$A$2271,A1009,$B$4:$B$2271,"&gt;"&amp;B1009)</f>
        <v/>
      </c>
      <c r="E1009" s="34">
        <f>IF(D1009&lt;'2_Params'!$B$13,1,0)</f>
        <v/>
      </c>
    </row>
    <row r="1010" ht="15" customHeight="1" s="35">
      <c r="A1010" s="48">
        <f>'1_Raw_Games'!D1009</f>
        <v/>
      </c>
      <c r="B1010" s="49">
        <f>'1_Raw_Games'!B1009</f>
        <v/>
      </c>
      <c r="C1010" s="48">
        <f>'1_Raw_Games'!P1009</f>
        <v/>
      </c>
      <c r="D1010" s="34">
        <f>COUNTIFS($A$4:$A$2271,A1010,$B$4:$B$2271,"&gt;"&amp;B1010)</f>
        <v/>
      </c>
      <c r="E1010" s="34">
        <f>IF(D1010&lt;'2_Params'!$B$13,1,0)</f>
        <v/>
      </c>
    </row>
    <row r="1011" ht="15" customHeight="1" s="35">
      <c r="A1011" s="48">
        <f>'1_Raw_Games'!D1010</f>
        <v/>
      </c>
      <c r="B1011" s="49">
        <f>'1_Raw_Games'!B1010</f>
        <v/>
      </c>
      <c r="C1011" s="48">
        <f>'1_Raw_Games'!P1010</f>
        <v/>
      </c>
      <c r="D1011" s="34">
        <f>COUNTIFS($A$4:$A$2271,A1011,$B$4:$B$2271,"&gt;"&amp;B1011)</f>
        <v/>
      </c>
      <c r="E1011" s="34">
        <f>IF(D1011&lt;'2_Params'!$B$13,1,0)</f>
        <v/>
      </c>
    </row>
    <row r="1012" ht="15" customHeight="1" s="35">
      <c r="A1012" s="48">
        <f>'1_Raw_Games'!D1011</f>
        <v/>
      </c>
      <c r="B1012" s="49">
        <f>'1_Raw_Games'!B1011</f>
        <v/>
      </c>
      <c r="C1012" s="48">
        <f>'1_Raw_Games'!P1011</f>
        <v/>
      </c>
      <c r="D1012" s="34">
        <f>COUNTIFS($A$4:$A$2271,A1012,$B$4:$B$2271,"&gt;"&amp;B1012)</f>
        <v/>
      </c>
      <c r="E1012" s="34">
        <f>IF(D1012&lt;'2_Params'!$B$13,1,0)</f>
        <v/>
      </c>
    </row>
    <row r="1013" ht="15" customHeight="1" s="35">
      <c r="A1013" s="48">
        <f>'1_Raw_Games'!D1012</f>
        <v/>
      </c>
      <c r="B1013" s="49">
        <f>'1_Raw_Games'!B1012</f>
        <v/>
      </c>
      <c r="C1013" s="48">
        <f>'1_Raw_Games'!P1012</f>
        <v/>
      </c>
      <c r="D1013" s="34">
        <f>COUNTIFS($A$4:$A$2271,A1013,$B$4:$B$2271,"&gt;"&amp;B1013)</f>
        <v/>
      </c>
      <c r="E1013" s="34">
        <f>IF(D1013&lt;'2_Params'!$B$13,1,0)</f>
        <v/>
      </c>
    </row>
    <row r="1014" ht="15" customHeight="1" s="35">
      <c r="A1014" s="48">
        <f>'1_Raw_Games'!D1013</f>
        <v/>
      </c>
      <c r="B1014" s="49">
        <f>'1_Raw_Games'!B1013</f>
        <v/>
      </c>
      <c r="C1014" s="48">
        <f>'1_Raw_Games'!P1013</f>
        <v/>
      </c>
      <c r="D1014" s="34">
        <f>COUNTIFS($A$4:$A$2271,A1014,$B$4:$B$2271,"&gt;"&amp;B1014)</f>
        <v/>
      </c>
      <c r="E1014" s="34">
        <f>IF(D1014&lt;'2_Params'!$B$13,1,0)</f>
        <v/>
      </c>
    </row>
    <row r="1015" ht="15" customHeight="1" s="35">
      <c r="A1015" s="48">
        <f>'1_Raw_Games'!D1014</f>
        <v/>
      </c>
      <c r="B1015" s="49">
        <f>'1_Raw_Games'!B1014</f>
        <v/>
      </c>
      <c r="C1015" s="48">
        <f>'1_Raw_Games'!P1014</f>
        <v/>
      </c>
      <c r="D1015" s="34">
        <f>COUNTIFS($A$4:$A$2271,A1015,$B$4:$B$2271,"&gt;"&amp;B1015)</f>
        <v/>
      </c>
      <c r="E1015" s="34">
        <f>IF(D1015&lt;'2_Params'!$B$13,1,0)</f>
        <v/>
      </c>
    </row>
    <row r="1016" ht="15" customHeight="1" s="35">
      <c r="A1016" s="48">
        <f>'1_Raw_Games'!D1015</f>
        <v/>
      </c>
      <c r="B1016" s="49">
        <f>'1_Raw_Games'!B1015</f>
        <v/>
      </c>
      <c r="C1016" s="48">
        <f>'1_Raw_Games'!P1015</f>
        <v/>
      </c>
      <c r="D1016" s="34">
        <f>COUNTIFS($A$4:$A$2271,A1016,$B$4:$B$2271,"&gt;"&amp;B1016)</f>
        <v/>
      </c>
      <c r="E1016" s="34">
        <f>IF(D1016&lt;'2_Params'!$B$13,1,0)</f>
        <v/>
      </c>
    </row>
    <row r="1017" ht="15" customHeight="1" s="35">
      <c r="A1017" s="48">
        <f>'1_Raw_Games'!D1016</f>
        <v/>
      </c>
      <c r="B1017" s="49">
        <f>'1_Raw_Games'!B1016</f>
        <v/>
      </c>
      <c r="C1017" s="48">
        <f>'1_Raw_Games'!P1016</f>
        <v/>
      </c>
      <c r="D1017" s="34">
        <f>COUNTIFS($A$4:$A$2271,A1017,$B$4:$B$2271,"&gt;"&amp;B1017)</f>
        <v/>
      </c>
      <c r="E1017" s="34">
        <f>IF(D1017&lt;'2_Params'!$B$13,1,0)</f>
        <v/>
      </c>
    </row>
    <row r="1018" ht="15" customHeight="1" s="35">
      <c r="A1018" s="48">
        <f>'1_Raw_Games'!D1017</f>
        <v/>
      </c>
      <c r="B1018" s="49">
        <f>'1_Raw_Games'!B1017</f>
        <v/>
      </c>
      <c r="C1018" s="48">
        <f>'1_Raw_Games'!P1017</f>
        <v/>
      </c>
      <c r="D1018" s="34">
        <f>COUNTIFS($A$4:$A$2271,A1018,$B$4:$B$2271,"&gt;"&amp;B1018)</f>
        <v/>
      </c>
      <c r="E1018" s="34">
        <f>IF(D1018&lt;'2_Params'!$B$13,1,0)</f>
        <v/>
      </c>
    </row>
    <row r="1019" ht="15" customHeight="1" s="35">
      <c r="A1019" s="48">
        <f>'1_Raw_Games'!D1018</f>
        <v/>
      </c>
      <c r="B1019" s="49">
        <f>'1_Raw_Games'!B1018</f>
        <v/>
      </c>
      <c r="C1019" s="48">
        <f>'1_Raw_Games'!P1018</f>
        <v/>
      </c>
      <c r="D1019" s="34">
        <f>COUNTIFS($A$4:$A$2271,A1019,$B$4:$B$2271,"&gt;"&amp;B1019)</f>
        <v/>
      </c>
      <c r="E1019" s="34">
        <f>IF(D1019&lt;'2_Params'!$B$13,1,0)</f>
        <v/>
      </c>
    </row>
    <row r="1020" ht="15" customHeight="1" s="35">
      <c r="A1020" s="48">
        <f>'1_Raw_Games'!D1019</f>
        <v/>
      </c>
      <c r="B1020" s="49">
        <f>'1_Raw_Games'!B1019</f>
        <v/>
      </c>
      <c r="C1020" s="48">
        <f>'1_Raw_Games'!P1019</f>
        <v/>
      </c>
      <c r="D1020" s="34">
        <f>COUNTIFS($A$4:$A$2271,A1020,$B$4:$B$2271,"&gt;"&amp;B1020)</f>
        <v/>
      </c>
      <c r="E1020" s="34">
        <f>IF(D1020&lt;'2_Params'!$B$13,1,0)</f>
        <v/>
      </c>
    </row>
    <row r="1021" ht="15" customHeight="1" s="35">
      <c r="A1021" s="48">
        <f>'1_Raw_Games'!D1020</f>
        <v/>
      </c>
      <c r="B1021" s="49">
        <f>'1_Raw_Games'!B1020</f>
        <v/>
      </c>
      <c r="C1021" s="48">
        <f>'1_Raw_Games'!P1020</f>
        <v/>
      </c>
      <c r="D1021" s="34">
        <f>COUNTIFS($A$4:$A$2271,A1021,$B$4:$B$2271,"&gt;"&amp;B1021)</f>
        <v/>
      </c>
      <c r="E1021" s="34">
        <f>IF(D1021&lt;'2_Params'!$B$13,1,0)</f>
        <v/>
      </c>
    </row>
    <row r="1022" ht="15" customHeight="1" s="35">
      <c r="A1022" s="48">
        <f>'1_Raw_Games'!D1021</f>
        <v/>
      </c>
      <c r="B1022" s="49">
        <f>'1_Raw_Games'!B1021</f>
        <v/>
      </c>
      <c r="C1022" s="48">
        <f>'1_Raw_Games'!P1021</f>
        <v/>
      </c>
      <c r="D1022" s="34">
        <f>COUNTIFS($A$4:$A$2271,A1022,$B$4:$B$2271,"&gt;"&amp;B1022)</f>
        <v/>
      </c>
      <c r="E1022" s="34">
        <f>IF(D1022&lt;'2_Params'!$B$13,1,0)</f>
        <v/>
      </c>
    </row>
    <row r="1023" ht="15" customHeight="1" s="35">
      <c r="A1023" s="48">
        <f>'1_Raw_Games'!D1022</f>
        <v/>
      </c>
      <c r="B1023" s="49">
        <f>'1_Raw_Games'!B1022</f>
        <v/>
      </c>
      <c r="C1023" s="48">
        <f>'1_Raw_Games'!P1022</f>
        <v/>
      </c>
      <c r="D1023" s="34">
        <f>COUNTIFS($A$4:$A$2271,A1023,$B$4:$B$2271,"&gt;"&amp;B1023)</f>
        <v/>
      </c>
      <c r="E1023" s="34">
        <f>IF(D1023&lt;'2_Params'!$B$13,1,0)</f>
        <v/>
      </c>
    </row>
    <row r="1024" ht="15" customHeight="1" s="35">
      <c r="A1024" s="48">
        <f>'1_Raw_Games'!D1023</f>
        <v/>
      </c>
      <c r="B1024" s="49">
        <f>'1_Raw_Games'!B1023</f>
        <v/>
      </c>
      <c r="C1024" s="48">
        <f>'1_Raw_Games'!P1023</f>
        <v/>
      </c>
      <c r="D1024" s="34">
        <f>COUNTIFS($A$4:$A$2271,A1024,$B$4:$B$2271,"&gt;"&amp;B1024)</f>
        <v/>
      </c>
      <c r="E1024" s="34">
        <f>IF(D1024&lt;'2_Params'!$B$13,1,0)</f>
        <v/>
      </c>
    </row>
    <row r="1025" ht="15" customHeight="1" s="35">
      <c r="A1025" s="48">
        <f>'1_Raw_Games'!D1024</f>
        <v/>
      </c>
      <c r="B1025" s="49">
        <f>'1_Raw_Games'!B1024</f>
        <v/>
      </c>
      <c r="C1025" s="48">
        <f>'1_Raw_Games'!P1024</f>
        <v/>
      </c>
      <c r="D1025" s="34">
        <f>COUNTIFS($A$4:$A$2271,A1025,$B$4:$B$2271,"&gt;"&amp;B1025)</f>
        <v/>
      </c>
      <c r="E1025" s="34">
        <f>IF(D1025&lt;'2_Params'!$B$13,1,0)</f>
        <v/>
      </c>
    </row>
    <row r="1026" ht="15" customHeight="1" s="35">
      <c r="A1026" s="48">
        <f>'1_Raw_Games'!D1025</f>
        <v/>
      </c>
      <c r="B1026" s="49">
        <f>'1_Raw_Games'!B1025</f>
        <v/>
      </c>
      <c r="C1026" s="48">
        <f>'1_Raw_Games'!P1025</f>
        <v/>
      </c>
      <c r="D1026" s="34">
        <f>COUNTIFS($A$4:$A$2271,A1026,$B$4:$B$2271,"&gt;"&amp;B1026)</f>
        <v/>
      </c>
      <c r="E1026" s="34">
        <f>IF(D1026&lt;'2_Params'!$B$13,1,0)</f>
        <v/>
      </c>
    </row>
    <row r="1027" ht="15" customHeight="1" s="35">
      <c r="A1027" s="48">
        <f>'1_Raw_Games'!D1026</f>
        <v/>
      </c>
      <c r="B1027" s="49">
        <f>'1_Raw_Games'!B1026</f>
        <v/>
      </c>
      <c r="C1027" s="48">
        <f>'1_Raw_Games'!P1026</f>
        <v/>
      </c>
      <c r="D1027" s="34">
        <f>COUNTIFS($A$4:$A$2271,A1027,$B$4:$B$2271,"&gt;"&amp;B1027)</f>
        <v/>
      </c>
      <c r="E1027" s="34">
        <f>IF(D1027&lt;'2_Params'!$B$13,1,0)</f>
        <v/>
      </c>
    </row>
    <row r="1028" ht="15" customHeight="1" s="35">
      <c r="A1028" s="48">
        <f>'1_Raw_Games'!D1027</f>
        <v/>
      </c>
      <c r="B1028" s="49">
        <f>'1_Raw_Games'!B1027</f>
        <v/>
      </c>
      <c r="C1028" s="48">
        <f>'1_Raw_Games'!P1027</f>
        <v/>
      </c>
      <c r="D1028" s="34">
        <f>COUNTIFS($A$4:$A$2271,A1028,$B$4:$B$2271,"&gt;"&amp;B1028)</f>
        <v/>
      </c>
      <c r="E1028" s="34">
        <f>IF(D1028&lt;'2_Params'!$B$13,1,0)</f>
        <v/>
      </c>
    </row>
    <row r="1029" ht="15" customHeight="1" s="35">
      <c r="A1029" s="48">
        <f>'1_Raw_Games'!D1028</f>
        <v/>
      </c>
      <c r="B1029" s="49">
        <f>'1_Raw_Games'!B1028</f>
        <v/>
      </c>
      <c r="C1029" s="48">
        <f>'1_Raw_Games'!P1028</f>
        <v/>
      </c>
      <c r="D1029" s="34">
        <f>COUNTIFS($A$4:$A$2271,A1029,$B$4:$B$2271,"&gt;"&amp;B1029)</f>
        <v/>
      </c>
      <c r="E1029" s="34">
        <f>IF(D1029&lt;'2_Params'!$B$13,1,0)</f>
        <v/>
      </c>
    </row>
    <row r="1030" ht="15" customHeight="1" s="35">
      <c r="A1030" s="48">
        <f>'1_Raw_Games'!D1029</f>
        <v/>
      </c>
      <c r="B1030" s="49">
        <f>'1_Raw_Games'!B1029</f>
        <v/>
      </c>
      <c r="C1030" s="48">
        <f>'1_Raw_Games'!P1029</f>
        <v/>
      </c>
      <c r="D1030" s="34">
        <f>COUNTIFS($A$4:$A$2271,A1030,$B$4:$B$2271,"&gt;"&amp;B1030)</f>
        <v/>
      </c>
      <c r="E1030" s="34">
        <f>IF(D1030&lt;'2_Params'!$B$13,1,0)</f>
        <v/>
      </c>
    </row>
    <row r="1031" ht="15" customHeight="1" s="35">
      <c r="A1031" s="48">
        <f>'1_Raw_Games'!D1030</f>
        <v/>
      </c>
      <c r="B1031" s="49">
        <f>'1_Raw_Games'!B1030</f>
        <v/>
      </c>
      <c r="C1031" s="48">
        <f>'1_Raw_Games'!P1030</f>
        <v/>
      </c>
      <c r="D1031" s="34">
        <f>COUNTIFS($A$4:$A$2271,A1031,$B$4:$B$2271,"&gt;"&amp;B1031)</f>
        <v/>
      </c>
      <c r="E1031" s="34">
        <f>IF(D1031&lt;'2_Params'!$B$13,1,0)</f>
        <v/>
      </c>
    </row>
    <row r="1032" ht="15" customHeight="1" s="35">
      <c r="A1032" s="48">
        <f>'1_Raw_Games'!D1031</f>
        <v/>
      </c>
      <c r="B1032" s="49">
        <f>'1_Raw_Games'!B1031</f>
        <v/>
      </c>
      <c r="C1032" s="48">
        <f>'1_Raw_Games'!P1031</f>
        <v/>
      </c>
      <c r="D1032" s="34">
        <f>COUNTIFS($A$4:$A$2271,A1032,$B$4:$B$2271,"&gt;"&amp;B1032)</f>
        <v/>
      </c>
      <c r="E1032" s="34">
        <f>IF(D1032&lt;'2_Params'!$B$13,1,0)</f>
        <v/>
      </c>
    </row>
    <row r="1033" ht="15" customHeight="1" s="35">
      <c r="A1033" s="48">
        <f>'1_Raw_Games'!D1032</f>
        <v/>
      </c>
      <c r="B1033" s="49">
        <f>'1_Raw_Games'!B1032</f>
        <v/>
      </c>
      <c r="C1033" s="48">
        <f>'1_Raw_Games'!P1032</f>
        <v/>
      </c>
      <c r="D1033" s="34">
        <f>COUNTIFS($A$4:$A$2271,A1033,$B$4:$B$2271,"&gt;"&amp;B1033)</f>
        <v/>
      </c>
      <c r="E1033" s="34">
        <f>IF(D1033&lt;'2_Params'!$B$13,1,0)</f>
        <v/>
      </c>
    </row>
    <row r="1034" ht="15" customHeight="1" s="35">
      <c r="A1034" s="48">
        <f>'1_Raw_Games'!D1033</f>
        <v/>
      </c>
      <c r="B1034" s="49">
        <f>'1_Raw_Games'!B1033</f>
        <v/>
      </c>
      <c r="C1034" s="48">
        <f>'1_Raw_Games'!P1033</f>
        <v/>
      </c>
      <c r="D1034" s="34">
        <f>COUNTIFS($A$4:$A$2271,A1034,$B$4:$B$2271,"&gt;"&amp;B1034)</f>
        <v/>
      </c>
      <c r="E1034" s="34">
        <f>IF(D1034&lt;'2_Params'!$B$13,1,0)</f>
        <v/>
      </c>
    </row>
    <row r="1035" ht="15" customHeight="1" s="35">
      <c r="A1035" s="48">
        <f>'1_Raw_Games'!D1034</f>
        <v/>
      </c>
      <c r="B1035" s="49">
        <f>'1_Raw_Games'!B1034</f>
        <v/>
      </c>
      <c r="C1035" s="48">
        <f>'1_Raw_Games'!P1034</f>
        <v/>
      </c>
      <c r="D1035" s="34">
        <f>COUNTIFS($A$4:$A$2271,A1035,$B$4:$B$2271,"&gt;"&amp;B1035)</f>
        <v/>
      </c>
      <c r="E1035" s="34">
        <f>IF(D1035&lt;'2_Params'!$B$13,1,0)</f>
        <v/>
      </c>
    </row>
    <row r="1036" ht="15" customHeight="1" s="35">
      <c r="A1036" s="48">
        <f>'1_Raw_Games'!D1035</f>
        <v/>
      </c>
      <c r="B1036" s="49">
        <f>'1_Raw_Games'!B1035</f>
        <v/>
      </c>
      <c r="C1036" s="48">
        <f>'1_Raw_Games'!P1035</f>
        <v/>
      </c>
      <c r="D1036" s="34">
        <f>COUNTIFS($A$4:$A$2271,A1036,$B$4:$B$2271,"&gt;"&amp;B1036)</f>
        <v/>
      </c>
      <c r="E1036" s="34">
        <f>IF(D1036&lt;'2_Params'!$B$13,1,0)</f>
        <v/>
      </c>
    </row>
    <row r="1037" ht="15" customHeight="1" s="35">
      <c r="A1037" s="48">
        <f>'1_Raw_Games'!D1036</f>
        <v/>
      </c>
      <c r="B1037" s="49">
        <f>'1_Raw_Games'!B1036</f>
        <v/>
      </c>
      <c r="C1037" s="48">
        <f>'1_Raw_Games'!P1036</f>
        <v/>
      </c>
      <c r="D1037" s="34">
        <f>COUNTIFS($A$4:$A$2271,A1037,$B$4:$B$2271,"&gt;"&amp;B1037)</f>
        <v/>
      </c>
      <c r="E1037" s="34">
        <f>IF(D1037&lt;'2_Params'!$B$13,1,0)</f>
        <v/>
      </c>
    </row>
    <row r="1038" ht="15" customHeight="1" s="35">
      <c r="A1038" s="48">
        <f>'1_Raw_Games'!D1037</f>
        <v/>
      </c>
      <c r="B1038" s="49">
        <f>'1_Raw_Games'!B1037</f>
        <v/>
      </c>
      <c r="C1038" s="48">
        <f>'1_Raw_Games'!P1037</f>
        <v/>
      </c>
      <c r="D1038" s="34">
        <f>COUNTIFS($A$4:$A$2271,A1038,$B$4:$B$2271,"&gt;"&amp;B1038)</f>
        <v/>
      </c>
      <c r="E1038" s="34">
        <f>IF(D1038&lt;'2_Params'!$B$13,1,0)</f>
        <v/>
      </c>
    </row>
    <row r="1039" ht="15" customHeight="1" s="35">
      <c r="A1039" s="48">
        <f>'1_Raw_Games'!D1038</f>
        <v/>
      </c>
      <c r="B1039" s="49">
        <f>'1_Raw_Games'!B1038</f>
        <v/>
      </c>
      <c r="C1039" s="48">
        <f>'1_Raw_Games'!P1038</f>
        <v/>
      </c>
      <c r="D1039" s="34">
        <f>COUNTIFS($A$4:$A$2271,A1039,$B$4:$B$2271,"&gt;"&amp;B1039)</f>
        <v/>
      </c>
      <c r="E1039" s="34">
        <f>IF(D1039&lt;'2_Params'!$B$13,1,0)</f>
        <v/>
      </c>
    </row>
    <row r="1040" ht="15" customHeight="1" s="35">
      <c r="A1040" s="48">
        <f>'1_Raw_Games'!D1039</f>
        <v/>
      </c>
      <c r="B1040" s="49">
        <f>'1_Raw_Games'!B1039</f>
        <v/>
      </c>
      <c r="C1040" s="48">
        <f>'1_Raw_Games'!P1039</f>
        <v/>
      </c>
      <c r="D1040" s="34">
        <f>COUNTIFS($A$4:$A$2271,A1040,$B$4:$B$2271,"&gt;"&amp;B1040)</f>
        <v/>
      </c>
      <c r="E1040" s="34">
        <f>IF(D1040&lt;'2_Params'!$B$13,1,0)</f>
        <v/>
      </c>
    </row>
    <row r="1041" ht="15" customHeight="1" s="35">
      <c r="A1041" s="48">
        <f>'1_Raw_Games'!D1040</f>
        <v/>
      </c>
      <c r="B1041" s="49">
        <f>'1_Raw_Games'!B1040</f>
        <v/>
      </c>
      <c r="C1041" s="48">
        <f>'1_Raw_Games'!P1040</f>
        <v/>
      </c>
      <c r="D1041" s="34">
        <f>COUNTIFS($A$4:$A$2271,A1041,$B$4:$B$2271,"&gt;"&amp;B1041)</f>
        <v/>
      </c>
      <c r="E1041" s="34">
        <f>IF(D1041&lt;'2_Params'!$B$13,1,0)</f>
        <v/>
      </c>
    </row>
    <row r="1042" ht="15" customHeight="1" s="35">
      <c r="A1042" s="48">
        <f>'1_Raw_Games'!D1041</f>
        <v/>
      </c>
      <c r="B1042" s="49">
        <f>'1_Raw_Games'!B1041</f>
        <v/>
      </c>
      <c r="C1042" s="48">
        <f>'1_Raw_Games'!P1041</f>
        <v/>
      </c>
      <c r="D1042" s="34">
        <f>COUNTIFS($A$4:$A$2271,A1042,$B$4:$B$2271,"&gt;"&amp;B1042)</f>
        <v/>
      </c>
      <c r="E1042" s="34">
        <f>IF(D1042&lt;'2_Params'!$B$13,1,0)</f>
        <v/>
      </c>
    </row>
    <row r="1043" ht="15" customHeight="1" s="35">
      <c r="A1043" s="48">
        <f>'1_Raw_Games'!D1042</f>
        <v/>
      </c>
      <c r="B1043" s="49">
        <f>'1_Raw_Games'!B1042</f>
        <v/>
      </c>
      <c r="C1043" s="48">
        <f>'1_Raw_Games'!P1042</f>
        <v/>
      </c>
      <c r="D1043" s="34">
        <f>COUNTIFS($A$4:$A$2271,A1043,$B$4:$B$2271,"&gt;"&amp;B1043)</f>
        <v/>
      </c>
      <c r="E1043" s="34">
        <f>IF(D1043&lt;'2_Params'!$B$13,1,0)</f>
        <v/>
      </c>
    </row>
    <row r="1044" ht="15" customHeight="1" s="35">
      <c r="A1044" s="48">
        <f>'1_Raw_Games'!D1043</f>
        <v/>
      </c>
      <c r="B1044" s="49">
        <f>'1_Raw_Games'!B1043</f>
        <v/>
      </c>
      <c r="C1044" s="48">
        <f>'1_Raw_Games'!P1043</f>
        <v/>
      </c>
      <c r="D1044" s="34">
        <f>COUNTIFS($A$4:$A$2271,A1044,$B$4:$B$2271,"&gt;"&amp;B1044)</f>
        <v/>
      </c>
      <c r="E1044" s="34">
        <f>IF(D1044&lt;'2_Params'!$B$13,1,0)</f>
        <v/>
      </c>
    </row>
    <row r="1045" ht="15" customHeight="1" s="35">
      <c r="A1045" s="48">
        <f>'1_Raw_Games'!D1044</f>
        <v/>
      </c>
      <c r="B1045" s="49">
        <f>'1_Raw_Games'!B1044</f>
        <v/>
      </c>
      <c r="C1045" s="48">
        <f>'1_Raw_Games'!P1044</f>
        <v/>
      </c>
      <c r="D1045" s="34">
        <f>COUNTIFS($A$4:$A$2271,A1045,$B$4:$B$2271,"&gt;"&amp;B1045)</f>
        <v/>
      </c>
      <c r="E1045" s="34">
        <f>IF(D1045&lt;'2_Params'!$B$13,1,0)</f>
        <v/>
      </c>
    </row>
    <row r="1046" ht="15" customHeight="1" s="35">
      <c r="A1046" s="48">
        <f>'1_Raw_Games'!D1045</f>
        <v/>
      </c>
      <c r="B1046" s="49">
        <f>'1_Raw_Games'!B1045</f>
        <v/>
      </c>
      <c r="C1046" s="48">
        <f>'1_Raw_Games'!P1045</f>
        <v/>
      </c>
      <c r="D1046" s="34">
        <f>COUNTIFS($A$4:$A$2271,A1046,$B$4:$B$2271,"&gt;"&amp;B1046)</f>
        <v/>
      </c>
      <c r="E1046" s="34">
        <f>IF(D1046&lt;'2_Params'!$B$13,1,0)</f>
        <v/>
      </c>
    </row>
    <row r="1047" ht="15" customHeight="1" s="35">
      <c r="A1047" s="48">
        <f>'1_Raw_Games'!D1046</f>
        <v/>
      </c>
      <c r="B1047" s="49">
        <f>'1_Raw_Games'!B1046</f>
        <v/>
      </c>
      <c r="C1047" s="48">
        <f>'1_Raw_Games'!P1046</f>
        <v/>
      </c>
      <c r="D1047" s="34">
        <f>COUNTIFS($A$4:$A$2271,A1047,$B$4:$B$2271,"&gt;"&amp;B1047)</f>
        <v/>
      </c>
      <c r="E1047" s="34">
        <f>IF(D1047&lt;'2_Params'!$B$13,1,0)</f>
        <v/>
      </c>
    </row>
    <row r="1048" ht="15" customHeight="1" s="35">
      <c r="A1048" s="48">
        <f>'1_Raw_Games'!D1047</f>
        <v/>
      </c>
      <c r="B1048" s="49">
        <f>'1_Raw_Games'!B1047</f>
        <v/>
      </c>
      <c r="C1048" s="48">
        <f>'1_Raw_Games'!P1047</f>
        <v/>
      </c>
      <c r="D1048" s="34">
        <f>COUNTIFS($A$4:$A$2271,A1048,$B$4:$B$2271,"&gt;"&amp;B1048)</f>
        <v/>
      </c>
      <c r="E1048" s="34">
        <f>IF(D1048&lt;'2_Params'!$B$13,1,0)</f>
        <v/>
      </c>
    </row>
    <row r="1049" ht="15" customHeight="1" s="35">
      <c r="A1049" s="48">
        <f>'1_Raw_Games'!D1048</f>
        <v/>
      </c>
      <c r="B1049" s="49">
        <f>'1_Raw_Games'!B1048</f>
        <v/>
      </c>
      <c r="C1049" s="48">
        <f>'1_Raw_Games'!P1048</f>
        <v/>
      </c>
      <c r="D1049" s="34">
        <f>COUNTIFS($A$4:$A$2271,A1049,$B$4:$B$2271,"&gt;"&amp;B1049)</f>
        <v/>
      </c>
      <c r="E1049" s="34">
        <f>IF(D1049&lt;'2_Params'!$B$13,1,0)</f>
        <v/>
      </c>
    </row>
    <row r="1050" ht="15" customHeight="1" s="35">
      <c r="A1050" s="48">
        <f>'1_Raw_Games'!D1049</f>
        <v/>
      </c>
      <c r="B1050" s="49">
        <f>'1_Raw_Games'!B1049</f>
        <v/>
      </c>
      <c r="C1050" s="48">
        <f>'1_Raw_Games'!P1049</f>
        <v/>
      </c>
      <c r="D1050" s="34">
        <f>COUNTIFS($A$4:$A$2271,A1050,$B$4:$B$2271,"&gt;"&amp;B1050)</f>
        <v/>
      </c>
      <c r="E1050" s="34">
        <f>IF(D1050&lt;'2_Params'!$B$13,1,0)</f>
        <v/>
      </c>
    </row>
    <row r="1051" ht="15" customHeight="1" s="35">
      <c r="A1051" s="48">
        <f>'1_Raw_Games'!D1050</f>
        <v/>
      </c>
      <c r="B1051" s="49">
        <f>'1_Raw_Games'!B1050</f>
        <v/>
      </c>
      <c r="C1051" s="48">
        <f>'1_Raw_Games'!P1050</f>
        <v/>
      </c>
      <c r="D1051" s="34">
        <f>COUNTIFS($A$4:$A$2271,A1051,$B$4:$B$2271,"&gt;"&amp;B1051)</f>
        <v/>
      </c>
      <c r="E1051" s="34">
        <f>IF(D1051&lt;'2_Params'!$B$13,1,0)</f>
        <v/>
      </c>
    </row>
    <row r="1052" ht="15" customHeight="1" s="35">
      <c r="A1052" s="48">
        <f>'1_Raw_Games'!D1051</f>
        <v/>
      </c>
      <c r="B1052" s="49">
        <f>'1_Raw_Games'!B1051</f>
        <v/>
      </c>
      <c r="C1052" s="48">
        <f>'1_Raw_Games'!P1051</f>
        <v/>
      </c>
      <c r="D1052" s="34">
        <f>COUNTIFS($A$4:$A$2271,A1052,$B$4:$B$2271,"&gt;"&amp;B1052)</f>
        <v/>
      </c>
      <c r="E1052" s="34">
        <f>IF(D1052&lt;'2_Params'!$B$13,1,0)</f>
        <v/>
      </c>
    </row>
    <row r="1053" ht="15" customHeight="1" s="35">
      <c r="A1053" s="48">
        <f>'1_Raw_Games'!D1052</f>
        <v/>
      </c>
      <c r="B1053" s="49">
        <f>'1_Raw_Games'!B1052</f>
        <v/>
      </c>
      <c r="C1053" s="48">
        <f>'1_Raw_Games'!P1052</f>
        <v/>
      </c>
      <c r="D1053" s="34">
        <f>COUNTIFS($A$4:$A$2271,A1053,$B$4:$B$2271,"&gt;"&amp;B1053)</f>
        <v/>
      </c>
      <c r="E1053" s="34">
        <f>IF(D1053&lt;'2_Params'!$B$13,1,0)</f>
        <v/>
      </c>
    </row>
    <row r="1054" ht="15" customHeight="1" s="35">
      <c r="A1054" s="48">
        <f>'1_Raw_Games'!D1053</f>
        <v/>
      </c>
      <c r="B1054" s="49">
        <f>'1_Raw_Games'!B1053</f>
        <v/>
      </c>
      <c r="C1054" s="48">
        <f>'1_Raw_Games'!P1053</f>
        <v/>
      </c>
      <c r="D1054" s="34">
        <f>COUNTIFS($A$4:$A$2271,A1054,$B$4:$B$2271,"&gt;"&amp;B1054)</f>
        <v/>
      </c>
      <c r="E1054" s="34">
        <f>IF(D1054&lt;'2_Params'!$B$13,1,0)</f>
        <v/>
      </c>
    </row>
    <row r="1055" ht="15" customHeight="1" s="35">
      <c r="A1055" s="48">
        <f>'1_Raw_Games'!D1054</f>
        <v/>
      </c>
      <c r="B1055" s="49">
        <f>'1_Raw_Games'!B1054</f>
        <v/>
      </c>
      <c r="C1055" s="48">
        <f>'1_Raw_Games'!P1054</f>
        <v/>
      </c>
      <c r="D1055" s="34">
        <f>COUNTIFS($A$4:$A$2271,A1055,$B$4:$B$2271,"&gt;"&amp;B1055)</f>
        <v/>
      </c>
      <c r="E1055" s="34">
        <f>IF(D1055&lt;'2_Params'!$B$13,1,0)</f>
        <v/>
      </c>
    </row>
    <row r="1056" ht="15" customHeight="1" s="35">
      <c r="A1056" s="48">
        <f>'1_Raw_Games'!D1055</f>
        <v/>
      </c>
      <c r="B1056" s="49">
        <f>'1_Raw_Games'!B1055</f>
        <v/>
      </c>
      <c r="C1056" s="48">
        <f>'1_Raw_Games'!P1055</f>
        <v/>
      </c>
      <c r="D1056" s="34">
        <f>COUNTIFS($A$4:$A$2271,A1056,$B$4:$B$2271,"&gt;"&amp;B1056)</f>
        <v/>
      </c>
      <c r="E1056" s="34">
        <f>IF(D1056&lt;'2_Params'!$B$13,1,0)</f>
        <v/>
      </c>
    </row>
    <row r="1057" ht="15" customHeight="1" s="35">
      <c r="A1057" s="48">
        <f>'1_Raw_Games'!D1056</f>
        <v/>
      </c>
      <c r="B1057" s="49">
        <f>'1_Raw_Games'!B1056</f>
        <v/>
      </c>
      <c r="C1057" s="48">
        <f>'1_Raw_Games'!P1056</f>
        <v/>
      </c>
      <c r="D1057" s="34">
        <f>COUNTIFS($A$4:$A$2271,A1057,$B$4:$B$2271,"&gt;"&amp;B1057)</f>
        <v/>
      </c>
      <c r="E1057" s="34">
        <f>IF(D1057&lt;'2_Params'!$B$13,1,0)</f>
        <v/>
      </c>
    </row>
    <row r="1058" ht="15" customHeight="1" s="35">
      <c r="A1058" s="48">
        <f>'1_Raw_Games'!D1057</f>
        <v/>
      </c>
      <c r="B1058" s="49">
        <f>'1_Raw_Games'!B1057</f>
        <v/>
      </c>
      <c r="C1058" s="48">
        <f>'1_Raw_Games'!P1057</f>
        <v/>
      </c>
      <c r="D1058" s="34">
        <f>COUNTIFS($A$4:$A$2271,A1058,$B$4:$B$2271,"&gt;"&amp;B1058)</f>
        <v/>
      </c>
      <c r="E1058" s="34">
        <f>IF(D1058&lt;'2_Params'!$B$13,1,0)</f>
        <v/>
      </c>
    </row>
    <row r="1059" ht="15" customHeight="1" s="35">
      <c r="A1059" s="48">
        <f>'1_Raw_Games'!D1058</f>
        <v/>
      </c>
      <c r="B1059" s="49">
        <f>'1_Raw_Games'!B1058</f>
        <v/>
      </c>
      <c r="C1059" s="48">
        <f>'1_Raw_Games'!P1058</f>
        <v/>
      </c>
      <c r="D1059" s="34">
        <f>COUNTIFS($A$4:$A$2271,A1059,$B$4:$B$2271,"&gt;"&amp;B1059)</f>
        <v/>
      </c>
      <c r="E1059" s="34">
        <f>IF(D1059&lt;'2_Params'!$B$13,1,0)</f>
        <v/>
      </c>
    </row>
    <row r="1060" ht="15" customHeight="1" s="35">
      <c r="A1060" s="48">
        <f>'1_Raw_Games'!D1059</f>
        <v/>
      </c>
      <c r="B1060" s="49">
        <f>'1_Raw_Games'!B1059</f>
        <v/>
      </c>
      <c r="C1060" s="48">
        <f>'1_Raw_Games'!P1059</f>
        <v/>
      </c>
      <c r="D1060" s="34">
        <f>COUNTIFS($A$4:$A$2271,A1060,$B$4:$B$2271,"&gt;"&amp;B1060)</f>
        <v/>
      </c>
      <c r="E1060" s="34">
        <f>IF(D1060&lt;'2_Params'!$B$13,1,0)</f>
        <v/>
      </c>
    </row>
    <row r="1061" ht="15" customHeight="1" s="35">
      <c r="A1061" s="48">
        <f>'1_Raw_Games'!D1060</f>
        <v/>
      </c>
      <c r="B1061" s="49">
        <f>'1_Raw_Games'!B1060</f>
        <v/>
      </c>
      <c r="C1061" s="48">
        <f>'1_Raw_Games'!P1060</f>
        <v/>
      </c>
      <c r="D1061" s="34">
        <f>COUNTIFS($A$4:$A$2271,A1061,$B$4:$B$2271,"&gt;"&amp;B1061)</f>
        <v/>
      </c>
      <c r="E1061" s="34">
        <f>IF(D1061&lt;'2_Params'!$B$13,1,0)</f>
        <v/>
      </c>
    </row>
    <row r="1062" ht="15" customHeight="1" s="35">
      <c r="A1062" s="48">
        <f>'1_Raw_Games'!D1061</f>
        <v/>
      </c>
      <c r="B1062" s="49">
        <f>'1_Raw_Games'!B1061</f>
        <v/>
      </c>
      <c r="C1062" s="48">
        <f>'1_Raw_Games'!P1061</f>
        <v/>
      </c>
      <c r="D1062" s="34">
        <f>COUNTIFS($A$4:$A$2271,A1062,$B$4:$B$2271,"&gt;"&amp;B1062)</f>
        <v/>
      </c>
      <c r="E1062" s="34">
        <f>IF(D1062&lt;'2_Params'!$B$13,1,0)</f>
        <v/>
      </c>
    </row>
    <row r="1063" ht="15" customHeight="1" s="35">
      <c r="A1063" s="48">
        <f>'1_Raw_Games'!D1062</f>
        <v/>
      </c>
      <c r="B1063" s="49">
        <f>'1_Raw_Games'!B1062</f>
        <v/>
      </c>
      <c r="C1063" s="48">
        <f>'1_Raw_Games'!P1062</f>
        <v/>
      </c>
      <c r="D1063" s="34">
        <f>COUNTIFS($A$4:$A$2271,A1063,$B$4:$B$2271,"&gt;"&amp;B1063)</f>
        <v/>
      </c>
      <c r="E1063" s="34">
        <f>IF(D1063&lt;'2_Params'!$B$13,1,0)</f>
        <v/>
      </c>
    </row>
    <row r="1064" ht="15" customHeight="1" s="35">
      <c r="A1064" s="48">
        <f>'1_Raw_Games'!D1063</f>
        <v/>
      </c>
      <c r="B1064" s="49">
        <f>'1_Raw_Games'!B1063</f>
        <v/>
      </c>
      <c r="C1064" s="48">
        <f>'1_Raw_Games'!P1063</f>
        <v/>
      </c>
      <c r="D1064" s="34">
        <f>COUNTIFS($A$4:$A$2271,A1064,$B$4:$B$2271,"&gt;"&amp;B1064)</f>
        <v/>
      </c>
      <c r="E1064" s="34">
        <f>IF(D1064&lt;'2_Params'!$B$13,1,0)</f>
        <v/>
      </c>
    </row>
    <row r="1065" ht="15" customHeight="1" s="35">
      <c r="A1065" s="48">
        <f>'1_Raw_Games'!D1064</f>
        <v/>
      </c>
      <c r="B1065" s="49">
        <f>'1_Raw_Games'!B1064</f>
        <v/>
      </c>
      <c r="C1065" s="48">
        <f>'1_Raw_Games'!P1064</f>
        <v/>
      </c>
      <c r="D1065" s="34">
        <f>COUNTIFS($A$4:$A$2271,A1065,$B$4:$B$2271,"&gt;"&amp;B1065)</f>
        <v/>
      </c>
      <c r="E1065" s="34">
        <f>IF(D1065&lt;'2_Params'!$B$13,1,0)</f>
        <v/>
      </c>
    </row>
    <row r="1066" ht="15" customHeight="1" s="35">
      <c r="A1066" s="48">
        <f>'1_Raw_Games'!D1065</f>
        <v/>
      </c>
      <c r="B1066" s="49">
        <f>'1_Raw_Games'!B1065</f>
        <v/>
      </c>
      <c r="C1066" s="48">
        <f>'1_Raw_Games'!P1065</f>
        <v/>
      </c>
      <c r="D1066" s="34">
        <f>COUNTIFS($A$4:$A$2271,A1066,$B$4:$B$2271,"&gt;"&amp;B1066)</f>
        <v/>
      </c>
      <c r="E1066" s="34">
        <f>IF(D1066&lt;'2_Params'!$B$13,1,0)</f>
        <v/>
      </c>
    </row>
    <row r="1067" ht="15" customHeight="1" s="35">
      <c r="A1067" s="48">
        <f>'1_Raw_Games'!D1066</f>
        <v/>
      </c>
      <c r="B1067" s="49">
        <f>'1_Raw_Games'!B1066</f>
        <v/>
      </c>
      <c r="C1067" s="48">
        <f>'1_Raw_Games'!P1066</f>
        <v/>
      </c>
      <c r="D1067" s="34">
        <f>COUNTIFS($A$4:$A$2271,A1067,$B$4:$B$2271,"&gt;"&amp;B1067)</f>
        <v/>
      </c>
      <c r="E1067" s="34">
        <f>IF(D1067&lt;'2_Params'!$B$13,1,0)</f>
        <v/>
      </c>
    </row>
    <row r="1068" ht="15" customHeight="1" s="35">
      <c r="A1068" s="48">
        <f>'1_Raw_Games'!D1067</f>
        <v/>
      </c>
      <c r="B1068" s="49">
        <f>'1_Raw_Games'!B1067</f>
        <v/>
      </c>
      <c r="C1068" s="48">
        <f>'1_Raw_Games'!P1067</f>
        <v/>
      </c>
      <c r="D1068" s="34">
        <f>COUNTIFS($A$4:$A$2271,A1068,$B$4:$B$2271,"&gt;"&amp;B1068)</f>
        <v/>
      </c>
      <c r="E1068" s="34">
        <f>IF(D1068&lt;'2_Params'!$B$13,1,0)</f>
        <v/>
      </c>
    </row>
    <row r="1069" ht="15" customHeight="1" s="35">
      <c r="A1069" s="48">
        <f>'1_Raw_Games'!D1068</f>
        <v/>
      </c>
      <c r="B1069" s="49">
        <f>'1_Raw_Games'!B1068</f>
        <v/>
      </c>
      <c r="C1069" s="48">
        <f>'1_Raw_Games'!P1068</f>
        <v/>
      </c>
      <c r="D1069" s="34">
        <f>COUNTIFS($A$4:$A$2271,A1069,$B$4:$B$2271,"&gt;"&amp;B1069)</f>
        <v/>
      </c>
      <c r="E1069" s="34">
        <f>IF(D1069&lt;'2_Params'!$B$13,1,0)</f>
        <v/>
      </c>
    </row>
    <row r="1070" ht="15" customHeight="1" s="35">
      <c r="A1070" s="48">
        <f>'1_Raw_Games'!D1069</f>
        <v/>
      </c>
      <c r="B1070" s="49">
        <f>'1_Raw_Games'!B1069</f>
        <v/>
      </c>
      <c r="C1070" s="48">
        <f>'1_Raw_Games'!P1069</f>
        <v/>
      </c>
      <c r="D1070" s="34">
        <f>COUNTIFS($A$4:$A$2271,A1070,$B$4:$B$2271,"&gt;"&amp;B1070)</f>
        <v/>
      </c>
      <c r="E1070" s="34">
        <f>IF(D1070&lt;'2_Params'!$B$13,1,0)</f>
        <v/>
      </c>
    </row>
    <row r="1071" ht="15" customHeight="1" s="35">
      <c r="A1071" s="48">
        <f>'1_Raw_Games'!D1070</f>
        <v/>
      </c>
      <c r="B1071" s="49">
        <f>'1_Raw_Games'!B1070</f>
        <v/>
      </c>
      <c r="C1071" s="48">
        <f>'1_Raw_Games'!P1070</f>
        <v/>
      </c>
      <c r="D1071" s="34">
        <f>COUNTIFS($A$4:$A$2271,A1071,$B$4:$B$2271,"&gt;"&amp;B1071)</f>
        <v/>
      </c>
      <c r="E1071" s="34">
        <f>IF(D1071&lt;'2_Params'!$B$13,1,0)</f>
        <v/>
      </c>
    </row>
    <row r="1072" ht="15" customHeight="1" s="35">
      <c r="A1072" s="48">
        <f>'1_Raw_Games'!D1071</f>
        <v/>
      </c>
      <c r="B1072" s="49">
        <f>'1_Raw_Games'!B1071</f>
        <v/>
      </c>
      <c r="C1072" s="48">
        <f>'1_Raw_Games'!P1071</f>
        <v/>
      </c>
      <c r="D1072" s="34">
        <f>COUNTIFS($A$4:$A$2271,A1072,$B$4:$B$2271,"&gt;"&amp;B1072)</f>
        <v/>
      </c>
      <c r="E1072" s="34">
        <f>IF(D1072&lt;'2_Params'!$B$13,1,0)</f>
        <v/>
      </c>
    </row>
    <row r="1073" ht="15" customHeight="1" s="35">
      <c r="A1073" s="48">
        <f>'1_Raw_Games'!D1072</f>
        <v/>
      </c>
      <c r="B1073" s="49">
        <f>'1_Raw_Games'!B1072</f>
        <v/>
      </c>
      <c r="C1073" s="48">
        <f>'1_Raw_Games'!P1072</f>
        <v/>
      </c>
      <c r="D1073" s="34">
        <f>COUNTIFS($A$4:$A$2271,A1073,$B$4:$B$2271,"&gt;"&amp;B1073)</f>
        <v/>
      </c>
      <c r="E1073" s="34">
        <f>IF(D1073&lt;'2_Params'!$B$13,1,0)</f>
        <v/>
      </c>
    </row>
    <row r="1074" ht="15" customHeight="1" s="35">
      <c r="A1074" s="48">
        <f>'1_Raw_Games'!D1073</f>
        <v/>
      </c>
      <c r="B1074" s="49">
        <f>'1_Raw_Games'!B1073</f>
        <v/>
      </c>
      <c r="C1074" s="48">
        <f>'1_Raw_Games'!P1073</f>
        <v/>
      </c>
      <c r="D1074" s="34">
        <f>COUNTIFS($A$4:$A$2271,A1074,$B$4:$B$2271,"&gt;"&amp;B1074)</f>
        <v/>
      </c>
      <c r="E1074" s="34">
        <f>IF(D1074&lt;'2_Params'!$B$13,1,0)</f>
        <v/>
      </c>
    </row>
    <row r="1075" ht="15" customHeight="1" s="35">
      <c r="A1075" s="48">
        <f>'1_Raw_Games'!D1074</f>
        <v/>
      </c>
      <c r="B1075" s="49">
        <f>'1_Raw_Games'!B1074</f>
        <v/>
      </c>
      <c r="C1075" s="48">
        <f>'1_Raw_Games'!P1074</f>
        <v/>
      </c>
      <c r="D1075" s="34">
        <f>COUNTIFS($A$4:$A$2271,A1075,$B$4:$B$2271,"&gt;"&amp;B1075)</f>
        <v/>
      </c>
      <c r="E1075" s="34">
        <f>IF(D1075&lt;'2_Params'!$B$13,1,0)</f>
        <v/>
      </c>
    </row>
    <row r="1076" ht="15" customHeight="1" s="35">
      <c r="A1076" s="48">
        <f>'1_Raw_Games'!D1075</f>
        <v/>
      </c>
      <c r="B1076" s="49">
        <f>'1_Raw_Games'!B1075</f>
        <v/>
      </c>
      <c r="C1076" s="48">
        <f>'1_Raw_Games'!P1075</f>
        <v/>
      </c>
      <c r="D1076" s="34">
        <f>COUNTIFS($A$4:$A$2271,A1076,$B$4:$B$2271,"&gt;"&amp;B1076)</f>
        <v/>
      </c>
      <c r="E1076" s="34">
        <f>IF(D1076&lt;'2_Params'!$B$13,1,0)</f>
        <v/>
      </c>
    </row>
    <row r="1077" ht="15" customHeight="1" s="35">
      <c r="A1077" s="48">
        <f>'1_Raw_Games'!D1076</f>
        <v/>
      </c>
      <c r="B1077" s="49">
        <f>'1_Raw_Games'!B1076</f>
        <v/>
      </c>
      <c r="C1077" s="48">
        <f>'1_Raw_Games'!P1076</f>
        <v/>
      </c>
      <c r="D1077" s="34">
        <f>COUNTIFS($A$4:$A$2271,A1077,$B$4:$B$2271,"&gt;"&amp;B1077)</f>
        <v/>
      </c>
      <c r="E1077" s="34">
        <f>IF(D1077&lt;'2_Params'!$B$13,1,0)</f>
        <v/>
      </c>
    </row>
    <row r="1078" ht="15" customHeight="1" s="35">
      <c r="A1078" s="48">
        <f>'1_Raw_Games'!D1077</f>
        <v/>
      </c>
      <c r="B1078" s="49">
        <f>'1_Raw_Games'!B1077</f>
        <v/>
      </c>
      <c r="C1078" s="48">
        <f>'1_Raw_Games'!P1077</f>
        <v/>
      </c>
      <c r="D1078" s="34">
        <f>COUNTIFS($A$4:$A$2271,A1078,$B$4:$B$2271,"&gt;"&amp;B1078)</f>
        <v/>
      </c>
      <c r="E1078" s="34">
        <f>IF(D1078&lt;'2_Params'!$B$13,1,0)</f>
        <v/>
      </c>
    </row>
    <row r="1079" ht="15" customHeight="1" s="35">
      <c r="A1079" s="48">
        <f>'1_Raw_Games'!D1078</f>
        <v/>
      </c>
      <c r="B1079" s="49">
        <f>'1_Raw_Games'!B1078</f>
        <v/>
      </c>
      <c r="C1079" s="48">
        <f>'1_Raw_Games'!P1078</f>
        <v/>
      </c>
      <c r="D1079" s="34">
        <f>COUNTIFS($A$4:$A$2271,A1079,$B$4:$B$2271,"&gt;"&amp;B1079)</f>
        <v/>
      </c>
      <c r="E1079" s="34">
        <f>IF(D1079&lt;'2_Params'!$B$13,1,0)</f>
        <v/>
      </c>
    </row>
    <row r="1080" ht="15" customHeight="1" s="35">
      <c r="A1080" s="48">
        <f>'1_Raw_Games'!D1079</f>
        <v/>
      </c>
      <c r="B1080" s="49">
        <f>'1_Raw_Games'!B1079</f>
        <v/>
      </c>
      <c r="C1080" s="48">
        <f>'1_Raw_Games'!P1079</f>
        <v/>
      </c>
      <c r="D1080" s="34">
        <f>COUNTIFS($A$4:$A$2271,A1080,$B$4:$B$2271,"&gt;"&amp;B1080)</f>
        <v/>
      </c>
      <c r="E1080" s="34">
        <f>IF(D1080&lt;'2_Params'!$B$13,1,0)</f>
        <v/>
      </c>
    </row>
    <row r="1081" ht="15" customHeight="1" s="35">
      <c r="A1081" s="48">
        <f>'1_Raw_Games'!D1080</f>
        <v/>
      </c>
      <c r="B1081" s="49">
        <f>'1_Raw_Games'!B1080</f>
        <v/>
      </c>
      <c r="C1081" s="48">
        <f>'1_Raw_Games'!P1080</f>
        <v/>
      </c>
      <c r="D1081" s="34">
        <f>COUNTIFS($A$4:$A$2271,A1081,$B$4:$B$2271,"&gt;"&amp;B1081)</f>
        <v/>
      </c>
      <c r="E1081" s="34">
        <f>IF(D1081&lt;'2_Params'!$B$13,1,0)</f>
        <v/>
      </c>
    </row>
    <row r="1082" ht="15" customHeight="1" s="35">
      <c r="A1082" s="48">
        <f>'1_Raw_Games'!D1081</f>
        <v/>
      </c>
      <c r="B1082" s="49">
        <f>'1_Raw_Games'!B1081</f>
        <v/>
      </c>
      <c r="C1082" s="48">
        <f>'1_Raw_Games'!P1081</f>
        <v/>
      </c>
      <c r="D1082" s="34">
        <f>COUNTIFS($A$4:$A$2271,A1082,$B$4:$B$2271,"&gt;"&amp;B1082)</f>
        <v/>
      </c>
      <c r="E1082" s="34">
        <f>IF(D1082&lt;'2_Params'!$B$13,1,0)</f>
        <v/>
      </c>
    </row>
    <row r="1083" ht="15" customHeight="1" s="35">
      <c r="A1083" s="48">
        <f>'1_Raw_Games'!D1082</f>
        <v/>
      </c>
      <c r="B1083" s="49">
        <f>'1_Raw_Games'!B1082</f>
        <v/>
      </c>
      <c r="C1083" s="48">
        <f>'1_Raw_Games'!P1082</f>
        <v/>
      </c>
      <c r="D1083" s="34">
        <f>COUNTIFS($A$4:$A$2271,A1083,$B$4:$B$2271,"&gt;"&amp;B1083)</f>
        <v/>
      </c>
      <c r="E1083" s="34">
        <f>IF(D1083&lt;'2_Params'!$B$13,1,0)</f>
        <v/>
      </c>
    </row>
    <row r="1084" ht="15" customHeight="1" s="35">
      <c r="A1084" s="48">
        <f>'1_Raw_Games'!D1083</f>
        <v/>
      </c>
      <c r="B1084" s="49">
        <f>'1_Raw_Games'!B1083</f>
        <v/>
      </c>
      <c r="C1084" s="48">
        <f>'1_Raw_Games'!P1083</f>
        <v/>
      </c>
      <c r="D1084" s="34">
        <f>COUNTIFS($A$4:$A$2271,A1084,$B$4:$B$2271,"&gt;"&amp;B1084)</f>
        <v/>
      </c>
      <c r="E1084" s="34">
        <f>IF(D1084&lt;'2_Params'!$B$13,1,0)</f>
        <v/>
      </c>
    </row>
    <row r="1085" ht="15" customHeight="1" s="35">
      <c r="A1085" s="48">
        <f>'1_Raw_Games'!D1084</f>
        <v/>
      </c>
      <c r="B1085" s="49">
        <f>'1_Raw_Games'!B1084</f>
        <v/>
      </c>
      <c r="C1085" s="48">
        <f>'1_Raw_Games'!P1084</f>
        <v/>
      </c>
      <c r="D1085" s="34">
        <f>COUNTIFS($A$4:$A$2271,A1085,$B$4:$B$2271,"&gt;"&amp;B1085)</f>
        <v/>
      </c>
      <c r="E1085" s="34">
        <f>IF(D1085&lt;'2_Params'!$B$13,1,0)</f>
        <v/>
      </c>
    </row>
    <row r="1086" ht="15" customHeight="1" s="35">
      <c r="A1086" s="48">
        <f>'1_Raw_Games'!D1085</f>
        <v/>
      </c>
      <c r="B1086" s="49">
        <f>'1_Raw_Games'!B1085</f>
        <v/>
      </c>
      <c r="C1086" s="48">
        <f>'1_Raw_Games'!P1085</f>
        <v/>
      </c>
      <c r="D1086" s="34">
        <f>COUNTIFS($A$4:$A$2271,A1086,$B$4:$B$2271,"&gt;"&amp;B1086)</f>
        <v/>
      </c>
      <c r="E1086" s="34">
        <f>IF(D1086&lt;'2_Params'!$B$13,1,0)</f>
        <v/>
      </c>
    </row>
    <row r="1087" ht="15" customHeight="1" s="35">
      <c r="A1087" s="48">
        <f>'1_Raw_Games'!D1086</f>
        <v/>
      </c>
      <c r="B1087" s="49">
        <f>'1_Raw_Games'!B1086</f>
        <v/>
      </c>
      <c r="C1087" s="48">
        <f>'1_Raw_Games'!P1086</f>
        <v/>
      </c>
      <c r="D1087" s="34">
        <f>COUNTIFS($A$4:$A$2271,A1087,$B$4:$B$2271,"&gt;"&amp;B1087)</f>
        <v/>
      </c>
      <c r="E1087" s="34">
        <f>IF(D1087&lt;'2_Params'!$B$13,1,0)</f>
        <v/>
      </c>
    </row>
    <row r="1088" ht="15" customHeight="1" s="35">
      <c r="A1088" s="48">
        <f>'1_Raw_Games'!D1087</f>
        <v/>
      </c>
      <c r="B1088" s="49">
        <f>'1_Raw_Games'!B1087</f>
        <v/>
      </c>
      <c r="C1088" s="48">
        <f>'1_Raw_Games'!P1087</f>
        <v/>
      </c>
      <c r="D1088" s="34">
        <f>COUNTIFS($A$4:$A$2271,A1088,$B$4:$B$2271,"&gt;"&amp;B1088)</f>
        <v/>
      </c>
      <c r="E1088" s="34">
        <f>IF(D1088&lt;'2_Params'!$B$13,1,0)</f>
        <v/>
      </c>
    </row>
    <row r="1089" ht="15" customHeight="1" s="35">
      <c r="A1089" s="48">
        <f>'1_Raw_Games'!D1088</f>
        <v/>
      </c>
      <c r="B1089" s="49">
        <f>'1_Raw_Games'!B1088</f>
        <v/>
      </c>
      <c r="C1089" s="48">
        <f>'1_Raw_Games'!P1088</f>
        <v/>
      </c>
      <c r="D1089" s="34">
        <f>COUNTIFS($A$4:$A$2271,A1089,$B$4:$B$2271,"&gt;"&amp;B1089)</f>
        <v/>
      </c>
      <c r="E1089" s="34">
        <f>IF(D1089&lt;'2_Params'!$B$13,1,0)</f>
        <v/>
      </c>
    </row>
    <row r="1090" ht="15" customHeight="1" s="35">
      <c r="A1090" s="48">
        <f>'1_Raw_Games'!D1089</f>
        <v/>
      </c>
      <c r="B1090" s="49">
        <f>'1_Raw_Games'!B1089</f>
        <v/>
      </c>
      <c r="C1090" s="48">
        <f>'1_Raw_Games'!P1089</f>
        <v/>
      </c>
      <c r="D1090" s="34">
        <f>COUNTIFS($A$4:$A$2271,A1090,$B$4:$B$2271,"&gt;"&amp;B1090)</f>
        <v/>
      </c>
      <c r="E1090" s="34">
        <f>IF(D1090&lt;'2_Params'!$B$13,1,0)</f>
        <v/>
      </c>
    </row>
    <row r="1091" ht="15" customHeight="1" s="35">
      <c r="A1091" s="48">
        <f>'1_Raw_Games'!D1090</f>
        <v/>
      </c>
      <c r="B1091" s="49">
        <f>'1_Raw_Games'!B1090</f>
        <v/>
      </c>
      <c r="C1091" s="48">
        <f>'1_Raw_Games'!P1090</f>
        <v/>
      </c>
      <c r="D1091" s="34">
        <f>COUNTIFS($A$4:$A$2271,A1091,$B$4:$B$2271,"&gt;"&amp;B1091)</f>
        <v/>
      </c>
      <c r="E1091" s="34">
        <f>IF(D1091&lt;'2_Params'!$B$13,1,0)</f>
        <v/>
      </c>
    </row>
    <row r="1092" ht="15" customHeight="1" s="35">
      <c r="A1092" s="48">
        <f>'1_Raw_Games'!D1091</f>
        <v/>
      </c>
      <c r="B1092" s="49">
        <f>'1_Raw_Games'!B1091</f>
        <v/>
      </c>
      <c r="C1092" s="48">
        <f>'1_Raw_Games'!P1091</f>
        <v/>
      </c>
      <c r="D1092" s="34">
        <f>COUNTIFS($A$4:$A$2271,A1092,$B$4:$B$2271,"&gt;"&amp;B1092)</f>
        <v/>
      </c>
      <c r="E1092" s="34">
        <f>IF(D1092&lt;'2_Params'!$B$13,1,0)</f>
        <v/>
      </c>
    </row>
    <row r="1093" ht="15" customHeight="1" s="35">
      <c r="A1093" s="48">
        <f>'1_Raw_Games'!D1092</f>
        <v/>
      </c>
      <c r="B1093" s="49">
        <f>'1_Raw_Games'!B1092</f>
        <v/>
      </c>
      <c r="C1093" s="48">
        <f>'1_Raw_Games'!P1092</f>
        <v/>
      </c>
      <c r="D1093" s="34">
        <f>COUNTIFS($A$4:$A$2271,A1093,$B$4:$B$2271,"&gt;"&amp;B1093)</f>
        <v/>
      </c>
      <c r="E1093" s="34">
        <f>IF(D1093&lt;'2_Params'!$B$13,1,0)</f>
        <v/>
      </c>
    </row>
    <row r="1094" ht="15" customHeight="1" s="35">
      <c r="A1094" s="48">
        <f>'1_Raw_Games'!D1093</f>
        <v/>
      </c>
      <c r="B1094" s="49">
        <f>'1_Raw_Games'!B1093</f>
        <v/>
      </c>
      <c r="C1094" s="48">
        <f>'1_Raw_Games'!P1093</f>
        <v/>
      </c>
      <c r="D1094" s="34">
        <f>COUNTIFS($A$4:$A$2271,A1094,$B$4:$B$2271,"&gt;"&amp;B1094)</f>
        <v/>
      </c>
      <c r="E1094" s="34">
        <f>IF(D1094&lt;'2_Params'!$B$13,1,0)</f>
        <v/>
      </c>
    </row>
    <row r="1095" ht="15" customHeight="1" s="35">
      <c r="A1095" s="48">
        <f>'1_Raw_Games'!D1094</f>
        <v/>
      </c>
      <c r="B1095" s="49">
        <f>'1_Raw_Games'!B1094</f>
        <v/>
      </c>
      <c r="C1095" s="48">
        <f>'1_Raw_Games'!P1094</f>
        <v/>
      </c>
      <c r="D1095" s="34">
        <f>COUNTIFS($A$4:$A$2271,A1095,$B$4:$B$2271,"&gt;"&amp;B1095)</f>
        <v/>
      </c>
      <c r="E1095" s="34">
        <f>IF(D1095&lt;'2_Params'!$B$13,1,0)</f>
        <v/>
      </c>
    </row>
    <row r="1096" ht="15" customHeight="1" s="35">
      <c r="A1096" s="48">
        <f>'1_Raw_Games'!D1095</f>
        <v/>
      </c>
      <c r="B1096" s="49">
        <f>'1_Raw_Games'!B1095</f>
        <v/>
      </c>
      <c r="C1096" s="48">
        <f>'1_Raw_Games'!P1095</f>
        <v/>
      </c>
      <c r="D1096" s="34">
        <f>COUNTIFS($A$4:$A$2271,A1096,$B$4:$B$2271,"&gt;"&amp;B1096)</f>
        <v/>
      </c>
      <c r="E1096" s="34">
        <f>IF(D1096&lt;'2_Params'!$B$13,1,0)</f>
        <v/>
      </c>
    </row>
    <row r="1097" ht="15" customHeight="1" s="35">
      <c r="A1097" s="48">
        <f>'1_Raw_Games'!D1096</f>
        <v/>
      </c>
      <c r="B1097" s="49">
        <f>'1_Raw_Games'!B1096</f>
        <v/>
      </c>
      <c r="C1097" s="48">
        <f>'1_Raw_Games'!P1096</f>
        <v/>
      </c>
      <c r="D1097" s="34">
        <f>COUNTIFS($A$4:$A$2271,A1097,$B$4:$B$2271,"&gt;"&amp;B1097)</f>
        <v/>
      </c>
      <c r="E1097" s="34">
        <f>IF(D1097&lt;'2_Params'!$B$13,1,0)</f>
        <v/>
      </c>
    </row>
    <row r="1098" ht="15" customHeight="1" s="35">
      <c r="A1098" s="48">
        <f>'1_Raw_Games'!D1097</f>
        <v/>
      </c>
      <c r="B1098" s="49">
        <f>'1_Raw_Games'!B1097</f>
        <v/>
      </c>
      <c r="C1098" s="48">
        <f>'1_Raw_Games'!P1097</f>
        <v/>
      </c>
      <c r="D1098" s="34">
        <f>COUNTIFS($A$4:$A$2271,A1098,$B$4:$B$2271,"&gt;"&amp;B1098)</f>
        <v/>
      </c>
      <c r="E1098" s="34">
        <f>IF(D1098&lt;'2_Params'!$B$13,1,0)</f>
        <v/>
      </c>
    </row>
    <row r="1099" ht="15" customHeight="1" s="35">
      <c r="A1099" s="48">
        <f>'1_Raw_Games'!D1098</f>
        <v/>
      </c>
      <c r="B1099" s="49">
        <f>'1_Raw_Games'!B1098</f>
        <v/>
      </c>
      <c r="C1099" s="48">
        <f>'1_Raw_Games'!P1098</f>
        <v/>
      </c>
      <c r="D1099" s="34">
        <f>COUNTIFS($A$4:$A$2271,A1099,$B$4:$B$2271,"&gt;"&amp;B1099)</f>
        <v/>
      </c>
      <c r="E1099" s="34">
        <f>IF(D1099&lt;'2_Params'!$B$13,1,0)</f>
        <v/>
      </c>
    </row>
    <row r="1100" ht="15" customHeight="1" s="35">
      <c r="A1100" s="48">
        <f>'1_Raw_Games'!D1099</f>
        <v/>
      </c>
      <c r="B1100" s="49">
        <f>'1_Raw_Games'!B1099</f>
        <v/>
      </c>
      <c r="C1100" s="48">
        <f>'1_Raw_Games'!P1099</f>
        <v/>
      </c>
      <c r="D1100" s="34">
        <f>COUNTIFS($A$4:$A$2271,A1100,$B$4:$B$2271,"&gt;"&amp;B1100)</f>
        <v/>
      </c>
      <c r="E1100" s="34">
        <f>IF(D1100&lt;'2_Params'!$B$13,1,0)</f>
        <v/>
      </c>
    </row>
    <row r="1101" ht="15" customHeight="1" s="35">
      <c r="A1101" s="48">
        <f>'1_Raw_Games'!D1100</f>
        <v/>
      </c>
      <c r="B1101" s="49">
        <f>'1_Raw_Games'!B1100</f>
        <v/>
      </c>
      <c r="C1101" s="48">
        <f>'1_Raw_Games'!P1100</f>
        <v/>
      </c>
      <c r="D1101" s="34">
        <f>COUNTIFS($A$4:$A$2271,A1101,$B$4:$B$2271,"&gt;"&amp;B1101)</f>
        <v/>
      </c>
      <c r="E1101" s="34">
        <f>IF(D1101&lt;'2_Params'!$B$13,1,0)</f>
        <v/>
      </c>
    </row>
    <row r="1102" ht="15" customHeight="1" s="35">
      <c r="A1102" s="48">
        <f>'1_Raw_Games'!D1101</f>
        <v/>
      </c>
      <c r="B1102" s="49">
        <f>'1_Raw_Games'!B1101</f>
        <v/>
      </c>
      <c r="C1102" s="48">
        <f>'1_Raw_Games'!P1101</f>
        <v/>
      </c>
      <c r="D1102" s="34">
        <f>COUNTIFS($A$4:$A$2271,A1102,$B$4:$B$2271,"&gt;"&amp;B1102)</f>
        <v/>
      </c>
      <c r="E1102" s="34">
        <f>IF(D1102&lt;'2_Params'!$B$13,1,0)</f>
        <v/>
      </c>
    </row>
    <row r="1103" ht="15" customHeight="1" s="35">
      <c r="A1103" s="48">
        <f>'1_Raw_Games'!D1102</f>
        <v/>
      </c>
      <c r="B1103" s="49">
        <f>'1_Raw_Games'!B1102</f>
        <v/>
      </c>
      <c r="C1103" s="48">
        <f>'1_Raw_Games'!P1102</f>
        <v/>
      </c>
      <c r="D1103" s="34">
        <f>COUNTIFS($A$4:$A$2271,A1103,$B$4:$B$2271,"&gt;"&amp;B1103)</f>
        <v/>
      </c>
      <c r="E1103" s="34">
        <f>IF(D1103&lt;'2_Params'!$B$13,1,0)</f>
        <v/>
      </c>
    </row>
    <row r="1104" ht="15" customHeight="1" s="35">
      <c r="A1104" s="48">
        <f>'1_Raw_Games'!D1103</f>
        <v/>
      </c>
      <c r="B1104" s="49">
        <f>'1_Raw_Games'!B1103</f>
        <v/>
      </c>
      <c r="C1104" s="48">
        <f>'1_Raw_Games'!P1103</f>
        <v/>
      </c>
      <c r="D1104" s="34">
        <f>COUNTIFS($A$4:$A$2271,A1104,$B$4:$B$2271,"&gt;"&amp;B1104)</f>
        <v/>
      </c>
      <c r="E1104" s="34">
        <f>IF(D1104&lt;'2_Params'!$B$13,1,0)</f>
        <v/>
      </c>
    </row>
    <row r="1105" ht="15" customHeight="1" s="35">
      <c r="A1105" s="48">
        <f>'1_Raw_Games'!D1104</f>
        <v/>
      </c>
      <c r="B1105" s="49">
        <f>'1_Raw_Games'!B1104</f>
        <v/>
      </c>
      <c r="C1105" s="48">
        <f>'1_Raw_Games'!P1104</f>
        <v/>
      </c>
      <c r="D1105" s="34">
        <f>COUNTIFS($A$4:$A$2271,A1105,$B$4:$B$2271,"&gt;"&amp;B1105)</f>
        <v/>
      </c>
      <c r="E1105" s="34">
        <f>IF(D1105&lt;'2_Params'!$B$13,1,0)</f>
        <v/>
      </c>
    </row>
    <row r="1106" ht="15" customHeight="1" s="35">
      <c r="A1106" s="48">
        <f>'1_Raw_Games'!D1105</f>
        <v/>
      </c>
      <c r="B1106" s="49">
        <f>'1_Raw_Games'!B1105</f>
        <v/>
      </c>
      <c r="C1106" s="48">
        <f>'1_Raw_Games'!P1105</f>
        <v/>
      </c>
      <c r="D1106" s="34">
        <f>COUNTIFS($A$4:$A$2271,A1106,$B$4:$B$2271,"&gt;"&amp;B1106)</f>
        <v/>
      </c>
      <c r="E1106" s="34">
        <f>IF(D1106&lt;'2_Params'!$B$13,1,0)</f>
        <v/>
      </c>
    </row>
    <row r="1107" ht="15" customHeight="1" s="35">
      <c r="A1107" s="48">
        <f>'1_Raw_Games'!D1106</f>
        <v/>
      </c>
      <c r="B1107" s="49">
        <f>'1_Raw_Games'!B1106</f>
        <v/>
      </c>
      <c r="C1107" s="48">
        <f>'1_Raw_Games'!P1106</f>
        <v/>
      </c>
      <c r="D1107" s="34">
        <f>COUNTIFS($A$4:$A$2271,A1107,$B$4:$B$2271,"&gt;"&amp;B1107)</f>
        <v/>
      </c>
      <c r="E1107" s="34">
        <f>IF(D1107&lt;'2_Params'!$B$13,1,0)</f>
        <v/>
      </c>
    </row>
    <row r="1108" ht="15" customHeight="1" s="35">
      <c r="A1108" s="48">
        <f>'1_Raw_Games'!D1107</f>
        <v/>
      </c>
      <c r="B1108" s="49">
        <f>'1_Raw_Games'!B1107</f>
        <v/>
      </c>
      <c r="C1108" s="48">
        <f>'1_Raw_Games'!P1107</f>
        <v/>
      </c>
      <c r="D1108" s="34">
        <f>COUNTIFS($A$4:$A$2271,A1108,$B$4:$B$2271,"&gt;"&amp;B1108)</f>
        <v/>
      </c>
      <c r="E1108" s="34">
        <f>IF(D1108&lt;'2_Params'!$B$13,1,0)</f>
        <v/>
      </c>
    </row>
    <row r="1109" ht="15" customHeight="1" s="35">
      <c r="A1109" s="48">
        <f>'1_Raw_Games'!D1108</f>
        <v/>
      </c>
      <c r="B1109" s="49">
        <f>'1_Raw_Games'!B1108</f>
        <v/>
      </c>
      <c r="C1109" s="48">
        <f>'1_Raw_Games'!P1108</f>
        <v/>
      </c>
      <c r="D1109" s="34">
        <f>COUNTIFS($A$4:$A$2271,A1109,$B$4:$B$2271,"&gt;"&amp;B1109)</f>
        <v/>
      </c>
      <c r="E1109" s="34">
        <f>IF(D1109&lt;'2_Params'!$B$13,1,0)</f>
        <v/>
      </c>
    </row>
    <row r="1110" ht="15" customHeight="1" s="35">
      <c r="A1110" s="48">
        <f>'1_Raw_Games'!D1109</f>
        <v/>
      </c>
      <c r="B1110" s="49">
        <f>'1_Raw_Games'!B1109</f>
        <v/>
      </c>
      <c r="C1110" s="48">
        <f>'1_Raw_Games'!P1109</f>
        <v/>
      </c>
      <c r="D1110" s="34">
        <f>COUNTIFS($A$4:$A$2271,A1110,$B$4:$B$2271,"&gt;"&amp;B1110)</f>
        <v/>
      </c>
      <c r="E1110" s="34">
        <f>IF(D1110&lt;'2_Params'!$B$13,1,0)</f>
        <v/>
      </c>
    </row>
    <row r="1111" ht="15" customHeight="1" s="35">
      <c r="A1111" s="48">
        <f>'1_Raw_Games'!D1110</f>
        <v/>
      </c>
      <c r="B1111" s="49">
        <f>'1_Raw_Games'!B1110</f>
        <v/>
      </c>
      <c r="C1111" s="48">
        <f>'1_Raw_Games'!P1110</f>
        <v/>
      </c>
      <c r="D1111" s="34">
        <f>COUNTIFS($A$4:$A$2271,A1111,$B$4:$B$2271,"&gt;"&amp;B1111)</f>
        <v/>
      </c>
      <c r="E1111" s="34">
        <f>IF(D1111&lt;'2_Params'!$B$13,1,0)</f>
        <v/>
      </c>
    </row>
    <row r="1112" ht="15" customHeight="1" s="35">
      <c r="A1112" s="48">
        <f>'1_Raw_Games'!D1111</f>
        <v/>
      </c>
      <c r="B1112" s="49">
        <f>'1_Raw_Games'!B1111</f>
        <v/>
      </c>
      <c r="C1112" s="48">
        <f>'1_Raw_Games'!P1111</f>
        <v/>
      </c>
      <c r="D1112" s="34">
        <f>COUNTIFS($A$4:$A$2271,A1112,$B$4:$B$2271,"&gt;"&amp;B1112)</f>
        <v/>
      </c>
      <c r="E1112" s="34">
        <f>IF(D1112&lt;'2_Params'!$B$13,1,0)</f>
        <v/>
      </c>
    </row>
    <row r="1113" ht="15" customHeight="1" s="35">
      <c r="A1113" s="48">
        <f>'1_Raw_Games'!D1112</f>
        <v/>
      </c>
      <c r="B1113" s="49">
        <f>'1_Raw_Games'!B1112</f>
        <v/>
      </c>
      <c r="C1113" s="48">
        <f>'1_Raw_Games'!P1112</f>
        <v/>
      </c>
      <c r="D1113" s="34">
        <f>COUNTIFS($A$4:$A$2271,A1113,$B$4:$B$2271,"&gt;"&amp;B1113)</f>
        <v/>
      </c>
      <c r="E1113" s="34">
        <f>IF(D1113&lt;'2_Params'!$B$13,1,0)</f>
        <v/>
      </c>
    </row>
    <row r="1114" ht="15" customHeight="1" s="35">
      <c r="A1114" s="48">
        <f>'1_Raw_Games'!D1113</f>
        <v/>
      </c>
      <c r="B1114" s="49">
        <f>'1_Raw_Games'!B1113</f>
        <v/>
      </c>
      <c r="C1114" s="48">
        <f>'1_Raw_Games'!P1113</f>
        <v/>
      </c>
      <c r="D1114" s="34">
        <f>COUNTIFS($A$4:$A$2271,A1114,$B$4:$B$2271,"&gt;"&amp;B1114)</f>
        <v/>
      </c>
      <c r="E1114" s="34">
        <f>IF(D1114&lt;'2_Params'!$B$13,1,0)</f>
        <v/>
      </c>
    </row>
    <row r="1115" ht="15" customHeight="1" s="35">
      <c r="A1115" s="48">
        <f>'1_Raw_Games'!D1114</f>
        <v/>
      </c>
      <c r="B1115" s="49">
        <f>'1_Raw_Games'!B1114</f>
        <v/>
      </c>
      <c r="C1115" s="48">
        <f>'1_Raw_Games'!P1114</f>
        <v/>
      </c>
      <c r="D1115" s="34">
        <f>COUNTIFS($A$4:$A$2271,A1115,$B$4:$B$2271,"&gt;"&amp;B1115)</f>
        <v/>
      </c>
      <c r="E1115" s="34">
        <f>IF(D1115&lt;'2_Params'!$B$13,1,0)</f>
        <v/>
      </c>
    </row>
    <row r="1116" ht="15" customHeight="1" s="35">
      <c r="A1116" s="48">
        <f>'1_Raw_Games'!D1115</f>
        <v/>
      </c>
      <c r="B1116" s="49">
        <f>'1_Raw_Games'!B1115</f>
        <v/>
      </c>
      <c r="C1116" s="48">
        <f>'1_Raw_Games'!P1115</f>
        <v/>
      </c>
      <c r="D1116" s="34">
        <f>COUNTIFS($A$4:$A$2271,A1116,$B$4:$B$2271,"&gt;"&amp;B1116)</f>
        <v/>
      </c>
      <c r="E1116" s="34">
        <f>IF(D1116&lt;'2_Params'!$B$13,1,0)</f>
        <v/>
      </c>
    </row>
    <row r="1117" ht="15" customHeight="1" s="35">
      <c r="A1117" s="48">
        <f>'1_Raw_Games'!D1116</f>
        <v/>
      </c>
      <c r="B1117" s="49">
        <f>'1_Raw_Games'!B1116</f>
        <v/>
      </c>
      <c r="C1117" s="48">
        <f>'1_Raw_Games'!P1116</f>
        <v/>
      </c>
      <c r="D1117" s="34">
        <f>COUNTIFS($A$4:$A$2271,A1117,$B$4:$B$2271,"&gt;"&amp;B1117)</f>
        <v/>
      </c>
      <c r="E1117" s="34">
        <f>IF(D1117&lt;'2_Params'!$B$13,1,0)</f>
        <v/>
      </c>
    </row>
    <row r="1118" ht="15" customHeight="1" s="35">
      <c r="A1118" s="48">
        <f>'1_Raw_Games'!D1117</f>
        <v/>
      </c>
      <c r="B1118" s="49">
        <f>'1_Raw_Games'!B1117</f>
        <v/>
      </c>
      <c r="C1118" s="48">
        <f>'1_Raw_Games'!P1117</f>
        <v/>
      </c>
      <c r="D1118" s="34">
        <f>COUNTIFS($A$4:$A$2271,A1118,$B$4:$B$2271,"&gt;"&amp;B1118)</f>
        <v/>
      </c>
      <c r="E1118" s="34">
        <f>IF(D1118&lt;'2_Params'!$B$13,1,0)</f>
        <v/>
      </c>
    </row>
    <row r="1119" ht="15" customHeight="1" s="35">
      <c r="A1119" s="48">
        <f>'1_Raw_Games'!D1118</f>
        <v/>
      </c>
      <c r="B1119" s="49">
        <f>'1_Raw_Games'!B1118</f>
        <v/>
      </c>
      <c r="C1119" s="48">
        <f>'1_Raw_Games'!P1118</f>
        <v/>
      </c>
      <c r="D1119" s="34">
        <f>COUNTIFS($A$4:$A$2271,A1119,$B$4:$B$2271,"&gt;"&amp;B1119)</f>
        <v/>
      </c>
      <c r="E1119" s="34">
        <f>IF(D1119&lt;'2_Params'!$B$13,1,0)</f>
        <v/>
      </c>
    </row>
    <row r="1120" ht="15" customHeight="1" s="35">
      <c r="A1120" s="48">
        <f>'1_Raw_Games'!D1119</f>
        <v/>
      </c>
      <c r="B1120" s="49">
        <f>'1_Raw_Games'!B1119</f>
        <v/>
      </c>
      <c r="C1120" s="48">
        <f>'1_Raw_Games'!P1119</f>
        <v/>
      </c>
      <c r="D1120" s="34">
        <f>COUNTIFS($A$4:$A$2271,A1120,$B$4:$B$2271,"&gt;"&amp;B1120)</f>
        <v/>
      </c>
      <c r="E1120" s="34">
        <f>IF(D1120&lt;'2_Params'!$B$13,1,0)</f>
        <v/>
      </c>
    </row>
    <row r="1121" ht="15" customHeight="1" s="35">
      <c r="A1121" s="48">
        <f>'1_Raw_Games'!D1120</f>
        <v/>
      </c>
      <c r="B1121" s="49">
        <f>'1_Raw_Games'!B1120</f>
        <v/>
      </c>
      <c r="C1121" s="48">
        <f>'1_Raw_Games'!P1120</f>
        <v/>
      </c>
      <c r="D1121" s="34">
        <f>COUNTIFS($A$4:$A$2271,A1121,$B$4:$B$2271,"&gt;"&amp;B1121)</f>
        <v/>
      </c>
      <c r="E1121" s="34">
        <f>IF(D1121&lt;'2_Params'!$B$13,1,0)</f>
        <v/>
      </c>
    </row>
    <row r="1122" ht="15" customHeight="1" s="35">
      <c r="A1122" s="48">
        <f>'1_Raw_Games'!D1121</f>
        <v/>
      </c>
      <c r="B1122" s="49">
        <f>'1_Raw_Games'!B1121</f>
        <v/>
      </c>
      <c r="C1122" s="48">
        <f>'1_Raw_Games'!P1121</f>
        <v/>
      </c>
      <c r="D1122" s="34">
        <f>COUNTIFS($A$4:$A$2271,A1122,$B$4:$B$2271,"&gt;"&amp;B1122)</f>
        <v/>
      </c>
      <c r="E1122" s="34">
        <f>IF(D1122&lt;'2_Params'!$B$13,1,0)</f>
        <v/>
      </c>
    </row>
    <row r="1123" ht="15" customHeight="1" s="35">
      <c r="A1123" s="48">
        <f>'1_Raw_Games'!D1122</f>
        <v/>
      </c>
      <c r="B1123" s="49">
        <f>'1_Raw_Games'!B1122</f>
        <v/>
      </c>
      <c r="C1123" s="48">
        <f>'1_Raw_Games'!P1122</f>
        <v/>
      </c>
      <c r="D1123" s="34">
        <f>COUNTIFS($A$4:$A$2271,A1123,$B$4:$B$2271,"&gt;"&amp;B1123)</f>
        <v/>
      </c>
      <c r="E1123" s="34">
        <f>IF(D1123&lt;'2_Params'!$B$13,1,0)</f>
        <v/>
      </c>
    </row>
    <row r="1124" ht="15" customHeight="1" s="35">
      <c r="A1124" s="48">
        <f>'1_Raw_Games'!D1123</f>
        <v/>
      </c>
      <c r="B1124" s="49">
        <f>'1_Raw_Games'!B1123</f>
        <v/>
      </c>
      <c r="C1124" s="48">
        <f>'1_Raw_Games'!P1123</f>
        <v/>
      </c>
      <c r="D1124" s="34">
        <f>COUNTIFS($A$4:$A$2271,A1124,$B$4:$B$2271,"&gt;"&amp;B1124)</f>
        <v/>
      </c>
      <c r="E1124" s="34">
        <f>IF(D1124&lt;'2_Params'!$B$13,1,0)</f>
        <v/>
      </c>
    </row>
    <row r="1125" ht="15" customHeight="1" s="35">
      <c r="A1125" s="48">
        <f>'1_Raw_Games'!D1124</f>
        <v/>
      </c>
      <c r="B1125" s="49">
        <f>'1_Raw_Games'!B1124</f>
        <v/>
      </c>
      <c r="C1125" s="48">
        <f>'1_Raw_Games'!P1124</f>
        <v/>
      </c>
      <c r="D1125" s="34">
        <f>COUNTIFS($A$4:$A$2271,A1125,$B$4:$B$2271,"&gt;"&amp;B1125)</f>
        <v/>
      </c>
      <c r="E1125" s="34">
        <f>IF(D1125&lt;'2_Params'!$B$13,1,0)</f>
        <v/>
      </c>
    </row>
    <row r="1126" ht="15" customHeight="1" s="35">
      <c r="A1126" s="48">
        <f>'1_Raw_Games'!D1125</f>
        <v/>
      </c>
      <c r="B1126" s="49">
        <f>'1_Raw_Games'!B1125</f>
        <v/>
      </c>
      <c r="C1126" s="48">
        <f>'1_Raw_Games'!P1125</f>
        <v/>
      </c>
      <c r="D1126" s="34">
        <f>COUNTIFS($A$4:$A$2271,A1126,$B$4:$B$2271,"&gt;"&amp;B1126)</f>
        <v/>
      </c>
      <c r="E1126" s="34">
        <f>IF(D1126&lt;'2_Params'!$B$13,1,0)</f>
        <v/>
      </c>
    </row>
    <row r="1127" ht="15" customHeight="1" s="35">
      <c r="A1127" s="48">
        <f>'1_Raw_Games'!D1126</f>
        <v/>
      </c>
      <c r="B1127" s="49">
        <f>'1_Raw_Games'!B1126</f>
        <v/>
      </c>
      <c r="C1127" s="48">
        <f>'1_Raw_Games'!P1126</f>
        <v/>
      </c>
      <c r="D1127" s="34">
        <f>COUNTIFS($A$4:$A$2271,A1127,$B$4:$B$2271,"&gt;"&amp;B1127)</f>
        <v/>
      </c>
      <c r="E1127" s="34">
        <f>IF(D1127&lt;'2_Params'!$B$13,1,0)</f>
        <v/>
      </c>
    </row>
    <row r="1128" ht="15" customHeight="1" s="35">
      <c r="A1128" s="48">
        <f>'1_Raw_Games'!D1127</f>
        <v/>
      </c>
      <c r="B1128" s="49">
        <f>'1_Raw_Games'!B1127</f>
        <v/>
      </c>
      <c r="C1128" s="48">
        <f>'1_Raw_Games'!P1127</f>
        <v/>
      </c>
      <c r="D1128" s="34">
        <f>COUNTIFS($A$4:$A$2271,A1128,$B$4:$B$2271,"&gt;"&amp;B1128)</f>
        <v/>
      </c>
      <c r="E1128" s="34">
        <f>IF(D1128&lt;'2_Params'!$B$13,1,0)</f>
        <v/>
      </c>
    </row>
    <row r="1129" ht="15" customHeight="1" s="35">
      <c r="A1129" s="48">
        <f>'1_Raw_Games'!D1128</f>
        <v/>
      </c>
      <c r="B1129" s="49">
        <f>'1_Raw_Games'!B1128</f>
        <v/>
      </c>
      <c r="C1129" s="48">
        <f>'1_Raw_Games'!P1128</f>
        <v/>
      </c>
      <c r="D1129" s="34">
        <f>COUNTIFS($A$4:$A$2271,A1129,$B$4:$B$2271,"&gt;"&amp;B1129)</f>
        <v/>
      </c>
      <c r="E1129" s="34">
        <f>IF(D1129&lt;'2_Params'!$B$13,1,0)</f>
        <v/>
      </c>
    </row>
    <row r="1130" ht="15" customHeight="1" s="35">
      <c r="A1130" s="48">
        <f>'1_Raw_Games'!D1129</f>
        <v/>
      </c>
      <c r="B1130" s="49">
        <f>'1_Raw_Games'!B1129</f>
        <v/>
      </c>
      <c r="C1130" s="48">
        <f>'1_Raw_Games'!P1129</f>
        <v/>
      </c>
      <c r="D1130" s="34">
        <f>COUNTIFS($A$4:$A$2271,A1130,$B$4:$B$2271,"&gt;"&amp;B1130)</f>
        <v/>
      </c>
      <c r="E1130" s="34">
        <f>IF(D1130&lt;'2_Params'!$B$13,1,0)</f>
        <v/>
      </c>
    </row>
    <row r="1131" ht="15" customHeight="1" s="35">
      <c r="A1131" s="48">
        <f>'1_Raw_Games'!D1130</f>
        <v/>
      </c>
      <c r="B1131" s="49">
        <f>'1_Raw_Games'!B1130</f>
        <v/>
      </c>
      <c r="C1131" s="48">
        <f>'1_Raw_Games'!P1130</f>
        <v/>
      </c>
      <c r="D1131" s="34">
        <f>COUNTIFS($A$4:$A$2271,A1131,$B$4:$B$2271,"&gt;"&amp;B1131)</f>
        <v/>
      </c>
      <c r="E1131" s="34">
        <f>IF(D1131&lt;'2_Params'!$B$13,1,0)</f>
        <v/>
      </c>
    </row>
    <row r="1132" ht="15" customHeight="1" s="35">
      <c r="A1132" s="48">
        <f>'1_Raw_Games'!D1131</f>
        <v/>
      </c>
      <c r="B1132" s="49">
        <f>'1_Raw_Games'!B1131</f>
        <v/>
      </c>
      <c r="C1132" s="48">
        <f>'1_Raw_Games'!P1131</f>
        <v/>
      </c>
      <c r="D1132" s="34">
        <f>COUNTIFS($A$4:$A$2271,A1132,$B$4:$B$2271,"&gt;"&amp;B1132)</f>
        <v/>
      </c>
      <c r="E1132" s="34">
        <f>IF(D1132&lt;'2_Params'!$B$13,1,0)</f>
        <v/>
      </c>
    </row>
    <row r="1133" ht="15" customHeight="1" s="35">
      <c r="A1133" s="48">
        <f>'1_Raw_Games'!D1132</f>
        <v/>
      </c>
      <c r="B1133" s="49">
        <f>'1_Raw_Games'!B1132</f>
        <v/>
      </c>
      <c r="C1133" s="48">
        <f>'1_Raw_Games'!P1132</f>
        <v/>
      </c>
      <c r="D1133" s="34">
        <f>COUNTIFS($A$4:$A$2271,A1133,$B$4:$B$2271,"&gt;"&amp;B1133)</f>
        <v/>
      </c>
      <c r="E1133" s="34">
        <f>IF(D1133&lt;'2_Params'!$B$13,1,0)</f>
        <v/>
      </c>
    </row>
    <row r="1134" ht="15" customHeight="1" s="35">
      <c r="A1134" s="48">
        <f>'1_Raw_Games'!D1133</f>
        <v/>
      </c>
      <c r="B1134" s="49">
        <f>'1_Raw_Games'!B1133</f>
        <v/>
      </c>
      <c r="C1134" s="48">
        <f>'1_Raw_Games'!P1133</f>
        <v/>
      </c>
      <c r="D1134" s="34">
        <f>COUNTIFS($A$4:$A$2271,A1134,$B$4:$B$2271,"&gt;"&amp;B1134)</f>
        <v/>
      </c>
      <c r="E1134" s="34">
        <f>IF(D1134&lt;'2_Params'!$B$13,1,0)</f>
        <v/>
      </c>
    </row>
    <row r="1135" ht="15" customHeight="1" s="35">
      <c r="A1135" s="48">
        <f>'1_Raw_Games'!D1134</f>
        <v/>
      </c>
      <c r="B1135" s="49">
        <f>'1_Raw_Games'!B1134</f>
        <v/>
      </c>
      <c r="C1135" s="48">
        <f>'1_Raw_Games'!P1134</f>
        <v/>
      </c>
      <c r="D1135" s="34">
        <f>COUNTIFS($A$4:$A$2271,A1135,$B$4:$B$2271,"&gt;"&amp;B1135)</f>
        <v/>
      </c>
      <c r="E1135" s="34">
        <f>IF(D1135&lt;'2_Params'!$B$13,1,0)</f>
        <v/>
      </c>
    </row>
    <row r="1136" ht="15" customHeight="1" s="35">
      <c r="A1136" s="48">
        <f>'1_Raw_Games'!D1135</f>
        <v/>
      </c>
      <c r="B1136" s="49">
        <f>'1_Raw_Games'!B1135</f>
        <v/>
      </c>
      <c r="C1136" s="48">
        <f>'1_Raw_Games'!P1135</f>
        <v/>
      </c>
      <c r="D1136" s="34">
        <f>COUNTIFS($A$4:$A$2271,A1136,$B$4:$B$2271,"&gt;"&amp;B1136)</f>
        <v/>
      </c>
      <c r="E1136" s="34">
        <f>IF(D1136&lt;'2_Params'!$B$13,1,0)</f>
        <v/>
      </c>
    </row>
    <row r="1137" ht="15" customHeight="1" s="35">
      <c r="A1137" s="48">
        <f>'1_Raw_Games'!D1136</f>
        <v/>
      </c>
      <c r="B1137" s="49">
        <f>'1_Raw_Games'!B1136</f>
        <v/>
      </c>
      <c r="C1137" s="48">
        <f>'1_Raw_Games'!P1136</f>
        <v/>
      </c>
      <c r="D1137" s="34">
        <f>COUNTIFS($A$4:$A$2271,A1137,$B$4:$B$2271,"&gt;"&amp;B1137)</f>
        <v/>
      </c>
      <c r="E1137" s="34">
        <f>IF(D1137&lt;'2_Params'!$B$13,1,0)</f>
        <v/>
      </c>
    </row>
    <row r="1138" ht="15" customHeight="1" s="35">
      <c r="A1138" s="48">
        <f>'1_Raw_Games'!C3</f>
        <v/>
      </c>
      <c r="B1138" s="49">
        <f>'1_Raw_Games'!B3</f>
        <v/>
      </c>
      <c r="C1138" s="44">
        <f>-'1_Raw_Games'!P3</f>
        <v/>
      </c>
      <c r="D1138" s="34">
        <f>COUNTIFS($A$4:$A$2271,A1138,$B$4:$B$2271,"&gt;"&amp;B1138)</f>
        <v/>
      </c>
      <c r="E1138" s="34">
        <f>IF(D1138&lt;'2_Params'!$B$13,1,0)</f>
        <v/>
      </c>
    </row>
    <row r="1139" ht="15" customHeight="1" s="35">
      <c r="A1139" s="48">
        <f>'1_Raw_Games'!C4</f>
        <v/>
      </c>
      <c r="B1139" s="49">
        <f>'1_Raw_Games'!B4</f>
        <v/>
      </c>
      <c r="C1139" s="44">
        <f>-'1_Raw_Games'!P4</f>
        <v/>
      </c>
      <c r="D1139" s="34">
        <f>COUNTIFS($A$4:$A$2271,A1139,$B$4:$B$2271,"&gt;"&amp;B1139)</f>
        <v/>
      </c>
      <c r="E1139" s="34">
        <f>IF(D1139&lt;'2_Params'!$B$13,1,0)</f>
        <v/>
      </c>
    </row>
    <row r="1140" ht="15" customHeight="1" s="35">
      <c r="A1140" s="48">
        <f>'1_Raw_Games'!C5</f>
        <v/>
      </c>
      <c r="B1140" s="49">
        <f>'1_Raw_Games'!B5</f>
        <v/>
      </c>
      <c r="C1140" s="44">
        <f>-'1_Raw_Games'!P5</f>
        <v/>
      </c>
      <c r="D1140" s="34">
        <f>COUNTIFS($A$4:$A$2271,A1140,$B$4:$B$2271,"&gt;"&amp;B1140)</f>
        <v/>
      </c>
      <c r="E1140" s="34">
        <f>IF(D1140&lt;'2_Params'!$B$13,1,0)</f>
        <v/>
      </c>
    </row>
    <row r="1141" ht="15" customHeight="1" s="35">
      <c r="A1141" s="48">
        <f>'1_Raw_Games'!C6</f>
        <v/>
      </c>
      <c r="B1141" s="49">
        <f>'1_Raw_Games'!B6</f>
        <v/>
      </c>
      <c r="C1141" s="44">
        <f>-'1_Raw_Games'!P6</f>
        <v/>
      </c>
      <c r="D1141" s="34">
        <f>COUNTIFS($A$4:$A$2271,A1141,$B$4:$B$2271,"&gt;"&amp;B1141)</f>
        <v/>
      </c>
      <c r="E1141" s="34">
        <f>IF(D1141&lt;'2_Params'!$B$13,1,0)</f>
        <v/>
      </c>
    </row>
    <row r="1142" ht="15" customHeight="1" s="35">
      <c r="A1142" s="48">
        <f>'1_Raw_Games'!C7</f>
        <v/>
      </c>
      <c r="B1142" s="49">
        <f>'1_Raw_Games'!B7</f>
        <v/>
      </c>
      <c r="C1142" s="44">
        <f>-'1_Raw_Games'!P7</f>
        <v/>
      </c>
      <c r="D1142" s="34">
        <f>COUNTIFS($A$4:$A$2271,A1142,$B$4:$B$2271,"&gt;"&amp;B1142)</f>
        <v/>
      </c>
      <c r="E1142" s="34">
        <f>IF(D1142&lt;'2_Params'!$B$13,1,0)</f>
        <v/>
      </c>
    </row>
    <row r="1143" ht="15" customHeight="1" s="35">
      <c r="A1143" s="48">
        <f>'1_Raw_Games'!C8</f>
        <v/>
      </c>
      <c r="B1143" s="49">
        <f>'1_Raw_Games'!B8</f>
        <v/>
      </c>
      <c r="C1143" s="44">
        <f>-'1_Raw_Games'!P8</f>
        <v/>
      </c>
      <c r="D1143" s="34">
        <f>COUNTIFS($A$4:$A$2271,A1143,$B$4:$B$2271,"&gt;"&amp;B1143)</f>
        <v/>
      </c>
      <c r="E1143" s="34">
        <f>IF(D1143&lt;'2_Params'!$B$13,1,0)</f>
        <v/>
      </c>
    </row>
    <row r="1144" ht="15" customHeight="1" s="35">
      <c r="A1144" s="48">
        <f>'1_Raw_Games'!C9</f>
        <v/>
      </c>
      <c r="B1144" s="49">
        <f>'1_Raw_Games'!B9</f>
        <v/>
      </c>
      <c r="C1144" s="44">
        <f>-'1_Raw_Games'!P9</f>
        <v/>
      </c>
      <c r="D1144" s="34">
        <f>COUNTIFS($A$4:$A$2271,A1144,$B$4:$B$2271,"&gt;"&amp;B1144)</f>
        <v/>
      </c>
      <c r="E1144" s="34">
        <f>IF(D1144&lt;'2_Params'!$B$13,1,0)</f>
        <v/>
      </c>
    </row>
    <row r="1145" ht="15" customHeight="1" s="35">
      <c r="A1145" s="48">
        <f>'1_Raw_Games'!C10</f>
        <v/>
      </c>
      <c r="B1145" s="49">
        <f>'1_Raw_Games'!B10</f>
        <v/>
      </c>
      <c r="C1145" s="44">
        <f>-'1_Raw_Games'!P10</f>
        <v/>
      </c>
      <c r="D1145" s="34">
        <f>COUNTIFS($A$4:$A$2271,A1145,$B$4:$B$2271,"&gt;"&amp;B1145)</f>
        <v/>
      </c>
      <c r="E1145" s="34">
        <f>IF(D1145&lt;'2_Params'!$B$13,1,0)</f>
        <v/>
      </c>
    </row>
    <row r="1146" ht="15" customHeight="1" s="35">
      <c r="A1146" s="48">
        <f>'1_Raw_Games'!C11</f>
        <v/>
      </c>
      <c r="B1146" s="49">
        <f>'1_Raw_Games'!B11</f>
        <v/>
      </c>
      <c r="C1146" s="44">
        <f>-'1_Raw_Games'!P11</f>
        <v/>
      </c>
      <c r="D1146" s="34">
        <f>COUNTIFS($A$4:$A$2271,A1146,$B$4:$B$2271,"&gt;"&amp;B1146)</f>
        <v/>
      </c>
      <c r="E1146" s="34">
        <f>IF(D1146&lt;'2_Params'!$B$13,1,0)</f>
        <v/>
      </c>
    </row>
    <row r="1147" ht="15" customHeight="1" s="35">
      <c r="A1147" s="48">
        <f>'1_Raw_Games'!C12</f>
        <v/>
      </c>
      <c r="B1147" s="49">
        <f>'1_Raw_Games'!B12</f>
        <v/>
      </c>
      <c r="C1147" s="44">
        <f>-'1_Raw_Games'!P12</f>
        <v/>
      </c>
      <c r="D1147" s="34">
        <f>COUNTIFS($A$4:$A$2271,A1147,$B$4:$B$2271,"&gt;"&amp;B1147)</f>
        <v/>
      </c>
      <c r="E1147" s="34">
        <f>IF(D1147&lt;'2_Params'!$B$13,1,0)</f>
        <v/>
      </c>
    </row>
    <row r="1148" ht="15" customHeight="1" s="35">
      <c r="A1148" s="48">
        <f>'1_Raw_Games'!C13</f>
        <v/>
      </c>
      <c r="B1148" s="49">
        <f>'1_Raw_Games'!B13</f>
        <v/>
      </c>
      <c r="C1148" s="44">
        <f>-'1_Raw_Games'!P13</f>
        <v/>
      </c>
      <c r="D1148" s="34">
        <f>COUNTIFS($A$4:$A$2271,A1148,$B$4:$B$2271,"&gt;"&amp;B1148)</f>
        <v/>
      </c>
      <c r="E1148" s="34">
        <f>IF(D1148&lt;'2_Params'!$B$13,1,0)</f>
        <v/>
      </c>
    </row>
    <row r="1149" ht="15" customHeight="1" s="35">
      <c r="A1149" s="48">
        <f>'1_Raw_Games'!C14</f>
        <v/>
      </c>
      <c r="B1149" s="49">
        <f>'1_Raw_Games'!B14</f>
        <v/>
      </c>
      <c r="C1149" s="44">
        <f>-'1_Raw_Games'!P14</f>
        <v/>
      </c>
      <c r="D1149" s="34">
        <f>COUNTIFS($A$4:$A$2271,A1149,$B$4:$B$2271,"&gt;"&amp;B1149)</f>
        <v/>
      </c>
      <c r="E1149" s="34">
        <f>IF(D1149&lt;'2_Params'!$B$13,1,0)</f>
        <v/>
      </c>
    </row>
    <row r="1150" ht="15" customHeight="1" s="35">
      <c r="A1150" s="48">
        <f>'1_Raw_Games'!C15</f>
        <v/>
      </c>
      <c r="B1150" s="49">
        <f>'1_Raw_Games'!B15</f>
        <v/>
      </c>
      <c r="C1150" s="44">
        <f>-'1_Raw_Games'!P15</f>
        <v/>
      </c>
      <c r="D1150" s="34">
        <f>COUNTIFS($A$4:$A$2271,A1150,$B$4:$B$2271,"&gt;"&amp;B1150)</f>
        <v/>
      </c>
      <c r="E1150" s="34">
        <f>IF(D1150&lt;'2_Params'!$B$13,1,0)</f>
        <v/>
      </c>
    </row>
    <row r="1151" ht="15" customHeight="1" s="35">
      <c r="A1151" s="48">
        <f>'1_Raw_Games'!C16</f>
        <v/>
      </c>
      <c r="B1151" s="49">
        <f>'1_Raw_Games'!B16</f>
        <v/>
      </c>
      <c r="C1151" s="44">
        <f>-'1_Raw_Games'!P16</f>
        <v/>
      </c>
      <c r="D1151" s="34">
        <f>COUNTIFS($A$4:$A$2271,A1151,$B$4:$B$2271,"&gt;"&amp;B1151)</f>
        <v/>
      </c>
      <c r="E1151" s="34">
        <f>IF(D1151&lt;'2_Params'!$B$13,1,0)</f>
        <v/>
      </c>
    </row>
    <row r="1152" ht="15" customHeight="1" s="35">
      <c r="A1152" s="48">
        <f>'1_Raw_Games'!C17</f>
        <v/>
      </c>
      <c r="B1152" s="49">
        <f>'1_Raw_Games'!B17</f>
        <v/>
      </c>
      <c r="C1152" s="44">
        <f>-'1_Raw_Games'!P17</f>
        <v/>
      </c>
      <c r="D1152" s="34">
        <f>COUNTIFS($A$4:$A$2271,A1152,$B$4:$B$2271,"&gt;"&amp;B1152)</f>
        <v/>
      </c>
      <c r="E1152" s="34">
        <f>IF(D1152&lt;'2_Params'!$B$13,1,0)</f>
        <v/>
      </c>
    </row>
    <row r="1153" ht="15" customHeight="1" s="35">
      <c r="A1153" s="48">
        <f>'1_Raw_Games'!C18</f>
        <v/>
      </c>
      <c r="B1153" s="49">
        <f>'1_Raw_Games'!B18</f>
        <v/>
      </c>
      <c r="C1153" s="44">
        <f>-'1_Raw_Games'!P18</f>
        <v/>
      </c>
      <c r="D1153" s="34">
        <f>COUNTIFS($A$4:$A$2271,A1153,$B$4:$B$2271,"&gt;"&amp;B1153)</f>
        <v/>
      </c>
      <c r="E1153" s="34">
        <f>IF(D1153&lt;'2_Params'!$B$13,1,0)</f>
        <v/>
      </c>
    </row>
    <row r="1154" ht="15" customHeight="1" s="35">
      <c r="A1154" s="48">
        <f>'1_Raw_Games'!C19</f>
        <v/>
      </c>
      <c r="B1154" s="49">
        <f>'1_Raw_Games'!B19</f>
        <v/>
      </c>
      <c r="C1154" s="44">
        <f>-'1_Raw_Games'!P19</f>
        <v/>
      </c>
      <c r="D1154" s="34">
        <f>COUNTIFS($A$4:$A$2271,A1154,$B$4:$B$2271,"&gt;"&amp;B1154)</f>
        <v/>
      </c>
      <c r="E1154" s="34">
        <f>IF(D1154&lt;'2_Params'!$B$13,1,0)</f>
        <v/>
      </c>
    </row>
    <row r="1155" ht="15" customHeight="1" s="35">
      <c r="A1155" s="48">
        <f>'1_Raw_Games'!C20</f>
        <v/>
      </c>
      <c r="B1155" s="49">
        <f>'1_Raw_Games'!B20</f>
        <v/>
      </c>
      <c r="C1155" s="44">
        <f>-'1_Raw_Games'!P20</f>
        <v/>
      </c>
      <c r="D1155" s="34">
        <f>COUNTIFS($A$4:$A$2271,A1155,$B$4:$B$2271,"&gt;"&amp;B1155)</f>
        <v/>
      </c>
      <c r="E1155" s="34">
        <f>IF(D1155&lt;'2_Params'!$B$13,1,0)</f>
        <v/>
      </c>
    </row>
    <row r="1156" ht="15" customHeight="1" s="35">
      <c r="A1156" s="48">
        <f>'1_Raw_Games'!C21</f>
        <v/>
      </c>
      <c r="B1156" s="49">
        <f>'1_Raw_Games'!B21</f>
        <v/>
      </c>
      <c r="C1156" s="44">
        <f>-'1_Raw_Games'!P21</f>
        <v/>
      </c>
      <c r="D1156" s="34">
        <f>COUNTIFS($A$4:$A$2271,A1156,$B$4:$B$2271,"&gt;"&amp;B1156)</f>
        <v/>
      </c>
      <c r="E1156" s="34">
        <f>IF(D1156&lt;'2_Params'!$B$13,1,0)</f>
        <v/>
      </c>
    </row>
    <row r="1157" ht="15" customHeight="1" s="35">
      <c r="A1157" s="48">
        <f>'1_Raw_Games'!C22</f>
        <v/>
      </c>
      <c r="B1157" s="49">
        <f>'1_Raw_Games'!B22</f>
        <v/>
      </c>
      <c r="C1157" s="44">
        <f>-'1_Raw_Games'!P22</f>
        <v/>
      </c>
      <c r="D1157" s="34">
        <f>COUNTIFS($A$4:$A$2271,A1157,$B$4:$B$2271,"&gt;"&amp;B1157)</f>
        <v/>
      </c>
      <c r="E1157" s="34">
        <f>IF(D1157&lt;'2_Params'!$B$13,1,0)</f>
        <v/>
      </c>
    </row>
    <row r="1158" ht="15" customHeight="1" s="35">
      <c r="A1158" s="48">
        <f>'1_Raw_Games'!C23</f>
        <v/>
      </c>
      <c r="B1158" s="49">
        <f>'1_Raw_Games'!B23</f>
        <v/>
      </c>
      <c r="C1158" s="44">
        <f>-'1_Raw_Games'!P23</f>
        <v/>
      </c>
      <c r="D1158" s="34">
        <f>COUNTIFS($A$4:$A$2271,A1158,$B$4:$B$2271,"&gt;"&amp;B1158)</f>
        <v/>
      </c>
      <c r="E1158" s="34">
        <f>IF(D1158&lt;'2_Params'!$B$13,1,0)</f>
        <v/>
      </c>
    </row>
    <row r="1159" ht="15" customHeight="1" s="35">
      <c r="A1159" s="48">
        <f>'1_Raw_Games'!C24</f>
        <v/>
      </c>
      <c r="B1159" s="49">
        <f>'1_Raw_Games'!B24</f>
        <v/>
      </c>
      <c r="C1159" s="44">
        <f>-'1_Raw_Games'!P24</f>
        <v/>
      </c>
      <c r="D1159" s="34">
        <f>COUNTIFS($A$4:$A$2271,A1159,$B$4:$B$2271,"&gt;"&amp;B1159)</f>
        <v/>
      </c>
      <c r="E1159" s="34">
        <f>IF(D1159&lt;'2_Params'!$B$13,1,0)</f>
        <v/>
      </c>
    </row>
    <row r="1160" ht="15" customHeight="1" s="35">
      <c r="A1160" s="48">
        <f>'1_Raw_Games'!C25</f>
        <v/>
      </c>
      <c r="B1160" s="49">
        <f>'1_Raw_Games'!B25</f>
        <v/>
      </c>
      <c r="C1160" s="44">
        <f>-'1_Raw_Games'!P25</f>
        <v/>
      </c>
      <c r="D1160" s="34">
        <f>COUNTIFS($A$4:$A$2271,A1160,$B$4:$B$2271,"&gt;"&amp;B1160)</f>
        <v/>
      </c>
      <c r="E1160" s="34">
        <f>IF(D1160&lt;'2_Params'!$B$13,1,0)</f>
        <v/>
      </c>
    </row>
    <row r="1161" ht="15" customHeight="1" s="35">
      <c r="A1161" s="48">
        <f>'1_Raw_Games'!C26</f>
        <v/>
      </c>
      <c r="B1161" s="49">
        <f>'1_Raw_Games'!B26</f>
        <v/>
      </c>
      <c r="C1161" s="44">
        <f>-'1_Raw_Games'!P26</f>
        <v/>
      </c>
      <c r="D1161" s="34">
        <f>COUNTIFS($A$4:$A$2271,A1161,$B$4:$B$2271,"&gt;"&amp;B1161)</f>
        <v/>
      </c>
      <c r="E1161" s="34">
        <f>IF(D1161&lt;'2_Params'!$B$13,1,0)</f>
        <v/>
      </c>
    </row>
    <row r="1162" ht="15" customHeight="1" s="35">
      <c r="A1162" s="48">
        <f>'1_Raw_Games'!C27</f>
        <v/>
      </c>
      <c r="B1162" s="49">
        <f>'1_Raw_Games'!B27</f>
        <v/>
      </c>
      <c r="C1162" s="44">
        <f>-'1_Raw_Games'!P27</f>
        <v/>
      </c>
      <c r="D1162" s="34">
        <f>COUNTIFS($A$4:$A$2271,A1162,$B$4:$B$2271,"&gt;"&amp;B1162)</f>
        <v/>
      </c>
      <c r="E1162" s="34">
        <f>IF(D1162&lt;'2_Params'!$B$13,1,0)</f>
        <v/>
      </c>
    </row>
    <row r="1163" ht="15" customHeight="1" s="35">
      <c r="A1163" s="48">
        <f>'1_Raw_Games'!C28</f>
        <v/>
      </c>
      <c r="B1163" s="49">
        <f>'1_Raw_Games'!B28</f>
        <v/>
      </c>
      <c r="C1163" s="44">
        <f>-'1_Raw_Games'!P28</f>
        <v/>
      </c>
      <c r="D1163" s="34">
        <f>COUNTIFS($A$4:$A$2271,A1163,$B$4:$B$2271,"&gt;"&amp;B1163)</f>
        <v/>
      </c>
      <c r="E1163" s="34">
        <f>IF(D1163&lt;'2_Params'!$B$13,1,0)</f>
        <v/>
      </c>
    </row>
    <row r="1164" ht="15" customHeight="1" s="35">
      <c r="A1164" s="48">
        <f>'1_Raw_Games'!C29</f>
        <v/>
      </c>
      <c r="B1164" s="49">
        <f>'1_Raw_Games'!B29</f>
        <v/>
      </c>
      <c r="C1164" s="44">
        <f>-'1_Raw_Games'!P29</f>
        <v/>
      </c>
      <c r="D1164" s="34">
        <f>COUNTIFS($A$4:$A$2271,A1164,$B$4:$B$2271,"&gt;"&amp;B1164)</f>
        <v/>
      </c>
      <c r="E1164" s="34">
        <f>IF(D1164&lt;'2_Params'!$B$13,1,0)</f>
        <v/>
      </c>
    </row>
    <row r="1165" ht="15" customHeight="1" s="35">
      <c r="A1165" s="48">
        <f>'1_Raw_Games'!C30</f>
        <v/>
      </c>
      <c r="B1165" s="49">
        <f>'1_Raw_Games'!B30</f>
        <v/>
      </c>
      <c r="C1165" s="44">
        <f>-'1_Raw_Games'!P30</f>
        <v/>
      </c>
      <c r="D1165" s="34">
        <f>COUNTIFS($A$4:$A$2271,A1165,$B$4:$B$2271,"&gt;"&amp;B1165)</f>
        <v/>
      </c>
      <c r="E1165" s="34">
        <f>IF(D1165&lt;'2_Params'!$B$13,1,0)</f>
        <v/>
      </c>
    </row>
    <row r="1166" ht="15" customHeight="1" s="35">
      <c r="A1166" s="48">
        <f>'1_Raw_Games'!C31</f>
        <v/>
      </c>
      <c r="B1166" s="49">
        <f>'1_Raw_Games'!B31</f>
        <v/>
      </c>
      <c r="C1166" s="44">
        <f>-'1_Raw_Games'!P31</f>
        <v/>
      </c>
      <c r="D1166" s="34">
        <f>COUNTIFS($A$4:$A$2271,A1166,$B$4:$B$2271,"&gt;"&amp;B1166)</f>
        <v/>
      </c>
      <c r="E1166" s="34">
        <f>IF(D1166&lt;'2_Params'!$B$13,1,0)</f>
        <v/>
      </c>
    </row>
    <row r="1167" ht="15" customHeight="1" s="35">
      <c r="A1167" s="48">
        <f>'1_Raw_Games'!C32</f>
        <v/>
      </c>
      <c r="B1167" s="49">
        <f>'1_Raw_Games'!B32</f>
        <v/>
      </c>
      <c r="C1167" s="44">
        <f>-'1_Raw_Games'!P32</f>
        <v/>
      </c>
      <c r="D1167" s="34">
        <f>COUNTIFS($A$4:$A$2271,A1167,$B$4:$B$2271,"&gt;"&amp;B1167)</f>
        <v/>
      </c>
      <c r="E1167" s="34">
        <f>IF(D1167&lt;'2_Params'!$B$13,1,0)</f>
        <v/>
      </c>
    </row>
    <row r="1168" ht="15" customHeight="1" s="35">
      <c r="A1168" s="48">
        <f>'1_Raw_Games'!C33</f>
        <v/>
      </c>
      <c r="B1168" s="49">
        <f>'1_Raw_Games'!B33</f>
        <v/>
      </c>
      <c r="C1168" s="44">
        <f>-'1_Raw_Games'!P33</f>
        <v/>
      </c>
      <c r="D1168" s="34">
        <f>COUNTIFS($A$4:$A$2271,A1168,$B$4:$B$2271,"&gt;"&amp;B1168)</f>
        <v/>
      </c>
      <c r="E1168" s="34">
        <f>IF(D1168&lt;'2_Params'!$B$13,1,0)</f>
        <v/>
      </c>
    </row>
    <row r="1169" ht="15" customHeight="1" s="35">
      <c r="A1169" s="48">
        <f>'1_Raw_Games'!C34</f>
        <v/>
      </c>
      <c r="B1169" s="49">
        <f>'1_Raw_Games'!B34</f>
        <v/>
      </c>
      <c r="C1169" s="44">
        <f>-'1_Raw_Games'!P34</f>
        <v/>
      </c>
      <c r="D1169" s="34">
        <f>COUNTIFS($A$4:$A$2271,A1169,$B$4:$B$2271,"&gt;"&amp;B1169)</f>
        <v/>
      </c>
      <c r="E1169" s="34">
        <f>IF(D1169&lt;'2_Params'!$B$13,1,0)</f>
        <v/>
      </c>
    </row>
    <row r="1170" ht="15" customHeight="1" s="35">
      <c r="A1170" s="48">
        <f>'1_Raw_Games'!C35</f>
        <v/>
      </c>
      <c r="B1170" s="49">
        <f>'1_Raw_Games'!B35</f>
        <v/>
      </c>
      <c r="C1170" s="44">
        <f>-'1_Raw_Games'!P35</f>
        <v/>
      </c>
      <c r="D1170" s="34">
        <f>COUNTIFS($A$4:$A$2271,A1170,$B$4:$B$2271,"&gt;"&amp;B1170)</f>
        <v/>
      </c>
      <c r="E1170" s="34">
        <f>IF(D1170&lt;'2_Params'!$B$13,1,0)</f>
        <v/>
      </c>
    </row>
    <row r="1171" ht="15" customHeight="1" s="35">
      <c r="A1171" s="48">
        <f>'1_Raw_Games'!C36</f>
        <v/>
      </c>
      <c r="B1171" s="49">
        <f>'1_Raw_Games'!B36</f>
        <v/>
      </c>
      <c r="C1171" s="44">
        <f>-'1_Raw_Games'!P36</f>
        <v/>
      </c>
      <c r="D1171" s="34">
        <f>COUNTIFS($A$4:$A$2271,A1171,$B$4:$B$2271,"&gt;"&amp;B1171)</f>
        <v/>
      </c>
      <c r="E1171" s="34">
        <f>IF(D1171&lt;'2_Params'!$B$13,1,0)</f>
        <v/>
      </c>
    </row>
    <row r="1172" ht="15" customHeight="1" s="35">
      <c r="A1172" s="48">
        <f>'1_Raw_Games'!C37</f>
        <v/>
      </c>
      <c r="B1172" s="49">
        <f>'1_Raw_Games'!B37</f>
        <v/>
      </c>
      <c r="C1172" s="44">
        <f>-'1_Raw_Games'!P37</f>
        <v/>
      </c>
      <c r="D1172" s="34">
        <f>COUNTIFS($A$4:$A$2271,A1172,$B$4:$B$2271,"&gt;"&amp;B1172)</f>
        <v/>
      </c>
      <c r="E1172" s="34">
        <f>IF(D1172&lt;'2_Params'!$B$13,1,0)</f>
        <v/>
      </c>
    </row>
    <row r="1173" ht="15" customHeight="1" s="35">
      <c r="A1173" s="48">
        <f>'1_Raw_Games'!C38</f>
        <v/>
      </c>
      <c r="B1173" s="49">
        <f>'1_Raw_Games'!B38</f>
        <v/>
      </c>
      <c r="C1173" s="44">
        <f>-'1_Raw_Games'!P38</f>
        <v/>
      </c>
      <c r="D1173" s="34">
        <f>COUNTIFS($A$4:$A$2271,A1173,$B$4:$B$2271,"&gt;"&amp;B1173)</f>
        <v/>
      </c>
      <c r="E1173" s="34">
        <f>IF(D1173&lt;'2_Params'!$B$13,1,0)</f>
        <v/>
      </c>
    </row>
    <row r="1174" ht="15" customHeight="1" s="35">
      <c r="A1174" s="48">
        <f>'1_Raw_Games'!C39</f>
        <v/>
      </c>
      <c r="B1174" s="49">
        <f>'1_Raw_Games'!B39</f>
        <v/>
      </c>
      <c r="C1174" s="44">
        <f>-'1_Raw_Games'!P39</f>
        <v/>
      </c>
      <c r="D1174" s="34">
        <f>COUNTIFS($A$4:$A$2271,A1174,$B$4:$B$2271,"&gt;"&amp;B1174)</f>
        <v/>
      </c>
      <c r="E1174" s="34">
        <f>IF(D1174&lt;'2_Params'!$B$13,1,0)</f>
        <v/>
      </c>
    </row>
    <row r="1175" ht="15" customHeight="1" s="35">
      <c r="A1175" s="48">
        <f>'1_Raw_Games'!C40</f>
        <v/>
      </c>
      <c r="B1175" s="49">
        <f>'1_Raw_Games'!B40</f>
        <v/>
      </c>
      <c r="C1175" s="44">
        <f>-'1_Raw_Games'!P40</f>
        <v/>
      </c>
      <c r="D1175" s="34">
        <f>COUNTIFS($A$4:$A$2271,A1175,$B$4:$B$2271,"&gt;"&amp;B1175)</f>
        <v/>
      </c>
      <c r="E1175" s="34">
        <f>IF(D1175&lt;'2_Params'!$B$13,1,0)</f>
        <v/>
      </c>
    </row>
    <row r="1176" ht="15" customHeight="1" s="35">
      <c r="A1176" s="48">
        <f>'1_Raw_Games'!C41</f>
        <v/>
      </c>
      <c r="B1176" s="49">
        <f>'1_Raw_Games'!B41</f>
        <v/>
      </c>
      <c r="C1176" s="44">
        <f>-'1_Raw_Games'!P41</f>
        <v/>
      </c>
      <c r="D1176" s="34">
        <f>COUNTIFS($A$4:$A$2271,A1176,$B$4:$B$2271,"&gt;"&amp;B1176)</f>
        <v/>
      </c>
      <c r="E1176" s="34">
        <f>IF(D1176&lt;'2_Params'!$B$13,1,0)</f>
        <v/>
      </c>
    </row>
    <row r="1177" ht="15" customHeight="1" s="35">
      <c r="A1177" s="48">
        <f>'1_Raw_Games'!C42</f>
        <v/>
      </c>
      <c r="B1177" s="49">
        <f>'1_Raw_Games'!B42</f>
        <v/>
      </c>
      <c r="C1177" s="44">
        <f>-'1_Raw_Games'!P42</f>
        <v/>
      </c>
      <c r="D1177" s="34">
        <f>COUNTIFS($A$4:$A$2271,A1177,$B$4:$B$2271,"&gt;"&amp;B1177)</f>
        <v/>
      </c>
      <c r="E1177" s="34">
        <f>IF(D1177&lt;'2_Params'!$B$13,1,0)</f>
        <v/>
      </c>
    </row>
    <row r="1178" ht="15" customHeight="1" s="35">
      <c r="A1178" s="48">
        <f>'1_Raw_Games'!C43</f>
        <v/>
      </c>
      <c r="B1178" s="49">
        <f>'1_Raw_Games'!B43</f>
        <v/>
      </c>
      <c r="C1178" s="44">
        <f>-'1_Raw_Games'!P43</f>
        <v/>
      </c>
      <c r="D1178" s="34">
        <f>COUNTIFS($A$4:$A$2271,A1178,$B$4:$B$2271,"&gt;"&amp;B1178)</f>
        <v/>
      </c>
      <c r="E1178" s="34">
        <f>IF(D1178&lt;'2_Params'!$B$13,1,0)</f>
        <v/>
      </c>
    </row>
    <row r="1179" ht="15" customHeight="1" s="35">
      <c r="A1179" s="48">
        <f>'1_Raw_Games'!C44</f>
        <v/>
      </c>
      <c r="B1179" s="49">
        <f>'1_Raw_Games'!B44</f>
        <v/>
      </c>
      <c r="C1179" s="44">
        <f>-'1_Raw_Games'!P44</f>
        <v/>
      </c>
      <c r="D1179" s="34">
        <f>COUNTIFS($A$4:$A$2271,A1179,$B$4:$B$2271,"&gt;"&amp;B1179)</f>
        <v/>
      </c>
      <c r="E1179" s="34">
        <f>IF(D1179&lt;'2_Params'!$B$13,1,0)</f>
        <v/>
      </c>
    </row>
    <row r="1180" ht="15" customHeight="1" s="35">
      <c r="A1180" s="48">
        <f>'1_Raw_Games'!C45</f>
        <v/>
      </c>
      <c r="B1180" s="49">
        <f>'1_Raw_Games'!B45</f>
        <v/>
      </c>
      <c r="C1180" s="44">
        <f>-'1_Raw_Games'!P45</f>
        <v/>
      </c>
      <c r="D1180" s="34">
        <f>COUNTIFS($A$4:$A$2271,A1180,$B$4:$B$2271,"&gt;"&amp;B1180)</f>
        <v/>
      </c>
      <c r="E1180" s="34">
        <f>IF(D1180&lt;'2_Params'!$B$13,1,0)</f>
        <v/>
      </c>
    </row>
    <row r="1181" ht="15" customHeight="1" s="35">
      <c r="A1181" s="48">
        <f>'1_Raw_Games'!C46</f>
        <v/>
      </c>
      <c r="B1181" s="49">
        <f>'1_Raw_Games'!B46</f>
        <v/>
      </c>
      <c r="C1181" s="44">
        <f>-'1_Raw_Games'!P46</f>
        <v/>
      </c>
      <c r="D1181" s="34">
        <f>COUNTIFS($A$4:$A$2271,A1181,$B$4:$B$2271,"&gt;"&amp;B1181)</f>
        <v/>
      </c>
      <c r="E1181" s="34">
        <f>IF(D1181&lt;'2_Params'!$B$13,1,0)</f>
        <v/>
      </c>
    </row>
    <row r="1182" ht="15" customHeight="1" s="35">
      <c r="A1182" s="48">
        <f>'1_Raw_Games'!C47</f>
        <v/>
      </c>
      <c r="B1182" s="49">
        <f>'1_Raw_Games'!B47</f>
        <v/>
      </c>
      <c r="C1182" s="44">
        <f>-'1_Raw_Games'!P47</f>
        <v/>
      </c>
      <c r="D1182" s="34">
        <f>COUNTIFS($A$4:$A$2271,A1182,$B$4:$B$2271,"&gt;"&amp;B1182)</f>
        <v/>
      </c>
      <c r="E1182" s="34">
        <f>IF(D1182&lt;'2_Params'!$B$13,1,0)</f>
        <v/>
      </c>
    </row>
    <row r="1183" ht="15" customHeight="1" s="35">
      <c r="A1183" s="48">
        <f>'1_Raw_Games'!C48</f>
        <v/>
      </c>
      <c r="B1183" s="49">
        <f>'1_Raw_Games'!B48</f>
        <v/>
      </c>
      <c r="C1183" s="44">
        <f>-'1_Raw_Games'!P48</f>
        <v/>
      </c>
      <c r="D1183" s="34">
        <f>COUNTIFS($A$4:$A$2271,A1183,$B$4:$B$2271,"&gt;"&amp;B1183)</f>
        <v/>
      </c>
      <c r="E1183" s="34">
        <f>IF(D1183&lt;'2_Params'!$B$13,1,0)</f>
        <v/>
      </c>
    </row>
    <row r="1184" ht="15" customHeight="1" s="35">
      <c r="A1184" s="48">
        <f>'1_Raw_Games'!C49</f>
        <v/>
      </c>
      <c r="B1184" s="49">
        <f>'1_Raw_Games'!B49</f>
        <v/>
      </c>
      <c r="C1184" s="44">
        <f>-'1_Raw_Games'!P49</f>
        <v/>
      </c>
      <c r="D1184" s="34">
        <f>COUNTIFS($A$4:$A$2271,A1184,$B$4:$B$2271,"&gt;"&amp;B1184)</f>
        <v/>
      </c>
      <c r="E1184" s="34">
        <f>IF(D1184&lt;'2_Params'!$B$13,1,0)</f>
        <v/>
      </c>
    </row>
    <row r="1185" ht="15" customHeight="1" s="35">
      <c r="A1185" s="48">
        <f>'1_Raw_Games'!C50</f>
        <v/>
      </c>
      <c r="B1185" s="49">
        <f>'1_Raw_Games'!B50</f>
        <v/>
      </c>
      <c r="C1185" s="44">
        <f>-'1_Raw_Games'!P50</f>
        <v/>
      </c>
      <c r="D1185" s="34">
        <f>COUNTIFS($A$4:$A$2271,A1185,$B$4:$B$2271,"&gt;"&amp;B1185)</f>
        <v/>
      </c>
      <c r="E1185" s="34">
        <f>IF(D1185&lt;'2_Params'!$B$13,1,0)</f>
        <v/>
      </c>
    </row>
    <row r="1186" ht="15" customHeight="1" s="35">
      <c r="A1186" s="48">
        <f>'1_Raw_Games'!C51</f>
        <v/>
      </c>
      <c r="B1186" s="49">
        <f>'1_Raw_Games'!B51</f>
        <v/>
      </c>
      <c r="C1186" s="44">
        <f>-'1_Raw_Games'!P51</f>
        <v/>
      </c>
      <c r="D1186" s="34">
        <f>COUNTIFS($A$4:$A$2271,A1186,$B$4:$B$2271,"&gt;"&amp;B1186)</f>
        <v/>
      </c>
      <c r="E1186" s="34">
        <f>IF(D1186&lt;'2_Params'!$B$13,1,0)</f>
        <v/>
      </c>
    </row>
    <row r="1187" ht="15" customHeight="1" s="35">
      <c r="A1187" s="48">
        <f>'1_Raw_Games'!C52</f>
        <v/>
      </c>
      <c r="B1187" s="49">
        <f>'1_Raw_Games'!B52</f>
        <v/>
      </c>
      <c r="C1187" s="44">
        <f>-'1_Raw_Games'!P52</f>
        <v/>
      </c>
      <c r="D1187" s="34">
        <f>COUNTIFS($A$4:$A$2271,A1187,$B$4:$B$2271,"&gt;"&amp;B1187)</f>
        <v/>
      </c>
      <c r="E1187" s="34">
        <f>IF(D1187&lt;'2_Params'!$B$13,1,0)</f>
        <v/>
      </c>
    </row>
    <row r="1188" ht="15" customHeight="1" s="35">
      <c r="A1188" s="48">
        <f>'1_Raw_Games'!C53</f>
        <v/>
      </c>
      <c r="B1188" s="49">
        <f>'1_Raw_Games'!B53</f>
        <v/>
      </c>
      <c r="C1188" s="44">
        <f>-'1_Raw_Games'!P53</f>
        <v/>
      </c>
      <c r="D1188" s="34">
        <f>COUNTIFS($A$4:$A$2271,A1188,$B$4:$B$2271,"&gt;"&amp;B1188)</f>
        <v/>
      </c>
      <c r="E1188" s="34">
        <f>IF(D1188&lt;'2_Params'!$B$13,1,0)</f>
        <v/>
      </c>
    </row>
    <row r="1189" ht="15" customHeight="1" s="35">
      <c r="A1189" s="48">
        <f>'1_Raw_Games'!C54</f>
        <v/>
      </c>
      <c r="B1189" s="49">
        <f>'1_Raw_Games'!B54</f>
        <v/>
      </c>
      <c r="C1189" s="44">
        <f>-'1_Raw_Games'!P54</f>
        <v/>
      </c>
      <c r="D1189" s="34">
        <f>COUNTIFS($A$4:$A$2271,A1189,$B$4:$B$2271,"&gt;"&amp;B1189)</f>
        <v/>
      </c>
      <c r="E1189" s="34">
        <f>IF(D1189&lt;'2_Params'!$B$13,1,0)</f>
        <v/>
      </c>
    </row>
    <row r="1190" ht="15" customHeight="1" s="35">
      <c r="A1190" s="48">
        <f>'1_Raw_Games'!C55</f>
        <v/>
      </c>
      <c r="B1190" s="49">
        <f>'1_Raw_Games'!B55</f>
        <v/>
      </c>
      <c r="C1190" s="44">
        <f>-'1_Raw_Games'!P55</f>
        <v/>
      </c>
      <c r="D1190" s="34">
        <f>COUNTIFS($A$4:$A$2271,A1190,$B$4:$B$2271,"&gt;"&amp;B1190)</f>
        <v/>
      </c>
      <c r="E1190" s="34">
        <f>IF(D1190&lt;'2_Params'!$B$13,1,0)</f>
        <v/>
      </c>
    </row>
    <row r="1191" ht="15" customHeight="1" s="35">
      <c r="A1191" s="48">
        <f>'1_Raw_Games'!C56</f>
        <v/>
      </c>
      <c r="B1191" s="49">
        <f>'1_Raw_Games'!B56</f>
        <v/>
      </c>
      <c r="C1191" s="44">
        <f>-'1_Raw_Games'!P56</f>
        <v/>
      </c>
      <c r="D1191" s="34">
        <f>COUNTIFS($A$4:$A$2271,A1191,$B$4:$B$2271,"&gt;"&amp;B1191)</f>
        <v/>
      </c>
      <c r="E1191" s="34">
        <f>IF(D1191&lt;'2_Params'!$B$13,1,0)</f>
        <v/>
      </c>
    </row>
    <row r="1192" ht="15" customHeight="1" s="35">
      <c r="A1192" s="48">
        <f>'1_Raw_Games'!C57</f>
        <v/>
      </c>
      <c r="B1192" s="49">
        <f>'1_Raw_Games'!B57</f>
        <v/>
      </c>
      <c r="C1192" s="44">
        <f>-'1_Raw_Games'!P57</f>
        <v/>
      </c>
      <c r="D1192" s="34">
        <f>COUNTIFS($A$4:$A$2271,A1192,$B$4:$B$2271,"&gt;"&amp;B1192)</f>
        <v/>
      </c>
      <c r="E1192" s="34">
        <f>IF(D1192&lt;'2_Params'!$B$13,1,0)</f>
        <v/>
      </c>
    </row>
    <row r="1193" ht="15" customHeight="1" s="35">
      <c r="A1193" s="48">
        <f>'1_Raw_Games'!C58</f>
        <v/>
      </c>
      <c r="B1193" s="49">
        <f>'1_Raw_Games'!B58</f>
        <v/>
      </c>
      <c r="C1193" s="44">
        <f>-'1_Raw_Games'!P58</f>
        <v/>
      </c>
      <c r="D1193" s="34">
        <f>COUNTIFS($A$4:$A$2271,A1193,$B$4:$B$2271,"&gt;"&amp;B1193)</f>
        <v/>
      </c>
      <c r="E1193" s="34">
        <f>IF(D1193&lt;'2_Params'!$B$13,1,0)</f>
        <v/>
      </c>
    </row>
    <row r="1194" ht="15" customHeight="1" s="35">
      <c r="A1194" s="48">
        <f>'1_Raw_Games'!C59</f>
        <v/>
      </c>
      <c r="B1194" s="49">
        <f>'1_Raw_Games'!B59</f>
        <v/>
      </c>
      <c r="C1194" s="44">
        <f>-'1_Raw_Games'!P59</f>
        <v/>
      </c>
      <c r="D1194" s="34">
        <f>COUNTIFS($A$4:$A$2271,A1194,$B$4:$B$2271,"&gt;"&amp;B1194)</f>
        <v/>
      </c>
      <c r="E1194" s="34">
        <f>IF(D1194&lt;'2_Params'!$B$13,1,0)</f>
        <v/>
      </c>
    </row>
    <row r="1195" ht="15" customHeight="1" s="35">
      <c r="A1195" s="48">
        <f>'1_Raw_Games'!C60</f>
        <v/>
      </c>
      <c r="B1195" s="49">
        <f>'1_Raw_Games'!B60</f>
        <v/>
      </c>
      <c r="C1195" s="44">
        <f>-'1_Raw_Games'!P60</f>
        <v/>
      </c>
      <c r="D1195" s="34">
        <f>COUNTIFS($A$4:$A$2271,A1195,$B$4:$B$2271,"&gt;"&amp;B1195)</f>
        <v/>
      </c>
      <c r="E1195" s="34">
        <f>IF(D1195&lt;'2_Params'!$B$13,1,0)</f>
        <v/>
      </c>
    </row>
    <row r="1196" ht="15" customHeight="1" s="35">
      <c r="A1196" s="48">
        <f>'1_Raw_Games'!C61</f>
        <v/>
      </c>
      <c r="B1196" s="49">
        <f>'1_Raw_Games'!B61</f>
        <v/>
      </c>
      <c r="C1196" s="44">
        <f>-'1_Raw_Games'!P61</f>
        <v/>
      </c>
      <c r="D1196" s="34">
        <f>COUNTIFS($A$4:$A$2271,A1196,$B$4:$B$2271,"&gt;"&amp;B1196)</f>
        <v/>
      </c>
      <c r="E1196" s="34">
        <f>IF(D1196&lt;'2_Params'!$B$13,1,0)</f>
        <v/>
      </c>
    </row>
    <row r="1197" ht="15" customHeight="1" s="35">
      <c r="A1197" s="48">
        <f>'1_Raw_Games'!C62</f>
        <v/>
      </c>
      <c r="B1197" s="49">
        <f>'1_Raw_Games'!B62</f>
        <v/>
      </c>
      <c r="C1197" s="44">
        <f>-'1_Raw_Games'!P62</f>
        <v/>
      </c>
      <c r="D1197" s="34">
        <f>COUNTIFS($A$4:$A$2271,A1197,$B$4:$B$2271,"&gt;"&amp;B1197)</f>
        <v/>
      </c>
      <c r="E1197" s="34">
        <f>IF(D1197&lt;'2_Params'!$B$13,1,0)</f>
        <v/>
      </c>
    </row>
    <row r="1198" ht="15" customHeight="1" s="35">
      <c r="A1198" s="48">
        <f>'1_Raw_Games'!C63</f>
        <v/>
      </c>
      <c r="B1198" s="49">
        <f>'1_Raw_Games'!B63</f>
        <v/>
      </c>
      <c r="C1198" s="44">
        <f>-'1_Raw_Games'!P63</f>
        <v/>
      </c>
      <c r="D1198" s="34">
        <f>COUNTIFS($A$4:$A$2271,A1198,$B$4:$B$2271,"&gt;"&amp;B1198)</f>
        <v/>
      </c>
      <c r="E1198" s="34">
        <f>IF(D1198&lt;'2_Params'!$B$13,1,0)</f>
        <v/>
      </c>
    </row>
    <row r="1199" ht="15" customHeight="1" s="35">
      <c r="A1199" s="48">
        <f>'1_Raw_Games'!C64</f>
        <v/>
      </c>
      <c r="B1199" s="49">
        <f>'1_Raw_Games'!B64</f>
        <v/>
      </c>
      <c r="C1199" s="44">
        <f>-'1_Raw_Games'!P64</f>
        <v/>
      </c>
      <c r="D1199" s="34">
        <f>COUNTIFS($A$4:$A$2271,A1199,$B$4:$B$2271,"&gt;"&amp;B1199)</f>
        <v/>
      </c>
      <c r="E1199" s="34">
        <f>IF(D1199&lt;'2_Params'!$B$13,1,0)</f>
        <v/>
      </c>
    </row>
    <row r="1200" ht="15" customHeight="1" s="35">
      <c r="A1200" s="48">
        <f>'1_Raw_Games'!C65</f>
        <v/>
      </c>
      <c r="B1200" s="49">
        <f>'1_Raw_Games'!B65</f>
        <v/>
      </c>
      <c r="C1200" s="44">
        <f>-'1_Raw_Games'!P65</f>
        <v/>
      </c>
      <c r="D1200" s="34">
        <f>COUNTIFS($A$4:$A$2271,A1200,$B$4:$B$2271,"&gt;"&amp;B1200)</f>
        <v/>
      </c>
      <c r="E1200" s="34">
        <f>IF(D1200&lt;'2_Params'!$B$13,1,0)</f>
        <v/>
      </c>
    </row>
    <row r="1201" ht="15" customHeight="1" s="35">
      <c r="A1201" s="48">
        <f>'1_Raw_Games'!C66</f>
        <v/>
      </c>
      <c r="B1201" s="49">
        <f>'1_Raw_Games'!B66</f>
        <v/>
      </c>
      <c r="C1201" s="44">
        <f>-'1_Raw_Games'!P66</f>
        <v/>
      </c>
      <c r="D1201" s="34">
        <f>COUNTIFS($A$4:$A$2271,A1201,$B$4:$B$2271,"&gt;"&amp;B1201)</f>
        <v/>
      </c>
      <c r="E1201" s="34">
        <f>IF(D1201&lt;'2_Params'!$B$13,1,0)</f>
        <v/>
      </c>
    </row>
    <row r="1202" ht="15" customHeight="1" s="35">
      <c r="A1202" s="48">
        <f>'1_Raw_Games'!C67</f>
        <v/>
      </c>
      <c r="B1202" s="49">
        <f>'1_Raw_Games'!B67</f>
        <v/>
      </c>
      <c r="C1202" s="44">
        <f>-'1_Raw_Games'!P67</f>
        <v/>
      </c>
      <c r="D1202" s="34">
        <f>COUNTIFS($A$4:$A$2271,A1202,$B$4:$B$2271,"&gt;"&amp;B1202)</f>
        <v/>
      </c>
      <c r="E1202" s="34">
        <f>IF(D1202&lt;'2_Params'!$B$13,1,0)</f>
        <v/>
      </c>
    </row>
    <row r="1203" ht="15" customHeight="1" s="35">
      <c r="A1203" s="48">
        <f>'1_Raw_Games'!C68</f>
        <v/>
      </c>
      <c r="B1203" s="49">
        <f>'1_Raw_Games'!B68</f>
        <v/>
      </c>
      <c r="C1203" s="44">
        <f>-'1_Raw_Games'!P68</f>
        <v/>
      </c>
      <c r="D1203" s="34">
        <f>COUNTIFS($A$4:$A$2271,A1203,$B$4:$B$2271,"&gt;"&amp;B1203)</f>
        <v/>
      </c>
      <c r="E1203" s="34">
        <f>IF(D1203&lt;'2_Params'!$B$13,1,0)</f>
        <v/>
      </c>
    </row>
    <row r="1204" ht="15" customHeight="1" s="35">
      <c r="A1204" s="48">
        <f>'1_Raw_Games'!C69</f>
        <v/>
      </c>
      <c r="B1204" s="49">
        <f>'1_Raw_Games'!B69</f>
        <v/>
      </c>
      <c r="C1204" s="44">
        <f>-'1_Raw_Games'!P69</f>
        <v/>
      </c>
      <c r="D1204" s="34">
        <f>COUNTIFS($A$4:$A$2271,A1204,$B$4:$B$2271,"&gt;"&amp;B1204)</f>
        <v/>
      </c>
      <c r="E1204" s="34">
        <f>IF(D1204&lt;'2_Params'!$B$13,1,0)</f>
        <v/>
      </c>
    </row>
    <row r="1205" ht="15" customHeight="1" s="35">
      <c r="A1205" s="48">
        <f>'1_Raw_Games'!C70</f>
        <v/>
      </c>
      <c r="B1205" s="49">
        <f>'1_Raw_Games'!B70</f>
        <v/>
      </c>
      <c r="C1205" s="44">
        <f>-'1_Raw_Games'!P70</f>
        <v/>
      </c>
      <c r="D1205" s="34">
        <f>COUNTIFS($A$4:$A$2271,A1205,$B$4:$B$2271,"&gt;"&amp;B1205)</f>
        <v/>
      </c>
      <c r="E1205" s="34">
        <f>IF(D1205&lt;'2_Params'!$B$13,1,0)</f>
        <v/>
      </c>
    </row>
    <row r="1206" ht="15" customHeight="1" s="35">
      <c r="A1206" s="48">
        <f>'1_Raw_Games'!C71</f>
        <v/>
      </c>
      <c r="B1206" s="49">
        <f>'1_Raw_Games'!B71</f>
        <v/>
      </c>
      <c r="C1206" s="44">
        <f>-'1_Raw_Games'!P71</f>
        <v/>
      </c>
      <c r="D1206" s="34">
        <f>COUNTIFS($A$4:$A$2271,A1206,$B$4:$B$2271,"&gt;"&amp;B1206)</f>
        <v/>
      </c>
      <c r="E1206" s="34">
        <f>IF(D1206&lt;'2_Params'!$B$13,1,0)</f>
        <v/>
      </c>
    </row>
    <row r="1207" ht="15" customHeight="1" s="35">
      <c r="A1207" s="48">
        <f>'1_Raw_Games'!C72</f>
        <v/>
      </c>
      <c r="B1207" s="49">
        <f>'1_Raw_Games'!B72</f>
        <v/>
      </c>
      <c r="C1207" s="44">
        <f>-'1_Raw_Games'!P72</f>
        <v/>
      </c>
      <c r="D1207" s="34">
        <f>COUNTIFS($A$4:$A$2271,A1207,$B$4:$B$2271,"&gt;"&amp;B1207)</f>
        <v/>
      </c>
      <c r="E1207" s="34">
        <f>IF(D1207&lt;'2_Params'!$B$13,1,0)</f>
        <v/>
      </c>
    </row>
    <row r="1208" ht="15" customHeight="1" s="35">
      <c r="A1208" s="48">
        <f>'1_Raw_Games'!C73</f>
        <v/>
      </c>
      <c r="B1208" s="49">
        <f>'1_Raw_Games'!B73</f>
        <v/>
      </c>
      <c r="C1208" s="44">
        <f>-'1_Raw_Games'!P73</f>
        <v/>
      </c>
      <c r="D1208" s="34">
        <f>COUNTIFS($A$4:$A$2271,A1208,$B$4:$B$2271,"&gt;"&amp;B1208)</f>
        <v/>
      </c>
      <c r="E1208" s="34">
        <f>IF(D1208&lt;'2_Params'!$B$13,1,0)</f>
        <v/>
      </c>
    </row>
    <row r="1209" ht="15" customHeight="1" s="35">
      <c r="A1209" s="48">
        <f>'1_Raw_Games'!C74</f>
        <v/>
      </c>
      <c r="B1209" s="49">
        <f>'1_Raw_Games'!B74</f>
        <v/>
      </c>
      <c r="C1209" s="44">
        <f>-'1_Raw_Games'!P74</f>
        <v/>
      </c>
      <c r="D1209" s="34">
        <f>COUNTIFS($A$4:$A$2271,A1209,$B$4:$B$2271,"&gt;"&amp;B1209)</f>
        <v/>
      </c>
      <c r="E1209" s="34">
        <f>IF(D1209&lt;'2_Params'!$B$13,1,0)</f>
        <v/>
      </c>
    </row>
    <row r="1210" ht="15" customHeight="1" s="35">
      <c r="A1210" s="48">
        <f>'1_Raw_Games'!C75</f>
        <v/>
      </c>
      <c r="B1210" s="49">
        <f>'1_Raw_Games'!B75</f>
        <v/>
      </c>
      <c r="C1210" s="44">
        <f>-'1_Raw_Games'!P75</f>
        <v/>
      </c>
      <c r="D1210" s="34">
        <f>COUNTIFS($A$4:$A$2271,A1210,$B$4:$B$2271,"&gt;"&amp;B1210)</f>
        <v/>
      </c>
      <c r="E1210" s="34">
        <f>IF(D1210&lt;'2_Params'!$B$13,1,0)</f>
        <v/>
      </c>
    </row>
    <row r="1211" ht="15" customHeight="1" s="35">
      <c r="A1211" s="48">
        <f>'1_Raw_Games'!C76</f>
        <v/>
      </c>
      <c r="B1211" s="49">
        <f>'1_Raw_Games'!B76</f>
        <v/>
      </c>
      <c r="C1211" s="44">
        <f>-'1_Raw_Games'!P76</f>
        <v/>
      </c>
      <c r="D1211" s="34">
        <f>COUNTIFS($A$4:$A$2271,A1211,$B$4:$B$2271,"&gt;"&amp;B1211)</f>
        <v/>
      </c>
      <c r="E1211" s="34">
        <f>IF(D1211&lt;'2_Params'!$B$13,1,0)</f>
        <v/>
      </c>
    </row>
    <row r="1212" ht="15" customHeight="1" s="35">
      <c r="A1212" s="48">
        <f>'1_Raw_Games'!C77</f>
        <v/>
      </c>
      <c r="B1212" s="49">
        <f>'1_Raw_Games'!B77</f>
        <v/>
      </c>
      <c r="C1212" s="44">
        <f>-'1_Raw_Games'!P77</f>
        <v/>
      </c>
      <c r="D1212" s="34">
        <f>COUNTIFS($A$4:$A$2271,A1212,$B$4:$B$2271,"&gt;"&amp;B1212)</f>
        <v/>
      </c>
      <c r="E1212" s="34">
        <f>IF(D1212&lt;'2_Params'!$B$13,1,0)</f>
        <v/>
      </c>
    </row>
    <row r="1213" ht="15" customHeight="1" s="35">
      <c r="A1213" s="48">
        <f>'1_Raw_Games'!C78</f>
        <v/>
      </c>
      <c r="B1213" s="49">
        <f>'1_Raw_Games'!B78</f>
        <v/>
      </c>
      <c r="C1213" s="44">
        <f>-'1_Raw_Games'!P78</f>
        <v/>
      </c>
      <c r="D1213" s="34">
        <f>COUNTIFS($A$4:$A$2271,A1213,$B$4:$B$2271,"&gt;"&amp;B1213)</f>
        <v/>
      </c>
      <c r="E1213" s="34">
        <f>IF(D1213&lt;'2_Params'!$B$13,1,0)</f>
        <v/>
      </c>
    </row>
    <row r="1214" ht="15" customHeight="1" s="35">
      <c r="A1214" s="48">
        <f>'1_Raw_Games'!C79</f>
        <v/>
      </c>
      <c r="B1214" s="49">
        <f>'1_Raw_Games'!B79</f>
        <v/>
      </c>
      <c r="C1214" s="44">
        <f>-'1_Raw_Games'!P79</f>
        <v/>
      </c>
      <c r="D1214" s="34">
        <f>COUNTIFS($A$4:$A$2271,A1214,$B$4:$B$2271,"&gt;"&amp;B1214)</f>
        <v/>
      </c>
      <c r="E1214" s="34">
        <f>IF(D1214&lt;'2_Params'!$B$13,1,0)</f>
        <v/>
      </c>
    </row>
    <row r="1215" ht="15" customHeight="1" s="35">
      <c r="A1215" s="48">
        <f>'1_Raw_Games'!C80</f>
        <v/>
      </c>
      <c r="B1215" s="49">
        <f>'1_Raw_Games'!B80</f>
        <v/>
      </c>
      <c r="C1215" s="44">
        <f>-'1_Raw_Games'!P80</f>
        <v/>
      </c>
      <c r="D1215" s="34">
        <f>COUNTIFS($A$4:$A$2271,A1215,$B$4:$B$2271,"&gt;"&amp;B1215)</f>
        <v/>
      </c>
      <c r="E1215" s="34">
        <f>IF(D1215&lt;'2_Params'!$B$13,1,0)</f>
        <v/>
      </c>
    </row>
    <row r="1216" ht="15" customHeight="1" s="35">
      <c r="A1216" s="48">
        <f>'1_Raw_Games'!C81</f>
        <v/>
      </c>
      <c r="B1216" s="49">
        <f>'1_Raw_Games'!B81</f>
        <v/>
      </c>
      <c r="C1216" s="44">
        <f>-'1_Raw_Games'!P81</f>
        <v/>
      </c>
      <c r="D1216" s="34">
        <f>COUNTIFS($A$4:$A$2271,A1216,$B$4:$B$2271,"&gt;"&amp;B1216)</f>
        <v/>
      </c>
      <c r="E1216" s="34">
        <f>IF(D1216&lt;'2_Params'!$B$13,1,0)</f>
        <v/>
      </c>
    </row>
    <row r="1217" ht="15" customHeight="1" s="35">
      <c r="A1217" s="48">
        <f>'1_Raw_Games'!C82</f>
        <v/>
      </c>
      <c r="B1217" s="49">
        <f>'1_Raw_Games'!B82</f>
        <v/>
      </c>
      <c r="C1217" s="44">
        <f>-'1_Raw_Games'!P82</f>
        <v/>
      </c>
      <c r="D1217" s="34">
        <f>COUNTIFS($A$4:$A$2271,A1217,$B$4:$B$2271,"&gt;"&amp;B1217)</f>
        <v/>
      </c>
      <c r="E1217" s="34">
        <f>IF(D1217&lt;'2_Params'!$B$13,1,0)</f>
        <v/>
      </c>
    </row>
    <row r="1218" ht="15" customHeight="1" s="35">
      <c r="A1218" s="48">
        <f>'1_Raw_Games'!C83</f>
        <v/>
      </c>
      <c r="B1218" s="49">
        <f>'1_Raw_Games'!B83</f>
        <v/>
      </c>
      <c r="C1218" s="44">
        <f>-'1_Raw_Games'!P83</f>
        <v/>
      </c>
      <c r="D1218" s="34">
        <f>COUNTIFS($A$4:$A$2271,A1218,$B$4:$B$2271,"&gt;"&amp;B1218)</f>
        <v/>
      </c>
      <c r="E1218" s="34">
        <f>IF(D1218&lt;'2_Params'!$B$13,1,0)</f>
        <v/>
      </c>
    </row>
    <row r="1219" ht="15" customHeight="1" s="35">
      <c r="A1219" s="48">
        <f>'1_Raw_Games'!C84</f>
        <v/>
      </c>
      <c r="B1219" s="49">
        <f>'1_Raw_Games'!B84</f>
        <v/>
      </c>
      <c r="C1219" s="44">
        <f>-'1_Raw_Games'!P84</f>
        <v/>
      </c>
      <c r="D1219" s="34">
        <f>COUNTIFS($A$4:$A$2271,A1219,$B$4:$B$2271,"&gt;"&amp;B1219)</f>
        <v/>
      </c>
      <c r="E1219" s="34">
        <f>IF(D1219&lt;'2_Params'!$B$13,1,0)</f>
        <v/>
      </c>
    </row>
    <row r="1220" ht="15" customHeight="1" s="35">
      <c r="A1220" s="48">
        <f>'1_Raw_Games'!C85</f>
        <v/>
      </c>
      <c r="B1220" s="49">
        <f>'1_Raw_Games'!B85</f>
        <v/>
      </c>
      <c r="C1220" s="44">
        <f>-'1_Raw_Games'!P85</f>
        <v/>
      </c>
      <c r="D1220" s="34">
        <f>COUNTIFS($A$4:$A$2271,A1220,$B$4:$B$2271,"&gt;"&amp;B1220)</f>
        <v/>
      </c>
      <c r="E1220" s="34">
        <f>IF(D1220&lt;'2_Params'!$B$13,1,0)</f>
        <v/>
      </c>
    </row>
    <row r="1221" ht="15" customHeight="1" s="35">
      <c r="A1221" s="48">
        <f>'1_Raw_Games'!C86</f>
        <v/>
      </c>
      <c r="B1221" s="49">
        <f>'1_Raw_Games'!B86</f>
        <v/>
      </c>
      <c r="C1221" s="44">
        <f>-'1_Raw_Games'!P86</f>
        <v/>
      </c>
      <c r="D1221" s="34">
        <f>COUNTIFS($A$4:$A$2271,A1221,$B$4:$B$2271,"&gt;"&amp;B1221)</f>
        <v/>
      </c>
      <c r="E1221" s="34">
        <f>IF(D1221&lt;'2_Params'!$B$13,1,0)</f>
        <v/>
      </c>
    </row>
    <row r="1222" ht="15" customHeight="1" s="35">
      <c r="A1222" s="48">
        <f>'1_Raw_Games'!C87</f>
        <v/>
      </c>
      <c r="B1222" s="49">
        <f>'1_Raw_Games'!B87</f>
        <v/>
      </c>
      <c r="C1222" s="44">
        <f>-'1_Raw_Games'!P87</f>
        <v/>
      </c>
      <c r="D1222" s="34">
        <f>COUNTIFS($A$4:$A$2271,A1222,$B$4:$B$2271,"&gt;"&amp;B1222)</f>
        <v/>
      </c>
      <c r="E1222" s="34">
        <f>IF(D1222&lt;'2_Params'!$B$13,1,0)</f>
        <v/>
      </c>
    </row>
    <row r="1223" ht="15" customHeight="1" s="35">
      <c r="A1223" s="48">
        <f>'1_Raw_Games'!C88</f>
        <v/>
      </c>
      <c r="B1223" s="49">
        <f>'1_Raw_Games'!B88</f>
        <v/>
      </c>
      <c r="C1223" s="44">
        <f>-'1_Raw_Games'!P88</f>
        <v/>
      </c>
      <c r="D1223" s="34">
        <f>COUNTIFS($A$4:$A$2271,A1223,$B$4:$B$2271,"&gt;"&amp;B1223)</f>
        <v/>
      </c>
      <c r="E1223" s="34">
        <f>IF(D1223&lt;'2_Params'!$B$13,1,0)</f>
        <v/>
      </c>
    </row>
    <row r="1224" ht="15" customHeight="1" s="35">
      <c r="A1224" s="48">
        <f>'1_Raw_Games'!C89</f>
        <v/>
      </c>
      <c r="B1224" s="49">
        <f>'1_Raw_Games'!B89</f>
        <v/>
      </c>
      <c r="C1224" s="44">
        <f>-'1_Raw_Games'!P89</f>
        <v/>
      </c>
      <c r="D1224" s="34">
        <f>COUNTIFS($A$4:$A$2271,A1224,$B$4:$B$2271,"&gt;"&amp;B1224)</f>
        <v/>
      </c>
      <c r="E1224" s="34">
        <f>IF(D1224&lt;'2_Params'!$B$13,1,0)</f>
        <v/>
      </c>
    </row>
    <row r="1225" ht="15" customHeight="1" s="35">
      <c r="A1225" s="48">
        <f>'1_Raw_Games'!C90</f>
        <v/>
      </c>
      <c r="B1225" s="49">
        <f>'1_Raw_Games'!B90</f>
        <v/>
      </c>
      <c r="C1225" s="44">
        <f>-'1_Raw_Games'!P90</f>
        <v/>
      </c>
      <c r="D1225" s="34">
        <f>COUNTIFS($A$4:$A$2271,A1225,$B$4:$B$2271,"&gt;"&amp;B1225)</f>
        <v/>
      </c>
      <c r="E1225" s="34">
        <f>IF(D1225&lt;'2_Params'!$B$13,1,0)</f>
        <v/>
      </c>
    </row>
    <row r="1226" ht="15" customHeight="1" s="35">
      <c r="A1226" s="48">
        <f>'1_Raw_Games'!C91</f>
        <v/>
      </c>
      <c r="B1226" s="49">
        <f>'1_Raw_Games'!B91</f>
        <v/>
      </c>
      <c r="C1226" s="44">
        <f>-'1_Raw_Games'!P91</f>
        <v/>
      </c>
      <c r="D1226" s="34">
        <f>COUNTIFS($A$4:$A$2271,A1226,$B$4:$B$2271,"&gt;"&amp;B1226)</f>
        <v/>
      </c>
      <c r="E1226" s="34">
        <f>IF(D1226&lt;'2_Params'!$B$13,1,0)</f>
        <v/>
      </c>
    </row>
    <row r="1227" ht="15" customHeight="1" s="35">
      <c r="A1227" s="48">
        <f>'1_Raw_Games'!C92</f>
        <v/>
      </c>
      <c r="B1227" s="49">
        <f>'1_Raw_Games'!B92</f>
        <v/>
      </c>
      <c r="C1227" s="44">
        <f>-'1_Raw_Games'!P92</f>
        <v/>
      </c>
      <c r="D1227" s="34">
        <f>COUNTIFS($A$4:$A$2271,A1227,$B$4:$B$2271,"&gt;"&amp;B1227)</f>
        <v/>
      </c>
      <c r="E1227" s="34">
        <f>IF(D1227&lt;'2_Params'!$B$13,1,0)</f>
        <v/>
      </c>
    </row>
    <row r="1228" ht="15" customHeight="1" s="35">
      <c r="A1228" s="48">
        <f>'1_Raw_Games'!C93</f>
        <v/>
      </c>
      <c r="B1228" s="49">
        <f>'1_Raw_Games'!B93</f>
        <v/>
      </c>
      <c r="C1228" s="44">
        <f>-'1_Raw_Games'!P93</f>
        <v/>
      </c>
      <c r="D1228" s="34">
        <f>COUNTIFS($A$4:$A$2271,A1228,$B$4:$B$2271,"&gt;"&amp;B1228)</f>
        <v/>
      </c>
      <c r="E1228" s="34">
        <f>IF(D1228&lt;'2_Params'!$B$13,1,0)</f>
        <v/>
      </c>
    </row>
    <row r="1229" ht="15" customHeight="1" s="35">
      <c r="A1229" s="48">
        <f>'1_Raw_Games'!C94</f>
        <v/>
      </c>
      <c r="B1229" s="49">
        <f>'1_Raw_Games'!B94</f>
        <v/>
      </c>
      <c r="C1229" s="44">
        <f>-'1_Raw_Games'!P94</f>
        <v/>
      </c>
      <c r="D1229" s="34">
        <f>COUNTIFS($A$4:$A$2271,A1229,$B$4:$B$2271,"&gt;"&amp;B1229)</f>
        <v/>
      </c>
      <c r="E1229" s="34">
        <f>IF(D1229&lt;'2_Params'!$B$13,1,0)</f>
        <v/>
      </c>
    </row>
    <row r="1230" ht="15" customHeight="1" s="35">
      <c r="A1230" s="48">
        <f>'1_Raw_Games'!C95</f>
        <v/>
      </c>
      <c r="B1230" s="49">
        <f>'1_Raw_Games'!B95</f>
        <v/>
      </c>
      <c r="C1230" s="44">
        <f>-'1_Raw_Games'!P95</f>
        <v/>
      </c>
      <c r="D1230" s="34">
        <f>COUNTIFS($A$4:$A$2271,A1230,$B$4:$B$2271,"&gt;"&amp;B1230)</f>
        <v/>
      </c>
      <c r="E1230" s="34">
        <f>IF(D1230&lt;'2_Params'!$B$13,1,0)</f>
        <v/>
      </c>
    </row>
    <row r="1231" ht="15" customHeight="1" s="35">
      <c r="A1231" s="48">
        <f>'1_Raw_Games'!C96</f>
        <v/>
      </c>
      <c r="B1231" s="49">
        <f>'1_Raw_Games'!B96</f>
        <v/>
      </c>
      <c r="C1231" s="44">
        <f>-'1_Raw_Games'!P96</f>
        <v/>
      </c>
      <c r="D1231" s="34">
        <f>COUNTIFS($A$4:$A$2271,A1231,$B$4:$B$2271,"&gt;"&amp;B1231)</f>
        <v/>
      </c>
      <c r="E1231" s="34">
        <f>IF(D1231&lt;'2_Params'!$B$13,1,0)</f>
        <v/>
      </c>
    </row>
    <row r="1232" ht="15" customHeight="1" s="35">
      <c r="A1232" s="48">
        <f>'1_Raw_Games'!C97</f>
        <v/>
      </c>
      <c r="B1232" s="49">
        <f>'1_Raw_Games'!B97</f>
        <v/>
      </c>
      <c r="C1232" s="44">
        <f>-'1_Raw_Games'!P97</f>
        <v/>
      </c>
      <c r="D1232" s="34">
        <f>COUNTIFS($A$4:$A$2271,A1232,$B$4:$B$2271,"&gt;"&amp;B1232)</f>
        <v/>
      </c>
      <c r="E1232" s="34">
        <f>IF(D1232&lt;'2_Params'!$B$13,1,0)</f>
        <v/>
      </c>
    </row>
    <row r="1233" ht="15" customHeight="1" s="35">
      <c r="A1233" s="48">
        <f>'1_Raw_Games'!C98</f>
        <v/>
      </c>
      <c r="B1233" s="49">
        <f>'1_Raw_Games'!B98</f>
        <v/>
      </c>
      <c r="C1233" s="44">
        <f>-'1_Raw_Games'!P98</f>
        <v/>
      </c>
      <c r="D1233" s="34">
        <f>COUNTIFS($A$4:$A$2271,A1233,$B$4:$B$2271,"&gt;"&amp;B1233)</f>
        <v/>
      </c>
      <c r="E1233" s="34">
        <f>IF(D1233&lt;'2_Params'!$B$13,1,0)</f>
        <v/>
      </c>
    </row>
    <row r="1234" ht="15" customHeight="1" s="35">
      <c r="A1234" s="48">
        <f>'1_Raw_Games'!C99</f>
        <v/>
      </c>
      <c r="B1234" s="49">
        <f>'1_Raw_Games'!B99</f>
        <v/>
      </c>
      <c r="C1234" s="44">
        <f>-'1_Raw_Games'!P99</f>
        <v/>
      </c>
      <c r="D1234" s="34">
        <f>COUNTIFS($A$4:$A$2271,A1234,$B$4:$B$2271,"&gt;"&amp;B1234)</f>
        <v/>
      </c>
      <c r="E1234" s="34">
        <f>IF(D1234&lt;'2_Params'!$B$13,1,0)</f>
        <v/>
      </c>
    </row>
    <row r="1235" ht="15" customHeight="1" s="35">
      <c r="A1235" s="48">
        <f>'1_Raw_Games'!C100</f>
        <v/>
      </c>
      <c r="B1235" s="49">
        <f>'1_Raw_Games'!B100</f>
        <v/>
      </c>
      <c r="C1235" s="44">
        <f>-'1_Raw_Games'!P100</f>
        <v/>
      </c>
      <c r="D1235" s="34">
        <f>COUNTIFS($A$4:$A$2271,A1235,$B$4:$B$2271,"&gt;"&amp;B1235)</f>
        <v/>
      </c>
      <c r="E1235" s="34">
        <f>IF(D1235&lt;'2_Params'!$B$13,1,0)</f>
        <v/>
      </c>
    </row>
    <row r="1236" ht="15" customHeight="1" s="35">
      <c r="A1236" s="48">
        <f>'1_Raw_Games'!C101</f>
        <v/>
      </c>
      <c r="B1236" s="49">
        <f>'1_Raw_Games'!B101</f>
        <v/>
      </c>
      <c r="C1236" s="44">
        <f>-'1_Raw_Games'!P101</f>
        <v/>
      </c>
      <c r="D1236" s="34">
        <f>COUNTIFS($A$4:$A$2271,A1236,$B$4:$B$2271,"&gt;"&amp;B1236)</f>
        <v/>
      </c>
      <c r="E1236" s="34">
        <f>IF(D1236&lt;'2_Params'!$B$13,1,0)</f>
        <v/>
      </c>
    </row>
    <row r="1237" ht="15" customHeight="1" s="35">
      <c r="A1237" s="48">
        <f>'1_Raw_Games'!C102</f>
        <v/>
      </c>
      <c r="B1237" s="49">
        <f>'1_Raw_Games'!B102</f>
        <v/>
      </c>
      <c r="C1237" s="44">
        <f>-'1_Raw_Games'!P102</f>
        <v/>
      </c>
      <c r="D1237" s="34">
        <f>COUNTIFS($A$4:$A$2271,A1237,$B$4:$B$2271,"&gt;"&amp;B1237)</f>
        <v/>
      </c>
      <c r="E1237" s="34">
        <f>IF(D1237&lt;'2_Params'!$B$13,1,0)</f>
        <v/>
      </c>
    </row>
    <row r="1238" ht="15" customHeight="1" s="35">
      <c r="A1238" s="48">
        <f>'1_Raw_Games'!C103</f>
        <v/>
      </c>
      <c r="B1238" s="49">
        <f>'1_Raw_Games'!B103</f>
        <v/>
      </c>
      <c r="C1238" s="44">
        <f>-'1_Raw_Games'!P103</f>
        <v/>
      </c>
      <c r="D1238" s="34">
        <f>COUNTIFS($A$4:$A$2271,A1238,$B$4:$B$2271,"&gt;"&amp;B1238)</f>
        <v/>
      </c>
      <c r="E1238" s="34">
        <f>IF(D1238&lt;'2_Params'!$B$13,1,0)</f>
        <v/>
      </c>
    </row>
    <row r="1239" ht="15" customHeight="1" s="35">
      <c r="A1239" s="48">
        <f>'1_Raw_Games'!C104</f>
        <v/>
      </c>
      <c r="B1239" s="49">
        <f>'1_Raw_Games'!B104</f>
        <v/>
      </c>
      <c r="C1239" s="44">
        <f>-'1_Raw_Games'!P104</f>
        <v/>
      </c>
      <c r="D1239" s="34">
        <f>COUNTIFS($A$4:$A$2271,A1239,$B$4:$B$2271,"&gt;"&amp;B1239)</f>
        <v/>
      </c>
      <c r="E1239" s="34">
        <f>IF(D1239&lt;'2_Params'!$B$13,1,0)</f>
        <v/>
      </c>
    </row>
    <row r="1240" ht="15" customHeight="1" s="35">
      <c r="A1240" s="48">
        <f>'1_Raw_Games'!C105</f>
        <v/>
      </c>
      <c r="B1240" s="49">
        <f>'1_Raw_Games'!B105</f>
        <v/>
      </c>
      <c r="C1240" s="44">
        <f>-'1_Raw_Games'!P105</f>
        <v/>
      </c>
      <c r="D1240" s="34">
        <f>COUNTIFS($A$4:$A$2271,A1240,$B$4:$B$2271,"&gt;"&amp;B1240)</f>
        <v/>
      </c>
      <c r="E1240" s="34">
        <f>IF(D1240&lt;'2_Params'!$B$13,1,0)</f>
        <v/>
      </c>
    </row>
    <row r="1241" ht="15" customHeight="1" s="35">
      <c r="A1241" s="48">
        <f>'1_Raw_Games'!C106</f>
        <v/>
      </c>
      <c r="B1241" s="49">
        <f>'1_Raw_Games'!B106</f>
        <v/>
      </c>
      <c r="C1241" s="44">
        <f>-'1_Raw_Games'!P106</f>
        <v/>
      </c>
      <c r="D1241" s="34">
        <f>COUNTIFS($A$4:$A$2271,A1241,$B$4:$B$2271,"&gt;"&amp;B1241)</f>
        <v/>
      </c>
      <c r="E1241" s="34">
        <f>IF(D1241&lt;'2_Params'!$B$13,1,0)</f>
        <v/>
      </c>
    </row>
    <row r="1242" ht="15" customHeight="1" s="35">
      <c r="A1242" s="48">
        <f>'1_Raw_Games'!C107</f>
        <v/>
      </c>
      <c r="B1242" s="49">
        <f>'1_Raw_Games'!B107</f>
        <v/>
      </c>
      <c r="C1242" s="44">
        <f>-'1_Raw_Games'!P107</f>
        <v/>
      </c>
      <c r="D1242" s="34">
        <f>COUNTIFS($A$4:$A$2271,A1242,$B$4:$B$2271,"&gt;"&amp;B1242)</f>
        <v/>
      </c>
      <c r="E1242" s="34">
        <f>IF(D1242&lt;'2_Params'!$B$13,1,0)</f>
        <v/>
      </c>
    </row>
    <row r="1243" ht="15" customHeight="1" s="35">
      <c r="A1243" s="48">
        <f>'1_Raw_Games'!C108</f>
        <v/>
      </c>
      <c r="B1243" s="49">
        <f>'1_Raw_Games'!B108</f>
        <v/>
      </c>
      <c r="C1243" s="44">
        <f>-'1_Raw_Games'!P108</f>
        <v/>
      </c>
      <c r="D1243" s="34">
        <f>COUNTIFS($A$4:$A$2271,A1243,$B$4:$B$2271,"&gt;"&amp;B1243)</f>
        <v/>
      </c>
      <c r="E1243" s="34">
        <f>IF(D1243&lt;'2_Params'!$B$13,1,0)</f>
        <v/>
      </c>
    </row>
    <row r="1244" ht="15" customHeight="1" s="35">
      <c r="A1244" s="48">
        <f>'1_Raw_Games'!C109</f>
        <v/>
      </c>
      <c r="B1244" s="49">
        <f>'1_Raw_Games'!B109</f>
        <v/>
      </c>
      <c r="C1244" s="44">
        <f>-'1_Raw_Games'!P109</f>
        <v/>
      </c>
      <c r="D1244" s="34">
        <f>COUNTIFS($A$4:$A$2271,A1244,$B$4:$B$2271,"&gt;"&amp;B1244)</f>
        <v/>
      </c>
      <c r="E1244" s="34">
        <f>IF(D1244&lt;'2_Params'!$B$13,1,0)</f>
        <v/>
      </c>
    </row>
    <row r="1245" ht="15" customHeight="1" s="35">
      <c r="A1245" s="48">
        <f>'1_Raw_Games'!C110</f>
        <v/>
      </c>
      <c r="B1245" s="49">
        <f>'1_Raw_Games'!B110</f>
        <v/>
      </c>
      <c r="C1245" s="44">
        <f>-'1_Raw_Games'!P110</f>
        <v/>
      </c>
      <c r="D1245" s="34">
        <f>COUNTIFS($A$4:$A$2271,A1245,$B$4:$B$2271,"&gt;"&amp;B1245)</f>
        <v/>
      </c>
      <c r="E1245" s="34">
        <f>IF(D1245&lt;'2_Params'!$B$13,1,0)</f>
        <v/>
      </c>
    </row>
    <row r="1246" ht="15" customHeight="1" s="35">
      <c r="A1246" s="48">
        <f>'1_Raw_Games'!C111</f>
        <v/>
      </c>
      <c r="B1246" s="49">
        <f>'1_Raw_Games'!B111</f>
        <v/>
      </c>
      <c r="C1246" s="44">
        <f>-'1_Raw_Games'!P111</f>
        <v/>
      </c>
      <c r="D1246" s="34">
        <f>COUNTIFS($A$4:$A$2271,A1246,$B$4:$B$2271,"&gt;"&amp;B1246)</f>
        <v/>
      </c>
      <c r="E1246" s="34">
        <f>IF(D1246&lt;'2_Params'!$B$13,1,0)</f>
        <v/>
      </c>
    </row>
    <row r="1247" ht="15" customHeight="1" s="35">
      <c r="A1247" s="48">
        <f>'1_Raw_Games'!C112</f>
        <v/>
      </c>
      <c r="B1247" s="49">
        <f>'1_Raw_Games'!B112</f>
        <v/>
      </c>
      <c r="C1247" s="44">
        <f>-'1_Raw_Games'!P112</f>
        <v/>
      </c>
      <c r="D1247" s="34">
        <f>COUNTIFS($A$4:$A$2271,A1247,$B$4:$B$2271,"&gt;"&amp;B1247)</f>
        <v/>
      </c>
      <c r="E1247" s="34">
        <f>IF(D1247&lt;'2_Params'!$B$13,1,0)</f>
        <v/>
      </c>
    </row>
    <row r="1248" ht="15" customHeight="1" s="35">
      <c r="A1248" s="48">
        <f>'1_Raw_Games'!C113</f>
        <v/>
      </c>
      <c r="B1248" s="49">
        <f>'1_Raw_Games'!B113</f>
        <v/>
      </c>
      <c r="C1248" s="44">
        <f>-'1_Raw_Games'!P113</f>
        <v/>
      </c>
      <c r="D1248" s="34">
        <f>COUNTIFS($A$4:$A$2271,A1248,$B$4:$B$2271,"&gt;"&amp;B1248)</f>
        <v/>
      </c>
      <c r="E1248" s="34">
        <f>IF(D1248&lt;'2_Params'!$B$13,1,0)</f>
        <v/>
      </c>
    </row>
    <row r="1249" ht="15" customHeight="1" s="35">
      <c r="A1249" s="48">
        <f>'1_Raw_Games'!C114</f>
        <v/>
      </c>
      <c r="B1249" s="49">
        <f>'1_Raw_Games'!B114</f>
        <v/>
      </c>
      <c r="C1249" s="44">
        <f>-'1_Raw_Games'!P114</f>
        <v/>
      </c>
      <c r="D1249" s="34">
        <f>COUNTIFS($A$4:$A$2271,A1249,$B$4:$B$2271,"&gt;"&amp;B1249)</f>
        <v/>
      </c>
      <c r="E1249" s="34">
        <f>IF(D1249&lt;'2_Params'!$B$13,1,0)</f>
        <v/>
      </c>
    </row>
    <row r="1250" ht="15" customHeight="1" s="35">
      <c r="A1250" s="48">
        <f>'1_Raw_Games'!C115</f>
        <v/>
      </c>
      <c r="B1250" s="49">
        <f>'1_Raw_Games'!B115</f>
        <v/>
      </c>
      <c r="C1250" s="44">
        <f>-'1_Raw_Games'!P115</f>
        <v/>
      </c>
      <c r="D1250" s="34">
        <f>COUNTIFS($A$4:$A$2271,A1250,$B$4:$B$2271,"&gt;"&amp;B1250)</f>
        <v/>
      </c>
      <c r="E1250" s="34">
        <f>IF(D1250&lt;'2_Params'!$B$13,1,0)</f>
        <v/>
      </c>
    </row>
    <row r="1251" ht="15" customHeight="1" s="35">
      <c r="A1251" s="48">
        <f>'1_Raw_Games'!C116</f>
        <v/>
      </c>
      <c r="B1251" s="49">
        <f>'1_Raw_Games'!B116</f>
        <v/>
      </c>
      <c r="C1251" s="44">
        <f>-'1_Raw_Games'!P116</f>
        <v/>
      </c>
      <c r="D1251" s="34">
        <f>COUNTIFS($A$4:$A$2271,A1251,$B$4:$B$2271,"&gt;"&amp;B1251)</f>
        <v/>
      </c>
      <c r="E1251" s="34">
        <f>IF(D1251&lt;'2_Params'!$B$13,1,0)</f>
        <v/>
      </c>
    </row>
    <row r="1252" ht="15" customHeight="1" s="35">
      <c r="A1252" s="48">
        <f>'1_Raw_Games'!C117</f>
        <v/>
      </c>
      <c r="B1252" s="49">
        <f>'1_Raw_Games'!B117</f>
        <v/>
      </c>
      <c r="C1252" s="44">
        <f>-'1_Raw_Games'!P117</f>
        <v/>
      </c>
      <c r="D1252" s="34">
        <f>COUNTIFS($A$4:$A$2271,A1252,$B$4:$B$2271,"&gt;"&amp;B1252)</f>
        <v/>
      </c>
      <c r="E1252" s="34">
        <f>IF(D1252&lt;'2_Params'!$B$13,1,0)</f>
        <v/>
      </c>
    </row>
    <row r="1253" ht="15" customHeight="1" s="35">
      <c r="A1253" s="48">
        <f>'1_Raw_Games'!C118</f>
        <v/>
      </c>
      <c r="B1253" s="49">
        <f>'1_Raw_Games'!B118</f>
        <v/>
      </c>
      <c r="C1253" s="44">
        <f>-'1_Raw_Games'!P118</f>
        <v/>
      </c>
      <c r="D1253" s="34">
        <f>COUNTIFS($A$4:$A$2271,A1253,$B$4:$B$2271,"&gt;"&amp;B1253)</f>
        <v/>
      </c>
      <c r="E1253" s="34">
        <f>IF(D1253&lt;'2_Params'!$B$13,1,0)</f>
        <v/>
      </c>
    </row>
    <row r="1254" ht="15" customHeight="1" s="35">
      <c r="A1254" s="48">
        <f>'1_Raw_Games'!C119</f>
        <v/>
      </c>
      <c r="B1254" s="49">
        <f>'1_Raw_Games'!B119</f>
        <v/>
      </c>
      <c r="C1254" s="44">
        <f>-'1_Raw_Games'!P119</f>
        <v/>
      </c>
      <c r="D1254" s="34">
        <f>COUNTIFS($A$4:$A$2271,A1254,$B$4:$B$2271,"&gt;"&amp;B1254)</f>
        <v/>
      </c>
      <c r="E1254" s="34">
        <f>IF(D1254&lt;'2_Params'!$B$13,1,0)</f>
        <v/>
      </c>
    </row>
    <row r="1255" ht="15" customHeight="1" s="35">
      <c r="A1255" s="48">
        <f>'1_Raw_Games'!C120</f>
        <v/>
      </c>
      <c r="B1255" s="49">
        <f>'1_Raw_Games'!B120</f>
        <v/>
      </c>
      <c r="C1255" s="44">
        <f>-'1_Raw_Games'!P120</f>
        <v/>
      </c>
      <c r="D1255" s="34">
        <f>COUNTIFS($A$4:$A$2271,A1255,$B$4:$B$2271,"&gt;"&amp;B1255)</f>
        <v/>
      </c>
      <c r="E1255" s="34">
        <f>IF(D1255&lt;'2_Params'!$B$13,1,0)</f>
        <v/>
      </c>
    </row>
    <row r="1256" ht="15" customHeight="1" s="35">
      <c r="A1256" s="48">
        <f>'1_Raw_Games'!C121</f>
        <v/>
      </c>
      <c r="B1256" s="49">
        <f>'1_Raw_Games'!B121</f>
        <v/>
      </c>
      <c r="C1256" s="44">
        <f>-'1_Raw_Games'!P121</f>
        <v/>
      </c>
      <c r="D1256" s="34">
        <f>COUNTIFS($A$4:$A$2271,A1256,$B$4:$B$2271,"&gt;"&amp;B1256)</f>
        <v/>
      </c>
      <c r="E1256" s="34">
        <f>IF(D1256&lt;'2_Params'!$B$13,1,0)</f>
        <v/>
      </c>
    </row>
    <row r="1257" ht="15" customHeight="1" s="35">
      <c r="A1257" s="48">
        <f>'1_Raw_Games'!C122</f>
        <v/>
      </c>
      <c r="B1257" s="49">
        <f>'1_Raw_Games'!B122</f>
        <v/>
      </c>
      <c r="C1257" s="44">
        <f>-'1_Raw_Games'!P122</f>
        <v/>
      </c>
      <c r="D1257" s="34">
        <f>COUNTIFS($A$4:$A$2271,A1257,$B$4:$B$2271,"&gt;"&amp;B1257)</f>
        <v/>
      </c>
      <c r="E1257" s="34">
        <f>IF(D1257&lt;'2_Params'!$B$13,1,0)</f>
        <v/>
      </c>
    </row>
    <row r="1258" ht="15" customHeight="1" s="35">
      <c r="A1258" s="48">
        <f>'1_Raw_Games'!C123</f>
        <v/>
      </c>
      <c r="B1258" s="49">
        <f>'1_Raw_Games'!B123</f>
        <v/>
      </c>
      <c r="C1258" s="44">
        <f>-'1_Raw_Games'!P123</f>
        <v/>
      </c>
      <c r="D1258" s="34">
        <f>COUNTIFS($A$4:$A$2271,A1258,$B$4:$B$2271,"&gt;"&amp;B1258)</f>
        <v/>
      </c>
      <c r="E1258" s="34">
        <f>IF(D1258&lt;'2_Params'!$B$13,1,0)</f>
        <v/>
      </c>
    </row>
    <row r="1259" ht="15" customHeight="1" s="35">
      <c r="A1259" s="48">
        <f>'1_Raw_Games'!C124</f>
        <v/>
      </c>
      <c r="B1259" s="49">
        <f>'1_Raw_Games'!B124</f>
        <v/>
      </c>
      <c r="C1259" s="44">
        <f>-'1_Raw_Games'!P124</f>
        <v/>
      </c>
      <c r="D1259" s="34">
        <f>COUNTIFS($A$4:$A$2271,A1259,$B$4:$B$2271,"&gt;"&amp;B1259)</f>
        <v/>
      </c>
      <c r="E1259" s="34">
        <f>IF(D1259&lt;'2_Params'!$B$13,1,0)</f>
        <v/>
      </c>
    </row>
    <row r="1260" ht="15" customHeight="1" s="35">
      <c r="A1260" s="48">
        <f>'1_Raw_Games'!C125</f>
        <v/>
      </c>
      <c r="B1260" s="49">
        <f>'1_Raw_Games'!B125</f>
        <v/>
      </c>
      <c r="C1260" s="44">
        <f>-'1_Raw_Games'!P125</f>
        <v/>
      </c>
      <c r="D1260" s="34">
        <f>COUNTIFS($A$4:$A$2271,A1260,$B$4:$B$2271,"&gt;"&amp;B1260)</f>
        <v/>
      </c>
      <c r="E1260" s="34">
        <f>IF(D1260&lt;'2_Params'!$B$13,1,0)</f>
        <v/>
      </c>
    </row>
    <row r="1261" ht="15" customHeight="1" s="35">
      <c r="A1261" s="48">
        <f>'1_Raw_Games'!C126</f>
        <v/>
      </c>
      <c r="B1261" s="49">
        <f>'1_Raw_Games'!B126</f>
        <v/>
      </c>
      <c r="C1261" s="44">
        <f>-'1_Raw_Games'!P126</f>
        <v/>
      </c>
      <c r="D1261" s="34">
        <f>COUNTIFS($A$4:$A$2271,A1261,$B$4:$B$2271,"&gt;"&amp;B1261)</f>
        <v/>
      </c>
      <c r="E1261" s="34">
        <f>IF(D1261&lt;'2_Params'!$B$13,1,0)</f>
        <v/>
      </c>
    </row>
    <row r="1262" ht="15" customHeight="1" s="35">
      <c r="A1262" s="48">
        <f>'1_Raw_Games'!C127</f>
        <v/>
      </c>
      <c r="B1262" s="49">
        <f>'1_Raw_Games'!B127</f>
        <v/>
      </c>
      <c r="C1262" s="44">
        <f>-'1_Raw_Games'!P127</f>
        <v/>
      </c>
      <c r="D1262" s="34">
        <f>COUNTIFS($A$4:$A$2271,A1262,$B$4:$B$2271,"&gt;"&amp;B1262)</f>
        <v/>
      </c>
      <c r="E1262" s="34">
        <f>IF(D1262&lt;'2_Params'!$B$13,1,0)</f>
        <v/>
      </c>
    </row>
    <row r="1263" ht="15" customHeight="1" s="35">
      <c r="A1263" s="48">
        <f>'1_Raw_Games'!C128</f>
        <v/>
      </c>
      <c r="B1263" s="49">
        <f>'1_Raw_Games'!B128</f>
        <v/>
      </c>
      <c r="C1263" s="44">
        <f>-'1_Raw_Games'!P128</f>
        <v/>
      </c>
      <c r="D1263" s="34">
        <f>COUNTIFS($A$4:$A$2271,A1263,$B$4:$B$2271,"&gt;"&amp;B1263)</f>
        <v/>
      </c>
      <c r="E1263" s="34">
        <f>IF(D1263&lt;'2_Params'!$B$13,1,0)</f>
        <v/>
      </c>
    </row>
    <row r="1264" ht="15" customHeight="1" s="35">
      <c r="A1264" s="48">
        <f>'1_Raw_Games'!C129</f>
        <v/>
      </c>
      <c r="B1264" s="49">
        <f>'1_Raw_Games'!B129</f>
        <v/>
      </c>
      <c r="C1264" s="44">
        <f>-'1_Raw_Games'!P129</f>
        <v/>
      </c>
      <c r="D1264" s="34">
        <f>COUNTIFS($A$4:$A$2271,A1264,$B$4:$B$2271,"&gt;"&amp;B1264)</f>
        <v/>
      </c>
      <c r="E1264" s="34">
        <f>IF(D1264&lt;'2_Params'!$B$13,1,0)</f>
        <v/>
      </c>
    </row>
    <row r="1265" ht="15" customHeight="1" s="35">
      <c r="A1265" s="48">
        <f>'1_Raw_Games'!C130</f>
        <v/>
      </c>
      <c r="B1265" s="49">
        <f>'1_Raw_Games'!B130</f>
        <v/>
      </c>
      <c r="C1265" s="44">
        <f>-'1_Raw_Games'!P130</f>
        <v/>
      </c>
      <c r="D1265" s="34">
        <f>COUNTIFS($A$4:$A$2271,A1265,$B$4:$B$2271,"&gt;"&amp;B1265)</f>
        <v/>
      </c>
      <c r="E1265" s="34">
        <f>IF(D1265&lt;'2_Params'!$B$13,1,0)</f>
        <v/>
      </c>
    </row>
    <row r="1266" ht="15" customHeight="1" s="35">
      <c r="A1266" s="48">
        <f>'1_Raw_Games'!C131</f>
        <v/>
      </c>
      <c r="B1266" s="49">
        <f>'1_Raw_Games'!B131</f>
        <v/>
      </c>
      <c r="C1266" s="44">
        <f>-'1_Raw_Games'!P131</f>
        <v/>
      </c>
      <c r="D1266" s="34">
        <f>COUNTIFS($A$4:$A$2271,A1266,$B$4:$B$2271,"&gt;"&amp;B1266)</f>
        <v/>
      </c>
      <c r="E1266" s="34">
        <f>IF(D1266&lt;'2_Params'!$B$13,1,0)</f>
        <v/>
      </c>
    </row>
    <row r="1267" ht="15" customHeight="1" s="35">
      <c r="A1267" s="48">
        <f>'1_Raw_Games'!C132</f>
        <v/>
      </c>
      <c r="B1267" s="49">
        <f>'1_Raw_Games'!B132</f>
        <v/>
      </c>
      <c r="C1267" s="44">
        <f>-'1_Raw_Games'!P132</f>
        <v/>
      </c>
      <c r="D1267" s="34">
        <f>COUNTIFS($A$4:$A$2271,A1267,$B$4:$B$2271,"&gt;"&amp;B1267)</f>
        <v/>
      </c>
      <c r="E1267" s="34">
        <f>IF(D1267&lt;'2_Params'!$B$13,1,0)</f>
        <v/>
      </c>
    </row>
    <row r="1268" ht="15" customHeight="1" s="35">
      <c r="A1268" s="48">
        <f>'1_Raw_Games'!C133</f>
        <v/>
      </c>
      <c r="B1268" s="49">
        <f>'1_Raw_Games'!B133</f>
        <v/>
      </c>
      <c r="C1268" s="44">
        <f>-'1_Raw_Games'!P133</f>
        <v/>
      </c>
      <c r="D1268" s="34">
        <f>COUNTIFS($A$4:$A$2271,A1268,$B$4:$B$2271,"&gt;"&amp;B1268)</f>
        <v/>
      </c>
      <c r="E1268" s="34">
        <f>IF(D1268&lt;'2_Params'!$B$13,1,0)</f>
        <v/>
      </c>
    </row>
    <row r="1269" ht="15" customHeight="1" s="35">
      <c r="A1269" s="48">
        <f>'1_Raw_Games'!C134</f>
        <v/>
      </c>
      <c r="B1269" s="49">
        <f>'1_Raw_Games'!B134</f>
        <v/>
      </c>
      <c r="C1269" s="44">
        <f>-'1_Raw_Games'!P134</f>
        <v/>
      </c>
      <c r="D1269" s="34">
        <f>COUNTIFS($A$4:$A$2271,A1269,$B$4:$B$2271,"&gt;"&amp;B1269)</f>
        <v/>
      </c>
      <c r="E1269" s="34">
        <f>IF(D1269&lt;'2_Params'!$B$13,1,0)</f>
        <v/>
      </c>
    </row>
    <row r="1270" ht="15" customHeight="1" s="35">
      <c r="A1270" s="48">
        <f>'1_Raw_Games'!C135</f>
        <v/>
      </c>
      <c r="B1270" s="49">
        <f>'1_Raw_Games'!B135</f>
        <v/>
      </c>
      <c r="C1270" s="44">
        <f>-'1_Raw_Games'!P135</f>
        <v/>
      </c>
      <c r="D1270" s="34">
        <f>COUNTIFS($A$4:$A$2271,A1270,$B$4:$B$2271,"&gt;"&amp;B1270)</f>
        <v/>
      </c>
      <c r="E1270" s="34">
        <f>IF(D1270&lt;'2_Params'!$B$13,1,0)</f>
        <v/>
      </c>
    </row>
    <row r="1271" ht="15" customHeight="1" s="35">
      <c r="A1271" s="48">
        <f>'1_Raw_Games'!C136</f>
        <v/>
      </c>
      <c r="B1271" s="49">
        <f>'1_Raw_Games'!B136</f>
        <v/>
      </c>
      <c r="C1271" s="44">
        <f>-'1_Raw_Games'!P136</f>
        <v/>
      </c>
      <c r="D1271" s="34">
        <f>COUNTIFS($A$4:$A$2271,A1271,$B$4:$B$2271,"&gt;"&amp;B1271)</f>
        <v/>
      </c>
      <c r="E1271" s="34">
        <f>IF(D1271&lt;'2_Params'!$B$13,1,0)</f>
        <v/>
      </c>
    </row>
    <row r="1272" ht="15" customHeight="1" s="35">
      <c r="A1272" s="48">
        <f>'1_Raw_Games'!C137</f>
        <v/>
      </c>
      <c r="B1272" s="49">
        <f>'1_Raw_Games'!B137</f>
        <v/>
      </c>
      <c r="C1272" s="44">
        <f>-'1_Raw_Games'!P137</f>
        <v/>
      </c>
      <c r="D1272" s="34">
        <f>COUNTIFS($A$4:$A$2271,A1272,$B$4:$B$2271,"&gt;"&amp;B1272)</f>
        <v/>
      </c>
      <c r="E1272" s="34">
        <f>IF(D1272&lt;'2_Params'!$B$13,1,0)</f>
        <v/>
      </c>
    </row>
    <row r="1273" ht="15" customHeight="1" s="35">
      <c r="A1273" s="48">
        <f>'1_Raw_Games'!C138</f>
        <v/>
      </c>
      <c r="B1273" s="49">
        <f>'1_Raw_Games'!B138</f>
        <v/>
      </c>
      <c r="C1273" s="44">
        <f>-'1_Raw_Games'!P138</f>
        <v/>
      </c>
      <c r="D1273" s="34">
        <f>COUNTIFS($A$4:$A$2271,A1273,$B$4:$B$2271,"&gt;"&amp;B1273)</f>
        <v/>
      </c>
      <c r="E1273" s="34">
        <f>IF(D1273&lt;'2_Params'!$B$13,1,0)</f>
        <v/>
      </c>
    </row>
    <row r="1274" ht="15" customHeight="1" s="35">
      <c r="A1274" s="48">
        <f>'1_Raw_Games'!C139</f>
        <v/>
      </c>
      <c r="B1274" s="49">
        <f>'1_Raw_Games'!B139</f>
        <v/>
      </c>
      <c r="C1274" s="44">
        <f>-'1_Raw_Games'!P139</f>
        <v/>
      </c>
      <c r="D1274" s="34">
        <f>COUNTIFS($A$4:$A$2271,A1274,$B$4:$B$2271,"&gt;"&amp;B1274)</f>
        <v/>
      </c>
      <c r="E1274" s="34">
        <f>IF(D1274&lt;'2_Params'!$B$13,1,0)</f>
        <v/>
      </c>
    </row>
    <row r="1275" ht="15" customHeight="1" s="35">
      <c r="A1275" s="48">
        <f>'1_Raw_Games'!C140</f>
        <v/>
      </c>
      <c r="B1275" s="49">
        <f>'1_Raw_Games'!B140</f>
        <v/>
      </c>
      <c r="C1275" s="44">
        <f>-'1_Raw_Games'!P140</f>
        <v/>
      </c>
      <c r="D1275" s="34">
        <f>COUNTIFS($A$4:$A$2271,A1275,$B$4:$B$2271,"&gt;"&amp;B1275)</f>
        <v/>
      </c>
      <c r="E1275" s="34">
        <f>IF(D1275&lt;'2_Params'!$B$13,1,0)</f>
        <v/>
      </c>
    </row>
    <row r="1276" ht="15" customHeight="1" s="35">
      <c r="A1276" s="48">
        <f>'1_Raw_Games'!C141</f>
        <v/>
      </c>
      <c r="B1276" s="49">
        <f>'1_Raw_Games'!B141</f>
        <v/>
      </c>
      <c r="C1276" s="44">
        <f>-'1_Raw_Games'!P141</f>
        <v/>
      </c>
      <c r="D1276" s="34">
        <f>COUNTIFS($A$4:$A$2271,A1276,$B$4:$B$2271,"&gt;"&amp;B1276)</f>
        <v/>
      </c>
      <c r="E1276" s="34">
        <f>IF(D1276&lt;'2_Params'!$B$13,1,0)</f>
        <v/>
      </c>
    </row>
    <row r="1277" ht="15" customHeight="1" s="35">
      <c r="A1277" s="48">
        <f>'1_Raw_Games'!C142</f>
        <v/>
      </c>
      <c r="B1277" s="49">
        <f>'1_Raw_Games'!B142</f>
        <v/>
      </c>
      <c r="C1277" s="44">
        <f>-'1_Raw_Games'!P142</f>
        <v/>
      </c>
      <c r="D1277" s="34">
        <f>COUNTIFS($A$4:$A$2271,A1277,$B$4:$B$2271,"&gt;"&amp;B1277)</f>
        <v/>
      </c>
      <c r="E1277" s="34">
        <f>IF(D1277&lt;'2_Params'!$B$13,1,0)</f>
        <v/>
      </c>
    </row>
    <row r="1278" ht="15" customHeight="1" s="35">
      <c r="A1278" s="48">
        <f>'1_Raw_Games'!C143</f>
        <v/>
      </c>
      <c r="B1278" s="49">
        <f>'1_Raw_Games'!B143</f>
        <v/>
      </c>
      <c r="C1278" s="44">
        <f>-'1_Raw_Games'!P143</f>
        <v/>
      </c>
      <c r="D1278" s="34">
        <f>COUNTIFS($A$4:$A$2271,A1278,$B$4:$B$2271,"&gt;"&amp;B1278)</f>
        <v/>
      </c>
      <c r="E1278" s="34">
        <f>IF(D1278&lt;'2_Params'!$B$13,1,0)</f>
        <v/>
      </c>
    </row>
    <row r="1279" ht="15" customHeight="1" s="35">
      <c r="A1279" s="48">
        <f>'1_Raw_Games'!C144</f>
        <v/>
      </c>
      <c r="B1279" s="49">
        <f>'1_Raw_Games'!B144</f>
        <v/>
      </c>
      <c r="C1279" s="44">
        <f>-'1_Raw_Games'!P144</f>
        <v/>
      </c>
      <c r="D1279" s="34">
        <f>COUNTIFS($A$4:$A$2271,A1279,$B$4:$B$2271,"&gt;"&amp;B1279)</f>
        <v/>
      </c>
      <c r="E1279" s="34">
        <f>IF(D1279&lt;'2_Params'!$B$13,1,0)</f>
        <v/>
      </c>
    </row>
    <row r="1280" ht="15" customHeight="1" s="35">
      <c r="A1280" s="48">
        <f>'1_Raw_Games'!C145</f>
        <v/>
      </c>
      <c r="B1280" s="49">
        <f>'1_Raw_Games'!B145</f>
        <v/>
      </c>
      <c r="C1280" s="44">
        <f>-'1_Raw_Games'!P145</f>
        <v/>
      </c>
      <c r="D1280" s="34">
        <f>COUNTIFS($A$4:$A$2271,A1280,$B$4:$B$2271,"&gt;"&amp;B1280)</f>
        <v/>
      </c>
      <c r="E1280" s="34">
        <f>IF(D1280&lt;'2_Params'!$B$13,1,0)</f>
        <v/>
      </c>
    </row>
    <row r="1281" ht="15" customHeight="1" s="35">
      <c r="A1281" s="48">
        <f>'1_Raw_Games'!C146</f>
        <v/>
      </c>
      <c r="B1281" s="49">
        <f>'1_Raw_Games'!B146</f>
        <v/>
      </c>
      <c r="C1281" s="44">
        <f>-'1_Raw_Games'!P146</f>
        <v/>
      </c>
      <c r="D1281" s="34">
        <f>COUNTIFS($A$4:$A$2271,A1281,$B$4:$B$2271,"&gt;"&amp;B1281)</f>
        <v/>
      </c>
      <c r="E1281" s="34">
        <f>IF(D1281&lt;'2_Params'!$B$13,1,0)</f>
        <v/>
      </c>
    </row>
    <row r="1282" ht="15" customHeight="1" s="35">
      <c r="A1282" s="48">
        <f>'1_Raw_Games'!C147</f>
        <v/>
      </c>
      <c r="B1282" s="49">
        <f>'1_Raw_Games'!B147</f>
        <v/>
      </c>
      <c r="C1282" s="44">
        <f>-'1_Raw_Games'!P147</f>
        <v/>
      </c>
      <c r="D1282" s="34">
        <f>COUNTIFS($A$4:$A$2271,A1282,$B$4:$B$2271,"&gt;"&amp;B1282)</f>
        <v/>
      </c>
      <c r="E1282" s="34">
        <f>IF(D1282&lt;'2_Params'!$B$13,1,0)</f>
        <v/>
      </c>
    </row>
    <row r="1283" ht="15" customHeight="1" s="35">
      <c r="A1283" s="48">
        <f>'1_Raw_Games'!C148</f>
        <v/>
      </c>
      <c r="B1283" s="49">
        <f>'1_Raw_Games'!B148</f>
        <v/>
      </c>
      <c r="C1283" s="44">
        <f>-'1_Raw_Games'!P148</f>
        <v/>
      </c>
      <c r="D1283" s="34">
        <f>COUNTIFS($A$4:$A$2271,A1283,$B$4:$B$2271,"&gt;"&amp;B1283)</f>
        <v/>
      </c>
      <c r="E1283" s="34">
        <f>IF(D1283&lt;'2_Params'!$B$13,1,0)</f>
        <v/>
      </c>
    </row>
    <row r="1284" ht="15" customHeight="1" s="35">
      <c r="A1284" s="48">
        <f>'1_Raw_Games'!C149</f>
        <v/>
      </c>
      <c r="B1284" s="49">
        <f>'1_Raw_Games'!B149</f>
        <v/>
      </c>
      <c r="C1284" s="44">
        <f>-'1_Raw_Games'!P149</f>
        <v/>
      </c>
      <c r="D1284" s="34">
        <f>COUNTIFS($A$4:$A$2271,A1284,$B$4:$B$2271,"&gt;"&amp;B1284)</f>
        <v/>
      </c>
      <c r="E1284" s="34">
        <f>IF(D1284&lt;'2_Params'!$B$13,1,0)</f>
        <v/>
      </c>
    </row>
    <row r="1285" ht="15" customHeight="1" s="35">
      <c r="A1285" s="48">
        <f>'1_Raw_Games'!C150</f>
        <v/>
      </c>
      <c r="B1285" s="49">
        <f>'1_Raw_Games'!B150</f>
        <v/>
      </c>
      <c r="C1285" s="44">
        <f>-'1_Raw_Games'!P150</f>
        <v/>
      </c>
      <c r="D1285" s="34">
        <f>COUNTIFS($A$4:$A$2271,A1285,$B$4:$B$2271,"&gt;"&amp;B1285)</f>
        <v/>
      </c>
      <c r="E1285" s="34">
        <f>IF(D1285&lt;'2_Params'!$B$13,1,0)</f>
        <v/>
      </c>
    </row>
    <row r="1286" ht="15" customHeight="1" s="35">
      <c r="A1286" s="48">
        <f>'1_Raw_Games'!C151</f>
        <v/>
      </c>
      <c r="B1286" s="49">
        <f>'1_Raw_Games'!B151</f>
        <v/>
      </c>
      <c r="C1286" s="44">
        <f>-'1_Raw_Games'!P151</f>
        <v/>
      </c>
      <c r="D1286" s="34">
        <f>COUNTIFS($A$4:$A$2271,A1286,$B$4:$B$2271,"&gt;"&amp;B1286)</f>
        <v/>
      </c>
      <c r="E1286" s="34">
        <f>IF(D1286&lt;'2_Params'!$B$13,1,0)</f>
        <v/>
      </c>
    </row>
    <row r="1287" ht="15" customHeight="1" s="35">
      <c r="A1287" s="48">
        <f>'1_Raw_Games'!C152</f>
        <v/>
      </c>
      <c r="B1287" s="49">
        <f>'1_Raw_Games'!B152</f>
        <v/>
      </c>
      <c r="C1287" s="44">
        <f>-'1_Raw_Games'!P152</f>
        <v/>
      </c>
      <c r="D1287" s="34">
        <f>COUNTIFS($A$4:$A$2271,A1287,$B$4:$B$2271,"&gt;"&amp;B1287)</f>
        <v/>
      </c>
      <c r="E1287" s="34">
        <f>IF(D1287&lt;'2_Params'!$B$13,1,0)</f>
        <v/>
      </c>
    </row>
    <row r="1288" ht="15" customHeight="1" s="35">
      <c r="A1288" s="48">
        <f>'1_Raw_Games'!C153</f>
        <v/>
      </c>
      <c r="B1288" s="49">
        <f>'1_Raw_Games'!B153</f>
        <v/>
      </c>
      <c r="C1288" s="44">
        <f>-'1_Raw_Games'!P153</f>
        <v/>
      </c>
      <c r="D1288" s="34">
        <f>COUNTIFS($A$4:$A$2271,A1288,$B$4:$B$2271,"&gt;"&amp;B1288)</f>
        <v/>
      </c>
      <c r="E1288" s="34">
        <f>IF(D1288&lt;'2_Params'!$B$13,1,0)</f>
        <v/>
      </c>
    </row>
    <row r="1289" ht="15" customHeight="1" s="35">
      <c r="A1289" s="48">
        <f>'1_Raw_Games'!C154</f>
        <v/>
      </c>
      <c r="B1289" s="49">
        <f>'1_Raw_Games'!B154</f>
        <v/>
      </c>
      <c r="C1289" s="44">
        <f>-'1_Raw_Games'!P154</f>
        <v/>
      </c>
      <c r="D1289" s="34">
        <f>COUNTIFS($A$4:$A$2271,A1289,$B$4:$B$2271,"&gt;"&amp;B1289)</f>
        <v/>
      </c>
      <c r="E1289" s="34">
        <f>IF(D1289&lt;'2_Params'!$B$13,1,0)</f>
        <v/>
      </c>
    </row>
    <row r="1290" ht="15" customHeight="1" s="35">
      <c r="A1290" s="48">
        <f>'1_Raw_Games'!C155</f>
        <v/>
      </c>
      <c r="B1290" s="49">
        <f>'1_Raw_Games'!B155</f>
        <v/>
      </c>
      <c r="C1290" s="44">
        <f>-'1_Raw_Games'!P155</f>
        <v/>
      </c>
      <c r="D1290" s="34">
        <f>COUNTIFS($A$4:$A$2271,A1290,$B$4:$B$2271,"&gt;"&amp;B1290)</f>
        <v/>
      </c>
      <c r="E1290" s="34">
        <f>IF(D1290&lt;'2_Params'!$B$13,1,0)</f>
        <v/>
      </c>
    </row>
    <row r="1291" ht="15" customHeight="1" s="35">
      <c r="A1291" s="48">
        <f>'1_Raw_Games'!C156</f>
        <v/>
      </c>
      <c r="B1291" s="49">
        <f>'1_Raw_Games'!B156</f>
        <v/>
      </c>
      <c r="C1291" s="44">
        <f>-'1_Raw_Games'!P156</f>
        <v/>
      </c>
      <c r="D1291" s="34">
        <f>COUNTIFS($A$4:$A$2271,A1291,$B$4:$B$2271,"&gt;"&amp;B1291)</f>
        <v/>
      </c>
      <c r="E1291" s="34">
        <f>IF(D1291&lt;'2_Params'!$B$13,1,0)</f>
        <v/>
      </c>
    </row>
    <row r="1292" ht="15" customHeight="1" s="35">
      <c r="A1292" s="48">
        <f>'1_Raw_Games'!C157</f>
        <v/>
      </c>
      <c r="B1292" s="49">
        <f>'1_Raw_Games'!B157</f>
        <v/>
      </c>
      <c r="C1292" s="44">
        <f>-'1_Raw_Games'!P157</f>
        <v/>
      </c>
      <c r="D1292" s="34">
        <f>COUNTIFS($A$4:$A$2271,A1292,$B$4:$B$2271,"&gt;"&amp;B1292)</f>
        <v/>
      </c>
      <c r="E1292" s="34">
        <f>IF(D1292&lt;'2_Params'!$B$13,1,0)</f>
        <v/>
      </c>
    </row>
    <row r="1293" ht="15" customHeight="1" s="35">
      <c r="A1293" s="48">
        <f>'1_Raw_Games'!C158</f>
        <v/>
      </c>
      <c r="B1293" s="49">
        <f>'1_Raw_Games'!B158</f>
        <v/>
      </c>
      <c r="C1293" s="44">
        <f>-'1_Raw_Games'!P158</f>
        <v/>
      </c>
      <c r="D1293" s="34">
        <f>COUNTIFS($A$4:$A$2271,A1293,$B$4:$B$2271,"&gt;"&amp;B1293)</f>
        <v/>
      </c>
      <c r="E1293" s="34">
        <f>IF(D1293&lt;'2_Params'!$B$13,1,0)</f>
        <v/>
      </c>
    </row>
    <row r="1294" ht="15" customHeight="1" s="35">
      <c r="A1294" s="48">
        <f>'1_Raw_Games'!C159</f>
        <v/>
      </c>
      <c r="B1294" s="49">
        <f>'1_Raw_Games'!B159</f>
        <v/>
      </c>
      <c r="C1294" s="44">
        <f>-'1_Raw_Games'!P159</f>
        <v/>
      </c>
      <c r="D1294" s="34">
        <f>COUNTIFS($A$4:$A$2271,A1294,$B$4:$B$2271,"&gt;"&amp;B1294)</f>
        <v/>
      </c>
      <c r="E1294" s="34">
        <f>IF(D1294&lt;'2_Params'!$B$13,1,0)</f>
        <v/>
      </c>
    </row>
    <row r="1295" ht="15" customHeight="1" s="35">
      <c r="A1295" s="48">
        <f>'1_Raw_Games'!C160</f>
        <v/>
      </c>
      <c r="B1295" s="49">
        <f>'1_Raw_Games'!B160</f>
        <v/>
      </c>
      <c r="C1295" s="44">
        <f>-'1_Raw_Games'!P160</f>
        <v/>
      </c>
      <c r="D1295" s="34">
        <f>COUNTIFS($A$4:$A$2271,A1295,$B$4:$B$2271,"&gt;"&amp;B1295)</f>
        <v/>
      </c>
      <c r="E1295" s="34">
        <f>IF(D1295&lt;'2_Params'!$B$13,1,0)</f>
        <v/>
      </c>
    </row>
    <row r="1296" ht="15" customHeight="1" s="35">
      <c r="A1296" s="48">
        <f>'1_Raw_Games'!C161</f>
        <v/>
      </c>
      <c r="B1296" s="49">
        <f>'1_Raw_Games'!B161</f>
        <v/>
      </c>
      <c r="C1296" s="44">
        <f>-'1_Raw_Games'!P161</f>
        <v/>
      </c>
      <c r="D1296" s="34">
        <f>COUNTIFS($A$4:$A$2271,A1296,$B$4:$B$2271,"&gt;"&amp;B1296)</f>
        <v/>
      </c>
      <c r="E1296" s="34">
        <f>IF(D1296&lt;'2_Params'!$B$13,1,0)</f>
        <v/>
      </c>
    </row>
    <row r="1297" ht="15" customHeight="1" s="35">
      <c r="A1297" s="48">
        <f>'1_Raw_Games'!C162</f>
        <v/>
      </c>
      <c r="B1297" s="49">
        <f>'1_Raw_Games'!B162</f>
        <v/>
      </c>
      <c r="C1297" s="44">
        <f>-'1_Raw_Games'!P162</f>
        <v/>
      </c>
      <c r="D1297" s="34">
        <f>COUNTIFS($A$4:$A$2271,A1297,$B$4:$B$2271,"&gt;"&amp;B1297)</f>
        <v/>
      </c>
      <c r="E1297" s="34">
        <f>IF(D1297&lt;'2_Params'!$B$13,1,0)</f>
        <v/>
      </c>
    </row>
    <row r="1298" ht="15" customHeight="1" s="35">
      <c r="A1298" s="48">
        <f>'1_Raw_Games'!C163</f>
        <v/>
      </c>
      <c r="B1298" s="49">
        <f>'1_Raw_Games'!B163</f>
        <v/>
      </c>
      <c r="C1298" s="44">
        <f>-'1_Raw_Games'!P163</f>
        <v/>
      </c>
      <c r="D1298" s="34">
        <f>COUNTIFS($A$4:$A$2271,A1298,$B$4:$B$2271,"&gt;"&amp;B1298)</f>
        <v/>
      </c>
      <c r="E1298" s="34">
        <f>IF(D1298&lt;'2_Params'!$B$13,1,0)</f>
        <v/>
      </c>
    </row>
    <row r="1299" ht="15" customHeight="1" s="35">
      <c r="A1299" s="48">
        <f>'1_Raw_Games'!C164</f>
        <v/>
      </c>
      <c r="B1299" s="49">
        <f>'1_Raw_Games'!B164</f>
        <v/>
      </c>
      <c r="C1299" s="44">
        <f>-'1_Raw_Games'!P164</f>
        <v/>
      </c>
      <c r="D1299" s="34">
        <f>COUNTIFS($A$4:$A$2271,A1299,$B$4:$B$2271,"&gt;"&amp;B1299)</f>
        <v/>
      </c>
      <c r="E1299" s="34">
        <f>IF(D1299&lt;'2_Params'!$B$13,1,0)</f>
        <v/>
      </c>
    </row>
    <row r="1300" ht="15" customHeight="1" s="35">
      <c r="A1300" s="48">
        <f>'1_Raw_Games'!C165</f>
        <v/>
      </c>
      <c r="B1300" s="49">
        <f>'1_Raw_Games'!B165</f>
        <v/>
      </c>
      <c r="C1300" s="44">
        <f>-'1_Raw_Games'!P165</f>
        <v/>
      </c>
      <c r="D1300" s="34">
        <f>COUNTIFS($A$4:$A$2271,A1300,$B$4:$B$2271,"&gt;"&amp;B1300)</f>
        <v/>
      </c>
      <c r="E1300" s="34">
        <f>IF(D1300&lt;'2_Params'!$B$13,1,0)</f>
        <v/>
      </c>
    </row>
    <row r="1301" ht="15" customHeight="1" s="35">
      <c r="A1301" s="48">
        <f>'1_Raw_Games'!C166</f>
        <v/>
      </c>
      <c r="B1301" s="49">
        <f>'1_Raw_Games'!B166</f>
        <v/>
      </c>
      <c r="C1301" s="44">
        <f>-'1_Raw_Games'!P166</f>
        <v/>
      </c>
      <c r="D1301" s="34">
        <f>COUNTIFS($A$4:$A$2271,A1301,$B$4:$B$2271,"&gt;"&amp;B1301)</f>
        <v/>
      </c>
      <c r="E1301" s="34">
        <f>IF(D1301&lt;'2_Params'!$B$13,1,0)</f>
        <v/>
      </c>
    </row>
    <row r="1302" ht="15" customHeight="1" s="35">
      <c r="A1302" s="48">
        <f>'1_Raw_Games'!C167</f>
        <v/>
      </c>
      <c r="B1302" s="49">
        <f>'1_Raw_Games'!B167</f>
        <v/>
      </c>
      <c r="C1302" s="44">
        <f>-'1_Raw_Games'!P167</f>
        <v/>
      </c>
      <c r="D1302" s="34">
        <f>COUNTIFS($A$4:$A$2271,A1302,$B$4:$B$2271,"&gt;"&amp;B1302)</f>
        <v/>
      </c>
      <c r="E1302" s="34">
        <f>IF(D1302&lt;'2_Params'!$B$13,1,0)</f>
        <v/>
      </c>
    </row>
    <row r="1303" ht="15" customHeight="1" s="35">
      <c r="A1303" s="48">
        <f>'1_Raw_Games'!C168</f>
        <v/>
      </c>
      <c r="B1303" s="49">
        <f>'1_Raw_Games'!B168</f>
        <v/>
      </c>
      <c r="C1303" s="44">
        <f>-'1_Raw_Games'!P168</f>
        <v/>
      </c>
      <c r="D1303" s="34">
        <f>COUNTIFS($A$4:$A$2271,A1303,$B$4:$B$2271,"&gt;"&amp;B1303)</f>
        <v/>
      </c>
      <c r="E1303" s="34">
        <f>IF(D1303&lt;'2_Params'!$B$13,1,0)</f>
        <v/>
      </c>
    </row>
    <row r="1304" ht="15" customHeight="1" s="35">
      <c r="A1304" s="48">
        <f>'1_Raw_Games'!C169</f>
        <v/>
      </c>
      <c r="B1304" s="49">
        <f>'1_Raw_Games'!B169</f>
        <v/>
      </c>
      <c r="C1304" s="44">
        <f>-'1_Raw_Games'!P169</f>
        <v/>
      </c>
      <c r="D1304" s="34">
        <f>COUNTIFS($A$4:$A$2271,A1304,$B$4:$B$2271,"&gt;"&amp;B1304)</f>
        <v/>
      </c>
      <c r="E1304" s="34">
        <f>IF(D1304&lt;'2_Params'!$B$13,1,0)</f>
        <v/>
      </c>
    </row>
    <row r="1305" ht="15" customHeight="1" s="35">
      <c r="A1305" s="48">
        <f>'1_Raw_Games'!C170</f>
        <v/>
      </c>
      <c r="B1305" s="49">
        <f>'1_Raw_Games'!B170</f>
        <v/>
      </c>
      <c r="C1305" s="44">
        <f>-'1_Raw_Games'!P170</f>
        <v/>
      </c>
      <c r="D1305" s="34">
        <f>COUNTIFS($A$4:$A$2271,A1305,$B$4:$B$2271,"&gt;"&amp;B1305)</f>
        <v/>
      </c>
      <c r="E1305" s="34">
        <f>IF(D1305&lt;'2_Params'!$B$13,1,0)</f>
        <v/>
      </c>
    </row>
    <row r="1306" ht="15" customHeight="1" s="35">
      <c r="A1306" s="48">
        <f>'1_Raw_Games'!C171</f>
        <v/>
      </c>
      <c r="B1306" s="49">
        <f>'1_Raw_Games'!B171</f>
        <v/>
      </c>
      <c r="C1306" s="44">
        <f>-'1_Raw_Games'!P171</f>
        <v/>
      </c>
      <c r="D1306" s="34">
        <f>COUNTIFS($A$4:$A$2271,A1306,$B$4:$B$2271,"&gt;"&amp;B1306)</f>
        <v/>
      </c>
      <c r="E1306" s="34">
        <f>IF(D1306&lt;'2_Params'!$B$13,1,0)</f>
        <v/>
      </c>
    </row>
    <row r="1307" ht="15" customHeight="1" s="35">
      <c r="A1307" s="48">
        <f>'1_Raw_Games'!C172</f>
        <v/>
      </c>
      <c r="B1307" s="49">
        <f>'1_Raw_Games'!B172</f>
        <v/>
      </c>
      <c r="C1307" s="44">
        <f>-'1_Raw_Games'!P172</f>
        <v/>
      </c>
      <c r="D1307" s="34">
        <f>COUNTIFS($A$4:$A$2271,A1307,$B$4:$B$2271,"&gt;"&amp;B1307)</f>
        <v/>
      </c>
      <c r="E1307" s="34">
        <f>IF(D1307&lt;'2_Params'!$B$13,1,0)</f>
        <v/>
      </c>
    </row>
    <row r="1308" ht="15" customHeight="1" s="35">
      <c r="A1308" s="48">
        <f>'1_Raw_Games'!C173</f>
        <v/>
      </c>
      <c r="B1308" s="49">
        <f>'1_Raw_Games'!B173</f>
        <v/>
      </c>
      <c r="C1308" s="44">
        <f>-'1_Raw_Games'!P173</f>
        <v/>
      </c>
      <c r="D1308" s="34">
        <f>COUNTIFS($A$4:$A$2271,A1308,$B$4:$B$2271,"&gt;"&amp;B1308)</f>
        <v/>
      </c>
      <c r="E1308" s="34">
        <f>IF(D1308&lt;'2_Params'!$B$13,1,0)</f>
        <v/>
      </c>
    </row>
    <row r="1309" ht="15" customHeight="1" s="35">
      <c r="A1309" s="48">
        <f>'1_Raw_Games'!C174</f>
        <v/>
      </c>
      <c r="B1309" s="49">
        <f>'1_Raw_Games'!B174</f>
        <v/>
      </c>
      <c r="C1309" s="44">
        <f>-'1_Raw_Games'!P174</f>
        <v/>
      </c>
      <c r="D1309" s="34">
        <f>COUNTIFS($A$4:$A$2271,A1309,$B$4:$B$2271,"&gt;"&amp;B1309)</f>
        <v/>
      </c>
      <c r="E1309" s="34">
        <f>IF(D1309&lt;'2_Params'!$B$13,1,0)</f>
        <v/>
      </c>
    </row>
    <row r="1310" ht="15" customHeight="1" s="35">
      <c r="A1310" s="48">
        <f>'1_Raw_Games'!C175</f>
        <v/>
      </c>
      <c r="B1310" s="49">
        <f>'1_Raw_Games'!B175</f>
        <v/>
      </c>
      <c r="C1310" s="44">
        <f>-'1_Raw_Games'!P175</f>
        <v/>
      </c>
      <c r="D1310" s="34">
        <f>COUNTIFS($A$4:$A$2271,A1310,$B$4:$B$2271,"&gt;"&amp;B1310)</f>
        <v/>
      </c>
      <c r="E1310" s="34">
        <f>IF(D1310&lt;'2_Params'!$B$13,1,0)</f>
        <v/>
      </c>
    </row>
    <row r="1311" ht="15" customHeight="1" s="35">
      <c r="A1311" s="48">
        <f>'1_Raw_Games'!C176</f>
        <v/>
      </c>
      <c r="B1311" s="49">
        <f>'1_Raw_Games'!B176</f>
        <v/>
      </c>
      <c r="C1311" s="44">
        <f>-'1_Raw_Games'!P176</f>
        <v/>
      </c>
      <c r="D1311" s="34">
        <f>COUNTIFS($A$4:$A$2271,A1311,$B$4:$B$2271,"&gt;"&amp;B1311)</f>
        <v/>
      </c>
      <c r="E1311" s="34">
        <f>IF(D1311&lt;'2_Params'!$B$13,1,0)</f>
        <v/>
      </c>
    </row>
    <row r="1312" ht="15" customHeight="1" s="35">
      <c r="A1312" s="48">
        <f>'1_Raw_Games'!C177</f>
        <v/>
      </c>
      <c r="B1312" s="49">
        <f>'1_Raw_Games'!B177</f>
        <v/>
      </c>
      <c r="C1312" s="44">
        <f>-'1_Raw_Games'!P177</f>
        <v/>
      </c>
      <c r="D1312" s="34">
        <f>COUNTIFS($A$4:$A$2271,A1312,$B$4:$B$2271,"&gt;"&amp;B1312)</f>
        <v/>
      </c>
      <c r="E1312" s="34">
        <f>IF(D1312&lt;'2_Params'!$B$13,1,0)</f>
        <v/>
      </c>
    </row>
    <row r="1313" ht="15" customHeight="1" s="35">
      <c r="A1313" s="48">
        <f>'1_Raw_Games'!C178</f>
        <v/>
      </c>
      <c r="B1313" s="49">
        <f>'1_Raw_Games'!B178</f>
        <v/>
      </c>
      <c r="C1313" s="44">
        <f>-'1_Raw_Games'!P178</f>
        <v/>
      </c>
      <c r="D1313" s="34">
        <f>COUNTIFS($A$4:$A$2271,A1313,$B$4:$B$2271,"&gt;"&amp;B1313)</f>
        <v/>
      </c>
      <c r="E1313" s="34">
        <f>IF(D1313&lt;'2_Params'!$B$13,1,0)</f>
        <v/>
      </c>
    </row>
    <row r="1314" ht="15" customHeight="1" s="35">
      <c r="A1314" s="48">
        <f>'1_Raw_Games'!C179</f>
        <v/>
      </c>
      <c r="B1314" s="49">
        <f>'1_Raw_Games'!B179</f>
        <v/>
      </c>
      <c r="C1314" s="44">
        <f>-'1_Raw_Games'!P179</f>
        <v/>
      </c>
      <c r="D1314" s="34">
        <f>COUNTIFS($A$4:$A$2271,A1314,$B$4:$B$2271,"&gt;"&amp;B1314)</f>
        <v/>
      </c>
      <c r="E1314" s="34">
        <f>IF(D1314&lt;'2_Params'!$B$13,1,0)</f>
        <v/>
      </c>
    </row>
    <row r="1315" ht="15" customHeight="1" s="35">
      <c r="A1315" s="48">
        <f>'1_Raw_Games'!C180</f>
        <v/>
      </c>
      <c r="B1315" s="49">
        <f>'1_Raw_Games'!B180</f>
        <v/>
      </c>
      <c r="C1315" s="44">
        <f>-'1_Raw_Games'!P180</f>
        <v/>
      </c>
      <c r="D1315" s="34">
        <f>COUNTIFS($A$4:$A$2271,A1315,$B$4:$B$2271,"&gt;"&amp;B1315)</f>
        <v/>
      </c>
      <c r="E1315" s="34">
        <f>IF(D1315&lt;'2_Params'!$B$13,1,0)</f>
        <v/>
      </c>
    </row>
    <row r="1316" ht="15" customHeight="1" s="35">
      <c r="A1316" s="48">
        <f>'1_Raw_Games'!C181</f>
        <v/>
      </c>
      <c r="B1316" s="49">
        <f>'1_Raw_Games'!B181</f>
        <v/>
      </c>
      <c r="C1316" s="44">
        <f>-'1_Raw_Games'!P181</f>
        <v/>
      </c>
      <c r="D1316" s="34">
        <f>COUNTIFS($A$4:$A$2271,A1316,$B$4:$B$2271,"&gt;"&amp;B1316)</f>
        <v/>
      </c>
      <c r="E1316" s="34">
        <f>IF(D1316&lt;'2_Params'!$B$13,1,0)</f>
        <v/>
      </c>
    </row>
    <row r="1317" ht="15" customHeight="1" s="35">
      <c r="A1317" s="48">
        <f>'1_Raw_Games'!C182</f>
        <v/>
      </c>
      <c r="B1317" s="49">
        <f>'1_Raw_Games'!B182</f>
        <v/>
      </c>
      <c r="C1317" s="44">
        <f>-'1_Raw_Games'!P182</f>
        <v/>
      </c>
      <c r="D1317" s="34">
        <f>COUNTIFS($A$4:$A$2271,A1317,$B$4:$B$2271,"&gt;"&amp;B1317)</f>
        <v/>
      </c>
      <c r="E1317" s="34">
        <f>IF(D1317&lt;'2_Params'!$B$13,1,0)</f>
        <v/>
      </c>
    </row>
    <row r="1318" ht="15" customHeight="1" s="35">
      <c r="A1318" s="48">
        <f>'1_Raw_Games'!C183</f>
        <v/>
      </c>
      <c r="B1318" s="49">
        <f>'1_Raw_Games'!B183</f>
        <v/>
      </c>
      <c r="C1318" s="44">
        <f>-'1_Raw_Games'!P183</f>
        <v/>
      </c>
      <c r="D1318" s="34">
        <f>COUNTIFS($A$4:$A$2271,A1318,$B$4:$B$2271,"&gt;"&amp;B1318)</f>
        <v/>
      </c>
      <c r="E1318" s="34">
        <f>IF(D1318&lt;'2_Params'!$B$13,1,0)</f>
        <v/>
      </c>
    </row>
    <row r="1319" ht="15" customHeight="1" s="35">
      <c r="A1319" s="48">
        <f>'1_Raw_Games'!C184</f>
        <v/>
      </c>
      <c r="B1319" s="49">
        <f>'1_Raw_Games'!B184</f>
        <v/>
      </c>
      <c r="C1319" s="44">
        <f>-'1_Raw_Games'!P184</f>
        <v/>
      </c>
      <c r="D1319" s="34">
        <f>COUNTIFS($A$4:$A$2271,A1319,$B$4:$B$2271,"&gt;"&amp;B1319)</f>
        <v/>
      </c>
      <c r="E1319" s="34">
        <f>IF(D1319&lt;'2_Params'!$B$13,1,0)</f>
        <v/>
      </c>
    </row>
    <row r="1320" ht="15" customHeight="1" s="35">
      <c r="A1320" s="48">
        <f>'1_Raw_Games'!C185</f>
        <v/>
      </c>
      <c r="B1320" s="49">
        <f>'1_Raw_Games'!B185</f>
        <v/>
      </c>
      <c r="C1320" s="44">
        <f>-'1_Raw_Games'!P185</f>
        <v/>
      </c>
      <c r="D1320" s="34">
        <f>COUNTIFS($A$4:$A$2271,A1320,$B$4:$B$2271,"&gt;"&amp;B1320)</f>
        <v/>
      </c>
      <c r="E1320" s="34">
        <f>IF(D1320&lt;'2_Params'!$B$13,1,0)</f>
        <v/>
      </c>
    </row>
    <row r="1321" ht="15" customHeight="1" s="35">
      <c r="A1321" s="48">
        <f>'1_Raw_Games'!C186</f>
        <v/>
      </c>
      <c r="B1321" s="49">
        <f>'1_Raw_Games'!B186</f>
        <v/>
      </c>
      <c r="C1321" s="44">
        <f>-'1_Raw_Games'!P186</f>
        <v/>
      </c>
      <c r="D1321" s="34">
        <f>COUNTIFS($A$4:$A$2271,A1321,$B$4:$B$2271,"&gt;"&amp;B1321)</f>
        <v/>
      </c>
      <c r="E1321" s="34">
        <f>IF(D1321&lt;'2_Params'!$B$13,1,0)</f>
        <v/>
      </c>
    </row>
    <row r="1322" ht="15" customHeight="1" s="35">
      <c r="A1322" s="48">
        <f>'1_Raw_Games'!C187</f>
        <v/>
      </c>
      <c r="B1322" s="49">
        <f>'1_Raw_Games'!B187</f>
        <v/>
      </c>
      <c r="C1322" s="44">
        <f>-'1_Raw_Games'!P187</f>
        <v/>
      </c>
      <c r="D1322" s="34">
        <f>COUNTIFS($A$4:$A$2271,A1322,$B$4:$B$2271,"&gt;"&amp;B1322)</f>
        <v/>
      </c>
      <c r="E1322" s="34">
        <f>IF(D1322&lt;'2_Params'!$B$13,1,0)</f>
        <v/>
      </c>
    </row>
    <row r="1323" ht="15" customHeight="1" s="35">
      <c r="A1323" s="48">
        <f>'1_Raw_Games'!C188</f>
        <v/>
      </c>
      <c r="B1323" s="49">
        <f>'1_Raw_Games'!B188</f>
        <v/>
      </c>
      <c r="C1323" s="44">
        <f>-'1_Raw_Games'!P188</f>
        <v/>
      </c>
      <c r="D1323" s="34">
        <f>COUNTIFS($A$4:$A$2271,A1323,$B$4:$B$2271,"&gt;"&amp;B1323)</f>
        <v/>
      </c>
      <c r="E1323" s="34">
        <f>IF(D1323&lt;'2_Params'!$B$13,1,0)</f>
        <v/>
      </c>
    </row>
    <row r="1324" ht="15" customHeight="1" s="35">
      <c r="A1324" s="48">
        <f>'1_Raw_Games'!C189</f>
        <v/>
      </c>
      <c r="B1324" s="49">
        <f>'1_Raw_Games'!B189</f>
        <v/>
      </c>
      <c r="C1324" s="44">
        <f>-'1_Raw_Games'!P189</f>
        <v/>
      </c>
      <c r="D1324" s="34">
        <f>COUNTIFS($A$4:$A$2271,A1324,$B$4:$B$2271,"&gt;"&amp;B1324)</f>
        <v/>
      </c>
      <c r="E1324" s="34">
        <f>IF(D1324&lt;'2_Params'!$B$13,1,0)</f>
        <v/>
      </c>
    </row>
    <row r="1325" ht="15" customHeight="1" s="35">
      <c r="A1325" s="48">
        <f>'1_Raw_Games'!C190</f>
        <v/>
      </c>
      <c r="B1325" s="49">
        <f>'1_Raw_Games'!B190</f>
        <v/>
      </c>
      <c r="C1325" s="44">
        <f>-'1_Raw_Games'!P190</f>
        <v/>
      </c>
      <c r="D1325" s="34">
        <f>COUNTIFS($A$4:$A$2271,A1325,$B$4:$B$2271,"&gt;"&amp;B1325)</f>
        <v/>
      </c>
      <c r="E1325" s="34">
        <f>IF(D1325&lt;'2_Params'!$B$13,1,0)</f>
        <v/>
      </c>
    </row>
    <row r="1326" ht="15" customHeight="1" s="35">
      <c r="A1326" s="48">
        <f>'1_Raw_Games'!C191</f>
        <v/>
      </c>
      <c r="B1326" s="49">
        <f>'1_Raw_Games'!B191</f>
        <v/>
      </c>
      <c r="C1326" s="44">
        <f>-'1_Raw_Games'!P191</f>
        <v/>
      </c>
      <c r="D1326" s="34">
        <f>COUNTIFS($A$4:$A$2271,A1326,$B$4:$B$2271,"&gt;"&amp;B1326)</f>
        <v/>
      </c>
      <c r="E1326" s="34">
        <f>IF(D1326&lt;'2_Params'!$B$13,1,0)</f>
        <v/>
      </c>
    </row>
    <row r="1327" ht="15" customHeight="1" s="35">
      <c r="A1327" s="48">
        <f>'1_Raw_Games'!C192</f>
        <v/>
      </c>
      <c r="B1327" s="49">
        <f>'1_Raw_Games'!B192</f>
        <v/>
      </c>
      <c r="C1327" s="44">
        <f>-'1_Raw_Games'!P192</f>
        <v/>
      </c>
      <c r="D1327" s="34">
        <f>COUNTIFS($A$4:$A$2271,A1327,$B$4:$B$2271,"&gt;"&amp;B1327)</f>
        <v/>
      </c>
      <c r="E1327" s="34">
        <f>IF(D1327&lt;'2_Params'!$B$13,1,0)</f>
        <v/>
      </c>
    </row>
    <row r="1328" ht="15" customHeight="1" s="35">
      <c r="A1328" s="48">
        <f>'1_Raw_Games'!C193</f>
        <v/>
      </c>
      <c r="B1328" s="49">
        <f>'1_Raw_Games'!B193</f>
        <v/>
      </c>
      <c r="C1328" s="44">
        <f>-'1_Raw_Games'!P193</f>
        <v/>
      </c>
      <c r="D1328" s="34">
        <f>COUNTIFS($A$4:$A$2271,A1328,$B$4:$B$2271,"&gt;"&amp;B1328)</f>
        <v/>
      </c>
      <c r="E1328" s="34">
        <f>IF(D1328&lt;'2_Params'!$B$13,1,0)</f>
        <v/>
      </c>
    </row>
    <row r="1329" ht="15" customHeight="1" s="35">
      <c r="A1329" s="48">
        <f>'1_Raw_Games'!C194</f>
        <v/>
      </c>
      <c r="B1329" s="49">
        <f>'1_Raw_Games'!B194</f>
        <v/>
      </c>
      <c r="C1329" s="44">
        <f>-'1_Raw_Games'!P194</f>
        <v/>
      </c>
      <c r="D1329" s="34">
        <f>COUNTIFS($A$4:$A$2271,A1329,$B$4:$B$2271,"&gt;"&amp;B1329)</f>
        <v/>
      </c>
      <c r="E1329" s="34">
        <f>IF(D1329&lt;'2_Params'!$B$13,1,0)</f>
        <v/>
      </c>
    </row>
    <row r="1330" ht="15" customHeight="1" s="35">
      <c r="A1330" s="48">
        <f>'1_Raw_Games'!C195</f>
        <v/>
      </c>
      <c r="B1330" s="49">
        <f>'1_Raw_Games'!B195</f>
        <v/>
      </c>
      <c r="C1330" s="44">
        <f>-'1_Raw_Games'!P195</f>
        <v/>
      </c>
      <c r="D1330" s="34">
        <f>COUNTIFS($A$4:$A$2271,A1330,$B$4:$B$2271,"&gt;"&amp;B1330)</f>
        <v/>
      </c>
      <c r="E1330" s="34">
        <f>IF(D1330&lt;'2_Params'!$B$13,1,0)</f>
        <v/>
      </c>
    </row>
    <row r="1331" ht="15" customHeight="1" s="35">
      <c r="A1331" s="48">
        <f>'1_Raw_Games'!C196</f>
        <v/>
      </c>
      <c r="B1331" s="49">
        <f>'1_Raw_Games'!B196</f>
        <v/>
      </c>
      <c r="C1331" s="44">
        <f>-'1_Raw_Games'!P196</f>
        <v/>
      </c>
      <c r="D1331" s="34">
        <f>COUNTIFS($A$4:$A$2271,A1331,$B$4:$B$2271,"&gt;"&amp;B1331)</f>
        <v/>
      </c>
      <c r="E1331" s="34">
        <f>IF(D1331&lt;'2_Params'!$B$13,1,0)</f>
        <v/>
      </c>
    </row>
    <row r="1332" ht="15" customHeight="1" s="35">
      <c r="A1332" s="48">
        <f>'1_Raw_Games'!C197</f>
        <v/>
      </c>
      <c r="B1332" s="49">
        <f>'1_Raw_Games'!B197</f>
        <v/>
      </c>
      <c r="C1332" s="44">
        <f>-'1_Raw_Games'!P197</f>
        <v/>
      </c>
      <c r="D1332" s="34">
        <f>COUNTIFS($A$4:$A$2271,A1332,$B$4:$B$2271,"&gt;"&amp;B1332)</f>
        <v/>
      </c>
      <c r="E1332" s="34">
        <f>IF(D1332&lt;'2_Params'!$B$13,1,0)</f>
        <v/>
      </c>
    </row>
    <row r="1333" ht="15" customHeight="1" s="35">
      <c r="A1333" s="48">
        <f>'1_Raw_Games'!C198</f>
        <v/>
      </c>
      <c r="B1333" s="49">
        <f>'1_Raw_Games'!B198</f>
        <v/>
      </c>
      <c r="C1333" s="44">
        <f>-'1_Raw_Games'!P198</f>
        <v/>
      </c>
      <c r="D1333" s="34">
        <f>COUNTIFS($A$4:$A$2271,A1333,$B$4:$B$2271,"&gt;"&amp;B1333)</f>
        <v/>
      </c>
      <c r="E1333" s="34">
        <f>IF(D1333&lt;'2_Params'!$B$13,1,0)</f>
        <v/>
      </c>
    </row>
    <row r="1334" ht="15" customHeight="1" s="35">
      <c r="A1334" s="48">
        <f>'1_Raw_Games'!C199</f>
        <v/>
      </c>
      <c r="B1334" s="49">
        <f>'1_Raw_Games'!B199</f>
        <v/>
      </c>
      <c r="C1334" s="44">
        <f>-'1_Raw_Games'!P199</f>
        <v/>
      </c>
      <c r="D1334" s="34">
        <f>COUNTIFS($A$4:$A$2271,A1334,$B$4:$B$2271,"&gt;"&amp;B1334)</f>
        <v/>
      </c>
      <c r="E1334" s="34">
        <f>IF(D1334&lt;'2_Params'!$B$13,1,0)</f>
        <v/>
      </c>
    </row>
    <row r="1335" ht="15" customHeight="1" s="35">
      <c r="A1335" s="48">
        <f>'1_Raw_Games'!C200</f>
        <v/>
      </c>
      <c r="B1335" s="49">
        <f>'1_Raw_Games'!B200</f>
        <v/>
      </c>
      <c r="C1335" s="44">
        <f>-'1_Raw_Games'!P200</f>
        <v/>
      </c>
      <c r="D1335" s="34">
        <f>COUNTIFS($A$4:$A$2271,A1335,$B$4:$B$2271,"&gt;"&amp;B1335)</f>
        <v/>
      </c>
      <c r="E1335" s="34">
        <f>IF(D1335&lt;'2_Params'!$B$13,1,0)</f>
        <v/>
      </c>
    </row>
    <row r="1336" ht="15" customHeight="1" s="35">
      <c r="A1336" s="48">
        <f>'1_Raw_Games'!C201</f>
        <v/>
      </c>
      <c r="B1336" s="49">
        <f>'1_Raw_Games'!B201</f>
        <v/>
      </c>
      <c r="C1336" s="44">
        <f>-'1_Raw_Games'!P201</f>
        <v/>
      </c>
      <c r="D1336" s="34">
        <f>COUNTIFS($A$4:$A$2271,A1336,$B$4:$B$2271,"&gt;"&amp;B1336)</f>
        <v/>
      </c>
      <c r="E1336" s="34">
        <f>IF(D1336&lt;'2_Params'!$B$13,1,0)</f>
        <v/>
      </c>
    </row>
    <row r="1337" ht="15" customHeight="1" s="35">
      <c r="A1337" s="48">
        <f>'1_Raw_Games'!C202</f>
        <v/>
      </c>
      <c r="B1337" s="49">
        <f>'1_Raw_Games'!B202</f>
        <v/>
      </c>
      <c r="C1337" s="44">
        <f>-'1_Raw_Games'!P202</f>
        <v/>
      </c>
      <c r="D1337" s="34">
        <f>COUNTIFS($A$4:$A$2271,A1337,$B$4:$B$2271,"&gt;"&amp;B1337)</f>
        <v/>
      </c>
      <c r="E1337" s="34">
        <f>IF(D1337&lt;'2_Params'!$B$13,1,0)</f>
        <v/>
      </c>
    </row>
    <row r="1338" ht="15" customHeight="1" s="35">
      <c r="A1338" s="48">
        <f>'1_Raw_Games'!C203</f>
        <v/>
      </c>
      <c r="B1338" s="49">
        <f>'1_Raw_Games'!B203</f>
        <v/>
      </c>
      <c r="C1338" s="44">
        <f>-'1_Raw_Games'!P203</f>
        <v/>
      </c>
      <c r="D1338" s="34">
        <f>COUNTIFS($A$4:$A$2271,A1338,$B$4:$B$2271,"&gt;"&amp;B1338)</f>
        <v/>
      </c>
      <c r="E1338" s="34">
        <f>IF(D1338&lt;'2_Params'!$B$13,1,0)</f>
        <v/>
      </c>
    </row>
    <row r="1339" ht="15" customHeight="1" s="35">
      <c r="A1339" s="48">
        <f>'1_Raw_Games'!C204</f>
        <v/>
      </c>
      <c r="B1339" s="49">
        <f>'1_Raw_Games'!B204</f>
        <v/>
      </c>
      <c r="C1339" s="44">
        <f>-'1_Raw_Games'!P204</f>
        <v/>
      </c>
      <c r="D1339" s="34">
        <f>COUNTIFS($A$4:$A$2271,A1339,$B$4:$B$2271,"&gt;"&amp;B1339)</f>
        <v/>
      </c>
      <c r="E1339" s="34">
        <f>IF(D1339&lt;'2_Params'!$B$13,1,0)</f>
        <v/>
      </c>
    </row>
    <row r="1340" ht="15" customHeight="1" s="35">
      <c r="A1340" s="48">
        <f>'1_Raw_Games'!C205</f>
        <v/>
      </c>
      <c r="B1340" s="49">
        <f>'1_Raw_Games'!B205</f>
        <v/>
      </c>
      <c r="C1340" s="44">
        <f>-'1_Raw_Games'!P205</f>
        <v/>
      </c>
      <c r="D1340" s="34">
        <f>COUNTIFS($A$4:$A$2271,A1340,$B$4:$B$2271,"&gt;"&amp;B1340)</f>
        <v/>
      </c>
      <c r="E1340" s="34">
        <f>IF(D1340&lt;'2_Params'!$B$13,1,0)</f>
        <v/>
      </c>
    </row>
    <row r="1341" ht="15" customHeight="1" s="35">
      <c r="A1341" s="48">
        <f>'1_Raw_Games'!C206</f>
        <v/>
      </c>
      <c r="B1341" s="49">
        <f>'1_Raw_Games'!B206</f>
        <v/>
      </c>
      <c r="C1341" s="44">
        <f>-'1_Raw_Games'!P206</f>
        <v/>
      </c>
      <c r="D1341" s="34">
        <f>COUNTIFS($A$4:$A$2271,A1341,$B$4:$B$2271,"&gt;"&amp;B1341)</f>
        <v/>
      </c>
      <c r="E1341" s="34">
        <f>IF(D1341&lt;'2_Params'!$B$13,1,0)</f>
        <v/>
      </c>
    </row>
    <row r="1342" ht="15" customHeight="1" s="35">
      <c r="A1342" s="48">
        <f>'1_Raw_Games'!C207</f>
        <v/>
      </c>
      <c r="B1342" s="49">
        <f>'1_Raw_Games'!B207</f>
        <v/>
      </c>
      <c r="C1342" s="44">
        <f>-'1_Raw_Games'!P207</f>
        <v/>
      </c>
      <c r="D1342" s="34">
        <f>COUNTIFS($A$4:$A$2271,A1342,$B$4:$B$2271,"&gt;"&amp;B1342)</f>
        <v/>
      </c>
      <c r="E1342" s="34">
        <f>IF(D1342&lt;'2_Params'!$B$13,1,0)</f>
        <v/>
      </c>
    </row>
    <row r="1343" ht="15" customHeight="1" s="35">
      <c r="A1343" s="48">
        <f>'1_Raw_Games'!C208</f>
        <v/>
      </c>
      <c r="B1343" s="49">
        <f>'1_Raw_Games'!B208</f>
        <v/>
      </c>
      <c r="C1343" s="44">
        <f>-'1_Raw_Games'!P208</f>
        <v/>
      </c>
      <c r="D1343" s="34">
        <f>COUNTIFS($A$4:$A$2271,A1343,$B$4:$B$2271,"&gt;"&amp;B1343)</f>
        <v/>
      </c>
      <c r="E1343" s="34">
        <f>IF(D1343&lt;'2_Params'!$B$13,1,0)</f>
        <v/>
      </c>
    </row>
    <row r="1344" ht="15" customHeight="1" s="35">
      <c r="A1344" s="48">
        <f>'1_Raw_Games'!C209</f>
        <v/>
      </c>
      <c r="B1344" s="49">
        <f>'1_Raw_Games'!B209</f>
        <v/>
      </c>
      <c r="C1344" s="44">
        <f>-'1_Raw_Games'!P209</f>
        <v/>
      </c>
      <c r="D1344" s="34">
        <f>COUNTIFS($A$4:$A$2271,A1344,$B$4:$B$2271,"&gt;"&amp;B1344)</f>
        <v/>
      </c>
      <c r="E1344" s="34">
        <f>IF(D1344&lt;'2_Params'!$B$13,1,0)</f>
        <v/>
      </c>
    </row>
    <row r="1345" ht="15" customHeight="1" s="35">
      <c r="A1345" s="48">
        <f>'1_Raw_Games'!C210</f>
        <v/>
      </c>
      <c r="B1345" s="49">
        <f>'1_Raw_Games'!B210</f>
        <v/>
      </c>
      <c r="C1345" s="44">
        <f>-'1_Raw_Games'!P210</f>
        <v/>
      </c>
      <c r="D1345" s="34">
        <f>COUNTIFS($A$4:$A$2271,A1345,$B$4:$B$2271,"&gt;"&amp;B1345)</f>
        <v/>
      </c>
      <c r="E1345" s="34">
        <f>IF(D1345&lt;'2_Params'!$B$13,1,0)</f>
        <v/>
      </c>
    </row>
    <row r="1346" ht="15" customHeight="1" s="35">
      <c r="A1346" s="48">
        <f>'1_Raw_Games'!C211</f>
        <v/>
      </c>
      <c r="B1346" s="49">
        <f>'1_Raw_Games'!B211</f>
        <v/>
      </c>
      <c r="C1346" s="44">
        <f>-'1_Raw_Games'!P211</f>
        <v/>
      </c>
      <c r="D1346" s="34">
        <f>COUNTIFS($A$4:$A$2271,A1346,$B$4:$B$2271,"&gt;"&amp;B1346)</f>
        <v/>
      </c>
      <c r="E1346" s="34">
        <f>IF(D1346&lt;'2_Params'!$B$13,1,0)</f>
        <v/>
      </c>
    </row>
    <row r="1347" ht="15" customHeight="1" s="35">
      <c r="A1347" s="48">
        <f>'1_Raw_Games'!C212</f>
        <v/>
      </c>
      <c r="B1347" s="49">
        <f>'1_Raw_Games'!B212</f>
        <v/>
      </c>
      <c r="C1347" s="44">
        <f>-'1_Raw_Games'!P212</f>
        <v/>
      </c>
      <c r="D1347" s="34">
        <f>COUNTIFS($A$4:$A$2271,A1347,$B$4:$B$2271,"&gt;"&amp;B1347)</f>
        <v/>
      </c>
      <c r="E1347" s="34">
        <f>IF(D1347&lt;'2_Params'!$B$13,1,0)</f>
        <v/>
      </c>
    </row>
    <row r="1348" ht="15" customHeight="1" s="35">
      <c r="A1348" s="48">
        <f>'1_Raw_Games'!C213</f>
        <v/>
      </c>
      <c r="B1348" s="49">
        <f>'1_Raw_Games'!B213</f>
        <v/>
      </c>
      <c r="C1348" s="44">
        <f>-'1_Raw_Games'!P213</f>
        <v/>
      </c>
      <c r="D1348" s="34">
        <f>COUNTIFS($A$4:$A$2271,A1348,$B$4:$B$2271,"&gt;"&amp;B1348)</f>
        <v/>
      </c>
      <c r="E1348" s="34">
        <f>IF(D1348&lt;'2_Params'!$B$13,1,0)</f>
        <v/>
      </c>
    </row>
    <row r="1349" ht="15" customHeight="1" s="35">
      <c r="A1349" s="48">
        <f>'1_Raw_Games'!C214</f>
        <v/>
      </c>
      <c r="B1349" s="49">
        <f>'1_Raw_Games'!B214</f>
        <v/>
      </c>
      <c r="C1349" s="44">
        <f>-'1_Raw_Games'!P214</f>
        <v/>
      </c>
      <c r="D1349" s="34">
        <f>COUNTIFS($A$4:$A$2271,A1349,$B$4:$B$2271,"&gt;"&amp;B1349)</f>
        <v/>
      </c>
      <c r="E1349" s="34">
        <f>IF(D1349&lt;'2_Params'!$B$13,1,0)</f>
        <v/>
      </c>
    </row>
    <row r="1350" ht="15" customHeight="1" s="35">
      <c r="A1350" s="48">
        <f>'1_Raw_Games'!C215</f>
        <v/>
      </c>
      <c r="B1350" s="49">
        <f>'1_Raw_Games'!B215</f>
        <v/>
      </c>
      <c r="C1350" s="44">
        <f>-'1_Raw_Games'!P215</f>
        <v/>
      </c>
      <c r="D1350" s="34">
        <f>COUNTIFS($A$4:$A$2271,A1350,$B$4:$B$2271,"&gt;"&amp;B1350)</f>
        <v/>
      </c>
      <c r="E1350" s="34">
        <f>IF(D1350&lt;'2_Params'!$B$13,1,0)</f>
        <v/>
      </c>
    </row>
    <row r="1351" ht="15" customHeight="1" s="35">
      <c r="A1351" s="48">
        <f>'1_Raw_Games'!C216</f>
        <v/>
      </c>
      <c r="B1351" s="49">
        <f>'1_Raw_Games'!B216</f>
        <v/>
      </c>
      <c r="C1351" s="44">
        <f>-'1_Raw_Games'!P216</f>
        <v/>
      </c>
      <c r="D1351" s="34">
        <f>COUNTIFS($A$4:$A$2271,A1351,$B$4:$B$2271,"&gt;"&amp;B1351)</f>
        <v/>
      </c>
      <c r="E1351" s="34">
        <f>IF(D1351&lt;'2_Params'!$B$13,1,0)</f>
        <v/>
      </c>
    </row>
    <row r="1352" ht="15" customHeight="1" s="35">
      <c r="A1352" s="48">
        <f>'1_Raw_Games'!C217</f>
        <v/>
      </c>
      <c r="B1352" s="49">
        <f>'1_Raw_Games'!B217</f>
        <v/>
      </c>
      <c r="C1352" s="44">
        <f>-'1_Raw_Games'!P217</f>
        <v/>
      </c>
      <c r="D1352" s="34">
        <f>COUNTIFS($A$4:$A$2271,A1352,$B$4:$B$2271,"&gt;"&amp;B1352)</f>
        <v/>
      </c>
      <c r="E1352" s="34">
        <f>IF(D1352&lt;'2_Params'!$B$13,1,0)</f>
        <v/>
      </c>
    </row>
    <row r="1353" ht="15" customHeight="1" s="35">
      <c r="A1353" s="48">
        <f>'1_Raw_Games'!C218</f>
        <v/>
      </c>
      <c r="B1353" s="49">
        <f>'1_Raw_Games'!B218</f>
        <v/>
      </c>
      <c r="C1353" s="44">
        <f>-'1_Raw_Games'!P218</f>
        <v/>
      </c>
      <c r="D1353" s="34">
        <f>COUNTIFS($A$4:$A$2271,A1353,$B$4:$B$2271,"&gt;"&amp;B1353)</f>
        <v/>
      </c>
      <c r="E1353" s="34">
        <f>IF(D1353&lt;'2_Params'!$B$13,1,0)</f>
        <v/>
      </c>
    </row>
    <row r="1354" ht="15" customHeight="1" s="35">
      <c r="A1354" s="48">
        <f>'1_Raw_Games'!C219</f>
        <v/>
      </c>
      <c r="B1354" s="49">
        <f>'1_Raw_Games'!B219</f>
        <v/>
      </c>
      <c r="C1354" s="44">
        <f>-'1_Raw_Games'!P219</f>
        <v/>
      </c>
      <c r="D1354" s="34">
        <f>COUNTIFS($A$4:$A$2271,A1354,$B$4:$B$2271,"&gt;"&amp;B1354)</f>
        <v/>
      </c>
      <c r="E1354" s="34">
        <f>IF(D1354&lt;'2_Params'!$B$13,1,0)</f>
        <v/>
      </c>
    </row>
    <row r="1355" ht="15" customHeight="1" s="35">
      <c r="A1355" s="48">
        <f>'1_Raw_Games'!C220</f>
        <v/>
      </c>
      <c r="B1355" s="49">
        <f>'1_Raw_Games'!B220</f>
        <v/>
      </c>
      <c r="C1355" s="44">
        <f>-'1_Raw_Games'!P220</f>
        <v/>
      </c>
      <c r="D1355" s="34">
        <f>COUNTIFS($A$4:$A$2271,A1355,$B$4:$B$2271,"&gt;"&amp;B1355)</f>
        <v/>
      </c>
      <c r="E1355" s="34">
        <f>IF(D1355&lt;'2_Params'!$B$13,1,0)</f>
        <v/>
      </c>
    </row>
    <row r="1356" ht="15" customHeight="1" s="35">
      <c r="A1356" s="48">
        <f>'1_Raw_Games'!C221</f>
        <v/>
      </c>
      <c r="B1356" s="49">
        <f>'1_Raw_Games'!B221</f>
        <v/>
      </c>
      <c r="C1356" s="44">
        <f>-'1_Raw_Games'!P221</f>
        <v/>
      </c>
      <c r="D1356" s="34">
        <f>COUNTIFS($A$4:$A$2271,A1356,$B$4:$B$2271,"&gt;"&amp;B1356)</f>
        <v/>
      </c>
      <c r="E1356" s="34">
        <f>IF(D1356&lt;'2_Params'!$B$13,1,0)</f>
        <v/>
      </c>
    </row>
    <row r="1357" ht="15" customHeight="1" s="35">
      <c r="A1357" s="48">
        <f>'1_Raw_Games'!C222</f>
        <v/>
      </c>
      <c r="B1357" s="49">
        <f>'1_Raw_Games'!B222</f>
        <v/>
      </c>
      <c r="C1357" s="44">
        <f>-'1_Raw_Games'!P222</f>
        <v/>
      </c>
      <c r="D1357" s="34">
        <f>COUNTIFS($A$4:$A$2271,A1357,$B$4:$B$2271,"&gt;"&amp;B1357)</f>
        <v/>
      </c>
      <c r="E1357" s="34">
        <f>IF(D1357&lt;'2_Params'!$B$13,1,0)</f>
        <v/>
      </c>
    </row>
    <row r="1358" ht="15" customHeight="1" s="35">
      <c r="A1358" s="48">
        <f>'1_Raw_Games'!C223</f>
        <v/>
      </c>
      <c r="B1358" s="49">
        <f>'1_Raw_Games'!B223</f>
        <v/>
      </c>
      <c r="C1358" s="44">
        <f>-'1_Raw_Games'!P223</f>
        <v/>
      </c>
      <c r="D1358" s="34">
        <f>COUNTIFS($A$4:$A$2271,A1358,$B$4:$B$2271,"&gt;"&amp;B1358)</f>
        <v/>
      </c>
      <c r="E1358" s="34">
        <f>IF(D1358&lt;'2_Params'!$B$13,1,0)</f>
        <v/>
      </c>
    </row>
    <row r="1359" ht="15" customHeight="1" s="35">
      <c r="A1359" s="48">
        <f>'1_Raw_Games'!C224</f>
        <v/>
      </c>
      <c r="B1359" s="49">
        <f>'1_Raw_Games'!B224</f>
        <v/>
      </c>
      <c r="C1359" s="44">
        <f>-'1_Raw_Games'!P224</f>
        <v/>
      </c>
      <c r="D1359" s="34">
        <f>COUNTIFS($A$4:$A$2271,A1359,$B$4:$B$2271,"&gt;"&amp;B1359)</f>
        <v/>
      </c>
      <c r="E1359" s="34">
        <f>IF(D1359&lt;'2_Params'!$B$13,1,0)</f>
        <v/>
      </c>
    </row>
    <row r="1360" ht="15" customHeight="1" s="35">
      <c r="A1360" s="48">
        <f>'1_Raw_Games'!C225</f>
        <v/>
      </c>
      <c r="B1360" s="49">
        <f>'1_Raw_Games'!B225</f>
        <v/>
      </c>
      <c r="C1360" s="44">
        <f>-'1_Raw_Games'!P225</f>
        <v/>
      </c>
      <c r="D1360" s="34">
        <f>COUNTIFS($A$4:$A$2271,A1360,$B$4:$B$2271,"&gt;"&amp;B1360)</f>
        <v/>
      </c>
      <c r="E1360" s="34">
        <f>IF(D1360&lt;'2_Params'!$B$13,1,0)</f>
        <v/>
      </c>
    </row>
    <row r="1361" ht="15" customHeight="1" s="35">
      <c r="A1361" s="48">
        <f>'1_Raw_Games'!C226</f>
        <v/>
      </c>
      <c r="B1361" s="49">
        <f>'1_Raw_Games'!B226</f>
        <v/>
      </c>
      <c r="C1361" s="44">
        <f>-'1_Raw_Games'!P226</f>
        <v/>
      </c>
      <c r="D1361" s="34">
        <f>COUNTIFS($A$4:$A$2271,A1361,$B$4:$B$2271,"&gt;"&amp;B1361)</f>
        <v/>
      </c>
      <c r="E1361" s="34">
        <f>IF(D1361&lt;'2_Params'!$B$13,1,0)</f>
        <v/>
      </c>
    </row>
    <row r="1362" ht="15" customHeight="1" s="35">
      <c r="A1362" s="48">
        <f>'1_Raw_Games'!C227</f>
        <v/>
      </c>
      <c r="B1362" s="49">
        <f>'1_Raw_Games'!B227</f>
        <v/>
      </c>
      <c r="C1362" s="44">
        <f>-'1_Raw_Games'!P227</f>
        <v/>
      </c>
      <c r="D1362" s="34">
        <f>COUNTIFS($A$4:$A$2271,A1362,$B$4:$B$2271,"&gt;"&amp;B1362)</f>
        <v/>
      </c>
      <c r="E1362" s="34">
        <f>IF(D1362&lt;'2_Params'!$B$13,1,0)</f>
        <v/>
      </c>
    </row>
    <row r="1363" ht="15" customHeight="1" s="35">
      <c r="A1363" s="48">
        <f>'1_Raw_Games'!C228</f>
        <v/>
      </c>
      <c r="B1363" s="49">
        <f>'1_Raw_Games'!B228</f>
        <v/>
      </c>
      <c r="C1363" s="44">
        <f>-'1_Raw_Games'!P228</f>
        <v/>
      </c>
      <c r="D1363" s="34">
        <f>COUNTIFS($A$4:$A$2271,A1363,$B$4:$B$2271,"&gt;"&amp;B1363)</f>
        <v/>
      </c>
      <c r="E1363" s="34">
        <f>IF(D1363&lt;'2_Params'!$B$13,1,0)</f>
        <v/>
      </c>
    </row>
    <row r="1364" ht="15" customHeight="1" s="35">
      <c r="A1364" s="48">
        <f>'1_Raw_Games'!C229</f>
        <v/>
      </c>
      <c r="B1364" s="49">
        <f>'1_Raw_Games'!B229</f>
        <v/>
      </c>
      <c r="C1364" s="44">
        <f>-'1_Raw_Games'!P229</f>
        <v/>
      </c>
      <c r="D1364" s="34">
        <f>COUNTIFS($A$4:$A$2271,A1364,$B$4:$B$2271,"&gt;"&amp;B1364)</f>
        <v/>
      </c>
      <c r="E1364" s="34">
        <f>IF(D1364&lt;'2_Params'!$B$13,1,0)</f>
        <v/>
      </c>
    </row>
    <row r="1365" ht="15" customHeight="1" s="35">
      <c r="A1365" s="48">
        <f>'1_Raw_Games'!C230</f>
        <v/>
      </c>
      <c r="B1365" s="49">
        <f>'1_Raw_Games'!B230</f>
        <v/>
      </c>
      <c r="C1365" s="44">
        <f>-'1_Raw_Games'!P230</f>
        <v/>
      </c>
      <c r="D1365" s="34">
        <f>COUNTIFS($A$4:$A$2271,A1365,$B$4:$B$2271,"&gt;"&amp;B1365)</f>
        <v/>
      </c>
      <c r="E1365" s="34">
        <f>IF(D1365&lt;'2_Params'!$B$13,1,0)</f>
        <v/>
      </c>
    </row>
    <row r="1366" ht="15" customHeight="1" s="35">
      <c r="A1366" s="48">
        <f>'1_Raw_Games'!C231</f>
        <v/>
      </c>
      <c r="B1366" s="49">
        <f>'1_Raw_Games'!B231</f>
        <v/>
      </c>
      <c r="C1366" s="44">
        <f>-'1_Raw_Games'!P231</f>
        <v/>
      </c>
      <c r="D1366" s="34">
        <f>COUNTIFS($A$4:$A$2271,A1366,$B$4:$B$2271,"&gt;"&amp;B1366)</f>
        <v/>
      </c>
      <c r="E1366" s="34">
        <f>IF(D1366&lt;'2_Params'!$B$13,1,0)</f>
        <v/>
      </c>
    </row>
    <row r="1367" ht="15" customHeight="1" s="35">
      <c r="A1367" s="48">
        <f>'1_Raw_Games'!C232</f>
        <v/>
      </c>
      <c r="B1367" s="49">
        <f>'1_Raw_Games'!B232</f>
        <v/>
      </c>
      <c r="C1367" s="44">
        <f>-'1_Raw_Games'!P232</f>
        <v/>
      </c>
      <c r="D1367" s="34">
        <f>COUNTIFS($A$4:$A$2271,A1367,$B$4:$B$2271,"&gt;"&amp;B1367)</f>
        <v/>
      </c>
      <c r="E1367" s="34">
        <f>IF(D1367&lt;'2_Params'!$B$13,1,0)</f>
        <v/>
      </c>
    </row>
    <row r="1368" ht="15" customHeight="1" s="35">
      <c r="A1368" s="48">
        <f>'1_Raw_Games'!C233</f>
        <v/>
      </c>
      <c r="B1368" s="49">
        <f>'1_Raw_Games'!B233</f>
        <v/>
      </c>
      <c r="C1368" s="44">
        <f>-'1_Raw_Games'!P233</f>
        <v/>
      </c>
      <c r="D1368" s="34">
        <f>COUNTIFS($A$4:$A$2271,A1368,$B$4:$B$2271,"&gt;"&amp;B1368)</f>
        <v/>
      </c>
      <c r="E1368" s="34">
        <f>IF(D1368&lt;'2_Params'!$B$13,1,0)</f>
        <v/>
      </c>
    </row>
    <row r="1369" ht="15" customHeight="1" s="35">
      <c r="A1369" s="48">
        <f>'1_Raw_Games'!C234</f>
        <v/>
      </c>
      <c r="B1369" s="49">
        <f>'1_Raw_Games'!B234</f>
        <v/>
      </c>
      <c r="C1369" s="44">
        <f>-'1_Raw_Games'!P234</f>
        <v/>
      </c>
      <c r="D1369" s="34">
        <f>COUNTIFS($A$4:$A$2271,A1369,$B$4:$B$2271,"&gt;"&amp;B1369)</f>
        <v/>
      </c>
      <c r="E1369" s="34">
        <f>IF(D1369&lt;'2_Params'!$B$13,1,0)</f>
        <v/>
      </c>
    </row>
    <row r="1370" ht="15" customHeight="1" s="35">
      <c r="A1370" s="48">
        <f>'1_Raw_Games'!C235</f>
        <v/>
      </c>
      <c r="B1370" s="49">
        <f>'1_Raw_Games'!B235</f>
        <v/>
      </c>
      <c r="C1370" s="44">
        <f>-'1_Raw_Games'!P235</f>
        <v/>
      </c>
      <c r="D1370" s="34">
        <f>COUNTIFS($A$4:$A$2271,A1370,$B$4:$B$2271,"&gt;"&amp;B1370)</f>
        <v/>
      </c>
      <c r="E1370" s="34">
        <f>IF(D1370&lt;'2_Params'!$B$13,1,0)</f>
        <v/>
      </c>
    </row>
    <row r="1371" ht="15" customHeight="1" s="35">
      <c r="A1371" s="48">
        <f>'1_Raw_Games'!C236</f>
        <v/>
      </c>
      <c r="B1371" s="49">
        <f>'1_Raw_Games'!B236</f>
        <v/>
      </c>
      <c r="C1371" s="44">
        <f>-'1_Raw_Games'!P236</f>
        <v/>
      </c>
      <c r="D1371" s="34">
        <f>COUNTIFS($A$4:$A$2271,A1371,$B$4:$B$2271,"&gt;"&amp;B1371)</f>
        <v/>
      </c>
      <c r="E1371" s="34">
        <f>IF(D1371&lt;'2_Params'!$B$13,1,0)</f>
        <v/>
      </c>
    </row>
    <row r="1372" ht="15" customHeight="1" s="35">
      <c r="A1372" s="48">
        <f>'1_Raw_Games'!C237</f>
        <v/>
      </c>
      <c r="B1372" s="49">
        <f>'1_Raw_Games'!B237</f>
        <v/>
      </c>
      <c r="C1372" s="44">
        <f>-'1_Raw_Games'!P237</f>
        <v/>
      </c>
      <c r="D1372" s="34">
        <f>COUNTIFS($A$4:$A$2271,A1372,$B$4:$B$2271,"&gt;"&amp;B1372)</f>
        <v/>
      </c>
      <c r="E1372" s="34">
        <f>IF(D1372&lt;'2_Params'!$B$13,1,0)</f>
        <v/>
      </c>
    </row>
    <row r="1373" ht="15" customHeight="1" s="35">
      <c r="A1373" s="48">
        <f>'1_Raw_Games'!C238</f>
        <v/>
      </c>
      <c r="B1373" s="49">
        <f>'1_Raw_Games'!B238</f>
        <v/>
      </c>
      <c r="C1373" s="44">
        <f>-'1_Raw_Games'!P238</f>
        <v/>
      </c>
      <c r="D1373" s="34">
        <f>COUNTIFS($A$4:$A$2271,A1373,$B$4:$B$2271,"&gt;"&amp;B1373)</f>
        <v/>
      </c>
      <c r="E1373" s="34">
        <f>IF(D1373&lt;'2_Params'!$B$13,1,0)</f>
        <v/>
      </c>
    </row>
    <row r="1374" ht="15" customHeight="1" s="35">
      <c r="A1374" s="48">
        <f>'1_Raw_Games'!C239</f>
        <v/>
      </c>
      <c r="B1374" s="49">
        <f>'1_Raw_Games'!B239</f>
        <v/>
      </c>
      <c r="C1374" s="44">
        <f>-'1_Raw_Games'!P239</f>
        <v/>
      </c>
      <c r="D1374" s="34">
        <f>COUNTIFS($A$4:$A$2271,A1374,$B$4:$B$2271,"&gt;"&amp;B1374)</f>
        <v/>
      </c>
      <c r="E1374" s="34">
        <f>IF(D1374&lt;'2_Params'!$B$13,1,0)</f>
        <v/>
      </c>
    </row>
    <row r="1375" ht="15" customHeight="1" s="35">
      <c r="A1375" s="48">
        <f>'1_Raw_Games'!C240</f>
        <v/>
      </c>
      <c r="B1375" s="49">
        <f>'1_Raw_Games'!B240</f>
        <v/>
      </c>
      <c r="C1375" s="44">
        <f>-'1_Raw_Games'!P240</f>
        <v/>
      </c>
      <c r="D1375" s="34">
        <f>COUNTIFS($A$4:$A$2271,A1375,$B$4:$B$2271,"&gt;"&amp;B1375)</f>
        <v/>
      </c>
      <c r="E1375" s="34">
        <f>IF(D1375&lt;'2_Params'!$B$13,1,0)</f>
        <v/>
      </c>
    </row>
    <row r="1376" ht="15" customHeight="1" s="35">
      <c r="A1376" s="48">
        <f>'1_Raw_Games'!C241</f>
        <v/>
      </c>
      <c r="B1376" s="49">
        <f>'1_Raw_Games'!B241</f>
        <v/>
      </c>
      <c r="C1376" s="44">
        <f>-'1_Raw_Games'!P241</f>
        <v/>
      </c>
      <c r="D1376" s="34">
        <f>COUNTIFS($A$4:$A$2271,A1376,$B$4:$B$2271,"&gt;"&amp;B1376)</f>
        <v/>
      </c>
      <c r="E1376" s="34">
        <f>IF(D1376&lt;'2_Params'!$B$13,1,0)</f>
        <v/>
      </c>
    </row>
    <row r="1377" ht="15" customHeight="1" s="35">
      <c r="A1377" s="48">
        <f>'1_Raw_Games'!C242</f>
        <v/>
      </c>
      <c r="B1377" s="49">
        <f>'1_Raw_Games'!B242</f>
        <v/>
      </c>
      <c r="C1377" s="44">
        <f>-'1_Raw_Games'!P242</f>
        <v/>
      </c>
      <c r="D1377" s="34">
        <f>COUNTIFS($A$4:$A$2271,A1377,$B$4:$B$2271,"&gt;"&amp;B1377)</f>
        <v/>
      </c>
      <c r="E1377" s="34">
        <f>IF(D1377&lt;'2_Params'!$B$13,1,0)</f>
        <v/>
      </c>
    </row>
    <row r="1378" ht="15" customHeight="1" s="35">
      <c r="A1378" s="48">
        <f>'1_Raw_Games'!C243</f>
        <v/>
      </c>
      <c r="B1378" s="49">
        <f>'1_Raw_Games'!B243</f>
        <v/>
      </c>
      <c r="C1378" s="44">
        <f>-'1_Raw_Games'!P243</f>
        <v/>
      </c>
      <c r="D1378" s="34">
        <f>COUNTIFS($A$4:$A$2271,A1378,$B$4:$B$2271,"&gt;"&amp;B1378)</f>
        <v/>
      </c>
      <c r="E1378" s="34">
        <f>IF(D1378&lt;'2_Params'!$B$13,1,0)</f>
        <v/>
      </c>
    </row>
    <row r="1379" ht="15" customHeight="1" s="35">
      <c r="A1379" s="48">
        <f>'1_Raw_Games'!C244</f>
        <v/>
      </c>
      <c r="B1379" s="49">
        <f>'1_Raw_Games'!B244</f>
        <v/>
      </c>
      <c r="C1379" s="44">
        <f>-'1_Raw_Games'!P244</f>
        <v/>
      </c>
      <c r="D1379" s="34">
        <f>COUNTIFS($A$4:$A$2271,A1379,$B$4:$B$2271,"&gt;"&amp;B1379)</f>
        <v/>
      </c>
      <c r="E1379" s="34">
        <f>IF(D1379&lt;'2_Params'!$B$13,1,0)</f>
        <v/>
      </c>
    </row>
    <row r="1380" ht="15" customHeight="1" s="35">
      <c r="A1380" s="48">
        <f>'1_Raw_Games'!C245</f>
        <v/>
      </c>
      <c r="B1380" s="49">
        <f>'1_Raw_Games'!B245</f>
        <v/>
      </c>
      <c r="C1380" s="44">
        <f>-'1_Raw_Games'!P245</f>
        <v/>
      </c>
      <c r="D1380" s="34">
        <f>COUNTIFS($A$4:$A$2271,A1380,$B$4:$B$2271,"&gt;"&amp;B1380)</f>
        <v/>
      </c>
      <c r="E1380" s="34">
        <f>IF(D1380&lt;'2_Params'!$B$13,1,0)</f>
        <v/>
      </c>
    </row>
    <row r="1381" ht="15" customHeight="1" s="35">
      <c r="A1381" s="48">
        <f>'1_Raw_Games'!C246</f>
        <v/>
      </c>
      <c r="B1381" s="49">
        <f>'1_Raw_Games'!B246</f>
        <v/>
      </c>
      <c r="C1381" s="44">
        <f>-'1_Raw_Games'!P246</f>
        <v/>
      </c>
      <c r="D1381" s="34">
        <f>COUNTIFS($A$4:$A$2271,A1381,$B$4:$B$2271,"&gt;"&amp;B1381)</f>
        <v/>
      </c>
      <c r="E1381" s="34">
        <f>IF(D1381&lt;'2_Params'!$B$13,1,0)</f>
        <v/>
      </c>
    </row>
    <row r="1382" ht="15" customHeight="1" s="35">
      <c r="A1382" s="48">
        <f>'1_Raw_Games'!C247</f>
        <v/>
      </c>
      <c r="B1382" s="49">
        <f>'1_Raw_Games'!B247</f>
        <v/>
      </c>
      <c r="C1382" s="44">
        <f>-'1_Raw_Games'!P247</f>
        <v/>
      </c>
      <c r="D1382" s="34">
        <f>COUNTIFS($A$4:$A$2271,A1382,$B$4:$B$2271,"&gt;"&amp;B1382)</f>
        <v/>
      </c>
      <c r="E1382" s="34">
        <f>IF(D1382&lt;'2_Params'!$B$13,1,0)</f>
        <v/>
      </c>
    </row>
    <row r="1383" ht="15" customHeight="1" s="35">
      <c r="A1383" s="48">
        <f>'1_Raw_Games'!C248</f>
        <v/>
      </c>
      <c r="B1383" s="49">
        <f>'1_Raw_Games'!B248</f>
        <v/>
      </c>
      <c r="C1383" s="44">
        <f>-'1_Raw_Games'!P248</f>
        <v/>
      </c>
      <c r="D1383" s="34">
        <f>COUNTIFS($A$4:$A$2271,A1383,$B$4:$B$2271,"&gt;"&amp;B1383)</f>
        <v/>
      </c>
      <c r="E1383" s="34">
        <f>IF(D1383&lt;'2_Params'!$B$13,1,0)</f>
        <v/>
      </c>
    </row>
    <row r="1384" ht="15" customHeight="1" s="35">
      <c r="A1384" s="48">
        <f>'1_Raw_Games'!C249</f>
        <v/>
      </c>
      <c r="B1384" s="49">
        <f>'1_Raw_Games'!B249</f>
        <v/>
      </c>
      <c r="C1384" s="44">
        <f>-'1_Raw_Games'!P249</f>
        <v/>
      </c>
      <c r="D1384" s="34">
        <f>COUNTIFS($A$4:$A$2271,A1384,$B$4:$B$2271,"&gt;"&amp;B1384)</f>
        <v/>
      </c>
      <c r="E1384" s="34">
        <f>IF(D1384&lt;'2_Params'!$B$13,1,0)</f>
        <v/>
      </c>
    </row>
    <row r="1385" ht="15" customHeight="1" s="35">
      <c r="A1385" s="48">
        <f>'1_Raw_Games'!C250</f>
        <v/>
      </c>
      <c r="B1385" s="49">
        <f>'1_Raw_Games'!B250</f>
        <v/>
      </c>
      <c r="C1385" s="44">
        <f>-'1_Raw_Games'!P250</f>
        <v/>
      </c>
      <c r="D1385" s="34">
        <f>COUNTIFS($A$4:$A$2271,A1385,$B$4:$B$2271,"&gt;"&amp;B1385)</f>
        <v/>
      </c>
      <c r="E1385" s="34">
        <f>IF(D1385&lt;'2_Params'!$B$13,1,0)</f>
        <v/>
      </c>
    </row>
    <row r="1386" ht="15" customHeight="1" s="35">
      <c r="A1386" s="48">
        <f>'1_Raw_Games'!C251</f>
        <v/>
      </c>
      <c r="B1386" s="49">
        <f>'1_Raw_Games'!B251</f>
        <v/>
      </c>
      <c r="C1386" s="44">
        <f>-'1_Raw_Games'!P251</f>
        <v/>
      </c>
      <c r="D1386" s="34">
        <f>COUNTIFS($A$4:$A$2271,A1386,$B$4:$B$2271,"&gt;"&amp;B1386)</f>
        <v/>
      </c>
      <c r="E1386" s="34">
        <f>IF(D1386&lt;'2_Params'!$B$13,1,0)</f>
        <v/>
      </c>
    </row>
    <row r="1387" ht="15" customHeight="1" s="35">
      <c r="A1387" s="48">
        <f>'1_Raw_Games'!C252</f>
        <v/>
      </c>
      <c r="B1387" s="49">
        <f>'1_Raw_Games'!B252</f>
        <v/>
      </c>
      <c r="C1387" s="44">
        <f>-'1_Raw_Games'!P252</f>
        <v/>
      </c>
      <c r="D1387" s="34">
        <f>COUNTIFS($A$4:$A$2271,A1387,$B$4:$B$2271,"&gt;"&amp;B1387)</f>
        <v/>
      </c>
      <c r="E1387" s="34">
        <f>IF(D1387&lt;'2_Params'!$B$13,1,0)</f>
        <v/>
      </c>
    </row>
    <row r="1388" ht="15" customHeight="1" s="35">
      <c r="A1388" s="48">
        <f>'1_Raw_Games'!C253</f>
        <v/>
      </c>
      <c r="B1388" s="49">
        <f>'1_Raw_Games'!B253</f>
        <v/>
      </c>
      <c r="C1388" s="44">
        <f>-'1_Raw_Games'!P253</f>
        <v/>
      </c>
      <c r="D1388" s="34">
        <f>COUNTIFS($A$4:$A$2271,A1388,$B$4:$B$2271,"&gt;"&amp;B1388)</f>
        <v/>
      </c>
      <c r="E1388" s="34">
        <f>IF(D1388&lt;'2_Params'!$B$13,1,0)</f>
        <v/>
      </c>
    </row>
    <row r="1389" ht="15" customHeight="1" s="35">
      <c r="A1389" s="48">
        <f>'1_Raw_Games'!C254</f>
        <v/>
      </c>
      <c r="B1389" s="49">
        <f>'1_Raw_Games'!B254</f>
        <v/>
      </c>
      <c r="C1389" s="44">
        <f>-'1_Raw_Games'!P254</f>
        <v/>
      </c>
      <c r="D1389" s="34">
        <f>COUNTIFS($A$4:$A$2271,A1389,$B$4:$B$2271,"&gt;"&amp;B1389)</f>
        <v/>
      </c>
      <c r="E1389" s="34">
        <f>IF(D1389&lt;'2_Params'!$B$13,1,0)</f>
        <v/>
      </c>
    </row>
    <row r="1390" ht="15" customHeight="1" s="35">
      <c r="A1390" s="48">
        <f>'1_Raw_Games'!C255</f>
        <v/>
      </c>
      <c r="B1390" s="49">
        <f>'1_Raw_Games'!B255</f>
        <v/>
      </c>
      <c r="C1390" s="44">
        <f>-'1_Raw_Games'!P255</f>
        <v/>
      </c>
      <c r="D1390" s="34">
        <f>COUNTIFS($A$4:$A$2271,A1390,$B$4:$B$2271,"&gt;"&amp;B1390)</f>
        <v/>
      </c>
      <c r="E1390" s="34">
        <f>IF(D1390&lt;'2_Params'!$B$13,1,0)</f>
        <v/>
      </c>
    </row>
    <row r="1391" ht="15" customHeight="1" s="35">
      <c r="A1391" s="48">
        <f>'1_Raw_Games'!C256</f>
        <v/>
      </c>
      <c r="B1391" s="49">
        <f>'1_Raw_Games'!B256</f>
        <v/>
      </c>
      <c r="C1391" s="44">
        <f>-'1_Raw_Games'!P256</f>
        <v/>
      </c>
      <c r="D1391" s="34">
        <f>COUNTIFS($A$4:$A$2271,A1391,$B$4:$B$2271,"&gt;"&amp;B1391)</f>
        <v/>
      </c>
      <c r="E1391" s="34">
        <f>IF(D1391&lt;'2_Params'!$B$13,1,0)</f>
        <v/>
      </c>
    </row>
    <row r="1392" ht="15" customHeight="1" s="35">
      <c r="A1392" s="48">
        <f>'1_Raw_Games'!C257</f>
        <v/>
      </c>
      <c r="B1392" s="49">
        <f>'1_Raw_Games'!B257</f>
        <v/>
      </c>
      <c r="C1392" s="44">
        <f>-'1_Raw_Games'!P257</f>
        <v/>
      </c>
      <c r="D1392" s="34">
        <f>COUNTIFS($A$4:$A$2271,A1392,$B$4:$B$2271,"&gt;"&amp;B1392)</f>
        <v/>
      </c>
      <c r="E1392" s="34">
        <f>IF(D1392&lt;'2_Params'!$B$13,1,0)</f>
        <v/>
      </c>
    </row>
    <row r="1393" ht="15" customHeight="1" s="35">
      <c r="A1393" s="48">
        <f>'1_Raw_Games'!C258</f>
        <v/>
      </c>
      <c r="B1393" s="49">
        <f>'1_Raw_Games'!B258</f>
        <v/>
      </c>
      <c r="C1393" s="44">
        <f>-'1_Raw_Games'!P258</f>
        <v/>
      </c>
      <c r="D1393" s="34">
        <f>COUNTIFS($A$4:$A$2271,A1393,$B$4:$B$2271,"&gt;"&amp;B1393)</f>
        <v/>
      </c>
      <c r="E1393" s="34">
        <f>IF(D1393&lt;'2_Params'!$B$13,1,0)</f>
        <v/>
      </c>
    </row>
    <row r="1394" ht="15" customHeight="1" s="35">
      <c r="A1394" s="48">
        <f>'1_Raw_Games'!C259</f>
        <v/>
      </c>
      <c r="B1394" s="49">
        <f>'1_Raw_Games'!B259</f>
        <v/>
      </c>
      <c r="C1394" s="44">
        <f>-'1_Raw_Games'!P259</f>
        <v/>
      </c>
      <c r="D1394" s="34">
        <f>COUNTIFS($A$4:$A$2271,A1394,$B$4:$B$2271,"&gt;"&amp;B1394)</f>
        <v/>
      </c>
      <c r="E1394" s="34">
        <f>IF(D1394&lt;'2_Params'!$B$13,1,0)</f>
        <v/>
      </c>
    </row>
    <row r="1395" ht="15" customHeight="1" s="35">
      <c r="A1395" s="48">
        <f>'1_Raw_Games'!C260</f>
        <v/>
      </c>
      <c r="B1395" s="49">
        <f>'1_Raw_Games'!B260</f>
        <v/>
      </c>
      <c r="C1395" s="44">
        <f>-'1_Raw_Games'!P260</f>
        <v/>
      </c>
      <c r="D1395" s="34">
        <f>COUNTIFS($A$4:$A$2271,A1395,$B$4:$B$2271,"&gt;"&amp;B1395)</f>
        <v/>
      </c>
      <c r="E1395" s="34">
        <f>IF(D1395&lt;'2_Params'!$B$13,1,0)</f>
        <v/>
      </c>
    </row>
    <row r="1396" ht="15" customHeight="1" s="35">
      <c r="A1396" s="48">
        <f>'1_Raw_Games'!C261</f>
        <v/>
      </c>
      <c r="B1396" s="49">
        <f>'1_Raw_Games'!B261</f>
        <v/>
      </c>
      <c r="C1396" s="44">
        <f>-'1_Raw_Games'!P261</f>
        <v/>
      </c>
      <c r="D1396" s="34">
        <f>COUNTIFS($A$4:$A$2271,A1396,$B$4:$B$2271,"&gt;"&amp;B1396)</f>
        <v/>
      </c>
      <c r="E1396" s="34">
        <f>IF(D1396&lt;'2_Params'!$B$13,1,0)</f>
        <v/>
      </c>
    </row>
    <row r="1397" ht="15" customHeight="1" s="35">
      <c r="A1397" s="48">
        <f>'1_Raw_Games'!C262</f>
        <v/>
      </c>
      <c r="B1397" s="49">
        <f>'1_Raw_Games'!B262</f>
        <v/>
      </c>
      <c r="C1397" s="44">
        <f>-'1_Raw_Games'!P262</f>
        <v/>
      </c>
      <c r="D1397" s="34">
        <f>COUNTIFS($A$4:$A$2271,A1397,$B$4:$B$2271,"&gt;"&amp;B1397)</f>
        <v/>
      </c>
      <c r="E1397" s="34">
        <f>IF(D1397&lt;'2_Params'!$B$13,1,0)</f>
        <v/>
      </c>
    </row>
    <row r="1398" ht="15" customHeight="1" s="35">
      <c r="A1398" s="48">
        <f>'1_Raw_Games'!C263</f>
        <v/>
      </c>
      <c r="B1398" s="49">
        <f>'1_Raw_Games'!B263</f>
        <v/>
      </c>
      <c r="C1398" s="44">
        <f>-'1_Raw_Games'!P263</f>
        <v/>
      </c>
      <c r="D1398" s="34">
        <f>COUNTIFS($A$4:$A$2271,A1398,$B$4:$B$2271,"&gt;"&amp;B1398)</f>
        <v/>
      </c>
      <c r="E1398" s="34">
        <f>IF(D1398&lt;'2_Params'!$B$13,1,0)</f>
        <v/>
      </c>
    </row>
    <row r="1399" ht="15" customHeight="1" s="35">
      <c r="A1399" s="48">
        <f>'1_Raw_Games'!C264</f>
        <v/>
      </c>
      <c r="B1399" s="49">
        <f>'1_Raw_Games'!B264</f>
        <v/>
      </c>
      <c r="C1399" s="44">
        <f>-'1_Raw_Games'!P264</f>
        <v/>
      </c>
      <c r="D1399" s="34">
        <f>COUNTIFS($A$4:$A$2271,A1399,$B$4:$B$2271,"&gt;"&amp;B1399)</f>
        <v/>
      </c>
      <c r="E1399" s="34">
        <f>IF(D1399&lt;'2_Params'!$B$13,1,0)</f>
        <v/>
      </c>
    </row>
    <row r="1400" ht="15" customHeight="1" s="35">
      <c r="A1400" s="48">
        <f>'1_Raw_Games'!C265</f>
        <v/>
      </c>
      <c r="B1400" s="49">
        <f>'1_Raw_Games'!B265</f>
        <v/>
      </c>
      <c r="C1400" s="44">
        <f>-'1_Raw_Games'!P265</f>
        <v/>
      </c>
      <c r="D1400" s="34">
        <f>COUNTIFS($A$4:$A$2271,A1400,$B$4:$B$2271,"&gt;"&amp;B1400)</f>
        <v/>
      </c>
      <c r="E1400" s="34">
        <f>IF(D1400&lt;'2_Params'!$B$13,1,0)</f>
        <v/>
      </c>
    </row>
    <row r="1401" ht="15" customHeight="1" s="35">
      <c r="A1401" s="48">
        <f>'1_Raw_Games'!C266</f>
        <v/>
      </c>
      <c r="B1401" s="49">
        <f>'1_Raw_Games'!B266</f>
        <v/>
      </c>
      <c r="C1401" s="44">
        <f>-'1_Raw_Games'!P266</f>
        <v/>
      </c>
      <c r="D1401" s="34">
        <f>COUNTIFS($A$4:$A$2271,A1401,$B$4:$B$2271,"&gt;"&amp;B1401)</f>
        <v/>
      </c>
      <c r="E1401" s="34">
        <f>IF(D1401&lt;'2_Params'!$B$13,1,0)</f>
        <v/>
      </c>
    </row>
    <row r="1402" ht="15" customHeight="1" s="35">
      <c r="A1402" s="48">
        <f>'1_Raw_Games'!C267</f>
        <v/>
      </c>
      <c r="B1402" s="49">
        <f>'1_Raw_Games'!B267</f>
        <v/>
      </c>
      <c r="C1402" s="44">
        <f>-'1_Raw_Games'!P267</f>
        <v/>
      </c>
      <c r="D1402" s="34">
        <f>COUNTIFS($A$4:$A$2271,A1402,$B$4:$B$2271,"&gt;"&amp;B1402)</f>
        <v/>
      </c>
      <c r="E1402" s="34">
        <f>IF(D1402&lt;'2_Params'!$B$13,1,0)</f>
        <v/>
      </c>
    </row>
    <row r="1403" ht="15" customHeight="1" s="35">
      <c r="A1403" s="48">
        <f>'1_Raw_Games'!C268</f>
        <v/>
      </c>
      <c r="B1403" s="49">
        <f>'1_Raw_Games'!B268</f>
        <v/>
      </c>
      <c r="C1403" s="44">
        <f>-'1_Raw_Games'!P268</f>
        <v/>
      </c>
      <c r="D1403" s="34">
        <f>COUNTIFS($A$4:$A$2271,A1403,$B$4:$B$2271,"&gt;"&amp;B1403)</f>
        <v/>
      </c>
      <c r="E1403" s="34">
        <f>IF(D1403&lt;'2_Params'!$B$13,1,0)</f>
        <v/>
      </c>
    </row>
    <row r="1404" ht="15" customHeight="1" s="35">
      <c r="A1404" s="48">
        <f>'1_Raw_Games'!C269</f>
        <v/>
      </c>
      <c r="B1404" s="49">
        <f>'1_Raw_Games'!B269</f>
        <v/>
      </c>
      <c r="C1404" s="44">
        <f>-'1_Raw_Games'!P269</f>
        <v/>
      </c>
      <c r="D1404" s="34">
        <f>COUNTIFS($A$4:$A$2271,A1404,$B$4:$B$2271,"&gt;"&amp;B1404)</f>
        <v/>
      </c>
      <c r="E1404" s="34">
        <f>IF(D1404&lt;'2_Params'!$B$13,1,0)</f>
        <v/>
      </c>
    </row>
    <row r="1405" ht="15" customHeight="1" s="35">
      <c r="A1405" s="48">
        <f>'1_Raw_Games'!C270</f>
        <v/>
      </c>
      <c r="B1405" s="49">
        <f>'1_Raw_Games'!B270</f>
        <v/>
      </c>
      <c r="C1405" s="44">
        <f>-'1_Raw_Games'!P270</f>
        <v/>
      </c>
      <c r="D1405" s="34">
        <f>COUNTIFS($A$4:$A$2271,A1405,$B$4:$B$2271,"&gt;"&amp;B1405)</f>
        <v/>
      </c>
      <c r="E1405" s="34">
        <f>IF(D1405&lt;'2_Params'!$B$13,1,0)</f>
        <v/>
      </c>
    </row>
    <row r="1406" ht="15" customHeight="1" s="35">
      <c r="A1406" s="48">
        <f>'1_Raw_Games'!C271</f>
        <v/>
      </c>
      <c r="B1406" s="49">
        <f>'1_Raw_Games'!B271</f>
        <v/>
      </c>
      <c r="C1406" s="44">
        <f>-'1_Raw_Games'!P271</f>
        <v/>
      </c>
      <c r="D1406" s="34">
        <f>COUNTIFS($A$4:$A$2271,A1406,$B$4:$B$2271,"&gt;"&amp;B1406)</f>
        <v/>
      </c>
      <c r="E1406" s="34">
        <f>IF(D1406&lt;'2_Params'!$B$13,1,0)</f>
        <v/>
      </c>
    </row>
    <row r="1407" ht="15" customHeight="1" s="35">
      <c r="A1407" s="48">
        <f>'1_Raw_Games'!C272</f>
        <v/>
      </c>
      <c r="B1407" s="49">
        <f>'1_Raw_Games'!B272</f>
        <v/>
      </c>
      <c r="C1407" s="44">
        <f>-'1_Raw_Games'!P272</f>
        <v/>
      </c>
      <c r="D1407" s="34">
        <f>COUNTIFS($A$4:$A$2271,A1407,$B$4:$B$2271,"&gt;"&amp;B1407)</f>
        <v/>
      </c>
      <c r="E1407" s="34">
        <f>IF(D1407&lt;'2_Params'!$B$13,1,0)</f>
        <v/>
      </c>
    </row>
    <row r="1408" ht="15" customHeight="1" s="35">
      <c r="A1408" s="48">
        <f>'1_Raw_Games'!C273</f>
        <v/>
      </c>
      <c r="B1408" s="49">
        <f>'1_Raw_Games'!B273</f>
        <v/>
      </c>
      <c r="C1408" s="44">
        <f>-'1_Raw_Games'!P273</f>
        <v/>
      </c>
      <c r="D1408" s="34">
        <f>COUNTIFS($A$4:$A$2271,A1408,$B$4:$B$2271,"&gt;"&amp;B1408)</f>
        <v/>
      </c>
      <c r="E1408" s="34">
        <f>IF(D1408&lt;'2_Params'!$B$13,1,0)</f>
        <v/>
      </c>
    </row>
    <row r="1409" ht="15" customHeight="1" s="35">
      <c r="A1409" s="48">
        <f>'1_Raw_Games'!C274</f>
        <v/>
      </c>
      <c r="B1409" s="49">
        <f>'1_Raw_Games'!B274</f>
        <v/>
      </c>
      <c r="C1409" s="44">
        <f>-'1_Raw_Games'!P274</f>
        <v/>
      </c>
      <c r="D1409" s="34">
        <f>COUNTIFS($A$4:$A$2271,A1409,$B$4:$B$2271,"&gt;"&amp;B1409)</f>
        <v/>
      </c>
      <c r="E1409" s="34">
        <f>IF(D1409&lt;'2_Params'!$B$13,1,0)</f>
        <v/>
      </c>
    </row>
    <row r="1410" ht="15" customHeight="1" s="35">
      <c r="A1410" s="48">
        <f>'1_Raw_Games'!C275</f>
        <v/>
      </c>
      <c r="B1410" s="49">
        <f>'1_Raw_Games'!B275</f>
        <v/>
      </c>
      <c r="C1410" s="44">
        <f>-'1_Raw_Games'!P275</f>
        <v/>
      </c>
      <c r="D1410" s="34">
        <f>COUNTIFS($A$4:$A$2271,A1410,$B$4:$B$2271,"&gt;"&amp;B1410)</f>
        <v/>
      </c>
      <c r="E1410" s="34">
        <f>IF(D1410&lt;'2_Params'!$B$13,1,0)</f>
        <v/>
      </c>
    </row>
    <row r="1411" ht="15" customHeight="1" s="35">
      <c r="A1411" s="48">
        <f>'1_Raw_Games'!C276</f>
        <v/>
      </c>
      <c r="B1411" s="49">
        <f>'1_Raw_Games'!B276</f>
        <v/>
      </c>
      <c r="C1411" s="44">
        <f>-'1_Raw_Games'!P276</f>
        <v/>
      </c>
      <c r="D1411" s="34">
        <f>COUNTIFS($A$4:$A$2271,A1411,$B$4:$B$2271,"&gt;"&amp;B1411)</f>
        <v/>
      </c>
      <c r="E1411" s="34">
        <f>IF(D1411&lt;'2_Params'!$B$13,1,0)</f>
        <v/>
      </c>
    </row>
    <row r="1412" ht="15" customHeight="1" s="35">
      <c r="A1412" s="48">
        <f>'1_Raw_Games'!C277</f>
        <v/>
      </c>
      <c r="B1412" s="49">
        <f>'1_Raw_Games'!B277</f>
        <v/>
      </c>
      <c r="C1412" s="44">
        <f>-'1_Raw_Games'!P277</f>
        <v/>
      </c>
      <c r="D1412" s="34">
        <f>COUNTIFS($A$4:$A$2271,A1412,$B$4:$B$2271,"&gt;"&amp;B1412)</f>
        <v/>
      </c>
      <c r="E1412" s="34">
        <f>IF(D1412&lt;'2_Params'!$B$13,1,0)</f>
        <v/>
      </c>
    </row>
    <row r="1413" ht="15" customHeight="1" s="35">
      <c r="A1413" s="48">
        <f>'1_Raw_Games'!C278</f>
        <v/>
      </c>
      <c r="B1413" s="49">
        <f>'1_Raw_Games'!B278</f>
        <v/>
      </c>
      <c r="C1413" s="44">
        <f>-'1_Raw_Games'!P278</f>
        <v/>
      </c>
      <c r="D1413" s="34">
        <f>COUNTIFS($A$4:$A$2271,A1413,$B$4:$B$2271,"&gt;"&amp;B1413)</f>
        <v/>
      </c>
      <c r="E1413" s="34">
        <f>IF(D1413&lt;'2_Params'!$B$13,1,0)</f>
        <v/>
      </c>
    </row>
    <row r="1414" ht="15" customHeight="1" s="35">
      <c r="A1414" s="48">
        <f>'1_Raw_Games'!C279</f>
        <v/>
      </c>
      <c r="B1414" s="49">
        <f>'1_Raw_Games'!B279</f>
        <v/>
      </c>
      <c r="C1414" s="44">
        <f>-'1_Raw_Games'!P279</f>
        <v/>
      </c>
      <c r="D1414" s="34">
        <f>COUNTIFS($A$4:$A$2271,A1414,$B$4:$B$2271,"&gt;"&amp;B1414)</f>
        <v/>
      </c>
      <c r="E1414" s="34">
        <f>IF(D1414&lt;'2_Params'!$B$13,1,0)</f>
        <v/>
      </c>
    </row>
    <row r="1415" ht="15" customHeight="1" s="35">
      <c r="A1415" s="48">
        <f>'1_Raw_Games'!C280</f>
        <v/>
      </c>
      <c r="B1415" s="49">
        <f>'1_Raw_Games'!B280</f>
        <v/>
      </c>
      <c r="C1415" s="44">
        <f>-'1_Raw_Games'!P280</f>
        <v/>
      </c>
      <c r="D1415" s="34">
        <f>COUNTIFS($A$4:$A$2271,A1415,$B$4:$B$2271,"&gt;"&amp;B1415)</f>
        <v/>
      </c>
      <c r="E1415" s="34">
        <f>IF(D1415&lt;'2_Params'!$B$13,1,0)</f>
        <v/>
      </c>
    </row>
    <row r="1416" ht="15" customHeight="1" s="35">
      <c r="A1416" s="48">
        <f>'1_Raw_Games'!C281</f>
        <v/>
      </c>
      <c r="B1416" s="49">
        <f>'1_Raw_Games'!B281</f>
        <v/>
      </c>
      <c r="C1416" s="44">
        <f>-'1_Raw_Games'!P281</f>
        <v/>
      </c>
      <c r="D1416" s="34">
        <f>COUNTIFS($A$4:$A$2271,A1416,$B$4:$B$2271,"&gt;"&amp;B1416)</f>
        <v/>
      </c>
      <c r="E1416" s="34">
        <f>IF(D1416&lt;'2_Params'!$B$13,1,0)</f>
        <v/>
      </c>
    </row>
    <row r="1417" ht="15" customHeight="1" s="35">
      <c r="A1417" s="48">
        <f>'1_Raw_Games'!C282</f>
        <v/>
      </c>
      <c r="B1417" s="49">
        <f>'1_Raw_Games'!B282</f>
        <v/>
      </c>
      <c r="C1417" s="44">
        <f>-'1_Raw_Games'!P282</f>
        <v/>
      </c>
      <c r="D1417" s="34">
        <f>COUNTIFS($A$4:$A$2271,A1417,$B$4:$B$2271,"&gt;"&amp;B1417)</f>
        <v/>
      </c>
      <c r="E1417" s="34">
        <f>IF(D1417&lt;'2_Params'!$B$13,1,0)</f>
        <v/>
      </c>
    </row>
    <row r="1418" ht="15" customHeight="1" s="35">
      <c r="A1418" s="48">
        <f>'1_Raw_Games'!C283</f>
        <v/>
      </c>
      <c r="B1418" s="49">
        <f>'1_Raw_Games'!B283</f>
        <v/>
      </c>
      <c r="C1418" s="44">
        <f>-'1_Raw_Games'!P283</f>
        <v/>
      </c>
      <c r="D1418" s="34">
        <f>COUNTIFS($A$4:$A$2271,A1418,$B$4:$B$2271,"&gt;"&amp;B1418)</f>
        <v/>
      </c>
      <c r="E1418" s="34">
        <f>IF(D1418&lt;'2_Params'!$B$13,1,0)</f>
        <v/>
      </c>
    </row>
    <row r="1419" ht="15" customHeight="1" s="35">
      <c r="A1419" s="48">
        <f>'1_Raw_Games'!C284</f>
        <v/>
      </c>
      <c r="B1419" s="49">
        <f>'1_Raw_Games'!B284</f>
        <v/>
      </c>
      <c r="C1419" s="44">
        <f>-'1_Raw_Games'!P284</f>
        <v/>
      </c>
      <c r="D1419" s="34">
        <f>COUNTIFS($A$4:$A$2271,A1419,$B$4:$B$2271,"&gt;"&amp;B1419)</f>
        <v/>
      </c>
      <c r="E1419" s="34">
        <f>IF(D1419&lt;'2_Params'!$B$13,1,0)</f>
        <v/>
      </c>
    </row>
    <row r="1420" ht="15" customHeight="1" s="35">
      <c r="A1420" s="48">
        <f>'1_Raw_Games'!C285</f>
        <v/>
      </c>
      <c r="B1420" s="49">
        <f>'1_Raw_Games'!B285</f>
        <v/>
      </c>
      <c r="C1420" s="44">
        <f>-'1_Raw_Games'!P285</f>
        <v/>
      </c>
      <c r="D1420" s="34">
        <f>COUNTIFS($A$4:$A$2271,A1420,$B$4:$B$2271,"&gt;"&amp;B1420)</f>
        <v/>
      </c>
      <c r="E1420" s="34">
        <f>IF(D1420&lt;'2_Params'!$B$13,1,0)</f>
        <v/>
      </c>
    </row>
    <row r="1421" ht="15" customHeight="1" s="35">
      <c r="A1421" s="48">
        <f>'1_Raw_Games'!C286</f>
        <v/>
      </c>
      <c r="B1421" s="49">
        <f>'1_Raw_Games'!B286</f>
        <v/>
      </c>
      <c r="C1421" s="44">
        <f>-'1_Raw_Games'!P286</f>
        <v/>
      </c>
      <c r="D1421" s="34">
        <f>COUNTIFS($A$4:$A$2271,A1421,$B$4:$B$2271,"&gt;"&amp;B1421)</f>
        <v/>
      </c>
      <c r="E1421" s="34">
        <f>IF(D1421&lt;'2_Params'!$B$13,1,0)</f>
        <v/>
      </c>
    </row>
    <row r="1422" ht="15" customHeight="1" s="35">
      <c r="A1422" s="48">
        <f>'1_Raw_Games'!C287</f>
        <v/>
      </c>
      <c r="B1422" s="49">
        <f>'1_Raw_Games'!B287</f>
        <v/>
      </c>
      <c r="C1422" s="44">
        <f>-'1_Raw_Games'!P287</f>
        <v/>
      </c>
      <c r="D1422" s="34">
        <f>COUNTIFS($A$4:$A$2271,A1422,$B$4:$B$2271,"&gt;"&amp;B1422)</f>
        <v/>
      </c>
      <c r="E1422" s="34">
        <f>IF(D1422&lt;'2_Params'!$B$13,1,0)</f>
        <v/>
      </c>
    </row>
    <row r="1423" ht="15" customHeight="1" s="35">
      <c r="A1423" s="48">
        <f>'1_Raw_Games'!C288</f>
        <v/>
      </c>
      <c r="B1423" s="49">
        <f>'1_Raw_Games'!B288</f>
        <v/>
      </c>
      <c r="C1423" s="44">
        <f>-'1_Raw_Games'!P288</f>
        <v/>
      </c>
      <c r="D1423" s="34">
        <f>COUNTIFS($A$4:$A$2271,A1423,$B$4:$B$2271,"&gt;"&amp;B1423)</f>
        <v/>
      </c>
      <c r="E1423" s="34">
        <f>IF(D1423&lt;'2_Params'!$B$13,1,0)</f>
        <v/>
      </c>
    </row>
    <row r="1424" ht="15" customHeight="1" s="35">
      <c r="A1424" s="48">
        <f>'1_Raw_Games'!C289</f>
        <v/>
      </c>
      <c r="B1424" s="49">
        <f>'1_Raw_Games'!B289</f>
        <v/>
      </c>
      <c r="C1424" s="44">
        <f>-'1_Raw_Games'!P289</f>
        <v/>
      </c>
      <c r="D1424" s="34">
        <f>COUNTIFS($A$4:$A$2271,A1424,$B$4:$B$2271,"&gt;"&amp;B1424)</f>
        <v/>
      </c>
      <c r="E1424" s="34">
        <f>IF(D1424&lt;'2_Params'!$B$13,1,0)</f>
        <v/>
      </c>
    </row>
    <row r="1425" ht="15" customHeight="1" s="35">
      <c r="A1425" s="48">
        <f>'1_Raw_Games'!C290</f>
        <v/>
      </c>
      <c r="B1425" s="49">
        <f>'1_Raw_Games'!B290</f>
        <v/>
      </c>
      <c r="C1425" s="44">
        <f>-'1_Raw_Games'!P290</f>
        <v/>
      </c>
      <c r="D1425" s="34">
        <f>COUNTIFS($A$4:$A$2271,A1425,$B$4:$B$2271,"&gt;"&amp;B1425)</f>
        <v/>
      </c>
      <c r="E1425" s="34">
        <f>IF(D1425&lt;'2_Params'!$B$13,1,0)</f>
        <v/>
      </c>
    </row>
    <row r="1426" ht="15" customHeight="1" s="35">
      <c r="A1426" s="48">
        <f>'1_Raw_Games'!C291</f>
        <v/>
      </c>
      <c r="B1426" s="49">
        <f>'1_Raw_Games'!B291</f>
        <v/>
      </c>
      <c r="C1426" s="44">
        <f>-'1_Raw_Games'!P291</f>
        <v/>
      </c>
      <c r="D1426" s="34">
        <f>COUNTIFS($A$4:$A$2271,A1426,$B$4:$B$2271,"&gt;"&amp;B1426)</f>
        <v/>
      </c>
      <c r="E1426" s="34">
        <f>IF(D1426&lt;'2_Params'!$B$13,1,0)</f>
        <v/>
      </c>
    </row>
    <row r="1427" ht="15" customHeight="1" s="35">
      <c r="A1427" s="48">
        <f>'1_Raw_Games'!C292</f>
        <v/>
      </c>
      <c r="B1427" s="49">
        <f>'1_Raw_Games'!B292</f>
        <v/>
      </c>
      <c r="C1427" s="44">
        <f>-'1_Raw_Games'!P292</f>
        <v/>
      </c>
      <c r="D1427" s="34">
        <f>COUNTIFS($A$4:$A$2271,A1427,$B$4:$B$2271,"&gt;"&amp;B1427)</f>
        <v/>
      </c>
      <c r="E1427" s="34">
        <f>IF(D1427&lt;'2_Params'!$B$13,1,0)</f>
        <v/>
      </c>
    </row>
    <row r="1428" ht="15" customHeight="1" s="35">
      <c r="A1428" s="48">
        <f>'1_Raw_Games'!C293</f>
        <v/>
      </c>
      <c r="B1428" s="49">
        <f>'1_Raw_Games'!B293</f>
        <v/>
      </c>
      <c r="C1428" s="44">
        <f>-'1_Raw_Games'!P293</f>
        <v/>
      </c>
      <c r="D1428" s="34">
        <f>COUNTIFS($A$4:$A$2271,A1428,$B$4:$B$2271,"&gt;"&amp;B1428)</f>
        <v/>
      </c>
      <c r="E1428" s="34">
        <f>IF(D1428&lt;'2_Params'!$B$13,1,0)</f>
        <v/>
      </c>
    </row>
    <row r="1429" ht="15" customHeight="1" s="35">
      <c r="A1429" s="48">
        <f>'1_Raw_Games'!C294</f>
        <v/>
      </c>
      <c r="B1429" s="49">
        <f>'1_Raw_Games'!B294</f>
        <v/>
      </c>
      <c r="C1429" s="44">
        <f>-'1_Raw_Games'!P294</f>
        <v/>
      </c>
      <c r="D1429" s="34">
        <f>COUNTIFS($A$4:$A$2271,A1429,$B$4:$B$2271,"&gt;"&amp;B1429)</f>
        <v/>
      </c>
      <c r="E1429" s="34">
        <f>IF(D1429&lt;'2_Params'!$B$13,1,0)</f>
        <v/>
      </c>
    </row>
    <row r="1430" ht="15" customHeight="1" s="35">
      <c r="A1430" s="48">
        <f>'1_Raw_Games'!C295</f>
        <v/>
      </c>
      <c r="B1430" s="49">
        <f>'1_Raw_Games'!B295</f>
        <v/>
      </c>
      <c r="C1430" s="44">
        <f>-'1_Raw_Games'!P295</f>
        <v/>
      </c>
      <c r="D1430" s="34">
        <f>COUNTIFS($A$4:$A$2271,A1430,$B$4:$B$2271,"&gt;"&amp;B1430)</f>
        <v/>
      </c>
      <c r="E1430" s="34">
        <f>IF(D1430&lt;'2_Params'!$B$13,1,0)</f>
        <v/>
      </c>
    </row>
    <row r="1431" ht="15" customHeight="1" s="35">
      <c r="A1431" s="48">
        <f>'1_Raw_Games'!C296</f>
        <v/>
      </c>
      <c r="B1431" s="49">
        <f>'1_Raw_Games'!B296</f>
        <v/>
      </c>
      <c r="C1431" s="44">
        <f>-'1_Raw_Games'!P296</f>
        <v/>
      </c>
      <c r="D1431" s="34">
        <f>COUNTIFS($A$4:$A$2271,A1431,$B$4:$B$2271,"&gt;"&amp;B1431)</f>
        <v/>
      </c>
      <c r="E1431" s="34">
        <f>IF(D1431&lt;'2_Params'!$B$13,1,0)</f>
        <v/>
      </c>
    </row>
    <row r="1432" ht="15" customHeight="1" s="35">
      <c r="A1432" s="48">
        <f>'1_Raw_Games'!C297</f>
        <v/>
      </c>
      <c r="B1432" s="49">
        <f>'1_Raw_Games'!B297</f>
        <v/>
      </c>
      <c r="C1432" s="44">
        <f>-'1_Raw_Games'!P297</f>
        <v/>
      </c>
      <c r="D1432" s="34">
        <f>COUNTIFS($A$4:$A$2271,A1432,$B$4:$B$2271,"&gt;"&amp;B1432)</f>
        <v/>
      </c>
      <c r="E1432" s="34">
        <f>IF(D1432&lt;'2_Params'!$B$13,1,0)</f>
        <v/>
      </c>
    </row>
    <row r="1433" ht="15" customHeight="1" s="35">
      <c r="A1433" s="48">
        <f>'1_Raw_Games'!C298</f>
        <v/>
      </c>
      <c r="B1433" s="49">
        <f>'1_Raw_Games'!B298</f>
        <v/>
      </c>
      <c r="C1433" s="44">
        <f>-'1_Raw_Games'!P298</f>
        <v/>
      </c>
      <c r="D1433" s="34">
        <f>COUNTIFS($A$4:$A$2271,A1433,$B$4:$B$2271,"&gt;"&amp;B1433)</f>
        <v/>
      </c>
      <c r="E1433" s="34">
        <f>IF(D1433&lt;'2_Params'!$B$13,1,0)</f>
        <v/>
      </c>
    </row>
    <row r="1434" ht="15" customHeight="1" s="35">
      <c r="A1434" s="48">
        <f>'1_Raw_Games'!C299</f>
        <v/>
      </c>
      <c r="B1434" s="49">
        <f>'1_Raw_Games'!B299</f>
        <v/>
      </c>
      <c r="C1434" s="44">
        <f>-'1_Raw_Games'!P299</f>
        <v/>
      </c>
      <c r="D1434" s="34">
        <f>COUNTIFS($A$4:$A$2271,A1434,$B$4:$B$2271,"&gt;"&amp;B1434)</f>
        <v/>
      </c>
      <c r="E1434" s="34">
        <f>IF(D1434&lt;'2_Params'!$B$13,1,0)</f>
        <v/>
      </c>
    </row>
    <row r="1435" ht="15" customHeight="1" s="35">
      <c r="A1435" s="48">
        <f>'1_Raw_Games'!C300</f>
        <v/>
      </c>
      <c r="B1435" s="49">
        <f>'1_Raw_Games'!B300</f>
        <v/>
      </c>
      <c r="C1435" s="44">
        <f>-'1_Raw_Games'!P300</f>
        <v/>
      </c>
      <c r="D1435" s="34">
        <f>COUNTIFS($A$4:$A$2271,A1435,$B$4:$B$2271,"&gt;"&amp;B1435)</f>
        <v/>
      </c>
      <c r="E1435" s="34">
        <f>IF(D1435&lt;'2_Params'!$B$13,1,0)</f>
        <v/>
      </c>
    </row>
    <row r="1436" ht="15" customHeight="1" s="35">
      <c r="A1436" s="48">
        <f>'1_Raw_Games'!C301</f>
        <v/>
      </c>
      <c r="B1436" s="49">
        <f>'1_Raw_Games'!B301</f>
        <v/>
      </c>
      <c r="C1436" s="44">
        <f>-'1_Raw_Games'!P301</f>
        <v/>
      </c>
      <c r="D1436" s="34">
        <f>COUNTIFS($A$4:$A$2271,A1436,$B$4:$B$2271,"&gt;"&amp;B1436)</f>
        <v/>
      </c>
      <c r="E1436" s="34">
        <f>IF(D1436&lt;'2_Params'!$B$13,1,0)</f>
        <v/>
      </c>
    </row>
    <row r="1437" ht="15" customHeight="1" s="35">
      <c r="A1437" s="48">
        <f>'1_Raw_Games'!C302</f>
        <v/>
      </c>
      <c r="B1437" s="49">
        <f>'1_Raw_Games'!B302</f>
        <v/>
      </c>
      <c r="C1437" s="44">
        <f>-'1_Raw_Games'!P302</f>
        <v/>
      </c>
      <c r="D1437" s="34">
        <f>COUNTIFS($A$4:$A$2271,A1437,$B$4:$B$2271,"&gt;"&amp;B1437)</f>
        <v/>
      </c>
      <c r="E1437" s="34">
        <f>IF(D1437&lt;'2_Params'!$B$13,1,0)</f>
        <v/>
      </c>
    </row>
    <row r="1438" ht="15" customHeight="1" s="35">
      <c r="A1438" s="48">
        <f>'1_Raw_Games'!C303</f>
        <v/>
      </c>
      <c r="B1438" s="49">
        <f>'1_Raw_Games'!B303</f>
        <v/>
      </c>
      <c r="C1438" s="44">
        <f>-'1_Raw_Games'!P303</f>
        <v/>
      </c>
      <c r="D1438" s="34">
        <f>COUNTIFS($A$4:$A$2271,A1438,$B$4:$B$2271,"&gt;"&amp;B1438)</f>
        <v/>
      </c>
      <c r="E1438" s="34">
        <f>IF(D1438&lt;'2_Params'!$B$13,1,0)</f>
        <v/>
      </c>
    </row>
    <row r="1439" ht="15" customHeight="1" s="35">
      <c r="A1439" s="48">
        <f>'1_Raw_Games'!C304</f>
        <v/>
      </c>
      <c r="B1439" s="49">
        <f>'1_Raw_Games'!B304</f>
        <v/>
      </c>
      <c r="C1439" s="44">
        <f>-'1_Raw_Games'!P304</f>
        <v/>
      </c>
      <c r="D1439" s="34">
        <f>COUNTIFS($A$4:$A$2271,A1439,$B$4:$B$2271,"&gt;"&amp;B1439)</f>
        <v/>
      </c>
      <c r="E1439" s="34">
        <f>IF(D1439&lt;'2_Params'!$B$13,1,0)</f>
        <v/>
      </c>
    </row>
    <row r="1440" ht="15" customHeight="1" s="35">
      <c r="A1440" s="48">
        <f>'1_Raw_Games'!C305</f>
        <v/>
      </c>
      <c r="B1440" s="49">
        <f>'1_Raw_Games'!B305</f>
        <v/>
      </c>
      <c r="C1440" s="44">
        <f>-'1_Raw_Games'!P305</f>
        <v/>
      </c>
      <c r="D1440" s="34">
        <f>COUNTIFS($A$4:$A$2271,A1440,$B$4:$B$2271,"&gt;"&amp;B1440)</f>
        <v/>
      </c>
      <c r="E1440" s="34">
        <f>IF(D1440&lt;'2_Params'!$B$13,1,0)</f>
        <v/>
      </c>
    </row>
    <row r="1441" ht="15" customHeight="1" s="35">
      <c r="A1441" s="48">
        <f>'1_Raw_Games'!C306</f>
        <v/>
      </c>
      <c r="B1441" s="49">
        <f>'1_Raw_Games'!B306</f>
        <v/>
      </c>
      <c r="C1441" s="44">
        <f>-'1_Raw_Games'!P306</f>
        <v/>
      </c>
      <c r="D1441" s="34">
        <f>COUNTIFS($A$4:$A$2271,A1441,$B$4:$B$2271,"&gt;"&amp;B1441)</f>
        <v/>
      </c>
      <c r="E1441" s="34">
        <f>IF(D1441&lt;'2_Params'!$B$13,1,0)</f>
        <v/>
      </c>
    </row>
    <row r="1442" ht="15" customHeight="1" s="35">
      <c r="A1442" s="48">
        <f>'1_Raw_Games'!C307</f>
        <v/>
      </c>
      <c r="B1442" s="49">
        <f>'1_Raw_Games'!B307</f>
        <v/>
      </c>
      <c r="C1442" s="44">
        <f>-'1_Raw_Games'!P307</f>
        <v/>
      </c>
      <c r="D1442" s="34">
        <f>COUNTIFS($A$4:$A$2271,A1442,$B$4:$B$2271,"&gt;"&amp;B1442)</f>
        <v/>
      </c>
      <c r="E1442" s="34">
        <f>IF(D1442&lt;'2_Params'!$B$13,1,0)</f>
        <v/>
      </c>
    </row>
    <row r="1443" ht="15" customHeight="1" s="35">
      <c r="A1443" s="48">
        <f>'1_Raw_Games'!C308</f>
        <v/>
      </c>
      <c r="B1443" s="49">
        <f>'1_Raw_Games'!B308</f>
        <v/>
      </c>
      <c r="C1443" s="44">
        <f>-'1_Raw_Games'!P308</f>
        <v/>
      </c>
      <c r="D1443" s="34">
        <f>COUNTIFS($A$4:$A$2271,A1443,$B$4:$B$2271,"&gt;"&amp;B1443)</f>
        <v/>
      </c>
      <c r="E1443" s="34">
        <f>IF(D1443&lt;'2_Params'!$B$13,1,0)</f>
        <v/>
      </c>
    </row>
    <row r="1444" ht="15" customHeight="1" s="35">
      <c r="A1444" s="48">
        <f>'1_Raw_Games'!C309</f>
        <v/>
      </c>
      <c r="B1444" s="49">
        <f>'1_Raw_Games'!B309</f>
        <v/>
      </c>
      <c r="C1444" s="44">
        <f>-'1_Raw_Games'!P309</f>
        <v/>
      </c>
      <c r="D1444" s="34">
        <f>COUNTIFS($A$4:$A$2271,A1444,$B$4:$B$2271,"&gt;"&amp;B1444)</f>
        <v/>
      </c>
      <c r="E1444" s="34">
        <f>IF(D1444&lt;'2_Params'!$B$13,1,0)</f>
        <v/>
      </c>
    </row>
    <row r="1445" ht="15" customHeight="1" s="35">
      <c r="A1445" s="48">
        <f>'1_Raw_Games'!C310</f>
        <v/>
      </c>
      <c r="B1445" s="49">
        <f>'1_Raw_Games'!B310</f>
        <v/>
      </c>
      <c r="C1445" s="44">
        <f>-'1_Raw_Games'!P310</f>
        <v/>
      </c>
      <c r="D1445" s="34">
        <f>COUNTIFS($A$4:$A$2271,A1445,$B$4:$B$2271,"&gt;"&amp;B1445)</f>
        <v/>
      </c>
      <c r="E1445" s="34">
        <f>IF(D1445&lt;'2_Params'!$B$13,1,0)</f>
        <v/>
      </c>
    </row>
    <row r="1446" ht="15" customHeight="1" s="35">
      <c r="A1446" s="48">
        <f>'1_Raw_Games'!C311</f>
        <v/>
      </c>
      <c r="B1446" s="49">
        <f>'1_Raw_Games'!B311</f>
        <v/>
      </c>
      <c r="C1446" s="44">
        <f>-'1_Raw_Games'!P311</f>
        <v/>
      </c>
      <c r="D1446" s="34">
        <f>COUNTIFS($A$4:$A$2271,A1446,$B$4:$B$2271,"&gt;"&amp;B1446)</f>
        <v/>
      </c>
      <c r="E1446" s="34">
        <f>IF(D1446&lt;'2_Params'!$B$13,1,0)</f>
        <v/>
      </c>
    </row>
    <row r="1447" ht="15" customHeight="1" s="35">
      <c r="A1447" s="48">
        <f>'1_Raw_Games'!C312</f>
        <v/>
      </c>
      <c r="B1447" s="49">
        <f>'1_Raw_Games'!B312</f>
        <v/>
      </c>
      <c r="C1447" s="44">
        <f>-'1_Raw_Games'!P312</f>
        <v/>
      </c>
      <c r="D1447" s="34">
        <f>COUNTIFS($A$4:$A$2271,A1447,$B$4:$B$2271,"&gt;"&amp;B1447)</f>
        <v/>
      </c>
      <c r="E1447" s="34">
        <f>IF(D1447&lt;'2_Params'!$B$13,1,0)</f>
        <v/>
      </c>
    </row>
    <row r="1448" ht="15" customHeight="1" s="35">
      <c r="A1448" s="48">
        <f>'1_Raw_Games'!C313</f>
        <v/>
      </c>
      <c r="B1448" s="49">
        <f>'1_Raw_Games'!B313</f>
        <v/>
      </c>
      <c r="C1448" s="44">
        <f>-'1_Raw_Games'!P313</f>
        <v/>
      </c>
      <c r="D1448" s="34">
        <f>COUNTIFS($A$4:$A$2271,A1448,$B$4:$B$2271,"&gt;"&amp;B1448)</f>
        <v/>
      </c>
      <c r="E1448" s="34">
        <f>IF(D1448&lt;'2_Params'!$B$13,1,0)</f>
        <v/>
      </c>
    </row>
    <row r="1449" ht="15" customHeight="1" s="35">
      <c r="A1449" s="48">
        <f>'1_Raw_Games'!C314</f>
        <v/>
      </c>
      <c r="B1449" s="49">
        <f>'1_Raw_Games'!B314</f>
        <v/>
      </c>
      <c r="C1449" s="44">
        <f>-'1_Raw_Games'!P314</f>
        <v/>
      </c>
      <c r="D1449" s="34">
        <f>COUNTIFS($A$4:$A$2271,A1449,$B$4:$B$2271,"&gt;"&amp;B1449)</f>
        <v/>
      </c>
      <c r="E1449" s="34">
        <f>IF(D1449&lt;'2_Params'!$B$13,1,0)</f>
        <v/>
      </c>
    </row>
    <row r="1450" ht="15" customHeight="1" s="35">
      <c r="A1450" s="48">
        <f>'1_Raw_Games'!C315</f>
        <v/>
      </c>
      <c r="B1450" s="49">
        <f>'1_Raw_Games'!B315</f>
        <v/>
      </c>
      <c r="C1450" s="44">
        <f>-'1_Raw_Games'!P315</f>
        <v/>
      </c>
      <c r="D1450" s="34">
        <f>COUNTIFS($A$4:$A$2271,A1450,$B$4:$B$2271,"&gt;"&amp;B1450)</f>
        <v/>
      </c>
      <c r="E1450" s="34">
        <f>IF(D1450&lt;'2_Params'!$B$13,1,0)</f>
        <v/>
      </c>
    </row>
    <row r="1451" ht="15" customHeight="1" s="35">
      <c r="A1451" s="48">
        <f>'1_Raw_Games'!C316</f>
        <v/>
      </c>
      <c r="B1451" s="49">
        <f>'1_Raw_Games'!B316</f>
        <v/>
      </c>
      <c r="C1451" s="44">
        <f>-'1_Raw_Games'!P316</f>
        <v/>
      </c>
      <c r="D1451" s="34">
        <f>COUNTIFS($A$4:$A$2271,A1451,$B$4:$B$2271,"&gt;"&amp;B1451)</f>
        <v/>
      </c>
      <c r="E1451" s="34">
        <f>IF(D1451&lt;'2_Params'!$B$13,1,0)</f>
        <v/>
      </c>
    </row>
    <row r="1452" ht="15" customHeight="1" s="35">
      <c r="A1452" s="48">
        <f>'1_Raw_Games'!C317</f>
        <v/>
      </c>
      <c r="B1452" s="49">
        <f>'1_Raw_Games'!B317</f>
        <v/>
      </c>
      <c r="C1452" s="44">
        <f>-'1_Raw_Games'!P317</f>
        <v/>
      </c>
      <c r="D1452" s="34">
        <f>COUNTIFS($A$4:$A$2271,A1452,$B$4:$B$2271,"&gt;"&amp;B1452)</f>
        <v/>
      </c>
      <c r="E1452" s="34">
        <f>IF(D1452&lt;'2_Params'!$B$13,1,0)</f>
        <v/>
      </c>
    </row>
    <row r="1453" ht="15" customHeight="1" s="35">
      <c r="A1453" s="48">
        <f>'1_Raw_Games'!C318</f>
        <v/>
      </c>
      <c r="B1453" s="49">
        <f>'1_Raw_Games'!B318</f>
        <v/>
      </c>
      <c r="C1453" s="44">
        <f>-'1_Raw_Games'!P318</f>
        <v/>
      </c>
      <c r="D1453" s="34">
        <f>COUNTIFS($A$4:$A$2271,A1453,$B$4:$B$2271,"&gt;"&amp;B1453)</f>
        <v/>
      </c>
      <c r="E1453" s="34">
        <f>IF(D1453&lt;'2_Params'!$B$13,1,0)</f>
        <v/>
      </c>
    </row>
    <row r="1454" ht="15" customHeight="1" s="35">
      <c r="A1454" s="48">
        <f>'1_Raw_Games'!C319</f>
        <v/>
      </c>
      <c r="B1454" s="49">
        <f>'1_Raw_Games'!B319</f>
        <v/>
      </c>
      <c r="C1454" s="44">
        <f>-'1_Raw_Games'!P319</f>
        <v/>
      </c>
      <c r="D1454" s="34">
        <f>COUNTIFS($A$4:$A$2271,A1454,$B$4:$B$2271,"&gt;"&amp;B1454)</f>
        <v/>
      </c>
      <c r="E1454" s="34">
        <f>IF(D1454&lt;'2_Params'!$B$13,1,0)</f>
        <v/>
      </c>
    </row>
    <row r="1455" ht="15" customHeight="1" s="35">
      <c r="A1455" s="48">
        <f>'1_Raw_Games'!C320</f>
        <v/>
      </c>
      <c r="B1455" s="49">
        <f>'1_Raw_Games'!B320</f>
        <v/>
      </c>
      <c r="C1455" s="44">
        <f>-'1_Raw_Games'!P320</f>
        <v/>
      </c>
      <c r="D1455" s="34">
        <f>COUNTIFS($A$4:$A$2271,A1455,$B$4:$B$2271,"&gt;"&amp;B1455)</f>
        <v/>
      </c>
      <c r="E1455" s="34">
        <f>IF(D1455&lt;'2_Params'!$B$13,1,0)</f>
        <v/>
      </c>
    </row>
    <row r="1456" ht="15" customHeight="1" s="35">
      <c r="A1456" s="48">
        <f>'1_Raw_Games'!C321</f>
        <v/>
      </c>
      <c r="B1456" s="49">
        <f>'1_Raw_Games'!B321</f>
        <v/>
      </c>
      <c r="C1456" s="44">
        <f>-'1_Raw_Games'!P321</f>
        <v/>
      </c>
      <c r="D1456" s="34">
        <f>COUNTIFS($A$4:$A$2271,A1456,$B$4:$B$2271,"&gt;"&amp;B1456)</f>
        <v/>
      </c>
      <c r="E1456" s="34">
        <f>IF(D1456&lt;'2_Params'!$B$13,1,0)</f>
        <v/>
      </c>
    </row>
    <row r="1457" ht="15" customHeight="1" s="35">
      <c r="A1457" s="48">
        <f>'1_Raw_Games'!C322</f>
        <v/>
      </c>
      <c r="B1457" s="49">
        <f>'1_Raw_Games'!B322</f>
        <v/>
      </c>
      <c r="C1457" s="44">
        <f>-'1_Raw_Games'!P322</f>
        <v/>
      </c>
      <c r="D1457" s="34">
        <f>COUNTIFS($A$4:$A$2271,A1457,$B$4:$B$2271,"&gt;"&amp;B1457)</f>
        <v/>
      </c>
      <c r="E1457" s="34">
        <f>IF(D1457&lt;'2_Params'!$B$13,1,0)</f>
        <v/>
      </c>
    </row>
    <row r="1458" ht="15" customHeight="1" s="35">
      <c r="A1458" s="48">
        <f>'1_Raw_Games'!C323</f>
        <v/>
      </c>
      <c r="B1458" s="49">
        <f>'1_Raw_Games'!B323</f>
        <v/>
      </c>
      <c r="C1458" s="44">
        <f>-'1_Raw_Games'!P323</f>
        <v/>
      </c>
      <c r="D1458" s="34">
        <f>COUNTIFS($A$4:$A$2271,A1458,$B$4:$B$2271,"&gt;"&amp;B1458)</f>
        <v/>
      </c>
      <c r="E1458" s="34">
        <f>IF(D1458&lt;'2_Params'!$B$13,1,0)</f>
        <v/>
      </c>
    </row>
    <row r="1459" ht="15" customHeight="1" s="35">
      <c r="A1459" s="48">
        <f>'1_Raw_Games'!C324</f>
        <v/>
      </c>
      <c r="B1459" s="49">
        <f>'1_Raw_Games'!B324</f>
        <v/>
      </c>
      <c r="C1459" s="44">
        <f>-'1_Raw_Games'!P324</f>
        <v/>
      </c>
      <c r="D1459" s="34">
        <f>COUNTIFS($A$4:$A$2271,A1459,$B$4:$B$2271,"&gt;"&amp;B1459)</f>
        <v/>
      </c>
      <c r="E1459" s="34">
        <f>IF(D1459&lt;'2_Params'!$B$13,1,0)</f>
        <v/>
      </c>
    </row>
    <row r="1460" ht="15" customHeight="1" s="35">
      <c r="A1460" s="48">
        <f>'1_Raw_Games'!C325</f>
        <v/>
      </c>
      <c r="B1460" s="49">
        <f>'1_Raw_Games'!B325</f>
        <v/>
      </c>
      <c r="C1460" s="44">
        <f>-'1_Raw_Games'!P325</f>
        <v/>
      </c>
      <c r="D1460" s="34">
        <f>COUNTIFS($A$4:$A$2271,A1460,$B$4:$B$2271,"&gt;"&amp;B1460)</f>
        <v/>
      </c>
      <c r="E1460" s="34">
        <f>IF(D1460&lt;'2_Params'!$B$13,1,0)</f>
        <v/>
      </c>
    </row>
    <row r="1461" ht="15" customHeight="1" s="35">
      <c r="A1461" s="48">
        <f>'1_Raw_Games'!C326</f>
        <v/>
      </c>
      <c r="B1461" s="49">
        <f>'1_Raw_Games'!B326</f>
        <v/>
      </c>
      <c r="C1461" s="44">
        <f>-'1_Raw_Games'!P326</f>
        <v/>
      </c>
      <c r="D1461" s="34">
        <f>COUNTIFS($A$4:$A$2271,A1461,$B$4:$B$2271,"&gt;"&amp;B1461)</f>
        <v/>
      </c>
      <c r="E1461" s="34">
        <f>IF(D1461&lt;'2_Params'!$B$13,1,0)</f>
        <v/>
      </c>
    </row>
    <row r="1462" ht="15" customHeight="1" s="35">
      <c r="A1462" s="48">
        <f>'1_Raw_Games'!C327</f>
        <v/>
      </c>
      <c r="B1462" s="49">
        <f>'1_Raw_Games'!B327</f>
        <v/>
      </c>
      <c r="C1462" s="44">
        <f>-'1_Raw_Games'!P327</f>
        <v/>
      </c>
      <c r="D1462" s="34">
        <f>COUNTIFS($A$4:$A$2271,A1462,$B$4:$B$2271,"&gt;"&amp;B1462)</f>
        <v/>
      </c>
      <c r="E1462" s="34">
        <f>IF(D1462&lt;'2_Params'!$B$13,1,0)</f>
        <v/>
      </c>
    </row>
    <row r="1463" ht="15" customHeight="1" s="35">
      <c r="A1463" s="48">
        <f>'1_Raw_Games'!C328</f>
        <v/>
      </c>
      <c r="B1463" s="49">
        <f>'1_Raw_Games'!B328</f>
        <v/>
      </c>
      <c r="C1463" s="44">
        <f>-'1_Raw_Games'!P328</f>
        <v/>
      </c>
      <c r="D1463" s="34">
        <f>COUNTIFS($A$4:$A$2271,A1463,$B$4:$B$2271,"&gt;"&amp;B1463)</f>
        <v/>
      </c>
      <c r="E1463" s="34">
        <f>IF(D1463&lt;'2_Params'!$B$13,1,0)</f>
        <v/>
      </c>
    </row>
    <row r="1464" ht="15" customHeight="1" s="35">
      <c r="A1464" s="48">
        <f>'1_Raw_Games'!C329</f>
        <v/>
      </c>
      <c r="B1464" s="49">
        <f>'1_Raw_Games'!B329</f>
        <v/>
      </c>
      <c r="C1464" s="44">
        <f>-'1_Raw_Games'!P329</f>
        <v/>
      </c>
      <c r="D1464" s="34">
        <f>COUNTIFS($A$4:$A$2271,A1464,$B$4:$B$2271,"&gt;"&amp;B1464)</f>
        <v/>
      </c>
      <c r="E1464" s="34">
        <f>IF(D1464&lt;'2_Params'!$B$13,1,0)</f>
        <v/>
      </c>
    </row>
    <row r="1465" ht="15" customHeight="1" s="35">
      <c r="A1465" s="48">
        <f>'1_Raw_Games'!C330</f>
        <v/>
      </c>
      <c r="B1465" s="49">
        <f>'1_Raw_Games'!B330</f>
        <v/>
      </c>
      <c r="C1465" s="44">
        <f>-'1_Raw_Games'!P330</f>
        <v/>
      </c>
      <c r="D1465" s="34">
        <f>COUNTIFS($A$4:$A$2271,A1465,$B$4:$B$2271,"&gt;"&amp;B1465)</f>
        <v/>
      </c>
      <c r="E1465" s="34">
        <f>IF(D1465&lt;'2_Params'!$B$13,1,0)</f>
        <v/>
      </c>
    </row>
    <row r="1466" ht="15" customHeight="1" s="35">
      <c r="A1466" s="48">
        <f>'1_Raw_Games'!C331</f>
        <v/>
      </c>
      <c r="B1466" s="49">
        <f>'1_Raw_Games'!B331</f>
        <v/>
      </c>
      <c r="C1466" s="44">
        <f>-'1_Raw_Games'!P331</f>
        <v/>
      </c>
      <c r="D1466" s="34">
        <f>COUNTIFS($A$4:$A$2271,A1466,$B$4:$B$2271,"&gt;"&amp;B1466)</f>
        <v/>
      </c>
      <c r="E1466" s="34">
        <f>IF(D1466&lt;'2_Params'!$B$13,1,0)</f>
        <v/>
      </c>
    </row>
    <row r="1467" ht="15" customHeight="1" s="35">
      <c r="A1467" s="48">
        <f>'1_Raw_Games'!C332</f>
        <v/>
      </c>
      <c r="B1467" s="49">
        <f>'1_Raw_Games'!B332</f>
        <v/>
      </c>
      <c r="C1467" s="44">
        <f>-'1_Raw_Games'!P332</f>
        <v/>
      </c>
      <c r="D1467" s="34">
        <f>COUNTIFS($A$4:$A$2271,A1467,$B$4:$B$2271,"&gt;"&amp;B1467)</f>
        <v/>
      </c>
      <c r="E1467" s="34">
        <f>IF(D1467&lt;'2_Params'!$B$13,1,0)</f>
        <v/>
      </c>
    </row>
    <row r="1468" ht="15" customHeight="1" s="35">
      <c r="A1468" s="48">
        <f>'1_Raw_Games'!C333</f>
        <v/>
      </c>
      <c r="B1468" s="49">
        <f>'1_Raw_Games'!B333</f>
        <v/>
      </c>
      <c r="C1468" s="44">
        <f>-'1_Raw_Games'!P333</f>
        <v/>
      </c>
      <c r="D1468" s="34">
        <f>COUNTIFS($A$4:$A$2271,A1468,$B$4:$B$2271,"&gt;"&amp;B1468)</f>
        <v/>
      </c>
      <c r="E1468" s="34">
        <f>IF(D1468&lt;'2_Params'!$B$13,1,0)</f>
        <v/>
      </c>
    </row>
    <row r="1469" ht="15" customHeight="1" s="35">
      <c r="A1469" s="48">
        <f>'1_Raw_Games'!C334</f>
        <v/>
      </c>
      <c r="B1469" s="49">
        <f>'1_Raw_Games'!B334</f>
        <v/>
      </c>
      <c r="C1469" s="44">
        <f>-'1_Raw_Games'!P334</f>
        <v/>
      </c>
      <c r="D1469" s="34">
        <f>COUNTIFS($A$4:$A$2271,A1469,$B$4:$B$2271,"&gt;"&amp;B1469)</f>
        <v/>
      </c>
      <c r="E1469" s="34">
        <f>IF(D1469&lt;'2_Params'!$B$13,1,0)</f>
        <v/>
      </c>
    </row>
    <row r="1470" ht="15" customHeight="1" s="35">
      <c r="A1470" s="48">
        <f>'1_Raw_Games'!C335</f>
        <v/>
      </c>
      <c r="B1470" s="49">
        <f>'1_Raw_Games'!B335</f>
        <v/>
      </c>
      <c r="C1470" s="44">
        <f>-'1_Raw_Games'!P335</f>
        <v/>
      </c>
      <c r="D1470" s="34">
        <f>COUNTIFS($A$4:$A$2271,A1470,$B$4:$B$2271,"&gt;"&amp;B1470)</f>
        <v/>
      </c>
      <c r="E1470" s="34">
        <f>IF(D1470&lt;'2_Params'!$B$13,1,0)</f>
        <v/>
      </c>
    </row>
    <row r="1471" ht="15" customHeight="1" s="35">
      <c r="A1471" s="48">
        <f>'1_Raw_Games'!C336</f>
        <v/>
      </c>
      <c r="B1471" s="49">
        <f>'1_Raw_Games'!B336</f>
        <v/>
      </c>
      <c r="C1471" s="44">
        <f>-'1_Raw_Games'!P336</f>
        <v/>
      </c>
      <c r="D1471" s="34">
        <f>COUNTIFS($A$4:$A$2271,A1471,$B$4:$B$2271,"&gt;"&amp;B1471)</f>
        <v/>
      </c>
      <c r="E1471" s="34">
        <f>IF(D1471&lt;'2_Params'!$B$13,1,0)</f>
        <v/>
      </c>
    </row>
    <row r="1472" ht="15" customHeight="1" s="35">
      <c r="A1472" s="48">
        <f>'1_Raw_Games'!C337</f>
        <v/>
      </c>
      <c r="B1472" s="49">
        <f>'1_Raw_Games'!B337</f>
        <v/>
      </c>
      <c r="C1472" s="44">
        <f>-'1_Raw_Games'!P337</f>
        <v/>
      </c>
      <c r="D1472" s="34">
        <f>COUNTIFS($A$4:$A$2271,A1472,$B$4:$B$2271,"&gt;"&amp;B1472)</f>
        <v/>
      </c>
      <c r="E1472" s="34">
        <f>IF(D1472&lt;'2_Params'!$B$13,1,0)</f>
        <v/>
      </c>
    </row>
    <row r="1473" ht="15" customHeight="1" s="35">
      <c r="A1473" s="48">
        <f>'1_Raw_Games'!C338</f>
        <v/>
      </c>
      <c r="B1473" s="49">
        <f>'1_Raw_Games'!B338</f>
        <v/>
      </c>
      <c r="C1473" s="44">
        <f>-'1_Raw_Games'!P338</f>
        <v/>
      </c>
      <c r="D1473" s="34">
        <f>COUNTIFS($A$4:$A$2271,A1473,$B$4:$B$2271,"&gt;"&amp;B1473)</f>
        <v/>
      </c>
      <c r="E1473" s="34">
        <f>IF(D1473&lt;'2_Params'!$B$13,1,0)</f>
        <v/>
      </c>
    </row>
    <row r="1474" ht="15" customHeight="1" s="35">
      <c r="A1474" s="48">
        <f>'1_Raw_Games'!C339</f>
        <v/>
      </c>
      <c r="B1474" s="49">
        <f>'1_Raw_Games'!B339</f>
        <v/>
      </c>
      <c r="C1474" s="44">
        <f>-'1_Raw_Games'!P339</f>
        <v/>
      </c>
      <c r="D1474" s="34">
        <f>COUNTIFS($A$4:$A$2271,A1474,$B$4:$B$2271,"&gt;"&amp;B1474)</f>
        <v/>
      </c>
      <c r="E1474" s="34">
        <f>IF(D1474&lt;'2_Params'!$B$13,1,0)</f>
        <v/>
      </c>
    </row>
    <row r="1475" ht="15" customHeight="1" s="35">
      <c r="A1475" s="48">
        <f>'1_Raw_Games'!C340</f>
        <v/>
      </c>
      <c r="B1475" s="49">
        <f>'1_Raw_Games'!B340</f>
        <v/>
      </c>
      <c r="C1475" s="44">
        <f>-'1_Raw_Games'!P340</f>
        <v/>
      </c>
      <c r="D1475" s="34">
        <f>COUNTIFS($A$4:$A$2271,A1475,$B$4:$B$2271,"&gt;"&amp;B1475)</f>
        <v/>
      </c>
      <c r="E1475" s="34">
        <f>IF(D1475&lt;'2_Params'!$B$13,1,0)</f>
        <v/>
      </c>
    </row>
    <row r="1476" ht="15" customHeight="1" s="35">
      <c r="A1476" s="48">
        <f>'1_Raw_Games'!C341</f>
        <v/>
      </c>
      <c r="B1476" s="49">
        <f>'1_Raw_Games'!B341</f>
        <v/>
      </c>
      <c r="C1476" s="44">
        <f>-'1_Raw_Games'!P341</f>
        <v/>
      </c>
      <c r="D1476" s="34">
        <f>COUNTIFS($A$4:$A$2271,A1476,$B$4:$B$2271,"&gt;"&amp;B1476)</f>
        <v/>
      </c>
      <c r="E1476" s="34">
        <f>IF(D1476&lt;'2_Params'!$B$13,1,0)</f>
        <v/>
      </c>
    </row>
    <row r="1477" ht="15" customHeight="1" s="35">
      <c r="A1477" s="48">
        <f>'1_Raw_Games'!C342</f>
        <v/>
      </c>
      <c r="B1477" s="49">
        <f>'1_Raw_Games'!B342</f>
        <v/>
      </c>
      <c r="C1477" s="44">
        <f>-'1_Raw_Games'!P342</f>
        <v/>
      </c>
      <c r="D1477" s="34">
        <f>COUNTIFS($A$4:$A$2271,A1477,$B$4:$B$2271,"&gt;"&amp;B1477)</f>
        <v/>
      </c>
      <c r="E1477" s="34">
        <f>IF(D1477&lt;'2_Params'!$B$13,1,0)</f>
        <v/>
      </c>
    </row>
    <row r="1478" ht="15" customHeight="1" s="35">
      <c r="A1478" s="48">
        <f>'1_Raw_Games'!C343</f>
        <v/>
      </c>
      <c r="B1478" s="49">
        <f>'1_Raw_Games'!B343</f>
        <v/>
      </c>
      <c r="C1478" s="44">
        <f>-'1_Raw_Games'!P343</f>
        <v/>
      </c>
      <c r="D1478" s="34">
        <f>COUNTIFS($A$4:$A$2271,A1478,$B$4:$B$2271,"&gt;"&amp;B1478)</f>
        <v/>
      </c>
      <c r="E1478" s="34">
        <f>IF(D1478&lt;'2_Params'!$B$13,1,0)</f>
        <v/>
      </c>
    </row>
    <row r="1479" ht="15" customHeight="1" s="35">
      <c r="A1479" s="48">
        <f>'1_Raw_Games'!C344</f>
        <v/>
      </c>
      <c r="B1479" s="49">
        <f>'1_Raw_Games'!B344</f>
        <v/>
      </c>
      <c r="C1479" s="44">
        <f>-'1_Raw_Games'!P344</f>
        <v/>
      </c>
      <c r="D1479" s="34">
        <f>COUNTIFS($A$4:$A$2271,A1479,$B$4:$B$2271,"&gt;"&amp;B1479)</f>
        <v/>
      </c>
      <c r="E1479" s="34">
        <f>IF(D1479&lt;'2_Params'!$B$13,1,0)</f>
        <v/>
      </c>
    </row>
    <row r="1480" ht="15" customHeight="1" s="35">
      <c r="A1480" s="48">
        <f>'1_Raw_Games'!C345</f>
        <v/>
      </c>
      <c r="B1480" s="49">
        <f>'1_Raw_Games'!B345</f>
        <v/>
      </c>
      <c r="C1480" s="44">
        <f>-'1_Raw_Games'!P345</f>
        <v/>
      </c>
      <c r="D1480" s="34">
        <f>COUNTIFS($A$4:$A$2271,A1480,$B$4:$B$2271,"&gt;"&amp;B1480)</f>
        <v/>
      </c>
      <c r="E1480" s="34">
        <f>IF(D1480&lt;'2_Params'!$B$13,1,0)</f>
        <v/>
      </c>
    </row>
    <row r="1481" ht="15" customHeight="1" s="35">
      <c r="A1481" s="48">
        <f>'1_Raw_Games'!C346</f>
        <v/>
      </c>
      <c r="B1481" s="49">
        <f>'1_Raw_Games'!B346</f>
        <v/>
      </c>
      <c r="C1481" s="44">
        <f>-'1_Raw_Games'!P346</f>
        <v/>
      </c>
      <c r="D1481" s="34">
        <f>COUNTIFS($A$4:$A$2271,A1481,$B$4:$B$2271,"&gt;"&amp;B1481)</f>
        <v/>
      </c>
      <c r="E1481" s="34">
        <f>IF(D1481&lt;'2_Params'!$B$13,1,0)</f>
        <v/>
      </c>
    </row>
    <row r="1482" ht="15" customHeight="1" s="35">
      <c r="A1482" s="48">
        <f>'1_Raw_Games'!C347</f>
        <v/>
      </c>
      <c r="B1482" s="49">
        <f>'1_Raw_Games'!B347</f>
        <v/>
      </c>
      <c r="C1482" s="44">
        <f>-'1_Raw_Games'!P347</f>
        <v/>
      </c>
      <c r="D1482" s="34">
        <f>COUNTIFS($A$4:$A$2271,A1482,$B$4:$B$2271,"&gt;"&amp;B1482)</f>
        <v/>
      </c>
      <c r="E1482" s="34">
        <f>IF(D1482&lt;'2_Params'!$B$13,1,0)</f>
        <v/>
      </c>
    </row>
    <row r="1483" ht="15" customHeight="1" s="35">
      <c r="A1483" s="48">
        <f>'1_Raw_Games'!C348</f>
        <v/>
      </c>
      <c r="B1483" s="49">
        <f>'1_Raw_Games'!B348</f>
        <v/>
      </c>
      <c r="C1483" s="44">
        <f>-'1_Raw_Games'!P348</f>
        <v/>
      </c>
      <c r="D1483" s="34">
        <f>COUNTIFS($A$4:$A$2271,A1483,$B$4:$B$2271,"&gt;"&amp;B1483)</f>
        <v/>
      </c>
      <c r="E1483" s="34">
        <f>IF(D1483&lt;'2_Params'!$B$13,1,0)</f>
        <v/>
      </c>
    </row>
    <row r="1484" ht="15" customHeight="1" s="35">
      <c r="A1484" s="48">
        <f>'1_Raw_Games'!C349</f>
        <v/>
      </c>
      <c r="B1484" s="49">
        <f>'1_Raw_Games'!B349</f>
        <v/>
      </c>
      <c r="C1484" s="44">
        <f>-'1_Raw_Games'!P349</f>
        <v/>
      </c>
      <c r="D1484" s="34">
        <f>COUNTIFS($A$4:$A$2271,A1484,$B$4:$B$2271,"&gt;"&amp;B1484)</f>
        <v/>
      </c>
      <c r="E1484" s="34">
        <f>IF(D1484&lt;'2_Params'!$B$13,1,0)</f>
        <v/>
      </c>
    </row>
    <row r="1485" ht="15" customHeight="1" s="35">
      <c r="A1485" s="48">
        <f>'1_Raw_Games'!C350</f>
        <v/>
      </c>
      <c r="B1485" s="49">
        <f>'1_Raw_Games'!B350</f>
        <v/>
      </c>
      <c r="C1485" s="44">
        <f>-'1_Raw_Games'!P350</f>
        <v/>
      </c>
      <c r="D1485" s="34">
        <f>COUNTIFS($A$4:$A$2271,A1485,$B$4:$B$2271,"&gt;"&amp;B1485)</f>
        <v/>
      </c>
      <c r="E1485" s="34">
        <f>IF(D1485&lt;'2_Params'!$B$13,1,0)</f>
        <v/>
      </c>
    </row>
    <row r="1486" ht="15" customHeight="1" s="35">
      <c r="A1486" s="48">
        <f>'1_Raw_Games'!C351</f>
        <v/>
      </c>
      <c r="B1486" s="49">
        <f>'1_Raw_Games'!B351</f>
        <v/>
      </c>
      <c r="C1486" s="44">
        <f>-'1_Raw_Games'!P351</f>
        <v/>
      </c>
      <c r="D1486" s="34">
        <f>COUNTIFS($A$4:$A$2271,A1486,$B$4:$B$2271,"&gt;"&amp;B1486)</f>
        <v/>
      </c>
      <c r="E1486" s="34">
        <f>IF(D1486&lt;'2_Params'!$B$13,1,0)</f>
        <v/>
      </c>
    </row>
    <row r="1487" ht="15" customHeight="1" s="35">
      <c r="A1487" s="48">
        <f>'1_Raw_Games'!C352</f>
        <v/>
      </c>
      <c r="B1487" s="49">
        <f>'1_Raw_Games'!B352</f>
        <v/>
      </c>
      <c r="C1487" s="44">
        <f>-'1_Raw_Games'!P352</f>
        <v/>
      </c>
      <c r="D1487" s="34">
        <f>COUNTIFS($A$4:$A$2271,A1487,$B$4:$B$2271,"&gt;"&amp;B1487)</f>
        <v/>
      </c>
      <c r="E1487" s="34">
        <f>IF(D1487&lt;'2_Params'!$B$13,1,0)</f>
        <v/>
      </c>
    </row>
    <row r="1488" ht="15" customHeight="1" s="35">
      <c r="A1488" s="48">
        <f>'1_Raw_Games'!C353</f>
        <v/>
      </c>
      <c r="B1488" s="49">
        <f>'1_Raw_Games'!B353</f>
        <v/>
      </c>
      <c r="C1488" s="44">
        <f>-'1_Raw_Games'!P353</f>
        <v/>
      </c>
      <c r="D1488" s="34">
        <f>COUNTIFS($A$4:$A$2271,A1488,$B$4:$B$2271,"&gt;"&amp;B1488)</f>
        <v/>
      </c>
      <c r="E1488" s="34">
        <f>IF(D1488&lt;'2_Params'!$B$13,1,0)</f>
        <v/>
      </c>
    </row>
    <row r="1489" ht="15" customHeight="1" s="35">
      <c r="A1489" s="48">
        <f>'1_Raw_Games'!C354</f>
        <v/>
      </c>
      <c r="B1489" s="49">
        <f>'1_Raw_Games'!B354</f>
        <v/>
      </c>
      <c r="C1489" s="44">
        <f>-'1_Raw_Games'!P354</f>
        <v/>
      </c>
      <c r="D1489" s="34">
        <f>COUNTIFS($A$4:$A$2271,A1489,$B$4:$B$2271,"&gt;"&amp;B1489)</f>
        <v/>
      </c>
      <c r="E1489" s="34">
        <f>IF(D1489&lt;'2_Params'!$B$13,1,0)</f>
        <v/>
      </c>
    </row>
    <row r="1490" ht="15" customHeight="1" s="35">
      <c r="A1490" s="48">
        <f>'1_Raw_Games'!C355</f>
        <v/>
      </c>
      <c r="B1490" s="49">
        <f>'1_Raw_Games'!B355</f>
        <v/>
      </c>
      <c r="C1490" s="44">
        <f>-'1_Raw_Games'!P355</f>
        <v/>
      </c>
      <c r="D1490" s="34">
        <f>COUNTIFS($A$4:$A$2271,A1490,$B$4:$B$2271,"&gt;"&amp;B1490)</f>
        <v/>
      </c>
      <c r="E1490" s="34">
        <f>IF(D1490&lt;'2_Params'!$B$13,1,0)</f>
        <v/>
      </c>
    </row>
    <row r="1491" ht="15" customHeight="1" s="35">
      <c r="A1491" s="48">
        <f>'1_Raw_Games'!C356</f>
        <v/>
      </c>
      <c r="B1491" s="49">
        <f>'1_Raw_Games'!B356</f>
        <v/>
      </c>
      <c r="C1491" s="44">
        <f>-'1_Raw_Games'!P356</f>
        <v/>
      </c>
      <c r="D1491" s="34">
        <f>COUNTIFS($A$4:$A$2271,A1491,$B$4:$B$2271,"&gt;"&amp;B1491)</f>
        <v/>
      </c>
      <c r="E1491" s="34">
        <f>IF(D1491&lt;'2_Params'!$B$13,1,0)</f>
        <v/>
      </c>
    </row>
    <row r="1492" ht="15" customHeight="1" s="35">
      <c r="A1492" s="48">
        <f>'1_Raw_Games'!C357</f>
        <v/>
      </c>
      <c r="B1492" s="49">
        <f>'1_Raw_Games'!B357</f>
        <v/>
      </c>
      <c r="C1492" s="44">
        <f>-'1_Raw_Games'!P357</f>
        <v/>
      </c>
      <c r="D1492" s="34">
        <f>COUNTIFS($A$4:$A$2271,A1492,$B$4:$B$2271,"&gt;"&amp;B1492)</f>
        <v/>
      </c>
      <c r="E1492" s="34">
        <f>IF(D1492&lt;'2_Params'!$B$13,1,0)</f>
        <v/>
      </c>
    </row>
    <row r="1493" ht="15" customHeight="1" s="35">
      <c r="A1493" s="48">
        <f>'1_Raw_Games'!C358</f>
        <v/>
      </c>
      <c r="B1493" s="49">
        <f>'1_Raw_Games'!B358</f>
        <v/>
      </c>
      <c r="C1493" s="44">
        <f>-'1_Raw_Games'!P358</f>
        <v/>
      </c>
      <c r="D1493" s="34">
        <f>COUNTIFS($A$4:$A$2271,A1493,$B$4:$B$2271,"&gt;"&amp;B1493)</f>
        <v/>
      </c>
      <c r="E1493" s="34">
        <f>IF(D1493&lt;'2_Params'!$B$13,1,0)</f>
        <v/>
      </c>
    </row>
    <row r="1494" ht="15" customHeight="1" s="35">
      <c r="A1494" s="48">
        <f>'1_Raw_Games'!C359</f>
        <v/>
      </c>
      <c r="B1494" s="49">
        <f>'1_Raw_Games'!B359</f>
        <v/>
      </c>
      <c r="C1494" s="44">
        <f>-'1_Raw_Games'!P359</f>
        <v/>
      </c>
      <c r="D1494" s="34">
        <f>COUNTIFS($A$4:$A$2271,A1494,$B$4:$B$2271,"&gt;"&amp;B1494)</f>
        <v/>
      </c>
      <c r="E1494" s="34">
        <f>IF(D1494&lt;'2_Params'!$B$13,1,0)</f>
        <v/>
      </c>
    </row>
    <row r="1495" ht="15" customHeight="1" s="35">
      <c r="A1495" s="48">
        <f>'1_Raw_Games'!C360</f>
        <v/>
      </c>
      <c r="B1495" s="49">
        <f>'1_Raw_Games'!B360</f>
        <v/>
      </c>
      <c r="C1495" s="44">
        <f>-'1_Raw_Games'!P360</f>
        <v/>
      </c>
      <c r="D1495" s="34">
        <f>COUNTIFS($A$4:$A$2271,A1495,$B$4:$B$2271,"&gt;"&amp;B1495)</f>
        <v/>
      </c>
      <c r="E1495" s="34">
        <f>IF(D1495&lt;'2_Params'!$B$13,1,0)</f>
        <v/>
      </c>
    </row>
    <row r="1496" ht="15" customHeight="1" s="35">
      <c r="A1496" s="48">
        <f>'1_Raw_Games'!C361</f>
        <v/>
      </c>
      <c r="B1496" s="49">
        <f>'1_Raw_Games'!B361</f>
        <v/>
      </c>
      <c r="C1496" s="44">
        <f>-'1_Raw_Games'!P361</f>
        <v/>
      </c>
      <c r="D1496" s="34">
        <f>COUNTIFS($A$4:$A$2271,A1496,$B$4:$B$2271,"&gt;"&amp;B1496)</f>
        <v/>
      </c>
      <c r="E1496" s="34">
        <f>IF(D1496&lt;'2_Params'!$B$13,1,0)</f>
        <v/>
      </c>
    </row>
    <row r="1497" ht="15" customHeight="1" s="35">
      <c r="A1497" s="48">
        <f>'1_Raw_Games'!C362</f>
        <v/>
      </c>
      <c r="B1497" s="49">
        <f>'1_Raw_Games'!B362</f>
        <v/>
      </c>
      <c r="C1497" s="44">
        <f>-'1_Raw_Games'!P362</f>
        <v/>
      </c>
      <c r="D1497" s="34">
        <f>COUNTIFS($A$4:$A$2271,A1497,$B$4:$B$2271,"&gt;"&amp;B1497)</f>
        <v/>
      </c>
      <c r="E1497" s="34">
        <f>IF(D1497&lt;'2_Params'!$B$13,1,0)</f>
        <v/>
      </c>
    </row>
    <row r="1498" ht="15" customHeight="1" s="35">
      <c r="A1498" s="48">
        <f>'1_Raw_Games'!C363</f>
        <v/>
      </c>
      <c r="B1498" s="49">
        <f>'1_Raw_Games'!B363</f>
        <v/>
      </c>
      <c r="C1498" s="44">
        <f>-'1_Raw_Games'!P363</f>
        <v/>
      </c>
      <c r="D1498" s="34">
        <f>COUNTIFS($A$4:$A$2271,A1498,$B$4:$B$2271,"&gt;"&amp;B1498)</f>
        <v/>
      </c>
      <c r="E1498" s="34">
        <f>IF(D1498&lt;'2_Params'!$B$13,1,0)</f>
        <v/>
      </c>
    </row>
    <row r="1499" ht="15" customHeight="1" s="35">
      <c r="A1499" s="48">
        <f>'1_Raw_Games'!C364</f>
        <v/>
      </c>
      <c r="B1499" s="49">
        <f>'1_Raw_Games'!B364</f>
        <v/>
      </c>
      <c r="C1499" s="44">
        <f>-'1_Raw_Games'!P364</f>
        <v/>
      </c>
      <c r="D1499" s="34">
        <f>COUNTIFS($A$4:$A$2271,A1499,$B$4:$B$2271,"&gt;"&amp;B1499)</f>
        <v/>
      </c>
      <c r="E1499" s="34">
        <f>IF(D1499&lt;'2_Params'!$B$13,1,0)</f>
        <v/>
      </c>
    </row>
    <row r="1500" ht="15" customHeight="1" s="35">
      <c r="A1500" s="48">
        <f>'1_Raw_Games'!C365</f>
        <v/>
      </c>
      <c r="B1500" s="49">
        <f>'1_Raw_Games'!B365</f>
        <v/>
      </c>
      <c r="C1500" s="44">
        <f>-'1_Raw_Games'!P365</f>
        <v/>
      </c>
      <c r="D1500" s="34">
        <f>COUNTIFS($A$4:$A$2271,A1500,$B$4:$B$2271,"&gt;"&amp;B1500)</f>
        <v/>
      </c>
      <c r="E1500" s="34">
        <f>IF(D1500&lt;'2_Params'!$B$13,1,0)</f>
        <v/>
      </c>
    </row>
    <row r="1501" ht="15" customHeight="1" s="35">
      <c r="A1501" s="48">
        <f>'1_Raw_Games'!C366</f>
        <v/>
      </c>
      <c r="B1501" s="49">
        <f>'1_Raw_Games'!B366</f>
        <v/>
      </c>
      <c r="C1501" s="44">
        <f>-'1_Raw_Games'!P366</f>
        <v/>
      </c>
      <c r="D1501" s="34">
        <f>COUNTIFS($A$4:$A$2271,A1501,$B$4:$B$2271,"&gt;"&amp;B1501)</f>
        <v/>
      </c>
      <c r="E1501" s="34">
        <f>IF(D1501&lt;'2_Params'!$B$13,1,0)</f>
        <v/>
      </c>
    </row>
    <row r="1502" ht="15" customHeight="1" s="35">
      <c r="A1502" s="48">
        <f>'1_Raw_Games'!C367</f>
        <v/>
      </c>
      <c r="B1502" s="49">
        <f>'1_Raw_Games'!B367</f>
        <v/>
      </c>
      <c r="C1502" s="44">
        <f>-'1_Raw_Games'!P367</f>
        <v/>
      </c>
      <c r="D1502" s="34">
        <f>COUNTIFS($A$4:$A$2271,A1502,$B$4:$B$2271,"&gt;"&amp;B1502)</f>
        <v/>
      </c>
      <c r="E1502" s="34">
        <f>IF(D1502&lt;'2_Params'!$B$13,1,0)</f>
        <v/>
      </c>
    </row>
    <row r="1503" ht="15" customHeight="1" s="35">
      <c r="A1503" s="48">
        <f>'1_Raw_Games'!C368</f>
        <v/>
      </c>
      <c r="B1503" s="49">
        <f>'1_Raw_Games'!B368</f>
        <v/>
      </c>
      <c r="C1503" s="44">
        <f>-'1_Raw_Games'!P368</f>
        <v/>
      </c>
      <c r="D1503" s="34">
        <f>COUNTIFS($A$4:$A$2271,A1503,$B$4:$B$2271,"&gt;"&amp;B1503)</f>
        <v/>
      </c>
      <c r="E1503" s="34">
        <f>IF(D1503&lt;'2_Params'!$B$13,1,0)</f>
        <v/>
      </c>
    </row>
    <row r="1504" ht="15" customHeight="1" s="35">
      <c r="A1504" s="48">
        <f>'1_Raw_Games'!C369</f>
        <v/>
      </c>
      <c r="B1504" s="49">
        <f>'1_Raw_Games'!B369</f>
        <v/>
      </c>
      <c r="C1504" s="44">
        <f>-'1_Raw_Games'!P369</f>
        <v/>
      </c>
      <c r="D1504" s="34">
        <f>COUNTIFS($A$4:$A$2271,A1504,$B$4:$B$2271,"&gt;"&amp;B1504)</f>
        <v/>
      </c>
      <c r="E1504" s="34">
        <f>IF(D1504&lt;'2_Params'!$B$13,1,0)</f>
        <v/>
      </c>
    </row>
    <row r="1505" ht="15" customHeight="1" s="35">
      <c r="A1505" s="48">
        <f>'1_Raw_Games'!C370</f>
        <v/>
      </c>
      <c r="B1505" s="49">
        <f>'1_Raw_Games'!B370</f>
        <v/>
      </c>
      <c r="C1505" s="44">
        <f>-'1_Raw_Games'!P370</f>
        <v/>
      </c>
      <c r="D1505" s="34">
        <f>COUNTIFS($A$4:$A$2271,A1505,$B$4:$B$2271,"&gt;"&amp;B1505)</f>
        <v/>
      </c>
      <c r="E1505" s="34">
        <f>IF(D1505&lt;'2_Params'!$B$13,1,0)</f>
        <v/>
      </c>
    </row>
    <row r="1506" ht="15" customHeight="1" s="35">
      <c r="A1506" s="48">
        <f>'1_Raw_Games'!C371</f>
        <v/>
      </c>
      <c r="B1506" s="49">
        <f>'1_Raw_Games'!B371</f>
        <v/>
      </c>
      <c r="C1506" s="44">
        <f>-'1_Raw_Games'!P371</f>
        <v/>
      </c>
      <c r="D1506" s="34">
        <f>COUNTIFS($A$4:$A$2271,A1506,$B$4:$B$2271,"&gt;"&amp;B1506)</f>
        <v/>
      </c>
      <c r="E1506" s="34">
        <f>IF(D1506&lt;'2_Params'!$B$13,1,0)</f>
        <v/>
      </c>
    </row>
    <row r="1507" ht="15" customHeight="1" s="35">
      <c r="A1507" s="48">
        <f>'1_Raw_Games'!C372</f>
        <v/>
      </c>
      <c r="B1507" s="49">
        <f>'1_Raw_Games'!B372</f>
        <v/>
      </c>
      <c r="C1507" s="44">
        <f>-'1_Raw_Games'!P372</f>
        <v/>
      </c>
      <c r="D1507" s="34">
        <f>COUNTIFS($A$4:$A$2271,A1507,$B$4:$B$2271,"&gt;"&amp;B1507)</f>
        <v/>
      </c>
      <c r="E1507" s="34">
        <f>IF(D1507&lt;'2_Params'!$B$13,1,0)</f>
        <v/>
      </c>
    </row>
    <row r="1508" ht="15" customHeight="1" s="35">
      <c r="A1508" s="48">
        <f>'1_Raw_Games'!C373</f>
        <v/>
      </c>
      <c r="B1508" s="49">
        <f>'1_Raw_Games'!B373</f>
        <v/>
      </c>
      <c r="C1508" s="44">
        <f>-'1_Raw_Games'!P373</f>
        <v/>
      </c>
      <c r="D1508" s="34">
        <f>COUNTIFS($A$4:$A$2271,A1508,$B$4:$B$2271,"&gt;"&amp;B1508)</f>
        <v/>
      </c>
      <c r="E1508" s="34">
        <f>IF(D1508&lt;'2_Params'!$B$13,1,0)</f>
        <v/>
      </c>
    </row>
    <row r="1509" ht="15" customHeight="1" s="35">
      <c r="A1509" s="48">
        <f>'1_Raw_Games'!C374</f>
        <v/>
      </c>
      <c r="B1509" s="49">
        <f>'1_Raw_Games'!B374</f>
        <v/>
      </c>
      <c r="C1509" s="44">
        <f>-'1_Raw_Games'!P374</f>
        <v/>
      </c>
      <c r="D1509" s="34">
        <f>COUNTIFS($A$4:$A$2271,A1509,$B$4:$B$2271,"&gt;"&amp;B1509)</f>
        <v/>
      </c>
      <c r="E1509" s="34">
        <f>IF(D1509&lt;'2_Params'!$B$13,1,0)</f>
        <v/>
      </c>
    </row>
    <row r="1510" ht="15" customHeight="1" s="35">
      <c r="A1510" s="48">
        <f>'1_Raw_Games'!C375</f>
        <v/>
      </c>
      <c r="B1510" s="49">
        <f>'1_Raw_Games'!B375</f>
        <v/>
      </c>
      <c r="C1510" s="44">
        <f>-'1_Raw_Games'!P375</f>
        <v/>
      </c>
      <c r="D1510" s="34">
        <f>COUNTIFS($A$4:$A$2271,A1510,$B$4:$B$2271,"&gt;"&amp;B1510)</f>
        <v/>
      </c>
      <c r="E1510" s="34">
        <f>IF(D1510&lt;'2_Params'!$B$13,1,0)</f>
        <v/>
      </c>
    </row>
    <row r="1511" ht="15" customHeight="1" s="35">
      <c r="A1511" s="48">
        <f>'1_Raw_Games'!C376</f>
        <v/>
      </c>
      <c r="B1511" s="49">
        <f>'1_Raw_Games'!B376</f>
        <v/>
      </c>
      <c r="C1511" s="44">
        <f>-'1_Raw_Games'!P376</f>
        <v/>
      </c>
      <c r="D1511" s="34">
        <f>COUNTIFS($A$4:$A$2271,A1511,$B$4:$B$2271,"&gt;"&amp;B1511)</f>
        <v/>
      </c>
      <c r="E1511" s="34">
        <f>IF(D1511&lt;'2_Params'!$B$13,1,0)</f>
        <v/>
      </c>
    </row>
    <row r="1512" ht="15" customHeight="1" s="35">
      <c r="A1512" s="48">
        <f>'1_Raw_Games'!C377</f>
        <v/>
      </c>
      <c r="B1512" s="49">
        <f>'1_Raw_Games'!B377</f>
        <v/>
      </c>
      <c r="C1512" s="44">
        <f>-'1_Raw_Games'!P377</f>
        <v/>
      </c>
      <c r="D1512" s="34">
        <f>COUNTIFS($A$4:$A$2271,A1512,$B$4:$B$2271,"&gt;"&amp;B1512)</f>
        <v/>
      </c>
      <c r="E1512" s="34">
        <f>IF(D1512&lt;'2_Params'!$B$13,1,0)</f>
        <v/>
      </c>
    </row>
    <row r="1513" ht="15" customHeight="1" s="35">
      <c r="A1513" s="48">
        <f>'1_Raw_Games'!C378</f>
        <v/>
      </c>
      <c r="B1513" s="49">
        <f>'1_Raw_Games'!B378</f>
        <v/>
      </c>
      <c r="C1513" s="44">
        <f>-'1_Raw_Games'!P378</f>
        <v/>
      </c>
      <c r="D1513" s="34">
        <f>COUNTIFS($A$4:$A$2271,A1513,$B$4:$B$2271,"&gt;"&amp;B1513)</f>
        <v/>
      </c>
      <c r="E1513" s="34">
        <f>IF(D1513&lt;'2_Params'!$B$13,1,0)</f>
        <v/>
      </c>
    </row>
    <row r="1514" ht="15" customHeight="1" s="35">
      <c r="A1514" s="48">
        <f>'1_Raw_Games'!C379</f>
        <v/>
      </c>
      <c r="B1514" s="49">
        <f>'1_Raw_Games'!B379</f>
        <v/>
      </c>
      <c r="C1514" s="44">
        <f>-'1_Raw_Games'!P379</f>
        <v/>
      </c>
      <c r="D1514" s="34">
        <f>COUNTIFS($A$4:$A$2271,A1514,$B$4:$B$2271,"&gt;"&amp;B1514)</f>
        <v/>
      </c>
      <c r="E1514" s="34">
        <f>IF(D1514&lt;'2_Params'!$B$13,1,0)</f>
        <v/>
      </c>
    </row>
    <row r="1515" ht="15" customHeight="1" s="35">
      <c r="A1515" s="48">
        <f>'1_Raw_Games'!C380</f>
        <v/>
      </c>
      <c r="B1515" s="49">
        <f>'1_Raw_Games'!B380</f>
        <v/>
      </c>
      <c r="C1515" s="44">
        <f>-'1_Raw_Games'!P380</f>
        <v/>
      </c>
      <c r="D1515" s="34">
        <f>COUNTIFS($A$4:$A$2271,A1515,$B$4:$B$2271,"&gt;"&amp;B1515)</f>
        <v/>
      </c>
      <c r="E1515" s="34">
        <f>IF(D1515&lt;'2_Params'!$B$13,1,0)</f>
        <v/>
      </c>
    </row>
    <row r="1516" ht="15" customHeight="1" s="35">
      <c r="A1516" s="48">
        <f>'1_Raw_Games'!C381</f>
        <v/>
      </c>
      <c r="B1516" s="49">
        <f>'1_Raw_Games'!B381</f>
        <v/>
      </c>
      <c r="C1516" s="44">
        <f>-'1_Raw_Games'!P381</f>
        <v/>
      </c>
      <c r="D1516" s="34">
        <f>COUNTIFS($A$4:$A$2271,A1516,$B$4:$B$2271,"&gt;"&amp;B1516)</f>
        <v/>
      </c>
      <c r="E1516" s="34">
        <f>IF(D1516&lt;'2_Params'!$B$13,1,0)</f>
        <v/>
      </c>
    </row>
    <row r="1517" ht="15" customHeight="1" s="35">
      <c r="A1517" s="48">
        <f>'1_Raw_Games'!C382</f>
        <v/>
      </c>
      <c r="B1517" s="49">
        <f>'1_Raw_Games'!B382</f>
        <v/>
      </c>
      <c r="C1517" s="44">
        <f>-'1_Raw_Games'!P382</f>
        <v/>
      </c>
      <c r="D1517" s="34">
        <f>COUNTIFS($A$4:$A$2271,A1517,$B$4:$B$2271,"&gt;"&amp;B1517)</f>
        <v/>
      </c>
      <c r="E1517" s="34">
        <f>IF(D1517&lt;'2_Params'!$B$13,1,0)</f>
        <v/>
      </c>
    </row>
    <row r="1518" ht="15" customHeight="1" s="35">
      <c r="A1518" s="48">
        <f>'1_Raw_Games'!C383</f>
        <v/>
      </c>
      <c r="B1518" s="49">
        <f>'1_Raw_Games'!B383</f>
        <v/>
      </c>
      <c r="C1518" s="44">
        <f>-'1_Raw_Games'!P383</f>
        <v/>
      </c>
      <c r="D1518" s="34">
        <f>COUNTIFS($A$4:$A$2271,A1518,$B$4:$B$2271,"&gt;"&amp;B1518)</f>
        <v/>
      </c>
      <c r="E1518" s="34">
        <f>IF(D1518&lt;'2_Params'!$B$13,1,0)</f>
        <v/>
      </c>
    </row>
    <row r="1519" ht="15" customHeight="1" s="35">
      <c r="A1519" s="48">
        <f>'1_Raw_Games'!C384</f>
        <v/>
      </c>
      <c r="B1519" s="49">
        <f>'1_Raw_Games'!B384</f>
        <v/>
      </c>
      <c r="C1519" s="44">
        <f>-'1_Raw_Games'!P384</f>
        <v/>
      </c>
      <c r="D1519" s="34">
        <f>COUNTIFS($A$4:$A$2271,A1519,$B$4:$B$2271,"&gt;"&amp;B1519)</f>
        <v/>
      </c>
      <c r="E1519" s="34">
        <f>IF(D1519&lt;'2_Params'!$B$13,1,0)</f>
        <v/>
      </c>
    </row>
    <row r="1520" ht="15" customHeight="1" s="35">
      <c r="A1520" s="48">
        <f>'1_Raw_Games'!C385</f>
        <v/>
      </c>
      <c r="B1520" s="49">
        <f>'1_Raw_Games'!B385</f>
        <v/>
      </c>
      <c r="C1520" s="44">
        <f>-'1_Raw_Games'!P385</f>
        <v/>
      </c>
      <c r="D1520" s="34">
        <f>COUNTIFS($A$4:$A$2271,A1520,$B$4:$B$2271,"&gt;"&amp;B1520)</f>
        <v/>
      </c>
      <c r="E1520" s="34">
        <f>IF(D1520&lt;'2_Params'!$B$13,1,0)</f>
        <v/>
      </c>
    </row>
    <row r="1521" ht="15" customHeight="1" s="35">
      <c r="A1521" s="48">
        <f>'1_Raw_Games'!C386</f>
        <v/>
      </c>
      <c r="B1521" s="49">
        <f>'1_Raw_Games'!B386</f>
        <v/>
      </c>
      <c r="C1521" s="44">
        <f>-'1_Raw_Games'!P386</f>
        <v/>
      </c>
      <c r="D1521" s="34">
        <f>COUNTIFS($A$4:$A$2271,A1521,$B$4:$B$2271,"&gt;"&amp;B1521)</f>
        <v/>
      </c>
      <c r="E1521" s="34">
        <f>IF(D1521&lt;'2_Params'!$B$13,1,0)</f>
        <v/>
      </c>
    </row>
    <row r="1522" ht="15" customHeight="1" s="35">
      <c r="A1522" s="48">
        <f>'1_Raw_Games'!C387</f>
        <v/>
      </c>
      <c r="B1522" s="49">
        <f>'1_Raw_Games'!B387</f>
        <v/>
      </c>
      <c r="C1522" s="44">
        <f>-'1_Raw_Games'!P387</f>
        <v/>
      </c>
      <c r="D1522" s="34">
        <f>COUNTIFS($A$4:$A$2271,A1522,$B$4:$B$2271,"&gt;"&amp;B1522)</f>
        <v/>
      </c>
      <c r="E1522" s="34">
        <f>IF(D1522&lt;'2_Params'!$B$13,1,0)</f>
        <v/>
      </c>
    </row>
    <row r="1523" ht="15" customHeight="1" s="35">
      <c r="A1523" s="48">
        <f>'1_Raw_Games'!C388</f>
        <v/>
      </c>
      <c r="B1523" s="49">
        <f>'1_Raw_Games'!B388</f>
        <v/>
      </c>
      <c r="C1523" s="44">
        <f>-'1_Raw_Games'!P388</f>
        <v/>
      </c>
      <c r="D1523" s="34">
        <f>COUNTIFS($A$4:$A$2271,A1523,$B$4:$B$2271,"&gt;"&amp;B1523)</f>
        <v/>
      </c>
      <c r="E1523" s="34">
        <f>IF(D1523&lt;'2_Params'!$B$13,1,0)</f>
        <v/>
      </c>
    </row>
    <row r="1524" ht="15" customHeight="1" s="35">
      <c r="A1524" s="48">
        <f>'1_Raw_Games'!C389</f>
        <v/>
      </c>
      <c r="B1524" s="49">
        <f>'1_Raw_Games'!B389</f>
        <v/>
      </c>
      <c r="C1524" s="44">
        <f>-'1_Raw_Games'!P389</f>
        <v/>
      </c>
      <c r="D1524" s="34">
        <f>COUNTIFS($A$4:$A$2271,A1524,$B$4:$B$2271,"&gt;"&amp;B1524)</f>
        <v/>
      </c>
      <c r="E1524" s="34">
        <f>IF(D1524&lt;'2_Params'!$B$13,1,0)</f>
        <v/>
      </c>
    </row>
    <row r="1525" ht="15" customHeight="1" s="35">
      <c r="A1525" s="48">
        <f>'1_Raw_Games'!C390</f>
        <v/>
      </c>
      <c r="B1525" s="49">
        <f>'1_Raw_Games'!B390</f>
        <v/>
      </c>
      <c r="C1525" s="44">
        <f>-'1_Raw_Games'!P390</f>
        <v/>
      </c>
      <c r="D1525" s="34">
        <f>COUNTIFS($A$4:$A$2271,A1525,$B$4:$B$2271,"&gt;"&amp;B1525)</f>
        <v/>
      </c>
      <c r="E1525" s="34">
        <f>IF(D1525&lt;'2_Params'!$B$13,1,0)</f>
        <v/>
      </c>
    </row>
    <row r="1526" ht="15" customHeight="1" s="35">
      <c r="A1526" s="48">
        <f>'1_Raw_Games'!C391</f>
        <v/>
      </c>
      <c r="B1526" s="49">
        <f>'1_Raw_Games'!B391</f>
        <v/>
      </c>
      <c r="C1526" s="44">
        <f>-'1_Raw_Games'!P391</f>
        <v/>
      </c>
      <c r="D1526" s="34">
        <f>COUNTIFS($A$4:$A$2271,A1526,$B$4:$B$2271,"&gt;"&amp;B1526)</f>
        <v/>
      </c>
      <c r="E1526" s="34">
        <f>IF(D1526&lt;'2_Params'!$B$13,1,0)</f>
        <v/>
      </c>
    </row>
    <row r="1527" ht="15" customHeight="1" s="35">
      <c r="A1527" s="48">
        <f>'1_Raw_Games'!C392</f>
        <v/>
      </c>
      <c r="B1527" s="49">
        <f>'1_Raw_Games'!B392</f>
        <v/>
      </c>
      <c r="C1527" s="44">
        <f>-'1_Raw_Games'!P392</f>
        <v/>
      </c>
      <c r="D1527" s="34">
        <f>COUNTIFS($A$4:$A$2271,A1527,$B$4:$B$2271,"&gt;"&amp;B1527)</f>
        <v/>
      </c>
      <c r="E1527" s="34">
        <f>IF(D1527&lt;'2_Params'!$B$13,1,0)</f>
        <v/>
      </c>
    </row>
    <row r="1528" ht="15" customHeight="1" s="35">
      <c r="A1528" s="48">
        <f>'1_Raw_Games'!C393</f>
        <v/>
      </c>
      <c r="B1528" s="49">
        <f>'1_Raw_Games'!B393</f>
        <v/>
      </c>
      <c r="C1528" s="44">
        <f>-'1_Raw_Games'!P393</f>
        <v/>
      </c>
      <c r="D1528" s="34">
        <f>COUNTIFS($A$4:$A$2271,A1528,$B$4:$B$2271,"&gt;"&amp;B1528)</f>
        <v/>
      </c>
      <c r="E1528" s="34">
        <f>IF(D1528&lt;'2_Params'!$B$13,1,0)</f>
        <v/>
      </c>
    </row>
    <row r="1529" ht="15" customHeight="1" s="35">
      <c r="A1529" s="48">
        <f>'1_Raw_Games'!C394</f>
        <v/>
      </c>
      <c r="B1529" s="49">
        <f>'1_Raw_Games'!B394</f>
        <v/>
      </c>
      <c r="C1529" s="44">
        <f>-'1_Raw_Games'!P394</f>
        <v/>
      </c>
      <c r="D1529" s="34">
        <f>COUNTIFS($A$4:$A$2271,A1529,$B$4:$B$2271,"&gt;"&amp;B1529)</f>
        <v/>
      </c>
      <c r="E1529" s="34">
        <f>IF(D1529&lt;'2_Params'!$B$13,1,0)</f>
        <v/>
      </c>
    </row>
    <row r="1530" ht="15" customHeight="1" s="35">
      <c r="A1530" s="48">
        <f>'1_Raw_Games'!C395</f>
        <v/>
      </c>
      <c r="B1530" s="49">
        <f>'1_Raw_Games'!B395</f>
        <v/>
      </c>
      <c r="C1530" s="44">
        <f>-'1_Raw_Games'!P395</f>
        <v/>
      </c>
      <c r="D1530" s="34">
        <f>COUNTIFS($A$4:$A$2271,A1530,$B$4:$B$2271,"&gt;"&amp;B1530)</f>
        <v/>
      </c>
      <c r="E1530" s="34">
        <f>IF(D1530&lt;'2_Params'!$B$13,1,0)</f>
        <v/>
      </c>
    </row>
    <row r="1531" ht="15" customHeight="1" s="35">
      <c r="A1531" s="48">
        <f>'1_Raw_Games'!C396</f>
        <v/>
      </c>
      <c r="B1531" s="49">
        <f>'1_Raw_Games'!B396</f>
        <v/>
      </c>
      <c r="C1531" s="44">
        <f>-'1_Raw_Games'!P396</f>
        <v/>
      </c>
      <c r="D1531" s="34">
        <f>COUNTIFS($A$4:$A$2271,A1531,$B$4:$B$2271,"&gt;"&amp;B1531)</f>
        <v/>
      </c>
      <c r="E1531" s="34">
        <f>IF(D1531&lt;'2_Params'!$B$13,1,0)</f>
        <v/>
      </c>
    </row>
    <row r="1532" ht="15" customHeight="1" s="35">
      <c r="A1532" s="48">
        <f>'1_Raw_Games'!C397</f>
        <v/>
      </c>
      <c r="B1532" s="49">
        <f>'1_Raw_Games'!B397</f>
        <v/>
      </c>
      <c r="C1532" s="44">
        <f>-'1_Raw_Games'!P397</f>
        <v/>
      </c>
      <c r="D1532" s="34">
        <f>COUNTIFS($A$4:$A$2271,A1532,$B$4:$B$2271,"&gt;"&amp;B1532)</f>
        <v/>
      </c>
      <c r="E1532" s="34">
        <f>IF(D1532&lt;'2_Params'!$B$13,1,0)</f>
        <v/>
      </c>
    </row>
    <row r="1533" ht="15" customHeight="1" s="35">
      <c r="A1533" s="48">
        <f>'1_Raw_Games'!C398</f>
        <v/>
      </c>
      <c r="B1533" s="49">
        <f>'1_Raw_Games'!B398</f>
        <v/>
      </c>
      <c r="C1533" s="44">
        <f>-'1_Raw_Games'!P398</f>
        <v/>
      </c>
      <c r="D1533" s="34">
        <f>COUNTIFS($A$4:$A$2271,A1533,$B$4:$B$2271,"&gt;"&amp;B1533)</f>
        <v/>
      </c>
      <c r="E1533" s="34">
        <f>IF(D1533&lt;'2_Params'!$B$13,1,0)</f>
        <v/>
      </c>
    </row>
    <row r="1534" ht="15" customHeight="1" s="35">
      <c r="A1534" s="48">
        <f>'1_Raw_Games'!C399</f>
        <v/>
      </c>
      <c r="B1534" s="49">
        <f>'1_Raw_Games'!B399</f>
        <v/>
      </c>
      <c r="C1534" s="44">
        <f>-'1_Raw_Games'!P399</f>
        <v/>
      </c>
      <c r="D1534" s="34">
        <f>COUNTIFS($A$4:$A$2271,A1534,$B$4:$B$2271,"&gt;"&amp;B1534)</f>
        <v/>
      </c>
      <c r="E1534" s="34">
        <f>IF(D1534&lt;'2_Params'!$B$13,1,0)</f>
        <v/>
      </c>
    </row>
    <row r="1535" ht="15" customHeight="1" s="35">
      <c r="A1535" s="48">
        <f>'1_Raw_Games'!C400</f>
        <v/>
      </c>
      <c r="B1535" s="49">
        <f>'1_Raw_Games'!B400</f>
        <v/>
      </c>
      <c r="C1535" s="44">
        <f>-'1_Raw_Games'!P400</f>
        <v/>
      </c>
      <c r="D1535" s="34">
        <f>COUNTIFS($A$4:$A$2271,A1535,$B$4:$B$2271,"&gt;"&amp;B1535)</f>
        <v/>
      </c>
      <c r="E1535" s="34">
        <f>IF(D1535&lt;'2_Params'!$B$13,1,0)</f>
        <v/>
      </c>
    </row>
    <row r="1536" ht="15" customHeight="1" s="35">
      <c r="A1536" s="48">
        <f>'1_Raw_Games'!C401</f>
        <v/>
      </c>
      <c r="B1536" s="49">
        <f>'1_Raw_Games'!B401</f>
        <v/>
      </c>
      <c r="C1536" s="44">
        <f>-'1_Raw_Games'!P401</f>
        <v/>
      </c>
      <c r="D1536" s="34">
        <f>COUNTIFS($A$4:$A$2271,A1536,$B$4:$B$2271,"&gt;"&amp;B1536)</f>
        <v/>
      </c>
      <c r="E1536" s="34">
        <f>IF(D1536&lt;'2_Params'!$B$13,1,0)</f>
        <v/>
      </c>
    </row>
    <row r="1537" ht="15" customHeight="1" s="35">
      <c r="A1537" s="48">
        <f>'1_Raw_Games'!C402</f>
        <v/>
      </c>
      <c r="B1537" s="49">
        <f>'1_Raw_Games'!B402</f>
        <v/>
      </c>
      <c r="C1537" s="44">
        <f>-'1_Raw_Games'!P402</f>
        <v/>
      </c>
      <c r="D1537" s="34">
        <f>COUNTIFS($A$4:$A$2271,A1537,$B$4:$B$2271,"&gt;"&amp;B1537)</f>
        <v/>
      </c>
      <c r="E1537" s="34">
        <f>IF(D1537&lt;'2_Params'!$B$13,1,0)</f>
        <v/>
      </c>
    </row>
    <row r="1538" ht="15" customHeight="1" s="35">
      <c r="A1538" s="48">
        <f>'1_Raw_Games'!C403</f>
        <v/>
      </c>
      <c r="B1538" s="49">
        <f>'1_Raw_Games'!B403</f>
        <v/>
      </c>
      <c r="C1538" s="44">
        <f>-'1_Raw_Games'!P403</f>
        <v/>
      </c>
      <c r="D1538" s="34">
        <f>COUNTIFS($A$4:$A$2271,A1538,$B$4:$B$2271,"&gt;"&amp;B1538)</f>
        <v/>
      </c>
      <c r="E1538" s="34">
        <f>IF(D1538&lt;'2_Params'!$B$13,1,0)</f>
        <v/>
      </c>
    </row>
    <row r="1539" ht="15" customHeight="1" s="35">
      <c r="A1539" s="48">
        <f>'1_Raw_Games'!C404</f>
        <v/>
      </c>
      <c r="B1539" s="49">
        <f>'1_Raw_Games'!B404</f>
        <v/>
      </c>
      <c r="C1539" s="44">
        <f>-'1_Raw_Games'!P404</f>
        <v/>
      </c>
      <c r="D1539" s="34">
        <f>COUNTIFS($A$4:$A$2271,A1539,$B$4:$B$2271,"&gt;"&amp;B1539)</f>
        <v/>
      </c>
      <c r="E1539" s="34">
        <f>IF(D1539&lt;'2_Params'!$B$13,1,0)</f>
        <v/>
      </c>
    </row>
    <row r="1540" ht="15" customHeight="1" s="35">
      <c r="A1540" s="48">
        <f>'1_Raw_Games'!C405</f>
        <v/>
      </c>
      <c r="B1540" s="49">
        <f>'1_Raw_Games'!B405</f>
        <v/>
      </c>
      <c r="C1540" s="44">
        <f>-'1_Raw_Games'!P405</f>
        <v/>
      </c>
      <c r="D1540" s="34">
        <f>COUNTIFS($A$4:$A$2271,A1540,$B$4:$B$2271,"&gt;"&amp;B1540)</f>
        <v/>
      </c>
      <c r="E1540" s="34">
        <f>IF(D1540&lt;'2_Params'!$B$13,1,0)</f>
        <v/>
      </c>
    </row>
    <row r="1541" ht="15" customHeight="1" s="35">
      <c r="A1541" s="48">
        <f>'1_Raw_Games'!C406</f>
        <v/>
      </c>
      <c r="B1541" s="49">
        <f>'1_Raw_Games'!B406</f>
        <v/>
      </c>
      <c r="C1541" s="44">
        <f>-'1_Raw_Games'!P406</f>
        <v/>
      </c>
      <c r="D1541" s="34">
        <f>COUNTIFS($A$4:$A$2271,A1541,$B$4:$B$2271,"&gt;"&amp;B1541)</f>
        <v/>
      </c>
      <c r="E1541" s="34">
        <f>IF(D1541&lt;'2_Params'!$B$13,1,0)</f>
        <v/>
      </c>
    </row>
    <row r="1542" ht="15" customHeight="1" s="35">
      <c r="A1542" s="48">
        <f>'1_Raw_Games'!C407</f>
        <v/>
      </c>
      <c r="B1542" s="49">
        <f>'1_Raw_Games'!B407</f>
        <v/>
      </c>
      <c r="C1542" s="44">
        <f>-'1_Raw_Games'!P407</f>
        <v/>
      </c>
      <c r="D1542" s="34">
        <f>COUNTIFS($A$4:$A$2271,A1542,$B$4:$B$2271,"&gt;"&amp;B1542)</f>
        <v/>
      </c>
      <c r="E1542" s="34">
        <f>IF(D1542&lt;'2_Params'!$B$13,1,0)</f>
        <v/>
      </c>
    </row>
    <row r="1543" ht="15" customHeight="1" s="35">
      <c r="A1543" s="48">
        <f>'1_Raw_Games'!C408</f>
        <v/>
      </c>
      <c r="B1543" s="49">
        <f>'1_Raw_Games'!B408</f>
        <v/>
      </c>
      <c r="C1543" s="44">
        <f>-'1_Raw_Games'!P408</f>
        <v/>
      </c>
      <c r="D1543" s="34">
        <f>COUNTIFS($A$4:$A$2271,A1543,$B$4:$B$2271,"&gt;"&amp;B1543)</f>
        <v/>
      </c>
      <c r="E1543" s="34">
        <f>IF(D1543&lt;'2_Params'!$B$13,1,0)</f>
        <v/>
      </c>
    </row>
    <row r="1544" ht="15" customHeight="1" s="35">
      <c r="A1544" s="48">
        <f>'1_Raw_Games'!C409</f>
        <v/>
      </c>
      <c r="B1544" s="49">
        <f>'1_Raw_Games'!B409</f>
        <v/>
      </c>
      <c r="C1544" s="44">
        <f>-'1_Raw_Games'!P409</f>
        <v/>
      </c>
      <c r="D1544" s="34">
        <f>COUNTIFS($A$4:$A$2271,A1544,$B$4:$B$2271,"&gt;"&amp;B1544)</f>
        <v/>
      </c>
      <c r="E1544" s="34">
        <f>IF(D1544&lt;'2_Params'!$B$13,1,0)</f>
        <v/>
      </c>
    </row>
    <row r="1545" ht="15" customHeight="1" s="35">
      <c r="A1545" s="48">
        <f>'1_Raw_Games'!C410</f>
        <v/>
      </c>
      <c r="B1545" s="49">
        <f>'1_Raw_Games'!B410</f>
        <v/>
      </c>
      <c r="C1545" s="44">
        <f>-'1_Raw_Games'!P410</f>
        <v/>
      </c>
      <c r="D1545" s="34">
        <f>COUNTIFS($A$4:$A$2271,A1545,$B$4:$B$2271,"&gt;"&amp;B1545)</f>
        <v/>
      </c>
      <c r="E1545" s="34">
        <f>IF(D1545&lt;'2_Params'!$B$13,1,0)</f>
        <v/>
      </c>
    </row>
    <row r="1546" ht="15" customHeight="1" s="35">
      <c r="A1546" s="48">
        <f>'1_Raw_Games'!C411</f>
        <v/>
      </c>
      <c r="B1546" s="49">
        <f>'1_Raw_Games'!B411</f>
        <v/>
      </c>
      <c r="C1546" s="44">
        <f>-'1_Raw_Games'!P411</f>
        <v/>
      </c>
      <c r="D1546" s="34">
        <f>COUNTIFS($A$4:$A$2271,A1546,$B$4:$B$2271,"&gt;"&amp;B1546)</f>
        <v/>
      </c>
      <c r="E1546" s="34">
        <f>IF(D1546&lt;'2_Params'!$B$13,1,0)</f>
        <v/>
      </c>
    </row>
    <row r="1547" ht="15" customHeight="1" s="35">
      <c r="A1547" s="48">
        <f>'1_Raw_Games'!C412</f>
        <v/>
      </c>
      <c r="B1547" s="49">
        <f>'1_Raw_Games'!B412</f>
        <v/>
      </c>
      <c r="C1547" s="44">
        <f>-'1_Raw_Games'!P412</f>
        <v/>
      </c>
      <c r="D1547" s="34">
        <f>COUNTIFS($A$4:$A$2271,A1547,$B$4:$B$2271,"&gt;"&amp;B1547)</f>
        <v/>
      </c>
      <c r="E1547" s="34">
        <f>IF(D1547&lt;'2_Params'!$B$13,1,0)</f>
        <v/>
      </c>
    </row>
    <row r="1548" ht="15" customHeight="1" s="35">
      <c r="A1548" s="48">
        <f>'1_Raw_Games'!C413</f>
        <v/>
      </c>
      <c r="B1548" s="49">
        <f>'1_Raw_Games'!B413</f>
        <v/>
      </c>
      <c r="C1548" s="44">
        <f>-'1_Raw_Games'!P413</f>
        <v/>
      </c>
      <c r="D1548" s="34">
        <f>COUNTIFS($A$4:$A$2271,A1548,$B$4:$B$2271,"&gt;"&amp;B1548)</f>
        <v/>
      </c>
      <c r="E1548" s="34">
        <f>IF(D1548&lt;'2_Params'!$B$13,1,0)</f>
        <v/>
      </c>
    </row>
    <row r="1549" ht="15" customHeight="1" s="35">
      <c r="A1549" s="48">
        <f>'1_Raw_Games'!C414</f>
        <v/>
      </c>
      <c r="B1549" s="49">
        <f>'1_Raw_Games'!B414</f>
        <v/>
      </c>
      <c r="C1549" s="44">
        <f>-'1_Raw_Games'!P414</f>
        <v/>
      </c>
      <c r="D1549" s="34">
        <f>COUNTIFS($A$4:$A$2271,A1549,$B$4:$B$2271,"&gt;"&amp;B1549)</f>
        <v/>
      </c>
      <c r="E1549" s="34">
        <f>IF(D1549&lt;'2_Params'!$B$13,1,0)</f>
        <v/>
      </c>
    </row>
    <row r="1550" ht="15" customHeight="1" s="35">
      <c r="A1550" s="48">
        <f>'1_Raw_Games'!C415</f>
        <v/>
      </c>
      <c r="B1550" s="49">
        <f>'1_Raw_Games'!B415</f>
        <v/>
      </c>
      <c r="C1550" s="44">
        <f>-'1_Raw_Games'!P415</f>
        <v/>
      </c>
      <c r="D1550" s="34">
        <f>COUNTIFS($A$4:$A$2271,A1550,$B$4:$B$2271,"&gt;"&amp;B1550)</f>
        <v/>
      </c>
      <c r="E1550" s="34">
        <f>IF(D1550&lt;'2_Params'!$B$13,1,0)</f>
        <v/>
      </c>
    </row>
    <row r="1551" ht="15" customHeight="1" s="35">
      <c r="A1551" s="48">
        <f>'1_Raw_Games'!C416</f>
        <v/>
      </c>
      <c r="B1551" s="49">
        <f>'1_Raw_Games'!B416</f>
        <v/>
      </c>
      <c r="C1551" s="44">
        <f>-'1_Raw_Games'!P416</f>
        <v/>
      </c>
      <c r="D1551" s="34">
        <f>COUNTIFS($A$4:$A$2271,A1551,$B$4:$B$2271,"&gt;"&amp;B1551)</f>
        <v/>
      </c>
      <c r="E1551" s="34">
        <f>IF(D1551&lt;'2_Params'!$B$13,1,0)</f>
        <v/>
      </c>
    </row>
    <row r="1552" ht="15" customHeight="1" s="35">
      <c r="A1552" s="48">
        <f>'1_Raw_Games'!C417</f>
        <v/>
      </c>
      <c r="B1552" s="49">
        <f>'1_Raw_Games'!B417</f>
        <v/>
      </c>
      <c r="C1552" s="44">
        <f>-'1_Raw_Games'!P417</f>
        <v/>
      </c>
      <c r="D1552" s="34">
        <f>COUNTIFS($A$4:$A$2271,A1552,$B$4:$B$2271,"&gt;"&amp;B1552)</f>
        <v/>
      </c>
      <c r="E1552" s="34">
        <f>IF(D1552&lt;'2_Params'!$B$13,1,0)</f>
        <v/>
      </c>
    </row>
    <row r="1553" ht="15" customHeight="1" s="35">
      <c r="A1553" s="48">
        <f>'1_Raw_Games'!C418</f>
        <v/>
      </c>
      <c r="B1553" s="49">
        <f>'1_Raw_Games'!B418</f>
        <v/>
      </c>
      <c r="C1553" s="44">
        <f>-'1_Raw_Games'!P418</f>
        <v/>
      </c>
      <c r="D1553" s="34">
        <f>COUNTIFS($A$4:$A$2271,A1553,$B$4:$B$2271,"&gt;"&amp;B1553)</f>
        <v/>
      </c>
      <c r="E1553" s="34">
        <f>IF(D1553&lt;'2_Params'!$B$13,1,0)</f>
        <v/>
      </c>
    </row>
    <row r="1554" ht="15" customHeight="1" s="35">
      <c r="A1554" s="48">
        <f>'1_Raw_Games'!C419</f>
        <v/>
      </c>
      <c r="B1554" s="49">
        <f>'1_Raw_Games'!B419</f>
        <v/>
      </c>
      <c r="C1554" s="44">
        <f>-'1_Raw_Games'!P419</f>
        <v/>
      </c>
      <c r="D1554" s="34">
        <f>COUNTIFS($A$4:$A$2271,A1554,$B$4:$B$2271,"&gt;"&amp;B1554)</f>
        <v/>
      </c>
      <c r="E1554" s="34">
        <f>IF(D1554&lt;'2_Params'!$B$13,1,0)</f>
        <v/>
      </c>
    </row>
    <row r="1555" ht="15" customHeight="1" s="35">
      <c r="A1555" s="48">
        <f>'1_Raw_Games'!C420</f>
        <v/>
      </c>
      <c r="B1555" s="49">
        <f>'1_Raw_Games'!B420</f>
        <v/>
      </c>
      <c r="C1555" s="44">
        <f>-'1_Raw_Games'!P420</f>
        <v/>
      </c>
      <c r="D1555" s="34">
        <f>COUNTIFS($A$4:$A$2271,A1555,$B$4:$B$2271,"&gt;"&amp;B1555)</f>
        <v/>
      </c>
      <c r="E1555" s="34">
        <f>IF(D1555&lt;'2_Params'!$B$13,1,0)</f>
        <v/>
      </c>
    </row>
    <row r="1556" ht="15" customHeight="1" s="35">
      <c r="A1556" s="48">
        <f>'1_Raw_Games'!C421</f>
        <v/>
      </c>
      <c r="B1556" s="49">
        <f>'1_Raw_Games'!B421</f>
        <v/>
      </c>
      <c r="C1556" s="44">
        <f>-'1_Raw_Games'!P421</f>
        <v/>
      </c>
      <c r="D1556" s="34">
        <f>COUNTIFS($A$4:$A$2271,A1556,$B$4:$B$2271,"&gt;"&amp;B1556)</f>
        <v/>
      </c>
      <c r="E1556" s="34">
        <f>IF(D1556&lt;'2_Params'!$B$13,1,0)</f>
        <v/>
      </c>
    </row>
    <row r="1557" ht="15" customHeight="1" s="35">
      <c r="A1557" s="48">
        <f>'1_Raw_Games'!C422</f>
        <v/>
      </c>
      <c r="B1557" s="49">
        <f>'1_Raw_Games'!B422</f>
        <v/>
      </c>
      <c r="C1557" s="44">
        <f>-'1_Raw_Games'!P422</f>
        <v/>
      </c>
      <c r="D1557" s="34">
        <f>COUNTIFS($A$4:$A$2271,A1557,$B$4:$B$2271,"&gt;"&amp;B1557)</f>
        <v/>
      </c>
      <c r="E1557" s="34">
        <f>IF(D1557&lt;'2_Params'!$B$13,1,0)</f>
        <v/>
      </c>
    </row>
    <row r="1558" ht="15" customHeight="1" s="35">
      <c r="A1558" s="48">
        <f>'1_Raw_Games'!C423</f>
        <v/>
      </c>
      <c r="B1558" s="49">
        <f>'1_Raw_Games'!B423</f>
        <v/>
      </c>
      <c r="C1558" s="44">
        <f>-'1_Raw_Games'!P423</f>
        <v/>
      </c>
      <c r="D1558" s="34">
        <f>COUNTIFS($A$4:$A$2271,A1558,$B$4:$B$2271,"&gt;"&amp;B1558)</f>
        <v/>
      </c>
      <c r="E1558" s="34">
        <f>IF(D1558&lt;'2_Params'!$B$13,1,0)</f>
        <v/>
      </c>
    </row>
    <row r="1559" ht="15" customHeight="1" s="35">
      <c r="A1559" s="48">
        <f>'1_Raw_Games'!C424</f>
        <v/>
      </c>
      <c r="B1559" s="49">
        <f>'1_Raw_Games'!B424</f>
        <v/>
      </c>
      <c r="C1559" s="44">
        <f>-'1_Raw_Games'!P424</f>
        <v/>
      </c>
      <c r="D1559" s="34">
        <f>COUNTIFS($A$4:$A$2271,A1559,$B$4:$B$2271,"&gt;"&amp;B1559)</f>
        <v/>
      </c>
      <c r="E1559" s="34">
        <f>IF(D1559&lt;'2_Params'!$B$13,1,0)</f>
        <v/>
      </c>
    </row>
    <row r="1560" ht="15" customHeight="1" s="35">
      <c r="A1560" s="48">
        <f>'1_Raw_Games'!C425</f>
        <v/>
      </c>
      <c r="B1560" s="49">
        <f>'1_Raw_Games'!B425</f>
        <v/>
      </c>
      <c r="C1560" s="44">
        <f>-'1_Raw_Games'!P425</f>
        <v/>
      </c>
      <c r="D1560" s="34">
        <f>COUNTIFS($A$4:$A$2271,A1560,$B$4:$B$2271,"&gt;"&amp;B1560)</f>
        <v/>
      </c>
      <c r="E1560" s="34">
        <f>IF(D1560&lt;'2_Params'!$B$13,1,0)</f>
        <v/>
      </c>
    </row>
    <row r="1561" ht="15" customHeight="1" s="35">
      <c r="A1561" s="48">
        <f>'1_Raw_Games'!C426</f>
        <v/>
      </c>
      <c r="B1561" s="49">
        <f>'1_Raw_Games'!B426</f>
        <v/>
      </c>
      <c r="C1561" s="44">
        <f>-'1_Raw_Games'!P426</f>
        <v/>
      </c>
      <c r="D1561" s="34">
        <f>COUNTIFS($A$4:$A$2271,A1561,$B$4:$B$2271,"&gt;"&amp;B1561)</f>
        <v/>
      </c>
      <c r="E1561" s="34">
        <f>IF(D1561&lt;'2_Params'!$B$13,1,0)</f>
        <v/>
      </c>
    </row>
    <row r="1562" ht="15" customHeight="1" s="35">
      <c r="A1562" s="48">
        <f>'1_Raw_Games'!C427</f>
        <v/>
      </c>
      <c r="B1562" s="49">
        <f>'1_Raw_Games'!B427</f>
        <v/>
      </c>
      <c r="C1562" s="44">
        <f>-'1_Raw_Games'!P427</f>
        <v/>
      </c>
      <c r="D1562" s="34">
        <f>COUNTIFS($A$4:$A$2271,A1562,$B$4:$B$2271,"&gt;"&amp;B1562)</f>
        <v/>
      </c>
      <c r="E1562" s="34">
        <f>IF(D1562&lt;'2_Params'!$B$13,1,0)</f>
        <v/>
      </c>
    </row>
    <row r="1563" ht="15" customHeight="1" s="35">
      <c r="A1563" s="48">
        <f>'1_Raw_Games'!C428</f>
        <v/>
      </c>
      <c r="B1563" s="49">
        <f>'1_Raw_Games'!B428</f>
        <v/>
      </c>
      <c r="C1563" s="44">
        <f>-'1_Raw_Games'!P428</f>
        <v/>
      </c>
      <c r="D1563" s="34">
        <f>COUNTIFS($A$4:$A$2271,A1563,$B$4:$B$2271,"&gt;"&amp;B1563)</f>
        <v/>
      </c>
      <c r="E1563" s="34">
        <f>IF(D1563&lt;'2_Params'!$B$13,1,0)</f>
        <v/>
      </c>
    </row>
    <row r="1564" ht="15" customHeight="1" s="35">
      <c r="A1564" s="48">
        <f>'1_Raw_Games'!C429</f>
        <v/>
      </c>
      <c r="B1564" s="49">
        <f>'1_Raw_Games'!B429</f>
        <v/>
      </c>
      <c r="C1564" s="44">
        <f>-'1_Raw_Games'!P429</f>
        <v/>
      </c>
      <c r="D1564" s="34">
        <f>COUNTIFS($A$4:$A$2271,A1564,$B$4:$B$2271,"&gt;"&amp;B1564)</f>
        <v/>
      </c>
      <c r="E1564" s="34">
        <f>IF(D1564&lt;'2_Params'!$B$13,1,0)</f>
        <v/>
      </c>
    </row>
    <row r="1565" ht="15" customHeight="1" s="35">
      <c r="A1565" s="48">
        <f>'1_Raw_Games'!C430</f>
        <v/>
      </c>
      <c r="B1565" s="49">
        <f>'1_Raw_Games'!B430</f>
        <v/>
      </c>
      <c r="C1565" s="44">
        <f>-'1_Raw_Games'!P430</f>
        <v/>
      </c>
      <c r="D1565" s="34">
        <f>COUNTIFS($A$4:$A$2271,A1565,$B$4:$B$2271,"&gt;"&amp;B1565)</f>
        <v/>
      </c>
      <c r="E1565" s="34">
        <f>IF(D1565&lt;'2_Params'!$B$13,1,0)</f>
        <v/>
      </c>
    </row>
    <row r="1566" ht="15" customHeight="1" s="35">
      <c r="A1566" s="48">
        <f>'1_Raw_Games'!C431</f>
        <v/>
      </c>
      <c r="B1566" s="49">
        <f>'1_Raw_Games'!B431</f>
        <v/>
      </c>
      <c r="C1566" s="44">
        <f>-'1_Raw_Games'!P431</f>
        <v/>
      </c>
      <c r="D1566" s="34">
        <f>COUNTIFS($A$4:$A$2271,A1566,$B$4:$B$2271,"&gt;"&amp;B1566)</f>
        <v/>
      </c>
      <c r="E1566" s="34">
        <f>IF(D1566&lt;'2_Params'!$B$13,1,0)</f>
        <v/>
      </c>
    </row>
    <row r="1567" ht="15" customHeight="1" s="35">
      <c r="A1567" s="48">
        <f>'1_Raw_Games'!C432</f>
        <v/>
      </c>
      <c r="B1567" s="49">
        <f>'1_Raw_Games'!B432</f>
        <v/>
      </c>
      <c r="C1567" s="44">
        <f>-'1_Raw_Games'!P432</f>
        <v/>
      </c>
      <c r="D1567" s="34">
        <f>COUNTIFS($A$4:$A$2271,A1567,$B$4:$B$2271,"&gt;"&amp;B1567)</f>
        <v/>
      </c>
      <c r="E1567" s="34">
        <f>IF(D1567&lt;'2_Params'!$B$13,1,0)</f>
        <v/>
      </c>
    </row>
    <row r="1568" ht="15" customHeight="1" s="35">
      <c r="A1568" s="48">
        <f>'1_Raw_Games'!C433</f>
        <v/>
      </c>
      <c r="B1568" s="49">
        <f>'1_Raw_Games'!B433</f>
        <v/>
      </c>
      <c r="C1568" s="44">
        <f>-'1_Raw_Games'!P433</f>
        <v/>
      </c>
      <c r="D1568" s="34">
        <f>COUNTIFS($A$4:$A$2271,A1568,$B$4:$B$2271,"&gt;"&amp;B1568)</f>
        <v/>
      </c>
      <c r="E1568" s="34">
        <f>IF(D1568&lt;'2_Params'!$B$13,1,0)</f>
        <v/>
      </c>
    </row>
    <row r="1569" ht="15" customHeight="1" s="35">
      <c r="A1569" s="48">
        <f>'1_Raw_Games'!C434</f>
        <v/>
      </c>
      <c r="B1569" s="49">
        <f>'1_Raw_Games'!B434</f>
        <v/>
      </c>
      <c r="C1569" s="44">
        <f>-'1_Raw_Games'!P434</f>
        <v/>
      </c>
      <c r="D1569" s="34">
        <f>COUNTIFS($A$4:$A$2271,A1569,$B$4:$B$2271,"&gt;"&amp;B1569)</f>
        <v/>
      </c>
      <c r="E1569" s="34">
        <f>IF(D1569&lt;'2_Params'!$B$13,1,0)</f>
        <v/>
      </c>
    </row>
    <row r="1570" ht="15" customHeight="1" s="35">
      <c r="A1570" s="48">
        <f>'1_Raw_Games'!C435</f>
        <v/>
      </c>
      <c r="B1570" s="49">
        <f>'1_Raw_Games'!B435</f>
        <v/>
      </c>
      <c r="C1570" s="44">
        <f>-'1_Raw_Games'!P435</f>
        <v/>
      </c>
      <c r="D1570" s="34">
        <f>COUNTIFS($A$4:$A$2271,A1570,$B$4:$B$2271,"&gt;"&amp;B1570)</f>
        <v/>
      </c>
      <c r="E1570" s="34">
        <f>IF(D1570&lt;'2_Params'!$B$13,1,0)</f>
        <v/>
      </c>
    </row>
    <row r="1571" ht="15" customHeight="1" s="35">
      <c r="A1571" s="48">
        <f>'1_Raw_Games'!C436</f>
        <v/>
      </c>
      <c r="B1571" s="49">
        <f>'1_Raw_Games'!B436</f>
        <v/>
      </c>
      <c r="C1571" s="44">
        <f>-'1_Raw_Games'!P436</f>
        <v/>
      </c>
      <c r="D1571" s="34">
        <f>COUNTIFS($A$4:$A$2271,A1571,$B$4:$B$2271,"&gt;"&amp;B1571)</f>
        <v/>
      </c>
      <c r="E1571" s="34">
        <f>IF(D1571&lt;'2_Params'!$B$13,1,0)</f>
        <v/>
      </c>
    </row>
    <row r="1572" ht="15" customHeight="1" s="35">
      <c r="A1572" s="48">
        <f>'1_Raw_Games'!C437</f>
        <v/>
      </c>
      <c r="B1572" s="49">
        <f>'1_Raw_Games'!B437</f>
        <v/>
      </c>
      <c r="C1572" s="44">
        <f>-'1_Raw_Games'!P437</f>
        <v/>
      </c>
      <c r="D1572" s="34">
        <f>COUNTIFS($A$4:$A$2271,A1572,$B$4:$B$2271,"&gt;"&amp;B1572)</f>
        <v/>
      </c>
      <c r="E1572" s="34">
        <f>IF(D1572&lt;'2_Params'!$B$13,1,0)</f>
        <v/>
      </c>
    </row>
    <row r="1573" ht="15" customHeight="1" s="35">
      <c r="A1573" s="48">
        <f>'1_Raw_Games'!C438</f>
        <v/>
      </c>
      <c r="B1573" s="49">
        <f>'1_Raw_Games'!B438</f>
        <v/>
      </c>
      <c r="C1573" s="44">
        <f>-'1_Raw_Games'!P438</f>
        <v/>
      </c>
      <c r="D1573" s="34">
        <f>COUNTIFS($A$4:$A$2271,A1573,$B$4:$B$2271,"&gt;"&amp;B1573)</f>
        <v/>
      </c>
      <c r="E1573" s="34">
        <f>IF(D1573&lt;'2_Params'!$B$13,1,0)</f>
        <v/>
      </c>
    </row>
    <row r="1574" ht="15" customHeight="1" s="35">
      <c r="A1574" s="48">
        <f>'1_Raw_Games'!C439</f>
        <v/>
      </c>
      <c r="B1574" s="49">
        <f>'1_Raw_Games'!B439</f>
        <v/>
      </c>
      <c r="C1574" s="44">
        <f>-'1_Raw_Games'!P439</f>
        <v/>
      </c>
      <c r="D1574" s="34">
        <f>COUNTIFS($A$4:$A$2271,A1574,$B$4:$B$2271,"&gt;"&amp;B1574)</f>
        <v/>
      </c>
      <c r="E1574" s="34">
        <f>IF(D1574&lt;'2_Params'!$B$13,1,0)</f>
        <v/>
      </c>
    </row>
    <row r="1575" ht="15" customHeight="1" s="35">
      <c r="A1575" s="48">
        <f>'1_Raw_Games'!C440</f>
        <v/>
      </c>
      <c r="B1575" s="49">
        <f>'1_Raw_Games'!B440</f>
        <v/>
      </c>
      <c r="C1575" s="44">
        <f>-'1_Raw_Games'!P440</f>
        <v/>
      </c>
      <c r="D1575" s="34">
        <f>COUNTIFS($A$4:$A$2271,A1575,$B$4:$B$2271,"&gt;"&amp;B1575)</f>
        <v/>
      </c>
      <c r="E1575" s="34">
        <f>IF(D1575&lt;'2_Params'!$B$13,1,0)</f>
        <v/>
      </c>
    </row>
    <row r="1576" ht="15" customHeight="1" s="35">
      <c r="A1576" s="48">
        <f>'1_Raw_Games'!C441</f>
        <v/>
      </c>
      <c r="B1576" s="49">
        <f>'1_Raw_Games'!B441</f>
        <v/>
      </c>
      <c r="C1576" s="44">
        <f>-'1_Raw_Games'!P441</f>
        <v/>
      </c>
      <c r="D1576" s="34">
        <f>COUNTIFS($A$4:$A$2271,A1576,$B$4:$B$2271,"&gt;"&amp;B1576)</f>
        <v/>
      </c>
      <c r="E1576" s="34">
        <f>IF(D1576&lt;'2_Params'!$B$13,1,0)</f>
        <v/>
      </c>
    </row>
    <row r="1577" ht="15" customHeight="1" s="35">
      <c r="A1577" s="48">
        <f>'1_Raw_Games'!C442</f>
        <v/>
      </c>
      <c r="B1577" s="49">
        <f>'1_Raw_Games'!B442</f>
        <v/>
      </c>
      <c r="C1577" s="44">
        <f>-'1_Raw_Games'!P442</f>
        <v/>
      </c>
      <c r="D1577" s="34">
        <f>COUNTIFS($A$4:$A$2271,A1577,$B$4:$B$2271,"&gt;"&amp;B1577)</f>
        <v/>
      </c>
      <c r="E1577" s="34">
        <f>IF(D1577&lt;'2_Params'!$B$13,1,0)</f>
        <v/>
      </c>
    </row>
    <row r="1578" ht="15" customHeight="1" s="35">
      <c r="A1578" s="48">
        <f>'1_Raw_Games'!C443</f>
        <v/>
      </c>
      <c r="B1578" s="49">
        <f>'1_Raw_Games'!B443</f>
        <v/>
      </c>
      <c r="C1578" s="44">
        <f>-'1_Raw_Games'!P443</f>
        <v/>
      </c>
      <c r="D1578" s="34">
        <f>COUNTIFS($A$4:$A$2271,A1578,$B$4:$B$2271,"&gt;"&amp;B1578)</f>
        <v/>
      </c>
      <c r="E1578" s="34">
        <f>IF(D1578&lt;'2_Params'!$B$13,1,0)</f>
        <v/>
      </c>
    </row>
    <row r="1579" ht="15" customHeight="1" s="35">
      <c r="A1579" s="48">
        <f>'1_Raw_Games'!C444</f>
        <v/>
      </c>
      <c r="B1579" s="49">
        <f>'1_Raw_Games'!B444</f>
        <v/>
      </c>
      <c r="C1579" s="44">
        <f>-'1_Raw_Games'!P444</f>
        <v/>
      </c>
      <c r="D1579" s="34">
        <f>COUNTIFS($A$4:$A$2271,A1579,$B$4:$B$2271,"&gt;"&amp;B1579)</f>
        <v/>
      </c>
      <c r="E1579" s="34">
        <f>IF(D1579&lt;'2_Params'!$B$13,1,0)</f>
        <v/>
      </c>
    </row>
    <row r="1580" ht="15" customHeight="1" s="35">
      <c r="A1580" s="48">
        <f>'1_Raw_Games'!C445</f>
        <v/>
      </c>
      <c r="B1580" s="49">
        <f>'1_Raw_Games'!B445</f>
        <v/>
      </c>
      <c r="C1580" s="44">
        <f>-'1_Raw_Games'!P445</f>
        <v/>
      </c>
      <c r="D1580" s="34">
        <f>COUNTIFS($A$4:$A$2271,A1580,$B$4:$B$2271,"&gt;"&amp;B1580)</f>
        <v/>
      </c>
      <c r="E1580" s="34">
        <f>IF(D1580&lt;'2_Params'!$B$13,1,0)</f>
        <v/>
      </c>
    </row>
    <row r="1581" ht="15" customHeight="1" s="35">
      <c r="A1581" s="48">
        <f>'1_Raw_Games'!C446</f>
        <v/>
      </c>
      <c r="B1581" s="49">
        <f>'1_Raw_Games'!B446</f>
        <v/>
      </c>
      <c r="C1581" s="44">
        <f>-'1_Raw_Games'!P446</f>
        <v/>
      </c>
      <c r="D1581" s="34">
        <f>COUNTIFS($A$4:$A$2271,A1581,$B$4:$B$2271,"&gt;"&amp;B1581)</f>
        <v/>
      </c>
      <c r="E1581" s="34">
        <f>IF(D1581&lt;'2_Params'!$B$13,1,0)</f>
        <v/>
      </c>
    </row>
    <row r="1582" ht="15" customHeight="1" s="35">
      <c r="A1582" s="48">
        <f>'1_Raw_Games'!C447</f>
        <v/>
      </c>
      <c r="B1582" s="49">
        <f>'1_Raw_Games'!B447</f>
        <v/>
      </c>
      <c r="C1582" s="44">
        <f>-'1_Raw_Games'!P447</f>
        <v/>
      </c>
      <c r="D1582" s="34">
        <f>COUNTIFS($A$4:$A$2271,A1582,$B$4:$B$2271,"&gt;"&amp;B1582)</f>
        <v/>
      </c>
      <c r="E1582" s="34">
        <f>IF(D1582&lt;'2_Params'!$B$13,1,0)</f>
        <v/>
      </c>
    </row>
    <row r="1583" ht="15" customHeight="1" s="35">
      <c r="A1583" s="48">
        <f>'1_Raw_Games'!C448</f>
        <v/>
      </c>
      <c r="B1583" s="49">
        <f>'1_Raw_Games'!B448</f>
        <v/>
      </c>
      <c r="C1583" s="44">
        <f>-'1_Raw_Games'!P448</f>
        <v/>
      </c>
      <c r="D1583" s="34">
        <f>COUNTIFS($A$4:$A$2271,A1583,$B$4:$B$2271,"&gt;"&amp;B1583)</f>
        <v/>
      </c>
      <c r="E1583" s="34">
        <f>IF(D1583&lt;'2_Params'!$B$13,1,0)</f>
        <v/>
      </c>
    </row>
    <row r="1584" ht="15" customHeight="1" s="35">
      <c r="A1584" s="48">
        <f>'1_Raw_Games'!C449</f>
        <v/>
      </c>
      <c r="B1584" s="49">
        <f>'1_Raw_Games'!B449</f>
        <v/>
      </c>
      <c r="C1584" s="44">
        <f>-'1_Raw_Games'!P449</f>
        <v/>
      </c>
      <c r="D1584" s="34">
        <f>COUNTIFS($A$4:$A$2271,A1584,$B$4:$B$2271,"&gt;"&amp;B1584)</f>
        <v/>
      </c>
      <c r="E1584" s="34">
        <f>IF(D1584&lt;'2_Params'!$B$13,1,0)</f>
        <v/>
      </c>
    </row>
    <row r="1585" ht="15" customHeight="1" s="35">
      <c r="A1585" s="48">
        <f>'1_Raw_Games'!C450</f>
        <v/>
      </c>
      <c r="B1585" s="49">
        <f>'1_Raw_Games'!B450</f>
        <v/>
      </c>
      <c r="C1585" s="44">
        <f>-'1_Raw_Games'!P450</f>
        <v/>
      </c>
      <c r="D1585" s="34">
        <f>COUNTIFS($A$4:$A$2271,A1585,$B$4:$B$2271,"&gt;"&amp;B1585)</f>
        <v/>
      </c>
      <c r="E1585" s="34">
        <f>IF(D1585&lt;'2_Params'!$B$13,1,0)</f>
        <v/>
      </c>
    </row>
    <row r="1586" ht="15" customHeight="1" s="35">
      <c r="A1586" s="48">
        <f>'1_Raw_Games'!C451</f>
        <v/>
      </c>
      <c r="B1586" s="49">
        <f>'1_Raw_Games'!B451</f>
        <v/>
      </c>
      <c r="C1586" s="44">
        <f>-'1_Raw_Games'!P451</f>
        <v/>
      </c>
      <c r="D1586" s="34">
        <f>COUNTIFS($A$4:$A$2271,A1586,$B$4:$B$2271,"&gt;"&amp;B1586)</f>
        <v/>
      </c>
      <c r="E1586" s="34">
        <f>IF(D1586&lt;'2_Params'!$B$13,1,0)</f>
        <v/>
      </c>
    </row>
    <row r="1587" ht="15" customHeight="1" s="35">
      <c r="A1587" s="48">
        <f>'1_Raw_Games'!C452</f>
        <v/>
      </c>
      <c r="B1587" s="49">
        <f>'1_Raw_Games'!B452</f>
        <v/>
      </c>
      <c r="C1587" s="44">
        <f>-'1_Raw_Games'!P452</f>
        <v/>
      </c>
      <c r="D1587" s="34">
        <f>COUNTIFS($A$4:$A$2271,A1587,$B$4:$B$2271,"&gt;"&amp;B1587)</f>
        <v/>
      </c>
      <c r="E1587" s="34">
        <f>IF(D1587&lt;'2_Params'!$B$13,1,0)</f>
        <v/>
      </c>
    </row>
    <row r="1588" ht="15" customHeight="1" s="35">
      <c r="A1588" s="48">
        <f>'1_Raw_Games'!C453</f>
        <v/>
      </c>
      <c r="B1588" s="49">
        <f>'1_Raw_Games'!B453</f>
        <v/>
      </c>
      <c r="C1588" s="44">
        <f>-'1_Raw_Games'!P453</f>
        <v/>
      </c>
      <c r="D1588" s="34">
        <f>COUNTIFS($A$4:$A$2271,A1588,$B$4:$B$2271,"&gt;"&amp;B1588)</f>
        <v/>
      </c>
      <c r="E1588" s="34">
        <f>IF(D1588&lt;'2_Params'!$B$13,1,0)</f>
        <v/>
      </c>
    </row>
    <row r="1589" ht="15" customHeight="1" s="35">
      <c r="A1589" s="48">
        <f>'1_Raw_Games'!C454</f>
        <v/>
      </c>
      <c r="B1589" s="49">
        <f>'1_Raw_Games'!B454</f>
        <v/>
      </c>
      <c r="C1589" s="44">
        <f>-'1_Raw_Games'!P454</f>
        <v/>
      </c>
      <c r="D1589" s="34">
        <f>COUNTIFS($A$4:$A$2271,A1589,$B$4:$B$2271,"&gt;"&amp;B1589)</f>
        <v/>
      </c>
      <c r="E1589" s="34">
        <f>IF(D1589&lt;'2_Params'!$B$13,1,0)</f>
        <v/>
      </c>
    </row>
    <row r="1590" ht="15" customHeight="1" s="35">
      <c r="A1590" s="48">
        <f>'1_Raw_Games'!C455</f>
        <v/>
      </c>
      <c r="B1590" s="49">
        <f>'1_Raw_Games'!B455</f>
        <v/>
      </c>
      <c r="C1590" s="44">
        <f>-'1_Raw_Games'!P455</f>
        <v/>
      </c>
      <c r="D1590" s="34">
        <f>COUNTIFS($A$4:$A$2271,A1590,$B$4:$B$2271,"&gt;"&amp;B1590)</f>
        <v/>
      </c>
      <c r="E1590" s="34">
        <f>IF(D1590&lt;'2_Params'!$B$13,1,0)</f>
        <v/>
      </c>
    </row>
    <row r="1591" ht="15" customHeight="1" s="35">
      <c r="A1591" s="48">
        <f>'1_Raw_Games'!C456</f>
        <v/>
      </c>
      <c r="B1591" s="49">
        <f>'1_Raw_Games'!B456</f>
        <v/>
      </c>
      <c r="C1591" s="44">
        <f>-'1_Raw_Games'!P456</f>
        <v/>
      </c>
      <c r="D1591" s="34">
        <f>COUNTIFS($A$4:$A$2271,A1591,$B$4:$B$2271,"&gt;"&amp;B1591)</f>
        <v/>
      </c>
      <c r="E1591" s="34">
        <f>IF(D1591&lt;'2_Params'!$B$13,1,0)</f>
        <v/>
      </c>
    </row>
    <row r="1592" ht="15" customHeight="1" s="35">
      <c r="A1592" s="48">
        <f>'1_Raw_Games'!C457</f>
        <v/>
      </c>
      <c r="B1592" s="49">
        <f>'1_Raw_Games'!B457</f>
        <v/>
      </c>
      <c r="C1592" s="44">
        <f>-'1_Raw_Games'!P457</f>
        <v/>
      </c>
      <c r="D1592" s="34">
        <f>COUNTIFS($A$4:$A$2271,A1592,$B$4:$B$2271,"&gt;"&amp;B1592)</f>
        <v/>
      </c>
      <c r="E1592" s="34">
        <f>IF(D1592&lt;'2_Params'!$B$13,1,0)</f>
        <v/>
      </c>
    </row>
    <row r="1593" ht="15" customHeight="1" s="35">
      <c r="A1593" s="48">
        <f>'1_Raw_Games'!C458</f>
        <v/>
      </c>
      <c r="B1593" s="49">
        <f>'1_Raw_Games'!B458</f>
        <v/>
      </c>
      <c r="C1593" s="44">
        <f>-'1_Raw_Games'!P458</f>
        <v/>
      </c>
      <c r="D1593" s="34">
        <f>COUNTIFS($A$4:$A$2271,A1593,$B$4:$B$2271,"&gt;"&amp;B1593)</f>
        <v/>
      </c>
      <c r="E1593" s="34">
        <f>IF(D1593&lt;'2_Params'!$B$13,1,0)</f>
        <v/>
      </c>
    </row>
    <row r="1594" ht="15" customHeight="1" s="35">
      <c r="A1594" s="48">
        <f>'1_Raw_Games'!C459</f>
        <v/>
      </c>
      <c r="B1594" s="49">
        <f>'1_Raw_Games'!B459</f>
        <v/>
      </c>
      <c r="C1594" s="44">
        <f>-'1_Raw_Games'!P459</f>
        <v/>
      </c>
      <c r="D1594" s="34">
        <f>COUNTIFS($A$4:$A$2271,A1594,$B$4:$B$2271,"&gt;"&amp;B1594)</f>
        <v/>
      </c>
      <c r="E1594" s="34">
        <f>IF(D1594&lt;'2_Params'!$B$13,1,0)</f>
        <v/>
      </c>
    </row>
    <row r="1595" ht="15" customHeight="1" s="35">
      <c r="A1595" s="48">
        <f>'1_Raw_Games'!C460</f>
        <v/>
      </c>
      <c r="B1595" s="49">
        <f>'1_Raw_Games'!B460</f>
        <v/>
      </c>
      <c r="C1595" s="44">
        <f>-'1_Raw_Games'!P460</f>
        <v/>
      </c>
      <c r="D1595" s="34">
        <f>COUNTIFS($A$4:$A$2271,A1595,$B$4:$B$2271,"&gt;"&amp;B1595)</f>
        <v/>
      </c>
      <c r="E1595" s="34">
        <f>IF(D1595&lt;'2_Params'!$B$13,1,0)</f>
        <v/>
      </c>
    </row>
    <row r="1596" ht="15" customHeight="1" s="35">
      <c r="A1596" s="48">
        <f>'1_Raw_Games'!C461</f>
        <v/>
      </c>
      <c r="B1596" s="49">
        <f>'1_Raw_Games'!B461</f>
        <v/>
      </c>
      <c r="C1596" s="44">
        <f>-'1_Raw_Games'!P461</f>
        <v/>
      </c>
      <c r="D1596" s="34">
        <f>COUNTIFS($A$4:$A$2271,A1596,$B$4:$B$2271,"&gt;"&amp;B1596)</f>
        <v/>
      </c>
      <c r="E1596" s="34">
        <f>IF(D1596&lt;'2_Params'!$B$13,1,0)</f>
        <v/>
      </c>
    </row>
    <row r="1597" ht="15" customHeight="1" s="35">
      <c r="A1597" s="48">
        <f>'1_Raw_Games'!C462</f>
        <v/>
      </c>
      <c r="B1597" s="49">
        <f>'1_Raw_Games'!B462</f>
        <v/>
      </c>
      <c r="C1597" s="44">
        <f>-'1_Raw_Games'!P462</f>
        <v/>
      </c>
      <c r="D1597" s="34">
        <f>COUNTIFS($A$4:$A$2271,A1597,$B$4:$B$2271,"&gt;"&amp;B1597)</f>
        <v/>
      </c>
      <c r="E1597" s="34">
        <f>IF(D1597&lt;'2_Params'!$B$13,1,0)</f>
        <v/>
      </c>
    </row>
    <row r="1598" ht="15" customHeight="1" s="35">
      <c r="A1598" s="48">
        <f>'1_Raw_Games'!C463</f>
        <v/>
      </c>
      <c r="B1598" s="49">
        <f>'1_Raw_Games'!B463</f>
        <v/>
      </c>
      <c r="C1598" s="44">
        <f>-'1_Raw_Games'!P463</f>
        <v/>
      </c>
      <c r="D1598" s="34">
        <f>COUNTIFS($A$4:$A$2271,A1598,$B$4:$B$2271,"&gt;"&amp;B1598)</f>
        <v/>
      </c>
      <c r="E1598" s="34">
        <f>IF(D1598&lt;'2_Params'!$B$13,1,0)</f>
        <v/>
      </c>
    </row>
    <row r="1599" ht="15" customHeight="1" s="35">
      <c r="A1599" s="48">
        <f>'1_Raw_Games'!C464</f>
        <v/>
      </c>
      <c r="B1599" s="49">
        <f>'1_Raw_Games'!B464</f>
        <v/>
      </c>
      <c r="C1599" s="44">
        <f>-'1_Raw_Games'!P464</f>
        <v/>
      </c>
      <c r="D1599" s="34">
        <f>COUNTIFS($A$4:$A$2271,A1599,$B$4:$B$2271,"&gt;"&amp;B1599)</f>
        <v/>
      </c>
      <c r="E1599" s="34">
        <f>IF(D1599&lt;'2_Params'!$B$13,1,0)</f>
        <v/>
      </c>
    </row>
    <row r="1600" ht="15" customHeight="1" s="35">
      <c r="A1600" s="48">
        <f>'1_Raw_Games'!C465</f>
        <v/>
      </c>
      <c r="B1600" s="49">
        <f>'1_Raw_Games'!B465</f>
        <v/>
      </c>
      <c r="C1600" s="44">
        <f>-'1_Raw_Games'!P465</f>
        <v/>
      </c>
      <c r="D1600" s="34">
        <f>COUNTIFS($A$4:$A$2271,A1600,$B$4:$B$2271,"&gt;"&amp;B1600)</f>
        <v/>
      </c>
      <c r="E1600" s="34">
        <f>IF(D1600&lt;'2_Params'!$B$13,1,0)</f>
        <v/>
      </c>
    </row>
    <row r="1601" ht="15" customHeight="1" s="35">
      <c r="A1601" s="48">
        <f>'1_Raw_Games'!C466</f>
        <v/>
      </c>
      <c r="B1601" s="49">
        <f>'1_Raw_Games'!B466</f>
        <v/>
      </c>
      <c r="C1601" s="44">
        <f>-'1_Raw_Games'!P466</f>
        <v/>
      </c>
      <c r="D1601" s="34">
        <f>COUNTIFS($A$4:$A$2271,A1601,$B$4:$B$2271,"&gt;"&amp;B1601)</f>
        <v/>
      </c>
      <c r="E1601" s="34">
        <f>IF(D1601&lt;'2_Params'!$B$13,1,0)</f>
        <v/>
      </c>
    </row>
    <row r="1602" ht="15" customHeight="1" s="35">
      <c r="A1602" s="48">
        <f>'1_Raw_Games'!C467</f>
        <v/>
      </c>
      <c r="B1602" s="49">
        <f>'1_Raw_Games'!B467</f>
        <v/>
      </c>
      <c r="C1602" s="44">
        <f>-'1_Raw_Games'!P467</f>
        <v/>
      </c>
      <c r="D1602" s="34">
        <f>COUNTIFS($A$4:$A$2271,A1602,$B$4:$B$2271,"&gt;"&amp;B1602)</f>
        <v/>
      </c>
      <c r="E1602" s="34">
        <f>IF(D1602&lt;'2_Params'!$B$13,1,0)</f>
        <v/>
      </c>
    </row>
    <row r="1603" ht="15" customHeight="1" s="35">
      <c r="A1603" s="48">
        <f>'1_Raw_Games'!C468</f>
        <v/>
      </c>
      <c r="B1603" s="49">
        <f>'1_Raw_Games'!B468</f>
        <v/>
      </c>
      <c r="C1603" s="44">
        <f>-'1_Raw_Games'!P468</f>
        <v/>
      </c>
      <c r="D1603" s="34">
        <f>COUNTIFS($A$4:$A$2271,A1603,$B$4:$B$2271,"&gt;"&amp;B1603)</f>
        <v/>
      </c>
      <c r="E1603" s="34">
        <f>IF(D1603&lt;'2_Params'!$B$13,1,0)</f>
        <v/>
      </c>
    </row>
    <row r="1604" ht="15" customHeight="1" s="35">
      <c r="A1604" s="48">
        <f>'1_Raw_Games'!C469</f>
        <v/>
      </c>
      <c r="B1604" s="49">
        <f>'1_Raw_Games'!B469</f>
        <v/>
      </c>
      <c r="C1604" s="44">
        <f>-'1_Raw_Games'!P469</f>
        <v/>
      </c>
      <c r="D1604" s="34">
        <f>COUNTIFS($A$4:$A$2271,A1604,$B$4:$B$2271,"&gt;"&amp;B1604)</f>
        <v/>
      </c>
      <c r="E1604" s="34">
        <f>IF(D1604&lt;'2_Params'!$B$13,1,0)</f>
        <v/>
      </c>
    </row>
    <row r="1605" ht="15" customHeight="1" s="35">
      <c r="A1605" s="48">
        <f>'1_Raw_Games'!C470</f>
        <v/>
      </c>
      <c r="B1605" s="49">
        <f>'1_Raw_Games'!B470</f>
        <v/>
      </c>
      <c r="C1605" s="44">
        <f>-'1_Raw_Games'!P470</f>
        <v/>
      </c>
      <c r="D1605" s="34">
        <f>COUNTIFS($A$4:$A$2271,A1605,$B$4:$B$2271,"&gt;"&amp;B1605)</f>
        <v/>
      </c>
      <c r="E1605" s="34">
        <f>IF(D1605&lt;'2_Params'!$B$13,1,0)</f>
        <v/>
      </c>
    </row>
    <row r="1606" ht="15" customHeight="1" s="35">
      <c r="A1606" s="48">
        <f>'1_Raw_Games'!C471</f>
        <v/>
      </c>
      <c r="B1606" s="49">
        <f>'1_Raw_Games'!B471</f>
        <v/>
      </c>
      <c r="C1606" s="44">
        <f>-'1_Raw_Games'!P471</f>
        <v/>
      </c>
      <c r="D1606" s="34">
        <f>COUNTIFS($A$4:$A$2271,A1606,$B$4:$B$2271,"&gt;"&amp;B1606)</f>
        <v/>
      </c>
      <c r="E1606" s="34">
        <f>IF(D1606&lt;'2_Params'!$B$13,1,0)</f>
        <v/>
      </c>
    </row>
    <row r="1607" ht="15" customHeight="1" s="35">
      <c r="A1607" s="48">
        <f>'1_Raw_Games'!C472</f>
        <v/>
      </c>
      <c r="B1607" s="49">
        <f>'1_Raw_Games'!B472</f>
        <v/>
      </c>
      <c r="C1607" s="44">
        <f>-'1_Raw_Games'!P472</f>
        <v/>
      </c>
      <c r="D1607" s="34">
        <f>COUNTIFS($A$4:$A$2271,A1607,$B$4:$B$2271,"&gt;"&amp;B1607)</f>
        <v/>
      </c>
      <c r="E1607" s="34">
        <f>IF(D1607&lt;'2_Params'!$B$13,1,0)</f>
        <v/>
      </c>
    </row>
    <row r="1608" ht="15" customHeight="1" s="35">
      <c r="A1608" s="48">
        <f>'1_Raw_Games'!C473</f>
        <v/>
      </c>
      <c r="B1608" s="49">
        <f>'1_Raw_Games'!B473</f>
        <v/>
      </c>
      <c r="C1608" s="44">
        <f>-'1_Raw_Games'!P473</f>
        <v/>
      </c>
      <c r="D1608" s="34">
        <f>COUNTIFS($A$4:$A$2271,A1608,$B$4:$B$2271,"&gt;"&amp;B1608)</f>
        <v/>
      </c>
      <c r="E1608" s="34">
        <f>IF(D1608&lt;'2_Params'!$B$13,1,0)</f>
        <v/>
      </c>
    </row>
    <row r="1609" ht="15" customHeight="1" s="35">
      <c r="A1609" s="48">
        <f>'1_Raw_Games'!C474</f>
        <v/>
      </c>
      <c r="B1609" s="49">
        <f>'1_Raw_Games'!B474</f>
        <v/>
      </c>
      <c r="C1609" s="44">
        <f>-'1_Raw_Games'!P474</f>
        <v/>
      </c>
      <c r="D1609" s="34">
        <f>COUNTIFS($A$4:$A$2271,A1609,$B$4:$B$2271,"&gt;"&amp;B1609)</f>
        <v/>
      </c>
      <c r="E1609" s="34">
        <f>IF(D1609&lt;'2_Params'!$B$13,1,0)</f>
        <v/>
      </c>
    </row>
    <row r="1610" ht="15" customHeight="1" s="35">
      <c r="A1610" s="48">
        <f>'1_Raw_Games'!C475</f>
        <v/>
      </c>
      <c r="B1610" s="49">
        <f>'1_Raw_Games'!B475</f>
        <v/>
      </c>
      <c r="C1610" s="44">
        <f>-'1_Raw_Games'!P475</f>
        <v/>
      </c>
      <c r="D1610" s="34">
        <f>COUNTIFS($A$4:$A$2271,A1610,$B$4:$B$2271,"&gt;"&amp;B1610)</f>
        <v/>
      </c>
      <c r="E1610" s="34">
        <f>IF(D1610&lt;'2_Params'!$B$13,1,0)</f>
        <v/>
      </c>
    </row>
    <row r="1611" ht="15" customHeight="1" s="35">
      <c r="A1611" s="48">
        <f>'1_Raw_Games'!C476</f>
        <v/>
      </c>
      <c r="B1611" s="49">
        <f>'1_Raw_Games'!B476</f>
        <v/>
      </c>
      <c r="C1611" s="44">
        <f>-'1_Raw_Games'!P476</f>
        <v/>
      </c>
      <c r="D1611" s="34">
        <f>COUNTIFS($A$4:$A$2271,A1611,$B$4:$B$2271,"&gt;"&amp;B1611)</f>
        <v/>
      </c>
      <c r="E1611" s="34">
        <f>IF(D1611&lt;'2_Params'!$B$13,1,0)</f>
        <v/>
      </c>
    </row>
    <row r="1612" ht="15" customHeight="1" s="35">
      <c r="A1612" s="48">
        <f>'1_Raw_Games'!C477</f>
        <v/>
      </c>
      <c r="B1612" s="49">
        <f>'1_Raw_Games'!B477</f>
        <v/>
      </c>
      <c r="C1612" s="44">
        <f>-'1_Raw_Games'!P477</f>
        <v/>
      </c>
      <c r="D1612" s="34">
        <f>COUNTIFS($A$4:$A$2271,A1612,$B$4:$B$2271,"&gt;"&amp;B1612)</f>
        <v/>
      </c>
      <c r="E1612" s="34">
        <f>IF(D1612&lt;'2_Params'!$B$13,1,0)</f>
        <v/>
      </c>
    </row>
    <row r="1613" ht="15" customHeight="1" s="35">
      <c r="A1613" s="48">
        <f>'1_Raw_Games'!C478</f>
        <v/>
      </c>
      <c r="B1613" s="49">
        <f>'1_Raw_Games'!B478</f>
        <v/>
      </c>
      <c r="C1613" s="44">
        <f>-'1_Raw_Games'!P478</f>
        <v/>
      </c>
      <c r="D1613" s="34">
        <f>COUNTIFS($A$4:$A$2271,A1613,$B$4:$B$2271,"&gt;"&amp;B1613)</f>
        <v/>
      </c>
      <c r="E1613" s="34">
        <f>IF(D1613&lt;'2_Params'!$B$13,1,0)</f>
        <v/>
      </c>
    </row>
    <row r="1614" ht="15" customHeight="1" s="35">
      <c r="A1614" s="48">
        <f>'1_Raw_Games'!C479</f>
        <v/>
      </c>
      <c r="B1614" s="49">
        <f>'1_Raw_Games'!B479</f>
        <v/>
      </c>
      <c r="C1614" s="44">
        <f>-'1_Raw_Games'!P479</f>
        <v/>
      </c>
      <c r="D1614" s="34">
        <f>COUNTIFS($A$4:$A$2271,A1614,$B$4:$B$2271,"&gt;"&amp;B1614)</f>
        <v/>
      </c>
      <c r="E1614" s="34">
        <f>IF(D1614&lt;'2_Params'!$B$13,1,0)</f>
        <v/>
      </c>
    </row>
    <row r="1615" ht="15" customHeight="1" s="35">
      <c r="A1615" s="48">
        <f>'1_Raw_Games'!C480</f>
        <v/>
      </c>
      <c r="B1615" s="49">
        <f>'1_Raw_Games'!B480</f>
        <v/>
      </c>
      <c r="C1615" s="44">
        <f>-'1_Raw_Games'!P480</f>
        <v/>
      </c>
      <c r="D1615" s="34">
        <f>COUNTIFS($A$4:$A$2271,A1615,$B$4:$B$2271,"&gt;"&amp;B1615)</f>
        <v/>
      </c>
      <c r="E1615" s="34">
        <f>IF(D1615&lt;'2_Params'!$B$13,1,0)</f>
        <v/>
      </c>
    </row>
    <row r="1616" ht="15" customHeight="1" s="35">
      <c r="A1616" s="48">
        <f>'1_Raw_Games'!C481</f>
        <v/>
      </c>
      <c r="B1616" s="49">
        <f>'1_Raw_Games'!B481</f>
        <v/>
      </c>
      <c r="C1616" s="44">
        <f>-'1_Raw_Games'!P481</f>
        <v/>
      </c>
      <c r="D1616" s="34">
        <f>COUNTIFS($A$4:$A$2271,A1616,$B$4:$B$2271,"&gt;"&amp;B1616)</f>
        <v/>
      </c>
      <c r="E1616" s="34">
        <f>IF(D1616&lt;'2_Params'!$B$13,1,0)</f>
        <v/>
      </c>
    </row>
    <row r="1617" ht="15" customHeight="1" s="35">
      <c r="A1617" s="48">
        <f>'1_Raw_Games'!C482</f>
        <v/>
      </c>
      <c r="B1617" s="49">
        <f>'1_Raw_Games'!B482</f>
        <v/>
      </c>
      <c r="C1617" s="44">
        <f>-'1_Raw_Games'!P482</f>
        <v/>
      </c>
      <c r="D1617" s="34">
        <f>COUNTIFS($A$4:$A$2271,A1617,$B$4:$B$2271,"&gt;"&amp;B1617)</f>
        <v/>
      </c>
      <c r="E1617" s="34">
        <f>IF(D1617&lt;'2_Params'!$B$13,1,0)</f>
        <v/>
      </c>
    </row>
    <row r="1618" ht="15" customHeight="1" s="35">
      <c r="A1618" s="48">
        <f>'1_Raw_Games'!C483</f>
        <v/>
      </c>
      <c r="B1618" s="49">
        <f>'1_Raw_Games'!B483</f>
        <v/>
      </c>
      <c r="C1618" s="44">
        <f>-'1_Raw_Games'!P483</f>
        <v/>
      </c>
      <c r="D1618" s="34">
        <f>COUNTIFS($A$4:$A$2271,A1618,$B$4:$B$2271,"&gt;"&amp;B1618)</f>
        <v/>
      </c>
      <c r="E1618" s="34">
        <f>IF(D1618&lt;'2_Params'!$B$13,1,0)</f>
        <v/>
      </c>
    </row>
    <row r="1619" ht="15" customHeight="1" s="35">
      <c r="A1619" s="48">
        <f>'1_Raw_Games'!C484</f>
        <v/>
      </c>
      <c r="B1619" s="49">
        <f>'1_Raw_Games'!B484</f>
        <v/>
      </c>
      <c r="C1619" s="44">
        <f>-'1_Raw_Games'!P484</f>
        <v/>
      </c>
      <c r="D1619" s="34">
        <f>COUNTIFS($A$4:$A$2271,A1619,$B$4:$B$2271,"&gt;"&amp;B1619)</f>
        <v/>
      </c>
      <c r="E1619" s="34">
        <f>IF(D1619&lt;'2_Params'!$B$13,1,0)</f>
        <v/>
      </c>
    </row>
    <row r="1620" ht="15" customHeight="1" s="35">
      <c r="A1620" s="48">
        <f>'1_Raw_Games'!C485</f>
        <v/>
      </c>
      <c r="B1620" s="49">
        <f>'1_Raw_Games'!B485</f>
        <v/>
      </c>
      <c r="C1620" s="44">
        <f>-'1_Raw_Games'!P485</f>
        <v/>
      </c>
      <c r="D1620" s="34">
        <f>COUNTIFS($A$4:$A$2271,A1620,$B$4:$B$2271,"&gt;"&amp;B1620)</f>
        <v/>
      </c>
      <c r="E1620" s="34">
        <f>IF(D1620&lt;'2_Params'!$B$13,1,0)</f>
        <v/>
      </c>
    </row>
    <row r="1621" ht="15" customHeight="1" s="35">
      <c r="A1621" s="48">
        <f>'1_Raw_Games'!C486</f>
        <v/>
      </c>
      <c r="B1621" s="49">
        <f>'1_Raw_Games'!B486</f>
        <v/>
      </c>
      <c r="C1621" s="44">
        <f>-'1_Raw_Games'!P486</f>
        <v/>
      </c>
      <c r="D1621" s="34">
        <f>COUNTIFS($A$4:$A$2271,A1621,$B$4:$B$2271,"&gt;"&amp;B1621)</f>
        <v/>
      </c>
      <c r="E1621" s="34">
        <f>IF(D1621&lt;'2_Params'!$B$13,1,0)</f>
        <v/>
      </c>
    </row>
    <row r="1622" ht="15" customHeight="1" s="35">
      <c r="A1622" s="48">
        <f>'1_Raw_Games'!C487</f>
        <v/>
      </c>
      <c r="B1622" s="49">
        <f>'1_Raw_Games'!B487</f>
        <v/>
      </c>
      <c r="C1622" s="44">
        <f>-'1_Raw_Games'!P487</f>
        <v/>
      </c>
      <c r="D1622" s="34">
        <f>COUNTIFS($A$4:$A$2271,A1622,$B$4:$B$2271,"&gt;"&amp;B1622)</f>
        <v/>
      </c>
      <c r="E1622" s="34">
        <f>IF(D1622&lt;'2_Params'!$B$13,1,0)</f>
        <v/>
      </c>
    </row>
    <row r="1623" ht="15" customHeight="1" s="35">
      <c r="A1623" s="48">
        <f>'1_Raw_Games'!C488</f>
        <v/>
      </c>
      <c r="B1623" s="49">
        <f>'1_Raw_Games'!B488</f>
        <v/>
      </c>
      <c r="C1623" s="44">
        <f>-'1_Raw_Games'!P488</f>
        <v/>
      </c>
      <c r="D1623" s="34">
        <f>COUNTIFS($A$4:$A$2271,A1623,$B$4:$B$2271,"&gt;"&amp;B1623)</f>
        <v/>
      </c>
      <c r="E1623" s="34">
        <f>IF(D1623&lt;'2_Params'!$B$13,1,0)</f>
        <v/>
      </c>
    </row>
    <row r="1624" ht="15" customHeight="1" s="35">
      <c r="A1624" s="48">
        <f>'1_Raw_Games'!C489</f>
        <v/>
      </c>
      <c r="B1624" s="49">
        <f>'1_Raw_Games'!B489</f>
        <v/>
      </c>
      <c r="C1624" s="44">
        <f>-'1_Raw_Games'!P489</f>
        <v/>
      </c>
      <c r="D1624" s="34">
        <f>COUNTIFS($A$4:$A$2271,A1624,$B$4:$B$2271,"&gt;"&amp;B1624)</f>
        <v/>
      </c>
      <c r="E1624" s="34">
        <f>IF(D1624&lt;'2_Params'!$B$13,1,0)</f>
        <v/>
      </c>
    </row>
    <row r="1625" ht="15" customHeight="1" s="35">
      <c r="A1625" s="48">
        <f>'1_Raw_Games'!C490</f>
        <v/>
      </c>
      <c r="B1625" s="49">
        <f>'1_Raw_Games'!B490</f>
        <v/>
      </c>
      <c r="C1625" s="44">
        <f>-'1_Raw_Games'!P490</f>
        <v/>
      </c>
      <c r="D1625" s="34">
        <f>COUNTIFS($A$4:$A$2271,A1625,$B$4:$B$2271,"&gt;"&amp;B1625)</f>
        <v/>
      </c>
      <c r="E1625" s="34">
        <f>IF(D1625&lt;'2_Params'!$B$13,1,0)</f>
        <v/>
      </c>
    </row>
    <row r="1626" ht="15" customHeight="1" s="35">
      <c r="A1626" s="48">
        <f>'1_Raw_Games'!C491</f>
        <v/>
      </c>
      <c r="B1626" s="49">
        <f>'1_Raw_Games'!B491</f>
        <v/>
      </c>
      <c r="C1626" s="44">
        <f>-'1_Raw_Games'!P491</f>
        <v/>
      </c>
      <c r="D1626" s="34">
        <f>COUNTIFS($A$4:$A$2271,A1626,$B$4:$B$2271,"&gt;"&amp;B1626)</f>
        <v/>
      </c>
      <c r="E1626" s="34">
        <f>IF(D1626&lt;'2_Params'!$B$13,1,0)</f>
        <v/>
      </c>
    </row>
    <row r="1627" ht="15" customHeight="1" s="35">
      <c r="A1627" s="48">
        <f>'1_Raw_Games'!C492</f>
        <v/>
      </c>
      <c r="B1627" s="49">
        <f>'1_Raw_Games'!B492</f>
        <v/>
      </c>
      <c r="C1627" s="44">
        <f>-'1_Raw_Games'!P492</f>
        <v/>
      </c>
      <c r="D1627" s="34">
        <f>COUNTIFS($A$4:$A$2271,A1627,$B$4:$B$2271,"&gt;"&amp;B1627)</f>
        <v/>
      </c>
      <c r="E1627" s="34">
        <f>IF(D1627&lt;'2_Params'!$B$13,1,0)</f>
        <v/>
      </c>
    </row>
    <row r="1628" ht="15" customHeight="1" s="35">
      <c r="A1628" s="48">
        <f>'1_Raw_Games'!C493</f>
        <v/>
      </c>
      <c r="B1628" s="49">
        <f>'1_Raw_Games'!B493</f>
        <v/>
      </c>
      <c r="C1628" s="44">
        <f>-'1_Raw_Games'!P493</f>
        <v/>
      </c>
      <c r="D1628" s="34">
        <f>COUNTIFS($A$4:$A$2271,A1628,$B$4:$B$2271,"&gt;"&amp;B1628)</f>
        <v/>
      </c>
      <c r="E1628" s="34">
        <f>IF(D1628&lt;'2_Params'!$B$13,1,0)</f>
        <v/>
      </c>
    </row>
    <row r="1629" ht="15" customHeight="1" s="35">
      <c r="A1629" s="48">
        <f>'1_Raw_Games'!C494</f>
        <v/>
      </c>
      <c r="B1629" s="49">
        <f>'1_Raw_Games'!B494</f>
        <v/>
      </c>
      <c r="C1629" s="44">
        <f>-'1_Raw_Games'!P494</f>
        <v/>
      </c>
      <c r="D1629" s="34">
        <f>COUNTIFS($A$4:$A$2271,A1629,$B$4:$B$2271,"&gt;"&amp;B1629)</f>
        <v/>
      </c>
      <c r="E1629" s="34">
        <f>IF(D1629&lt;'2_Params'!$B$13,1,0)</f>
        <v/>
      </c>
    </row>
    <row r="1630" ht="15" customHeight="1" s="35">
      <c r="A1630" s="48">
        <f>'1_Raw_Games'!C495</f>
        <v/>
      </c>
      <c r="B1630" s="49">
        <f>'1_Raw_Games'!B495</f>
        <v/>
      </c>
      <c r="C1630" s="44">
        <f>-'1_Raw_Games'!P495</f>
        <v/>
      </c>
      <c r="D1630" s="34">
        <f>COUNTIFS($A$4:$A$2271,A1630,$B$4:$B$2271,"&gt;"&amp;B1630)</f>
        <v/>
      </c>
      <c r="E1630" s="34">
        <f>IF(D1630&lt;'2_Params'!$B$13,1,0)</f>
        <v/>
      </c>
    </row>
    <row r="1631" ht="15" customHeight="1" s="35">
      <c r="A1631" s="48">
        <f>'1_Raw_Games'!C496</f>
        <v/>
      </c>
      <c r="B1631" s="49">
        <f>'1_Raw_Games'!B496</f>
        <v/>
      </c>
      <c r="C1631" s="44">
        <f>-'1_Raw_Games'!P496</f>
        <v/>
      </c>
      <c r="D1631" s="34">
        <f>COUNTIFS($A$4:$A$2271,A1631,$B$4:$B$2271,"&gt;"&amp;B1631)</f>
        <v/>
      </c>
      <c r="E1631" s="34">
        <f>IF(D1631&lt;'2_Params'!$B$13,1,0)</f>
        <v/>
      </c>
    </row>
    <row r="1632" ht="15" customHeight="1" s="35">
      <c r="A1632" s="48">
        <f>'1_Raw_Games'!C497</f>
        <v/>
      </c>
      <c r="B1632" s="49">
        <f>'1_Raw_Games'!B497</f>
        <v/>
      </c>
      <c r="C1632" s="44">
        <f>-'1_Raw_Games'!P497</f>
        <v/>
      </c>
      <c r="D1632" s="34">
        <f>COUNTIFS($A$4:$A$2271,A1632,$B$4:$B$2271,"&gt;"&amp;B1632)</f>
        <v/>
      </c>
      <c r="E1632" s="34">
        <f>IF(D1632&lt;'2_Params'!$B$13,1,0)</f>
        <v/>
      </c>
    </row>
    <row r="1633" ht="15" customHeight="1" s="35">
      <c r="A1633" s="48">
        <f>'1_Raw_Games'!C498</f>
        <v/>
      </c>
      <c r="B1633" s="49">
        <f>'1_Raw_Games'!B498</f>
        <v/>
      </c>
      <c r="C1633" s="44">
        <f>-'1_Raw_Games'!P498</f>
        <v/>
      </c>
      <c r="D1633" s="34">
        <f>COUNTIFS($A$4:$A$2271,A1633,$B$4:$B$2271,"&gt;"&amp;B1633)</f>
        <v/>
      </c>
      <c r="E1633" s="34">
        <f>IF(D1633&lt;'2_Params'!$B$13,1,0)</f>
        <v/>
      </c>
    </row>
    <row r="1634" ht="15" customHeight="1" s="35">
      <c r="A1634" s="48">
        <f>'1_Raw_Games'!C499</f>
        <v/>
      </c>
      <c r="B1634" s="49">
        <f>'1_Raw_Games'!B499</f>
        <v/>
      </c>
      <c r="C1634" s="44">
        <f>-'1_Raw_Games'!P499</f>
        <v/>
      </c>
      <c r="D1634" s="34">
        <f>COUNTIFS($A$4:$A$2271,A1634,$B$4:$B$2271,"&gt;"&amp;B1634)</f>
        <v/>
      </c>
      <c r="E1634" s="34">
        <f>IF(D1634&lt;'2_Params'!$B$13,1,0)</f>
        <v/>
      </c>
    </row>
    <row r="1635" ht="15" customHeight="1" s="35">
      <c r="A1635" s="48">
        <f>'1_Raw_Games'!C500</f>
        <v/>
      </c>
      <c r="B1635" s="49">
        <f>'1_Raw_Games'!B500</f>
        <v/>
      </c>
      <c r="C1635" s="44">
        <f>-'1_Raw_Games'!P500</f>
        <v/>
      </c>
      <c r="D1635" s="34">
        <f>COUNTIFS($A$4:$A$2271,A1635,$B$4:$B$2271,"&gt;"&amp;B1635)</f>
        <v/>
      </c>
      <c r="E1635" s="34">
        <f>IF(D1635&lt;'2_Params'!$B$13,1,0)</f>
        <v/>
      </c>
    </row>
    <row r="1636" ht="15" customHeight="1" s="35">
      <c r="A1636" s="48">
        <f>'1_Raw_Games'!C501</f>
        <v/>
      </c>
      <c r="B1636" s="49">
        <f>'1_Raw_Games'!B501</f>
        <v/>
      </c>
      <c r="C1636" s="44">
        <f>-'1_Raw_Games'!P501</f>
        <v/>
      </c>
      <c r="D1636" s="34">
        <f>COUNTIFS($A$4:$A$2271,A1636,$B$4:$B$2271,"&gt;"&amp;B1636)</f>
        <v/>
      </c>
      <c r="E1636" s="34">
        <f>IF(D1636&lt;'2_Params'!$B$13,1,0)</f>
        <v/>
      </c>
    </row>
    <row r="1637" ht="15" customHeight="1" s="35">
      <c r="A1637" s="48">
        <f>'1_Raw_Games'!C502</f>
        <v/>
      </c>
      <c r="B1637" s="49">
        <f>'1_Raw_Games'!B502</f>
        <v/>
      </c>
      <c r="C1637" s="44">
        <f>-'1_Raw_Games'!P502</f>
        <v/>
      </c>
      <c r="D1637" s="34">
        <f>COUNTIFS($A$4:$A$2271,A1637,$B$4:$B$2271,"&gt;"&amp;B1637)</f>
        <v/>
      </c>
      <c r="E1637" s="34">
        <f>IF(D1637&lt;'2_Params'!$B$13,1,0)</f>
        <v/>
      </c>
    </row>
    <row r="1638" ht="15" customHeight="1" s="35">
      <c r="A1638" s="48">
        <f>'1_Raw_Games'!C503</f>
        <v/>
      </c>
      <c r="B1638" s="49">
        <f>'1_Raw_Games'!B503</f>
        <v/>
      </c>
      <c r="C1638" s="44">
        <f>-'1_Raw_Games'!P503</f>
        <v/>
      </c>
      <c r="D1638" s="34">
        <f>COUNTIFS($A$4:$A$2271,A1638,$B$4:$B$2271,"&gt;"&amp;B1638)</f>
        <v/>
      </c>
      <c r="E1638" s="34">
        <f>IF(D1638&lt;'2_Params'!$B$13,1,0)</f>
        <v/>
      </c>
    </row>
    <row r="1639" ht="15" customHeight="1" s="35">
      <c r="A1639" s="48">
        <f>'1_Raw_Games'!C504</f>
        <v/>
      </c>
      <c r="B1639" s="49">
        <f>'1_Raw_Games'!B504</f>
        <v/>
      </c>
      <c r="C1639" s="44">
        <f>-'1_Raw_Games'!P504</f>
        <v/>
      </c>
      <c r="D1639" s="34">
        <f>COUNTIFS($A$4:$A$2271,A1639,$B$4:$B$2271,"&gt;"&amp;B1639)</f>
        <v/>
      </c>
      <c r="E1639" s="34">
        <f>IF(D1639&lt;'2_Params'!$B$13,1,0)</f>
        <v/>
      </c>
    </row>
    <row r="1640" ht="15" customHeight="1" s="35">
      <c r="A1640" s="48">
        <f>'1_Raw_Games'!C505</f>
        <v/>
      </c>
      <c r="B1640" s="49">
        <f>'1_Raw_Games'!B505</f>
        <v/>
      </c>
      <c r="C1640" s="44">
        <f>-'1_Raw_Games'!P505</f>
        <v/>
      </c>
      <c r="D1640" s="34">
        <f>COUNTIFS($A$4:$A$2271,A1640,$B$4:$B$2271,"&gt;"&amp;B1640)</f>
        <v/>
      </c>
      <c r="E1640" s="34">
        <f>IF(D1640&lt;'2_Params'!$B$13,1,0)</f>
        <v/>
      </c>
    </row>
    <row r="1641" ht="15" customHeight="1" s="35">
      <c r="A1641" s="48">
        <f>'1_Raw_Games'!C506</f>
        <v/>
      </c>
      <c r="B1641" s="49">
        <f>'1_Raw_Games'!B506</f>
        <v/>
      </c>
      <c r="C1641" s="44">
        <f>-'1_Raw_Games'!P506</f>
        <v/>
      </c>
      <c r="D1641" s="34">
        <f>COUNTIFS($A$4:$A$2271,A1641,$B$4:$B$2271,"&gt;"&amp;B1641)</f>
        <v/>
      </c>
      <c r="E1641" s="34">
        <f>IF(D1641&lt;'2_Params'!$B$13,1,0)</f>
        <v/>
      </c>
    </row>
    <row r="1642" ht="15" customHeight="1" s="35">
      <c r="A1642" s="48">
        <f>'1_Raw_Games'!C507</f>
        <v/>
      </c>
      <c r="B1642" s="49">
        <f>'1_Raw_Games'!B507</f>
        <v/>
      </c>
      <c r="C1642" s="44">
        <f>-'1_Raw_Games'!P507</f>
        <v/>
      </c>
      <c r="D1642" s="34">
        <f>COUNTIFS($A$4:$A$2271,A1642,$B$4:$B$2271,"&gt;"&amp;B1642)</f>
        <v/>
      </c>
      <c r="E1642" s="34">
        <f>IF(D1642&lt;'2_Params'!$B$13,1,0)</f>
        <v/>
      </c>
    </row>
    <row r="1643" ht="15" customHeight="1" s="35">
      <c r="A1643" s="48">
        <f>'1_Raw_Games'!C508</f>
        <v/>
      </c>
      <c r="B1643" s="49">
        <f>'1_Raw_Games'!B508</f>
        <v/>
      </c>
      <c r="C1643" s="44">
        <f>-'1_Raw_Games'!P508</f>
        <v/>
      </c>
      <c r="D1643" s="34">
        <f>COUNTIFS($A$4:$A$2271,A1643,$B$4:$B$2271,"&gt;"&amp;B1643)</f>
        <v/>
      </c>
      <c r="E1643" s="34">
        <f>IF(D1643&lt;'2_Params'!$B$13,1,0)</f>
        <v/>
      </c>
    </row>
    <row r="1644" ht="15" customHeight="1" s="35">
      <c r="A1644" s="48">
        <f>'1_Raw_Games'!C509</f>
        <v/>
      </c>
      <c r="B1644" s="49">
        <f>'1_Raw_Games'!B509</f>
        <v/>
      </c>
      <c r="C1644" s="44">
        <f>-'1_Raw_Games'!P509</f>
        <v/>
      </c>
      <c r="D1644" s="34">
        <f>COUNTIFS($A$4:$A$2271,A1644,$B$4:$B$2271,"&gt;"&amp;B1644)</f>
        <v/>
      </c>
      <c r="E1644" s="34">
        <f>IF(D1644&lt;'2_Params'!$B$13,1,0)</f>
        <v/>
      </c>
    </row>
    <row r="1645" ht="15" customHeight="1" s="35">
      <c r="A1645" s="48">
        <f>'1_Raw_Games'!C510</f>
        <v/>
      </c>
      <c r="B1645" s="49">
        <f>'1_Raw_Games'!B510</f>
        <v/>
      </c>
      <c r="C1645" s="44">
        <f>-'1_Raw_Games'!P510</f>
        <v/>
      </c>
      <c r="D1645" s="34">
        <f>COUNTIFS($A$4:$A$2271,A1645,$B$4:$B$2271,"&gt;"&amp;B1645)</f>
        <v/>
      </c>
      <c r="E1645" s="34">
        <f>IF(D1645&lt;'2_Params'!$B$13,1,0)</f>
        <v/>
      </c>
    </row>
    <row r="1646" ht="15" customHeight="1" s="35">
      <c r="A1646" s="48">
        <f>'1_Raw_Games'!C511</f>
        <v/>
      </c>
      <c r="B1646" s="49">
        <f>'1_Raw_Games'!B511</f>
        <v/>
      </c>
      <c r="C1646" s="44">
        <f>-'1_Raw_Games'!P511</f>
        <v/>
      </c>
      <c r="D1646" s="34">
        <f>COUNTIFS($A$4:$A$2271,A1646,$B$4:$B$2271,"&gt;"&amp;B1646)</f>
        <v/>
      </c>
      <c r="E1646" s="34">
        <f>IF(D1646&lt;'2_Params'!$B$13,1,0)</f>
        <v/>
      </c>
    </row>
    <row r="1647" ht="15" customHeight="1" s="35">
      <c r="A1647" s="48">
        <f>'1_Raw_Games'!C512</f>
        <v/>
      </c>
      <c r="B1647" s="49">
        <f>'1_Raw_Games'!B512</f>
        <v/>
      </c>
      <c r="C1647" s="44">
        <f>-'1_Raw_Games'!P512</f>
        <v/>
      </c>
      <c r="D1647" s="34">
        <f>COUNTIFS($A$4:$A$2271,A1647,$B$4:$B$2271,"&gt;"&amp;B1647)</f>
        <v/>
      </c>
      <c r="E1647" s="34">
        <f>IF(D1647&lt;'2_Params'!$B$13,1,0)</f>
        <v/>
      </c>
    </row>
    <row r="1648" ht="15" customHeight="1" s="35">
      <c r="A1648" s="48">
        <f>'1_Raw_Games'!C513</f>
        <v/>
      </c>
      <c r="B1648" s="49">
        <f>'1_Raw_Games'!B513</f>
        <v/>
      </c>
      <c r="C1648" s="44">
        <f>-'1_Raw_Games'!P513</f>
        <v/>
      </c>
      <c r="D1648" s="34">
        <f>COUNTIFS($A$4:$A$2271,A1648,$B$4:$B$2271,"&gt;"&amp;B1648)</f>
        <v/>
      </c>
      <c r="E1648" s="34">
        <f>IF(D1648&lt;'2_Params'!$B$13,1,0)</f>
        <v/>
      </c>
    </row>
    <row r="1649" ht="15" customHeight="1" s="35">
      <c r="A1649" s="48">
        <f>'1_Raw_Games'!C514</f>
        <v/>
      </c>
      <c r="B1649" s="49">
        <f>'1_Raw_Games'!B514</f>
        <v/>
      </c>
      <c r="C1649" s="44">
        <f>-'1_Raw_Games'!P514</f>
        <v/>
      </c>
      <c r="D1649" s="34">
        <f>COUNTIFS($A$4:$A$2271,A1649,$B$4:$B$2271,"&gt;"&amp;B1649)</f>
        <v/>
      </c>
      <c r="E1649" s="34">
        <f>IF(D1649&lt;'2_Params'!$B$13,1,0)</f>
        <v/>
      </c>
    </row>
    <row r="1650" ht="15" customHeight="1" s="35">
      <c r="A1650" s="48">
        <f>'1_Raw_Games'!C515</f>
        <v/>
      </c>
      <c r="B1650" s="49">
        <f>'1_Raw_Games'!B515</f>
        <v/>
      </c>
      <c r="C1650" s="44">
        <f>-'1_Raw_Games'!P515</f>
        <v/>
      </c>
      <c r="D1650" s="34">
        <f>COUNTIFS($A$4:$A$2271,A1650,$B$4:$B$2271,"&gt;"&amp;B1650)</f>
        <v/>
      </c>
      <c r="E1650" s="34">
        <f>IF(D1650&lt;'2_Params'!$B$13,1,0)</f>
        <v/>
      </c>
    </row>
    <row r="1651" ht="15" customHeight="1" s="35">
      <c r="A1651" s="48">
        <f>'1_Raw_Games'!C516</f>
        <v/>
      </c>
      <c r="B1651" s="49">
        <f>'1_Raw_Games'!B516</f>
        <v/>
      </c>
      <c r="C1651" s="44">
        <f>-'1_Raw_Games'!P516</f>
        <v/>
      </c>
      <c r="D1651" s="34">
        <f>COUNTIFS($A$4:$A$2271,A1651,$B$4:$B$2271,"&gt;"&amp;B1651)</f>
        <v/>
      </c>
      <c r="E1651" s="34">
        <f>IF(D1651&lt;'2_Params'!$B$13,1,0)</f>
        <v/>
      </c>
    </row>
    <row r="1652" ht="15" customHeight="1" s="35">
      <c r="A1652" s="48">
        <f>'1_Raw_Games'!C517</f>
        <v/>
      </c>
      <c r="B1652" s="49">
        <f>'1_Raw_Games'!B517</f>
        <v/>
      </c>
      <c r="C1652" s="44">
        <f>-'1_Raw_Games'!P517</f>
        <v/>
      </c>
      <c r="D1652" s="34">
        <f>COUNTIFS($A$4:$A$2271,A1652,$B$4:$B$2271,"&gt;"&amp;B1652)</f>
        <v/>
      </c>
      <c r="E1652" s="34">
        <f>IF(D1652&lt;'2_Params'!$B$13,1,0)</f>
        <v/>
      </c>
    </row>
    <row r="1653" ht="15" customHeight="1" s="35">
      <c r="A1653" s="48">
        <f>'1_Raw_Games'!C518</f>
        <v/>
      </c>
      <c r="B1653" s="49">
        <f>'1_Raw_Games'!B518</f>
        <v/>
      </c>
      <c r="C1653" s="44">
        <f>-'1_Raw_Games'!P518</f>
        <v/>
      </c>
      <c r="D1653" s="34">
        <f>COUNTIFS($A$4:$A$2271,A1653,$B$4:$B$2271,"&gt;"&amp;B1653)</f>
        <v/>
      </c>
      <c r="E1653" s="34">
        <f>IF(D1653&lt;'2_Params'!$B$13,1,0)</f>
        <v/>
      </c>
    </row>
    <row r="1654" ht="15" customHeight="1" s="35">
      <c r="A1654" s="48">
        <f>'1_Raw_Games'!C519</f>
        <v/>
      </c>
      <c r="B1654" s="49">
        <f>'1_Raw_Games'!B519</f>
        <v/>
      </c>
      <c r="C1654" s="44">
        <f>-'1_Raw_Games'!P519</f>
        <v/>
      </c>
      <c r="D1654" s="34">
        <f>COUNTIFS($A$4:$A$2271,A1654,$B$4:$B$2271,"&gt;"&amp;B1654)</f>
        <v/>
      </c>
      <c r="E1654" s="34">
        <f>IF(D1654&lt;'2_Params'!$B$13,1,0)</f>
        <v/>
      </c>
    </row>
    <row r="1655" ht="15" customHeight="1" s="35">
      <c r="A1655" s="48">
        <f>'1_Raw_Games'!C520</f>
        <v/>
      </c>
      <c r="B1655" s="49">
        <f>'1_Raw_Games'!B520</f>
        <v/>
      </c>
      <c r="C1655" s="44">
        <f>-'1_Raw_Games'!P520</f>
        <v/>
      </c>
      <c r="D1655" s="34">
        <f>COUNTIFS($A$4:$A$2271,A1655,$B$4:$B$2271,"&gt;"&amp;B1655)</f>
        <v/>
      </c>
      <c r="E1655" s="34">
        <f>IF(D1655&lt;'2_Params'!$B$13,1,0)</f>
        <v/>
      </c>
    </row>
    <row r="1656" ht="15" customHeight="1" s="35">
      <c r="A1656" s="48">
        <f>'1_Raw_Games'!C521</f>
        <v/>
      </c>
      <c r="B1656" s="49">
        <f>'1_Raw_Games'!B521</f>
        <v/>
      </c>
      <c r="C1656" s="44">
        <f>-'1_Raw_Games'!P521</f>
        <v/>
      </c>
      <c r="D1656" s="34">
        <f>COUNTIFS($A$4:$A$2271,A1656,$B$4:$B$2271,"&gt;"&amp;B1656)</f>
        <v/>
      </c>
      <c r="E1656" s="34">
        <f>IF(D1656&lt;'2_Params'!$B$13,1,0)</f>
        <v/>
      </c>
    </row>
    <row r="1657" ht="15" customHeight="1" s="35">
      <c r="A1657" s="48">
        <f>'1_Raw_Games'!C522</f>
        <v/>
      </c>
      <c r="B1657" s="49">
        <f>'1_Raw_Games'!B522</f>
        <v/>
      </c>
      <c r="C1657" s="44">
        <f>-'1_Raw_Games'!P522</f>
        <v/>
      </c>
      <c r="D1657" s="34">
        <f>COUNTIFS($A$4:$A$2271,A1657,$B$4:$B$2271,"&gt;"&amp;B1657)</f>
        <v/>
      </c>
      <c r="E1657" s="34">
        <f>IF(D1657&lt;'2_Params'!$B$13,1,0)</f>
        <v/>
      </c>
    </row>
    <row r="1658" ht="15" customHeight="1" s="35">
      <c r="A1658" s="48">
        <f>'1_Raw_Games'!C523</f>
        <v/>
      </c>
      <c r="B1658" s="49">
        <f>'1_Raw_Games'!B523</f>
        <v/>
      </c>
      <c r="C1658" s="44">
        <f>-'1_Raw_Games'!P523</f>
        <v/>
      </c>
      <c r="D1658" s="34">
        <f>COUNTIFS($A$4:$A$2271,A1658,$B$4:$B$2271,"&gt;"&amp;B1658)</f>
        <v/>
      </c>
      <c r="E1658" s="34">
        <f>IF(D1658&lt;'2_Params'!$B$13,1,0)</f>
        <v/>
      </c>
    </row>
    <row r="1659" ht="15" customHeight="1" s="35">
      <c r="A1659" s="48">
        <f>'1_Raw_Games'!C524</f>
        <v/>
      </c>
      <c r="B1659" s="49">
        <f>'1_Raw_Games'!B524</f>
        <v/>
      </c>
      <c r="C1659" s="44">
        <f>-'1_Raw_Games'!P524</f>
        <v/>
      </c>
      <c r="D1659" s="34">
        <f>COUNTIFS($A$4:$A$2271,A1659,$B$4:$B$2271,"&gt;"&amp;B1659)</f>
        <v/>
      </c>
      <c r="E1659" s="34">
        <f>IF(D1659&lt;'2_Params'!$B$13,1,0)</f>
        <v/>
      </c>
    </row>
    <row r="1660" ht="15" customHeight="1" s="35">
      <c r="A1660" s="48">
        <f>'1_Raw_Games'!C525</f>
        <v/>
      </c>
      <c r="B1660" s="49">
        <f>'1_Raw_Games'!B525</f>
        <v/>
      </c>
      <c r="C1660" s="44">
        <f>-'1_Raw_Games'!P525</f>
        <v/>
      </c>
      <c r="D1660" s="34">
        <f>COUNTIFS($A$4:$A$2271,A1660,$B$4:$B$2271,"&gt;"&amp;B1660)</f>
        <v/>
      </c>
      <c r="E1660" s="34">
        <f>IF(D1660&lt;'2_Params'!$B$13,1,0)</f>
        <v/>
      </c>
    </row>
    <row r="1661" ht="15" customHeight="1" s="35">
      <c r="A1661" s="48">
        <f>'1_Raw_Games'!C526</f>
        <v/>
      </c>
      <c r="B1661" s="49">
        <f>'1_Raw_Games'!B526</f>
        <v/>
      </c>
      <c r="C1661" s="44">
        <f>-'1_Raw_Games'!P526</f>
        <v/>
      </c>
      <c r="D1661" s="34">
        <f>COUNTIFS($A$4:$A$2271,A1661,$B$4:$B$2271,"&gt;"&amp;B1661)</f>
        <v/>
      </c>
      <c r="E1661" s="34">
        <f>IF(D1661&lt;'2_Params'!$B$13,1,0)</f>
        <v/>
      </c>
    </row>
    <row r="1662" ht="15" customHeight="1" s="35">
      <c r="A1662" s="48">
        <f>'1_Raw_Games'!C527</f>
        <v/>
      </c>
      <c r="B1662" s="49">
        <f>'1_Raw_Games'!B527</f>
        <v/>
      </c>
      <c r="C1662" s="44">
        <f>-'1_Raw_Games'!P527</f>
        <v/>
      </c>
      <c r="D1662" s="34">
        <f>COUNTIFS($A$4:$A$2271,A1662,$B$4:$B$2271,"&gt;"&amp;B1662)</f>
        <v/>
      </c>
      <c r="E1662" s="34">
        <f>IF(D1662&lt;'2_Params'!$B$13,1,0)</f>
        <v/>
      </c>
    </row>
    <row r="1663" ht="15" customHeight="1" s="35">
      <c r="A1663" s="48">
        <f>'1_Raw_Games'!C528</f>
        <v/>
      </c>
      <c r="B1663" s="49">
        <f>'1_Raw_Games'!B528</f>
        <v/>
      </c>
      <c r="C1663" s="44">
        <f>-'1_Raw_Games'!P528</f>
        <v/>
      </c>
      <c r="D1663" s="34">
        <f>COUNTIFS($A$4:$A$2271,A1663,$B$4:$B$2271,"&gt;"&amp;B1663)</f>
        <v/>
      </c>
      <c r="E1663" s="34">
        <f>IF(D1663&lt;'2_Params'!$B$13,1,0)</f>
        <v/>
      </c>
    </row>
    <row r="1664" ht="15" customHeight="1" s="35">
      <c r="A1664" s="48">
        <f>'1_Raw_Games'!C529</f>
        <v/>
      </c>
      <c r="B1664" s="49">
        <f>'1_Raw_Games'!B529</f>
        <v/>
      </c>
      <c r="C1664" s="44">
        <f>-'1_Raw_Games'!P529</f>
        <v/>
      </c>
      <c r="D1664" s="34">
        <f>COUNTIFS($A$4:$A$2271,A1664,$B$4:$B$2271,"&gt;"&amp;B1664)</f>
        <v/>
      </c>
      <c r="E1664" s="34">
        <f>IF(D1664&lt;'2_Params'!$B$13,1,0)</f>
        <v/>
      </c>
    </row>
    <row r="1665" ht="15" customHeight="1" s="35">
      <c r="A1665" s="48">
        <f>'1_Raw_Games'!C530</f>
        <v/>
      </c>
      <c r="B1665" s="49">
        <f>'1_Raw_Games'!B530</f>
        <v/>
      </c>
      <c r="C1665" s="44">
        <f>-'1_Raw_Games'!P530</f>
        <v/>
      </c>
      <c r="D1665" s="34">
        <f>COUNTIFS($A$4:$A$2271,A1665,$B$4:$B$2271,"&gt;"&amp;B1665)</f>
        <v/>
      </c>
      <c r="E1665" s="34">
        <f>IF(D1665&lt;'2_Params'!$B$13,1,0)</f>
        <v/>
      </c>
    </row>
    <row r="1666" ht="15" customHeight="1" s="35">
      <c r="A1666" s="48">
        <f>'1_Raw_Games'!C531</f>
        <v/>
      </c>
      <c r="B1666" s="49">
        <f>'1_Raw_Games'!B531</f>
        <v/>
      </c>
      <c r="C1666" s="44">
        <f>-'1_Raw_Games'!P531</f>
        <v/>
      </c>
      <c r="D1666" s="34">
        <f>COUNTIFS($A$4:$A$2271,A1666,$B$4:$B$2271,"&gt;"&amp;B1666)</f>
        <v/>
      </c>
      <c r="E1666" s="34">
        <f>IF(D1666&lt;'2_Params'!$B$13,1,0)</f>
        <v/>
      </c>
    </row>
    <row r="1667" ht="15" customHeight="1" s="35">
      <c r="A1667" s="48">
        <f>'1_Raw_Games'!C532</f>
        <v/>
      </c>
      <c r="B1667" s="49">
        <f>'1_Raw_Games'!B532</f>
        <v/>
      </c>
      <c r="C1667" s="44">
        <f>-'1_Raw_Games'!P532</f>
        <v/>
      </c>
      <c r="D1667" s="34">
        <f>COUNTIFS($A$4:$A$2271,A1667,$B$4:$B$2271,"&gt;"&amp;B1667)</f>
        <v/>
      </c>
      <c r="E1667" s="34">
        <f>IF(D1667&lt;'2_Params'!$B$13,1,0)</f>
        <v/>
      </c>
    </row>
    <row r="1668" ht="15" customHeight="1" s="35">
      <c r="A1668" s="48">
        <f>'1_Raw_Games'!C533</f>
        <v/>
      </c>
      <c r="B1668" s="49">
        <f>'1_Raw_Games'!B533</f>
        <v/>
      </c>
      <c r="C1668" s="44">
        <f>-'1_Raw_Games'!P533</f>
        <v/>
      </c>
      <c r="D1668" s="34">
        <f>COUNTIFS($A$4:$A$2271,A1668,$B$4:$B$2271,"&gt;"&amp;B1668)</f>
        <v/>
      </c>
      <c r="E1668" s="34">
        <f>IF(D1668&lt;'2_Params'!$B$13,1,0)</f>
        <v/>
      </c>
    </row>
    <row r="1669" ht="15" customHeight="1" s="35">
      <c r="A1669" s="48">
        <f>'1_Raw_Games'!C534</f>
        <v/>
      </c>
      <c r="B1669" s="49">
        <f>'1_Raw_Games'!B534</f>
        <v/>
      </c>
      <c r="C1669" s="44">
        <f>-'1_Raw_Games'!P534</f>
        <v/>
      </c>
      <c r="D1669" s="34">
        <f>COUNTIFS($A$4:$A$2271,A1669,$B$4:$B$2271,"&gt;"&amp;B1669)</f>
        <v/>
      </c>
      <c r="E1669" s="34">
        <f>IF(D1669&lt;'2_Params'!$B$13,1,0)</f>
        <v/>
      </c>
    </row>
    <row r="1670" ht="15" customHeight="1" s="35">
      <c r="A1670" s="48">
        <f>'1_Raw_Games'!C535</f>
        <v/>
      </c>
      <c r="B1670" s="49">
        <f>'1_Raw_Games'!B535</f>
        <v/>
      </c>
      <c r="C1670" s="44">
        <f>-'1_Raw_Games'!P535</f>
        <v/>
      </c>
      <c r="D1670" s="34">
        <f>COUNTIFS($A$4:$A$2271,A1670,$B$4:$B$2271,"&gt;"&amp;B1670)</f>
        <v/>
      </c>
      <c r="E1670" s="34">
        <f>IF(D1670&lt;'2_Params'!$B$13,1,0)</f>
        <v/>
      </c>
    </row>
    <row r="1671" ht="15" customHeight="1" s="35">
      <c r="A1671" s="48">
        <f>'1_Raw_Games'!C536</f>
        <v/>
      </c>
      <c r="B1671" s="49">
        <f>'1_Raw_Games'!B536</f>
        <v/>
      </c>
      <c r="C1671" s="44">
        <f>-'1_Raw_Games'!P536</f>
        <v/>
      </c>
      <c r="D1671" s="34">
        <f>COUNTIFS($A$4:$A$2271,A1671,$B$4:$B$2271,"&gt;"&amp;B1671)</f>
        <v/>
      </c>
      <c r="E1671" s="34">
        <f>IF(D1671&lt;'2_Params'!$B$13,1,0)</f>
        <v/>
      </c>
    </row>
    <row r="1672" ht="15" customHeight="1" s="35">
      <c r="A1672" s="48">
        <f>'1_Raw_Games'!C537</f>
        <v/>
      </c>
      <c r="B1672" s="49">
        <f>'1_Raw_Games'!B537</f>
        <v/>
      </c>
      <c r="C1672" s="44">
        <f>-'1_Raw_Games'!P537</f>
        <v/>
      </c>
      <c r="D1672" s="34">
        <f>COUNTIFS($A$4:$A$2271,A1672,$B$4:$B$2271,"&gt;"&amp;B1672)</f>
        <v/>
      </c>
      <c r="E1672" s="34">
        <f>IF(D1672&lt;'2_Params'!$B$13,1,0)</f>
        <v/>
      </c>
    </row>
    <row r="1673" ht="15" customHeight="1" s="35">
      <c r="A1673" s="48">
        <f>'1_Raw_Games'!C538</f>
        <v/>
      </c>
      <c r="B1673" s="49">
        <f>'1_Raw_Games'!B538</f>
        <v/>
      </c>
      <c r="C1673" s="44">
        <f>-'1_Raw_Games'!P538</f>
        <v/>
      </c>
      <c r="D1673" s="34">
        <f>COUNTIFS($A$4:$A$2271,A1673,$B$4:$B$2271,"&gt;"&amp;B1673)</f>
        <v/>
      </c>
      <c r="E1673" s="34">
        <f>IF(D1673&lt;'2_Params'!$B$13,1,0)</f>
        <v/>
      </c>
    </row>
    <row r="1674" ht="15" customHeight="1" s="35">
      <c r="A1674" s="48">
        <f>'1_Raw_Games'!C539</f>
        <v/>
      </c>
      <c r="B1674" s="49">
        <f>'1_Raw_Games'!B539</f>
        <v/>
      </c>
      <c r="C1674" s="44">
        <f>-'1_Raw_Games'!P539</f>
        <v/>
      </c>
      <c r="D1674" s="34">
        <f>COUNTIFS($A$4:$A$2271,A1674,$B$4:$B$2271,"&gt;"&amp;B1674)</f>
        <v/>
      </c>
      <c r="E1674" s="34">
        <f>IF(D1674&lt;'2_Params'!$B$13,1,0)</f>
        <v/>
      </c>
    </row>
    <row r="1675" ht="15" customHeight="1" s="35">
      <c r="A1675" s="48">
        <f>'1_Raw_Games'!C540</f>
        <v/>
      </c>
      <c r="B1675" s="49">
        <f>'1_Raw_Games'!B540</f>
        <v/>
      </c>
      <c r="C1675" s="44">
        <f>-'1_Raw_Games'!P540</f>
        <v/>
      </c>
      <c r="D1675" s="34">
        <f>COUNTIFS($A$4:$A$2271,A1675,$B$4:$B$2271,"&gt;"&amp;B1675)</f>
        <v/>
      </c>
      <c r="E1675" s="34">
        <f>IF(D1675&lt;'2_Params'!$B$13,1,0)</f>
        <v/>
      </c>
    </row>
    <row r="1676" ht="15" customHeight="1" s="35">
      <c r="A1676" s="48">
        <f>'1_Raw_Games'!C541</f>
        <v/>
      </c>
      <c r="B1676" s="49">
        <f>'1_Raw_Games'!B541</f>
        <v/>
      </c>
      <c r="C1676" s="44">
        <f>-'1_Raw_Games'!P541</f>
        <v/>
      </c>
      <c r="D1676" s="34">
        <f>COUNTIFS($A$4:$A$2271,A1676,$B$4:$B$2271,"&gt;"&amp;B1676)</f>
        <v/>
      </c>
      <c r="E1676" s="34">
        <f>IF(D1676&lt;'2_Params'!$B$13,1,0)</f>
        <v/>
      </c>
    </row>
    <row r="1677" ht="15" customHeight="1" s="35">
      <c r="A1677" s="48">
        <f>'1_Raw_Games'!C542</f>
        <v/>
      </c>
      <c r="B1677" s="49">
        <f>'1_Raw_Games'!B542</f>
        <v/>
      </c>
      <c r="C1677" s="44">
        <f>-'1_Raw_Games'!P542</f>
        <v/>
      </c>
      <c r="D1677" s="34">
        <f>COUNTIFS($A$4:$A$2271,A1677,$B$4:$B$2271,"&gt;"&amp;B1677)</f>
        <v/>
      </c>
      <c r="E1677" s="34">
        <f>IF(D1677&lt;'2_Params'!$B$13,1,0)</f>
        <v/>
      </c>
    </row>
    <row r="1678" ht="15" customHeight="1" s="35">
      <c r="A1678" s="48">
        <f>'1_Raw_Games'!C543</f>
        <v/>
      </c>
      <c r="B1678" s="49">
        <f>'1_Raw_Games'!B543</f>
        <v/>
      </c>
      <c r="C1678" s="44">
        <f>-'1_Raw_Games'!P543</f>
        <v/>
      </c>
      <c r="D1678" s="34">
        <f>COUNTIFS($A$4:$A$2271,A1678,$B$4:$B$2271,"&gt;"&amp;B1678)</f>
        <v/>
      </c>
      <c r="E1678" s="34">
        <f>IF(D1678&lt;'2_Params'!$B$13,1,0)</f>
        <v/>
      </c>
    </row>
    <row r="1679" ht="15" customHeight="1" s="35">
      <c r="A1679" s="48">
        <f>'1_Raw_Games'!C544</f>
        <v/>
      </c>
      <c r="B1679" s="49">
        <f>'1_Raw_Games'!B544</f>
        <v/>
      </c>
      <c r="C1679" s="44">
        <f>-'1_Raw_Games'!P544</f>
        <v/>
      </c>
      <c r="D1679" s="34">
        <f>COUNTIFS($A$4:$A$2271,A1679,$B$4:$B$2271,"&gt;"&amp;B1679)</f>
        <v/>
      </c>
      <c r="E1679" s="34">
        <f>IF(D1679&lt;'2_Params'!$B$13,1,0)</f>
        <v/>
      </c>
    </row>
    <row r="1680" ht="15" customHeight="1" s="35">
      <c r="A1680" s="48">
        <f>'1_Raw_Games'!C545</f>
        <v/>
      </c>
      <c r="B1680" s="49">
        <f>'1_Raw_Games'!B545</f>
        <v/>
      </c>
      <c r="C1680" s="44">
        <f>-'1_Raw_Games'!P545</f>
        <v/>
      </c>
      <c r="D1680" s="34">
        <f>COUNTIFS($A$4:$A$2271,A1680,$B$4:$B$2271,"&gt;"&amp;B1680)</f>
        <v/>
      </c>
      <c r="E1680" s="34">
        <f>IF(D1680&lt;'2_Params'!$B$13,1,0)</f>
        <v/>
      </c>
    </row>
    <row r="1681" ht="15" customHeight="1" s="35">
      <c r="A1681" s="48">
        <f>'1_Raw_Games'!C546</f>
        <v/>
      </c>
      <c r="B1681" s="49">
        <f>'1_Raw_Games'!B546</f>
        <v/>
      </c>
      <c r="C1681" s="44">
        <f>-'1_Raw_Games'!P546</f>
        <v/>
      </c>
      <c r="D1681" s="34">
        <f>COUNTIFS($A$4:$A$2271,A1681,$B$4:$B$2271,"&gt;"&amp;B1681)</f>
        <v/>
      </c>
      <c r="E1681" s="34">
        <f>IF(D1681&lt;'2_Params'!$B$13,1,0)</f>
        <v/>
      </c>
    </row>
    <row r="1682" ht="15" customHeight="1" s="35">
      <c r="A1682" s="48">
        <f>'1_Raw_Games'!C547</f>
        <v/>
      </c>
      <c r="B1682" s="49">
        <f>'1_Raw_Games'!B547</f>
        <v/>
      </c>
      <c r="C1682" s="44">
        <f>-'1_Raw_Games'!P547</f>
        <v/>
      </c>
      <c r="D1682" s="34">
        <f>COUNTIFS($A$4:$A$2271,A1682,$B$4:$B$2271,"&gt;"&amp;B1682)</f>
        <v/>
      </c>
      <c r="E1682" s="34">
        <f>IF(D1682&lt;'2_Params'!$B$13,1,0)</f>
        <v/>
      </c>
    </row>
    <row r="1683" ht="15" customHeight="1" s="35">
      <c r="A1683" s="48">
        <f>'1_Raw_Games'!C548</f>
        <v/>
      </c>
      <c r="B1683" s="49">
        <f>'1_Raw_Games'!B548</f>
        <v/>
      </c>
      <c r="C1683" s="44">
        <f>-'1_Raw_Games'!P548</f>
        <v/>
      </c>
      <c r="D1683" s="34">
        <f>COUNTIFS($A$4:$A$2271,A1683,$B$4:$B$2271,"&gt;"&amp;B1683)</f>
        <v/>
      </c>
      <c r="E1683" s="34">
        <f>IF(D1683&lt;'2_Params'!$B$13,1,0)</f>
        <v/>
      </c>
    </row>
    <row r="1684" ht="15" customHeight="1" s="35">
      <c r="A1684" s="48">
        <f>'1_Raw_Games'!C549</f>
        <v/>
      </c>
      <c r="B1684" s="49">
        <f>'1_Raw_Games'!B549</f>
        <v/>
      </c>
      <c r="C1684" s="44">
        <f>-'1_Raw_Games'!P549</f>
        <v/>
      </c>
      <c r="D1684" s="34">
        <f>COUNTIFS($A$4:$A$2271,A1684,$B$4:$B$2271,"&gt;"&amp;B1684)</f>
        <v/>
      </c>
      <c r="E1684" s="34">
        <f>IF(D1684&lt;'2_Params'!$B$13,1,0)</f>
        <v/>
      </c>
    </row>
    <row r="1685" ht="15" customHeight="1" s="35">
      <c r="A1685" s="48">
        <f>'1_Raw_Games'!C550</f>
        <v/>
      </c>
      <c r="B1685" s="49">
        <f>'1_Raw_Games'!B550</f>
        <v/>
      </c>
      <c r="C1685" s="44">
        <f>-'1_Raw_Games'!P550</f>
        <v/>
      </c>
      <c r="D1685" s="34">
        <f>COUNTIFS($A$4:$A$2271,A1685,$B$4:$B$2271,"&gt;"&amp;B1685)</f>
        <v/>
      </c>
      <c r="E1685" s="34">
        <f>IF(D1685&lt;'2_Params'!$B$13,1,0)</f>
        <v/>
      </c>
    </row>
    <row r="1686" ht="15" customHeight="1" s="35">
      <c r="A1686" s="48">
        <f>'1_Raw_Games'!C551</f>
        <v/>
      </c>
      <c r="B1686" s="49">
        <f>'1_Raw_Games'!B551</f>
        <v/>
      </c>
      <c r="C1686" s="44">
        <f>-'1_Raw_Games'!P551</f>
        <v/>
      </c>
      <c r="D1686" s="34">
        <f>COUNTIFS($A$4:$A$2271,A1686,$B$4:$B$2271,"&gt;"&amp;B1686)</f>
        <v/>
      </c>
      <c r="E1686" s="34">
        <f>IF(D1686&lt;'2_Params'!$B$13,1,0)</f>
        <v/>
      </c>
    </row>
    <row r="1687" ht="15" customHeight="1" s="35">
      <c r="A1687" s="48">
        <f>'1_Raw_Games'!C552</f>
        <v/>
      </c>
      <c r="B1687" s="49">
        <f>'1_Raw_Games'!B552</f>
        <v/>
      </c>
      <c r="C1687" s="44">
        <f>-'1_Raw_Games'!P552</f>
        <v/>
      </c>
      <c r="D1687" s="34">
        <f>COUNTIFS($A$4:$A$2271,A1687,$B$4:$B$2271,"&gt;"&amp;B1687)</f>
        <v/>
      </c>
      <c r="E1687" s="34">
        <f>IF(D1687&lt;'2_Params'!$B$13,1,0)</f>
        <v/>
      </c>
    </row>
    <row r="1688" ht="15" customHeight="1" s="35">
      <c r="A1688" s="48">
        <f>'1_Raw_Games'!C553</f>
        <v/>
      </c>
      <c r="B1688" s="49">
        <f>'1_Raw_Games'!B553</f>
        <v/>
      </c>
      <c r="C1688" s="44">
        <f>-'1_Raw_Games'!P553</f>
        <v/>
      </c>
      <c r="D1688" s="34">
        <f>COUNTIFS($A$4:$A$2271,A1688,$B$4:$B$2271,"&gt;"&amp;B1688)</f>
        <v/>
      </c>
      <c r="E1688" s="34">
        <f>IF(D1688&lt;'2_Params'!$B$13,1,0)</f>
        <v/>
      </c>
    </row>
    <row r="1689" ht="15" customHeight="1" s="35">
      <c r="A1689" s="48">
        <f>'1_Raw_Games'!C554</f>
        <v/>
      </c>
      <c r="B1689" s="49">
        <f>'1_Raw_Games'!B554</f>
        <v/>
      </c>
      <c r="C1689" s="44">
        <f>-'1_Raw_Games'!P554</f>
        <v/>
      </c>
      <c r="D1689" s="34">
        <f>COUNTIFS($A$4:$A$2271,A1689,$B$4:$B$2271,"&gt;"&amp;B1689)</f>
        <v/>
      </c>
      <c r="E1689" s="34">
        <f>IF(D1689&lt;'2_Params'!$B$13,1,0)</f>
        <v/>
      </c>
    </row>
    <row r="1690" ht="15" customHeight="1" s="35">
      <c r="A1690" s="48">
        <f>'1_Raw_Games'!C555</f>
        <v/>
      </c>
      <c r="B1690" s="49">
        <f>'1_Raw_Games'!B555</f>
        <v/>
      </c>
      <c r="C1690" s="44">
        <f>-'1_Raw_Games'!P555</f>
        <v/>
      </c>
      <c r="D1690" s="34">
        <f>COUNTIFS($A$4:$A$2271,A1690,$B$4:$B$2271,"&gt;"&amp;B1690)</f>
        <v/>
      </c>
      <c r="E1690" s="34">
        <f>IF(D1690&lt;'2_Params'!$B$13,1,0)</f>
        <v/>
      </c>
    </row>
    <row r="1691" ht="15" customHeight="1" s="35">
      <c r="A1691" s="48">
        <f>'1_Raw_Games'!C556</f>
        <v/>
      </c>
      <c r="B1691" s="49">
        <f>'1_Raw_Games'!B556</f>
        <v/>
      </c>
      <c r="C1691" s="44">
        <f>-'1_Raw_Games'!P556</f>
        <v/>
      </c>
      <c r="D1691" s="34">
        <f>COUNTIFS($A$4:$A$2271,A1691,$B$4:$B$2271,"&gt;"&amp;B1691)</f>
        <v/>
      </c>
      <c r="E1691" s="34">
        <f>IF(D1691&lt;'2_Params'!$B$13,1,0)</f>
        <v/>
      </c>
    </row>
    <row r="1692" ht="15" customHeight="1" s="35">
      <c r="A1692" s="48">
        <f>'1_Raw_Games'!C557</f>
        <v/>
      </c>
      <c r="B1692" s="49">
        <f>'1_Raw_Games'!B557</f>
        <v/>
      </c>
      <c r="C1692" s="44">
        <f>-'1_Raw_Games'!P557</f>
        <v/>
      </c>
      <c r="D1692" s="34">
        <f>COUNTIFS($A$4:$A$2271,A1692,$B$4:$B$2271,"&gt;"&amp;B1692)</f>
        <v/>
      </c>
      <c r="E1692" s="34">
        <f>IF(D1692&lt;'2_Params'!$B$13,1,0)</f>
        <v/>
      </c>
    </row>
    <row r="1693" ht="15" customHeight="1" s="35">
      <c r="A1693" s="48">
        <f>'1_Raw_Games'!C558</f>
        <v/>
      </c>
      <c r="B1693" s="49">
        <f>'1_Raw_Games'!B558</f>
        <v/>
      </c>
      <c r="C1693" s="44">
        <f>-'1_Raw_Games'!P558</f>
        <v/>
      </c>
      <c r="D1693" s="34">
        <f>COUNTIFS($A$4:$A$2271,A1693,$B$4:$B$2271,"&gt;"&amp;B1693)</f>
        <v/>
      </c>
      <c r="E1693" s="34">
        <f>IF(D1693&lt;'2_Params'!$B$13,1,0)</f>
        <v/>
      </c>
    </row>
    <row r="1694" ht="15" customHeight="1" s="35">
      <c r="A1694" s="48">
        <f>'1_Raw_Games'!C559</f>
        <v/>
      </c>
      <c r="B1694" s="49">
        <f>'1_Raw_Games'!B559</f>
        <v/>
      </c>
      <c r="C1694" s="44">
        <f>-'1_Raw_Games'!P559</f>
        <v/>
      </c>
      <c r="D1694" s="34">
        <f>COUNTIFS($A$4:$A$2271,A1694,$B$4:$B$2271,"&gt;"&amp;B1694)</f>
        <v/>
      </c>
      <c r="E1694" s="34">
        <f>IF(D1694&lt;'2_Params'!$B$13,1,0)</f>
        <v/>
      </c>
    </row>
    <row r="1695" ht="15" customHeight="1" s="35">
      <c r="A1695" s="48">
        <f>'1_Raw_Games'!C560</f>
        <v/>
      </c>
      <c r="B1695" s="49">
        <f>'1_Raw_Games'!B560</f>
        <v/>
      </c>
      <c r="C1695" s="44">
        <f>-'1_Raw_Games'!P560</f>
        <v/>
      </c>
      <c r="D1695" s="34">
        <f>COUNTIFS($A$4:$A$2271,A1695,$B$4:$B$2271,"&gt;"&amp;B1695)</f>
        <v/>
      </c>
      <c r="E1695" s="34">
        <f>IF(D1695&lt;'2_Params'!$B$13,1,0)</f>
        <v/>
      </c>
    </row>
    <row r="1696" ht="15" customHeight="1" s="35">
      <c r="A1696" s="48">
        <f>'1_Raw_Games'!C561</f>
        <v/>
      </c>
      <c r="B1696" s="49">
        <f>'1_Raw_Games'!B561</f>
        <v/>
      </c>
      <c r="C1696" s="44">
        <f>-'1_Raw_Games'!P561</f>
        <v/>
      </c>
      <c r="D1696" s="34">
        <f>COUNTIFS($A$4:$A$2271,A1696,$B$4:$B$2271,"&gt;"&amp;B1696)</f>
        <v/>
      </c>
      <c r="E1696" s="34">
        <f>IF(D1696&lt;'2_Params'!$B$13,1,0)</f>
        <v/>
      </c>
    </row>
    <row r="1697" ht="15" customHeight="1" s="35">
      <c r="A1697" s="48">
        <f>'1_Raw_Games'!C562</f>
        <v/>
      </c>
      <c r="B1697" s="49">
        <f>'1_Raw_Games'!B562</f>
        <v/>
      </c>
      <c r="C1697" s="44">
        <f>-'1_Raw_Games'!P562</f>
        <v/>
      </c>
      <c r="D1697" s="34">
        <f>COUNTIFS($A$4:$A$2271,A1697,$B$4:$B$2271,"&gt;"&amp;B1697)</f>
        <v/>
      </c>
      <c r="E1697" s="34">
        <f>IF(D1697&lt;'2_Params'!$B$13,1,0)</f>
        <v/>
      </c>
    </row>
    <row r="1698" ht="15" customHeight="1" s="35">
      <c r="A1698" s="48">
        <f>'1_Raw_Games'!C563</f>
        <v/>
      </c>
      <c r="B1698" s="49">
        <f>'1_Raw_Games'!B563</f>
        <v/>
      </c>
      <c r="C1698" s="44">
        <f>-'1_Raw_Games'!P563</f>
        <v/>
      </c>
      <c r="D1698" s="34">
        <f>COUNTIFS($A$4:$A$2271,A1698,$B$4:$B$2271,"&gt;"&amp;B1698)</f>
        <v/>
      </c>
      <c r="E1698" s="34">
        <f>IF(D1698&lt;'2_Params'!$B$13,1,0)</f>
        <v/>
      </c>
    </row>
    <row r="1699" ht="15" customHeight="1" s="35">
      <c r="A1699" s="48">
        <f>'1_Raw_Games'!C564</f>
        <v/>
      </c>
      <c r="B1699" s="49">
        <f>'1_Raw_Games'!B564</f>
        <v/>
      </c>
      <c r="C1699" s="44">
        <f>-'1_Raw_Games'!P564</f>
        <v/>
      </c>
      <c r="D1699" s="34">
        <f>COUNTIFS($A$4:$A$2271,A1699,$B$4:$B$2271,"&gt;"&amp;B1699)</f>
        <v/>
      </c>
      <c r="E1699" s="34">
        <f>IF(D1699&lt;'2_Params'!$B$13,1,0)</f>
        <v/>
      </c>
    </row>
    <row r="1700" ht="15" customHeight="1" s="35">
      <c r="A1700" s="48">
        <f>'1_Raw_Games'!C565</f>
        <v/>
      </c>
      <c r="B1700" s="49">
        <f>'1_Raw_Games'!B565</f>
        <v/>
      </c>
      <c r="C1700" s="44">
        <f>-'1_Raw_Games'!P565</f>
        <v/>
      </c>
      <c r="D1700" s="34">
        <f>COUNTIFS($A$4:$A$2271,A1700,$B$4:$B$2271,"&gt;"&amp;B1700)</f>
        <v/>
      </c>
      <c r="E1700" s="34">
        <f>IF(D1700&lt;'2_Params'!$B$13,1,0)</f>
        <v/>
      </c>
    </row>
    <row r="1701" ht="15" customHeight="1" s="35">
      <c r="A1701" s="48">
        <f>'1_Raw_Games'!C566</f>
        <v/>
      </c>
      <c r="B1701" s="49">
        <f>'1_Raw_Games'!B566</f>
        <v/>
      </c>
      <c r="C1701" s="44">
        <f>-'1_Raw_Games'!P566</f>
        <v/>
      </c>
      <c r="D1701" s="34">
        <f>COUNTIFS($A$4:$A$2271,A1701,$B$4:$B$2271,"&gt;"&amp;B1701)</f>
        <v/>
      </c>
      <c r="E1701" s="34">
        <f>IF(D1701&lt;'2_Params'!$B$13,1,0)</f>
        <v/>
      </c>
    </row>
    <row r="1702" ht="15" customHeight="1" s="35">
      <c r="A1702" s="48">
        <f>'1_Raw_Games'!C567</f>
        <v/>
      </c>
      <c r="B1702" s="49">
        <f>'1_Raw_Games'!B567</f>
        <v/>
      </c>
      <c r="C1702" s="44">
        <f>-'1_Raw_Games'!P567</f>
        <v/>
      </c>
      <c r="D1702" s="34">
        <f>COUNTIFS($A$4:$A$2271,A1702,$B$4:$B$2271,"&gt;"&amp;B1702)</f>
        <v/>
      </c>
      <c r="E1702" s="34">
        <f>IF(D1702&lt;'2_Params'!$B$13,1,0)</f>
        <v/>
      </c>
    </row>
    <row r="1703" ht="15" customHeight="1" s="35">
      <c r="A1703" s="48">
        <f>'1_Raw_Games'!C568</f>
        <v/>
      </c>
      <c r="B1703" s="49">
        <f>'1_Raw_Games'!B568</f>
        <v/>
      </c>
      <c r="C1703" s="44">
        <f>-'1_Raw_Games'!P568</f>
        <v/>
      </c>
      <c r="D1703" s="34">
        <f>COUNTIFS($A$4:$A$2271,A1703,$B$4:$B$2271,"&gt;"&amp;B1703)</f>
        <v/>
      </c>
      <c r="E1703" s="34">
        <f>IF(D1703&lt;'2_Params'!$B$13,1,0)</f>
        <v/>
      </c>
    </row>
    <row r="1704" ht="15" customHeight="1" s="35">
      <c r="A1704" s="48">
        <f>'1_Raw_Games'!C569</f>
        <v/>
      </c>
      <c r="B1704" s="49">
        <f>'1_Raw_Games'!B569</f>
        <v/>
      </c>
      <c r="C1704" s="44">
        <f>-'1_Raw_Games'!P569</f>
        <v/>
      </c>
      <c r="D1704" s="34">
        <f>COUNTIFS($A$4:$A$2271,A1704,$B$4:$B$2271,"&gt;"&amp;B1704)</f>
        <v/>
      </c>
      <c r="E1704" s="34">
        <f>IF(D1704&lt;'2_Params'!$B$13,1,0)</f>
        <v/>
      </c>
    </row>
    <row r="1705" ht="15" customHeight="1" s="35">
      <c r="A1705" s="48">
        <f>'1_Raw_Games'!C570</f>
        <v/>
      </c>
      <c r="B1705" s="49">
        <f>'1_Raw_Games'!B570</f>
        <v/>
      </c>
      <c r="C1705" s="44">
        <f>-'1_Raw_Games'!P570</f>
        <v/>
      </c>
      <c r="D1705" s="34">
        <f>COUNTIFS($A$4:$A$2271,A1705,$B$4:$B$2271,"&gt;"&amp;B1705)</f>
        <v/>
      </c>
      <c r="E1705" s="34">
        <f>IF(D1705&lt;'2_Params'!$B$13,1,0)</f>
        <v/>
      </c>
    </row>
    <row r="1706" ht="15" customHeight="1" s="35">
      <c r="A1706" s="48">
        <f>'1_Raw_Games'!C571</f>
        <v/>
      </c>
      <c r="B1706" s="49">
        <f>'1_Raw_Games'!B571</f>
        <v/>
      </c>
      <c r="C1706" s="44">
        <f>-'1_Raw_Games'!P571</f>
        <v/>
      </c>
      <c r="D1706" s="34">
        <f>COUNTIFS($A$4:$A$2271,A1706,$B$4:$B$2271,"&gt;"&amp;B1706)</f>
        <v/>
      </c>
      <c r="E1706" s="34">
        <f>IF(D1706&lt;'2_Params'!$B$13,1,0)</f>
        <v/>
      </c>
    </row>
    <row r="1707" ht="15" customHeight="1" s="35">
      <c r="A1707" s="48">
        <f>'1_Raw_Games'!C572</f>
        <v/>
      </c>
      <c r="B1707" s="49">
        <f>'1_Raw_Games'!B572</f>
        <v/>
      </c>
      <c r="C1707" s="44">
        <f>-'1_Raw_Games'!P572</f>
        <v/>
      </c>
      <c r="D1707" s="34">
        <f>COUNTIFS($A$4:$A$2271,A1707,$B$4:$B$2271,"&gt;"&amp;B1707)</f>
        <v/>
      </c>
      <c r="E1707" s="34">
        <f>IF(D1707&lt;'2_Params'!$B$13,1,0)</f>
        <v/>
      </c>
    </row>
    <row r="1708" ht="15" customHeight="1" s="35">
      <c r="A1708" s="48">
        <f>'1_Raw_Games'!C573</f>
        <v/>
      </c>
      <c r="B1708" s="49">
        <f>'1_Raw_Games'!B573</f>
        <v/>
      </c>
      <c r="C1708" s="44">
        <f>-'1_Raw_Games'!P573</f>
        <v/>
      </c>
      <c r="D1708" s="34">
        <f>COUNTIFS($A$4:$A$2271,A1708,$B$4:$B$2271,"&gt;"&amp;B1708)</f>
        <v/>
      </c>
      <c r="E1708" s="34">
        <f>IF(D1708&lt;'2_Params'!$B$13,1,0)</f>
        <v/>
      </c>
    </row>
    <row r="1709" ht="15" customHeight="1" s="35">
      <c r="A1709" s="48">
        <f>'1_Raw_Games'!C574</f>
        <v/>
      </c>
      <c r="B1709" s="49">
        <f>'1_Raw_Games'!B574</f>
        <v/>
      </c>
      <c r="C1709" s="44">
        <f>-'1_Raw_Games'!P574</f>
        <v/>
      </c>
      <c r="D1709" s="34">
        <f>COUNTIFS($A$4:$A$2271,A1709,$B$4:$B$2271,"&gt;"&amp;B1709)</f>
        <v/>
      </c>
      <c r="E1709" s="34">
        <f>IF(D1709&lt;'2_Params'!$B$13,1,0)</f>
        <v/>
      </c>
    </row>
    <row r="1710" ht="15" customHeight="1" s="35">
      <c r="A1710" s="48">
        <f>'1_Raw_Games'!C575</f>
        <v/>
      </c>
      <c r="B1710" s="49">
        <f>'1_Raw_Games'!B575</f>
        <v/>
      </c>
      <c r="C1710" s="44">
        <f>-'1_Raw_Games'!P575</f>
        <v/>
      </c>
      <c r="D1710" s="34">
        <f>COUNTIFS($A$4:$A$2271,A1710,$B$4:$B$2271,"&gt;"&amp;B1710)</f>
        <v/>
      </c>
      <c r="E1710" s="34">
        <f>IF(D1710&lt;'2_Params'!$B$13,1,0)</f>
        <v/>
      </c>
    </row>
    <row r="1711" ht="15" customHeight="1" s="35">
      <c r="A1711" s="48">
        <f>'1_Raw_Games'!C576</f>
        <v/>
      </c>
      <c r="B1711" s="49">
        <f>'1_Raw_Games'!B576</f>
        <v/>
      </c>
      <c r="C1711" s="44">
        <f>-'1_Raw_Games'!P576</f>
        <v/>
      </c>
      <c r="D1711" s="34">
        <f>COUNTIFS($A$4:$A$2271,A1711,$B$4:$B$2271,"&gt;"&amp;B1711)</f>
        <v/>
      </c>
      <c r="E1711" s="34">
        <f>IF(D1711&lt;'2_Params'!$B$13,1,0)</f>
        <v/>
      </c>
    </row>
    <row r="1712" ht="15" customHeight="1" s="35">
      <c r="A1712" s="48">
        <f>'1_Raw_Games'!C577</f>
        <v/>
      </c>
      <c r="B1712" s="49">
        <f>'1_Raw_Games'!B577</f>
        <v/>
      </c>
      <c r="C1712" s="44">
        <f>-'1_Raw_Games'!P577</f>
        <v/>
      </c>
      <c r="D1712" s="34">
        <f>COUNTIFS($A$4:$A$2271,A1712,$B$4:$B$2271,"&gt;"&amp;B1712)</f>
        <v/>
      </c>
      <c r="E1712" s="34">
        <f>IF(D1712&lt;'2_Params'!$B$13,1,0)</f>
        <v/>
      </c>
    </row>
    <row r="1713" ht="15" customHeight="1" s="35">
      <c r="A1713" s="48">
        <f>'1_Raw_Games'!C578</f>
        <v/>
      </c>
      <c r="B1713" s="49">
        <f>'1_Raw_Games'!B578</f>
        <v/>
      </c>
      <c r="C1713" s="44">
        <f>-'1_Raw_Games'!P578</f>
        <v/>
      </c>
      <c r="D1713" s="34">
        <f>COUNTIFS($A$4:$A$2271,A1713,$B$4:$B$2271,"&gt;"&amp;B1713)</f>
        <v/>
      </c>
      <c r="E1713" s="34">
        <f>IF(D1713&lt;'2_Params'!$B$13,1,0)</f>
        <v/>
      </c>
    </row>
    <row r="1714" ht="15" customHeight="1" s="35">
      <c r="A1714" s="48">
        <f>'1_Raw_Games'!C579</f>
        <v/>
      </c>
      <c r="B1714" s="49">
        <f>'1_Raw_Games'!B579</f>
        <v/>
      </c>
      <c r="C1714" s="44">
        <f>-'1_Raw_Games'!P579</f>
        <v/>
      </c>
      <c r="D1714" s="34">
        <f>COUNTIFS($A$4:$A$2271,A1714,$B$4:$B$2271,"&gt;"&amp;B1714)</f>
        <v/>
      </c>
      <c r="E1714" s="34">
        <f>IF(D1714&lt;'2_Params'!$B$13,1,0)</f>
        <v/>
      </c>
    </row>
    <row r="1715" ht="15" customHeight="1" s="35">
      <c r="A1715" s="48">
        <f>'1_Raw_Games'!C580</f>
        <v/>
      </c>
      <c r="B1715" s="49">
        <f>'1_Raw_Games'!B580</f>
        <v/>
      </c>
      <c r="C1715" s="44">
        <f>-'1_Raw_Games'!P580</f>
        <v/>
      </c>
      <c r="D1715" s="34">
        <f>COUNTIFS($A$4:$A$2271,A1715,$B$4:$B$2271,"&gt;"&amp;B1715)</f>
        <v/>
      </c>
      <c r="E1715" s="34">
        <f>IF(D1715&lt;'2_Params'!$B$13,1,0)</f>
        <v/>
      </c>
    </row>
    <row r="1716" ht="15" customHeight="1" s="35">
      <c r="A1716" s="48">
        <f>'1_Raw_Games'!C581</f>
        <v/>
      </c>
      <c r="B1716" s="49">
        <f>'1_Raw_Games'!B581</f>
        <v/>
      </c>
      <c r="C1716" s="44">
        <f>-'1_Raw_Games'!P581</f>
        <v/>
      </c>
      <c r="D1716" s="34">
        <f>COUNTIFS($A$4:$A$2271,A1716,$B$4:$B$2271,"&gt;"&amp;B1716)</f>
        <v/>
      </c>
      <c r="E1716" s="34">
        <f>IF(D1716&lt;'2_Params'!$B$13,1,0)</f>
        <v/>
      </c>
    </row>
    <row r="1717" ht="15" customHeight="1" s="35">
      <c r="A1717" s="48">
        <f>'1_Raw_Games'!C582</f>
        <v/>
      </c>
      <c r="B1717" s="49">
        <f>'1_Raw_Games'!B582</f>
        <v/>
      </c>
      <c r="C1717" s="44">
        <f>-'1_Raw_Games'!P582</f>
        <v/>
      </c>
      <c r="D1717" s="34">
        <f>COUNTIFS($A$4:$A$2271,A1717,$B$4:$B$2271,"&gt;"&amp;B1717)</f>
        <v/>
      </c>
      <c r="E1717" s="34">
        <f>IF(D1717&lt;'2_Params'!$B$13,1,0)</f>
        <v/>
      </c>
    </row>
    <row r="1718" ht="15" customHeight="1" s="35">
      <c r="A1718" s="48">
        <f>'1_Raw_Games'!C583</f>
        <v/>
      </c>
      <c r="B1718" s="49">
        <f>'1_Raw_Games'!B583</f>
        <v/>
      </c>
      <c r="C1718" s="44">
        <f>-'1_Raw_Games'!P583</f>
        <v/>
      </c>
      <c r="D1718" s="34">
        <f>COUNTIFS($A$4:$A$2271,A1718,$B$4:$B$2271,"&gt;"&amp;B1718)</f>
        <v/>
      </c>
      <c r="E1718" s="34">
        <f>IF(D1718&lt;'2_Params'!$B$13,1,0)</f>
        <v/>
      </c>
    </row>
    <row r="1719" ht="15" customHeight="1" s="35">
      <c r="A1719" s="48">
        <f>'1_Raw_Games'!C584</f>
        <v/>
      </c>
      <c r="B1719" s="49">
        <f>'1_Raw_Games'!B584</f>
        <v/>
      </c>
      <c r="C1719" s="44">
        <f>-'1_Raw_Games'!P584</f>
        <v/>
      </c>
      <c r="D1719" s="34">
        <f>COUNTIFS($A$4:$A$2271,A1719,$B$4:$B$2271,"&gt;"&amp;B1719)</f>
        <v/>
      </c>
      <c r="E1719" s="34">
        <f>IF(D1719&lt;'2_Params'!$B$13,1,0)</f>
        <v/>
      </c>
    </row>
    <row r="1720" ht="15" customHeight="1" s="35">
      <c r="A1720" s="48">
        <f>'1_Raw_Games'!C585</f>
        <v/>
      </c>
      <c r="B1720" s="49">
        <f>'1_Raw_Games'!B585</f>
        <v/>
      </c>
      <c r="C1720" s="44">
        <f>-'1_Raw_Games'!P585</f>
        <v/>
      </c>
      <c r="D1720" s="34">
        <f>COUNTIFS($A$4:$A$2271,A1720,$B$4:$B$2271,"&gt;"&amp;B1720)</f>
        <v/>
      </c>
      <c r="E1720" s="34">
        <f>IF(D1720&lt;'2_Params'!$B$13,1,0)</f>
        <v/>
      </c>
    </row>
    <row r="1721" ht="15" customHeight="1" s="35">
      <c r="A1721" s="48">
        <f>'1_Raw_Games'!C586</f>
        <v/>
      </c>
      <c r="B1721" s="49">
        <f>'1_Raw_Games'!B586</f>
        <v/>
      </c>
      <c r="C1721" s="44">
        <f>-'1_Raw_Games'!P586</f>
        <v/>
      </c>
      <c r="D1721" s="34">
        <f>COUNTIFS($A$4:$A$2271,A1721,$B$4:$B$2271,"&gt;"&amp;B1721)</f>
        <v/>
      </c>
      <c r="E1721" s="34">
        <f>IF(D1721&lt;'2_Params'!$B$13,1,0)</f>
        <v/>
      </c>
    </row>
    <row r="1722" ht="15" customHeight="1" s="35">
      <c r="A1722" s="48">
        <f>'1_Raw_Games'!C587</f>
        <v/>
      </c>
      <c r="B1722" s="49">
        <f>'1_Raw_Games'!B587</f>
        <v/>
      </c>
      <c r="C1722" s="44">
        <f>-'1_Raw_Games'!P587</f>
        <v/>
      </c>
      <c r="D1722" s="34">
        <f>COUNTIFS($A$4:$A$2271,A1722,$B$4:$B$2271,"&gt;"&amp;B1722)</f>
        <v/>
      </c>
      <c r="E1722" s="34">
        <f>IF(D1722&lt;'2_Params'!$B$13,1,0)</f>
        <v/>
      </c>
    </row>
    <row r="1723" ht="15" customHeight="1" s="35">
      <c r="A1723" s="48">
        <f>'1_Raw_Games'!C588</f>
        <v/>
      </c>
      <c r="B1723" s="49">
        <f>'1_Raw_Games'!B588</f>
        <v/>
      </c>
      <c r="C1723" s="44">
        <f>-'1_Raw_Games'!P588</f>
        <v/>
      </c>
      <c r="D1723" s="34">
        <f>COUNTIFS($A$4:$A$2271,A1723,$B$4:$B$2271,"&gt;"&amp;B1723)</f>
        <v/>
      </c>
      <c r="E1723" s="34">
        <f>IF(D1723&lt;'2_Params'!$B$13,1,0)</f>
        <v/>
      </c>
    </row>
    <row r="1724" ht="15" customHeight="1" s="35">
      <c r="A1724" s="48">
        <f>'1_Raw_Games'!C589</f>
        <v/>
      </c>
      <c r="B1724" s="49">
        <f>'1_Raw_Games'!B589</f>
        <v/>
      </c>
      <c r="C1724" s="44">
        <f>-'1_Raw_Games'!P589</f>
        <v/>
      </c>
      <c r="D1724" s="34">
        <f>COUNTIFS($A$4:$A$2271,A1724,$B$4:$B$2271,"&gt;"&amp;B1724)</f>
        <v/>
      </c>
      <c r="E1724" s="34">
        <f>IF(D1724&lt;'2_Params'!$B$13,1,0)</f>
        <v/>
      </c>
    </row>
    <row r="1725" ht="15" customHeight="1" s="35">
      <c r="A1725" s="48">
        <f>'1_Raw_Games'!C590</f>
        <v/>
      </c>
      <c r="B1725" s="49">
        <f>'1_Raw_Games'!B590</f>
        <v/>
      </c>
      <c r="C1725" s="44">
        <f>-'1_Raw_Games'!P590</f>
        <v/>
      </c>
      <c r="D1725" s="34">
        <f>COUNTIFS($A$4:$A$2271,A1725,$B$4:$B$2271,"&gt;"&amp;B1725)</f>
        <v/>
      </c>
      <c r="E1725" s="34">
        <f>IF(D1725&lt;'2_Params'!$B$13,1,0)</f>
        <v/>
      </c>
    </row>
    <row r="1726" ht="15" customHeight="1" s="35">
      <c r="A1726" s="48">
        <f>'1_Raw_Games'!C591</f>
        <v/>
      </c>
      <c r="B1726" s="49">
        <f>'1_Raw_Games'!B591</f>
        <v/>
      </c>
      <c r="C1726" s="44">
        <f>-'1_Raw_Games'!P591</f>
        <v/>
      </c>
      <c r="D1726" s="34">
        <f>COUNTIFS($A$4:$A$2271,A1726,$B$4:$B$2271,"&gt;"&amp;B1726)</f>
        <v/>
      </c>
      <c r="E1726" s="34">
        <f>IF(D1726&lt;'2_Params'!$B$13,1,0)</f>
        <v/>
      </c>
    </row>
    <row r="1727" ht="15" customHeight="1" s="35">
      <c r="A1727" s="48">
        <f>'1_Raw_Games'!C592</f>
        <v/>
      </c>
      <c r="B1727" s="49">
        <f>'1_Raw_Games'!B592</f>
        <v/>
      </c>
      <c r="C1727" s="44">
        <f>-'1_Raw_Games'!P592</f>
        <v/>
      </c>
      <c r="D1727" s="34">
        <f>COUNTIFS($A$4:$A$2271,A1727,$B$4:$B$2271,"&gt;"&amp;B1727)</f>
        <v/>
      </c>
      <c r="E1727" s="34">
        <f>IF(D1727&lt;'2_Params'!$B$13,1,0)</f>
        <v/>
      </c>
    </row>
    <row r="1728" ht="15" customHeight="1" s="35">
      <c r="A1728" s="48">
        <f>'1_Raw_Games'!C593</f>
        <v/>
      </c>
      <c r="B1728" s="49">
        <f>'1_Raw_Games'!B593</f>
        <v/>
      </c>
      <c r="C1728" s="44">
        <f>-'1_Raw_Games'!P593</f>
        <v/>
      </c>
      <c r="D1728" s="34">
        <f>COUNTIFS($A$4:$A$2271,A1728,$B$4:$B$2271,"&gt;"&amp;B1728)</f>
        <v/>
      </c>
      <c r="E1728" s="34">
        <f>IF(D1728&lt;'2_Params'!$B$13,1,0)</f>
        <v/>
      </c>
    </row>
    <row r="1729" ht="15" customHeight="1" s="35">
      <c r="A1729" s="48">
        <f>'1_Raw_Games'!C594</f>
        <v/>
      </c>
      <c r="B1729" s="49">
        <f>'1_Raw_Games'!B594</f>
        <v/>
      </c>
      <c r="C1729" s="44">
        <f>-'1_Raw_Games'!P594</f>
        <v/>
      </c>
      <c r="D1729" s="34">
        <f>COUNTIFS($A$4:$A$2271,A1729,$B$4:$B$2271,"&gt;"&amp;B1729)</f>
        <v/>
      </c>
      <c r="E1729" s="34">
        <f>IF(D1729&lt;'2_Params'!$B$13,1,0)</f>
        <v/>
      </c>
    </row>
    <row r="1730" ht="15" customHeight="1" s="35">
      <c r="A1730" s="48">
        <f>'1_Raw_Games'!C595</f>
        <v/>
      </c>
      <c r="B1730" s="49">
        <f>'1_Raw_Games'!B595</f>
        <v/>
      </c>
      <c r="C1730" s="44">
        <f>-'1_Raw_Games'!P595</f>
        <v/>
      </c>
      <c r="D1730" s="34">
        <f>COUNTIFS($A$4:$A$2271,A1730,$B$4:$B$2271,"&gt;"&amp;B1730)</f>
        <v/>
      </c>
      <c r="E1730" s="34">
        <f>IF(D1730&lt;'2_Params'!$B$13,1,0)</f>
        <v/>
      </c>
    </row>
    <row r="1731" ht="15" customHeight="1" s="35">
      <c r="A1731" s="48">
        <f>'1_Raw_Games'!C596</f>
        <v/>
      </c>
      <c r="B1731" s="49">
        <f>'1_Raw_Games'!B596</f>
        <v/>
      </c>
      <c r="C1731" s="44">
        <f>-'1_Raw_Games'!P596</f>
        <v/>
      </c>
      <c r="D1731" s="34">
        <f>COUNTIFS($A$4:$A$2271,A1731,$B$4:$B$2271,"&gt;"&amp;B1731)</f>
        <v/>
      </c>
      <c r="E1731" s="34">
        <f>IF(D1731&lt;'2_Params'!$B$13,1,0)</f>
        <v/>
      </c>
    </row>
    <row r="1732" ht="15" customHeight="1" s="35">
      <c r="A1732" s="48">
        <f>'1_Raw_Games'!C597</f>
        <v/>
      </c>
      <c r="B1732" s="49">
        <f>'1_Raw_Games'!B597</f>
        <v/>
      </c>
      <c r="C1732" s="44">
        <f>-'1_Raw_Games'!P597</f>
        <v/>
      </c>
      <c r="D1732" s="34">
        <f>COUNTIFS($A$4:$A$2271,A1732,$B$4:$B$2271,"&gt;"&amp;B1732)</f>
        <v/>
      </c>
      <c r="E1732" s="34">
        <f>IF(D1732&lt;'2_Params'!$B$13,1,0)</f>
        <v/>
      </c>
    </row>
    <row r="1733" ht="15" customHeight="1" s="35">
      <c r="A1733" s="48">
        <f>'1_Raw_Games'!C598</f>
        <v/>
      </c>
      <c r="B1733" s="49">
        <f>'1_Raw_Games'!B598</f>
        <v/>
      </c>
      <c r="C1733" s="44">
        <f>-'1_Raw_Games'!P598</f>
        <v/>
      </c>
      <c r="D1733" s="34">
        <f>COUNTIFS($A$4:$A$2271,A1733,$B$4:$B$2271,"&gt;"&amp;B1733)</f>
        <v/>
      </c>
      <c r="E1733" s="34">
        <f>IF(D1733&lt;'2_Params'!$B$13,1,0)</f>
        <v/>
      </c>
    </row>
    <row r="1734" ht="15" customHeight="1" s="35">
      <c r="A1734" s="48">
        <f>'1_Raw_Games'!C599</f>
        <v/>
      </c>
      <c r="B1734" s="49">
        <f>'1_Raw_Games'!B599</f>
        <v/>
      </c>
      <c r="C1734" s="44">
        <f>-'1_Raw_Games'!P599</f>
        <v/>
      </c>
      <c r="D1734" s="34">
        <f>COUNTIFS($A$4:$A$2271,A1734,$B$4:$B$2271,"&gt;"&amp;B1734)</f>
        <v/>
      </c>
      <c r="E1734" s="34">
        <f>IF(D1734&lt;'2_Params'!$B$13,1,0)</f>
        <v/>
      </c>
    </row>
    <row r="1735" ht="15" customHeight="1" s="35">
      <c r="A1735" s="48">
        <f>'1_Raw_Games'!C600</f>
        <v/>
      </c>
      <c r="B1735" s="49">
        <f>'1_Raw_Games'!B600</f>
        <v/>
      </c>
      <c r="C1735" s="44">
        <f>-'1_Raw_Games'!P600</f>
        <v/>
      </c>
      <c r="D1735" s="34">
        <f>COUNTIFS($A$4:$A$2271,A1735,$B$4:$B$2271,"&gt;"&amp;B1735)</f>
        <v/>
      </c>
      <c r="E1735" s="34">
        <f>IF(D1735&lt;'2_Params'!$B$13,1,0)</f>
        <v/>
      </c>
    </row>
    <row r="1736" ht="15" customHeight="1" s="35">
      <c r="A1736" s="48">
        <f>'1_Raw_Games'!C601</f>
        <v/>
      </c>
      <c r="B1736" s="49">
        <f>'1_Raw_Games'!B601</f>
        <v/>
      </c>
      <c r="C1736" s="44">
        <f>-'1_Raw_Games'!P601</f>
        <v/>
      </c>
      <c r="D1736" s="34">
        <f>COUNTIFS($A$4:$A$2271,A1736,$B$4:$B$2271,"&gt;"&amp;B1736)</f>
        <v/>
      </c>
      <c r="E1736" s="34">
        <f>IF(D1736&lt;'2_Params'!$B$13,1,0)</f>
        <v/>
      </c>
    </row>
    <row r="1737" ht="15" customHeight="1" s="35">
      <c r="A1737" s="48">
        <f>'1_Raw_Games'!C602</f>
        <v/>
      </c>
      <c r="B1737" s="49">
        <f>'1_Raw_Games'!B602</f>
        <v/>
      </c>
      <c r="C1737" s="44">
        <f>-'1_Raw_Games'!P602</f>
        <v/>
      </c>
      <c r="D1737" s="34">
        <f>COUNTIFS($A$4:$A$2271,A1737,$B$4:$B$2271,"&gt;"&amp;B1737)</f>
        <v/>
      </c>
      <c r="E1737" s="34">
        <f>IF(D1737&lt;'2_Params'!$B$13,1,0)</f>
        <v/>
      </c>
    </row>
    <row r="1738" ht="15" customHeight="1" s="35">
      <c r="A1738" s="48">
        <f>'1_Raw_Games'!C603</f>
        <v/>
      </c>
      <c r="B1738" s="49">
        <f>'1_Raw_Games'!B603</f>
        <v/>
      </c>
      <c r="C1738" s="44">
        <f>-'1_Raw_Games'!P603</f>
        <v/>
      </c>
      <c r="D1738" s="34">
        <f>COUNTIFS($A$4:$A$2271,A1738,$B$4:$B$2271,"&gt;"&amp;B1738)</f>
        <v/>
      </c>
      <c r="E1738" s="34">
        <f>IF(D1738&lt;'2_Params'!$B$13,1,0)</f>
        <v/>
      </c>
    </row>
    <row r="1739" ht="15" customHeight="1" s="35">
      <c r="A1739" s="48">
        <f>'1_Raw_Games'!C604</f>
        <v/>
      </c>
      <c r="B1739" s="49">
        <f>'1_Raw_Games'!B604</f>
        <v/>
      </c>
      <c r="C1739" s="44">
        <f>-'1_Raw_Games'!P604</f>
        <v/>
      </c>
      <c r="D1739" s="34">
        <f>COUNTIFS($A$4:$A$2271,A1739,$B$4:$B$2271,"&gt;"&amp;B1739)</f>
        <v/>
      </c>
      <c r="E1739" s="34">
        <f>IF(D1739&lt;'2_Params'!$B$13,1,0)</f>
        <v/>
      </c>
    </row>
    <row r="1740" ht="15" customHeight="1" s="35">
      <c r="A1740" s="48">
        <f>'1_Raw_Games'!C605</f>
        <v/>
      </c>
      <c r="B1740" s="49">
        <f>'1_Raw_Games'!B605</f>
        <v/>
      </c>
      <c r="C1740" s="44">
        <f>-'1_Raw_Games'!P605</f>
        <v/>
      </c>
      <c r="D1740" s="34">
        <f>COUNTIFS($A$4:$A$2271,A1740,$B$4:$B$2271,"&gt;"&amp;B1740)</f>
        <v/>
      </c>
      <c r="E1740" s="34">
        <f>IF(D1740&lt;'2_Params'!$B$13,1,0)</f>
        <v/>
      </c>
    </row>
    <row r="1741" ht="15" customHeight="1" s="35">
      <c r="A1741" s="48">
        <f>'1_Raw_Games'!C606</f>
        <v/>
      </c>
      <c r="B1741" s="49">
        <f>'1_Raw_Games'!B606</f>
        <v/>
      </c>
      <c r="C1741" s="44">
        <f>-'1_Raw_Games'!P606</f>
        <v/>
      </c>
      <c r="D1741" s="34">
        <f>COUNTIFS($A$4:$A$2271,A1741,$B$4:$B$2271,"&gt;"&amp;B1741)</f>
        <v/>
      </c>
      <c r="E1741" s="34">
        <f>IF(D1741&lt;'2_Params'!$B$13,1,0)</f>
        <v/>
      </c>
    </row>
    <row r="1742" ht="15" customHeight="1" s="35">
      <c r="A1742" s="48">
        <f>'1_Raw_Games'!C607</f>
        <v/>
      </c>
      <c r="B1742" s="49">
        <f>'1_Raw_Games'!B607</f>
        <v/>
      </c>
      <c r="C1742" s="44">
        <f>-'1_Raw_Games'!P607</f>
        <v/>
      </c>
      <c r="D1742" s="34">
        <f>COUNTIFS($A$4:$A$2271,A1742,$B$4:$B$2271,"&gt;"&amp;B1742)</f>
        <v/>
      </c>
      <c r="E1742" s="34">
        <f>IF(D1742&lt;'2_Params'!$B$13,1,0)</f>
        <v/>
      </c>
    </row>
    <row r="1743" ht="15" customHeight="1" s="35">
      <c r="A1743" s="48">
        <f>'1_Raw_Games'!C608</f>
        <v/>
      </c>
      <c r="B1743" s="49">
        <f>'1_Raw_Games'!B608</f>
        <v/>
      </c>
      <c r="C1743" s="44">
        <f>-'1_Raw_Games'!P608</f>
        <v/>
      </c>
      <c r="D1743" s="34">
        <f>COUNTIFS($A$4:$A$2271,A1743,$B$4:$B$2271,"&gt;"&amp;B1743)</f>
        <v/>
      </c>
      <c r="E1743" s="34">
        <f>IF(D1743&lt;'2_Params'!$B$13,1,0)</f>
        <v/>
      </c>
    </row>
    <row r="1744" ht="15" customHeight="1" s="35">
      <c r="A1744" s="48">
        <f>'1_Raw_Games'!C609</f>
        <v/>
      </c>
      <c r="B1744" s="49">
        <f>'1_Raw_Games'!B609</f>
        <v/>
      </c>
      <c r="C1744" s="44">
        <f>-'1_Raw_Games'!P609</f>
        <v/>
      </c>
      <c r="D1744" s="34">
        <f>COUNTIFS($A$4:$A$2271,A1744,$B$4:$B$2271,"&gt;"&amp;B1744)</f>
        <v/>
      </c>
      <c r="E1744" s="34">
        <f>IF(D1744&lt;'2_Params'!$B$13,1,0)</f>
        <v/>
      </c>
    </row>
    <row r="1745" ht="15" customHeight="1" s="35">
      <c r="A1745" s="48">
        <f>'1_Raw_Games'!C610</f>
        <v/>
      </c>
      <c r="B1745" s="49">
        <f>'1_Raw_Games'!B610</f>
        <v/>
      </c>
      <c r="C1745" s="44">
        <f>-'1_Raw_Games'!P610</f>
        <v/>
      </c>
      <c r="D1745" s="34">
        <f>COUNTIFS($A$4:$A$2271,A1745,$B$4:$B$2271,"&gt;"&amp;B1745)</f>
        <v/>
      </c>
      <c r="E1745" s="34">
        <f>IF(D1745&lt;'2_Params'!$B$13,1,0)</f>
        <v/>
      </c>
    </row>
    <row r="1746" ht="15" customHeight="1" s="35">
      <c r="A1746" s="48">
        <f>'1_Raw_Games'!C611</f>
        <v/>
      </c>
      <c r="B1746" s="49">
        <f>'1_Raw_Games'!B611</f>
        <v/>
      </c>
      <c r="C1746" s="44">
        <f>-'1_Raw_Games'!P611</f>
        <v/>
      </c>
      <c r="D1746" s="34">
        <f>COUNTIFS($A$4:$A$2271,A1746,$B$4:$B$2271,"&gt;"&amp;B1746)</f>
        <v/>
      </c>
      <c r="E1746" s="34">
        <f>IF(D1746&lt;'2_Params'!$B$13,1,0)</f>
        <v/>
      </c>
    </row>
    <row r="1747" ht="15" customHeight="1" s="35">
      <c r="A1747" s="48">
        <f>'1_Raw_Games'!C612</f>
        <v/>
      </c>
      <c r="B1747" s="49">
        <f>'1_Raw_Games'!B612</f>
        <v/>
      </c>
      <c r="C1747" s="44">
        <f>-'1_Raw_Games'!P612</f>
        <v/>
      </c>
      <c r="D1747" s="34">
        <f>COUNTIFS($A$4:$A$2271,A1747,$B$4:$B$2271,"&gt;"&amp;B1747)</f>
        <v/>
      </c>
      <c r="E1747" s="34">
        <f>IF(D1747&lt;'2_Params'!$B$13,1,0)</f>
        <v/>
      </c>
    </row>
    <row r="1748" ht="15" customHeight="1" s="35">
      <c r="A1748" s="48">
        <f>'1_Raw_Games'!C613</f>
        <v/>
      </c>
      <c r="B1748" s="49">
        <f>'1_Raw_Games'!B613</f>
        <v/>
      </c>
      <c r="C1748" s="44">
        <f>-'1_Raw_Games'!P613</f>
        <v/>
      </c>
      <c r="D1748" s="34">
        <f>COUNTIFS($A$4:$A$2271,A1748,$B$4:$B$2271,"&gt;"&amp;B1748)</f>
        <v/>
      </c>
      <c r="E1748" s="34">
        <f>IF(D1748&lt;'2_Params'!$B$13,1,0)</f>
        <v/>
      </c>
    </row>
    <row r="1749" ht="15" customHeight="1" s="35">
      <c r="A1749" s="48">
        <f>'1_Raw_Games'!C614</f>
        <v/>
      </c>
      <c r="B1749" s="49">
        <f>'1_Raw_Games'!B614</f>
        <v/>
      </c>
      <c r="C1749" s="44">
        <f>-'1_Raw_Games'!P614</f>
        <v/>
      </c>
      <c r="D1749" s="34">
        <f>COUNTIFS($A$4:$A$2271,A1749,$B$4:$B$2271,"&gt;"&amp;B1749)</f>
        <v/>
      </c>
      <c r="E1749" s="34">
        <f>IF(D1749&lt;'2_Params'!$B$13,1,0)</f>
        <v/>
      </c>
    </row>
    <row r="1750" ht="15" customHeight="1" s="35">
      <c r="A1750" s="48">
        <f>'1_Raw_Games'!C615</f>
        <v/>
      </c>
      <c r="B1750" s="49">
        <f>'1_Raw_Games'!B615</f>
        <v/>
      </c>
      <c r="C1750" s="44">
        <f>-'1_Raw_Games'!P615</f>
        <v/>
      </c>
      <c r="D1750" s="34">
        <f>COUNTIFS($A$4:$A$2271,A1750,$B$4:$B$2271,"&gt;"&amp;B1750)</f>
        <v/>
      </c>
      <c r="E1750" s="34">
        <f>IF(D1750&lt;'2_Params'!$B$13,1,0)</f>
        <v/>
      </c>
    </row>
    <row r="1751" ht="15" customHeight="1" s="35">
      <c r="A1751" s="48">
        <f>'1_Raw_Games'!C616</f>
        <v/>
      </c>
      <c r="B1751" s="49">
        <f>'1_Raw_Games'!B616</f>
        <v/>
      </c>
      <c r="C1751" s="44">
        <f>-'1_Raw_Games'!P616</f>
        <v/>
      </c>
      <c r="D1751" s="34">
        <f>COUNTIFS($A$4:$A$2271,A1751,$B$4:$B$2271,"&gt;"&amp;B1751)</f>
        <v/>
      </c>
      <c r="E1751" s="34">
        <f>IF(D1751&lt;'2_Params'!$B$13,1,0)</f>
        <v/>
      </c>
    </row>
    <row r="1752" ht="15" customHeight="1" s="35">
      <c r="A1752" s="48">
        <f>'1_Raw_Games'!C617</f>
        <v/>
      </c>
      <c r="B1752" s="49">
        <f>'1_Raw_Games'!B617</f>
        <v/>
      </c>
      <c r="C1752" s="44">
        <f>-'1_Raw_Games'!P617</f>
        <v/>
      </c>
      <c r="D1752" s="34">
        <f>COUNTIFS($A$4:$A$2271,A1752,$B$4:$B$2271,"&gt;"&amp;B1752)</f>
        <v/>
      </c>
      <c r="E1752" s="34">
        <f>IF(D1752&lt;'2_Params'!$B$13,1,0)</f>
        <v/>
      </c>
    </row>
    <row r="1753" ht="15" customHeight="1" s="35">
      <c r="A1753" s="48">
        <f>'1_Raw_Games'!C618</f>
        <v/>
      </c>
      <c r="B1753" s="49">
        <f>'1_Raw_Games'!B618</f>
        <v/>
      </c>
      <c r="C1753" s="44">
        <f>-'1_Raw_Games'!P618</f>
        <v/>
      </c>
      <c r="D1753" s="34">
        <f>COUNTIFS($A$4:$A$2271,A1753,$B$4:$B$2271,"&gt;"&amp;B1753)</f>
        <v/>
      </c>
      <c r="E1753" s="34">
        <f>IF(D1753&lt;'2_Params'!$B$13,1,0)</f>
        <v/>
      </c>
    </row>
    <row r="1754" ht="15" customHeight="1" s="35">
      <c r="A1754" s="48">
        <f>'1_Raw_Games'!C619</f>
        <v/>
      </c>
      <c r="B1754" s="49">
        <f>'1_Raw_Games'!B619</f>
        <v/>
      </c>
      <c r="C1754" s="44">
        <f>-'1_Raw_Games'!P619</f>
        <v/>
      </c>
      <c r="D1754" s="34">
        <f>COUNTIFS($A$4:$A$2271,A1754,$B$4:$B$2271,"&gt;"&amp;B1754)</f>
        <v/>
      </c>
      <c r="E1754" s="34">
        <f>IF(D1754&lt;'2_Params'!$B$13,1,0)</f>
        <v/>
      </c>
    </row>
    <row r="1755" ht="15" customHeight="1" s="35">
      <c r="A1755" s="48">
        <f>'1_Raw_Games'!C620</f>
        <v/>
      </c>
      <c r="B1755" s="49">
        <f>'1_Raw_Games'!B620</f>
        <v/>
      </c>
      <c r="C1755" s="44">
        <f>-'1_Raw_Games'!P620</f>
        <v/>
      </c>
      <c r="D1755" s="34">
        <f>COUNTIFS($A$4:$A$2271,A1755,$B$4:$B$2271,"&gt;"&amp;B1755)</f>
        <v/>
      </c>
      <c r="E1755" s="34">
        <f>IF(D1755&lt;'2_Params'!$B$13,1,0)</f>
        <v/>
      </c>
    </row>
    <row r="1756" ht="15" customHeight="1" s="35">
      <c r="A1756" s="48">
        <f>'1_Raw_Games'!C621</f>
        <v/>
      </c>
      <c r="B1756" s="49">
        <f>'1_Raw_Games'!B621</f>
        <v/>
      </c>
      <c r="C1756" s="44">
        <f>-'1_Raw_Games'!P621</f>
        <v/>
      </c>
      <c r="D1756" s="34">
        <f>COUNTIFS($A$4:$A$2271,A1756,$B$4:$B$2271,"&gt;"&amp;B1756)</f>
        <v/>
      </c>
      <c r="E1756" s="34">
        <f>IF(D1756&lt;'2_Params'!$B$13,1,0)</f>
        <v/>
      </c>
    </row>
    <row r="1757" ht="15" customHeight="1" s="35">
      <c r="A1757" s="48">
        <f>'1_Raw_Games'!C622</f>
        <v/>
      </c>
      <c r="B1757" s="49">
        <f>'1_Raw_Games'!B622</f>
        <v/>
      </c>
      <c r="C1757" s="44">
        <f>-'1_Raw_Games'!P622</f>
        <v/>
      </c>
      <c r="D1757" s="34">
        <f>COUNTIFS($A$4:$A$2271,A1757,$B$4:$B$2271,"&gt;"&amp;B1757)</f>
        <v/>
      </c>
      <c r="E1757" s="34">
        <f>IF(D1757&lt;'2_Params'!$B$13,1,0)</f>
        <v/>
      </c>
    </row>
    <row r="1758" ht="15" customHeight="1" s="35">
      <c r="A1758" s="48">
        <f>'1_Raw_Games'!C623</f>
        <v/>
      </c>
      <c r="B1758" s="49">
        <f>'1_Raw_Games'!B623</f>
        <v/>
      </c>
      <c r="C1758" s="44">
        <f>-'1_Raw_Games'!P623</f>
        <v/>
      </c>
      <c r="D1758" s="34">
        <f>COUNTIFS($A$4:$A$2271,A1758,$B$4:$B$2271,"&gt;"&amp;B1758)</f>
        <v/>
      </c>
      <c r="E1758" s="34">
        <f>IF(D1758&lt;'2_Params'!$B$13,1,0)</f>
        <v/>
      </c>
    </row>
    <row r="1759" ht="15" customHeight="1" s="35">
      <c r="A1759" s="48">
        <f>'1_Raw_Games'!C624</f>
        <v/>
      </c>
      <c r="B1759" s="49">
        <f>'1_Raw_Games'!B624</f>
        <v/>
      </c>
      <c r="C1759" s="44">
        <f>-'1_Raw_Games'!P624</f>
        <v/>
      </c>
      <c r="D1759" s="34">
        <f>COUNTIFS($A$4:$A$2271,A1759,$B$4:$B$2271,"&gt;"&amp;B1759)</f>
        <v/>
      </c>
      <c r="E1759" s="34">
        <f>IF(D1759&lt;'2_Params'!$B$13,1,0)</f>
        <v/>
      </c>
    </row>
    <row r="1760" ht="15" customHeight="1" s="35">
      <c r="A1760" s="48">
        <f>'1_Raw_Games'!C625</f>
        <v/>
      </c>
      <c r="B1760" s="49">
        <f>'1_Raw_Games'!B625</f>
        <v/>
      </c>
      <c r="C1760" s="44">
        <f>-'1_Raw_Games'!P625</f>
        <v/>
      </c>
      <c r="D1760" s="34">
        <f>COUNTIFS($A$4:$A$2271,A1760,$B$4:$B$2271,"&gt;"&amp;B1760)</f>
        <v/>
      </c>
      <c r="E1760" s="34">
        <f>IF(D1760&lt;'2_Params'!$B$13,1,0)</f>
        <v/>
      </c>
    </row>
    <row r="1761" ht="15" customHeight="1" s="35">
      <c r="A1761" s="48">
        <f>'1_Raw_Games'!C626</f>
        <v/>
      </c>
      <c r="B1761" s="49">
        <f>'1_Raw_Games'!B626</f>
        <v/>
      </c>
      <c r="C1761" s="44">
        <f>-'1_Raw_Games'!P626</f>
        <v/>
      </c>
      <c r="D1761" s="34">
        <f>COUNTIFS($A$4:$A$2271,A1761,$B$4:$B$2271,"&gt;"&amp;B1761)</f>
        <v/>
      </c>
      <c r="E1761" s="34">
        <f>IF(D1761&lt;'2_Params'!$B$13,1,0)</f>
        <v/>
      </c>
    </row>
    <row r="1762" ht="15" customHeight="1" s="35">
      <c r="A1762" s="48">
        <f>'1_Raw_Games'!C627</f>
        <v/>
      </c>
      <c r="B1762" s="49">
        <f>'1_Raw_Games'!B627</f>
        <v/>
      </c>
      <c r="C1762" s="44">
        <f>-'1_Raw_Games'!P627</f>
        <v/>
      </c>
      <c r="D1762" s="34">
        <f>COUNTIFS($A$4:$A$2271,A1762,$B$4:$B$2271,"&gt;"&amp;B1762)</f>
        <v/>
      </c>
      <c r="E1762" s="34">
        <f>IF(D1762&lt;'2_Params'!$B$13,1,0)</f>
        <v/>
      </c>
    </row>
    <row r="1763" ht="15" customHeight="1" s="35">
      <c r="A1763" s="48">
        <f>'1_Raw_Games'!C628</f>
        <v/>
      </c>
      <c r="B1763" s="49">
        <f>'1_Raw_Games'!B628</f>
        <v/>
      </c>
      <c r="C1763" s="44">
        <f>-'1_Raw_Games'!P628</f>
        <v/>
      </c>
      <c r="D1763" s="34">
        <f>COUNTIFS($A$4:$A$2271,A1763,$B$4:$B$2271,"&gt;"&amp;B1763)</f>
        <v/>
      </c>
      <c r="E1763" s="34">
        <f>IF(D1763&lt;'2_Params'!$B$13,1,0)</f>
        <v/>
      </c>
    </row>
    <row r="1764" ht="15" customHeight="1" s="35">
      <c r="A1764" s="48">
        <f>'1_Raw_Games'!C629</f>
        <v/>
      </c>
      <c r="B1764" s="49">
        <f>'1_Raw_Games'!B629</f>
        <v/>
      </c>
      <c r="C1764" s="44">
        <f>-'1_Raw_Games'!P629</f>
        <v/>
      </c>
      <c r="D1764" s="34">
        <f>COUNTIFS($A$4:$A$2271,A1764,$B$4:$B$2271,"&gt;"&amp;B1764)</f>
        <v/>
      </c>
      <c r="E1764" s="34">
        <f>IF(D1764&lt;'2_Params'!$B$13,1,0)</f>
        <v/>
      </c>
    </row>
    <row r="1765" ht="15" customHeight="1" s="35">
      <c r="A1765" s="48">
        <f>'1_Raw_Games'!C630</f>
        <v/>
      </c>
      <c r="B1765" s="49">
        <f>'1_Raw_Games'!B630</f>
        <v/>
      </c>
      <c r="C1765" s="44">
        <f>-'1_Raw_Games'!P630</f>
        <v/>
      </c>
      <c r="D1765" s="34">
        <f>COUNTIFS($A$4:$A$2271,A1765,$B$4:$B$2271,"&gt;"&amp;B1765)</f>
        <v/>
      </c>
      <c r="E1765" s="34">
        <f>IF(D1765&lt;'2_Params'!$B$13,1,0)</f>
        <v/>
      </c>
    </row>
    <row r="1766" ht="15" customHeight="1" s="35">
      <c r="A1766" s="48">
        <f>'1_Raw_Games'!C631</f>
        <v/>
      </c>
      <c r="B1766" s="49">
        <f>'1_Raw_Games'!B631</f>
        <v/>
      </c>
      <c r="C1766" s="44">
        <f>-'1_Raw_Games'!P631</f>
        <v/>
      </c>
      <c r="D1766" s="34">
        <f>COUNTIFS($A$4:$A$2271,A1766,$B$4:$B$2271,"&gt;"&amp;B1766)</f>
        <v/>
      </c>
      <c r="E1766" s="34">
        <f>IF(D1766&lt;'2_Params'!$B$13,1,0)</f>
        <v/>
      </c>
    </row>
    <row r="1767" ht="15" customHeight="1" s="35">
      <c r="A1767" s="48">
        <f>'1_Raw_Games'!C632</f>
        <v/>
      </c>
      <c r="B1767" s="49">
        <f>'1_Raw_Games'!B632</f>
        <v/>
      </c>
      <c r="C1767" s="44">
        <f>-'1_Raw_Games'!P632</f>
        <v/>
      </c>
      <c r="D1767" s="34">
        <f>COUNTIFS($A$4:$A$2271,A1767,$B$4:$B$2271,"&gt;"&amp;B1767)</f>
        <v/>
      </c>
      <c r="E1767" s="34">
        <f>IF(D1767&lt;'2_Params'!$B$13,1,0)</f>
        <v/>
      </c>
    </row>
    <row r="1768" ht="15" customHeight="1" s="35">
      <c r="A1768" s="48">
        <f>'1_Raw_Games'!C633</f>
        <v/>
      </c>
      <c r="B1768" s="49">
        <f>'1_Raw_Games'!B633</f>
        <v/>
      </c>
      <c r="C1768" s="44">
        <f>-'1_Raw_Games'!P633</f>
        <v/>
      </c>
      <c r="D1768" s="34">
        <f>COUNTIFS($A$4:$A$2271,A1768,$B$4:$B$2271,"&gt;"&amp;B1768)</f>
        <v/>
      </c>
      <c r="E1768" s="34">
        <f>IF(D1768&lt;'2_Params'!$B$13,1,0)</f>
        <v/>
      </c>
    </row>
    <row r="1769" ht="15" customHeight="1" s="35">
      <c r="A1769" s="48">
        <f>'1_Raw_Games'!C634</f>
        <v/>
      </c>
      <c r="B1769" s="49">
        <f>'1_Raw_Games'!B634</f>
        <v/>
      </c>
      <c r="C1769" s="44">
        <f>-'1_Raw_Games'!P634</f>
        <v/>
      </c>
      <c r="D1769" s="34">
        <f>COUNTIFS($A$4:$A$2271,A1769,$B$4:$B$2271,"&gt;"&amp;B1769)</f>
        <v/>
      </c>
      <c r="E1769" s="34">
        <f>IF(D1769&lt;'2_Params'!$B$13,1,0)</f>
        <v/>
      </c>
    </row>
    <row r="1770" ht="15" customHeight="1" s="35">
      <c r="A1770" s="48">
        <f>'1_Raw_Games'!C635</f>
        <v/>
      </c>
      <c r="B1770" s="49">
        <f>'1_Raw_Games'!B635</f>
        <v/>
      </c>
      <c r="C1770" s="44">
        <f>-'1_Raw_Games'!P635</f>
        <v/>
      </c>
      <c r="D1770" s="34">
        <f>COUNTIFS($A$4:$A$2271,A1770,$B$4:$B$2271,"&gt;"&amp;B1770)</f>
        <v/>
      </c>
      <c r="E1770" s="34">
        <f>IF(D1770&lt;'2_Params'!$B$13,1,0)</f>
        <v/>
      </c>
    </row>
    <row r="1771" ht="15" customHeight="1" s="35">
      <c r="A1771" s="48">
        <f>'1_Raw_Games'!C636</f>
        <v/>
      </c>
      <c r="B1771" s="49">
        <f>'1_Raw_Games'!B636</f>
        <v/>
      </c>
      <c r="C1771" s="44">
        <f>-'1_Raw_Games'!P636</f>
        <v/>
      </c>
      <c r="D1771" s="34">
        <f>COUNTIFS($A$4:$A$2271,A1771,$B$4:$B$2271,"&gt;"&amp;B1771)</f>
        <v/>
      </c>
      <c r="E1771" s="34">
        <f>IF(D1771&lt;'2_Params'!$B$13,1,0)</f>
        <v/>
      </c>
    </row>
    <row r="1772" ht="15" customHeight="1" s="35">
      <c r="A1772" s="48">
        <f>'1_Raw_Games'!C637</f>
        <v/>
      </c>
      <c r="B1772" s="49">
        <f>'1_Raw_Games'!B637</f>
        <v/>
      </c>
      <c r="C1772" s="44">
        <f>-'1_Raw_Games'!P637</f>
        <v/>
      </c>
      <c r="D1772" s="34">
        <f>COUNTIFS($A$4:$A$2271,A1772,$B$4:$B$2271,"&gt;"&amp;B1772)</f>
        <v/>
      </c>
      <c r="E1772" s="34">
        <f>IF(D1772&lt;'2_Params'!$B$13,1,0)</f>
        <v/>
      </c>
    </row>
    <row r="1773" ht="15" customHeight="1" s="35">
      <c r="A1773" s="48">
        <f>'1_Raw_Games'!C638</f>
        <v/>
      </c>
      <c r="B1773" s="49">
        <f>'1_Raw_Games'!B638</f>
        <v/>
      </c>
      <c r="C1773" s="44">
        <f>-'1_Raw_Games'!P638</f>
        <v/>
      </c>
      <c r="D1773" s="34">
        <f>COUNTIFS($A$4:$A$2271,A1773,$B$4:$B$2271,"&gt;"&amp;B1773)</f>
        <v/>
      </c>
      <c r="E1773" s="34">
        <f>IF(D1773&lt;'2_Params'!$B$13,1,0)</f>
        <v/>
      </c>
    </row>
    <row r="1774" ht="15" customHeight="1" s="35">
      <c r="A1774" s="48">
        <f>'1_Raw_Games'!C639</f>
        <v/>
      </c>
      <c r="B1774" s="49">
        <f>'1_Raw_Games'!B639</f>
        <v/>
      </c>
      <c r="C1774" s="44">
        <f>-'1_Raw_Games'!P639</f>
        <v/>
      </c>
      <c r="D1774" s="34">
        <f>COUNTIFS($A$4:$A$2271,A1774,$B$4:$B$2271,"&gt;"&amp;B1774)</f>
        <v/>
      </c>
      <c r="E1774" s="34">
        <f>IF(D1774&lt;'2_Params'!$B$13,1,0)</f>
        <v/>
      </c>
    </row>
    <row r="1775" ht="15" customHeight="1" s="35">
      <c r="A1775" s="48">
        <f>'1_Raw_Games'!C640</f>
        <v/>
      </c>
      <c r="B1775" s="49">
        <f>'1_Raw_Games'!B640</f>
        <v/>
      </c>
      <c r="C1775" s="44">
        <f>-'1_Raw_Games'!P640</f>
        <v/>
      </c>
      <c r="D1775" s="34">
        <f>COUNTIFS($A$4:$A$2271,A1775,$B$4:$B$2271,"&gt;"&amp;B1775)</f>
        <v/>
      </c>
      <c r="E1775" s="34">
        <f>IF(D1775&lt;'2_Params'!$B$13,1,0)</f>
        <v/>
      </c>
    </row>
    <row r="1776" ht="15" customHeight="1" s="35">
      <c r="A1776" s="48">
        <f>'1_Raw_Games'!C641</f>
        <v/>
      </c>
      <c r="B1776" s="49">
        <f>'1_Raw_Games'!B641</f>
        <v/>
      </c>
      <c r="C1776" s="44">
        <f>-'1_Raw_Games'!P641</f>
        <v/>
      </c>
      <c r="D1776" s="34">
        <f>COUNTIFS($A$4:$A$2271,A1776,$B$4:$B$2271,"&gt;"&amp;B1776)</f>
        <v/>
      </c>
      <c r="E1776" s="34">
        <f>IF(D1776&lt;'2_Params'!$B$13,1,0)</f>
        <v/>
      </c>
    </row>
    <row r="1777" ht="15" customHeight="1" s="35">
      <c r="A1777" s="48">
        <f>'1_Raw_Games'!C642</f>
        <v/>
      </c>
      <c r="B1777" s="49">
        <f>'1_Raw_Games'!B642</f>
        <v/>
      </c>
      <c r="C1777" s="44">
        <f>-'1_Raw_Games'!P642</f>
        <v/>
      </c>
      <c r="D1777" s="34">
        <f>COUNTIFS($A$4:$A$2271,A1777,$B$4:$B$2271,"&gt;"&amp;B1777)</f>
        <v/>
      </c>
      <c r="E1777" s="34">
        <f>IF(D1777&lt;'2_Params'!$B$13,1,0)</f>
        <v/>
      </c>
    </row>
    <row r="1778" ht="15" customHeight="1" s="35">
      <c r="A1778" s="48">
        <f>'1_Raw_Games'!C643</f>
        <v/>
      </c>
      <c r="B1778" s="49">
        <f>'1_Raw_Games'!B643</f>
        <v/>
      </c>
      <c r="C1778" s="44">
        <f>-'1_Raw_Games'!P643</f>
        <v/>
      </c>
      <c r="D1778" s="34">
        <f>COUNTIFS($A$4:$A$2271,A1778,$B$4:$B$2271,"&gt;"&amp;B1778)</f>
        <v/>
      </c>
      <c r="E1778" s="34">
        <f>IF(D1778&lt;'2_Params'!$B$13,1,0)</f>
        <v/>
      </c>
    </row>
    <row r="1779" ht="15" customHeight="1" s="35">
      <c r="A1779" s="48">
        <f>'1_Raw_Games'!C644</f>
        <v/>
      </c>
      <c r="B1779" s="49">
        <f>'1_Raw_Games'!B644</f>
        <v/>
      </c>
      <c r="C1779" s="44">
        <f>-'1_Raw_Games'!P644</f>
        <v/>
      </c>
      <c r="D1779" s="34">
        <f>COUNTIFS($A$4:$A$2271,A1779,$B$4:$B$2271,"&gt;"&amp;B1779)</f>
        <v/>
      </c>
      <c r="E1779" s="34">
        <f>IF(D1779&lt;'2_Params'!$B$13,1,0)</f>
        <v/>
      </c>
    </row>
    <row r="1780" ht="15" customHeight="1" s="35">
      <c r="A1780" s="48">
        <f>'1_Raw_Games'!C645</f>
        <v/>
      </c>
      <c r="B1780" s="49">
        <f>'1_Raw_Games'!B645</f>
        <v/>
      </c>
      <c r="C1780" s="44">
        <f>-'1_Raw_Games'!P645</f>
        <v/>
      </c>
      <c r="D1780" s="34">
        <f>COUNTIFS($A$4:$A$2271,A1780,$B$4:$B$2271,"&gt;"&amp;B1780)</f>
        <v/>
      </c>
      <c r="E1780" s="34">
        <f>IF(D1780&lt;'2_Params'!$B$13,1,0)</f>
        <v/>
      </c>
    </row>
    <row r="1781" ht="15" customHeight="1" s="35">
      <c r="A1781" s="48">
        <f>'1_Raw_Games'!C646</f>
        <v/>
      </c>
      <c r="B1781" s="49">
        <f>'1_Raw_Games'!B646</f>
        <v/>
      </c>
      <c r="C1781" s="44">
        <f>-'1_Raw_Games'!P646</f>
        <v/>
      </c>
      <c r="D1781" s="34">
        <f>COUNTIFS($A$4:$A$2271,A1781,$B$4:$B$2271,"&gt;"&amp;B1781)</f>
        <v/>
      </c>
      <c r="E1781" s="34">
        <f>IF(D1781&lt;'2_Params'!$B$13,1,0)</f>
        <v/>
      </c>
    </row>
    <row r="1782" ht="15" customHeight="1" s="35">
      <c r="A1782" s="48">
        <f>'1_Raw_Games'!C647</f>
        <v/>
      </c>
      <c r="B1782" s="49">
        <f>'1_Raw_Games'!B647</f>
        <v/>
      </c>
      <c r="C1782" s="44">
        <f>-'1_Raw_Games'!P647</f>
        <v/>
      </c>
      <c r="D1782" s="34">
        <f>COUNTIFS($A$4:$A$2271,A1782,$B$4:$B$2271,"&gt;"&amp;B1782)</f>
        <v/>
      </c>
      <c r="E1782" s="34">
        <f>IF(D1782&lt;'2_Params'!$B$13,1,0)</f>
        <v/>
      </c>
    </row>
    <row r="1783" ht="15" customHeight="1" s="35">
      <c r="A1783" s="48">
        <f>'1_Raw_Games'!C648</f>
        <v/>
      </c>
      <c r="B1783" s="49">
        <f>'1_Raw_Games'!B648</f>
        <v/>
      </c>
      <c r="C1783" s="44">
        <f>-'1_Raw_Games'!P648</f>
        <v/>
      </c>
      <c r="D1783" s="34">
        <f>COUNTIFS($A$4:$A$2271,A1783,$B$4:$B$2271,"&gt;"&amp;B1783)</f>
        <v/>
      </c>
      <c r="E1783" s="34">
        <f>IF(D1783&lt;'2_Params'!$B$13,1,0)</f>
        <v/>
      </c>
    </row>
    <row r="1784" ht="15" customHeight="1" s="35">
      <c r="A1784" s="48">
        <f>'1_Raw_Games'!C649</f>
        <v/>
      </c>
      <c r="B1784" s="49">
        <f>'1_Raw_Games'!B649</f>
        <v/>
      </c>
      <c r="C1784" s="44">
        <f>-'1_Raw_Games'!P649</f>
        <v/>
      </c>
      <c r="D1784" s="34">
        <f>COUNTIFS($A$4:$A$2271,A1784,$B$4:$B$2271,"&gt;"&amp;B1784)</f>
        <v/>
      </c>
      <c r="E1784" s="34">
        <f>IF(D1784&lt;'2_Params'!$B$13,1,0)</f>
        <v/>
      </c>
    </row>
    <row r="1785" ht="15" customHeight="1" s="35">
      <c r="A1785" s="48">
        <f>'1_Raw_Games'!C650</f>
        <v/>
      </c>
      <c r="B1785" s="49">
        <f>'1_Raw_Games'!B650</f>
        <v/>
      </c>
      <c r="C1785" s="44">
        <f>-'1_Raw_Games'!P650</f>
        <v/>
      </c>
      <c r="D1785" s="34">
        <f>COUNTIFS($A$4:$A$2271,A1785,$B$4:$B$2271,"&gt;"&amp;B1785)</f>
        <v/>
      </c>
      <c r="E1785" s="34">
        <f>IF(D1785&lt;'2_Params'!$B$13,1,0)</f>
        <v/>
      </c>
    </row>
    <row r="1786" ht="15" customHeight="1" s="35">
      <c r="A1786" s="48">
        <f>'1_Raw_Games'!C651</f>
        <v/>
      </c>
      <c r="B1786" s="49">
        <f>'1_Raw_Games'!B651</f>
        <v/>
      </c>
      <c r="C1786" s="44">
        <f>-'1_Raw_Games'!P651</f>
        <v/>
      </c>
      <c r="D1786" s="34">
        <f>COUNTIFS($A$4:$A$2271,A1786,$B$4:$B$2271,"&gt;"&amp;B1786)</f>
        <v/>
      </c>
      <c r="E1786" s="34">
        <f>IF(D1786&lt;'2_Params'!$B$13,1,0)</f>
        <v/>
      </c>
    </row>
    <row r="1787" ht="15" customHeight="1" s="35">
      <c r="A1787" s="48">
        <f>'1_Raw_Games'!C652</f>
        <v/>
      </c>
      <c r="B1787" s="49">
        <f>'1_Raw_Games'!B652</f>
        <v/>
      </c>
      <c r="C1787" s="44">
        <f>-'1_Raw_Games'!P652</f>
        <v/>
      </c>
      <c r="D1787" s="34">
        <f>COUNTIFS($A$4:$A$2271,A1787,$B$4:$B$2271,"&gt;"&amp;B1787)</f>
        <v/>
      </c>
      <c r="E1787" s="34">
        <f>IF(D1787&lt;'2_Params'!$B$13,1,0)</f>
        <v/>
      </c>
    </row>
    <row r="1788" ht="15" customHeight="1" s="35">
      <c r="A1788" s="48">
        <f>'1_Raw_Games'!C653</f>
        <v/>
      </c>
      <c r="B1788" s="49">
        <f>'1_Raw_Games'!B653</f>
        <v/>
      </c>
      <c r="C1788" s="44">
        <f>-'1_Raw_Games'!P653</f>
        <v/>
      </c>
      <c r="D1788" s="34">
        <f>COUNTIFS($A$4:$A$2271,A1788,$B$4:$B$2271,"&gt;"&amp;B1788)</f>
        <v/>
      </c>
      <c r="E1788" s="34">
        <f>IF(D1788&lt;'2_Params'!$B$13,1,0)</f>
        <v/>
      </c>
    </row>
    <row r="1789" ht="15" customHeight="1" s="35">
      <c r="A1789" s="48">
        <f>'1_Raw_Games'!C654</f>
        <v/>
      </c>
      <c r="B1789" s="49">
        <f>'1_Raw_Games'!B654</f>
        <v/>
      </c>
      <c r="C1789" s="44">
        <f>-'1_Raw_Games'!P654</f>
        <v/>
      </c>
      <c r="D1789" s="34">
        <f>COUNTIFS($A$4:$A$2271,A1789,$B$4:$B$2271,"&gt;"&amp;B1789)</f>
        <v/>
      </c>
      <c r="E1789" s="34">
        <f>IF(D1789&lt;'2_Params'!$B$13,1,0)</f>
        <v/>
      </c>
    </row>
    <row r="1790" ht="15" customHeight="1" s="35">
      <c r="A1790" s="48">
        <f>'1_Raw_Games'!C655</f>
        <v/>
      </c>
      <c r="B1790" s="49">
        <f>'1_Raw_Games'!B655</f>
        <v/>
      </c>
      <c r="C1790" s="44">
        <f>-'1_Raw_Games'!P655</f>
        <v/>
      </c>
      <c r="D1790" s="34">
        <f>COUNTIFS($A$4:$A$2271,A1790,$B$4:$B$2271,"&gt;"&amp;B1790)</f>
        <v/>
      </c>
      <c r="E1790" s="34">
        <f>IF(D1790&lt;'2_Params'!$B$13,1,0)</f>
        <v/>
      </c>
    </row>
    <row r="1791" ht="15" customHeight="1" s="35">
      <c r="A1791" s="48">
        <f>'1_Raw_Games'!C656</f>
        <v/>
      </c>
      <c r="B1791" s="49">
        <f>'1_Raw_Games'!B656</f>
        <v/>
      </c>
      <c r="C1791" s="44">
        <f>-'1_Raw_Games'!P656</f>
        <v/>
      </c>
      <c r="D1791" s="34">
        <f>COUNTIFS($A$4:$A$2271,A1791,$B$4:$B$2271,"&gt;"&amp;B1791)</f>
        <v/>
      </c>
      <c r="E1791" s="34">
        <f>IF(D1791&lt;'2_Params'!$B$13,1,0)</f>
        <v/>
      </c>
    </row>
    <row r="1792" ht="15" customHeight="1" s="35">
      <c r="A1792" s="48">
        <f>'1_Raw_Games'!C657</f>
        <v/>
      </c>
      <c r="B1792" s="49">
        <f>'1_Raw_Games'!B657</f>
        <v/>
      </c>
      <c r="C1792" s="44">
        <f>-'1_Raw_Games'!P657</f>
        <v/>
      </c>
      <c r="D1792" s="34">
        <f>COUNTIFS($A$4:$A$2271,A1792,$B$4:$B$2271,"&gt;"&amp;B1792)</f>
        <v/>
      </c>
      <c r="E1792" s="34">
        <f>IF(D1792&lt;'2_Params'!$B$13,1,0)</f>
        <v/>
      </c>
    </row>
    <row r="1793" ht="15" customHeight="1" s="35">
      <c r="A1793" s="48">
        <f>'1_Raw_Games'!C658</f>
        <v/>
      </c>
      <c r="B1793" s="49">
        <f>'1_Raw_Games'!B658</f>
        <v/>
      </c>
      <c r="C1793" s="44">
        <f>-'1_Raw_Games'!P658</f>
        <v/>
      </c>
      <c r="D1793" s="34">
        <f>COUNTIFS($A$4:$A$2271,A1793,$B$4:$B$2271,"&gt;"&amp;B1793)</f>
        <v/>
      </c>
      <c r="E1793" s="34">
        <f>IF(D1793&lt;'2_Params'!$B$13,1,0)</f>
        <v/>
      </c>
    </row>
    <row r="1794" ht="15" customHeight="1" s="35">
      <c r="A1794" s="48">
        <f>'1_Raw_Games'!C659</f>
        <v/>
      </c>
      <c r="B1794" s="49">
        <f>'1_Raw_Games'!B659</f>
        <v/>
      </c>
      <c r="C1794" s="44">
        <f>-'1_Raw_Games'!P659</f>
        <v/>
      </c>
      <c r="D1794" s="34">
        <f>COUNTIFS($A$4:$A$2271,A1794,$B$4:$B$2271,"&gt;"&amp;B1794)</f>
        <v/>
      </c>
      <c r="E1794" s="34">
        <f>IF(D1794&lt;'2_Params'!$B$13,1,0)</f>
        <v/>
      </c>
    </row>
    <row r="1795" ht="15" customHeight="1" s="35">
      <c r="A1795" s="48">
        <f>'1_Raw_Games'!C660</f>
        <v/>
      </c>
      <c r="B1795" s="49">
        <f>'1_Raw_Games'!B660</f>
        <v/>
      </c>
      <c r="C1795" s="44">
        <f>-'1_Raw_Games'!P660</f>
        <v/>
      </c>
      <c r="D1795" s="34">
        <f>COUNTIFS($A$4:$A$2271,A1795,$B$4:$B$2271,"&gt;"&amp;B1795)</f>
        <v/>
      </c>
      <c r="E1795" s="34">
        <f>IF(D1795&lt;'2_Params'!$B$13,1,0)</f>
        <v/>
      </c>
    </row>
    <row r="1796" ht="15" customHeight="1" s="35">
      <c r="A1796" s="48">
        <f>'1_Raw_Games'!C661</f>
        <v/>
      </c>
      <c r="B1796" s="49">
        <f>'1_Raw_Games'!B661</f>
        <v/>
      </c>
      <c r="C1796" s="44">
        <f>-'1_Raw_Games'!P661</f>
        <v/>
      </c>
      <c r="D1796" s="34">
        <f>COUNTIFS($A$4:$A$2271,A1796,$B$4:$B$2271,"&gt;"&amp;B1796)</f>
        <v/>
      </c>
      <c r="E1796" s="34">
        <f>IF(D1796&lt;'2_Params'!$B$13,1,0)</f>
        <v/>
      </c>
    </row>
    <row r="1797" ht="15" customHeight="1" s="35">
      <c r="A1797" s="48">
        <f>'1_Raw_Games'!C662</f>
        <v/>
      </c>
      <c r="B1797" s="49">
        <f>'1_Raw_Games'!B662</f>
        <v/>
      </c>
      <c r="C1797" s="44">
        <f>-'1_Raw_Games'!P662</f>
        <v/>
      </c>
      <c r="D1797" s="34">
        <f>COUNTIFS($A$4:$A$2271,A1797,$B$4:$B$2271,"&gt;"&amp;B1797)</f>
        <v/>
      </c>
      <c r="E1797" s="34">
        <f>IF(D1797&lt;'2_Params'!$B$13,1,0)</f>
        <v/>
      </c>
    </row>
    <row r="1798" ht="15" customHeight="1" s="35">
      <c r="A1798" s="48">
        <f>'1_Raw_Games'!C663</f>
        <v/>
      </c>
      <c r="B1798" s="49">
        <f>'1_Raw_Games'!B663</f>
        <v/>
      </c>
      <c r="C1798" s="44">
        <f>-'1_Raw_Games'!P663</f>
        <v/>
      </c>
      <c r="D1798" s="34">
        <f>COUNTIFS($A$4:$A$2271,A1798,$B$4:$B$2271,"&gt;"&amp;B1798)</f>
        <v/>
      </c>
      <c r="E1798" s="34">
        <f>IF(D1798&lt;'2_Params'!$B$13,1,0)</f>
        <v/>
      </c>
    </row>
    <row r="1799" ht="15" customHeight="1" s="35">
      <c r="A1799" s="48">
        <f>'1_Raw_Games'!C664</f>
        <v/>
      </c>
      <c r="B1799" s="49">
        <f>'1_Raw_Games'!B664</f>
        <v/>
      </c>
      <c r="C1799" s="44">
        <f>-'1_Raw_Games'!P664</f>
        <v/>
      </c>
      <c r="D1799" s="34">
        <f>COUNTIFS($A$4:$A$2271,A1799,$B$4:$B$2271,"&gt;"&amp;B1799)</f>
        <v/>
      </c>
      <c r="E1799" s="34">
        <f>IF(D1799&lt;'2_Params'!$B$13,1,0)</f>
        <v/>
      </c>
    </row>
    <row r="1800" ht="15" customHeight="1" s="35">
      <c r="A1800" s="48">
        <f>'1_Raw_Games'!C665</f>
        <v/>
      </c>
      <c r="B1800" s="49">
        <f>'1_Raw_Games'!B665</f>
        <v/>
      </c>
      <c r="C1800" s="44">
        <f>-'1_Raw_Games'!P665</f>
        <v/>
      </c>
      <c r="D1800" s="34">
        <f>COUNTIFS($A$4:$A$2271,A1800,$B$4:$B$2271,"&gt;"&amp;B1800)</f>
        <v/>
      </c>
      <c r="E1800" s="34">
        <f>IF(D1800&lt;'2_Params'!$B$13,1,0)</f>
        <v/>
      </c>
    </row>
    <row r="1801" ht="15" customHeight="1" s="35">
      <c r="A1801" s="48">
        <f>'1_Raw_Games'!C666</f>
        <v/>
      </c>
      <c r="B1801" s="49">
        <f>'1_Raw_Games'!B666</f>
        <v/>
      </c>
      <c r="C1801" s="44">
        <f>-'1_Raw_Games'!P666</f>
        <v/>
      </c>
      <c r="D1801" s="34">
        <f>COUNTIFS($A$4:$A$2271,A1801,$B$4:$B$2271,"&gt;"&amp;B1801)</f>
        <v/>
      </c>
      <c r="E1801" s="34">
        <f>IF(D1801&lt;'2_Params'!$B$13,1,0)</f>
        <v/>
      </c>
    </row>
    <row r="1802" ht="15" customHeight="1" s="35">
      <c r="A1802" s="48">
        <f>'1_Raw_Games'!C667</f>
        <v/>
      </c>
      <c r="B1802" s="49">
        <f>'1_Raw_Games'!B667</f>
        <v/>
      </c>
      <c r="C1802" s="44">
        <f>-'1_Raw_Games'!P667</f>
        <v/>
      </c>
      <c r="D1802" s="34">
        <f>COUNTIFS($A$4:$A$2271,A1802,$B$4:$B$2271,"&gt;"&amp;B1802)</f>
        <v/>
      </c>
      <c r="E1802" s="34">
        <f>IF(D1802&lt;'2_Params'!$B$13,1,0)</f>
        <v/>
      </c>
    </row>
    <row r="1803" ht="15" customHeight="1" s="35">
      <c r="A1803" s="48">
        <f>'1_Raw_Games'!C668</f>
        <v/>
      </c>
      <c r="B1803" s="49">
        <f>'1_Raw_Games'!B668</f>
        <v/>
      </c>
      <c r="C1803" s="44">
        <f>-'1_Raw_Games'!P668</f>
        <v/>
      </c>
      <c r="D1803" s="34">
        <f>COUNTIFS($A$4:$A$2271,A1803,$B$4:$B$2271,"&gt;"&amp;B1803)</f>
        <v/>
      </c>
      <c r="E1803" s="34">
        <f>IF(D1803&lt;'2_Params'!$B$13,1,0)</f>
        <v/>
      </c>
    </row>
    <row r="1804" ht="15" customHeight="1" s="35">
      <c r="A1804" s="48">
        <f>'1_Raw_Games'!C669</f>
        <v/>
      </c>
      <c r="B1804" s="49">
        <f>'1_Raw_Games'!B669</f>
        <v/>
      </c>
      <c r="C1804" s="44">
        <f>-'1_Raw_Games'!P669</f>
        <v/>
      </c>
      <c r="D1804" s="34">
        <f>COUNTIFS($A$4:$A$2271,A1804,$B$4:$B$2271,"&gt;"&amp;B1804)</f>
        <v/>
      </c>
      <c r="E1804" s="34">
        <f>IF(D1804&lt;'2_Params'!$B$13,1,0)</f>
        <v/>
      </c>
    </row>
    <row r="1805" ht="15" customHeight="1" s="35">
      <c r="A1805" s="48">
        <f>'1_Raw_Games'!C670</f>
        <v/>
      </c>
      <c r="B1805" s="49">
        <f>'1_Raw_Games'!B670</f>
        <v/>
      </c>
      <c r="C1805" s="44">
        <f>-'1_Raw_Games'!P670</f>
        <v/>
      </c>
      <c r="D1805" s="34">
        <f>COUNTIFS($A$4:$A$2271,A1805,$B$4:$B$2271,"&gt;"&amp;B1805)</f>
        <v/>
      </c>
      <c r="E1805" s="34">
        <f>IF(D1805&lt;'2_Params'!$B$13,1,0)</f>
        <v/>
      </c>
    </row>
    <row r="1806" ht="15" customHeight="1" s="35">
      <c r="A1806" s="48">
        <f>'1_Raw_Games'!C671</f>
        <v/>
      </c>
      <c r="B1806" s="49">
        <f>'1_Raw_Games'!B671</f>
        <v/>
      </c>
      <c r="C1806" s="44">
        <f>-'1_Raw_Games'!P671</f>
        <v/>
      </c>
      <c r="D1806" s="34">
        <f>COUNTIFS($A$4:$A$2271,A1806,$B$4:$B$2271,"&gt;"&amp;B1806)</f>
        <v/>
      </c>
      <c r="E1806" s="34">
        <f>IF(D1806&lt;'2_Params'!$B$13,1,0)</f>
        <v/>
      </c>
    </row>
    <row r="1807" ht="15" customHeight="1" s="35">
      <c r="A1807" s="48">
        <f>'1_Raw_Games'!C672</f>
        <v/>
      </c>
      <c r="B1807" s="49">
        <f>'1_Raw_Games'!B672</f>
        <v/>
      </c>
      <c r="C1807" s="44">
        <f>-'1_Raw_Games'!P672</f>
        <v/>
      </c>
      <c r="D1807" s="34">
        <f>COUNTIFS($A$4:$A$2271,A1807,$B$4:$B$2271,"&gt;"&amp;B1807)</f>
        <v/>
      </c>
      <c r="E1807" s="34">
        <f>IF(D1807&lt;'2_Params'!$B$13,1,0)</f>
        <v/>
      </c>
    </row>
    <row r="1808" ht="15" customHeight="1" s="35">
      <c r="A1808" s="48">
        <f>'1_Raw_Games'!C673</f>
        <v/>
      </c>
      <c r="B1808" s="49">
        <f>'1_Raw_Games'!B673</f>
        <v/>
      </c>
      <c r="C1808" s="44">
        <f>-'1_Raw_Games'!P673</f>
        <v/>
      </c>
      <c r="D1808" s="34">
        <f>COUNTIFS($A$4:$A$2271,A1808,$B$4:$B$2271,"&gt;"&amp;B1808)</f>
        <v/>
      </c>
      <c r="E1808" s="34">
        <f>IF(D1808&lt;'2_Params'!$B$13,1,0)</f>
        <v/>
      </c>
    </row>
    <row r="1809" ht="15" customHeight="1" s="35">
      <c r="A1809" s="48">
        <f>'1_Raw_Games'!C674</f>
        <v/>
      </c>
      <c r="B1809" s="49">
        <f>'1_Raw_Games'!B674</f>
        <v/>
      </c>
      <c r="C1809" s="44">
        <f>-'1_Raw_Games'!P674</f>
        <v/>
      </c>
      <c r="D1809" s="34">
        <f>COUNTIFS($A$4:$A$2271,A1809,$B$4:$B$2271,"&gt;"&amp;B1809)</f>
        <v/>
      </c>
      <c r="E1809" s="34">
        <f>IF(D1809&lt;'2_Params'!$B$13,1,0)</f>
        <v/>
      </c>
    </row>
    <row r="1810" ht="15" customHeight="1" s="35">
      <c r="A1810" s="48">
        <f>'1_Raw_Games'!C675</f>
        <v/>
      </c>
      <c r="B1810" s="49">
        <f>'1_Raw_Games'!B675</f>
        <v/>
      </c>
      <c r="C1810" s="44">
        <f>-'1_Raw_Games'!P675</f>
        <v/>
      </c>
      <c r="D1810" s="34">
        <f>COUNTIFS($A$4:$A$2271,A1810,$B$4:$B$2271,"&gt;"&amp;B1810)</f>
        <v/>
      </c>
      <c r="E1810" s="34">
        <f>IF(D1810&lt;'2_Params'!$B$13,1,0)</f>
        <v/>
      </c>
    </row>
    <row r="1811" ht="15" customHeight="1" s="35">
      <c r="A1811" s="48">
        <f>'1_Raw_Games'!C676</f>
        <v/>
      </c>
      <c r="B1811" s="49">
        <f>'1_Raw_Games'!B676</f>
        <v/>
      </c>
      <c r="C1811" s="44">
        <f>-'1_Raw_Games'!P676</f>
        <v/>
      </c>
      <c r="D1811" s="34">
        <f>COUNTIFS($A$4:$A$2271,A1811,$B$4:$B$2271,"&gt;"&amp;B1811)</f>
        <v/>
      </c>
      <c r="E1811" s="34">
        <f>IF(D1811&lt;'2_Params'!$B$13,1,0)</f>
        <v/>
      </c>
    </row>
    <row r="1812" ht="15" customHeight="1" s="35">
      <c r="A1812" s="48">
        <f>'1_Raw_Games'!C677</f>
        <v/>
      </c>
      <c r="B1812" s="49">
        <f>'1_Raw_Games'!B677</f>
        <v/>
      </c>
      <c r="C1812" s="44">
        <f>-'1_Raw_Games'!P677</f>
        <v/>
      </c>
      <c r="D1812" s="34">
        <f>COUNTIFS($A$4:$A$2271,A1812,$B$4:$B$2271,"&gt;"&amp;B1812)</f>
        <v/>
      </c>
      <c r="E1812" s="34">
        <f>IF(D1812&lt;'2_Params'!$B$13,1,0)</f>
        <v/>
      </c>
    </row>
    <row r="1813" ht="15" customHeight="1" s="35">
      <c r="A1813" s="48">
        <f>'1_Raw_Games'!C678</f>
        <v/>
      </c>
      <c r="B1813" s="49">
        <f>'1_Raw_Games'!B678</f>
        <v/>
      </c>
      <c r="C1813" s="44">
        <f>-'1_Raw_Games'!P678</f>
        <v/>
      </c>
      <c r="D1813" s="34">
        <f>COUNTIFS($A$4:$A$2271,A1813,$B$4:$B$2271,"&gt;"&amp;B1813)</f>
        <v/>
      </c>
      <c r="E1813" s="34">
        <f>IF(D1813&lt;'2_Params'!$B$13,1,0)</f>
        <v/>
      </c>
    </row>
    <row r="1814" ht="15" customHeight="1" s="35">
      <c r="A1814" s="48">
        <f>'1_Raw_Games'!C679</f>
        <v/>
      </c>
      <c r="B1814" s="49">
        <f>'1_Raw_Games'!B679</f>
        <v/>
      </c>
      <c r="C1814" s="44">
        <f>-'1_Raw_Games'!P679</f>
        <v/>
      </c>
      <c r="D1814" s="34">
        <f>COUNTIFS($A$4:$A$2271,A1814,$B$4:$B$2271,"&gt;"&amp;B1814)</f>
        <v/>
      </c>
      <c r="E1814" s="34">
        <f>IF(D1814&lt;'2_Params'!$B$13,1,0)</f>
        <v/>
      </c>
    </row>
    <row r="1815" ht="15" customHeight="1" s="35">
      <c r="A1815" s="48">
        <f>'1_Raw_Games'!C680</f>
        <v/>
      </c>
      <c r="B1815" s="49">
        <f>'1_Raw_Games'!B680</f>
        <v/>
      </c>
      <c r="C1815" s="44">
        <f>-'1_Raw_Games'!P680</f>
        <v/>
      </c>
      <c r="D1815" s="34">
        <f>COUNTIFS($A$4:$A$2271,A1815,$B$4:$B$2271,"&gt;"&amp;B1815)</f>
        <v/>
      </c>
      <c r="E1815" s="34">
        <f>IF(D1815&lt;'2_Params'!$B$13,1,0)</f>
        <v/>
      </c>
    </row>
    <row r="1816" ht="15" customHeight="1" s="35">
      <c r="A1816" s="48">
        <f>'1_Raw_Games'!C681</f>
        <v/>
      </c>
      <c r="B1816" s="49">
        <f>'1_Raw_Games'!B681</f>
        <v/>
      </c>
      <c r="C1816" s="44">
        <f>-'1_Raw_Games'!P681</f>
        <v/>
      </c>
      <c r="D1816" s="34">
        <f>COUNTIFS($A$4:$A$2271,A1816,$B$4:$B$2271,"&gt;"&amp;B1816)</f>
        <v/>
      </c>
      <c r="E1816" s="34">
        <f>IF(D1816&lt;'2_Params'!$B$13,1,0)</f>
        <v/>
      </c>
    </row>
    <row r="1817" ht="15" customHeight="1" s="35">
      <c r="A1817" s="48">
        <f>'1_Raw_Games'!C682</f>
        <v/>
      </c>
      <c r="B1817" s="49">
        <f>'1_Raw_Games'!B682</f>
        <v/>
      </c>
      <c r="C1817" s="44">
        <f>-'1_Raw_Games'!P682</f>
        <v/>
      </c>
      <c r="D1817" s="34">
        <f>COUNTIFS($A$4:$A$2271,A1817,$B$4:$B$2271,"&gt;"&amp;B1817)</f>
        <v/>
      </c>
      <c r="E1817" s="34">
        <f>IF(D1817&lt;'2_Params'!$B$13,1,0)</f>
        <v/>
      </c>
    </row>
    <row r="1818" ht="15" customHeight="1" s="35">
      <c r="A1818" s="48">
        <f>'1_Raw_Games'!C683</f>
        <v/>
      </c>
      <c r="B1818" s="49">
        <f>'1_Raw_Games'!B683</f>
        <v/>
      </c>
      <c r="C1818" s="44">
        <f>-'1_Raw_Games'!P683</f>
        <v/>
      </c>
      <c r="D1818" s="34">
        <f>COUNTIFS($A$4:$A$2271,A1818,$B$4:$B$2271,"&gt;"&amp;B1818)</f>
        <v/>
      </c>
      <c r="E1818" s="34">
        <f>IF(D1818&lt;'2_Params'!$B$13,1,0)</f>
        <v/>
      </c>
    </row>
    <row r="1819" ht="15" customHeight="1" s="35">
      <c r="A1819" s="48">
        <f>'1_Raw_Games'!C684</f>
        <v/>
      </c>
      <c r="B1819" s="49">
        <f>'1_Raw_Games'!B684</f>
        <v/>
      </c>
      <c r="C1819" s="44">
        <f>-'1_Raw_Games'!P684</f>
        <v/>
      </c>
      <c r="D1819" s="34">
        <f>COUNTIFS($A$4:$A$2271,A1819,$B$4:$B$2271,"&gt;"&amp;B1819)</f>
        <v/>
      </c>
      <c r="E1819" s="34">
        <f>IF(D1819&lt;'2_Params'!$B$13,1,0)</f>
        <v/>
      </c>
    </row>
    <row r="1820" ht="15" customHeight="1" s="35">
      <c r="A1820" s="48">
        <f>'1_Raw_Games'!C685</f>
        <v/>
      </c>
      <c r="B1820" s="49">
        <f>'1_Raw_Games'!B685</f>
        <v/>
      </c>
      <c r="C1820" s="44">
        <f>-'1_Raw_Games'!P685</f>
        <v/>
      </c>
      <c r="D1820" s="34">
        <f>COUNTIFS($A$4:$A$2271,A1820,$B$4:$B$2271,"&gt;"&amp;B1820)</f>
        <v/>
      </c>
      <c r="E1820" s="34">
        <f>IF(D1820&lt;'2_Params'!$B$13,1,0)</f>
        <v/>
      </c>
    </row>
    <row r="1821" ht="15" customHeight="1" s="35">
      <c r="A1821" s="48">
        <f>'1_Raw_Games'!C686</f>
        <v/>
      </c>
      <c r="B1821" s="49">
        <f>'1_Raw_Games'!B686</f>
        <v/>
      </c>
      <c r="C1821" s="44">
        <f>-'1_Raw_Games'!P686</f>
        <v/>
      </c>
      <c r="D1821" s="34">
        <f>COUNTIFS($A$4:$A$2271,A1821,$B$4:$B$2271,"&gt;"&amp;B1821)</f>
        <v/>
      </c>
      <c r="E1821" s="34">
        <f>IF(D1821&lt;'2_Params'!$B$13,1,0)</f>
        <v/>
      </c>
    </row>
    <row r="1822" ht="15" customHeight="1" s="35">
      <c r="A1822" s="48">
        <f>'1_Raw_Games'!C687</f>
        <v/>
      </c>
      <c r="B1822" s="49">
        <f>'1_Raw_Games'!B687</f>
        <v/>
      </c>
      <c r="C1822" s="44">
        <f>-'1_Raw_Games'!P687</f>
        <v/>
      </c>
      <c r="D1822" s="34">
        <f>COUNTIFS($A$4:$A$2271,A1822,$B$4:$B$2271,"&gt;"&amp;B1822)</f>
        <v/>
      </c>
      <c r="E1822" s="34">
        <f>IF(D1822&lt;'2_Params'!$B$13,1,0)</f>
        <v/>
      </c>
    </row>
    <row r="1823" ht="15" customHeight="1" s="35">
      <c r="A1823" s="48">
        <f>'1_Raw_Games'!C688</f>
        <v/>
      </c>
      <c r="B1823" s="49">
        <f>'1_Raw_Games'!B688</f>
        <v/>
      </c>
      <c r="C1823" s="44">
        <f>-'1_Raw_Games'!P688</f>
        <v/>
      </c>
      <c r="D1823" s="34">
        <f>COUNTIFS($A$4:$A$2271,A1823,$B$4:$B$2271,"&gt;"&amp;B1823)</f>
        <v/>
      </c>
      <c r="E1823" s="34">
        <f>IF(D1823&lt;'2_Params'!$B$13,1,0)</f>
        <v/>
      </c>
    </row>
    <row r="1824" ht="15" customHeight="1" s="35">
      <c r="A1824" s="48">
        <f>'1_Raw_Games'!C689</f>
        <v/>
      </c>
      <c r="B1824" s="49">
        <f>'1_Raw_Games'!B689</f>
        <v/>
      </c>
      <c r="C1824" s="44">
        <f>-'1_Raw_Games'!P689</f>
        <v/>
      </c>
      <c r="D1824" s="34">
        <f>COUNTIFS($A$4:$A$2271,A1824,$B$4:$B$2271,"&gt;"&amp;B1824)</f>
        <v/>
      </c>
      <c r="E1824" s="34">
        <f>IF(D1824&lt;'2_Params'!$B$13,1,0)</f>
        <v/>
      </c>
    </row>
    <row r="1825" ht="15" customHeight="1" s="35">
      <c r="A1825" s="48">
        <f>'1_Raw_Games'!C690</f>
        <v/>
      </c>
      <c r="B1825" s="49">
        <f>'1_Raw_Games'!B690</f>
        <v/>
      </c>
      <c r="C1825" s="44">
        <f>-'1_Raw_Games'!P690</f>
        <v/>
      </c>
      <c r="D1825" s="34">
        <f>COUNTIFS($A$4:$A$2271,A1825,$B$4:$B$2271,"&gt;"&amp;B1825)</f>
        <v/>
      </c>
      <c r="E1825" s="34">
        <f>IF(D1825&lt;'2_Params'!$B$13,1,0)</f>
        <v/>
      </c>
    </row>
    <row r="1826" ht="15" customHeight="1" s="35">
      <c r="A1826" s="48">
        <f>'1_Raw_Games'!C691</f>
        <v/>
      </c>
      <c r="B1826" s="49">
        <f>'1_Raw_Games'!B691</f>
        <v/>
      </c>
      <c r="C1826" s="44">
        <f>-'1_Raw_Games'!P691</f>
        <v/>
      </c>
      <c r="D1826" s="34">
        <f>COUNTIFS($A$4:$A$2271,A1826,$B$4:$B$2271,"&gt;"&amp;B1826)</f>
        <v/>
      </c>
      <c r="E1826" s="34">
        <f>IF(D1826&lt;'2_Params'!$B$13,1,0)</f>
        <v/>
      </c>
    </row>
    <row r="1827" ht="15" customHeight="1" s="35">
      <c r="A1827" s="48">
        <f>'1_Raw_Games'!C692</f>
        <v/>
      </c>
      <c r="B1827" s="49">
        <f>'1_Raw_Games'!B692</f>
        <v/>
      </c>
      <c r="C1827" s="44">
        <f>-'1_Raw_Games'!P692</f>
        <v/>
      </c>
      <c r="D1827" s="34">
        <f>COUNTIFS($A$4:$A$2271,A1827,$B$4:$B$2271,"&gt;"&amp;B1827)</f>
        <v/>
      </c>
      <c r="E1827" s="34">
        <f>IF(D1827&lt;'2_Params'!$B$13,1,0)</f>
        <v/>
      </c>
    </row>
    <row r="1828" ht="15" customHeight="1" s="35">
      <c r="A1828" s="48">
        <f>'1_Raw_Games'!C693</f>
        <v/>
      </c>
      <c r="B1828" s="49">
        <f>'1_Raw_Games'!B693</f>
        <v/>
      </c>
      <c r="C1828" s="44">
        <f>-'1_Raw_Games'!P693</f>
        <v/>
      </c>
      <c r="D1828" s="34">
        <f>COUNTIFS($A$4:$A$2271,A1828,$B$4:$B$2271,"&gt;"&amp;B1828)</f>
        <v/>
      </c>
      <c r="E1828" s="34">
        <f>IF(D1828&lt;'2_Params'!$B$13,1,0)</f>
        <v/>
      </c>
    </row>
    <row r="1829" ht="15" customHeight="1" s="35">
      <c r="A1829" s="48">
        <f>'1_Raw_Games'!C694</f>
        <v/>
      </c>
      <c r="B1829" s="49">
        <f>'1_Raw_Games'!B694</f>
        <v/>
      </c>
      <c r="C1829" s="44">
        <f>-'1_Raw_Games'!P694</f>
        <v/>
      </c>
      <c r="D1829" s="34">
        <f>COUNTIFS($A$4:$A$2271,A1829,$B$4:$B$2271,"&gt;"&amp;B1829)</f>
        <v/>
      </c>
      <c r="E1829" s="34">
        <f>IF(D1829&lt;'2_Params'!$B$13,1,0)</f>
        <v/>
      </c>
    </row>
    <row r="1830" ht="15" customHeight="1" s="35">
      <c r="A1830" s="48">
        <f>'1_Raw_Games'!C695</f>
        <v/>
      </c>
      <c r="B1830" s="49">
        <f>'1_Raw_Games'!B695</f>
        <v/>
      </c>
      <c r="C1830" s="44">
        <f>-'1_Raw_Games'!P695</f>
        <v/>
      </c>
      <c r="D1830" s="34">
        <f>COUNTIFS($A$4:$A$2271,A1830,$B$4:$B$2271,"&gt;"&amp;B1830)</f>
        <v/>
      </c>
      <c r="E1830" s="34">
        <f>IF(D1830&lt;'2_Params'!$B$13,1,0)</f>
        <v/>
      </c>
    </row>
    <row r="1831" ht="15" customHeight="1" s="35">
      <c r="A1831" s="48">
        <f>'1_Raw_Games'!C696</f>
        <v/>
      </c>
      <c r="B1831" s="49">
        <f>'1_Raw_Games'!B696</f>
        <v/>
      </c>
      <c r="C1831" s="44">
        <f>-'1_Raw_Games'!P696</f>
        <v/>
      </c>
      <c r="D1831" s="34">
        <f>COUNTIFS($A$4:$A$2271,A1831,$B$4:$B$2271,"&gt;"&amp;B1831)</f>
        <v/>
      </c>
      <c r="E1831" s="34">
        <f>IF(D1831&lt;'2_Params'!$B$13,1,0)</f>
        <v/>
      </c>
    </row>
    <row r="1832" ht="15" customHeight="1" s="35">
      <c r="A1832" s="48">
        <f>'1_Raw_Games'!C697</f>
        <v/>
      </c>
      <c r="B1832" s="49">
        <f>'1_Raw_Games'!B697</f>
        <v/>
      </c>
      <c r="C1832" s="44">
        <f>-'1_Raw_Games'!P697</f>
        <v/>
      </c>
      <c r="D1832" s="34">
        <f>COUNTIFS($A$4:$A$2271,A1832,$B$4:$B$2271,"&gt;"&amp;B1832)</f>
        <v/>
      </c>
      <c r="E1832" s="34">
        <f>IF(D1832&lt;'2_Params'!$B$13,1,0)</f>
        <v/>
      </c>
    </row>
    <row r="1833" ht="15" customHeight="1" s="35">
      <c r="A1833" s="48">
        <f>'1_Raw_Games'!C698</f>
        <v/>
      </c>
      <c r="B1833" s="49">
        <f>'1_Raw_Games'!B698</f>
        <v/>
      </c>
      <c r="C1833" s="44">
        <f>-'1_Raw_Games'!P698</f>
        <v/>
      </c>
      <c r="D1833" s="34">
        <f>COUNTIFS($A$4:$A$2271,A1833,$B$4:$B$2271,"&gt;"&amp;B1833)</f>
        <v/>
      </c>
      <c r="E1833" s="34">
        <f>IF(D1833&lt;'2_Params'!$B$13,1,0)</f>
        <v/>
      </c>
    </row>
    <row r="1834" ht="15" customHeight="1" s="35">
      <c r="A1834" s="48">
        <f>'1_Raw_Games'!C699</f>
        <v/>
      </c>
      <c r="B1834" s="49">
        <f>'1_Raw_Games'!B699</f>
        <v/>
      </c>
      <c r="C1834" s="44">
        <f>-'1_Raw_Games'!P699</f>
        <v/>
      </c>
      <c r="D1834" s="34">
        <f>COUNTIFS($A$4:$A$2271,A1834,$B$4:$B$2271,"&gt;"&amp;B1834)</f>
        <v/>
      </c>
      <c r="E1834" s="34">
        <f>IF(D1834&lt;'2_Params'!$B$13,1,0)</f>
        <v/>
      </c>
    </row>
    <row r="1835" ht="15" customHeight="1" s="35">
      <c r="A1835" s="48">
        <f>'1_Raw_Games'!C700</f>
        <v/>
      </c>
      <c r="B1835" s="49">
        <f>'1_Raw_Games'!B700</f>
        <v/>
      </c>
      <c r="C1835" s="44">
        <f>-'1_Raw_Games'!P700</f>
        <v/>
      </c>
      <c r="D1835" s="34">
        <f>COUNTIFS($A$4:$A$2271,A1835,$B$4:$B$2271,"&gt;"&amp;B1835)</f>
        <v/>
      </c>
      <c r="E1835" s="34">
        <f>IF(D1835&lt;'2_Params'!$B$13,1,0)</f>
        <v/>
      </c>
    </row>
    <row r="1836" ht="15" customHeight="1" s="35">
      <c r="A1836" s="48">
        <f>'1_Raw_Games'!C701</f>
        <v/>
      </c>
      <c r="B1836" s="49">
        <f>'1_Raw_Games'!B701</f>
        <v/>
      </c>
      <c r="C1836" s="44">
        <f>-'1_Raw_Games'!P701</f>
        <v/>
      </c>
      <c r="D1836" s="34">
        <f>COUNTIFS($A$4:$A$2271,A1836,$B$4:$B$2271,"&gt;"&amp;B1836)</f>
        <v/>
      </c>
      <c r="E1836" s="34">
        <f>IF(D1836&lt;'2_Params'!$B$13,1,0)</f>
        <v/>
      </c>
    </row>
    <row r="1837" ht="15" customHeight="1" s="35">
      <c r="A1837" s="48">
        <f>'1_Raw_Games'!C702</f>
        <v/>
      </c>
      <c r="B1837" s="49">
        <f>'1_Raw_Games'!B702</f>
        <v/>
      </c>
      <c r="C1837" s="44">
        <f>-'1_Raw_Games'!P702</f>
        <v/>
      </c>
      <c r="D1837" s="34">
        <f>COUNTIFS($A$4:$A$2271,A1837,$B$4:$B$2271,"&gt;"&amp;B1837)</f>
        <v/>
      </c>
      <c r="E1837" s="34">
        <f>IF(D1837&lt;'2_Params'!$B$13,1,0)</f>
        <v/>
      </c>
    </row>
    <row r="1838" ht="15" customHeight="1" s="35">
      <c r="A1838" s="48">
        <f>'1_Raw_Games'!C703</f>
        <v/>
      </c>
      <c r="B1838" s="49">
        <f>'1_Raw_Games'!B703</f>
        <v/>
      </c>
      <c r="C1838" s="44">
        <f>-'1_Raw_Games'!P703</f>
        <v/>
      </c>
      <c r="D1838" s="34">
        <f>COUNTIFS($A$4:$A$2271,A1838,$B$4:$B$2271,"&gt;"&amp;B1838)</f>
        <v/>
      </c>
      <c r="E1838" s="34">
        <f>IF(D1838&lt;'2_Params'!$B$13,1,0)</f>
        <v/>
      </c>
    </row>
    <row r="1839" ht="15" customHeight="1" s="35">
      <c r="A1839" s="48">
        <f>'1_Raw_Games'!C704</f>
        <v/>
      </c>
      <c r="B1839" s="49">
        <f>'1_Raw_Games'!B704</f>
        <v/>
      </c>
      <c r="C1839" s="44">
        <f>-'1_Raw_Games'!P704</f>
        <v/>
      </c>
      <c r="D1839" s="34">
        <f>COUNTIFS($A$4:$A$2271,A1839,$B$4:$B$2271,"&gt;"&amp;B1839)</f>
        <v/>
      </c>
      <c r="E1839" s="34">
        <f>IF(D1839&lt;'2_Params'!$B$13,1,0)</f>
        <v/>
      </c>
    </row>
    <row r="1840" ht="15" customHeight="1" s="35">
      <c r="A1840" s="48">
        <f>'1_Raw_Games'!C705</f>
        <v/>
      </c>
      <c r="B1840" s="49">
        <f>'1_Raw_Games'!B705</f>
        <v/>
      </c>
      <c r="C1840" s="44">
        <f>-'1_Raw_Games'!P705</f>
        <v/>
      </c>
      <c r="D1840" s="34">
        <f>COUNTIFS($A$4:$A$2271,A1840,$B$4:$B$2271,"&gt;"&amp;B1840)</f>
        <v/>
      </c>
      <c r="E1840" s="34">
        <f>IF(D1840&lt;'2_Params'!$B$13,1,0)</f>
        <v/>
      </c>
    </row>
    <row r="1841" ht="15" customHeight="1" s="35">
      <c r="A1841" s="48">
        <f>'1_Raw_Games'!C706</f>
        <v/>
      </c>
      <c r="B1841" s="49">
        <f>'1_Raw_Games'!B706</f>
        <v/>
      </c>
      <c r="C1841" s="44">
        <f>-'1_Raw_Games'!P706</f>
        <v/>
      </c>
      <c r="D1841" s="34">
        <f>COUNTIFS($A$4:$A$2271,A1841,$B$4:$B$2271,"&gt;"&amp;B1841)</f>
        <v/>
      </c>
      <c r="E1841" s="34">
        <f>IF(D1841&lt;'2_Params'!$B$13,1,0)</f>
        <v/>
      </c>
    </row>
    <row r="1842" ht="15" customHeight="1" s="35">
      <c r="A1842" s="48">
        <f>'1_Raw_Games'!C707</f>
        <v/>
      </c>
      <c r="B1842" s="49">
        <f>'1_Raw_Games'!B707</f>
        <v/>
      </c>
      <c r="C1842" s="44">
        <f>-'1_Raw_Games'!P707</f>
        <v/>
      </c>
      <c r="D1842" s="34">
        <f>COUNTIFS($A$4:$A$2271,A1842,$B$4:$B$2271,"&gt;"&amp;B1842)</f>
        <v/>
      </c>
      <c r="E1842" s="34">
        <f>IF(D1842&lt;'2_Params'!$B$13,1,0)</f>
        <v/>
      </c>
    </row>
    <row r="1843" ht="15" customHeight="1" s="35">
      <c r="A1843" s="48">
        <f>'1_Raw_Games'!C708</f>
        <v/>
      </c>
      <c r="B1843" s="49">
        <f>'1_Raw_Games'!B708</f>
        <v/>
      </c>
      <c r="C1843" s="44">
        <f>-'1_Raw_Games'!P708</f>
        <v/>
      </c>
      <c r="D1843" s="34">
        <f>COUNTIFS($A$4:$A$2271,A1843,$B$4:$B$2271,"&gt;"&amp;B1843)</f>
        <v/>
      </c>
      <c r="E1843" s="34">
        <f>IF(D1843&lt;'2_Params'!$B$13,1,0)</f>
        <v/>
      </c>
    </row>
    <row r="1844" ht="15" customHeight="1" s="35">
      <c r="A1844" s="48">
        <f>'1_Raw_Games'!C709</f>
        <v/>
      </c>
      <c r="B1844" s="49">
        <f>'1_Raw_Games'!B709</f>
        <v/>
      </c>
      <c r="C1844" s="44">
        <f>-'1_Raw_Games'!P709</f>
        <v/>
      </c>
      <c r="D1844" s="34">
        <f>COUNTIFS($A$4:$A$2271,A1844,$B$4:$B$2271,"&gt;"&amp;B1844)</f>
        <v/>
      </c>
      <c r="E1844" s="34">
        <f>IF(D1844&lt;'2_Params'!$B$13,1,0)</f>
        <v/>
      </c>
    </row>
    <row r="1845" ht="15" customHeight="1" s="35">
      <c r="A1845" s="48">
        <f>'1_Raw_Games'!C710</f>
        <v/>
      </c>
      <c r="B1845" s="49">
        <f>'1_Raw_Games'!B710</f>
        <v/>
      </c>
      <c r="C1845" s="44">
        <f>-'1_Raw_Games'!P710</f>
        <v/>
      </c>
      <c r="D1845" s="34">
        <f>COUNTIFS($A$4:$A$2271,A1845,$B$4:$B$2271,"&gt;"&amp;B1845)</f>
        <v/>
      </c>
      <c r="E1845" s="34">
        <f>IF(D1845&lt;'2_Params'!$B$13,1,0)</f>
        <v/>
      </c>
    </row>
    <row r="1846" ht="15" customHeight="1" s="35">
      <c r="A1846" s="48">
        <f>'1_Raw_Games'!C711</f>
        <v/>
      </c>
      <c r="B1846" s="49">
        <f>'1_Raw_Games'!B711</f>
        <v/>
      </c>
      <c r="C1846" s="44">
        <f>-'1_Raw_Games'!P711</f>
        <v/>
      </c>
      <c r="D1846" s="34">
        <f>COUNTIFS($A$4:$A$2271,A1846,$B$4:$B$2271,"&gt;"&amp;B1846)</f>
        <v/>
      </c>
      <c r="E1846" s="34">
        <f>IF(D1846&lt;'2_Params'!$B$13,1,0)</f>
        <v/>
      </c>
    </row>
    <row r="1847" ht="15" customHeight="1" s="35">
      <c r="A1847" s="48">
        <f>'1_Raw_Games'!C712</f>
        <v/>
      </c>
      <c r="B1847" s="49">
        <f>'1_Raw_Games'!B712</f>
        <v/>
      </c>
      <c r="C1847" s="44">
        <f>-'1_Raw_Games'!P712</f>
        <v/>
      </c>
      <c r="D1847" s="34">
        <f>COUNTIFS($A$4:$A$2271,A1847,$B$4:$B$2271,"&gt;"&amp;B1847)</f>
        <v/>
      </c>
      <c r="E1847" s="34">
        <f>IF(D1847&lt;'2_Params'!$B$13,1,0)</f>
        <v/>
      </c>
    </row>
    <row r="1848" ht="15" customHeight="1" s="35">
      <c r="A1848" s="48">
        <f>'1_Raw_Games'!C713</f>
        <v/>
      </c>
      <c r="B1848" s="49">
        <f>'1_Raw_Games'!B713</f>
        <v/>
      </c>
      <c r="C1848" s="44">
        <f>-'1_Raw_Games'!P713</f>
        <v/>
      </c>
      <c r="D1848" s="34">
        <f>COUNTIFS($A$4:$A$2271,A1848,$B$4:$B$2271,"&gt;"&amp;B1848)</f>
        <v/>
      </c>
      <c r="E1848" s="34">
        <f>IF(D1848&lt;'2_Params'!$B$13,1,0)</f>
        <v/>
      </c>
    </row>
    <row r="1849" ht="15" customHeight="1" s="35">
      <c r="A1849" s="48">
        <f>'1_Raw_Games'!C714</f>
        <v/>
      </c>
      <c r="B1849" s="49">
        <f>'1_Raw_Games'!B714</f>
        <v/>
      </c>
      <c r="C1849" s="44">
        <f>-'1_Raw_Games'!P714</f>
        <v/>
      </c>
      <c r="D1849" s="34">
        <f>COUNTIFS($A$4:$A$2271,A1849,$B$4:$B$2271,"&gt;"&amp;B1849)</f>
        <v/>
      </c>
      <c r="E1849" s="34">
        <f>IF(D1849&lt;'2_Params'!$B$13,1,0)</f>
        <v/>
      </c>
    </row>
    <row r="1850" ht="15" customHeight="1" s="35">
      <c r="A1850" s="48">
        <f>'1_Raw_Games'!C715</f>
        <v/>
      </c>
      <c r="B1850" s="49">
        <f>'1_Raw_Games'!B715</f>
        <v/>
      </c>
      <c r="C1850" s="44">
        <f>-'1_Raw_Games'!P715</f>
        <v/>
      </c>
      <c r="D1850" s="34">
        <f>COUNTIFS($A$4:$A$2271,A1850,$B$4:$B$2271,"&gt;"&amp;B1850)</f>
        <v/>
      </c>
      <c r="E1850" s="34">
        <f>IF(D1850&lt;'2_Params'!$B$13,1,0)</f>
        <v/>
      </c>
    </row>
    <row r="1851" ht="15" customHeight="1" s="35">
      <c r="A1851" s="48">
        <f>'1_Raw_Games'!C716</f>
        <v/>
      </c>
      <c r="B1851" s="49">
        <f>'1_Raw_Games'!B716</f>
        <v/>
      </c>
      <c r="C1851" s="44">
        <f>-'1_Raw_Games'!P716</f>
        <v/>
      </c>
      <c r="D1851" s="34">
        <f>COUNTIFS($A$4:$A$2271,A1851,$B$4:$B$2271,"&gt;"&amp;B1851)</f>
        <v/>
      </c>
      <c r="E1851" s="34">
        <f>IF(D1851&lt;'2_Params'!$B$13,1,0)</f>
        <v/>
      </c>
    </row>
    <row r="1852" ht="15" customHeight="1" s="35">
      <c r="A1852" s="48">
        <f>'1_Raw_Games'!C717</f>
        <v/>
      </c>
      <c r="B1852" s="49">
        <f>'1_Raw_Games'!B717</f>
        <v/>
      </c>
      <c r="C1852" s="44">
        <f>-'1_Raw_Games'!P717</f>
        <v/>
      </c>
      <c r="D1852" s="34">
        <f>COUNTIFS($A$4:$A$2271,A1852,$B$4:$B$2271,"&gt;"&amp;B1852)</f>
        <v/>
      </c>
      <c r="E1852" s="34">
        <f>IF(D1852&lt;'2_Params'!$B$13,1,0)</f>
        <v/>
      </c>
    </row>
    <row r="1853" ht="15" customHeight="1" s="35">
      <c r="A1853" s="48">
        <f>'1_Raw_Games'!C718</f>
        <v/>
      </c>
      <c r="B1853" s="49">
        <f>'1_Raw_Games'!B718</f>
        <v/>
      </c>
      <c r="C1853" s="44">
        <f>-'1_Raw_Games'!P718</f>
        <v/>
      </c>
      <c r="D1853" s="34">
        <f>COUNTIFS($A$4:$A$2271,A1853,$B$4:$B$2271,"&gt;"&amp;B1853)</f>
        <v/>
      </c>
      <c r="E1853" s="34">
        <f>IF(D1853&lt;'2_Params'!$B$13,1,0)</f>
        <v/>
      </c>
    </row>
    <row r="1854" ht="15" customHeight="1" s="35">
      <c r="A1854" s="48">
        <f>'1_Raw_Games'!C719</f>
        <v/>
      </c>
      <c r="B1854" s="49">
        <f>'1_Raw_Games'!B719</f>
        <v/>
      </c>
      <c r="C1854" s="44">
        <f>-'1_Raw_Games'!P719</f>
        <v/>
      </c>
      <c r="D1854" s="34">
        <f>COUNTIFS($A$4:$A$2271,A1854,$B$4:$B$2271,"&gt;"&amp;B1854)</f>
        <v/>
      </c>
      <c r="E1854" s="34">
        <f>IF(D1854&lt;'2_Params'!$B$13,1,0)</f>
        <v/>
      </c>
    </row>
    <row r="1855" ht="15" customHeight="1" s="35">
      <c r="A1855" s="48">
        <f>'1_Raw_Games'!C720</f>
        <v/>
      </c>
      <c r="B1855" s="49">
        <f>'1_Raw_Games'!B720</f>
        <v/>
      </c>
      <c r="C1855" s="44">
        <f>-'1_Raw_Games'!P720</f>
        <v/>
      </c>
      <c r="D1855" s="34">
        <f>COUNTIFS($A$4:$A$2271,A1855,$B$4:$B$2271,"&gt;"&amp;B1855)</f>
        <v/>
      </c>
      <c r="E1855" s="34">
        <f>IF(D1855&lt;'2_Params'!$B$13,1,0)</f>
        <v/>
      </c>
    </row>
    <row r="1856" ht="15" customHeight="1" s="35">
      <c r="A1856" s="48">
        <f>'1_Raw_Games'!C721</f>
        <v/>
      </c>
      <c r="B1856" s="49">
        <f>'1_Raw_Games'!B721</f>
        <v/>
      </c>
      <c r="C1856" s="44">
        <f>-'1_Raw_Games'!P721</f>
        <v/>
      </c>
      <c r="D1856" s="34">
        <f>COUNTIFS($A$4:$A$2271,A1856,$B$4:$B$2271,"&gt;"&amp;B1856)</f>
        <v/>
      </c>
      <c r="E1856" s="34">
        <f>IF(D1856&lt;'2_Params'!$B$13,1,0)</f>
        <v/>
      </c>
    </row>
    <row r="1857" ht="15" customHeight="1" s="35">
      <c r="A1857" s="48">
        <f>'1_Raw_Games'!C722</f>
        <v/>
      </c>
      <c r="B1857" s="49">
        <f>'1_Raw_Games'!B722</f>
        <v/>
      </c>
      <c r="C1857" s="44">
        <f>-'1_Raw_Games'!P722</f>
        <v/>
      </c>
      <c r="D1857" s="34">
        <f>COUNTIFS($A$4:$A$2271,A1857,$B$4:$B$2271,"&gt;"&amp;B1857)</f>
        <v/>
      </c>
      <c r="E1857" s="34">
        <f>IF(D1857&lt;'2_Params'!$B$13,1,0)</f>
        <v/>
      </c>
    </row>
    <row r="1858" ht="15" customHeight="1" s="35">
      <c r="A1858" s="48">
        <f>'1_Raw_Games'!C723</f>
        <v/>
      </c>
      <c r="B1858" s="49">
        <f>'1_Raw_Games'!B723</f>
        <v/>
      </c>
      <c r="C1858" s="44">
        <f>-'1_Raw_Games'!P723</f>
        <v/>
      </c>
      <c r="D1858" s="34">
        <f>COUNTIFS($A$4:$A$2271,A1858,$B$4:$B$2271,"&gt;"&amp;B1858)</f>
        <v/>
      </c>
      <c r="E1858" s="34">
        <f>IF(D1858&lt;'2_Params'!$B$13,1,0)</f>
        <v/>
      </c>
    </row>
    <row r="1859" ht="15" customHeight="1" s="35">
      <c r="A1859" s="48">
        <f>'1_Raw_Games'!C724</f>
        <v/>
      </c>
      <c r="B1859" s="49">
        <f>'1_Raw_Games'!B724</f>
        <v/>
      </c>
      <c r="C1859" s="44">
        <f>-'1_Raw_Games'!P724</f>
        <v/>
      </c>
      <c r="D1859" s="34">
        <f>COUNTIFS($A$4:$A$2271,A1859,$B$4:$B$2271,"&gt;"&amp;B1859)</f>
        <v/>
      </c>
      <c r="E1859" s="34">
        <f>IF(D1859&lt;'2_Params'!$B$13,1,0)</f>
        <v/>
      </c>
    </row>
    <row r="1860" ht="15" customHeight="1" s="35">
      <c r="A1860" s="48">
        <f>'1_Raw_Games'!C725</f>
        <v/>
      </c>
      <c r="B1860" s="49">
        <f>'1_Raw_Games'!B725</f>
        <v/>
      </c>
      <c r="C1860" s="44">
        <f>-'1_Raw_Games'!P725</f>
        <v/>
      </c>
      <c r="D1860" s="34">
        <f>COUNTIFS($A$4:$A$2271,A1860,$B$4:$B$2271,"&gt;"&amp;B1860)</f>
        <v/>
      </c>
      <c r="E1860" s="34">
        <f>IF(D1860&lt;'2_Params'!$B$13,1,0)</f>
        <v/>
      </c>
    </row>
    <row r="1861" ht="15" customHeight="1" s="35">
      <c r="A1861" s="48">
        <f>'1_Raw_Games'!C726</f>
        <v/>
      </c>
      <c r="B1861" s="49">
        <f>'1_Raw_Games'!B726</f>
        <v/>
      </c>
      <c r="C1861" s="44">
        <f>-'1_Raw_Games'!P726</f>
        <v/>
      </c>
      <c r="D1861" s="34">
        <f>COUNTIFS($A$4:$A$2271,A1861,$B$4:$B$2271,"&gt;"&amp;B1861)</f>
        <v/>
      </c>
      <c r="E1861" s="34">
        <f>IF(D1861&lt;'2_Params'!$B$13,1,0)</f>
        <v/>
      </c>
    </row>
    <row r="1862" ht="15" customHeight="1" s="35">
      <c r="A1862" s="48">
        <f>'1_Raw_Games'!C727</f>
        <v/>
      </c>
      <c r="B1862" s="49">
        <f>'1_Raw_Games'!B727</f>
        <v/>
      </c>
      <c r="C1862" s="44">
        <f>-'1_Raw_Games'!P727</f>
        <v/>
      </c>
      <c r="D1862" s="34">
        <f>COUNTIFS($A$4:$A$2271,A1862,$B$4:$B$2271,"&gt;"&amp;B1862)</f>
        <v/>
      </c>
      <c r="E1862" s="34">
        <f>IF(D1862&lt;'2_Params'!$B$13,1,0)</f>
        <v/>
      </c>
    </row>
    <row r="1863" ht="15" customHeight="1" s="35">
      <c r="A1863" s="48">
        <f>'1_Raw_Games'!C728</f>
        <v/>
      </c>
      <c r="B1863" s="49">
        <f>'1_Raw_Games'!B728</f>
        <v/>
      </c>
      <c r="C1863" s="44">
        <f>-'1_Raw_Games'!P728</f>
        <v/>
      </c>
      <c r="D1863" s="34">
        <f>COUNTIFS($A$4:$A$2271,A1863,$B$4:$B$2271,"&gt;"&amp;B1863)</f>
        <v/>
      </c>
      <c r="E1863" s="34">
        <f>IF(D1863&lt;'2_Params'!$B$13,1,0)</f>
        <v/>
      </c>
    </row>
    <row r="1864" ht="15" customHeight="1" s="35">
      <c r="A1864" s="48">
        <f>'1_Raw_Games'!C729</f>
        <v/>
      </c>
      <c r="B1864" s="49">
        <f>'1_Raw_Games'!B729</f>
        <v/>
      </c>
      <c r="C1864" s="44">
        <f>-'1_Raw_Games'!P729</f>
        <v/>
      </c>
      <c r="D1864" s="34">
        <f>COUNTIFS($A$4:$A$2271,A1864,$B$4:$B$2271,"&gt;"&amp;B1864)</f>
        <v/>
      </c>
      <c r="E1864" s="34">
        <f>IF(D1864&lt;'2_Params'!$B$13,1,0)</f>
        <v/>
      </c>
    </row>
    <row r="1865" ht="15" customHeight="1" s="35">
      <c r="A1865" s="48">
        <f>'1_Raw_Games'!C730</f>
        <v/>
      </c>
      <c r="B1865" s="49">
        <f>'1_Raw_Games'!B730</f>
        <v/>
      </c>
      <c r="C1865" s="44">
        <f>-'1_Raw_Games'!P730</f>
        <v/>
      </c>
      <c r="D1865" s="34">
        <f>COUNTIFS($A$4:$A$2271,A1865,$B$4:$B$2271,"&gt;"&amp;B1865)</f>
        <v/>
      </c>
      <c r="E1865" s="34">
        <f>IF(D1865&lt;'2_Params'!$B$13,1,0)</f>
        <v/>
      </c>
    </row>
    <row r="1866" ht="15" customHeight="1" s="35">
      <c r="A1866" s="48">
        <f>'1_Raw_Games'!C731</f>
        <v/>
      </c>
      <c r="B1866" s="49">
        <f>'1_Raw_Games'!B731</f>
        <v/>
      </c>
      <c r="C1866" s="44">
        <f>-'1_Raw_Games'!P731</f>
        <v/>
      </c>
      <c r="D1866" s="34">
        <f>COUNTIFS($A$4:$A$2271,A1866,$B$4:$B$2271,"&gt;"&amp;B1866)</f>
        <v/>
      </c>
      <c r="E1866" s="34">
        <f>IF(D1866&lt;'2_Params'!$B$13,1,0)</f>
        <v/>
      </c>
    </row>
    <row r="1867" ht="15" customHeight="1" s="35">
      <c r="A1867" s="48">
        <f>'1_Raw_Games'!C732</f>
        <v/>
      </c>
      <c r="B1867" s="49">
        <f>'1_Raw_Games'!B732</f>
        <v/>
      </c>
      <c r="C1867" s="44">
        <f>-'1_Raw_Games'!P732</f>
        <v/>
      </c>
      <c r="D1867" s="34">
        <f>COUNTIFS($A$4:$A$2271,A1867,$B$4:$B$2271,"&gt;"&amp;B1867)</f>
        <v/>
      </c>
      <c r="E1867" s="34">
        <f>IF(D1867&lt;'2_Params'!$B$13,1,0)</f>
        <v/>
      </c>
    </row>
    <row r="1868" ht="15" customHeight="1" s="35">
      <c r="A1868" s="48">
        <f>'1_Raw_Games'!C733</f>
        <v/>
      </c>
      <c r="B1868" s="49">
        <f>'1_Raw_Games'!B733</f>
        <v/>
      </c>
      <c r="C1868" s="44">
        <f>-'1_Raw_Games'!P733</f>
        <v/>
      </c>
      <c r="D1868" s="34">
        <f>COUNTIFS($A$4:$A$2271,A1868,$B$4:$B$2271,"&gt;"&amp;B1868)</f>
        <v/>
      </c>
      <c r="E1868" s="34">
        <f>IF(D1868&lt;'2_Params'!$B$13,1,0)</f>
        <v/>
      </c>
    </row>
    <row r="1869" ht="15" customHeight="1" s="35">
      <c r="A1869" s="48">
        <f>'1_Raw_Games'!C734</f>
        <v/>
      </c>
      <c r="B1869" s="49">
        <f>'1_Raw_Games'!B734</f>
        <v/>
      </c>
      <c r="C1869" s="44">
        <f>-'1_Raw_Games'!P734</f>
        <v/>
      </c>
      <c r="D1869" s="34">
        <f>COUNTIFS($A$4:$A$2271,A1869,$B$4:$B$2271,"&gt;"&amp;B1869)</f>
        <v/>
      </c>
      <c r="E1869" s="34">
        <f>IF(D1869&lt;'2_Params'!$B$13,1,0)</f>
        <v/>
      </c>
    </row>
    <row r="1870" ht="15" customHeight="1" s="35">
      <c r="A1870" s="48">
        <f>'1_Raw_Games'!C735</f>
        <v/>
      </c>
      <c r="B1870" s="49">
        <f>'1_Raw_Games'!B735</f>
        <v/>
      </c>
      <c r="C1870" s="44">
        <f>-'1_Raw_Games'!P735</f>
        <v/>
      </c>
      <c r="D1870" s="34">
        <f>COUNTIFS($A$4:$A$2271,A1870,$B$4:$B$2271,"&gt;"&amp;B1870)</f>
        <v/>
      </c>
      <c r="E1870" s="34">
        <f>IF(D1870&lt;'2_Params'!$B$13,1,0)</f>
        <v/>
      </c>
    </row>
    <row r="1871" ht="15" customHeight="1" s="35">
      <c r="A1871" s="48">
        <f>'1_Raw_Games'!C736</f>
        <v/>
      </c>
      <c r="B1871" s="49">
        <f>'1_Raw_Games'!B736</f>
        <v/>
      </c>
      <c r="C1871" s="44">
        <f>-'1_Raw_Games'!P736</f>
        <v/>
      </c>
      <c r="D1871" s="34">
        <f>COUNTIFS($A$4:$A$2271,A1871,$B$4:$B$2271,"&gt;"&amp;B1871)</f>
        <v/>
      </c>
      <c r="E1871" s="34">
        <f>IF(D1871&lt;'2_Params'!$B$13,1,0)</f>
        <v/>
      </c>
    </row>
    <row r="1872" ht="15" customHeight="1" s="35">
      <c r="A1872" s="48">
        <f>'1_Raw_Games'!C737</f>
        <v/>
      </c>
      <c r="B1872" s="49">
        <f>'1_Raw_Games'!B737</f>
        <v/>
      </c>
      <c r="C1872" s="44">
        <f>-'1_Raw_Games'!P737</f>
        <v/>
      </c>
      <c r="D1872" s="34">
        <f>COUNTIFS($A$4:$A$2271,A1872,$B$4:$B$2271,"&gt;"&amp;B1872)</f>
        <v/>
      </c>
      <c r="E1872" s="34">
        <f>IF(D1872&lt;'2_Params'!$B$13,1,0)</f>
        <v/>
      </c>
    </row>
    <row r="1873" ht="15" customHeight="1" s="35">
      <c r="A1873" s="48">
        <f>'1_Raw_Games'!C738</f>
        <v/>
      </c>
      <c r="B1873" s="49">
        <f>'1_Raw_Games'!B738</f>
        <v/>
      </c>
      <c r="C1873" s="44">
        <f>-'1_Raw_Games'!P738</f>
        <v/>
      </c>
      <c r="D1873" s="34">
        <f>COUNTIFS($A$4:$A$2271,A1873,$B$4:$B$2271,"&gt;"&amp;B1873)</f>
        <v/>
      </c>
      <c r="E1873" s="34">
        <f>IF(D1873&lt;'2_Params'!$B$13,1,0)</f>
        <v/>
      </c>
    </row>
    <row r="1874" ht="15" customHeight="1" s="35">
      <c r="A1874" s="48">
        <f>'1_Raw_Games'!C739</f>
        <v/>
      </c>
      <c r="B1874" s="49">
        <f>'1_Raw_Games'!B739</f>
        <v/>
      </c>
      <c r="C1874" s="44">
        <f>-'1_Raw_Games'!P739</f>
        <v/>
      </c>
      <c r="D1874" s="34">
        <f>COUNTIFS($A$4:$A$2271,A1874,$B$4:$B$2271,"&gt;"&amp;B1874)</f>
        <v/>
      </c>
      <c r="E1874" s="34">
        <f>IF(D1874&lt;'2_Params'!$B$13,1,0)</f>
        <v/>
      </c>
    </row>
    <row r="1875" ht="15" customHeight="1" s="35">
      <c r="A1875" s="48">
        <f>'1_Raw_Games'!C740</f>
        <v/>
      </c>
      <c r="B1875" s="49">
        <f>'1_Raw_Games'!B740</f>
        <v/>
      </c>
      <c r="C1875" s="44">
        <f>-'1_Raw_Games'!P740</f>
        <v/>
      </c>
      <c r="D1875" s="34">
        <f>COUNTIFS($A$4:$A$2271,A1875,$B$4:$B$2271,"&gt;"&amp;B1875)</f>
        <v/>
      </c>
      <c r="E1875" s="34">
        <f>IF(D1875&lt;'2_Params'!$B$13,1,0)</f>
        <v/>
      </c>
    </row>
    <row r="1876" ht="15" customHeight="1" s="35">
      <c r="A1876" s="48">
        <f>'1_Raw_Games'!C741</f>
        <v/>
      </c>
      <c r="B1876" s="49">
        <f>'1_Raw_Games'!B741</f>
        <v/>
      </c>
      <c r="C1876" s="44">
        <f>-'1_Raw_Games'!P741</f>
        <v/>
      </c>
      <c r="D1876" s="34">
        <f>COUNTIFS($A$4:$A$2271,A1876,$B$4:$B$2271,"&gt;"&amp;B1876)</f>
        <v/>
      </c>
      <c r="E1876" s="34">
        <f>IF(D1876&lt;'2_Params'!$B$13,1,0)</f>
        <v/>
      </c>
    </row>
    <row r="1877" ht="15" customHeight="1" s="35">
      <c r="A1877" s="48">
        <f>'1_Raw_Games'!C742</f>
        <v/>
      </c>
      <c r="B1877" s="49">
        <f>'1_Raw_Games'!B742</f>
        <v/>
      </c>
      <c r="C1877" s="44">
        <f>-'1_Raw_Games'!P742</f>
        <v/>
      </c>
      <c r="D1877" s="34">
        <f>COUNTIFS($A$4:$A$2271,A1877,$B$4:$B$2271,"&gt;"&amp;B1877)</f>
        <v/>
      </c>
      <c r="E1877" s="34">
        <f>IF(D1877&lt;'2_Params'!$B$13,1,0)</f>
        <v/>
      </c>
    </row>
    <row r="1878" ht="15" customHeight="1" s="35">
      <c r="A1878" s="48">
        <f>'1_Raw_Games'!C743</f>
        <v/>
      </c>
      <c r="B1878" s="49">
        <f>'1_Raw_Games'!B743</f>
        <v/>
      </c>
      <c r="C1878" s="44">
        <f>-'1_Raw_Games'!P743</f>
        <v/>
      </c>
      <c r="D1878" s="34">
        <f>COUNTIFS($A$4:$A$2271,A1878,$B$4:$B$2271,"&gt;"&amp;B1878)</f>
        <v/>
      </c>
      <c r="E1878" s="34">
        <f>IF(D1878&lt;'2_Params'!$B$13,1,0)</f>
        <v/>
      </c>
    </row>
    <row r="1879" ht="15" customHeight="1" s="35">
      <c r="A1879" s="48">
        <f>'1_Raw_Games'!C744</f>
        <v/>
      </c>
      <c r="B1879" s="49">
        <f>'1_Raw_Games'!B744</f>
        <v/>
      </c>
      <c r="C1879" s="44">
        <f>-'1_Raw_Games'!P744</f>
        <v/>
      </c>
      <c r="D1879" s="34">
        <f>COUNTIFS($A$4:$A$2271,A1879,$B$4:$B$2271,"&gt;"&amp;B1879)</f>
        <v/>
      </c>
      <c r="E1879" s="34">
        <f>IF(D1879&lt;'2_Params'!$B$13,1,0)</f>
        <v/>
      </c>
    </row>
    <row r="1880" ht="15" customHeight="1" s="35">
      <c r="A1880" s="48">
        <f>'1_Raw_Games'!C745</f>
        <v/>
      </c>
      <c r="B1880" s="49">
        <f>'1_Raw_Games'!B745</f>
        <v/>
      </c>
      <c r="C1880" s="44">
        <f>-'1_Raw_Games'!P745</f>
        <v/>
      </c>
      <c r="D1880" s="34">
        <f>COUNTIFS($A$4:$A$2271,A1880,$B$4:$B$2271,"&gt;"&amp;B1880)</f>
        <v/>
      </c>
      <c r="E1880" s="34">
        <f>IF(D1880&lt;'2_Params'!$B$13,1,0)</f>
        <v/>
      </c>
    </row>
    <row r="1881" ht="15" customHeight="1" s="35">
      <c r="A1881" s="48">
        <f>'1_Raw_Games'!C746</f>
        <v/>
      </c>
      <c r="B1881" s="49">
        <f>'1_Raw_Games'!B746</f>
        <v/>
      </c>
      <c r="C1881" s="44">
        <f>-'1_Raw_Games'!P746</f>
        <v/>
      </c>
      <c r="D1881" s="34">
        <f>COUNTIFS($A$4:$A$2271,A1881,$B$4:$B$2271,"&gt;"&amp;B1881)</f>
        <v/>
      </c>
      <c r="E1881" s="34">
        <f>IF(D1881&lt;'2_Params'!$B$13,1,0)</f>
        <v/>
      </c>
    </row>
    <row r="1882" ht="15" customHeight="1" s="35">
      <c r="A1882" s="48">
        <f>'1_Raw_Games'!C747</f>
        <v/>
      </c>
      <c r="B1882" s="49">
        <f>'1_Raw_Games'!B747</f>
        <v/>
      </c>
      <c r="C1882" s="44">
        <f>-'1_Raw_Games'!P747</f>
        <v/>
      </c>
      <c r="D1882" s="34">
        <f>COUNTIFS($A$4:$A$2271,A1882,$B$4:$B$2271,"&gt;"&amp;B1882)</f>
        <v/>
      </c>
      <c r="E1882" s="34">
        <f>IF(D1882&lt;'2_Params'!$B$13,1,0)</f>
        <v/>
      </c>
    </row>
    <row r="1883" ht="15" customHeight="1" s="35">
      <c r="A1883" s="48">
        <f>'1_Raw_Games'!C748</f>
        <v/>
      </c>
      <c r="B1883" s="49">
        <f>'1_Raw_Games'!B748</f>
        <v/>
      </c>
      <c r="C1883" s="44">
        <f>-'1_Raw_Games'!P748</f>
        <v/>
      </c>
      <c r="D1883" s="34">
        <f>COUNTIFS($A$4:$A$2271,A1883,$B$4:$B$2271,"&gt;"&amp;B1883)</f>
        <v/>
      </c>
      <c r="E1883" s="34">
        <f>IF(D1883&lt;'2_Params'!$B$13,1,0)</f>
        <v/>
      </c>
    </row>
    <row r="1884" ht="15" customHeight="1" s="35">
      <c r="A1884" s="48">
        <f>'1_Raw_Games'!C749</f>
        <v/>
      </c>
      <c r="B1884" s="49">
        <f>'1_Raw_Games'!B749</f>
        <v/>
      </c>
      <c r="C1884" s="44">
        <f>-'1_Raw_Games'!P749</f>
        <v/>
      </c>
      <c r="D1884" s="34">
        <f>COUNTIFS($A$4:$A$2271,A1884,$B$4:$B$2271,"&gt;"&amp;B1884)</f>
        <v/>
      </c>
      <c r="E1884" s="34">
        <f>IF(D1884&lt;'2_Params'!$B$13,1,0)</f>
        <v/>
      </c>
    </row>
    <row r="1885" ht="15" customHeight="1" s="35">
      <c r="A1885" s="48">
        <f>'1_Raw_Games'!C750</f>
        <v/>
      </c>
      <c r="B1885" s="49">
        <f>'1_Raw_Games'!B750</f>
        <v/>
      </c>
      <c r="C1885" s="44">
        <f>-'1_Raw_Games'!P750</f>
        <v/>
      </c>
      <c r="D1885" s="34">
        <f>COUNTIFS($A$4:$A$2271,A1885,$B$4:$B$2271,"&gt;"&amp;B1885)</f>
        <v/>
      </c>
      <c r="E1885" s="34">
        <f>IF(D1885&lt;'2_Params'!$B$13,1,0)</f>
        <v/>
      </c>
    </row>
    <row r="1886" ht="15" customHeight="1" s="35">
      <c r="A1886" s="48">
        <f>'1_Raw_Games'!C751</f>
        <v/>
      </c>
      <c r="B1886" s="49">
        <f>'1_Raw_Games'!B751</f>
        <v/>
      </c>
      <c r="C1886" s="44">
        <f>-'1_Raw_Games'!P751</f>
        <v/>
      </c>
      <c r="D1886" s="34">
        <f>COUNTIFS($A$4:$A$2271,A1886,$B$4:$B$2271,"&gt;"&amp;B1886)</f>
        <v/>
      </c>
      <c r="E1886" s="34">
        <f>IF(D1886&lt;'2_Params'!$B$13,1,0)</f>
        <v/>
      </c>
    </row>
    <row r="1887" ht="15" customHeight="1" s="35">
      <c r="A1887" s="48">
        <f>'1_Raw_Games'!C752</f>
        <v/>
      </c>
      <c r="B1887" s="49">
        <f>'1_Raw_Games'!B752</f>
        <v/>
      </c>
      <c r="C1887" s="44">
        <f>-'1_Raw_Games'!P752</f>
        <v/>
      </c>
      <c r="D1887" s="34">
        <f>COUNTIFS($A$4:$A$2271,A1887,$B$4:$B$2271,"&gt;"&amp;B1887)</f>
        <v/>
      </c>
      <c r="E1887" s="34">
        <f>IF(D1887&lt;'2_Params'!$B$13,1,0)</f>
        <v/>
      </c>
    </row>
    <row r="1888" ht="15" customHeight="1" s="35">
      <c r="A1888" s="48">
        <f>'1_Raw_Games'!C753</f>
        <v/>
      </c>
      <c r="B1888" s="49">
        <f>'1_Raw_Games'!B753</f>
        <v/>
      </c>
      <c r="C1888" s="44">
        <f>-'1_Raw_Games'!P753</f>
        <v/>
      </c>
      <c r="D1888" s="34">
        <f>COUNTIFS($A$4:$A$2271,A1888,$B$4:$B$2271,"&gt;"&amp;B1888)</f>
        <v/>
      </c>
      <c r="E1888" s="34">
        <f>IF(D1888&lt;'2_Params'!$B$13,1,0)</f>
        <v/>
      </c>
    </row>
    <row r="1889" ht="15" customHeight="1" s="35">
      <c r="A1889" s="48">
        <f>'1_Raw_Games'!C754</f>
        <v/>
      </c>
      <c r="B1889" s="49">
        <f>'1_Raw_Games'!B754</f>
        <v/>
      </c>
      <c r="C1889" s="44">
        <f>-'1_Raw_Games'!P754</f>
        <v/>
      </c>
      <c r="D1889" s="34">
        <f>COUNTIFS($A$4:$A$2271,A1889,$B$4:$B$2271,"&gt;"&amp;B1889)</f>
        <v/>
      </c>
      <c r="E1889" s="34">
        <f>IF(D1889&lt;'2_Params'!$B$13,1,0)</f>
        <v/>
      </c>
    </row>
    <row r="1890" ht="15" customHeight="1" s="35">
      <c r="A1890" s="48">
        <f>'1_Raw_Games'!C755</f>
        <v/>
      </c>
      <c r="B1890" s="49">
        <f>'1_Raw_Games'!B755</f>
        <v/>
      </c>
      <c r="C1890" s="44">
        <f>-'1_Raw_Games'!P755</f>
        <v/>
      </c>
      <c r="D1890" s="34">
        <f>COUNTIFS($A$4:$A$2271,A1890,$B$4:$B$2271,"&gt;"&amp;B1890)</f>
        <v/>
      </c>
      <c r="E1890" s="34">
        <f>IF(D1890&lt;'2_Params'!$B$13,1,0)</f>
        <v/>
      </c>
    </row>
    <row r="1891" ht="15" customHeight="1" s="35">
      <c r="A1891" s="48">
        <f>'1_Raw_Games'!C756</f>
        <v/>
      </c>
      <c r="B1891" s="49">
        <f>'1_Raw_Games'!B756</f>
        <v/>
      </c>
      <c r="C1891" s="44">
        <f>-'1_Raw_Games'!P756</f>
        <v/>
      </c>
      <c r="D1891" s="34">
        <f>COUNTIFS($A$4:$A$2271,A1891,$B$4:$B$2271,"&gt;"&amp;B1891)</f>
        <v/>
      </c>
      <c r="E1891" s="34">
        <f>IF(D1891&lt;'2_Params'!$B$13,1,0)</f>
        <v/>
      </c>
    </row>
    <row r="1892" ht="15" customHeight="1" s="35">
      <c r="A1892" s="48">
        <f>'1_Raw_Games'!C757</f>
        <v/>
      </c>
      <c r="B1892" s="49">
        <f>'1_Raw_Games'!B757</f>
        <v/>
      </c>
      <c r="C1892" s="44">
        <f>-'1_Raw_Games'!P757</f>
        <v/>
      </c>
      <c r="D1892" s="34">
        <f>COUNTIFS($A$4:$A$2271,A1892,$B$4:$B$2271,"&gt;"&amp;B1892)</f>
        <v/>
      </c>
      <c r="E1892" s="34">
        <f>IF(D1892&lt;'2_Params'!$B$13,1,0)</f>
        <v/>
      </c>
    </row>
    <row r="1893" ht="15" customHeight="1" s="35">
      <c r="A1893" s="48">
        <f>'1_Raw_Games'!C758</f>
        <v/>
      </c>
      <c r="B1893" s="49">
        <f>'1_Raw_Games'!B758</f>
        <v/>
      </c>
      <c r="C1893" s="44">
        <f>-'1_Raw_Games'!P758</f>
        <v/>
      </c>
      <c r="D1893" s="34">
        <f>COUNTIFS($A$4:$A$2271,A1893,$B$4:$B$2271,"&gt;"&amp;B1893)</f>
        <v/>
      </c>
      <c r="E1893" s="34">
        <f>IF(D1893&lt;'2_Params'!$B$13,1,0)</f>
        <v/>
      </c>
    </row>
    <row r="1894" ht="15" customHeight="1" s="35">
      <c r="A1894" s="48">
        <f>'1_Raw_Games'!C759</f>
        <v/>
      </c>
      <c r="B1894" s="49">
        <f>'1_Raw_Games'!B759</f>
        <v/>
      </c>
      <c r="C1894" s="44">
        <f>-'1_Raw_Games'!P759</f>
        <v/>
      </c>
      <c r="D1894" s="34">
        <f>COUNTIFS($A$4:$A$2271,A1894,$B$4:$B$2271,"&gt;"&amp;B1894)</f>
        <v/>
      </c>
      <c r="E1894" s="34">
        <f>IF(D1894&lt;'2_Params'!$B$13,1,0)</f>
        <v/>
      </c>
    </row>
    <row r="1895" ht="15" customHeight="1" s="35">
      <c r="A1895" s="48">
        <f>'1_Raw_Games'!C760</f>
        <v/>
      </c>
      <c r="B1895" s="49">
        <f>'1_Raw_Games'!B760</f>
        <v/>
      </c>
      <c r="C1895" s="44">
        <f>-'1_Raw_Games'!P760</f>
        <v/>
      </c>
      <c r="D1895" s="34">
        <f>COUNTIFS($A$4:$A$2271,A1895,$B$4:$B$2271,"&gt;"&amp;B1895)</f>
        <v/>
      </c>
      <c r="E1895" s="34">
        <f>IF(D1895&lt;'2_Params'!$B$13,1,0)</f>
        <v/>
      </c>
    </row>
    <row r="1896" ht="15" customHeight="1" s="35">
      <c r="A1896" s="48">
        <f>'1_Raw_Games'!C761</f>
        <v/>
      </c>
      <c r="B1896" s="49">
        <f>'1_Raw_Games'!B761</f>
        <v/>
      </c>
      <c r="C1896" s="44">
        <f>-'1_Raw_Games'!P761</f>
        <v/>
      </c>
      <c r="D1896" s="34">
        <f>COUNTIFS($A$4:$A$2271,A1896,$B$4:$B$2271,"&gt;"&amp;B1896)</f>
        <v/>
      </c>
      <c r="E1896" s="34">
        <f>IF(D1896&lt;'2_Params'!$B$13,1,0)</f>
        <v/>
      </c>
    </row>
    <row r="1897" ht="15" customHeight="1" s="35">
      <c r="A1897" s="48">
        <f>'1_Raw_Games'!C762</f>
        <v/>
      </c>
      <c r="B1897" s="49">
        <f>'1_Raw_Games'!B762</f>
        <v/>
      </c>
      <c r="C1897" s="44">
        <f>-'1_Raw_Games'!P762</f>
        <v/>
      </c>
      <c r="D1897" s="34">
        <f>COUNTIFS($A$4:$A$2271,A1897,$B$4:$B$2271,"&gt;"&amp;B1897)</f>
        <v/>
      </c>
      <c r="E1897" s="34">
        <f>IF(D1897&lt;'2_Params'!$B$13,1,0)</f>
        <v/>
      </c>
    </row>
    <row r="1898" ht="15" customHeight="1" s="35">
      <c r="A1898" s="48">
        <f>'1_Raw_Games'!C763</f>
        <v/>
      </c>
      <c r="B1898" s="49">
        <f>'1_Raw_Games'!B763</f>
        <v/>
      </c>
      <c r="C1898" s="44">
        <f>-'1_Raw_Games'!P763</f>
        <v/>
      </c>
      <c r="D1898" s="34">
        <f>COUNTIFS($A$4:$A$2271,A1898,$B$4:$B$2271,"&gt;"&amp;B1898)</f>
        <v/>
      </c>
      <c r="E1898" s="34">
        <f>IF(D1898&lt;'2_Params'!$B$13,1,0)</f>
        <v/>
      </c>
    </row>
    <row r="1899" ht="15" customHeight="1" s="35">
      <c r="A1899" s="48">
        <f>'1_Raw_Games'!C764</f>
        <v/>
      </c>
      <c r="B1899" s="49">
        <f>'1_Raw_Games'!B764</f>
        <v/>
      </c>
      <c r="C1899" s="44">
        <f>-'1_Raw_Games'!P764</f>
        <v/>
      </c>
      <c r="D1899" s="34">
        <f>COUNTIFS($A$4:$A$2271,A1899,$B$4:$B$2271,"&gt;"&amp;B1899)</f>
        <v/>
      </c>
      <c r="E1899" s="34">
        <f>IF(D1899&lt;'2_Params'!$B$13,1,0)</f>
        <v/>
      </c>
    </row>
    <row r="1900" ht="15" customHeight="1" s="35">
      <c r="A1900" s="48">
        <f>'1_Raw_Games'!C765</f>
        <v/>
      </c>
      <c r="B1900" s="49">
        <f>'1_Raw_Games'!B765</f>
        <v/>
      </c>
      <c r="C1900" s="44">
        <f>-'1_Raw_Games'!P765</f>
        <v/>
      </c>
      <c r="D1900" s="34">
        <f>COUNTIFS($A$4:$A$2271,A1900,$B$4:$B$2271,"&gt;"&amp;B1900)</f>
        <v/>
      </c>
      <c r="E1900" s="34">
        <f>IF(D1900&lt;'2_Params'!$B$13,1,0)</f>
        <v/>
      </c>
    </row>
    <row r="1901" ht="15" customHeight="1" s="35">
      <c r="A1901" s="48">
        <f>'1_Raw_Games'!C766</f>
        <v/>
      </c>
      <c r="B1901" s="49">
        <f>'1_Raw_Games'!B766</f>
        <v/>
      </c>
      <c r="C1901" s="44">
        <f>-'1_Raw_Games'!P766</f>
        <v/>
      </c>
      <c r="D1901" s="34">
        <f>COUNTIFS($A$4:$A$2271,A1901,$B$4:$B$2271,"&gt;"&amp;B1901)</f>
        <v/>
      </c>
      <c r="E1901" s="34">
        <f>IF(D1901&lt;'2_Params'!$B$13,1,0)</f>
        <v/>
      </c>
    </row>
    <row r="1902" ht="15" customHeight="1" s="35">
      <c r="A1902" s="48">
        <f>'1_Raw_Games'!C767</f>
        <v/>
      </c>
      <c r="B1902" s="49">
        <f>'1_Raw_Games'!B767</f>
        <v/>
      </c>
      <c r="C1902" s="44">
        <f>-'1_Raw_Games'!P767</f>
        <v/>
      </c>
      <c r="D1902" s="34">
        <f>COUNTIFS($A$4:$A$2271,A1902,$B$4:$B$2271,"&gt;"&amp;B1902)</f>
        <v/>
      </c>
      <c r="E1902" s="34">
        <f>IF(D1902&lt;'2_Params'!$B$13,1,0)</f>
        <v/>
      </c>
    </row>
    <row r="1903" ht="15" customHeight="1" s="35">
      <c r="A1903" s="48">
        <f>'1_Raw_Games'!C768</f>
        <v/>
      </c>
      <c r="B1903" s="49">
        <f>'1_Raw_Games'!B768</f>
        <v/>
      </c>
      <c r="C1903" s="44">
        <f>-'1_Raw_Games'!P768</f>
        <v/>
      </c>
      <c r="D1903" s="34">
        <f>COUNTIFS($A$4:$A$2271,A1903,$B$4:$B$2271,"&gt;"&amp;B1903)</f>
        <v/>
      </c>
      <c r="E1903" s="34">
        <f>IF(D1903&lt;'2_Params'!$B$13,1,0)</f>
        <v/>
      </c>
    </row>
    <row r="1904" ht="15" customHeight="1" s="35">
      <c r="A1904" s="48">
        <f>'1_Raw_Games'!C769</f>
        <v/>
      </c>
      <c r="B1904" s="49">
        <f>'1_Raw_Games'!B769</f>
        <v/>
      </c>
      <c r="C1904" s="44">
        <f>-'1_Raw_Games'!P769</f>
        <v/>
      </c>
      <c r="D1904" s="34">
        <f>COUNTIFS($A$4:$A$2271,A1904,$B$4:$B$2271,"&gt;"&amp;B1904)</f>
        <v/>
      </c>
      <c r="E1904" s="34">
        <f>IF(D1904&lt;'2_Params'!$B$13,1,0)</f>
        <v/>
      </c>
    </row>
    <row r="1905" ht="15" customHeight="1" s="35">
      <c r="A1905" s="48">
        <f>'1_Raw_Games'!C770</f>
        <v/>
      </c>
      <c r="B1905" s="49">
        <f>'1_Raw_Games'!B770</f>
        <v/>
      </c>
      <c r="C1905" s="44">
        <f>-'1_Raw_Games'!P770</f>
        <v/>
      </c>
      <c r="D1905" s="34">
        <f>COUNTIFS($A$4:$A$2271,A1905,$B$4:$B$2271,"&gt;"&amp;B1905)</f>
        <v/>
      </c>
      <c r="E1905" s="34">
        <f>IF(D1905&lt;'2_Params'!$B$13,1,0)</f>
        <v/>
      </c>
    </row>
    <row r="1906" ht="15" customHeight="1" s="35">
      <c r="A1906" s="48">
        <f>'1_Raw_Games'!C771</f>
        <v/>
      </c>
      <c r="B1906" s="49">
        <f>'1_Raw_Games'!B771</f>
        <v/>
      </c>
      <c r="C1906" s="44">
        <f>-'1_Raw_Games'!P771</f>
        <v/>
      </c>
      <c r="D1906" s="34">
        <f>COUNTIFS($A$4:$A$2271,A1906,$B$4:$B$2271,"&gt;"&amp;B1906)</f>
        <v/>
      </c>
      <c r="E1906" s="34">
        <f>IF(D1906&lt;'2_Params'!$B$13,1,0)</f>
        <v/>
      </c>
    </row>
    <row r="1907" ht="15" customHeight="1" s="35">
      <c r="A1907" s="48">
        <f>'1_Raw_Games'!C772</f>
        <v/>
      </c>
      <c r="B1907" s="49">
        <f>'1_Raw_Games'!B772</f>
        <v/>
      </c>
      <c r="C1907" s="44">
        <f>-'1_Raw_Games'!P772</f>
        <v/>
      </c>
      <c r="D1907" s="34">
        <f>COUNTIFS($A$4:$A$2271,A1907,$B$4:$B$2271,"&gt;"&amp;B1907)</f>
        <v/>
      </c>
      <c r="E1907" s="34">
        <f>IF(D1907&lt;'2_Params'!$B$13,1,0)</f>
        <v/>
      </c>
    </row>
    <row r="1908" ht="15" customHeight="1" s="35">
      <c r="A1908" s="48">
        <f>'1_Raw_Games'!C773</f>
        <v/>
      </c>
      <c r="B1908" s="49">
        <f>'1_Raw_Games'!B773</f>
        <v/>
      </c>
      <c r="C1908" s="44">
        <f>-'1_Raw_Games'!P773</f>
        <v/>
      </c>
      <c r="D1908" s="34">
        <f>COUNTIFS($A$4:$A$2271,A1908,$B$4:$B$2271,"&gt;"&amp;B1908)</f>
        <v/>
      </c>
      <c r="E1908" s="34">
        <f>IF(D1908&lt;'2_Params'!$B$13,1,0)</f>
        <v/>
      </c>
    </row>
    <row r="1909" ht="15" customHeight="1" s="35">
      <c r="A1909" s="48">
        <f>'1_Raw_Games'!C774</f>
        <v/>
      </c>
      <c r="B1909" s="49">
        <f>'1_Raw_Games'!B774</f>
        <v/>
      </c>
      <c r="C1909" s="44">
        <f>-'1_Raw_Games'!P774</f>
        <v/>
      </c>
      <c r="D1909" s="34">
        <f>COUNTIFS($A$4:$A$2271,A1909,$B$4:$B$2271,"&gt;"&amp;B1909)</f>
        <v/>
      </c>
      <c r="E1909" s="34">
        <f>IF(D1909&lt;'2_Params'!$B$13,1,0)</f>
        <v/>
      </c>
    </row>
    <row r="1910" ht="15" customHeight="1" s="35">
      <c r="A1910" s="48">
        <f>'1_Raw_Games'!C775</f>
        <v/>
      </c>
      <c r="B1910" s="49">
        <f>'1_Raw_Games'!B775</f>
        <v/>
      </c>
      <c r="C1910" s="44">
        <f>-'1_Raw_Games'!P775</f>
        <v/>
      </c>
      <c r="D1910" s="34">
        <f>COUNTIFS($A$4:$A$2271,A1910,$B$4:$B$2271,"&gt;"&amp;B1910)</f>
        <v/>
      </c>
      <c r="E1910" s="34">
        <f>IF(D1910&lt;'2_Params'!$B$13,1,0)</f>
        <v/>
      </c>
    </row>
    <row r="1911" ht="15" customHeight="1" s="35">
      <c r="A1911" s="48">
        <f>'1_Raw_Games'!C776</f>
        <v/>
      </c>
      <c r="B1911" s="49">
        <f>'1_Raw_Games'!B776</f>
        <v/>
      </c>
      <c r="C1911" s="44">
        <f>-'1_Raw_Games'!P776</f>
        <v/>
      </c>
      <c r="D1911" s="34">
        <f>COUNTIFS($A$4:$A$2271,A1911,$B$4:$B$2271,"&gt;"&amp;B1911)</f>
        <v/>
      </c>
      <c r="E1911" s="34">
        <f>IF(D1911&lt;'2_Params'!$B$13,1,0)</f>
        <v/>
      </c>
    </row>
    <row r="1912" ht="15" customHeight="1" s="35">
      <c r="A1912" s="48">
        <f>'1_Raw_Games'!C777</f>
        <v/>
      </c>
      <c r="B1912" s="49">
        <f>'1_Raw_Games'!B777</f>
        <v/>
      </c>
      <c r="C1912" s="44">
        <f>-'1_Raw_Games'!P777</f>
        <v/>
      </c>
      <c r="D1912" s="34">
        <f>COUNTIFS($A$4:$A$2271,A1912,$B$4:$B$2271,"&gt;"&amp;B1912)</f>
        <v/>
      </c>
      <c r="E1912" s="34">
        <f>IF(D1912&lt;'2_Params'!$B$13,1,0)</f>
        <v/>
      </c>
    </row>
    <row r="1913" ht="15" customHeight="1" s="35">
      <c r="A1913" s="48">
        <f>'1_Raw_Games'!C778</f>
        <v/>
      </c>
      <c r="B1913" s="49">
        <f>'1_Raw_Games'!B778</f>
        <v/>
      </c>
      <c r="C1913" s="44">
        <f>-'1_Raw_Games'!P778</f>
        <v/>
      </c>
      <c r="D1913" s="34">
        <f>COUNTIFS($A$4:$A$2271,A1913,$B$4:$B$2271,"&gt;"&amp;B1913)</f>
        <v/>
      </c>
      <c r="E1913" s="34">
        <f>IF(D1913&lt;'2_Params'!$B$13,1,0)</f>
        <v/>
      </c>
    </row>
    <row r="1914" ht="15" customHeight="1" s="35">
      <c r="A1914" s="48">
        <f>'1_Raw_Games'!C779</f>
        <v/>
      </c>
      <c r="B1914" s="49">
        <f>'1_Raw_Games'!B779</f>
        <v/>
      </c>
      <c r="C1914" s="44">
        <f>-'1_Raw_Games'!P779</f>
        <v/>
      </c>
      <c r="D1914" s="34">
        <f>COUNTIFS($A$4:$A$2271,A1914,$B$4:$B$2271,"&gt;"&amp;B1914)</f>
        <v/>
      </c>
      <c r="E1914" s="34">
        <f>IF(D1914&lt;'2_Params'!$B$13,1,0)</f>
        <v/>
      </c>
    </row>
    <row r="1915" ht="15" customHeight="1" s="35">
      <c r="A1915" s="48">
        <f>'1_Raw_Games'!C780</f>
        <v/>
      </c>
      <c r="B1915" s="49">
        <f>'1_Raw_Games'!B780</f>
        <v/>
      </c>
      <c r="C1915" s="44">
        <f>-'1_Raw_Games'!P780</f>
        <v/>
      </c>
      <c r="D1915" s="34">
        <f>COUNTIFS($A$4:$A$2271,A1915,$B$4:$B$2271,"&gt;"&amp;B1915)</f>
        <v/>
      </c>
      <c r="E1915" s="34">
        <f>IF(D1915&lt;'2_Params'!$B$13,1,0)</f>
        <v/>
      </c>
    </row>
    <row r="1916" ht="15" customHeight="1" s="35">
      <c r="A1916" s="48">
        <f>'1_Raw_Games'!C781</f>
        <v/>
      </c>
      <c r="B1916" s="49">
        <f>'1_Raw_Games'!B781</f>
        <v/>
      </c>
      <c r="C1916" s="44">
        <f>-'1_Raw_Games'!P781</f>
        <v/>
      </c>
      <c r="D1916" s="34">
        <f>COUNTIFS($A$4:$A$2271,A1916,$B$4:$B$2271,"&gt;"&amp;B1916)</f>
        <v/>
      </c>
      <c r="E1916" s="34">
        <f>IF(D1916&lt;'2_Params'!$B$13,1,0)</f>
        <v/>
      </c>
    </row>
    <row r="1917" ht="15" customHeight="1" s="35">
      <c r="A1917" s="48">
        <f>'1_Raw_Games'!C782</f>
        <v/>
      </c>
      <c r="B1917" s="49">
        <f>'1_Raw_Games'!B782</f>
        <v/>
      </c>
      <c r="C1917" s="44">
        <f>-'1_Raw_Games'!P782</f>
        <v/>
      </c>
      <c r="D1917" s="34">
        <f>COUNTIFS($A$4:$A$2271,A1917,$B$4:$B$2271,"&gt;"&amp;B1917)</f>
        <v/>
      </c>
      <c r="E1917" s="34">
        <f>IF(D1917&lt;'2_Params'!$B$13,1,0)</f>
        <v/>
      </c>
    </row>
    <row r="1918" ht="15" customHeight="1" s="35">
      <c r="A1918" s="48">
        <f>'1_Raw_Games'!C783</f>
        <v/>
      </c>
      <c r="B1918" s="49">
        <f>'1_Raw_Games'!B783</f>
        <v/>
      </c>
      <c r="C1918" s="44">
        <f>-'1_Raw_Games'!P783</f>
        <v/>
      </c>
      <c r="D1918" s="34">
        <f>COUNTIFS($A$4:$A$2271,A1918,$B$4:$B$2271,"&gt;"&amp;B1918)</f>
        <v/>
      </c>
      <c r="E1918" s="34">
        <f>IF(D1918&lt;'2_Params'!$B$13,1,0)</f>
        <v/>
      </c>
    </row>
    <row r="1919" ht="15" customHeight="1" s="35">
      <c r="A1919" s="48">
        <f>'1_Raw_Games'!C784</f>
        <v/>
      </c>
      <c r="B1919" s="49">
        <f>'1_Raw_Games'!B784</f>
        <v/>
      </c>
      <c r="C1919" s="44">
        <f>-'1_Raw_Games'!P784</f>
        <v/>
      </c>
      <c r="D1919" s="34">
        <f>COUNTIFS($A$4:$A$2271,A1919,$B$4:$B$2271,"&gt;"&amp;B1919)</f>
        <v/>
      </c>
      <c r="E1919" s="34">
        <f>IF(D1919&lt;'2_Params'!$B$13,1,0)</f>
        <v/>
      </c>
    </row>
    <row r="1920" ht="15" customHeight="1" s="35">
      <c r="A1920" s="48">
        <f>'1_Raw_Games'!C785</f>
        <v/>
      </c>
      <c r="B1920" s="49">
        <f>'1_Raw_Games'!B785</f>
        <v/>
      </c>
      <c r="C1920" s="44">
        <f>-'1_Raw_Games'!P785</f>
        <v/>
      </c>
      <c r="D1920" s="34">
        <f>COUNTIFS($A$4:$A$2271,A1920,$B$4:$B$2271,"&gt;"&amp;B1920)</f>
        <v/>
      </c>
      <c r="E1920" s="34">
        <f>IF(D1920&lt;'2_Params'!$B$13,1,0)</f>
        <v/>
      </c>
    </row>
    <row r="1921" ht="15" customHeight="1" s="35">
      <c r="A1921" s="48">
        <f>'1_Raw_Games'!C786</f>
        <v/>
      </c>
      <c r="B1921" s="49">
        <f>'1_Raw_Games'!B786</f>
        <v/>
      </c>
      <c r="C1921" s="44">
        <f>-'1_Raw_Games'!P786</f>
        <v/>
      </c>
      <c r="D1921" s="34">
        <f>COUNTIFS($A$4:$A$2271,A1921,$B$4:$B$2271,"&gt;"&amp;B1921)</f>
        <v/>
      </c>
      <c r="E1921" s="34">
        <f>IF(D1921&lt;'2_Params'!$B$13,1,0)</f>
        <v/>
      </c>
    </row>
    <row r="1922" ht="15" customHeight="1" s="35">
      <c r="A1922" s="48">
        <f>'1_Raw_Games'!C787</f>
        <v/>
      </c>
      <c r="B1922" s="49">
        <f>'1_Raw_Games'!B787</f>
        <v/>
      </c>
      <c r="C1922" s="44">
        <f>-'1_Raw_Games'!P787</f>
        <v/>
      </c>
      <c r="D1922" s="34">
        <f>COUNTIFS($A$4:$A$2271,A1922,$B$4:$B$2271,"&gt;"&amp;B1922)</f>
        <v/>
      </c>
      <c r="E1922" s="34">
        <f>IF(D1922&lt;'2_Params'!$B$13,1,0)</f>
        <v/>
      </c>
    </row>
    <row r="1923" ht="15" customHeight="1" s="35">
      <c r="A1923" s="48">
        <f>'1_Raw_Games'!C788</f>
        <v/>
      </c>
      <c r="B1923" s="49">
        <f>'1_Raw_Games'!B788</f>
        <v/>
      </c>
      <c r="C1923" s="44">
        <f>-'1_Raw_Games'!P788</f>
        <v/>
      </c>
      <c r="D1923" s="34">
        <f>COUNTIFS($A$4:$A$2271,A1923,$B$4:$B$2271,"&gt;"&amp;B1923)</f>
        <v/>
      </c>
      <c r="E1923" s="34">
        <f>IF(D1923&lt;'2_Params'!$B$13,1,0)</f>
        <v/>
      </c>
    </row>
    <row r="1924" ht="15" customHeight="1" s="35">
      <c r="A1924" s="48">
        <f>'1_Raw_Games'!C789</f>
        <v/>
      </c>
      <c r="B1924" s="49">
        <f>'1_Raw_Games'!B789</f>
        <v/>
      </c>
      <c r="C1924" s="44">
        <f>-'1_Raw_Games'!P789</f>
        <v/>
      </c>
      <c r="D1924" s="34">
        <f>COUNTIFS($A$4:$A$2271,A1924,$B$4:$B$2271,"&gt;"&amp;B1924)</f>
        <v/>
      </c>
      <c r="E1924" s="34">
        <f>IF(D1924&lt;'2_Params'!$B$13,1,0)</f>
        <v/>
      </c>
    </row>
    <row r="1925" ht="15" customHeight="1" s="35">
      <c r="A1925" s="48">
        <f>'1_Raw_Games'!C790</f>
        <v/>
      </c>
      <c r="B1925" s="49">
        <f>'1_Raw_Games'!B790</f>
        <v/>
      </c>
      <c r="C1925" s="44">
        <f>-'1_Raw_Games'!P790</f>
        <v/>
      </c>
      <c r="D1925" s="34">
        <f>COUNTIFS($A$4:$A$2271,A1925,$B$4:$B$2271,"&gt;"&amp;B1925)</f>
        <v/>
      </c>
      <c r="E1925" s="34">
        <f>IF(D1925&lt;'2_Params'!$B$13,1,0)</f>
        <v/>
      </c>
    </row>
    <row r="1926" ht="15" customHeight="1" s="35">
      <c r="A1926" s="48">
        <f>'1_Raw_Games'!C791</f>
        <v/>
      </c>
      <c r="B1926" s="49">
        <f>'1_Raw_Games'!B791</f>
        <v/>
      </c>
      <c r="C1926" s="44">
        <f>-'1_Raw_Games'!P791</f>
        <v/>
      </c>
      <c r="D1926" s="34">
        <f>COUNTIFS($A$4:$A$2271,A1926,$B$4:$B$2271,"&gt;"&amp;B1926)</f>
        <v/>
      </c>
      <c r="E1926" s="34">
        <f>IF(D1926&lt;'2_Params'!$B$13,1,0)</f>
        <v/>
      </c>
    </row>
    <row r="1927" ht="15" customHeight="1" s="35">
      <c r="A1927" s="48">
        <f>'1_Raw_Games'!C792</f>
        <v/>
      </c>
      <c r="B1927" s="49">
        <f>'1_Raw_Games'!B792</f>
        <v/>
      </c>
      <c r="C1927" s="44">
        <f>-'1_Raw_Games'!P792</f>
        <v/>
      </c>
      <c r="D1927" s="34">
        <f>COUNTIFS($A$4:$A$2271,A1927,$B$4:$B$2271,"&gt;"&amp;B1927)</f>
        <v/>
      </c>
      <c r="E1927" s="34">
        <f>IF(D1927&lt;'2_Params'!$B$13,1,0)</f>
        <v/>
      </c>
    </row>
    <row r="1928" ht="15" customHeight="1" s="35">
      <c r="A1928" s="48">
        <f>'1_Raw_Games'!C793</f>
        <v/>
      </c>
      <c r="B1928" s="49">
        <f>'1_Raw_Games'!B793</f>
        <v/>
      </c>
      <c r="C1928" s="44">
        <f>-'1_Raw_Games'!P793</f>
        <v/>
      </c>
      <c r="D1928" s="34">
        <f>COUNTIFS($A$4:$A$2271,A1928,$B$4:$B$2271,"&gt;"&amp;B1928)</f>
        <v/>
      </c>
      <c r="E1928" s="34">
        <f>IF(D1928&lt;'2_Params'!$B$13,1,0)</f>
        <v/>
      </c>
    </row>
    <row r="1929" ht="15" customHeight="1" s="35">
      <c r="A1929" s="48">
        <f>'1_Raw_Games'!C794</f>
        <v/>
      </c>
      <c r="B1929" s="49">
        <f>'1_Raw_Games'!B794</f>
        <v/>
      </c>
      <c r="C1929" s="44">
        <f>-'1_Raw_Games'!P794</f>
        <v/>
      </c>
      <c r="D1929" s="34">
        <f>COUNTIFS($A$4:$A$2271,A1929,$B$4:$B$2271,"&gt;"&amp;B1929)</f>
        <v/>
      </c>
      <c r="E1929" s="34">
        <f>IF(D1929&lt;'2_Params'!$B$13,1,0)</f>
        <v/>
      </c>
    </row>
    <row r="1930" ht="15" customHeight="1" s="35">
      <c r="A1930" s="48">
        <f>'1_Raw_Games'!C795</f>
        <v/>
      </c>
      <c r="B1930" s="49">
        <f>'1_Raw_Games'!B795</f>
        <v/>
      </c>
      <c r="C1930" s="44">
        <f>-'1_Raw_Games'!P795</f>
        <v/>
      </c>
      <c r="D1930" s="34">
        <f>COUNTIFS($A$4:$A$2271,A1930,$B$4:$B$2271,"&gt;"&amp;B1930)</f>
        <v/>
      </c>
      <c r="E1930" s="34">
        <f>IF(D1930&lt;'2_Params'!$B$13,1,0)</f>
        <v/>
      </c>
    </row>
    <row r="1931" ht="15" customHeight="1" s="35">
      <c r="A1931" s="48">
        <f>'1_Raw_Games'!C796</f>
        <v/>
      </c>
      <c r="B1931" s="49">
        <f>'1_Raw_Games'!B796</f>
        <v/>
      </c>
      <c r="C1931" s="44">
        <f>-'1_Raw_Games'!P796</f>
        <v/>
      </c>
      <c r="D1931" s="34">
        <f>COUNTIFS($A$4:$A$2271,A1931,$B$4:$B$2271,"&gt;"&amp;B1931)</f>
        <v/>
      </c>
      <c r="E1931" s="34">
        <f>IF(D1931&lt;'2_Params'!$B$13,1,0)</f>
        <v/>
      </c>
    </row>
    <row r="1932" ht="15" customHeight="1" s="35">
      <c r="A1932" s="48">
        <f>'1_Raw_Games'!C797</f>
        <v/>
      </c>
      <c r="B1932" s="49">
        <f>'1_Raw_Games'!B797</f>
        <v/>
      </c>
      <c r="C1932" s="44">
        <f>-'1_Raw_Games'!P797</f>
        <v/>
      </c>
      <c r="D1932" s="34">
        <f>COUNTIFS($A$4:$A$2271,A1932,$B$4:$B$2271,"&gt;"&amp;B1932)</f>
        <v/>
      </c>
      <c r="E1932" s="34">
        <f>IF(D1932&lt;'2_Params'!$B$13,1,0)</f>
        <v/>
      </c>
    </row>
    <row r="1933" ht="15" customHeight="1" s="35">
      <c r="A1933" s="48">
        <f>'1_Raw_Games'!C798</f>
        <v/>
      </c>
      <c r="B1933" s="49">
        <f>'1_Raw_Games'!B798</f>
        <v/>
      </c>
      <c r="C1933" s="44">
        <f>-'1_Raw_Games'!P798</f>
        <v/>
      </c>
      <c r="D1933" s="34">
        <f>COUNTIFS($A$4:$A$2271,A1933,$B$4:$B$2271,"&gt;"&amp;B1933)</f>
        <v/>
      </c>
      <c r="E1933" s="34">
        <f>IF(D1933&lt;'2_Params'!$B$13,1,0)</f>
        <v/>
      </c>
    </row>
    <row r="1934" ht="15" customHeight="1" s="35">
      <c r="A1934" s="48">
        <f>'1_Raw_Games'!C799</f>
        <v/>
      </c>
      <c r="B1934" s="49">
        <f>'1_Raw_Games'!B799</f>
        <v/>
      </c>
      <c r="C1934" s="44">
        <f>-'1_Raw_Games'!P799</f>
        <v/>
      </c>
      <c r="D1934" s="34">
        <f>COUNTIFS($A$4:$A$2271,A1934,$B$4:$B$2271,"&gt;"&amp;B1934)</f>
        <v/>
      </c>
      <c r="E1934" s="34">
        <f>IF(D1934&lt;'2_Params'!$B$13,1,0)</f>
        <v/>
      </c>
    </row>
    <row r="1935" ht="15" customHeight="1" s="35">
      <c r="A1935" s="48">
        <f>'1_Raw_Games'!C800</f>
        <v/>
      </c>
      <c r="B1935" s="49">
        <f>'1_Raw_Games'!B800</f>
        <v/>
      </c>
      <c r="C1935" s="44">
        <f>-'1_Raw_Games'!P800</f>
        <v/>
      </c>
      <c r="D1935" s="34">
        <f>COUNTIFS($A$4:$A$2271,A1935,$B$4:$B$2271,"&gt;"&amp;B1935)</f>
        <v/>
      </c>
      <c r="E1935" s="34">
        <f>IF(D1935&lt;'2_Params'!$B$13,1,0)</f>
        <v/>
      </c>
    </row>
    <row r="1936" ht="15" customHeight="1" s="35">
      <c r="A1936" s="48">
        <f>'1_Raw_Games'!C801</f>
        <v/>
      </c>
      <c r="B1936" s="49">
        <f>'1_Raw_Games'!B801</f>
        <v/>
      </c>
      <c r="C1936" s="44">
        <f>-'1_Raw_Games'!P801</f>
        <v/>
      </c>
      <c r="D1936" s="34">
        <f>COUNTIFS($A$4:$A$2271,A1936,$B$4:$B$2271,"&gt;"&amp;B1936)</f>
        <v/>
      </c>
      <c r="E1936" s="34">
        <f>IF(D1936&lt;'2_Params'!$B$13,1,0)</f>
        <v/>
      </c>
    </row>
    <row r="1937" ht="15" customHeight="1" s="35">
      <c r="A1937" s="48">
        <f>'1_Raw_Games'!C802</f>
        <v/>
      </c>
      <c r="B1937" s="49">
        <f>'1_Raw_Games'!B802</f>
        <v/>
      </c>
      <c r="C1937" s="44">
        <f>-'1_Raw_Games'!P802</f>
        <v/>
      </c>
      <c r="D1937" s="34">
        <f>COUNTIFS($A$4:$A$2271,A1937,$B$4:$B$2271,"&gt;"&amp;B1937)</f>
        <v/>
      </c>
      <c r="E1937" s="34">
        <f>IF(D1937&lt;'2_Params'!$B$13,1,0)</f>
        <v/>
      </c>
    </row>
    <row r="1938" ht="15" customHeight="1" s="35">
      <c r="A1938" s="48">
        <f>'1_Raw_Games'!C803</f>
        <v/>
      </c>
      <c r="B1938" s="49">
        <f>'1_Raw_Games'!B803</f>
        <v/>
      </c>
      <c r="C1938" s="44">
        <f>-'1_Raw_Games'!P803</f>
        <v/>
      </c>
      <c r="D1938" s="34">
        <f>COUNTIFS($A$4:$A$2271,A1938,$B$4:$B$2271,"&gt;"&amp;B1938)</f>
        <v/>
      </c>
      <c r="E1938" s="34">
        <f>IF(D1938&lt;'2_Params'!$B$13,1,0)</f>
        <v/>
      </c>
    </row>
    <row r="1939" ht="15" customHeight="1" s="35">
      <c r="A1939" s="48">
        <f>'1_Raw_Games'!C804</f>
        <v/>
      </c>
      <c r="B1939" s="49">
        <f>'1_Raw_Games'!B804</f>
        <v/>
      </c>
      <c r="C1939" s="44">
        <f>-'1_Raw_Games'!P804</f>
        <v/>
      </c>
      <c r="D1939" s="34">
        <f>COUNTIFS($A$4:$A$2271,A1939,$B$4:$B$2271,"&gt;"&amp;B1939)</f>
        <v/>
      </c>
      <c r="E1939" s="34">
        <f>IF(D1939&lt;'2_Params'!$B$13,1,0)</f>
        <v/>
      </c>
    </row>
    <row r="1940" ht="15" customHeight="1" s="35">
      <c r="A1940" s="48">
        <f>'1_Raw_Games'!C805</f>
        <v/>
      </c>
      <c r="B1940" s="49">
        <f>'1_Raw_Games'!B805</f>
        <v/>
      </c>
      <c r="C1940" s="44">
        <f>-'1_Raw_Games'!P805</f>
        <v/>
      </c>
      <c r="D1940" s="34">
        <f>COUNTIFS($A$4:$A$2271,A1940,$B$4:$B$2271,"&gt;"&amp;B1940)</f>
        <v/>
      </c>
      <c r="E1940" s="34">
        <f>IF(D1940&lt;'2_Params'!$B$13,1,0)</f>
        <v/>
      </c>
    </row>
    <row r="1941" ht="15" customHeight="1" s="35">
      <c r="A1941" s="48">
        <f>'1_Raw_Games'!C806</f>
        <v/>
      </c>
      <c r="B1941" s="49">
        <f>'1_Raw_Games'!B806</f>
        <v/>
      </c>
      <c r="C1941" s="44">
        <f>-'1_Raw_Games'!P806</f>
        <v/>
      </c>
      <c r="D1941" s="34">
        <f>COUNTIFS($A$4:$A$2271,A1941,$B$4:$B$2271,"&gt;"&amp;B1941)</f>
        <v/>
      </c>
      <c r="E1941" s="34">
        <f>IF(D1941&lt;'2_Params'!$B$13,1,0)</f>
        <v/>
      </c>
    </row>
    <row r="1942" ht="15" customHeight="1" s="35">
      <c r="A1942" s="48">
        <f>'1_Raw_Games'!C807</f>
        <v/>
      </c>
      <c r="B1942" s="49">
        <f>'1_Raw_Games'!B807</f>
        <v/>
      </c>
      <c r="C1942" s="44">
        <f>-'1_Raw_Games'!P807</f>
        <v/>
      </c>
      <c r="D1942" s="34">
        <f>COUNTIFS($A$4:$A$2271,A1942,$B$4:$B$2271,"&gt;"&amp;B1942)</f>
        <v/>
      </c>
      <c r="E1942" s="34">
        <f>IF(D1942&lt;'2_Params'!$B$13,1,0)</f>
        <v/>
      </c>
    </row>
    <row r="1943" ht="15" customHeight="1" s="35">
      <c r="A1943" s="48">
        <f>'1_Raw_Games'!C808</f>
        <v/>
      </c>
      <c r="B1943" s="49">
        <f>'1_Raw_Games'!B808</f>
        <v/>
      </c>
      <c r="C1943" s="44">
        <f>-'1_Raw_Games'!P808</f>
        <v/>
      </c>
      <c r="D1943" s="34">
        <f>COUNTIFS($A$4:$A$2271,A1943,$B$4:$B$2271,"&gt;"&amp;B1943)</f>
        <v/>
      </c>
      <c r="E1943" s="34">
        <f>IF(D1943&lt;'2_Params'!$B$13,1,0)</f>
        <v/>
      </c>
    </row>
    <row r="1944" ht="15" customHeight="1" s="35">
      <c r="A1944" s="48">
        <f>'1_Raw_Games'!C809</f>
        <v/>
      </c>
      <c r="B1944" s="49">
        <f>'1_Raw_Games'!B809</f>
        <v/>
      </c>
      <c r="C1944" s="44">
        <f>-'1_Raw_Games'!P809</f>
        <v/>
      </c>
      <c r="D1944" s="34">
        <f>COUNTIFS($A$4:$A$2271,A1944,$B$4:$B$2271,"&gt;"&amp;B1944)</f>
        <v/>
      </c>
      <c r="E1944" s="34">
        <f>IF(D1944&lt;'2_Params'!$B$13,1,0)</f>
        <v/>
      </c>
    </row>
    <row r="1945" ht="15" customHeight="1" s="35">
      <c r="A1945" s="48">
        <f>'1_Raw_Games'!C810</f>
        <v/>
      </c>
      <c r="B1945" s="49">
        <f>'1_Raw_Games'!B810</f>
        <v/>
      </c>
      <c r="C1945" s="44">
        <f>-'1_Raw_Games'!P810</f>
        <v/>
      </c>
      <c r="D1945" s="34">
        <f>COUNTIFS($A$4:$A$2271,A1945,$B$4:$B$2271,"&gt;"&amp;B1945)</f>
        <v/>
      </c>
      <c r="E1945" s="34">
        <f>IF(D1945&lt;'2_Params'!$B$13,1,0)</f>
        <v/>
      </c>
    </row>
    <row r="1946" ht="15" customHeight="1" s="35">
      <c r="A1946" s="48">
        <f>'1_Raw_Games'!C811</f>
        <v/>
      </c>
      <c r="B1946" s="49">
        <f>'1_Raw_Games'!B811</f>
        <v/>
      </c>
      <c r="C1946" s="44">
        <f>-'1_Raw_Games'!P811</f>
        <v/>
      </c>
      <c r="D1946" s="34">
        <f>COUNTIFS($A$4:$A$2271,A1946,$B$4:$B$2271,"&gt;"&amp;B1946)</f>
        <v/>
      </c>
      <c r="E1946" s="34">
        <f>IF(D1946&lt;'2_Params'!$B$13,1,0)</f>
        <v/>
      </c>
    </row>
    <row r="1947" ht="15" customHeight="1" s="35">
      <c r="A1947" s="48">
        <f>'1_Raw_Games'!C812</f>
        <v/>
      </c>
      <c r="B1947" s="49">
        <f>'1_Raw_Games'!B812</f>
        <v/>
      </c>
      <c r="C1947" s="44">
        <f>-'1_Raw_Games'!P812</f>
        <v/>
      </c>
      <c r="D1947" s="34">
        <f>COUNTIFS($A$4:$A$2271,A1947,$B$4:$B$2271,"&gt;"&amp;B1947)</f>
        <v/>
      </c>
      <c r="E1947" s="34">
        <f>IF(D1947&lt;'2_Params'!$B$13,1,0)</f>
        <v/>
      </c>
    </row>
    <row r="1948" ht="15" customHeight="1" s="35">
      <c r="A1948" s="48">
        <f>'1_Raw_Games'!C813</f>
        <v/>
      </c>
      <c r="B1948" s="49">
        <f>'1_Raw_Games'!B813</f>
        <v/>
      </c>
      <c r="C1948" s="44">
        <f>-'1_Raw_Games'!P813</f>
        <v/>
      </c>
      <c r="D1948" s="34">
        <f>COUNTIFS($A$4:$A$2271,A1948,$B$4:$B$2271,"&gt;"&amp;B1948)</f>
        <v/>
      </c>
      <c r="E1948" s="34">
        <f>IF(D1948&lt;'2_Params'!$B$13,1,0)</f>
        <v/>
      </c>
    </row>
    <row r="1949" ht="15" customHeight="1" s="35">
      <c r="A1949" s="48">
        <f>'1_Raw_Games'!C814</f>
        <v/>
      </c>
      <c r="B1949" s="49">
        <f>'1_Raw_Games'!B814</f>
        <v/>
      </c>
      <c r="C1949" s="44">
        <f>-'1_Raw_Games'!P814</f>
        <v/>
      </c>
      <c r="D1949" s="34">
        <f>COUNTIFS($A$4:$A$2271,A1949,$B$4:$B$2271,"&gt;"&amp;B1949)</f>
        <v/>
      </c>
      <c r="E1949" s="34">
        <f>IF(D1949&lt;'2_Params'!$B$13,1,0)</f>
        <v/>
      </c>
    </row>
    <row r="1950" ht="15" customHeight="1" s="35">
      <c r="A1950" s="48">
        <f>'1_Raw_Games'!C815</f>
        <v/>
      </c>
      <c r="B1950" s="49">
        <f>'1_Raw_Games'!B815</f>
        <v/>
      </c>
      <c r="C1950" s="44">
        <f>-'1_Raw_Games'!P815</f>
        <v/>
      </c>
      <c r="D1950" s="34">
        <f>COUNTIFS($A$4:$A$2271,A1950,$B$4:$B$2271,"&gt;"&amp;B1950)</f>
        <v/>
      </c>
      <c r="E1950" s="34">
        <f>IF(D1950&lt;'2_Params'!$B$13,1,0)</f>
        <v/>
      </c>
    </row>
    <row r="1951" ht="15" customHeight="1" s="35">
      <c r="A1951" s="48">
        <f>'1_Raw_Games'!C816</f>
        <v/>
      </c>
      <c r="B1951" s="49">
        <f>'1_Raw_Games'!B816</f>
        <v/>
      </c>
      <c r="C1951" s="44">
        <f>-'1_Raw_Games'!P816</f>
        <v/>
      </c>
      <c r="D1951" s="34">
        <f>COUNTIFS($A$4:$A$2271,A1951,$B$4:$B$2271,"&gt;"&amp;B1951)</f>
        <v/>
      </c>
      <c r="E1951" s="34">
        <f>IF(D1951&lt;'2_Params'!$B$13,1,0)</f>
        <v/>
      </c>
    </row>
    <row r="1952" ht="15" customHeight="1" s="35">
      <c r="A1952" s="48">
        <f>'1_Raw_Games'!C817</f>
        <v/>
      </c>
      <c r="B1952" s="49">
        <f>'1_Raw_Games'!B817</f>
        <v/>
      </c>
      <c r="C1952" s="44">
        <f>-'1_Raw_Games'!P817</f>
        <v/>
      </c>
      <c r="D1952" s="34">
        <f>COUNTIFS($A$4:$A$2271,A1952,$B$4:$B$2271,"&gt;"&amp;B1952)</f>
        <v/>
      </c>
      <c r="E1952" s="34">
        <f>IF(D1952&lt;'2_Params'!$B$13,1,0)</f>
        <v/>
      </c>
    </row>
    <row r="1953" ht="15" customHeight="1" s="35">
      <c r="A1953" s="48">
        <f>'1_Raw_Games'!C818</f>
        <v/>
      </c>
      <c r="B1953" s="49">
        <f>'1_Raw_Games'!B818</f>
        <v/>
      </c>
      <c r="C1953" s="44">
        <f>-'1_Raw_Games'!P818</f>
        <v/>
      </c>
      <c r="D1953" s="34">
        <f>COUNTIFS($A$4:$A$2271,A1953,$B$4:$B$2271,"&gt;"&amp;B1953)</f>
        <v/>
      </c>
      <c r="E1953" s="34">
        <f>IF(D1953&lt;'2_Params'!$B$13,1,0)</f>
        <v/>
      </c>
    </row>
    <row r="1954" ht="15" customHeight="1" s="35">
      <c r="A1954" s="48">
        <f>'1_Raw_Games'!C819</f>
        <v/>
      </c>
      <c r="B1954" s="49">
        <f>'1_Raw_Games'!B819</f>
        <v/>
      </c>
      <c r="C1954" s="44">
        <f>-'1_Raw_Games'!P819</f>
        <v/>
      </c>
      <c r="D1954" s="34">
        <f>COUNTIFS($A$4:$A$2271,A1954,$B$4:$B$2271,"&gt;"&amp;B1954)</f>
        <v/>
      </c>
      <c r="E1954" s="34">
        <f>IF(D1954&lt;'2_Params'!$B$13,1,0)</f>
        <v/>
      </c>
    </row>
    <row r="1955" ht="15" customHeight="1" s="35">
      <c r="A1955" s="48">
        <f>'1_Raw_Games'!C820</f>
        <v/>
      </c>
      <c r="B1955" s="49">
        <f>'1_Raw_Games'!B820</f>
        <v/>
      </c>
      <c r="C1955" s="44">
        <f>-'1_Raw_Games'!P820</f>
        <v/>
      </c>
      <c r="D1955" s="34">
        <f>COUNTIFS($A$4:$A$2271,A1955,$B$4:$B$2271,"&gt;"&amp;B1955)</f>
        <v/>
      </c>
      <c r="E1955" s="34">
        <f>IF(D1955&lt;'2_Params'!$B$13,1,0)</f>
        <v/>
      </c>
    </row>
    <row r="1956" ht="15" customHeight="1" s="35">
      <c r="A1956" s="48">
        <f>'1_Raw_Games'!C821</f>
        <v/>
      </c>
      <c r="B1956" s="49">
        <f>'1_Raw_Games'!B821</f>
        <v/>
      </c>
      <c r="C1956" s="44">
        <f>-'1_Raw_Games'!P821</f>
        <v/>
      </c>
      <c r="D1956" s="34">
        <f>COUNTIFS($A$4:$A$2271,A1956,$B$4:$B$2271,"&gt;"&amp;B1956)</f>
        <v/>
      </c>
      <c r="E1956" s="34">
        <f>IF(D1956&lt;'2_Params'!$B$13,1,0)</f>
        <v/>
      </c>
    </row>
    <row r="1957" ht="15" customHeight="1" s="35">
      <c r="A1957" s="48">
        <f>'1_Raw_Games'!C822</f>
        <v/>
      </c>
      <c r="B1957" s="49">
        <f>'1_Raw_Games'!B822</f>
        <v/>
      </c>
      <c r="C1957" s="44">
        <f>-'1_Raw_Games'!P822</f>
        <v/>
      </c>
      <c r="D1957" s="34">
        <f>COUNTIFS($A$4:$A$2271,A1957,$B$4:$B$2271,"&gt;"&amp;B1957)</f>
        <v/>
      </c>
      <c r="E1957" s="34">
        <f>IF(D1957&lt;'2_Params'!$B$13,1,0)</f>
        <v/>
      </c>
    </row>
    <row r="1958" ht="15" customHeight="1" s="35">
      <c r="A1958" s="48">
        <f>'1_Raw_Games'!C823</f>
        <v/>
      </c>
      <c r="B1958" s="49">
        <f>'1_Raw_Games'!B823</f>
        <v/>
      </c>
      <c r="C1958" s="44">
        <f>-'1_Raw_Games'!P823</f>
        <v/>
      </c>
      <c r="D1958" s="34">
        <f>COUNTIFS($A$4:$A$2271,A1958,$B$4:$B$2271,"&gt;"&amp;B1958)</f>
        <v/>
      </c>
      <c r="E1958" s="34">
        <f>IF(D1958&lt;'2_Params'!$B$13,1,0)</f>
        <v/>
      </c>
    </row>
    <row r="1959" ht="15" customHeight="1" s="35">
      <c r="A1959" s="48">
        <f>'1_Raw_Games'!C824</f>
        <v/>
      </c>
      <c r="B1959" s="49">
        <f>'1_Raw_Games'!B824</f>
        <v/>
      </c>
      <c r="C1959" s="44">
        <f>-'1_Raw_Games'!P824</f>
        <v/>
      </c>
      <c r="D1959" s="34">
        <f>COUNTIFS($A$4:$A$2271,A1959,$B$4:$B$2271,"&gt;"&amp;B1959)</f>
        <v/>
      </c>
      <c r="E1959" s="34">
        <f>IF(D1959&lt;'2_Params'!$B$13,1,0)</f>
        <v/>
      </c>
    </row>
    <row r="1960" ht="15" customHeight="1" s="35">
      <c r="A1960" s="48">
        <f>'1_Raw_Games'!C825</f>
        <v/>
      </c>
      <c r="B1960" s="49">
        <f>'1_Raw_Games'!B825</f>
        <v/>
      </c>
      <c r="C1960" s="44">
        <f>-'1_Raw_Games'!P825</f>
        <v/>
      </c>
      <c r="D1960" s="34">
        <f>COUNTIFS($A$4:$A$2271,A1960,$B$4:$B$2271,"&gt;"&amp;B1960)</f>
        <v/>
      </c>
      <c r="E1960" s="34">
        <f>IF(D1960&lt;'2_Params'!$B$13,1,0)</f>
        <v/>
      </c>
    </row>
    <row r="1961" ht="15" customHeight="1" s="35">
      <c r="A1961" s="48">
        <f>'1_Raw_Games'!C826</f>
        <v/>
      </c>
      <c r="B1961" s="49">
        <f>'1_Raw_Games'!B826</f>
        <v/>
      </c>
      <c r="C1961" s="44">
        <f>-'1_Raw_Games'!P826</f>
        <v/>
      </c>
      <c r="D1961" s="34">
        <f>COUNTIFS($A$4:$A$2271,A1961,$B$4:$B$2271,"&gt;"&amp;B1961)</f>
        <v/>
      </c>
      <c r="E1961" s="34">
        <f>IF(D1961&lt;'2_Params'!$B$13,1,0)</f>
        <v/>
      </c>
    </row>
    <row r="1962" ht="15" customHeight="1" s="35">
      <c r="A1962" s="48">
        <f>'1_Raw_Games'!C827</f>
        <v/>
      </c>
      <c r="B1962" s="49">
        <f>'1_Raw_Games'!B827</f>
        <v/>
      </c>
      <c r="C1962" s="44">
        <f>-'1_Raw_Games'!P827</f>
        <v/>
      </c>
      <c r="D1962" s="34">
        <f>COUNTIFS($A$4:$A$2271,A1962,$B$4:$B$2271,"&gt;"&amp;B1962)</f>
        <v/>
      </c>
      <c r="E1962" s="34">
        <f>IF(D1962&lt;'2_Params'!$B$13,1,0)</f>
        <v/>
      </c>
    </row>
    <row r="1963" ht="15" customHeight="1" s="35">
      <c r="A1963" s="48">
        <f>'1_Raw_Games'!C828</f>
        <v/>
      </c>
      <c r="B1963" s="49">
        <f>'1_Raw_Games'!B828</f>
        <v/>
      </c>
      <c r="C1963" s="44">
        <f>-'1_Raw_Games'!P828</f>
        <v/>
      </c>
      <c r="D1963" s="34">
        <f>COUNTIFS($A$4:$A$2271,A1963,$B$4:$B$2271,"&gt;"&amp;B1963)</f>
        <v/>
      </c>
      <c r="E1963" s="34">
        <f>IF(D1963&lt;'2_Params'!$B$13,1,0)</f>
        <v/>
      </c>
    </row>
    <row r="1964" ht="15" customHeight="1" s="35">
      <c r="A1964" s="48">
        <f>'1_Raw_Games'!C829</f>
        <v/>
      </c>
      <c r="B1964" s="49">
        <f>'1_Raw_Games'!B829</f>
        <v/>
      </c>
      <c r="C1964" s="44">
        <f>-'1_Raw_Games'!P829</f>
        <v/>
      </c>
      <c r="D1964" s="34">
        <f>COUNTIFS($A$4:$A$2271,A1964,$B$4:$B$2271,"&gt;"&amp;B1964)</f>
        <v/>
      </c>
      <c r="E1964" s="34">
        <f>IF(D1964&lt;'2_Params'!$B$13,1,0)</f>
        <v/>
      </c>
    </row>
    <row r="1965" ht="15" customHeight="1" s="35">
      <c r="A1965" s="48">
        <f>'1_Raw_Games'!C830</f>
        <v/>
      </c>
      <c r="B1965" s="49">
        <f>'1_Raw_Games'!B830</f>
        <v/>
      </c>
      <c r="C1965" s="44">
        <f>-'1_Raw_Games'!P830</f>
        <v/>
      </c>
      <c r="D1965" s="34">
        <f>COUNTIFS($A$4:$A$2271,A1965,$B$4:$B$2271,"&gt;"&amp;B1965)</f>
        <v/>
      </c>
      <c r="E1965" s="34">
        <f>IF(D1965&lt;'2_Params'!$B$13,1,0)</f>
        <v/>
      </c>
    </row>
    <row r="1966" ht="15" customHeight="1" s="35">
      <c r="A1966" s="48">
        <f>'1_Raw_Games'!C831</f>
        <v/>
      </c>
      <c r="B1966" s="49">
        <f>'1_Raw_Games'!B831</f>
        <v/>
      </c>
      <c r="C1966" s="44">
        <f>-'1_Raw_Games'!P831</f>
        <v/>
      </c>
      <c r="D1966" s="34">
        <f>COUNTIFS($A$4:$A$2271,A1966,$B$4:$B$2271,"&gt;"&amp;B1966)</f>
        <v/>
      </c>
      <c r="E1966" s="34">
        <f>IF(D1966&lt;'2_Params'!$B$13,1,0)</f>
        <v/>
      </c>
    </row>
    <row r="1967" ht="15" customHeight="1" s="35">
      <c r="A1967" s="48">
        <f>'1_Raw_Games'!C832</f>
        <v/>
      </c>
      <c r="B1967" s="49">
        <f>'1_Raw_Games'!B832</f>
        <v/>
      </c>
      <c r="C1967" s="44">
        <f>-'1_Raw_Games'!P832</f>
        <v/>
      </c>
      <c r="D1967" s="34">
        <f>COUNTIFS($A$4:$A$2271,A1967,$B$4:$B$2271,"&gt;"&amp;B1967)</f>
        <v/>
      </c>
      <c r="E1967" s="34">
        <f>IF(D1967&lt;'2_Params'!$B$13,1,0)</f>
        <v/>
      </c>
    </row>
    <row r="1968" ht="15" customHeight="1" s="35">
      <c r="A1968" s="48">
        <f>'1_Raw_Games'!C833</f>
        <v/>
      </c>
      <c r="B1968" s="49">
        <f>'1_Raw_Games'!B833</f>
        <v/>
      </c>
      <c r="C1968" s="44">
        <f>-'1_Raw_Games'!P833</f>
        <v/>
      </c>
      <c r="D1968" s="34">
        <f>COUNTIFS($A$4:$A$2271,A1968,$B$4:$B$2271,"&gt;"&amp;B1968)</f>
        <v/>
      </c>
      <c r="E1968" s="34">
        <f>IF(D1968&lt;'2_Params'!$B$13,1,0)</f>
        <v/>
      </c>
    </row>
    <row r="1969" ht="15" customHeight="1" s="35">
      <c r="A1969" s="48">
        <f>'1_Raw_Games'!C834</f>
        <v/>
      </c>
      <c r="B1969" s="49">
        <f>'1_Raw_Games'!B834</f>
        <v/>
      </c>
      <c r="C1969" s="44">
        <f>-'1_Raw_Games'!P834</f>
        <v/>
      </c>
      <c r="D1969" s="34">
        <f>COUNTIFS($A$4:$A$2271,A1969,$B$4:$B$2271,"&gt;"&amp;B1969)</f>
        <v/>
      </c>
      <c r="E1969" s="34">
        <f>IF(D1969&lt;'2_Params'!$B$13,1,0)</f>
        <v/>
      </c>
    </row>
    <row r="1970" ht="15" customHeight="1" s="35">
      <c r="A1970" s="48">
        <f>'1_Raw_Games'!C835</f>
        <v/>
      </c>
      <c r="B1970" s="49">
        <f>'1_Raw_Games'!B835</f>
        <v/>
      </c>
      <c r="C1970" s="44">
        <f>-'1_Raw_Games'!P835</f>
        <v/>
      </c>
      <c r="D1970" s="34">
        <f>COUNTIFS($A$4:$A$2271,A1970,$B$4:$B$2271,"&gt;"&amp;B1970)</f>
        <v/>
      </c>
      <c r="E1970" s="34">
        <f>IF(D1970&lt;'2_Params'!$B$13,1,0)</f>
        <v/>
      </c>
    </row>
    <row r="1971" ht="15" customHeight="1" s="35">
      <c r="A1971" s="48">
        <f>'1_Raw_Games'!C836</f>
        <v/>
      </c>
      <c r="B1971" s="49">
        <f>'1_Raw_Games'!B836</f>
        <v/>
      </c>
      <c r="C1971" s="44">
        <f>-'1_Raw_Games'!P836</f>
        <v/>
      </c>
      <c r="D1971" s="34">
        <f>COUNTIFS($A$4:$A$2271,A1971,$B$4:$B$2271,"&gt;"&amp;B1971)</f>
        <v/>
      </c>
      <c r="E1971" s="34">
        <f>IF(D1971&lt;'2_Params'!$B$13,1,0)</f>
        <v/>
      </c>
    </row>
    <row r="1972" ht="15" customHeight="1" s="35">
      <c r="A1972" s="48">
        <f>'1_Raw_Games'!C837</f>
        <v/>
      </c>
      <c r="B1972" s="49">
        <f>'1_Raw_Games'!B837</f>
        <v/>
      </c>
      <c r="C1972" s="44">
        <f>-'1_Raw_Games'!P837</f>
        <v/>
      </c>
      <c r="D1972" s="34">
        <f>COUNTIFS($A$4:$A$2271,A1972,$B$4:$B$2271,"&gt;"&amp;B1972)</f>
        <v/>
      </c>
      <c r="E1972" s="34">
        <f>IF(D1972&lt;'2_Params'!$B$13,1,0)</f>
        <v/>
      </c>
    </row>
    <row r="1973" ht="15" customHeight="1" s="35">
      <c r="A1973" s="48">
        <f>'1_Raw_Games'!C838</f>
        <v/>
      </c>
      <c r="B1973" s="49">
        <f>'1_Raw_Games'!B838</f>
        <v/>
      </c>
      <c r="C1973" s="44">
        <f>-'1_Raw_Games'!P838</f>
        <v/>
      </c>
      <c r="D1973" s="34">
        <f>COUNTIFS($A$4:$A$2271,A1973,$B$4:$B$2271,"&gt;"&amp;B1973)</f>
        <v/>
      </c>
      <c r="E1973" s="34">
        <f>IF(D1973&lt;'2_Params'!$B$13,1,0)</f>
        <v/>
      </c>
    </row>
    <row r="1974" ht="15" customHeight="1" s="35">
      <c r="A1974" s="48">
        <f>'1_Raw_Games'!C839</f>
        <v/>
      </c>
      <c r="B1974" s="49">
        <f>'1_Raw_Games'!B839</f>
        <v/>
      </c>
      <c r="C1974" s="44">
        <f>-'1_Raw_Games'!P839</f>
        <v/>
      </c>
      <c r="D1974" s="34">
        <f>COUNTIFS($A$4:$A$2271,A1974,$B$4:$B$2271,"&gt;"&amp;B1974)</f>
        <v/>
      </c>
      <c r="E1974" s="34">
        <f>IF(D1974&lt;'2_Params'!$B$13,1,0)</f>
        <v/>
      </c>
    </row>
    <row r="1975" ht="15" customHeight="1" s="35">
      <c r="A1975" s="48">
        <f>'1_Raw_Games'!C840</f>
        <v/>
      </c>
      <c r="B1975" s="49">
        <f>'1_Raw_Games'!B840</f>
        <v/>
      </c>
      <c r="C1975" s="44">
        <f>-'1_Raw_Games'!P840</f>
        <v/>
      </c>
      <c r="D1975" s="34">
        <f>COUNTIFS($A$4:$A$2271,A1975,$B$4:$B$2271,"&gt;"&amp;B1975)</f>
        <v/>
      </c>
      <c r="E1975" s="34">
        <f>IF(D1975&lt;'2_Params'!$B$13,1,0)</f>
        <v/>
      </c>
    </row>
    <row r="1976" ht="15" customHeight="1" s="35">
      <c r="A1976" s="48">
        <f>'1_Raw_Games'!C841</f>
        <v/>
      </c>
      <c r="B1976" s="49">
        <f>'1_Raw_Games'!B841</f>
        <v/>
      </c>
      <c r="C1976" s="44">
        <f>-'1_Raw_Games'!P841</f>
        <v/>
      </c>
      <c r="D1976" s="34">
        <f>COUNTIFS($A$4:$A$2271,A1976,$B$4:$B$2271,"&gt;"&amp;B1976)</f>
        <v/>
      </c>
      <c r="E1976" s="34">
        <f>IF(D1976&lt;'2_Params'!$B$13,1,0)</f>
        <v/>
      </c>
    </row>
    <row r="1977" ht="15" customHeight="1" s="35">
      <c r="A1977" s="48">
        <f>'1_Raw_Games'!C842</f>
        <v/>
      </c>
      <c r="B1977" s="49">
        <f>'1_Raw_Games'!B842</f>
        <v/>
      </c>
      <c r="C1977" s="44">
        <f>-'1_Raw_Games'!P842</f>
        <v/>
      </c>
      <c r="D1977" s="34">
        <f>COUNTIFS($A$4:$A$2271,A1977,$B$4:$B$2271,"&gt;"&amp;B1977)</f>
        <v/>
      </c>
      <c r="E1977" s="34">
        <f>IF(D1977&lt;'2_Params'!$B$13,1,0)</f>
        <v/>
      </c>
    </row>
    <row r="1978" ht="15" customHeight="1" s="35">
      <c r="A1978" s="48">
        <f>'1_Raw_Games'!C843</f>
        <v/>
      </c>
      <c r="B1978" s="49">
        <f>'1_Raw_Games'!B843</f>
        <v/>
      </c>
      <c r="C1978" s="44">
        <f>-'1_Raw_Games'!P843</f>
        <v/>
      </c>
      <c r="D1978" s="34">
        <f>COUNTIFS($A$4:$A$2271,A1978,$B$4:$B$2271,"&gt;"&amp;B1978)</f>
        <v/>
      </c>
      <c r="E1978" s="34">
        <f>IF(D1978&lt;'2_Params'!$B$13,1,0)</f>
        <v/>
      </c>
    </row>
    <row r="1979" ht="15" customHeight="1" s="35">
      <c r="A1979" s="48">
        <f>'1_Raw_Games'!C844</f>
        <v/>
      </c>
      <c r="B1979" s="49">
        <f>'1_Raw_Games'!B844</f>
        <v/>
      </c>
      <c r="C1979" s="44">
        <f>-'1_Raw_Games'!P844</f>
        <v/>
      </c>
      <c r="D1979" s="34">
        <f>COUNTIFS($A$4:$A$2271,A1979,$B$4:$B$2271,"&gt;"&amp;B1979)</f>
        <v/>
      </c>
      <c r="E1979" s="34">
        <f>IF(D1979&lt;'2_Params'!$B$13,1,0)</f>
        <v/>
      </c>
    </row>
    <row r="1980" ht="15" customHeight="1" s="35">
      <c r="A1980" s="48">
        <f>'1_Raw_Games'!C845</f>
        <v/>
      </c>
      <c r="B1980" s="49">
        <f>'1_Raw_Games'!B845</f>
        <v/>
      </c>
      <c r="C1980" s="44">
        <f>-'1_Raw_Games'!P845</f>
        <v/>
      </c>
      <c r="D1980" s="34">
        <f>COUNTIFS($A$4:$A$2271,A1980,$B$4:$B$2271,"&gt;"&amp;B1980)</f>
        <v/>
      </c>
      <c r="E1980" s="34">
        <f>IF(D1980&lt;'2_Params'!$B$13,1,0)</f>
        <v/>
      </c>
    </row>
    <row r="1981" ht="15" customHeight="1" s="35">
      <c r="A1981" s="48">
        <f>'1_Raw_Games'!C846</f>
        <v/>
      </c>
      <c r="B1981" s="49">
        <f>'1_Raw_Games'!B846</f>
        <v/>
      </c>
      <c r="C1981" s="44">
        <f>-'1_Raw_Games'!P846</f>
        <v/>
      </c>
      <c r="D1981" s="34">
        <f>COUNTIFS($A$4:$A$2271,A1981,$B$4:$B$2271,"&gt;"&amp;B1981)</f>
        <v/>
      </c>
      <c r="E1981" s="34">
        <f>IF(D1981&lt;'2_Params'!$B$13,1,0)</f>
        <v/>
      </c>
    </row>
    <row r="1982" ht="15" customHeight="1" s="35">
      <c r="A1982" s="48">
        <f>'1_Raw_Games'!C847</f>
        <v/>
      </c>
      <c r="B1982" s="49">
        <f>'1_Raw_Games'!B847</f>
        <v/>
      </c>
      <c r="C1982" s="44">
        <f>-'1_Raw_Games'!P847</f>
        <v/>
      </c>
      <c r="D1982" s="34">
        <f>COUNTIFS($A$4:$A$2271,A1982,$B$4:$B$2271,"&gt;"&amp;B1982)</f>
        <v/>
      </c>
      <c r="E1982" s="34">
        <f>IF(D1982&lt;'2_Params'!$B$13,1,0)</f>
        <v/>
      </c>
    </row>
    <row r="1983" ht="15" customHeight="1" s="35">
      <c r="A1983" s="48">
        <f>'1_Raw_Games'!C848</f>
        <v/>
      </c>
      <c r="B1983" s="49">
        <f>'1_Raw_Games'!B848</f>
        <v/>
      </c>
      <c r="C1983" s="44">
        <f>-'1_Raw_Games'!P848</f>
        <v/>
      </c>
      <c r="D1983" s="34">
        <f>COUNTIFS($A$4:$A$2271,A1983,$B$4:$B$2271,"&gt;"&amp;B1983)</f>
        <v/>
      </c>
      <c r="E1983" s="34">
        <f>IF(D1983&lt;'2_Params'!$B$13,1,0)</f>
        <v/>
      </c>
    </row>
    <row r="1984" ht="15" customHeight="1" s="35">
      <c r="A1984" s="48">
        <f>'1_Raw_Games'!C849</f>
        <v/>
      </c>
      <c r="B1984" s="49">
        <f>'1_Raw_Games'!B849</f>
        <v/>
      </c>
      <c r="C1984" s="44">
        <f>-'1_Raw_Games'!P849</f>
        <v/>
      </c>
      <c r="D1984" s="34">
        <f>COUNTIFS($A$4:$A$2271,A1984,$B$4:$B$2271,"&gt;"&amp;B1984)</f>
        <v/>
      </c>
      <c r="E1984" s="34">
        <f>IF(D1984&lt;'2_Params'!$B$13,1,0)</f>
        <v/>
      </c>
    </row>
    <row r="1985" ht="15" customHeight="1" s="35">
      <c r="A1985" s="48">
        <f>'1_Raw_Games'!C850</f>
        <v/>
      </c>
      <c r="B1985" s="49">
        <f>'1_Raw_Games'!B850</f>
        <v/>
      </c>
      <c r="C1985" s="44">
        <f>-'1_Raw_Games'!P850</f>
        <v/>
      </c>
      <c r="D1985" s="34">
        <f>COUNTIFS($A$4:$A$2271,A1985,$B$4:$B$2271,"&gt;"&amp;B1985)</f>
        <v/>
      </c>
      <c r="E1985" s="34">
        <f>IF(D1985&lt;'2_Params'!$B$13,1,0)</f>
        <v/>
      </c>
    </row>
    <row r="1986" ht="15" customHeight="1" s="35">
      <c r="A1986" s="48">
        <f>'1_Raw_Games'!C851</f>
        <v/>
      </c>
      <c r="B1986" s="49">
        <f>'1_Raw_Games'!B851</f>
        <v/>
      </c>
      <c r="C1986" s="44">
        <f>-'1_Raw_Games'!P851</f>
        <v/>
      </c>
      <c r="D1986" s="34">
        <f>COUNTIFS($A$4:$A$2271,A1986,$B$4:$B$2271,"&gt;"&amp;B1986)</f>
        <v/>
      </c>
      <c r="E1986" s="34">
        <f>IF(D1986&lt;'2_Params'!$B$13,1,0)</f>
        <v/>
      </c>
    </row>
    <row r="1987" ht="15" customHeight="1" s="35">
      <c r="A1987" s="48">
        <f>'1_Raw_Games'!C852</f>
        <v/>
      </c>
      <c r="B1987" s="49">
        <f>'1_Raw_Games'!B852</f>
        <v/>
      </c>
      <c r="C1987" s="44">
        <f>-'1_Raw_Games'!P852</f>
        <v/>
      </c>
      <c r="D1987" s="34">
        <f>COUNTIFS($A$4:$A$2271,A1987,$B$4:$B$2271,"&gt;"&amp;B1987)</f>
        <v/>
      </c>
      <c r="E1987" s="34">
        <f>IF(D1987&lt;'2_Params'!$B$13,1,0)</f>
        <v/>
      </c>
    </row>
    <row r="1988" ht="15" customHeight="1" s="35">
      <c r="A1988" s="48">
        <f>'1_Raw_Games'!C853</f>
        <v/>
      </c>
      <c r="B1988" s="49">
        <f>'1_Raw_Games'!B853</f>
        <v/>
      </c>
      <c r="C1988" s="44">
        <f>-'1_Raw_Games'!P853</f>
        <v/>
      </c>
      <c r="D1988" s="34">
        <f>COUNTIFS($A$4:$A$2271,A1988,$B$4:$B$2271,"&gt;"&amp;B1988)</f>
        <v/>
      </c>
      <c r="E1988" s="34">
        <f>IF(D1988&lt;'2_Params'!$B$13,1,0)</f>
        <v/>
      </c>
    </row>
    <row r="1989" ht="15" customHeight="1" s="35">
      <c r="A1989" s="48">
        <f>'1_Raw_Games'!C854</f>
        <v/>
      </c>
      <c r="B1989" s="49">
        <f>'1_Raw_Games'!B854</f>
        <v/>
      </c>
      <c r="C1989" s="44">
        <f>-'1_Raw_Games'!P854</f>
        <v/>
      </c>
      <c r="D1989" s="34">
        <f>COUNTIFS($A$4:$A$2271,A1989,$B$4:$B$2271,"&gt;"&amp;B1989)</f>
        <v/>
      </c>
      <c r="E1989" s="34">
        <f>IF(D1989&lt;'2_Params'!$B$13,1,0)</f>
        <v/>
      </c>
    </row>
    <row r="1990" ht="15" customHeight="1" s="35">
      <c r="A1990" s="48">
        <f>'1_Raw_Games'!C855</f>
        <v/>
      </c>
      <c r="B1990" s="49">
        <f>'1_Raw_Games'!B855</f>
        <v/>
      </c>
      <c r="C1990" s="44">
        <f>-'1_Raw_Games'!P855</f>
        <v/>
      </c>
      <c r="D1990" s="34">
        <f>COUNTIFS($A$4:$A$2271,A1990,$B$4:$B$2271,"&gt;"&amp;B1990)</f>
        <v/>
      </c>
      <c r="E1990" s="34">
        <f>IF(D1990&lt;'2_Params'!$B$13,1,0)</f>
        <v/>
      </c>
    </row>
    <row r="1991" ht="15" customHeight="1" s="35">
      <c r="A1991" s="48">
        <f>'1_Raw_Games'!C856</f>
        <v/>
      </c>
      <c r="B1991" s="49">
        <f>'1_Raw_Games'!B856</f>
        <v/>
      </c>
      <c r="C1991" s="44">
        <f>-'1_Raw_Games'!P856</f>
        <v/>
      </c>
      <c r="D1991" s="34">
        <f>COUNTIFS($A$4:$A$2271,A1991,$B$4:$B$2271,"&gt;"&amp;B1991)</f>
        <v/>
      </c>
      <c r="E1991" s="34">
        <f>IF(D1991&lt;'2_Params'!$B$13,1,0)</f>
        <v/>
      </c>
    </row>
    <row r="1992" ht="15" customHeight="1" s="35">
      <c r="A1992" s="48">
        <f>'1_Raw_Games'!C857</f>
        <v/>
      </c>
      <c r="B1992" s="49">
        <f>'1_Raw_Games'!B857</f>
        <v/>
      </c>
      <c r="C1992" s="44">
        <f>-'1_Raw_Games'!P857</f>
        <v/>
      </c>
      <c r="D1992" s="34">
        <f>COUNTIFS($A$4:$A$2271,A1992,$B$4:$B$2271,"&gt;"&amp;B1992)</f>
        <v/>
      </c>
      <c r="E1992" s="34">
        <f>IF(D1992&lt;'2_Params'!$B$13,1,0)</f>
        <v/>
      </c>
    </row>
    <row r="1993" ht="15" customHeight="1" s="35">
      <c r="A1993" s="48">
        <f>'1_Raw_Games'!C858</f>
        <v/>
      </c>
      <c r="B1993" s="49">
        <f>'1_Raw_Games'!B858</f>
        <v/>
      </c>
      <c r="C1993" s="44">
        <f>-'1_Raw_Games'!P858</f>
        <v/>
      </c>
      <c r="D1993" s="34">
        <f>COUNTIFS($A$4:$A$2271,A1993,$B$4:$B$2271,"&gt;"&amp;B1993)</f>
        <v/>
      </c>
      <c r="E1993" s="34">
        <f>IF(D1993&lt;'2_Params'!$B$13,1,0)</f>
        <v/>
      </c>
    </row>
    <row r="1994" ht="15" customHeight="1" s="35">
      <c r="A1994" s="48">
        <f>'1_Raw_Games'!C859</f>
        <v/>
      </c>
      <c r="B1994" s="49">
        <f>'1_Raw_Games'!B859</f>
        <v/>
      </c>
      <c r="C1994" s="44">
        <f>-'1_Raw_Games'!P859</f>
        <v/>
      </c>
      <c r="D1994" s="34">
        <f>COUNTIFS($A$4:$A$2271,A1994,$B$4:$B$2271,"&gt;"&amp;B1994)</f>
        <v/>
      </c>
      <c r="E1994" s="34">
        <f>IF(D1994&lt;'2_Params'!$B$13,1,0)</f>
        <v/>
      </c>
    </row>
    <row r="1995" ht="15" customHeight="1" s="35">
      <c r="A1995" s="48">
        <f>'1_Raw_Games'!C860</f>
        <v/>
      </c>
      <c r="B1995" s="49">
        <f>'1_Raw_Games'!B860</f>
        <v/>
      </c>
      <c r="C1995" s="44">
        <f>-'1_Raw_Games'!P860</f>
        <v/>
      </c>
      <c r="D1995" s="34">
        <f>COUNTIFS($A$4:$A$2271,A1995,$B$4:$B$2271,"&gt;"&amp;B1995)</f>
        <v/>
      </c>
      <c r="E1995" s="34">
        <f>IF(D1995&lt;'2_Params'!$B$13,1,0)</f>
        <v/>
      </c>
    </row>
    <row r="1996" ht="15" customHeight="1" s="35">
      <c r="A1996" s="48">
        <f>'1_Raw_Games'!C861</f>
        <v/>
      </c>
      <c r="B1996" s="49">
        <f>'1_Raw_Games'!B861</f>
        <v/>
      </c>
      <c r="C1996" s="44">
        <f>-'1_Raw_Games'!P861</f>
        <v/>
      </c>
      <c r="D1996" s="34">
        <f>COUNTIFS($A$4:$A$2271,A1996,$B$4:$B$2271,"&gt;"&amp;B1996)</f>
        <v/>
      </c>
      <c r="E1996" s="34">
        <f>IF(D1996&lt;'2_Params'!$B$13,1,0)</f>
        <v/>
      </c>
    </row>
    <row r="1997" ht="15" customHeight="1" s="35">
      <c r="A1997" s="48">
        <f>'1_Raw_Games'!C862</f>
        <v/>
      </c>
      <c r="B1997" s="49">
        <f>'1_Raw_Games'!B862</f>
        <v/>
      </c>
      <c r="C1997" s="44">
        <f>-'1_Raw_Games'!P862</f>
        <v/>
      </c>
      <c r="D1997" s="34">
        <f>COUNTIFS($A$4:$A$2271,A1997,$B$4:$B$2271,"&gt;"&amp;B1997)</f>
        <v/>
      </c>
      <c r="E1997" s="34">
        <f>IF(D1997&lt;'2_Params'!$B$13,1,0)</f>
        <v/>
      </c>
    </row>
    <row r="1998" ht="15" customHeight="1" s="35">
      <c r="A1998" s="48">
        <f>'1_Raw_Games'!C863</f>
        <v/>
      </c>
      <c r="B1998" s="49">
        <f>'1_Raw_Games'!B863</f>
        <v/>
      </c>
      <c r="C1998" s="44">
        <f>-'1_Raw_Games'!P863</f>
        <v/>
      </c>
      <c r="D1998" s="34">
        <f>COUNTIFS($A$4:$A$2271,A1998,$B$4:$B$2271,"&gt;"&amp;B1998)</f>
        <v/>
      </c>
      <c r="E1998" s="34">
        <f>IF(D1998&lt;'2_Params'!$B$13,1,0)</f>
        <v/>
      </c>
    </row>
    <row r="1999" ht="15" customHeight="1" s="35">
      <c r="A1999" s="48">
        <f>'1_Raw_Games'!C864</f>
        <v/>
      </c>
      <c r="B1999" s="49">
        <f>'1_Raw_Games'!B864</f>
        <v/>
      </c>
      <c r="C1999" s="44">
        <f>-'1_Raw_Games'!P864</f>
        <v/>
      </c>
      <c r="D1999" s="34">
        <f>COUNTIFS($A$4:$A$2271,A1999,$B$4:$B$2271,"&gt;"&amp;B1999)</f>
        <v/>
      </c>
      <c r="E1999" s="34">
        <f>IF(D1999&lt;'2_Params'!$B$13,1,0)</f>
        <v/>
      </c>
    </row>
    <row r="2000" ht="15" customHeight="1" s="35">
      <c r="A2000" s="48">
        <f>'1_Raw_Games'!C865</f>
        <v/>
      </c>
      <c r="B2000" s="49">
        <f>'1_Raw_Games'!B865</f>
        <v/>
      </c>
      <c r="C2000" s="44">
        <f>-'1_Raw_Games'!P865</f>
        <v/>
      </c>
      <c r="D2000" s="34">
        <f>COUNTIFS($A$4:$A$2271,A2000,$B$4:$B$2271,"&gt;"&amp;B2000)</f>
        <v/>
      </c>
      <c r="E2000" s="34">
        <f>IF(D2000&lt;'2_Params'!$B$13,1,0)</f>
        <v/>
      </c>
    </row>
    <row r="2001" ht="15" customHeight="1" s="35">
      <c r="A2001" s="48">
        <f>'1_Raw_Games'!C866</f>
        <v/>
      </c>
      <c r="B2001" s="49">
        <f>'1_Raw_Games'!B866</f>
        <v/>
      </c>
      <c r="C2001" s="44">
        <f>-'1_Raw_Games'!P866</f>
        <v/>
      </c>
      <c r="D2001" s="34">
        <f>COUNTIFS($A$4:$A$2271,A2001,$B$4:$B$2271,"&gt;"&amp;B2001)</f>
        <v/>
      </c>
      <c r="E2001" s="34">
        <f>IF(D2001&lt;'2_Params'!$B$13,1,0)</f>
        <v/>
      </c>
    </row>
    <row r="2002" ht="15" customHeight="1" s="35">
      <c r="A2002" s="48">
        <f>'1_Raw_Games'!C867</f>
        <v/>
      </c>
      <c r="B2002" s="49">
        <f>'1_Raw_Games'!B867</f>
        <v/>
      </c>
      <c r="C2002" s="44">
        <f>-'1_Raw_Games'!P867</f>
        <v/>
      </c>
      <c r="D2002" s="34">
        <f>COUNTIFS($A$4:$A$2271,A2002,$B$4:$B$2271,"&gt;"&amp;B2002)</f>
        <v/>
      </c>
      <c r="E2002" s="34">
        <f>IF(D2002&lt;'2_Params'!$B$13,1,0)</f>
        <v/>
      </c>
    </row>
    <row r="2003" ht="15" customHeight="1" s="35">
      <c r="A2003" s="48">
        <f>'1_Raw_Games'!C868</f>
        <v/>
      </c>
      <c r="B2003" s="49">
        <f>'1_Raw_Games'!B868</f>
        <v/>
      </c>
      <c r="C2003" s="44">
        <f>-'1_Raw_Games'!P868</f>
        <v/>
      </c>
      <c r="D2003" s="34">
        <f>COUNTIFS($A$4:$A$2271,A2003,$B$4:$B$2271,"&gt;"&amp;B2003)</f>
        <v/>
      </c>
      <c r="E2003" s="34">
        <f>IF(D2003&lt;'2_Params'!$B$13,1,0)</f>
        <v/>
      </c>
    </row>
    <row r="2004" ht="15" customHeight="1" s="35">
      <c r="A2004" s="48">
        <f>'1_Raw_Games'!C869</f>
        <v/>
      </c>
      <c r="B2004" s="49">
        <f>'1_Raw_Games'!B869</f>
        <v/>
      </c>
      <c r="C2004" s="44">
        <f>-'1_Raw_Games'!P869</f>
        <v/>
      </c>
      <c r="D2004" s="34">
        <f>COUNTIFS($A$4:$A$2271,A2004,$B$4:$B$2271,"&gt;"&amp;B2004)</f>
        <v/>
      </c>
      <c r="E2004" s="34">
        <f>IF(D2004&lt;'2_Params'!$B$13,1,0)</f>
        <v/>
      </c>
    </row>
    <row r="2005" ht="15" customHeight="1" s="35">
      <c r="A2005" s="48">
        <f>'1_Raw_Games'!C870</f>
        <v/>
      </c>
      <c r="B2005" s="49">
        <f>'1_Raw_Games'!B870</f>
        <v/>
      </c>
      <c r="C2005" s="44">
        <f>-'1_Raw_Games'!P870</f>
        <v/>
      </c>
      <c r="D2005" s="34">
        <f>COUNTIFS($A$4:$A$2271,A2005,$B$4:$B$2271,"&gt;"&amp;B2005)</f>
        <v/>
      </c>
      <c r="E2005" s="34">
        <f>IF(D2005&lt;'2_Params'!$B$13,1,0)</f>
        <v/>
      </c>
    </row>
    <row r="2006" ht="15" customHeight="1" s="35">
      <c r="A2006" s="48">
        <f>'1_Raw_Games'!C871</f>
        <v/>
      </c>
      <c r="B2006" s="49">
        <f>'1_Raw_Games'!B871</f>
        <v/>
      </c>
      <c r="C2006" s="44">
        <f>-'1_Raw_Games'!P871</f>
        <v/>
      </c>
      <c r="D2006" s="34">
        <f>COUNTIFS($A$4:$A$2271,A2006,$B$4:$B$2271,"&gt;"&amp;B2006)</f>
        <v/>
      </c>
      <c r="E2006" s="34">
        <f>IF(D2006&lt;'2_Params'!$B$13,1,0)</f>
        <v/>
      </c>
    </row>
    <row r="2007" ht="15" customHeight="1" s="35">
      <c r="A2007" s="48">
        <f>'1_Raw_Games'!C872</f>
        <v/>
      </c>
      <c r="B2007" s="49">
        <f>'1_Raw_Games'!B872</f>
        <v/>
      </c>
      <c r="C2007" s="44">
        <f>-'1_Raw_Games'!P872</f>
        <v/>
      </c>
      <c r="D2007" s="34">
        <f>COUNTIFS($A$4:$A$2271,A2007,$B$4:$B$2271,"&gt;"&amp;B2007)</f>
        <v/>
      </c>
      <c r="E2007" s="34">
        <f>IF(D2007&lt;'2_Params'!$B$13,1,0)</f>
        <v/>
      </c>
    </row>
    <row r="2008" ht="15" customHeight="1" s="35">
      <c r="A2008" s="48">
        <f>'1_Raw_Games'!C873</f>
        <v/>
      </c>
      <c r="B2008" s="49">
        <f>'1_Raw_Games'!B873</f>
        <v/>
      </c>
      <c r="C2008" s="44">
        <f>-'1_Raw_Games'!P873</f>
        <v/>
      </c>
      <c r="D2008" s="34">
        <f>COUNTIFS($A$4:$A$2271,A2008,$B$4:$B$2271,"&gt;"&amp;B2008)</f>
        <v/>
      </c>
      <c r="E2008" s="34">
        <f>IF(D2008&lt;'2_Params'!$B$13,1,0)</f>
        <v/>
      </c>
    </row>
    <row r="2009" ht="15" customHeight="1" s="35">
      <c r="A2009" s="48">
        <f>'1_Raw_Games'!C874</f>
        <v/>
      </c>
      <c r="B2009" s="49">
        <f>'1_Raw_Games'!B874</f>
        <v/>
      </c>
      <c r="C2009" s="44">
        <f>-'1_Raw_Games'!P874</f>
        <v/>
      </c>
      <c r="D2009" s="34">
        <f>COUNTIFS($A$4:$A$2271,A2009,$B$4:$B$2271,"&gt;"&amp;B2009)</f>
        <v/>
      </c>
      <c r="E2009" s="34">
        <f>IF(D2009&lt;'2_Params'!$B$13,1,0)</f>
        <v/>
      </c>
    </row>
    <row r="2010" ht="15" customHeight="1" s="35">
      <c r="A2010" s="48">
        <f>'1_Raw_Games'!C875</f>
        <v/>
      </c>
      <c r="B2010" s="49">
        <f>'1_Raw_Games'!B875</f>
        <v/>
      </c>
      <c r="C2010" s="44">
        <f>-'1_Raw_Games'!P875</f>
        <v/>
      </c>
      <c r="D2010" s="34">
        <f>COUNTIFS($A$4:$A$2271,A2010,$B$4:$B$2271,"&gt;"&amp;B2010)</f>
        <v/>
      </c>
      <c r="E2010" s="34">
        <f>IF(D2010&lt;'2_Params'!$B$13,1,0)</f>
        <v/>
      </c>
    </row>
    <row r="2011" ht="15" customHeight="1" s="35">
      <c r="A2011" s="48">
        <f>'1_Raw_Games'!C876</f>
        <v/>
      </c>
      <c r="B2011" s="49">
        <f>'1_Raw_Games'!B876</f>
        <v/>
      </c>
      <c r="C2011" s="44">
        <f>-'1_Raw_Games'!P876</f>
        <v/>
      </c>
      <c r="D2011" s="34">
        <f>COUNTIFS($A$4:$A$2271,A2011,$B$4:$B$2271,"&gt;"&amp;B2011)</f>
        <v/>
      </c>
      <c r="E2011" s="34">
        <f>IF(D2011&lt;'2_Params'!$B$13,1,0)</f>
        <v/>
      </c>
    </row>
    <row r="2012" ht="15" customHeight="1" s="35">
      <c r="A2012" s="48">
        <f>'1_Raw_Games'!C877</f>
        <v/>
      </c>
      <c r="B2012" s="49">
        <f>'1_Raw_Games'!B877</f>
        <v/>
      </c>
      <c r="C2012" s="44">
        <f>-'1_Raw_Games'!P877</f>
        <v/>
      </c>
      <c r="D2012" s="34">
        <f>COUNTIFS($A$4:$A$2271,A2012,$B$4:$B$2271,"&gt;"&amp;B2012)</f>
        <v/>
      </c>
      <c r="E2012" s="34">
        <f>IF(D2012&lt;'2_Params'!$B$13,1,0)</f>
        <v/>
      </c>
    </row>
    <row r="2013" ht="15" customHeight="1" s="35">
      <c r="A2013" s="48">
        <f>'1_Raw_Games'!C878</f>
        <v/>
      </c>
      <c r="B2013" s="49">
        <f>'1_Raw_Games'!B878</f>
        <v/>
      </c>
      <c r="C2013" s="44">
        <f>-'1_Raw_Games'!P878</f>
        <v/>
      </c>
      <c r="D2013" s="34">
        <f>COUNTIFS($A$4:$A$2271,A2013,$B$4:$B$2271,"&gt;"&amp;B2013)</f>
        <v/>
      </c>
      <c r="E2013" s="34">
        <f>IF(D2013&lt;'2_Params'!$B$13,1,0)</f>
        <v/>
      </c>
    </row>
    <row r="2014" ht="15" customHeight="1" s="35">
      <c r="A2014" s="48">
        <f>'1_Raw_Games'!C879</f>
        <v/>
      </c>
      <c r="B2014" s="49">
        <f>'1_Raw_Games'!B879</f>
        <v/>
      </c>
      <c r="C2014" s="44">
        <f>-'1_Raw_Games'!P879</f>
        <v/>
      </c>
      <c r="D2014" s="34">
        <f>COUNTIFS($A$4:$A$2271,A2014,$B$4:$B$2271,"&gt;"&amp;B2014)</f>
        <v/>
      </c>
      <c r="E2014" s="34">
        <f>IF(D2014&lt;'2_Params'!$B$13,1,0)</f>
        <v/>
      </c>
    </row>
    <row r="2015" ht="15" customHeight="1" s="35">
      <c r="A2015" s="48">
        <f>'1_Raw_Games'!C880</f>
        <v/>
      </c>
      <c r="B2015" s="49">
        <f>'1_Raw_Games'!B880</f>
        <v/>
      </c>
      <c r="C2015" s="44">
        <f>-'1_Raw_Games'!P880</f>
        <v/>
      </c>
      <c r="D2015" s="34">
        <f>COUNTIFS($A$4:$A$2271,A2015,$B$4:$B$2271,"&gt;"&amp;B2015)</f>
        <v/>
      </c>
      <c r="E2015" s="34">
        <f>IF(D2015&lt;'2_Params'!$B$13,1,0)</f>
        <v/>
      </c>
    </row>
    <row r="2016" ht="15" customHeight="1" s="35">
      <c r="A2016" s="48">
        <f>'1_Raw_Games'!C881</f>
        <v/>
      </c>
      <c r="B2016" s="49">
        <f>'1_Raw_Games'!B881</f>
        <v/>
      </c>
      <c r="C2016" s="44">
        <f>-'1_Raw_Games'!P881</f>
        <v/>
      </c>
      <c r="D2016" s="34">
        <f>COUNTIFS($A$4:$A$2271,A2016,$B$4:$B$2271,"&gt;"&amp;B2016)</f>
        <v/>
      </c>
      <c r="E2016" s="34">
        <f>IF(D2016&lt;'2_Params'!$B$13,1,0)</f>
        <v/>
      </c>
    </row>
    <row r="2017" ht="15" customHeight="1" s="35">
      <c r="A2017" s="48">
        <f>'1_Raw_Games'!C882</f>
        <v/>
      </c>
      <c r="B2017" s="49">
        <f>'1_Raw_Games'!B882</f>
        <v/>
      </c>
      <c r="C2017" s="44">
        <f>-'1_Raw_Games'!P882</f>
        <v/>
      </c>
      <c r="D2017" s="34">
        <f>COUNTIFS($A$4:$A$2271,A2017,$B$4:$B$2271,"&gt;"&amp;B2017)</f>
        <v/>
      </c>
      <c r="E2017" s="34">
        <f>IF(D2017&lt;'2_Params'!$B$13,1,0)</f>
        <v/>
      </c>
    </row>
    <row r="2018" ht="15" customHeight="1" s="35">
      <c r="A2018" s="48">
        <f>'1_Raw_Games'!C883</f>
        <v/>
      </c>
      <c r="B2018" s="49">
        <f>'1_Raw_Games'!B883</f>
        <v/>
      </c>
      <c r="C2018" s="44">
        <f>-'1_Raw_Games'!P883</f>
        <v/>
      </c>
      <c r="D2018" s="34">
        <f>COUNTIFS($A$4:$A$2271,A2018,$B$4:$B$2271,"&gt;"&amp;B2018)</f>
        <v/>
      </c>
      <c r="E2018" s="34">
        <f>IF(D2018&lt;'2_Params'!$B$13,1,0)</f>
        <v/>
      </c>
    </row>
    <row r="2019" ht="15" customHeight="1" s="35">
      <c r="A2019" s="48">
        <f>'1_Raw_Games'!C884</f>
        <v/>
      </c>
      <c r="B2019" s="49">
        <f>'1_Raw_Games'!B884</f>
        <v/>
      </c>
      <c r="C2019" s="44">
        <f>-'1_Raw_Games'!P884</f>
        <v/>
      </c>
      <c r="D2019" s="34">
        <f>COUNTIFS($A$4:$A$2271,A2019,$B$4:$B$2271,"&gt;"&amp;B2019)</f>
        <v/>
      </c>
      <c r="E2019" s="34">
        <f>IF(D2019&lt;'2_Params'!$B$13,1,0)</f>
        <v/>
      </c>
    </row>
    <row r="2020" ht="15" customHeight="1" s="35">
      <c r="A2020" s="48">
        <f>'1_Raw_Games'!C885</f>
        <v/>
      </c>
      <c r="B2020" s="49">
        <f>'1_Raw_Games'!B885</f>
        <v/>
      </c>
      <c r="C2020" s="44">
        <f>-'1_Raw_Games'!P885</f>
        <v/>
      </c>
      <c r="D2020" s="34">
        <f>COUNTIFS($A$4:$A$2271,A2020,$B$4:$B$2271,"&gt;"&amp;B2020)</f>
        <v/>
      </c>
      <c r="E2020" s="34">
        <f>IF(D2020&lt;'2_Params'!$B$13,1,0)</f>
        <v/>
      </c>
    </row>
    <row r="2021" ht="15" customHeight="1" s="35">
      <c r="A2021" s="48">
        <f>'1_Raw_Games'!C886</f>
        <v/>
      </c>
      <c r="B2021" s="49">
        <f>'1_Raw_Games'!B886</f>
        <v/>
      </c>
      <c r="C2021" s="44">
        <f>-'1_Raw_Games'!P886</f>
        <v/>
      </c>
      <c r="D2021" s="34">
        <f>COUNTIFS($A$4:$A$2271,A2021,$B$4:$B$2271,"&gt;"&amp;B2021)</f>
        <v/>
      </c>
      <c r="E2021" s="34">
        <f>IF(D2021&lt;'2_Params'!$B$13,1,0)</f>
        <v/>
      </c>
    </row>
    <row r="2022" ht="15" customHeight="1" s="35">
      <c r="A2022" s="48">
        <f>'1_Raw_Games'!C887</f>
        <v/>
      </c>
      <c r="B2022" s="49">
        <f>'1_Raw_Games'!B887</f>
        <v/>
      </c>
      <c r="C2022" s="44">
        <f>-'1_Raw_Games'!P887</f>
        <v/>
      </c>
      <c r="D2022" s="34">
        <f>COUNTIFS($A$4:$A$2271,A2022,$B$4:$B$2271,"&gt;"&amp;B2022)</f>
        <v/>
      </c>
      <c r="E2022" s="34">
        <f>IF(D2022&lt;'2_Params'!$B$13,1,0)</f>
        <v/>
      </c>
    </row>
    <row r="2023" ht="15" customHeight="1" s="35">
      <c r="A2023" s="48">
        <f>'1_Raw_Games'!C888</f>
        <v/>
      </c>
      <c r="B2023" s="49">
        <f>'1_Raw_Games'!B888</f>
        <v/>
      </c>
      <c r="C2023" s="44">
        <f>-'1_Raw_Games'!P888</f>
        <v/>
      </c>
      <c r="D2023" s="34">
        <f>COUNTIFS($A$4:$A$2271,A2023,$B$4:$B$2271,"&gt;"&amp;B2023)</f>
        <v/>
      </c>
      <c r="E2023" s="34">
        <f>IF(D2023&lt;'2_Params'!$B$13,1,0)</f>
        <v/>
      </c>
    </row>
    <row r="2024" ht="15" customHeight="1" s="35">
      <c r="A2024" s="48">
        <f>'1_Raw_Games'!C889</f>
        <v/>
      </c>
      <c r="B2024" s="49">
        <f>'1_Raw_Games'!B889</f>
        <v/>
      </c>
      <c r="C2024" s="44">
        <f>-'1_Raw_Games'!P889</f>
        <v/>
      </c>
      <c r="D2024" s="34">
        <f>COUNTIFS($A$4:$A$2271,A2024,$B$4:$B$2271,"&gt;"&amp;B2024)</f>
        <v/>
      </c>
      <c r="E2024" s="34">
        <f>IF(D2024&lt;'2_Params'!$B$13,1,0)</f>
        <v/>
      </c>
    </row>
    <row r="2025" ht="15" customHeight="1" s="35">
      <c r="A2025" s="48">
        <f>'1_Raw_Games'!C890</f>
        <v/>
      </c>
      <c r="B2025" s="49">
        <f>'1_Raw_Games'!B890</f>
        <v/>
      </c>
      <c r="C2025" s="44">
        <f>-'1_Raw_Games'!P890</f>
        <v/>
      </c>
      <c r="D2025" s="34">
        <f>COUNTIFS($A$4:$A$2271,A2025,$B$4:$B$2271,"&gt;"&amp;B2025)</f>
        <v/>
      </c>
      <c r="E2025" s="34">
        <f>IF(D2025&lt;'2_Params'!$B$13,1,0)</f>
        <v/>
      </c>
    </row>
    <row r="2026" ht="15" customHeight="1" s="35">
      <c r="A2026" s="48">
        <f>'1_Raw_Games'!C891</f>
        <v/>
      </c>
      <c r="B2026" s="49">
        <f>'1_Raw_Games'!B891</f>
        <v/>
      </c>
      <c r="C2026" s="44">
        <f>-'1_Raw_Games'!P891</f>
        <v/>
      </c>
      <c r="D2026" s="34">
        <f>COUNTIFS($A$4:$A$2271,A2026,$B$4:$B$2271,"&gt;"&amp;B2026)</f>
        <v/>
      </c>
      <c r="E2026" s="34">
        <f>IF(D2026&lt;'2_Params'!$B$13,1,0)</f>
        <v/>
      </c>
    </row>
    <row r="2027" ht="15" customHeight="1" s="35">
      <c r="A2027" s="48">
        <f>'1_Raw_Games'!C892</f>
        <v/>
      </c>
      <c r="B2027" s="49">
        <f>'1_Raw_Games'!B892</f>
        <v/>
      </c>
      <c r="C2027" s="44">
        <f>-'1_Raw_Games'!P892</f>
        <v/>
      </c>
      <c r="D2027" s="34">
        <f>COUNTIFS($A$4:$A$2271,A2027,$B$4:$B$2271,"&gt;"&amp;B2027)</f>
        <v/>
      </c>
      <c r="E2027" s="34">
        <f>IF(D2027&lt;'2_Params'!$B$13,1,0)</f>
        <v/>
      </c>
    </row>
    <row r="2028" ht="15" customHeight="1" s="35">
      <c r="A2028" s="48">
        <f>'1_Raw_Games'!C893</f>
        <v/>
      </c>
      <c r="B2028" s="49">
        <f>'1_Raw_Games'!B893</f>
        <v/>
      </c>
      <c r="C2028" s="44">
        <f>-'1_Raw_Games'!P893</f>
        <v/>
      </c>
      <c r="D2028" s="34">
        <f>COUNTIFS($A$4:$A$2271,A2028,$B$4:$B$2271,"&gt;"&amp;B2028)</f>
        <v/>
      </c>
      <c r="E2028" s="34">
        <f>IF(D2028&lt;'2_Params'!$B$13,1,0)</f>
        <v/>
      </c>
    </row>
    <row r="2029" ht="15" customHeight="1" s="35">
      <c r="A2029" s="48">
        <f>'1_Raw_Games'!C894</f>
        <v/>
      </c>
      <c r="B2029" s="49">
        <f>'1_Raw_Games'!B894</f>
        <v/>
      </c>
      <c r="C2029" s="44">
        <f>-'1_Raw_Games'!P894</f>
        <v/>
      </c>
      <c r="D2029" s="34">
        <f>COUNTIFS($A$4:$A$2271,A2029,$B$4:$B$2271,"&gt;"&amp;B2029)</f>
        <v/>
      </c>
      <c r="E2029" s="34">
        <f>IF(D2029&lt;'2_Params'!$B$13,1,0)</f>
        <v/>
      </c>
    </row>
    <row r="2030" ht="15" customHeight="1" s="35">
      <c r="A2030" s="48">
        <f>'1_Raw_Games'!C895</f>
        <v/>
      </c>
      <c r="B2030" s="49">
        <f>'1_Raw_Games'!B895</f>
        <v/>
      </c>
      <c r="C2030" s="44">
        <f>-'1_Raw_Games'!P895</f>
        <v/>
      </c>
      <c r="D2030" s="34">
        <f>COUNTIFS($A$4:$A$2271,A2030,$B$4:$B$2271,"&gt;"&amp;B2030)</f>
        <v/>
      </c>
      <c r="E2030" s="34">
        <f>IF(D2030&lt;'2_Params'!$B$13,1,0)</f>
        <v/>
      </c>
    </row>
    <row r="2031" ht="15" customHeight="1" s="35">
      <c r="A2031" s="48">
        <f>'1_Raw_Games'!C896</f>
        <v/>
      </c>
      <c r="B2031" s="49">
        <f>'1_Raw_Games'!B896</f>
        <v/>
      </c>
      <c r="C2031" s="44">
        <f>-'1_Raw_Games'!P896</f>
        <v/>
      </c>
      <c r="D2031" s="34">
        <f>COUNTIFS($A$4:$A$2271,A2031,$B$4:$B$2271,"&gt;"&amp;B2031)</f>
        <v/>
      </c>
      <c r="E2031" s="34">
        <f>IF(D2031&lt;'2_Params'!$B$13,1,0)</f>
        <v/>
      </c>
    </row>
    <row r="2032" ht="15" customHeight="1" s="35">
      <c r="A2032" s="48">
        <f>'1_Raw_Games'!C897</f>
        <v/>
      </c>
      <c r="B2032" s="49">
        <f>'1_Raw_Games'!B897</f>
        <v/>
      </c>
      <c r="C2032" s="44">
        <f>-'1_Raw_Games'!P897</f>
        <v/>
      </c>
      <c r="D2032" s="34">
        <f>COUNTIFS($A$4:$A$2271,A2032,$B$4:$B$2271,"&gt;"&amp;B2032)</f>
        <v/>
      </c>
      <c r="E2032" s="34">
        <f>IF(D2032&lt;'2_Params'!$B$13,1,0)</f>
        <v/>
      </c>
    </row>
    <row r="2033" ht="15" customHeight="1" s="35">
      <c r="A2033" s="48">
        <f>'1_Raw_Games'!C898</f>
        <v/>
      </c>
      <c r="B2033" s="49">
        <f>'1_Raw_Games'!B898</f>
        <v/>
      </c>
      <c r="C2033" s="44">
        <f>-'1_Raw_Games'!P898</f>
        <v/>
      </c>
      <c r="D2033" s="34">
        <f>COUNTIFS($A$4:$A$2271,A2033,$B$4:$B$2271,"&gt;"&amp;B2033)</f>
        <v/>
      </c>
      <c r="E2033" s="34">
        <f>IF(D2033&lt;'2_Params'!$B$13,1,0)</f>
        <v/>
      </c>
    </row>
    <row r="2034" ht="15" customHeight="1" s="35">
      <c r="A2034" s="48">
        <f>'1_Raw_Games'!C899</f>
        <v/>
      </c>
      <c r="B2034" s="49">
        <f>'1_Raw_Games'!B899</f>
        <v/>
      </c>
      <c r="C2034" s="44">
        <f>-'1_Raw_Games'!P899</f>
        <v/>
      </c>
      <c r="D2034" s="34">
        <f>COUNTIFS($A$4:$A$2271,A2034,$B$4:$B$2271,"&gt;"&amp;B2034)</f>
        <v/>
      </c>
      <c r="E2034" s="34">
        <f>IF(D2034&lt;'2_Params'!$B$13,1,0)</f>
        <v/>
      </c>
    </row>
    <row r="2035" ht="15" customHeight="1" s="35">
      <c r="A2035" s="48">
        <f>'1_Raw_Games'!C900</f>
        <v/>
      </c>
      <c r="B2035" s="49">
        <f>'1_Raw_Games'!B900</f>
        <v/>
      </c>
      <c r="C2035" s="44">
        <f>-'1_Raw_Games'!P900</f>
        <v/>
      </c>
      <c r="D2035" s="34">
        <f>COUNTIFS($A$4:$A$2271,A2035,$B$4:$B$2271,"&gt;"&amp;B2035)</f>
        <v/>
      </c>
      <c r="E2035" s="34">
        <f>IF(D2035&lt;'2_Params'!$B$13,1,0)</f>
        <v/>
      </c>
    </row>
    <row r="2036" ht="15" customHeight="1" s="35">
      <c r="A2036" s="48">
        <f>'1_Raw_Games'!C901</f>
        <v/>
      </c>
      <c r="B2036" s="49">
        <f>'1_Raw_Games'!B901</f>
        <v/>
      </c>
      <c r="C2036" s="44">
        <f>-'1_Raw_Games'!P901</f>
        <v/>
      </c>
      <c r="D2036" s="34">
        <f>COUNTIFS($A$4:$A$2271,A2036,$B$4:$B$2271,"&gt;"&amp;B2036)</f>
        <v/>
      </c>
      <c r="E2036" s="34">
        <f>IF(D2036&lt;'2_Params'!$B$13,1,0)</f>
        <v/>
      </c>
    </row>
    <row r="2037" ht="15" customHeight="1" s="35">
      <c r="A2037" s="48">
        <f>'1_Raw_Games'!C902</f>
        <v/>
      </c>
      <c r="B2037" s="49">
        <f>'1_Raw_Games'!B902</f>
        <v/>
      </c>
      <c r="C2037" s="44">
        <f>-'1_Raw_Games'!P902</f>
        <v/>
      </c>
      <c r="D2037" s="34">
        <f>COUNTIFS($A$4:$A$2271,A2037,$B$4:$B$2271,"&gt;"&amp;B2037)</f>
        <v/>
      </c>
      <c r="E2037" s="34">
        <f>IF(D2037&lt;'2_Params'!$B$13,1,0)</f>
        <v/>
      </c>
    </row>
    <row r="2038" ht="15" customHeight="1" s="35">
      <c r="A2038" s="48">
        <f>'1_Raw_Games'!C903</f>
        <v/>
      </c>
      <c r="B2038" s="49">
        <f>'1_Raw_Games'!B903</f>
        <v/>
      </c>
      <c r="C2038" s="44">
        <f>-'1_Raw_Games'!P903</f>
        <v/>
      </c>
      <c r="D2038" s="34">
        <f>COUNTIFS($A$4:$A$2271,A2038,$B$4:$B$2271,"&gt;"&amp;B2038)</f>
        <v/>
      </c>
      <c r="E2038" s="34">
        <f>IF(D2038&lt;'2_Params'!$B$13,1,0)</f>
        <v/>
      </c>
    </row>
    <row r="2039" ht="15" customHeight="1" s="35">
      <c r="A2039" s="48">
        <f>'1_Raw_Games'!C904</f>
        <v/>
      </c>
      <c r="B2039" s="49">
        <f>'1_Raw_Games'!B904</f>
        <v/>
      </c>
      <c r="C2039" s="44">
        <f>-'1_Raw_Games'!P904</f>
        <v/>
      </c>
      <c r="D2039" s="34">
        <f>COUNTIFS($A$4:$A$2271,A2039,$B$4:$B$2271,"&gt;"&amp;B2039)</f>
        <v/>
      </c>
      <c r="E2039" s="34">
        <f>IF(D2039&lt;'2_Params'!$B$13,1,0)</f>
        <v/>
      </c>
    </row>
    <row r="2040" ht="15" customHeight="1" s="35">
      <c r="A2040" s="48">
        <f>'1_Raw_Games'!C905</f>
        <v/>
      </c>
      <c r="B2040" s="49">
        <f>'1_Raw_Games'!B905</f>
        <v/>
      </c>
      <c r="C2040" s="44">
        <f>-'1_Raw_Games'!P905</f>
        <v/>
      </c>
      <c r="D2040" s="34">
        <f>COUNTIFS($A$4:$A$2271,A2040,$B$4:$B$2271,"&gt;"&amp;B2040)</f>
        <v/>
      </c>
      <c r="E2040" s="34">
        <f>IF(D2040&lt;'2_Params'!$B$13,1,0)</f>
        <v/>
      </c>
    </row>
    <row r="2041" ht="15" customHeight="1" s="35">
      <c r="A2041" s="48">
        <f>'1_Raw_Games'!C906</f>
        <v/>
      </c>
      <c r="B2041" s="49">
        <f>'1_Raw_Games'!B906</f>
        <v/>
      </c>
      <c r="C2041" s="44">
        <f>-'1_Raw_Games'!P906</f>
        <v/>
      </c>
      <c r="D2041" s="34">
        <f>COUNTIFS($A$4:$A$2271,A2041,$B$4:$B$2271,"&gt;"&amp;B2041)</f>
        <v/>
      </c>
      <c r="E2041" s="34">
        <f>IF(D2041&lt;'2_Params'!$B$13,1,0)</f>
        <v/>
      </c>
    </row>
    <row r="2042" ht="15" customHeight="1" s="35">
      <c r="A2042" s="48">
        <f>'1_Raw_Games'!C907</f>
        <v/>
      </c>
      <c r="B2042" s="49">
        <f>'1_Raw_Games'!B907</f>
        <v/>
      </c>
      <c r="C2042" s="44">
        <f>-'1_Raw_Games'!P907</f>
        <v/>
      </c>
      <c r="D2042" s="34">
        <f>COUNTIFS($A$4:$A$2271,A2042,$B$4:$B$2271,"&gt;"&amp;B2042)</f>
        <v/>
      </c>
      <c r="E2042" s="34">
        <f>IF(D2042&lt;'2_Params'!$B$13,1,0)</f>
        <v/>
      </c>
    </row>
    <row r="2043" ht="15" customHeight="1" s="35">
      <c r="A2043" s="48">
        <f>'1_Raw_Games'!C908</f>
        <v/>
      </c>
      <c r="B2043" s="49">
        <f>'1_Raw_Games'!B908</f>
        <v/>
      </c>
      <c r="C2043" s="44">
        <f>-'1_Raw_Games'!P908</f>
        <v/>
      </c>
      <c r="D2043" s="34">
        <f>COUNTIFS($A$4:$A$2271,A2043,$B$4:$B$2271,"&gt;"&amp;B2043)</f>
        <v/>
      </c>
      <c r="E2043" s="34">
        <f>IF(D2043&lt;'2_Params'!$B$13,1,0)</f>
        <v/>
      </c>
    </row>
    <row r="2044" ht="15" customHeight="1" s="35">
      <c r="A2044" s="48">
        <f>'1_Raw_Games'!C909</f>
        <v/>
      </c>
      <c r="B2044" s="49">
        <f>'1_Raw_Games'!B909</f>
        <v/>
      </c>
      <c r="C2044" s="44">
        <f>-'1_Raw_Games'!P909</f>
        <v/>
      </c>
      <c r="D2044" s="34">
        <f>COUNTIFS($A$4:$A$2271,A2044,$B$4:$B$2271,"&gt;"&amp;B2044)</f>
        <v/>
      </c>
      <c r="E2044" s="34">
        <f>IF(D2044&lt;'2_Params'!$B$13,1,0)</f>
        <v/>
      </c>
    </row>
    <row r="2045" ht="15" customHeight="1" s="35">
      <c r="A2045" s="48">
        <f>'1_Raw_Games'!C910</f>
        <v/>
      </c>
      <c r="B2045" s="49">
        <f>'1_Raw_Games'!B910</f>
        <v/>
      </c>
      <c r="C2045" s="44">
        <f>-'1_Raw_Games'!P910</f>
        <v/>
      </c>
      <c r="D2045" s="34">
        <f>COUNTIFS($A$4:$A$2271,A2045,$B$4:$B$2271,"&gt;"&amp;B2045)</f>
        <v/>
      </c>
      <c r="E2045" s="34">
        <f>IF(D2045&lt;'2_Params'!$B$13,1,0)</f>
        <v/>
      </c>
    </row>
    <row r="2046" ht="15" customHeight="1" s="35">
      <c r="A2046" s="48">
        <f>'1_Raw_Games'!C911</f>
        <v/>
      </c>
      <c r="B2046" s="49">
        <f>'1_Raw_Games'!B911</f>
        <v/>
      </c>
      <c r="C2046" s="44">
        <f>-'1_Raw_Games'!P911</f>
        <v/>
      </c>
      <c r="D2046" s="34">
        <f>COUNTIFS($A$4:$A$2271,A2046,$B$4:$B$2271,"&gt;"&amp;B2046)</f>
        <v/>
      </c>
      <c r="E2046" s="34">
        <f>IF(D2046&lt;'2_Params'!$B$13,1,0)</f>
        <v/>
      </c>
    </row>
    <row r="2047" ht="15" customHeight="1" s="35">
      <c r="A2047" s="48">
        <f>'1_Raw_Games'!C912</f>
        <v/>
      </c>
      <c r="B2047" s="49">
        <f>'1_Raw_Games'!B912</f>
        <v/>
      </c>
      <c r="C2047" s="44">
        <f>-'1_Raw_Games'!P912</f>
        <v/>
      </c>
      <c r="D2047" s="34">
        <f>COUNTIFS($A$4:$A$2271,A2047,$B$4:$B$2271,"&gt;"&amp;B2047)</f>
        <v/>
      </c>
      <c r="E2047" s="34">
        <f>IF(D2047&lt;'2_Params'!$B$13,1,0)</f>
        <v/>
      </c>
    </row>
    <row r="2048" ht="15" customHeight="1" s="35">
      <c r="A2048" s="48">
        <f>'1_Raw_Games'!C913</f>
        <v/>
      </c>
      <c r="B2048" s="49">
        <f>'1_Raw_Games'!B913</f>
        <v/>
      </c>
      <c r="C2048" s="44">
        <f>-'1_Raw_Games'!P913</f>
        <v/>
      </c>
      <c r="D2048" s="34">
        <f>COUNTIFS($A$4:$A$2271,A2048,$B$4:$B$2271,"&gt;"&amp;B2048)</f>
        <v/>
      </c>
      <c r="E2048" s="34">
        <f>IF(D2048&lt;'2_Params'!$B$13,1,0)</f>
        <v/>
      </c>
    </row>
    <row r="2049" ht="15" customHeight="1" s="35">
      <c r="A2049" s="48">
        <f>'1_Raw_Games'!C914</f>
        <v/>
      </c>
      <c r="B2049" s="49">
        <f>'1_Raw_Games'!B914</f>
        <v/>
      </c>
      <c r="C2049" s="44">
        <f>-'1_Raw_Games'!P914</f>
        <v/>
      </c>
      <c r="D2049" s="34">
        <f>COUNTIFS($A$4:$A$2271,A2049,$B$4:$B$2271,"&gt;"&amp;B2049)</f>
        <v/>
      </c>
      <c r="E2049" s="34">
        <f>IF(D2049&lt;'2_Params'!$B$13,1,0)</f>
        <v/>
      </c>
    </row>
    <row r="2050" ht="15" customHeight="1" s="35">
      <c r="A2050" s="48">
        <f>'1_Raw_Games'!C915</f>
        <v/>
      </c>
      <c r="B2050" s="49">
        <f>'1_Raw_Games'!B915</f>
        <v/>
      </c>
      <c r="C2050" s="44">
        <f>-'1_Raw_Games'!P915</f>
        <v/>
      </c>
      <c r="D2050" s="34">
        <f>COUNTIFS($A$4:$A$2271,A2050,$B$4:$B$2271,"&gt;"&amp;B2050)</f>
        <v/>
      </c>
      <c r="E2050" s="34">
        <f>IF(D2050&lt;'2_Params'!$B$13,1,0)</f>
        <v/>
      </c>
    </row>
    <row r="2051" ht="15" customHeight="1" s="35">
      <c r="A2051" s="48">
        <f>'1_Raw_Games'!C916</f>
        <v/>
      </c>
      <c r="B2051" s="49">
        <f>'1_Raw_Games'!B916</f>
        <v/>
      </c>
      <c r="C2051" s="44">
        <f>-'1_Raw_Games'!P916</f>
        <v/>
      </c>
      <c r="D2051" s="34">
        <f>COUNTIFS($A$4:$A$2271,A2051,$B$4:$B$2271,"&gt;"&amp;B2051)</f>
        <v/>
      </c>
      <c r="E2051" s="34">
        <f>IF(D2051&lt;'2_Params'!$B$13,1,0)</f>
        <v/>
      </c>
    </row>
    <row r="2052" ht="15" customHeight="1" s="35">
      <c r="A2052" s="48">
        <f>'1_Raw_Games'!C917</f>
        <v/>
      </c>
      <c r="B2052" s="49">
        <f>'1_Raw_Games'!B917</f>
        <v/>
      </c>
      <c r="C2052" s="44">
        <f>-'1_Raw_Games'!P917</f>
        <v/>
      </c>
      <c r="D2052" s="34">
        <f>COUNTIFS($A$4:$A$2271,A2052,$B$4:$B$2271,"&gt;"&amp;B2052)</f>
        <v/>
      </c>
      <c r="E2052" s="34">
        <f>IF(D2052&lt;'2_Params'!$B$13,1,0)</f>
        <v/>
      </c>
    </row>
    <row r="2053" ht="15" customHeight="1" s="35">
      <c r="A2053" s="48">
        <f>'1_Raw_Games'!C918</f>
        <v/>
      </c>
      <c r="B2053" s="49">
        <f>'1_Raw_Games'!B918</f>
        <v/>
      </c>
      <c r="C2053" s="44">
        <f>-'1_Raw_Games'!P918</f>
        <v/>
      </c>
      <c r="D2053" s="34">
        <f>COUNTIFS($A$4:$A$2271,A2053,$B$4:$B$2271,"&gt;"&amp;B2053)</f>
        <v/>
      </c>
      <c r="E2053" s="34">
        <f>IF(D2053&lt;'2_Params'!$B$13,1,0)</f>
        <v/>
      </c>
    </row>
    <row r="2054" ht="15" customHeight="1" s="35">
      <c r="A2054" s="48">
        <f>'1_Raw_Games'!C919</f>
        <v/>
      </c>
      <c r="B2054" s="49">
        <f>'1_Raw_Games'!B919</f>
        <v/>
      </c>
      <c r="C2054" s="44">
        <f>-'1_Raw_Games'!P919</f>
        <v/>
      </c>
      <c r="D2054" s="34">
        <f>COUNTIFS($A$4:$A$2271,A2054,$B$4:$B$2271,"&gt;"&amp;B2054)</f>
        <v/>
      </c>
      <c r="E2054" s="34">
        <f>IF(D2054&lt;'2_Params'!$B$13,1,0)</f>
        <v/>
      </c>
    </row>
    <row r="2055" ht="15" customHeight="1" s="35">
      <c r="A2055" s="48">
        <f>'1_Raw_Games'!C920</f>
        <v/>
      </c>
      <c r="B2055" s="49">
        <f>'1_Raw_Games'!B920</f>
        <v/>
      </c>
      <c r="C2055" s="44">
        <f>-'1_Raw_Games'!P920</f>
        <v/>
      </c>
      <c r="D2055" s="34">
        <f>COUNTIFS($A$4:$A$2271,A2055,$B$4:$B$2271,"&gt;"&amp;B2055)</f>
        <v/>
      </c>
      <c r="E2055" s="34">
        <f>IF(D2055&lt;'2_Params'!$B$13,1,0)</f>
        <v/>
      </c>
    </row>
    <row r="2056" ht="15" customHeight="1" s="35">
      <c r="A2056" s="48">
        <f>'1_Raw_Games'!C921</f>
        <v/>
      </c>
      <c r="B2056" s="49">
        <f>'1_Raw_Games'!B921</f>
        <v/>
      </c>
      <c r="C2056" s="44">
        <f>-'1_Raw_Games'!P921</f>
        <v/>
      </c>
      <c r="D2056" s="34">
        <f>COUNTIFS($A$4:$A$2271,A2056,$B$4:$B$2271,"&gt;"&amp;B2056)</f>
        <v/>
      </c>
      <c r="E2056" s="34">
        <f>IF(D2056&lt;'2_Params'!$B$13,1,0)</f>
        <v/>
      </c>
    </row>
    <row r="2057" ht="15" customHeight="1" s="35">
      <c r="A2057" s="48">
        <f>'1_Raw_Games'!C922</f>
        <v/>
      </c>
      <c r="B2057" s="49">
        <f>'1_Raw_Games'!B922</f>
        <v/>
      </c>
      <c r="C2057" s="44">
        <f>-'1_Raw_Games'!P922</f>
        <v/>
      </c>
      <c r="D2057" s="34">
        <f>COUNTIFS($A$4:$A$2271,A2057,$B$4:$B$2271,"&gt;"&amp;B2057)</f>
        <v/>
      </c>
      <c r="E2057" s="34">
        <f>IF(D2057&lt;'2_Params'!$B$13,1,0)</f>
        <v/>
      </c>
    </row>
    <row r="2058" ht="15" customHeight="1" s="35">
      <c r="A2058" s="48">
        <f>'1_Raw_Games'!C923</f>
        <v/>
      </c>
      <c r="B2058" s="49">
        <f>'1_Raw_Games'!B923</f>
        <v/>
      </c>
      <c r="C2058" s="44">
        <f>-'1_Raw_Games'!P923</f>
        <v/>
      </c>
      <c r="D2058" s="34">
        <f>COUNTIFS($A$4:$A$2271,A2058,$B$4:$B$2271,"&gt;"&amp;B2058)</f>
        <v/>
      </c>
      <c r="E2058" s="34">
        <f>IF(D2058&lt;'2_Params'!$B$13,1,0)</f>
        <v/>
      </c>
    </row>
    <row r="2059" ht="15" customHeight="1" s="35">
      <c r="A2059" s="48">
        <f>'1_Raw_Games'!C924</f>
        <v/>
      </c>
      <c r="B2059" s="49">
        <f>'1_Raw_Games'!B924</f>
        <v/>
      </c>
      <c r="C2059" s="44">
        <f>-'1_Raw_Games'!P924</f>
        <v/>
      </c>
      <c r="D2059" s="34">
        <f>COUNTIFS($A$4:$A$2271,A2059,$B$4:$B$2271,"&gt;"&amp;B2059)</f>
        <v/>
      </c>
      <c r="E2059" s="34">
        <f>IF(D2059&lt;'2_Params'!$B$13,1,0)</f>
        <v/>
      </c>
    </row>
    <row r="2060" ht="15" customHeight="1" s="35">
      <c r="A2060" s="48">
        <f>'1_Raw_Games'!C925</f>
        <v/>
      </c>
      <c r="B2060" s="49">
        <f>'1_Raw_Games'!B925</f>
        <v/>
      </c>
      <c r="C2060" s="44">
        <f>-'1_Raw_Games'!P925</f>
        <v/>
      </c>
      <c r="D2060" s="34">
        <f>COUNTIFS($A$4:$A$2271,A2060,$B$4:$B$2271,"&gt;"&amp;B2060)</f>
        <v/>
      </c>
      <c r="E2060" s="34">
        <f>IF(D2060&lt;'2_Params'!$B$13,1,0)</f>
        <v/>
      </c>
    </row>
    <row r="2061" ht="15" customHeight="1" s="35">
      <c r="A2061" s="48">
        <f>'1_Raw_Games'!C926</f>
        <v/>
      </c>
      <c r="B2061" s="49">
        <f>'1_Raw_Games'!B926</f>
        <v/>
      </c>
      <c r="C2061" s="44">
        <f>-'1_Raw_Games'!P926</f>
        <v/>
      </c>
      <c r="D2061" s="34">
        <f>COUNTIFS($A$4:$A$2271,A2061,$B$4:$B$2271,"&gt;"&amp;B2061)</f>
        <v/>
      </c>
      <c r="E2061" s="34">
        <f>IF(D2061&lt;'2_Params'!$B$13,1,0)</f>
        <v/>
      </c>
    </row>
    <row r="2062" ht="15" customHeight="1" s="35">
      <c r="A2062" s="48">
        <f>'1_Raw_Games'!C927</f>
        <v/>
      </c>
      <c r="B2062" s="49">
        <f>'1_Raw_Games'!B927</f>
        <v/>
      </c>
      <c r="C2062" s="44">
        <f>-'1_Raw_Games'!P927</f>
        <v/>
      </c>
      <c r="D2062" s="34">
        <f>COUNTIFS($A$4:$A$2271,A2062,$B$4:$B$2271,"&gt;"&amp;B2062)</f>
        <v/>
      </c>
      <c r="E2062" s="34">
        <f>IF(D2062&lt;'2_Params'!$B$13,1,0)</f>
        <v/>
      </c>
    </row>
    <row r="2063" ht="15" customHeight="1" s="35">
      <c r="A2063" s="48">
        <f>'1_Raw_Games'!C928</f>
        <v/>
      </c>
      <c r="B2063" s="49">
        <f>'1_Raw_Games'!B928</f>
        <v/>
      </c>
      <c r="C2063" s="44">
        <f>-'1_Raw_Games'!P928</f>
        <v/>
      </c>
      <c r="D2063" s="34">
        <f>COUNTIFS($A$4:$A$2271,A2063,$B$4:$B$2271,"&gt;"&amp;B2063)</f>
        <v/>
      </c>
      <c r="E2063" s="34">
        <f>IF(D2063&lt;'2_Params'!$B$13,1,0)</f>
        <v/>
      </c>
    </row>
    <row r="2064" ht="15" customHeight="1" s="35">
      <c r="A2064" s="48">
        <f>'1_Raw_Games'!C929</f>
        <v/>
      </c>
      <c r="B2064" s="49">
        <f>'1_Raw_Games'!B929</f>
        <v/>
      </c>
      <c r="C2064" s="44">
        <f>-'1_Raw_Games'!P929</f>
        <v/>
      </c>
      <c r="D2064" s="34">
        <f>COUNTIFS($A$4:$A$2271,A2064,$B$4:$B$2271,"&gt;"&amp;B2064)</f>
        <v/>
      </c>
      <c r="E2064" s="34">
        <f>IF(D2064&lt;'2_Params'!$B$13,1,0)</f>
        <v/>
      </c>
    </row>
    <row r="2065" ht="15" customHeight="1" s="35">
      <c r="A2065" s="48">
        <f>'1_Raw_Games'!C930</f>
        <v/>
      </c>
      <c r="B2065" s="49">
        <f>'1_Raw_Games'!B930</f>
        <v/>
      </c>
      <c r="C2065" s="44">
        <f>-'1_Raw_Games'!P930</f>
        <v/>
      </c>
      <c r="D2065" s="34">
        <f>COUNTIFS($A$4:$A$2271,A2065,$B$4:$B$2271,"&gt;"&amp;B2065)</f>
        <v/>
      </c>
      <c r="E2065" s="34">
        <f>IF(D2065&lt;'2_Params'!$B$13,1,0)</f>
        <v/>
      </c>
    </row>
    <row r="2066" ht="15" customHeight="1" s="35">
      <c r="A2066" s="48">
        <f>'1_Raw_Games'!C931</f>
        <v/>
      </c>
      <c r="B2066" s="49">
        <f>'1_Raw_Games'!B931</f>
        <v/>
      </c>
      <c r="C2066" s="44">
        <f>-'1_Raw_Games'!P931</f>
        <v/>
      </c>
      <c r="D2066" s="34">
        <f>COUNTIFS($A$4:$A$2271,A2066,$B$4:$B$2271,"&gt;"&amp;B2066)</f>
        <v/>
      </c>
      <c r="E2066" s="34">
        <f>IF(D2066&lt;'2_Params'!$B$13,1,0)</f>
        <v/>
      </c>
    </row>
    <row r="2067" ht="15" customHeight="1" s="35">
      <c r="A2067" s="48">
        <f>'1_Raw_Games'!C932</f>
        <v/>
      </c>
      <c r="B2067" s="49">
        <f>'1_Raw_Games'!B932</f>
        <v/>
      </c>
      <c r="C2067" s="44">
        <f>-'1_Raw_Games'!P932</f>
        <v/>
      </c>
      <c r="D2067" s="34">
        <f>COUNTIFS($A$4:$A$2271,A2067,$B$4:$B$2271,"&gt;"&amp;B2067)</f>
        <v/>
      </c>
      <c r="E2067" s="34">
        <f>IF(D2067&lt;'2_Params'!$B$13,1,0)</f>
        <v/>
      </c>
    </row>
    <row r="2068" ht="15" customHeight="1" s="35">
      <c r="A2068" s="48">
        <f>'1_Raw_Games'!C933</f>
        <v/>
      </c>
      <c r="B2068" s="49">
        <f>'1_Raw_Games'!B933</f>
        <v/>
      </c>
      <c r="C2068" s="44">
        <f>-'1_Raw_Games'!P933</f>
        <v/>
      </c>
      <c r="D2068" s="34">
        <f>COUNTIFS($A$4:$A$2271,A2068,$B$4:$B$2271,"&gt;"&amp;B2068)</f>
        <v/>
      </c>
      <c r="E2068" s="34">
        <f>IF(D2068&lt;'2_Params'!$B$13,1,0)</f>
        <v/>
      </c>
    </row>
    <row r="2069" ht="15" customHeight="1" s="35">
      <c r="A2069" s="48">
        <f>'1_Raw_Games'!C934</f>
        <v/>
      </c>
      <c r="B2069" s="49">
        <f>'1_Raw_Games'!B934</f>
        <v/>
      </c>
      <c r="C2069" s="44">
        <f>-'1_Raw_Games'!P934</f>
        <v/>
      </c>
      <c r="D2069" s="34">
        <f>COUNTIFS($A$4:$A$2271,A2069,$B$4:$B$2271,"&gt;"&amp;B2069)</f>
        <v/>
      </c>
      <c r="E2069" s="34">
        <f>IF(D2069&lt;'2_Params'!$B$13,1,0)</f>
        <v/>
      </c>
    </row>
    <row r="2070" ht="15" customHeight="1" s="35">
      <c r="A2070" s="48">
        <f>'1_Raw_Games'!C935</f>
        <v/>
      </c>
      <c r="B2070" s="49">
        <f>'1_Raw_Games'!B935</f>
        <v/>
      </c>
      <c r="C2070" s="44">
        <f>-'1_Raw_Games'!P935</f>
        <v/>
      </c>
      <c r="D2070" s="34">
        <f>COUNTIFS($A$4:$A$2271,A2070,$B$4:$B$2271,"&gt;"&amp;B2070)</f>
        <v/>
      </c>
      <c r="E2070" s="34">
        <f>IF(D2070&lt;'2_Params'!$B$13,1,0)</f>
        <v/>
      </c>
    </row>
    <row r="2071" ht="15" customHeight="1" s="35">
      <c r="A2071" s="48">
        <f>'1_Raw_Games'!C936</f>
        <v/>
      </c>
      <c r="B2071" s="49">
        <f>'1_Raw_Games'!B936</f>
        <v/>
      </c>
      <c r="C2071" s="44">
        <f>-'1_Raw_Games'!P936</f>
        <v/>
      </c>
      <c r="D2071" s="34">
        <f>COUNTIFS($A$4:$A$2271,A2071,$B$4:$B$2271,"&gt;"&amp;B2071)</f>
        <v/>
      </c>
      <c r="E2071" s="34">
        <f>IF(D2071&lt;'2_Params'!$B$13,1,0)</f>
        <v/>
      </c>
    </row>
    <row r="2072" ht="15" customHeight="1" s="35">
      <c r="A2072" s="48">
        <f>'1_Raw_Games'!C937</f>
        <v/>
      </c>
      <c r="B2072" s="49">
        <f>'1_Raw_Games'!B937</f>
        <v/>
      </c>
      <c r="C2072" s="44">
        <f>-'1_Raw_Games'!P937</f>
        <v/>
      </c>
      <c r="D2072" s="34">
        <f>COUNTIFS($A$4:$A$2271,A2072,$B$4:$B$2271,"&gt;"&amp;B2072)</f>
        <v/>
      </c>
      <c r="E2072" s="34">
        <f>IF(D2072&lt;'2_Params'!$B$13,1,0)</f>
        <v/>
      </c>
    </row>
    <row r="2073" ht="15" customHeight="1" s="35">
      <c r="A2073" s="48">
        <f>'1_Raw_Games'!C938</f>
        <v/>
      </c>
      <c r="B2073" s="49">
        <f>'1_Raw_Games'!B938</f>
        <v/>
      </c>
      <c r="C2073" s="44">
        <f>-'1_Raw_Games'!P938</f>
        <v/>
      </c>
      <c r="D2073" s="34">
        <f>COUNTIFS($A$4:$A$2271,A2073,$B$4:$B$2271,"&gt;"&amp;B2073)</f>
        <v/>
      </c>
      <c r="E2073" s="34">
        <f>IF(D2073&lt;'2_Params'!$B$13,1,0)</f>
        <v/>
      </c>
    </row>
    <row r="2074" ht="15" customHeight="1" s="35">
      <c r="A2074" s="48">
        <f>'1_Raw_Games'!C939</f>
        <v/>
      </c>
      <c r="B2074" s="49">
        <f>'1_Raw_Games'!B939</f>
        <v/>
      </c>
      <c r="C2074" s="44">
        <f>-'1_Raw_Games'!P939</f>
        <v/>
      </c>
      <c r="D2074" s="34">
        <f>COUNTIFS($A$4:$A$2271,A2074,$B$4:$B$2271,"&gt;"&amp;B2074)</f>
        <v/>
      </c>
      <c r="E2074" s="34">
        <f>IF(D2074&lt;'2_Params'!$B$13,1,0)</f>
        <v/>
      </c>
    </row>
    <row r="2075" ht="15" customHeight="1" s="35">
      <c r="A2075" s="48">
        <f>'1_Raw_Games'!C940</f>
        <v/>
      </c>
      <c r="B2075" s="49">
        <f>'1_Raw_Games'!B940</f>
        <v/>
      </c>
      <c r="C2075" s="44">
        <f>-'1_Raw_Games'!P940</f>
        <v/>
      </c>
      <c r="D2075" s="34">
        <f>COUNTIFS($A$4:$A$2271,A2075,$B$4:$B$2271,"&gt;"&amp;B2075)</f>
        <v/>
      </c>
      <c r="E2075" s="34">
        <f>IF(D2075&lt;'2_Params'!$B$13,1,0)</f>
        <v/>
      </c>
    </row>
    <row r="2076" ht="15" customHeight="1" s="35">
      <c r="A2076" s="48">
        <f>'1_Raw_Games'!C941</f>
        <v/>
      </c>
      <c r="B2076" s="49">
        <f>'1_Raw_Games'!B941</f>
        <v/>
      </c>
      <c r="C2076" s="44">
        <f>-'1_Raw_Games'!P941</f>
        <v/>
      </c>
      <c r="D2076" s="34">
        <f>COUNTIFS($A$4:$A$2271,A2076,$B$4:$B$2271,"&gt;"&amp;B2076)</f>
        <v/>
      </c>
      <c r="E2076" s="34">
        <f>IF(D2076&lt;'2_Params'!$B$13,1,0)</f>
        <v/>
      </c>
    </row>
    <row r="2077" ht="15" customHeight="1" s="35">
      <c r="A2077" s="48">
        <f>'1_Raw_Games'!C942</f>
        <v/>
      </c>
      <c r="B2077" s="49">
        <f>'1_Raw_Games'!B942</f>
        <v/>
      </c>
      <c r="C2077" s="44">
        <f>-'1_Raw_Games'!P942</f>
        <v/>
      </c>
      <c r="D2077" s="34">
        <f>COUNTIFS($A$4:$A$2271,A2077,$B$4:$B$2271,"&gt;"&amp;B2077)</f>
        <v/>
      </c>
      <c r="E2077" s="34">
        <f>IF(D2077&lt;'2_Params'!$B$13,1,0)</f>
        <v/>
      </c>
    </row>
    <row r="2078" ht="15" customHeight="1" s="35">
      <c r="A2078" s="48">
        <f>'1_Raw_Games'!C943</f>
        <v/>
      </c>
      <c r="B2078" s="49">
        <f>'1_Raw_Games'!B943</f>
        <v/>
      </c>
      <c r="C2078" s="44">
        <f>-'1_Raw_Games'!P943</f>
        <v/>
      </c>
      <c r="D2078" s="34">
        <f>COUNTIFS($A$4:$A$2271,A2078,$B$4:$B$2271,"&gt;"&amp;B2078)</f>
        <v/>
      </c>
      <c r="E2078" s="34">
        <f>IF(D2078&lt;'2_Params'!$B$13,1,0)</f>
        <v/>
      </c>
    </row>
    <row r="2079" ht="15" customHeight="1" s="35">
      <c r="A2079" s="48">
        <f>'1_Raw_Games'!C944</f>
        <v/>
      </c>
      <c r="B2079" s="49">
        <f>'1_Raw_Games'!B944</f>
        <v/>
      </c>
      <c r="C2079" s="44">
        <f>-'1_Raw_Games'!P944</f>
        <v/>
      </c>
      <c r="D2079" s="34">
        <f>COUNTIFS($A$4:$A$2271,A2079,$B$4:$B$2271,"&gt;"&amp;B2079)</f>
        <v/>
      </c>
      <c r="E2079" s="34">
        <f>IF(D2079&lt;'2_Params'!$B$13,1,0)</f>
        <v/>
      </c>
    </row>
    <row r="2080" ht="15" customHeight="1" s="35">
      <c r="A2080" s="48">
        <f>'1_Raw_Games'!C945</f>
        <v/>
      </c>
      <c r="B2080" s="49">
        <f>'1_Raw_Games'!B945</f>
        <v/>
      </c>
      <c r="C2080" s="44">
        <f>-'1_Raw_Games'!P945</f>
        <v/>
      </c>
      <c r="D2080" s="34">
        <f>COUNTIFS($A$4:$A$2271,A2080,$B$4:$B$2271,"&gt;"&amp;B2080)</f>
        <v/>
      </c>
      <c r="E2080" s="34">
        <f>IF(D2080&lt;'2_Params'!$B$13,1,0)</f>
        <v/>
      </c>
    </row>
    <row r="2081" ht="15" customHeight="1" s="35">
      <c r="A2081" s="48">
        <f>'1_Raw_Games'!C946</f>
        <v/>
      </c>
      <c r="B2081" s="49">
        <f>'1_Raw_Games'!B946</f>
        <v/>
      </c>
      <c r="C2081" s="44">
        <f>-'1_Raw_Games'!P946</f>
        <v/>
      </c>
      <c r="D2081" s="34">
        <f>COUNTIFS($A$4:$A$2271,A2081,$B$4:$B$2271,"&gt;"&amp;B2081)</f>
        <v/>
      </c>
      <c r="E2081" s="34">
        <f>IF(D2081&lt;'2_Params'!$B$13,1,0)</f>
        <v/>
      </c>
    </row>
    <row r="2082" ht="15" customHeight="1" s="35">
      <c r="A2082" s="48">
        <f>'1_Raw_Games'!C947</f>
        <v/>
      </c>
      <c r="B2082" s="49">
        <f>'1_Raw_Games'!B947</f>
        <v/>
      </c>
      <c r="C2082" s="44">
        <f>-'1_Raw_Games'!P947</f>
        <v/>
      </c>
      <c r="D2082" s="34">
        <f>COUNTIFS($A$4:$A$2271,A2082,$B$4:$B$2271,"&gt;"&amp;B2082)</f>
        <v/>
      </c>
      <c r="E2082" s="34">
        <f>IF(D2082&lt;'2_Params'!$B$13,1,0)</f>
        <v/>
      </c>
    </row>
    <row r="2083" ht="15" customHeight="1" s="35">
      <c r="A2083" s="48">
        <f>'1_Raw_Games'!C948</f>
        <v/>
      </c>
      <c r="B2083" s="49">
        <f>'1_Raw_Games'!B948</f>
        <v/>
      </c>
      <c r="C2083" s="44">
        <f>-'1_Raw_Games'!P948</f>
        <v/>
      </c>
      <c r="D2083" s="34">
        <f>COUNTIFS($A$4:$A$2271,A2083,$B$4:$B$2271,"&gt;"&amp;B2083)</f>
        <v/>
      </c>
      <c r="E2083" s="34">
        <f>IF(D2083&lt;'2_Params'!$B$13,1,0)</f>
        <v/>
      </c>
    </row>
    <row r="2084" ht="15" customHeight="1" s="35">
      <c r="A2084" s="48">
        <f>'1_Raw_Games'!C949</f>
        <v/>
      </c>
      <c r="B2084" s="49">
        <f>'1_Raw_Games'!B949</f>
        <v/>
      </c>
      <c r="C2084" s="44">
        <f>-'1_Raw_Games'!P949</f>
        <v/>
      </c>
      <c r="D2084" s="34">
        <f>COUNTIFS($A$4:$A$2271,A2084,$B$4:$B$2271,"&gt;"&amp;B2084)</f>
        <v/>
      </c>
      <c r="E2084" s="34">
        <f>IF(D2084&lt;'2_Params'!$B$13,1,0)</f>
        <v/>
      </c>
    </row>
    <row r="2085" ht="15" customHeight="1" s="35">
      <c r="A2085" s="48">
        <f>'1_Raw_Games'!C950</f>
        <v/>
      </c>
      <c r="B2085" s="49">
        <f>'1_Raw_Games'!B950</f>
        <v/>
      </c>
      <c r="C2085" s="44">
        <f>-'1_Raw_Games'!P950</f>
        <v/>
      </c>
      <c r="D2085" s="34">
        <f>COUNTIFS($A$4:$A$2271,A2085,$B$4:$B$2271,"&gt;"&amp;B2085)</f>
        <v/>
      </c>
      <c r="E2085" s="34">
        <f>IF(D2085&lt;'2_Params'!$B$13,1,0)</f>
        <v/>
      </c>
    </row>
    <row r="2086" ht="15" customHeight="1" s="35">
      <c r="A2086" s="48">
        <f>'1_Raw_Games'!C951</f>
        <v/>
      </c>
      <c r="B2086" s="49">
        <f>'1_Raw_Games'!B951</f>
        <v/>
      </c>
      <c r="C2086" s="44">
        <f>-'1_Raw_Games'!P951</f>
        <v/>
      </c>
      <c r="D2086" s="34">
        <f>COUNTIFS($A$4:$A$2271,A2086,$B$4:$B$2271,"&gt;"&amp;B2086)</f>
        <v/>
      </c>
      <c r="E2086" s="34">
        <f>IF(D2086&lt;'2_Params'!$B$13,1,0)</f>
        <v/>
      </c>
    </row>
    <row r="2087" ht="15" customHeight="1" s="35">
      <c r="A2087" s="48">
        <f>'1_Raw_Games'!C952</f>
        <v/>
      </c>
      <c r="B2087" s="49">
        <f>'1_Raw_Games'!B952</f>
        <v/>
      </c>
      <c r="C2087" s="44">
        <f>-'1_Raw_Games'!P952</f>
        <v/>
      </c>
      <c r="D2087" s="34">
        <f>COUNTIFS($A$4:$A$2271,A2087,$B$4:$B$2271,"&gt;"&amp;B2087)</f>
        <v/>
      </c>
      <c r="E2087" s="34">
        <f>IF(D2087&lt;'2_Params'!$B$13,1,0)</f>
        <v/>
      </c>
    </row>
    <row r="2088" ht="15" customHeight="1" s="35">
      <c r="A2088" s="48">
        <f>'1_Raw_Games'!C953</f>
        <v/>
      </c>
      <c r="B2088" s="49">
        <f>'1_Raw_Games'!B953</f>
        <v/>
      </c>
      <c r="C2088" s="44">
        <f>-'1_Raw_Games'!P953</f>
        <v/>
      </c>
      <c r="D2088" s="34">
        <f>COUNTIFS($A$4:$A$2271,A2088,$B$4:$B$2271,"&gt;"&amp;B2088)</f>
        <v/>
      </c>
      <c r="E2088" s="34">
        <f>IF(D2088&lt;'2_Params'!$B$13,1,0)</f>
        <v/>
      </c>
    </row>
    <row r="2089" ht="15" customHeight="1" s="35">
      <c r="A2089" s="48">
        <f>'1_Raw_Games'!C954</f>
        <v/>
      </c>
      <c r="B2089" s="49">
        <f>'1_Raw_Games'!B954</f>
        <v/>
      </c>
      <c r="C2089" s="44">
        <f>-'1_Raw_Games'!P954</f>
        <v/>
      </c>
      <c r="D2089" s="34">
        <f>COUNTIFS($A$4:$A$2271,A2089,$B$4:$B$2271,"&gt;"&amp;B2089)</f>
        <v/>
      </c>
      <c r="E2089" s="34">
        <f>IF(D2089&lt;'2_Params'!$B$13,1,0)</f>
        <v/>
      </c>
    </row>
    <row r="2090" ht="15" customHeight="1" s="35">
      <c r="A2090" s="48">
        <f>'1_Raw_Games'!C955</f>
        <v/>
      </c>
      <c r="B2090" s="49">
        <f>'1_Raw_Games'!B955</f>
        <v/>
      </c>
      <c r="C2090" s="44">
        <f>-'1_Raw_Games'!P955</f>
        <v/>
      </c>
      <c r="D2090" s="34">
        <f>COUNTIFS($A$4:$A$2271,A2090,$B$4:$B$2271,"&gt;"&amp;B2090)</f>
        <v/>
      </c>
      <c r="E2090" s="34">
        <f>IF(D2090&lt;'2_Params'!$B$13,1,0)</f>
        <v/>
      </c>
    </row>
    <row r="2091" ht="15" customHeight="1" s="35">
      <c r="A2091" s="48">
        <f>'1_Raw_Games'!C956</f>
        <v/>
      </c>
      <c r="B2091" s="49">
        <f>'1_Raw_Games'!B956</f>
        <v/>
      </c>
      <c r="C2091" s="44">
        <f>-'1_Raw_Games'!P956</f>
        <v/>
      </c>
      <c r="D2091" s="34">
        <f>COUNTIFS($A$4:$A$2271,A2091,$B$4:$B$2271,"&gt;"&amp;B2091)</f>
        <v/>
      </c>
      <c r="E2091" s="34">
        <f>IF(D2091&lt;'2_Params'!$B$13,1,0)</f>
        <v/>
      </c>
    </row>
    <row r="2092" ht="15" customHeight="1" s="35">
      <c r="A2092" s="48">
        <f>'1_Raw_Games'!C957</f>
        <v/>
      </c>
      <c r="B2092" s="49">
        <f>'1_Raw_Games'!B957</f>
        <v/>
      </c>
      <c r="C2092" s="44">
        <f>-'1_Raw_Games'!P957</f>
        <v/>
      </c>
      <c r="D2092" s="34">
        <f>COUNTIFS($A$4:$A$2271,A2092,$B$4:$B$2271,"&gt;"&amp;B2092)</f>
        <v/>
      </c>
      <c r="E2092" s="34">
        <f>IF(D2092&lt;'2_Params'!$B$13,1,0)</f>
        <v/>
      </c>
    </row>
    <row r="2093" ht="15" customHeight="1" s="35">
      <c r="A2093" s="48">
        <f>'1_Raw_Games'!C958</f>
        <v/>
      </c>
      <c r="B2093" s="49">
        <f>'1_Raw_Games'!B958</f>
        <v/>
      </c>
      <c r="C2093" s="44">
        <f>-'1_Raw_Games'!P958</f>
        <v/>
      </c>
      <c r="D2093" s="34">
        <f>COUNTIFS($A$4:$A$2271,A2093,$B$4:$B$2271,"&gt;"&amp;B2093)</f>
        <v/>
      </c>
      <c r="E2093" s="34">
        <f>IF(D2093&lt;'2_Params'!$B$13,1,0)</f>
        <v/>
      </c>
    </row>
    <row r="2094" ht="15" customHeight="1" s="35">
      <c r="A2094" s="48">
        <f>'1_Raw_Games'!C959</f>
        <v/>
      </c>
      <c r="B2094" s="49">
        <f>'1_Raw_Games'!B959</f>
        <v/>
      </c>
      <c r="C2094" s="44">
        <f>-'1_Raw_Games'!P959</f>
        <v/>
      </c>
      <c r="D2094" s="34">
        <f>COUNTIFS($A$4:$A$2271,A2094,$B$4:$B$2271,"&gt;"&amp;B2094)</f>
        <v/>
      </c>
      <c r="E2094" s="34">
        <f>IF(D2094&lt;'2_Params'!$B$13,1,0)</f>
        <v/>
      </c>
    </row>
    <row r="2095" ht="15" customHeight="1" s="35">
      <c r="A2095" s="48">
        <f>'1_Raw_Games'!C960</f>
        <v/>
      </c>
      <c r="B2095" s="49">
        <f>'1_Raw_Games'!B960</f>
        <v/>
      </c>
      <c r="C2095" s="44">
        <f>-'1_Raw_Games'!P960</f>
        <v/>
      </c>
      <c r="D2095" s="34">
        <f>COUNTIFS($A$4:$A$2271,A2095,$B$4:$B$2271,"&gt;"&amp;B2095)</f>
        <v/>
      </c>
      <c r="E2095" s="34">
        <f>IF(D2095&lt;'2_Params'!$B$13,1,0)</f>
        <v/>
      </c>
    </row>
    <row r="2096" ht="15" customHeight="1" s="35">
      <c r="A2096" s="48">
        <f>'1_Raw_Games'!C961</f>
        <v/>
      </c>
      <c r="B2096" s="49">
        <f>'1_Raw_Games'!B961</f>
        <v/>
      </c>
      <c r="C2096" s="44">
        <f>-'1_Raw_Games'!P961</f>
        <v/>
      </c>
      <c r="D2096" s="34">
        <f>COUNTIFS($A$4:$A$2271,A2096,$B$4:$B$2271,"&gt;"&amp;B2096)</f>
        <v/>
      </c>
      <c r="E2096" s="34">
        <f>IF(D2096&lt;'2_Params'!$B$13,1,0)</f>
        <v/>
      </c>
    </row>
    <row r="2097" ht="15" customHeight="1" s="35">
      <c r="A2097" s="48">
        <f>'1_Raw_Games'!C962</f>
        <v/>
      </c>
      <c r="B2097" s="49">
        <f>'1_Raw_Games'!B962</f>
        <v/>
      </c>
      <c r="C2097" s="44">
        <f>-'1_Raw_Games'!P962</f>
        <v/>
      </c>
      <c r="D2097" s="34">
        <f>COUNTIFS($A$4:$A$2271,A2097,$B$4:$B$2271,"&gt;"&amp;B2097)</f>
        <v/>
      </c>
      <c r="E2097" s="34">
        <f>IF(D2097&lt;'2_Params'!$B$13,1,0)</f>
        <v/>
      </c>
    </row>
    <row r="2098" ht="15" customHeight="1" s="35">
      <c r="A2098" s="48">
        <f>'1_Raw_Games'!C963</f>
        <v/>
      </c>
      <c r="B2098" s="49">
        <f>'1_Raw_Games'!B963</f>
        <v/>
      </c>
      <c r="C2098" s="44">
        <f>-'1_Raw_Games'!P963</f>
        <v/>
      </c>
      <c r="D2098" s="34">
        <f>COUNTIFS($A$4:$A$2271,A2098,$B$4:$B$2271,"&gt;"&amp;B2098)</f>
        <v/>
      </c>
      <c r="E2098" s="34">
        <f>IF(D2098&lt;'2_Params'!$B$13,1,0)</f>
        <v/>
      </c>
    </row>
    <row r="2099" ht="15" customHeight="1" s="35">
      <c r="A2099" s="48">
        <f>'1_Raw_Games'!C964</f>
        <v/>
      </c>
      <c r="B2099" s="49">
        <f>'1_Raw_Games'!B964</f>
        <v/>
      </c>
      <c r="C2099" s="44">
        <f>-'1_Raw_Games'!P964</f>
        <v/>
      </c>
      <c r="D2099" s="34">
        <f>COUNTIFS($A$4:$A$2271,A2099,$B$4:$B$2271,"&gt;"&amp;B2099)</f>
        <v/>
      </c>
      <c r="E2099" s="34">
        <f>IF(D2099&lt;'2_Params'!$B$13,1,0)</f>
        <v/>
      </c>
    </row>
    <row r="2100" ht="15" customHeight="1" s="35">
      <c r="A2100" s="48">
        <f>'1_Raw_Games'!C965</f>
        <v/>
      </c>
      <c r="B2100" s="49">
        <f>'1_Raw_Games'!B965</f>
        <v/>
      </c>
      <c r="C2100" s="44">
        <f>-'1_Raw_Games'!P965</f>
        <v/>
      </c>
      <c r="D2100" s="34">
        <f>COUNTIFS($A$4:$A$2271,A2100,$B$4:$B$2271,"&gt;"&amp;B2100)</f>
        <v/>
      </c>
      <c r="E2100" s="34">
        <f>IF(D2100&lt;'2_Params'!$B$13,1,0)</f>
        <v/>
      </c>
    </row>
    <row r="2101" ht="15" customHeight="1" s="35">
      <c r="A2101" s="48">
        <f>'1_Raw_Games'!C966</f>
        <v/>
      </c>
      <c r="B2101" s="49">
        <f>'1_Raw_Games'!B966</f>
        <v/>
      </c>
      <c r="C2101" s="44">
        <f>-'1_Raw_Games'!P966</f>
        <v/>
      </c>
      <c r="D2101" s="34">
        <f>COUNTIFS($A$4:$A$2271,A2101,$B$4:$B$2271,"&gt;"&amp;B2101)</f>
        <v/>
      </c>
      <c r="E2101" s="34">
        <f>IF(D2101&lt;'2_Params'!$B$13,1,0)</f>
        <v/>
      </c>
    </row>
    <row r="2102" ht="15" customHeight="1" s="35">
      <c r="A2102" s="48">
        <f>'1_Raw_Games'!C967</f>
        <v/>
      </c>
      <c r="B2102" s="49">
        <f>'1_Raw_Games'!B967</f>
        <v/>
      </c>
      <c r="C2102" s="44">
        <f>-'1_Raw_Games'!P967</f>
        <v/>
      </c>
      <c r="D2102" s="34">
        <f>COUNTIFS($A$4:$A$2271,A2102,$B$4:$B$2271,"&gt;"&amp;B2102)</f>
        <v/>
      </c>
      <c r="E2102" s="34">
        <f>IF(D2102&lt;'2_Params'!$B$13,1,0)</f>
        <v/>
      </c>
    </row>
    <row r="2103" ht="15" customHeight="1" s="35">
      <c r="A2103" s="48">
        <f>'1_Raw_Games'!C968</f>
        <v/>
      </c>
      <c r="B2103" s="49">
        <f>'1_Raw_Games'!B968</f>
        <v/>
      </c>
      <c r="C2103" s="44">
        <f>-'1_Raw_Games'!P968</f>
        <v/>
      </c>
      <c r="D2103" s="34">
        <f>COUNTIFS($A$4:$A$2271,A2103,$B$4:$B$2271,"&gt;"&amp;B2103)</f>
        <v/>
      </c>
      <c r="E2103" s="34">
        <f>IF(D2103&lt;'2_Params'!$B$13,1,0)</f>
        <v/>
      </c>
    </row>
    <row r="2104" ht="15" customHeight="1" s="35">
      <c r="A2104" s="48">
        <f>'1_Raw_Games'!C969</f>
        <v/>
      </c>
      <c r="B2104" s="49">
        <f>'1_Raw_Games'!B969</f>
        <v/>
      </c>
      <c r="C2104" s="44">
        <f>-'1_Raw_Games'!P969</f>
        <v/>
      </c>
      <c r="D2104" s="34">
        <f>COUNTIFS($A$4:$A$2271,A2104,$B$4:$B$2271,"&gt;"&amp;B2104)</f>
        <v/>
      </c>
      <c r="E2104" s="34">
        <f>IF(D2104&lt;'2_Params'!$B$13,1,0)</f>
        <v/>
      </c>
    </row>
    <row r="2105" ht="15" customHeight="1" s="35">
      <c r="A2105" s="48">
        <f>'1_Raw_Games'!C970</f>
        <v/>
      </c>
      <c r="B2105" s="49">
        <f>'1_Raw_Games'!B970</f>
        <v/>
      </c>
      <c r="C2105" s="44">
        <f>-'1_Raw_Games'!P970</f>
        <v/>
      </c>
      <c r="D2105" s="34">
        <f>COUNTIFS($A$4:$A$2271,A2105,$B$4:$B$2271,"&gt;"&amp;B2105)</f>
        <v/>
      </c>
      <c r="E2105" s="34">
        <f>IF(D2105&lt;'2_Params'!$B$13,1,0)</f>
        <v/>
      </c>
    </row>
    <row r="2106" ht="15" customHeight="1" s="35">
      <c r="A2106" s="48">
        <f>'1_Raw_Games'!C971</f>
        <v/>
      </c>
      <c r="B2106" s="49">
        <f>'1_Raw_Games'!B971</f>
        <v/>
      </c>
      <c r="C2106" s="44">
        <f>-'1_Raw_Games'!P971</f>
        <v/>
      </c>
      <c r="D2106" s="34">
        <f>COUNTIFS($A$4:$A$2271,A2106,$B$4:$B$2271,"&gt;"&amp;B2106)</f>
        <v/>
      </c>
      <c r="E2106" s="34">
        <f>IF(D2106&lt;'2_Params'!$B$13,1,0)</f>
        <v/>
      </c>
    </row>
    <row r="2107" ht="15" customHeight="1" s="35">
      <c r="A2107" s="48">
        <f>'1_Raw_Games'!C972</f>
        <v/>
      </c>
      <c r="B2107" s="49">
        <f>'1_Raw_Games'!B972</f>
        <v/>
      </c>
      <c r="C2107" s="44">
        <f>-'1_Raw_Games'!P972</f>
        <v/>
      </c>
      <c r="D2107" s="34">
        <f>COUNTIFS($A$4:$A$2271,A2107,$B$4:$B$2271,"&gt;"&amp;B2107)</f>
        <v/>
      </c>
      <c r="E2107" s="34">
        <f>IF(D2107&lt;'2_Params'!$B$13,1,0)</f>
        <v/>
      </c>
    </row>
    <row r="2108" ht="15" customHeight="1" s="35">
      <c r="A2108" s="48">
        <f>'1_Raw_Games'!C973</f>
        <v/>
      </c>
      <c r="B2108" s="49">
        <f>'1_Raw_Games'!B973</f>
        <v/>
      </c>
      <c r="C2108" s="44">
        <f>-'1_Raw_Games'!P973</f>
        <v/>
      </c>
      <c r="D2108" s="34">
        <f>COUNTIFS($A$4:$A$2271,A2108,$B$4:$B$2271,"&gt;"&amp;B2108)</f>
        <v/>
      </c>
      <c r="E2108" s="34">
        <f>IF(D2108&lt;'2_Params'!$B$13,1,0)</f>
        <v/>
      </c>
    </row>
    <row r="2109" ht="15" customHeight="1" s="35">
      <c r="A2109" s="48">
        <f>'1_Raw_Games'!C974</f>
        <v/>
      </c>
      <c r="B2109" s="49">
        <f>'1_Raw_Games'!B974</f>
        <v/>
      </c>
      <c r="C2109" s="44">
        <f>-'1_Raw_Games'!P974</f>
        <v/>
      </c>
      <c r="D2109" s="34">
        <f>COUNTIFS($A$4:$A$2271,A2109,$B$4:$B$2271,"&gt;"&amp;B2109)</f>
        <v/>
      </c>
      <c r="E2109" s="34">
        <f>IF(D2109&lt;'2_Params'!$B$13,1,0)</f>
        <v/>
      </c>
    </row>
    <row r="2110" ht="15" customHeight="1" s="35">
      <c r="A2110" s="48">
        <f>'1_Raw_Games'!C975</f>
        <v/>
      </c>
      <c r="B2110" s="49">
        <f>'1_Raw_Games'!B975</f>
        <v/>
      </c>
      <c r="C2110" s="44">
        <f>-'1_Raw_Games'!P975</f>
        <v/>
      </c>
      <c r="D2110" s="34">
        <f>COUNTIFS($A$4:$A$2271,A2110,$B$4:$B$2271,"&gt;"&amp;B2110)</f>
        <v/>
      </c>
      <c r="E2110" s="34">
        <f>IF(D2110&lt;'2_Params'!$B$13,1,0)</f>
        <v/>
      </c>
    </row>
    <row r="2111" ht="15" customHeight="1" s="35">
      <c r="A2111" s="48">
        <f>'1_Raw_Games'!C976</f>
        <v/>
      </c>
      <c r="B2111" s="49">
        <f>'1_Raw_Games'!B976</f>
        <v/>
      </c>
      <c r="C2111" s="44">
        <f>-'1_Raw_Games'!P976</f>
        <v/>
      </c>
      <c r="D2111" s="34">
        <f>COUNTIFS($A$4:$A$2271,A2111,$B$4:$B$2271,"&gt;"&amp;B2111)</f>
        <v/>
      </c>
      <c r="E2111" s="34">
        <f>IF(D2111&lt;'2_Params'!$B$13,1,0)</f>
        <v/>
      </c>
    </row>
    <row r="2112" ht="15" customHeight="1" s="35">
      <c r="A2112" s="48">
        <f>'1_Raw_Games'!C977</f>
        <v/>
      </c>
      <c r="B2112" s="49">
        <f>'1_Raw_Games'!B977</f>
        <v/>
      </c>
      <c r="C2112" s="44">
        <f>-'1_Raw_Games'!P977</f>
        <v/>
      </c>
      <c r="D2112" s="34">
        <f>COUNTIFS($A$4:$A$2271,A2112,$B$4:$B$2271,"&gt;"&amp;B2112)</f>
        <v/>
      </c>
      <c r="E2112" s="34">
        <f>IF(D2112&lt;'2_Params'!$B$13,1,0)</f>
        <v/>
      </c>
    </row>
    <row r="2113" ht="15" customHeight="1" s="35">
      <c r="A2113" s="48">
        <f>'1_Raw_Games'!C978</f>
        <v/>
      </c>
      <c r="B2113" s="49">
        <f>'1_Raw_Games'!B978</f>
        <v/>
      </c>
      <c r="C2113" s="44">
        <f>-'1_Raw_Games'!P978</f>
        <v/>
      </c>
      <c r="D2113" s="34">
        <f>COUNTIFS($A$4:$A$2271,A2113,$B$4:$B$2271,"&gt;"&amp;B2113)</f>
        <v/>
      </c>
      <c r="E2113" s="34">
        <f>IF(D2113&lt;'2_Params'!$B$13,1,0)</f>
        <v/>
      </c>
    </row>
    <row r="2114" ht="15" customHeight="1" s="35">
      <c r="A2114" s="48">
        <f>'1_Raw_Games'!C979</f>
        <v/>
      </c>
      <c r="B2114" s="49">
        <f>'1_Raw_Games'!B979</f>
        <v/>
      </c>
      <c r="C2114" s="44">
        <f>-'1_Raw_Games'!P979</f>
        <v/>
      </c>
      <c r="D2114" s="34">
        <f>COUNTIFS($A$4:$A$2271,A2114,$B$4:$B$2271,"&gt;"&amp;B2114)</f>
        <v/>
      </c>
      <c r="E2114" s="34">
        <f>IF(D2114&lt;'2_Params'!$B$13,1,0)</f>
        <v/>
      </c>
    </row>
    <row r="2115" ht="15" customHeight="1" s="35">
      <c r="A2115" s="48">
        <f>'1_Raw_Games'!C980</f>
        <v/>
      </c>
      <c r="B2115" s="49">
        <f>'1_Raw_Games'!B980</f>
        <v/>
      </c>
      <c r="C2115" s="44">
        <f>-'1_Raw_Games'!P980</f>
        <v/>
      </c>
      <c r="D2115" s="34">
        <f>COUNTIFS($A$4:$A$2271,A2115,$B$4:$B$2271,"&gt;"&amp;B2115)</f>
        <v/>
      </c>
      <c r="E2115" s="34">
        <f>IF(D2115&lt;'2_Params'!$B$13,1,0)</f>
        <v/>
      </c>
    </row>
    <row r="2116" ht="15" customHeight="1" s="35">
      <c r="A2116" s="48">
        <f>'1_Raw_Games'!C981</f>
        <v/>
      </c>
      <c r="B2116" s="49">
        <f>'1_Raw_Games'!B981</f>
        <v/>
      </c>
      <c r="C2116" s="44">
        <f>-'1_Raw_Games'!P981</f>
        <v/>
      </c>
      <c r="D2116" s="34">
        <f>COUNTIFS($A$4:$A$2271,A2116,$B$4:$B$2271,"&gt;"&amp;B2116)</f>
        <v/>
      </c>
      <c r="E2116" s="34">
        <f>IF(D2116&lt;'2_Params'!$B$13,1,0)</f>
        <v/>
      </c>
    </row>
    <row r="2117" ht="15" customHeight="1" s="35">
      <c r="A2117" s="48">
        <f>'1_Raw_Games'!C982</f>
        <v/>
      </c>
      <c r="B2117" s="49">
        <f>'1_Raw_Games'!B982</f>
        <v/>
      </c>
      <c r="C2117" s="44">
        <f>-'1_Raw_Games'!P982</f>
        <v/>
      </c>
      <c r="D2117" s="34">
        <f>COUNTIFS($A$4:$A$2271,A2117,$B$4:$B$2271,"&gt;"&amp;B2117)</f>
        <v/>
      </c>
      <c r="E2117" s="34">
        <f>IF(D2117&lt;'2_Params'!$B$13,1,0)</f>
        <v/>
      </c>
    </row>
    <row r="2118" ht="15" customHeight="1" s="35">
      <c r="A2118" s="48">
        <f>'1_Raw_Games'!C983</f>
        <v/>
      </c>
      <c r="B2118" s="49">
        <f>'1_Raw_Games'!B983</f>
        <v/>
      </c>
      <c r="C2118" s="44">
        <f>-'1_Raw_Games'!P983</f>
        <v/>
      </c>
      <c r="D2118" s="34">
        <f>COUNTIFS($A$4:$A$2271,A2118,$B$4:$B$2271,"&gt;"&amp;B2118)</f>
        <v/>
      </c>
      <c r="E2118" s="34">
        <f>IF(D2118&lt;'2_Params'!$B$13,1,0)</f>
        <v/>
      </c>
    </row>
    <row r="2119" ht="15" customHeight="1" s="35">
      <c r="A2119" s="48">
        <f>'1_Raw_Games'!C984</f>
        <v/>
      </c>
      <c r="B2119" s="49">
        <f>'1_Raw_Games'!B984</f>
        <v/>
      </c>
      <c r="C2119" s="44">
        <f>-'1_Raw_Games'!P984</f>
        <v/>
      </c>
      <c r="D2119" s="34">
        <f>COUNTIFS($A$4:$A$2271,A2119,$B$4:$B$2271,"&gt;"&amp;B2119)</f>
        <v/>
      </c>
      <c r="E2119" s="34">
        <f>IF(D2119&lt;'2_Params'!$B$13,1,0)</f>
        <v/>
      </c>
    </row>
    <row r="2120" ht="15" customHeight="1" s="35">
      <c r="A2120" s="48">
        <f>'1_Raw_Games'!C985</f>
        <v/>
      </c>
      <c r="B2120" s="49">
        <f>'1_Raw_Games'!B985</f>
        <v/>
      </c>
      <c r="C2120" s="44">
        <f>-'1_Raw_Games'!P985</f>
        <v/>
      </c>
      <c r="D2120" s="34">
        <f>COUNTIFS($A$4:$A$2271,A2120,$B$4:$B$2271,"&gt;"&amp;B2120)</f>
        <v/>
      </c>
      <c r="E2120" s="34">
        <f>IF(D2120&lt;'2_Params'!$B$13,1,0)</f>
        <v/>
      </c>
    </row>
    <row r="2121" ht="15" customHeight="1" s="35">
      <c r="A2121" s="48">
        <f>'1_Raw_Games'!C986</f>
        <v/>
      </c>
      <c r="B2121" s="49">
        <f>'1_Raw_Games'!B986</f>
        <v/>
      </c>
      <c r="C2121" s="44">
        <f>-'1_Raw_Games'!P986</f>
        <v/>
      </c>
      <c r="D2121" s="34">
        <f>COUNTIFS($A$4:$A$2271,A2121,$B$4:$B$2271,"&gt;"&amp;B2121)</f>
        <v/>
      </c>
      <c r="E2121" s="34">
        <f>IF(D2121&lt;'2_Params'!$B$13,1,0)</f>
        <v/>
      </c>
    </row>
    <row r="2122" ht="15" customHeight="1" s="35">
      <c r="A2122" s="48">
        <f>'1_Raw_Games'!C987</f>
        <v/>
      </c>
      <c r="B2122" s="49">
        <f>'1_Raw_Games'!B987</f>
        <v/>
      </c>
      <c r="C2122" s="44">
        <f>-'1_Raw_Games'!P987</f>
        <v/>
      </c>
      <c r="D2122" s="34">
        <f>COUNTIFS($A$4:$A$2271,A2122,$B$4:$B$2271,"&gt;"&amp;B2122)</f>
        <v/>
      </c>
      <c r="E2122" s="34">
        <f>IF(D2122&lt;'2_Params'!$B$13,1,0)</f>
        <v/>
      </c>
    </row>
    <row r="2123" ht="15" customHeight="1" s="35">
      <c r="A2123" s="48">
        <f>'1_Raw_Games'!C988</f>
        <v/>
      </c>
      <c r="B2123" s="49">
        <f>'1_Raw_Games'!B988</f>
        <v/>
      </c>
      <c r="C2123" s="44">
        <f>-'1_Raw_Games'!P988</f>
        <v/>
      </c>
      <c r="D2123" s="34">
        <f>COUNTIFS($A$4:$A$2271,A2123,$B$4:$B$2271,"&gt;"&amp;B2123)</f>
        <v/>
      </c>
      <c r="E2123" s="34">
        <f>IF(D2123&lt;'2_Params'!$B$13,1,0)</f>
        <v/>
      </c>
    </row>
    <row r="2124" ht="15" customHeight="1" s="35">
      <c r="A2124" s="48">
        <f>'1_Raw_Games'!C989</f>
        <v/>
      </c>
      <c r="B2124" s="49">
        <f>'1_Raw_Games'!B989</f>
        <v/>
      </c>
      <c r="C2124" s="44">
        <f>-'1_Raw_Games'!P989</f>
        <v/>
      </c>
      <c r="D2124" s="34">
        <f>COUNTIFS($A$4:$A$2271,A2124,$B$4:$B$2271,"&gt;"&amp;B2124)</f>
        <v/>
      </c>
      <c r="E2124" s="34">
        <f>IF(D2124&lt;'2_Params'!$B$13,1,0)</f>
        <v/>
      </c>
    </row>
    <row r="2125" ht="15" customHeight="1" s="35">
      <c r="A2125" s="48">
        <f>'1_Raw_Games'!C990</f>
        <v/>
      </c>
      <c r="B2125" s="49">
        <f>'1_Raw_Games'!B990</f>
        <v/>
      </c>
      <c r="C2125" s="44">
        <f>-'1_Raw_Games'!P990</f>
        <v/>
      </c>
      <c r="D2125" s="34">
        <f>COUNTIFS($A$4:$A$2271,A2125,$B$4:$B$2271,"&gt;"&amp;B2125)</f>
        <v/>
      </c>
      <c r="E2125" s="34">
        <f>IF(D2125&lt;'2_Params'!$B$13,1,0)</f>
        <v/>
      </c>
    </row>
    <row r="2126" ht="15" customHeight="1" s="35">
      <c r="A2126" s="48">
        <f>'1_Raw_Games'!C991</f>
        <v/>
      </c>
      <c r="B2126" s="49">
        <f>'1_Raw_Games'!B991</f>
        <v/>
      </c>
      <c r="C2126" s="44">
        <f>-'1_Raw_Games'!P991</f>
        <v/>
      </c>
      <c r="D2126" s="34">
        <f>COUNTIFS($A$4:$A$2271,A2126,$B$4:$B$2271,"&gt;"&amp;B2126)</f>
        <v/>
      </c>
      <c r="E2126" s="34">
        <f>IF(D2126&lt;'2_Params'!$B$13,1,0)</f>
        <v/>
      </c>
    </row>
    <row r="2127" ht="15" customHeight="1" s="35">
      <c r="A2127" s="48">
        <f>'1_Raw_Games'!C992</f>
        <v/>
      </c>
      <c r="B2127" s="49">
        <f>'1_Raw_Games'!B992</f>
        <v/>
      </c>
      <c r="C2127" s="44">
        <f>-'1_Raw_Games'!P992</f>
        <v/>
      </c>
      <c r="D2127" s="34">
        <f>COUNTIFS($A$4:$A$2271,A2127,$B$4:$B$2271,"&gt;"&amp;B2127)</f>
        <v/>
      </c>
      <c r="E2127" s="34">
        <f>IF(D2127&lt;'2_Params'!$B$13,1,0)</f>
        <v/>
      </c>
    </row>
    <row r="2128" ht="15" customHeight="1" s="35">
      <c r="A2128" s="48">
        <f>'1_Raw_Games'!C993</f>
        <v/>
      </c>
      <c r="B2128" s="49">
        <f>'1_Raw_Games'!B993</f>
        <v/>
      </c>
      <c r="C2128" s="44">
        <f>-'1_Raw_Games'!P993</f>
        <v/>
      </c>
      <c r="D2128" s="34">
        <f>COUNTIFS($A$4:$A$2271,A2128,$B$4:$B$2271,"&gt;"&amp;B2128)</f>
        <v/>
      </c>
      <c r="E2128" s="34">
        <f>IF(D2128&lt;'2_Params'!$B$13,1,0)</f>
        <v/>
      </c>
    </row>
    <row r="2129" ht="15" customHeight="1" s="35">
      <c r="A2129" s="48">
        <f>'1_Raw_Games'!C994</f>
        <v/>
      </c>
      <c r="B2129" s="49">
        <f>'1_Raw_Games'!B994</f>
        <v/>
      </c>
      <c r="C2129" s="44">
        <f>-'1_Raw_Games'!P994</f>
        <v/>
      </c>
      <c r="D2129" s="34">
        <f>COUNTIFS($A$4:$A$2271,A2129,$B$4:$B$2271,"&gt;"&amp;B2129)</f>
        <v/>
      </c>
      <c r="E2129" s="34">
        <f>IF(D2129&lt;'2_Params'!$B$13,1,0)</f>
        <v/>
      </c>
    </row>
    <row r="2130" ht="15" customHeight="1" s="35">
      <c r="A2130" s="48">
        <f>'1_Raw_Games'!C995</f>
        <v/>
      </c>
      <c r="B2130" s="49">
        <f>'1_Raw_Games'!B995</f>
        <v/>
      </c>
      <c r="C2130" s="44">
        <f>-'1_Raw_Games'!P995</f>
        <v/>
      </c>
      <c r="D2130" s="34">
        <f>COUNTIFS($A$4:$A$2271,A2130,$B$4:$B$2271,"&gt;"&amp;B2130)</f>
        <v/>
      </c>
      <c r="E2130" s="34">
        <f>IF(D2130&lt;'2_Params'!$B$13,1,0)</f>
        <v/>
      </c>
    </row>
    <row r="2131" ht="15" customHeight="1" s="35">
      <c r="A2131" s="48">
        <f>'1_Raw_Games'!C996</f>
        <v/>
      </c>
      <c r="B2131" s="49">
        <f>'1_Raw_Games'!B996</f>
        <v/>
      </c>
      <c r="C2131" s="44">
        <f>-'1_Raw_Games'!P996</f>
        <v/>
      </c>
      <c r="D2131" s="34">
        <f>COUNTIFS($A$4:$A$2271,A2131,$B$4:$B$2271,"&gt;"&amp;B2131)</f>
        <v/>
      </c>
      <c r="E2131" s="34">
        <f>IF(D2131&lt;'2_Params'!$B$13,1,0)</f>
        <v/>
      </c>
    </row>
    <row r="2132" ht="15" customHeight="1" s="35">
      <c r="A2132" s="48">
        <f>'1_Raw_Games'!C997</f>
        <v/>
      </c>
      <c r="B2132" s="49">
        <f>'1_Raw_Games'!B997</f>
        <v/>
      </c>
      <c r="C2132" s="44">
        <f>-'1_Raw_Games'!P997</f>
        <v/>
      </c>
      <c r="D2132" s="34">
        <f>COUNTIFS($A$4:$A$2271,A2132,$B$4:$B$2271,"&gt;"&amp;B2132)</f>
        <v/>
      </c>
      <c r="E2132" s="34">
        <f>IF(D2132&lt;'2_Params'!$B$13,1,0)</f>
        <v/>
      </c>
    </row>
    <row r="2133" ht="15" customHeight="1" s="35">
      <c r="A2133" s="48">
        <f>'1_Raw_Games'!C998</f>
        <v/>
      </c>
      <c r="B2133" s="49">
        <f>'1_Raw_Games'!B998</f>
        <v/>
      </c>
      <c r="C2133" s="44">
        <f>-'1_Raw_Games'!P998</f>
        <v/>
      </c>
      <c r="D2133" s="34">
        <f>COUNTIFS($A$4:$A$2271,A2133,$B$4:$B$2271,"&gt;"&amp;B2133)</f>
        <v/>
      </c>
      <c r="E2133" s="34">
        <f>IF(D2133&lt;'2_Params'!$B$13,1,0)</f>
        <v/>
      </c>
    </row>
    <row r="2134" ht="15" customHeight="1" s="35">
      <c r="A2134" s="48">
        <f>'1_Raw_Games'!C999</f>
        <v/>
      </c>
      <c r="B2134" s="49">
        <f>'1_Raw_Games'!B999</f>
        <v/>
      </c>
      <c r="C2134" s="44">
        <f>-'1_Raw_Games'!P999</f>
        <v/>
      </c>
      <c r="D2134" s="34">
        <f>COUNTIFS($A$4:$A$2271,A2134,$B$4:$B$2271,"&gt;"&amp;B2134)</f>
        <v/>
      </c>
      <c r="E2134" s="34">
        <f>IF(D2134&lt;'2_Params'!$B$13,1,0)</f>
        <v/>
      </c>
    </row>
    <row r="2135" ht="15" customHeight="1" s="35">
      <c r="A2135" s="48">
        <f>'1_Raw_Games'!C1000</f>
        <v/>
      </c>
      <c r="B2135" s="49">
        <f>'1_Raw_Games'!B1000</f>
        <v/>
      </c>
      <c r="C2135" s="44">
        <f>-'1_Raw_Games'!P1000</f>
        <v/>
      </c>
      <c r="D2135" s="34">
        <f>COUNTIFS($A$4:$A$2271,A2135,$B$4:$B$2271,"&gt;"&amp;B2135)</f>
        <v/>
      </c>
      <c r="E2135" s="34">
        <f>IF(D2135&lt;'2_Params'!$B$13,1,0)</f>
        <v/>
      </c>
    </row>
    <row r="2136" ht="15" customHeight="1" s="35">
      <c r="A2136" s="48">
        <f>'1_Raw_Games'!C1001</f>
        <v/>
      </c>
      <c r="B2136" s="49">
        <f>'1_Raw_Games'!B1001</f>
        <v/>
      </c>
      <c r="C2136" s="44">
        <f>-'1_Raw_Games'!P1001</f>
        <v/>
      </c>
      <c r="D2136" s="34">
        <f>COUNTIFS($A$4:$A$2271,A2136,$B$4:$B$2271,"&gt;"&amp;B2136)</f>
        <v/>
      </c>
      <c r="E2136" s="34">
        <f>IF(D2136&lt;'2_Params'!$B$13,1,0)</f>
        <v/>
      </c>
    </row>
    <row r="2137" ht="15" customHeight="1" s="35">
      <c r="A2137" s="48">
        <f>'1_Raw_Games'!C1002</f>
        <v/>
      </c>
      <c r="B2137" s="49">
        <f>'1_Raw_Games'!B1002</f>
        <v/>
      </c>
      <c r="C2137" s="44">
        <f>-'1_Raw_Games'!P1002</f>
        <v/>
      </c>
      <c r="D2137" s="34">
        <f>COUNTIFS($A$4:$A$2271,A2137,$B$4:$B$2271,"&gt;"&amp;B2137)</f>
        <v/>
      </c>
      <c r="E2137" s="34">
        <f>IF(D2137&lt;'2_Params'!$B$13,1,0)</f>
        <v/>
      </c>
    </row>
    <row r="2138" ht="15" customHeight="1" s="35">
      <c r="A2138" s="48">
        <f>'1_Raw_Games'!C1003</f>
        <v/>
      </c>
      <c r="B2138" s="49">
        <f>'1_Raw_Games'!B1003</f>
        <v/>
      </c>
      <c r="C2138" s="44">
        <f>-'1_Raw_Games'!P1003</f>
        <v/>
      </c>
      <c r="D2138" s="34">
        <f>COUNTIFS($A$4:$A$2271,A2138,$B$4:$B$2271,"&gt;"&amp;B2138)</f>
        <v/>
      </c>
      <c r="E2138" s="34">
        <f>IF(D2138&lt;'2_Params'!$B$13,1,0)</f>
        <v/>
      </c>
    </row>
    <row r="2139" ht="15" customHeight="1" s="35">
      <c r="A2139" s="48">
        <f>'1_Raw_Games'!C1004</f>
        <v/>
      </c>
      <c r="B2139" s="49">
        <f>'1_Raw_Games'!B1004</f>
        <v/>
      </c>
      <c r="C2139" s="44">
        <f>-'1_Raw_Games'!P1004</f>
        <v/>
      </c>
      <c r="D2139" s="34">
        <f>COUNTIFS($A$4:$A$2271,A2139,$B$4:$B$2271,"&gt;"&amp;B2139)</f>
        <v/>
      </c>
      <c r="E2139" s="34">
        <f>IF(D2139&lt;'2_Params'!$B$13,1,0)</f>
        <v/>
      </c>
    </row>
    <row r="2140" ht="15" customHeight="1" s="35">
      <c r="A2140" s="48">
        <f>'1_Raw_Games'!C1005</f>
        <v/>
      </c>
      <c r="B2140" s="49">
        <f>'1_Raw_Games'!B1005</f>
        <v/>
      </c>
      <c r="C2140" s="44">
        <f>-'1_Raw_Games'!P1005</f>
        <v/>
      </c>
      <c r="D2140" s="34">
        <f>COUNTIFS($A$4:$A$2271,A2140,$B$4:$B$2271,"&gt;"&amp;B2140)</f>
        <v/>
      </c>
      <c r="E2140" s="34">
        <f>IF(D2140&lt;'2_Params'!$B$13,1,0)</f>
        <v/>
      </c>
    </row>
    <row r="2141" ht="15" customHeight="1" s="35">
      <c r="A2141" s="48">
        <f>'1_Raw_Games'!C1006</f>
        <v/>
      </c>
      <c r="B2141" s="49">
        <f>'1_Raw_Games'!B1006</f>
        <v/>
      </c>
      <c r="C2141" s="44">
        <f>-'1_Raw_Games'!P1006</f>
        <v/>
      </c>
      <c r="D2141" s="34">
        <f>COUNTIFS($A$4:$A$2271,A2141,$B$4:$B$2271,"&gt;"&amp;B2141)</f>
        <v/>
      </c>
      <c r="E2141" s="34">
        <f>IF(D2141&lt;'2_Params'!$B$13,1,0)</f>
        <v/>
      </c>
    </row>
    <row r="2142" ht="15" customHeight="1" s="35">
      <c r="A2142" s="48">
        <f>'1_Raw_Games'!C1007</f>
        <v/>
      </c>
      <c r="B2142" s="49">
        <f>'1_Raw_Games'!B1007</f>
        <v/>
      </c>
      <c r="C2142" s="44">
        <f>-'1_Raw_Games'!P1007</f>
        <v/>
      </c>
      <c r="D2142" s="34">
        <f>COUNTIFS($A$4:$A$2271,A2142,$B$4:$B$2271,"&gt;"&amp;B2142)</f>
        <v/>
      </c>
      <c r="E2142" s="34">
        <f>IF(D2142&lt;'2_Params'!$B$13,1,0)</f>
        <v/>
      </c>
    </row>
    <row r="2143" ht="15" customHeight="1" s="35">
      <c r="A2143" s="48">
        <f>'1_Raw_Games'!C1008</f>
        <v/>
      </c>
      <c r="B2143" s="49">
        <f>'1_Raw_Games'!B1008</f>
        <v/>
      </c>
      <c r="C2143" s="44">
        <f>-'1_Raw_Games'!P1008</f>
        <v/>
      </c>
      <c r="D2143" s="34">
        <f>COUNTIFS($A$4:$A$2271,A2143,$B$4:$B$2271,"&gt;"&amp;B2143)</f>
        <v/>
      </c>
      <c r="E2143" s="34">
        <f>IF(D2143&lt;'2_Params'!$B$13,1,0)</f>
        <v/>
      </c>
    </row>
    <row r="2144" ht="15" customHeight="1" s="35">
      <c r="A2144" s="48">
        <f>'1_Raw_Games'!C1009</f>
        <v/>
      </c>
      <c r="B2144" s="49">
        <f>'1_Raw_Games'!B1009</f>
        <v/>
      </c>
      <c r="C2144" s="44">
        <f>-'1_Raw_Games'!P1009</f>
        <v/>
      </c>
      <c r="D2144" s="34">
        <f>COUNTIFS($A$4:$A$2271,A2144,$B$4:$B$2271,"&gt;"&amp;B2144)</f>
        <v/>
      </c>
      <c r="E2144" s="34">
        <f>IF(D2144&lt;'2_Params'!$B$13,1,0)</f>
        <v/>
      </c>
    </row>
    <row r="2145" ht="15" customHeight="1" s="35">
      <c r="A2145" s="48">
        <f>'1_Raw_Games'!C1010</f>
        <v/>
      </c>
      <c r="B2145" s="49">
        <f>'1_Raw_Games'!B1010</f>
        <v/>
      </c>
      <c r="C2145" s="44">
        <f>-'1_Raw_Games'!P1010</f>
        <v/>
      </c>
      <c r="D2145" s="34">
        <f>COUNTIFS($A$4:$A$2271,A2145,$B$4:$B$2271,"&gt;"&amp;B2145)</f>
        <v/>
      </c>
      <c r="E2145" s="34">
        <f>IF(D2145&lt;'2_Params'!$B$13,1,0)</f>
        <v/>
      </c>
    </row>
    <row r="2146" ht="15" customHeight="1" s="35">
      <c r="A2146" s="48">
        <f>'1_Raw_Games'!C1011</f>
        <v/>
      </c>
      <c r="B2146" s="49">
        <f>'1_Raw_Games'!B1011</f>
        <v/>
      </c>
      <c r="C2146" s="44">
        <f>-'1_Raw_Games'!P1011</f>
        <v/>
      </c>
      <c r="D2146" s="34">
        <f>COUNTIFS($A$4:$A$2271,A2146,$B$4:$B$2271,"&gt;"&amp;B2146)</f>
        <v/>
      </c>
      <c r="E2146" s="34">
        <f>IF(D2146&lt;'2_Params'!$B$13,1,0)</f>
        <v/>
      </c>
    </row>
    <row r="2147" ht="15" customHeight="1" s="35">
      <c r="A2147" s="48">
        <f>'1_Raw_Games'!C1012</f>
        <v/>
      </c>
      <c r="B2147" s="49">
        <f>'1_Raw_Games'!B1012</f>
        <v/>
      </c>
      <c r="C2147" s="44">
        <f>-'1_Raw_Games'!P1012</f>
        <v/>
      </c>
      <c r="D2147" s="34">
        <f>COUNTIFS($A$4:$A$2271,A2147,$B$4:$B$2271,"&gt;"&amp;B2147)</f>
        <v/>
      </c>
      <c r="E2147" s="34">
        <f>IF(D2147&lt;'2_Params'!$B$13,1,0)</f>
        <v/>
      </c>
    </row>
    <row r="2148" ht="15" customHeight="1" s="35">
      <c r="A2148" s="48">
        <f>'1_Raw_Games'!C1013</f>
        <v/>
      </c>
      <c r="B2148" s="49">
        <f>'1_Raw_Games'!B1013</f>
        <v/>
      </c>
      <c r="C2148" s="44">
        <f>-'1_Raw_Games'!P1013</f>
        <v/>
      </c>
      <c r="D2148" s="34">
        <f>COUNTIFS($A$4:$A$2271,A2148,$B$4:$B$2271,"&gt;"&amp;B2148)</f>
        <v/>
      </c>
      <c r="E2148" s="34">
        <f>IF(D2148&lt;'2_Params'!$B$13,1,0)</f>
        <v/>
      </c>
    </row>
    <row r="2149" ht="15" customHeight="1" s="35">
      <c r="A2149" s="48">
        <f>'1_Raw_Games'!C1014</f>
        <v/>
      </c>
      <c r="B2149" s="49">
        <f>'1_Raw_Games'!B1014</f>
        <v/>
      </c>
      <c r="C2149" s="44">
        <f>-'1_Raw_Games'!P1014</f>
        <v/>
      </c>
      <c r="D2149" s="34">
        <f>COUNTIFS($A$4:$A$2271,A2149,$B$4:$B$2271,"&gt;"&amp;B2149)</f>
        <v/>
      </c>
      <c r="E2149" s="34">
        <f>IF(D2149&lt;'2_Params'!$B$13,1,0)</f>
        <v/>
      </c>
    </row>
    <row r="2150" ht="15" customHeight="1" s="35">
      <c r="A2150" s="48">
        <f>'1_Raw_Games'!C1015</f>
        <v/>
      </c>
      <c r="B2150" s="49">
        <f>'1_Raw_Games'!B1015</f>
        <v/>
      </c>
      <c r="C2150" s="44">
        <f>-'1_Raw_Games'!P1015</f>
        <v/>
      </c>
      <c r="D2150" s="34">
        <f>COUNTIFS($A$4:$A$2271,A2150,$B$4:$B$2271,"&gt;"&amp;B2150)</f>
        <v/>
      </c>
      <c r="E2150" s="34">
        <f>IF(D2150&lt;'2_Params'!$B$13,1,0)</f>
        <v/>
      </c>
    </row>
    <row r="2151" ht="15" customHeight="1" s="35">
      <c r="A2151" s="48">
        <f>'1_Raw_Games'!C1016</f>
        <v/>
      </c>
      <c r="B2151" s="49">
        <f>'1_Raw_Games'!B1016</f>
        <v/>
      </c>
      <c r="C2151" s="44">
        <f>-'1_Raw_Games'!P1016</f>
        <v/>
      </c>
      <c r="D2151" s="34">
        <f>COUNTIFS($A$4:$A$2271,A2151,$B$4:$B$2271,"&gt;"&amp;B2151)</f>
        <v/>
      </c>
      <c r="E2151" s="34">
        <f>IF(D2151&lt;'2_Params'!$B$13,1,0)</f>
        <v/>
      </c>
    </row>
    <row r="2152" ht="15" customHeight="1" s="35">
      <c r="A2152" s="48">
        <f>'1_Raw_Games'!C1017</f>
        <v/>
      </c>
      <c r="B2152" s="49">
        <f>'1_Raw_Games'!B1017</f>
        <v/>
      </c>
      <c r="C2152" s="44">
        <f>-'1_Raw_Games'!P1017</f>
        <v/>
      </c>
      <c r="D2152" s="34">
        <f>COUNTIFS($A$4:$A$2271,A2152,$B$4:$B$2271,"&gt;"&amp;B2152)</f>
        <v/>
      </c>
      <c r="E2152" s="34">
        <f>IF(D2152&lt;'2_Params'!$B$13,1,0)</f>
        <v/>
      </c>
    </row>
    <row r="2153" ht="15" customHeight="1" s="35">
      <c r="A2153" s="48">
        <f>'1_Raw_Games'!C1018</f>
        <v/>
      </c>
      <c r="B2153" s="49">
        <f>'1_Raw_Games'!B1018</f>
        <v/>
      </c>
      <c r="C2153" s="44">
        <f>-'1_Raw_Games'!P1018</f>
        <v/>
      </c>
      <c r="D2153" s="34">
        <f>COUNTIFS($A$4:$A$2271,A2153,$B$4:$B$2271,"&gt;"&amp;B2153)</f>
        <v/>
      </c>
      <c r="E2153" s="34">
        <f>IF(D2153&lt;'2_Params'!$B$13,1,0)</f>
        <v/>
      </c>
    </row>
    <row r="2154" ht="15" customHeight="1" s="35">
      <c r="A2154" s="48">
        <f>'1_Raw_Games'!C1019</f>
        <v/>
      </c>
      <c r="B2154" s="49">
        <f>'1_Raw_Games'!B1019</f>
        <v/>
      </c>
      <c r="C2154" s="44">
        <f>-'1_Raw_Games'!P1019</f>
        <v/>
      </c>
      <c r="D2154" s="34">
        <f>COUNTIFS($A$4:$A$2271,A2154,$B$4:$B$2271,"&gt;"&amp;B2154)</f>
        <v/>
      </c>
      <c r="E2154" s="34">
        <f>IF(D2154&lt;'2_Params'!$B$13,1,0)</f>
        <v/>
      </c>
    </row>
    <row r="2155" ht="15" customHeight="1" s="35">
      <c r="A2155" s="48">
        <f>'1_Raw_Games'!C1020</f>
        <v/>
      </c>
      <c r="B2155" s="49">
        <f>'1_Raw_Games'!B1020</f>
        <v/>
      </c>
      <c r="C2155" s="44">
        <f>-'1_Raw_Games'!P1020</f>
        <v/>
      </c>
      <c r="D2155" s="34">
        <f>COUNTIFS($A$4:$A$2271,A2155,$B$4:$B$2271,"&gt;"&amp;B2155)</f>
        <v/>
      </c>
      <c r="E2155" s="34">
        <f>IF(D2155&lt;'2_Params'!$B$13,1,0)</f>
        <v/>
      </c>
    </row>
    <row r="2156" ht="15" customHeight="1" s="35">
      <c r="A2156" s="48">
        <f>'1_Raw_Games'!C1021</f>
        <v/>
      </c>
      <c r="B2156" s="49">
        <f>'1_Raw_Games'!B1021</f>
        <v/>
      </c>
      <c r="C2156" s="44">
        <f>-'1_Raw_Games'!P1021</f>
        <v/>
      </c>
      <c r="D2156" s="34">
        <f>COUNTIFS($A$4:$A$2271,A2156,$B$4:$B$2271,"&gt;"&amp;B2156)</f>
        <v/>
      </c>
      <c r="E2156" s="34">
        <f>IF(D2156&lt;'2_Params'!$B$13,1,0)</f>
        <v/>
      </c>
    </row>
    <row r="2157" ht="15" customHeight="1" s="35">
      <c r="A2157" s="48">
        <f>'1_Raw_Games'!C1022</f>
        <v/>
      </c>
      <c r="B2157" s="49">
        <f>'1_Raw_Games'!B1022</f>
        <v/>
      </c>
      <c r="C2157" s="44">
        <f>-'1_Raw_Games'!P1022</f>
        <v/>
      </c>
      <c r="D2157" s="34">
        <f>COUNTIFS($A$4:$A$2271,A2157,$B$4:$B$2271,"&gt;"&amp;B2157)</f>
        <v/>
      </c>
      <c r="E2157" s="34">
        <f>IF(D2157&lt;'2_Params'!$B$13,1,0)</f>
        <v/>
      </c>
    </row>
    <row r="2158" ht="15" customHeight="1" s="35">
      <c r="A2158" s="48">
        <f>'1_Raw_Games'!C1023</f>
        <v/>
      </c>
      <c r="B2158" s="49">
        <f>'1_Raw_Games'!B1023</f>
        <v/>
      </c>
      <c r="C2158" s="44">
        <f>-'1_Raw_Games'!P1023</f>
        <v/>
      </c>
      <c r="D2158" s="34">
        <f>COUNTIFS($A$4:$A$2271,A2158,$B$4:$B$2271,"&gt;"&amp;B2158)</f>
        <v/>
      </c>
      <c r="E2158" s="34">
        <f>IF(D2158&lt;'2_Params'!$B$13,1,0)</f>
        <v/>
      </c>
    </row>
    <row r="2159" ht="15" customHeight="1" s="35">
      <c r="A2159" s="48">
        <f>'1_Raw_Games'!C1024</f>
        <v/>
      </c>
      <c r="B2159" s="49">
        <f>'1_Raw_Games'!B1024</f>
        <v/>
      </c>
      <c r="C2159" s="44">
        <f>-'1_Raw_Games'!P1024</f>
        <v/>
      </c>
      <c r="D2159" s="34">
        <f>COUNTIFS($A$4:$A$2271,A2159,$B$4:$B$2271,"&gt;"&amp;B2159)</f>
        <v/>
      </c>
      <c r="E2159" s="34">
        <f>IF(D2159&lt;'2_Params'!$B$13,1,0)</f>
        <v/>
      </c>
    </row>
    <row r="2160" ht="15" customHeight="1" s="35">
      <c r="A2160" s="48">
        <f>'1_Raw_Games'!C1025</f>
        <v/>
      </c>
      <c r="B2160" s="49">
        <f>'1_Raw_Games'!B1025</f>
        <v/>
      </c>
      <c r="C2160" s="44">
        <f>-'1_Raw_Games'!P1025</f>
        <v/>
      </c>
      <c r="D2160" s="34">
        <f>COUNTIFS($A$4:$A$2271,A2160,$B$4:$B$2271,"&gt;"&amp;B2160)</f>
        <v/>
      </c>
      <c r="E2160" s="34">
        <f>IF(D2160&lt;'2_Params'!$B$13,1,0)</f>
        <v/>
      </c>
    </row>
    <row r="2161" ht="15" customHeight="1" s="35">
      <c r="A2161" s="48">
        <f>'1_Raw_Games'!C1026</f>
        <v/>
      </c>
      <c r="B2161" s="49">
        <f>'1_Raw_Games'!B1026</f>
        <v/>
      </c>
      <c r="C2161" s="44">
        <f>-'1_Raw_Games'!P1026</f>
        <v/>
      </c>
      <c r="D2161" s="34">
        <f>COUNTIFS($A$4:$A$2271,A2161,$B$4:$B$2271,"&gt;"&amp;B2161)</f>
        <v/>
      </c>
      <c r="E2161" s="34">
        <f>IF(D2161&lt;'2_Params'!$B$13,1,0)</f>
        <v/>
      </c>
    </row>
    <row r="2162" ht="15" customHeight="1" s="35">
      <c r="A2162" s="48">
        <f>'1_Raw_Games'!C1027</f>
        <v/>
      </c>
      <c r="B2162" s="49">
        <f>'1_Raw_Games'!B1027</f>
        <v/>
      </c>
      <c r="C2162" s="44">
        <f>-'1_Raw_Games'!P1027</f>
        <v/>
      </c>
      <c r="D2162" s="34">
        <f>COUNTIFS($A$4:$A$2271,A2162,$B$4:$B$2271,"&gt;"&amp;B2162)</f>
        <v/>
      </c>
      <c r="E2162" s="34">
        <f>IF(D2162&lt;'2_Params'!$B$13,1,0)</f>
        <v/>
      </c>
    </row>
    <row r="2163" ht="15" customHeight="1" s="35">
      <c r="A2163" s="48">
        <f>'1_Raw_Games'!C1028</f>
        <v/>
      </c>
      <c r="B2163" s="49">
        <f>'1_Raw_Games'!B1028</f>
        <v/>
      </c>
      <c r="C2163" s="44">
        <f>-'1_Raw_Games'!P1028</f>
        <v/>
      </c>
      <c r="D2163" s="34">
        <f>COUNTIFS($A$4:$A$2271,A2163,$B$4:$B$2271,"&gt;"&amp;B2163)</f>
        <v/>
      </c>
      <c r="E2163" s="34">
        <f>IF(D2163&lt;'2_Params'!$B$13,1,0)</f>
        <v/>
      </c>
    </row>
    <row r="2164" ht="15" customHeight="1" s="35">
      <c r="A2164" s="48">
        <f>'1_Raw_Games'!C1029</f>
        <v/>
      </c>
      <c r="B2164" s="49">
        <f>'1_Raw_Games'!B1029</f>
        <v/>
      </c>
      <c r="C2164" s="44">
        <f>-'1_Raw_Games'!P1029</f>
        <v/>
      </c>
      <c r="D2164" s="34">
        <f>COUNTIFS($A$4:$A$2271,A2164,$B$4:$B$2271,"&gt;"&amp;B2164)</f>
        <v/>
      </c>
      <c r="E2164" s="34">
        <f>IF(D2164&lt;'2_Params'!$B$13,1,0)</f>
        <v/>
      </c>
    </row>
    <row r="2165" ht="15" customHeight="1" s="35">
      <c r="A2165" s="48">
        <f>'1_Raw_Games'!C1030</f>
        <v/>
      </c>
      <c r="B2165" s="49">
        <f>'1_Raw_Games'!B1030</f>
        <v/>
      </c>
      <c r="C2165" s="44">
        <f>-'1_Raw_Games'!P1030</f>
        <v/>
      </c>
      <c r="D2165" s="34">
        <f>COUNTIFS($A$4:$A$2271,A2165,$B$4:$B$2271,"&gt;"&amp;B2165)</f>
        <v/>
      </c>
      <c r="E2165" s="34">
        <f>IF(D2165&lt;'2_Params'!$B$13,1,0)</f>
        <v/>
      </c>
    </row>
    <row r="2166" ht="15" customHeight="1" s="35">
      <c r="A2166" s="48">
        <f>'1_Raw_Games'!C1031</f>
        <v/>
      </c>
      <c r="B2166" s="49">
        <f>'1_Raw_Games'!B1031</f>
        <v/>
      </c>
      <c r="C2166" s="44">
        <f>-'1_Raw_Games'!P1031</f>
        <v/>
      </c>
      <c r="D2166" s="34">
        <f>COUNTIFS($A$4:$A$2271,A2166,$B$4:$B$2271,"&gt;"&amp;B2166)</f>
        <v/>
      </c>
      <c r="E2166" s="34">
        <f>IF(D2166&lt;'2_Params'!$B$13,1,0)</f>
        <v/>
      </c>
    </row>
    <row r="2167" ht="15" customHeight="1" s="35">
      <c r="A2167" s="48">
        <f>'1_Raw_Games'!C1032</f>
        <v/>
      </c>
      <c r="B2167" s="49">
        <f>'1_Raw_Games'!B1032</f>
        <v/>
      </c>
      <c r="C2167" s="44">
        <f>-'1_Raw_Games'!P1032</f>
        <v/>
      </c>
      <c r="D2167" s="34">
        <f>COUNTIFS($A$4:$A$2271,A2167,$B$4:$B$2271,"&gt;"&amp;B2167)</f>
        <v/>
      </c>
      <c r="E2167" s="34">
        <f>IF(D2167&lt;'2_Params'!$B$13,1,0)</f>
        <v/>
      </c>
    </row>
    <row r="2168" ht="15" customHeight="1" s="35">
      <c r="A2168" s="48">
        <f>'1_Raw_Games'!C1033</f>
        <v/>
      </c>
      <c r="B2168" s="49">
        <f>'1_Raw_Games'!B1033</f>
        <v/>
      </c>
      <c r="C2168" s="44">
        <f>-'1_Raw_Games'!P1033</f>
        <v/>
      </c>
      <c r="D2168" s="34">
        <f>COUNTIFS($A$4:$A$2271,A2168,$B$4:$B$2271,"&gt;"&amp;B2168)</f>
        <v/>
      </c>
      <c r="E2168" s="34">
        <f>IF(D2168&lt;'2_Params'!$B$13,1,0)</f>
        <v/>
      </c>
    </row>
    <row r="2169" ht="15" customHeight="1" s="35">
      <c r="A2169" s="48">
        <f>'1_Raw_Games'!C1034</f>
        <v/>
      </c>
      <c r="B2169" s="49">
        <f>'1_Raw_Games'!B1034</f>
        <v/>
      </c>
      <c r="C2169" s="44">
        <f>-'1_Raw_Games'!P1034</f>
        <v/>
      </c>
      <c r="D2169" s="34">
        <f>COUNTIFS($A$4:$A$2271,A2169,$B$4:$B$2271,"&gt;"&amp;B2169)</f>
        <v/>
      </c>
      <c r="E2169" s="34">
        <f>IF(D2169&lt;'2_Params'!$B$13,1,0)</f>
        <v/>
      </c>
    </row>
    <row r="2170" ht="15" customHeight="1" s="35">
      <c r="A2170" s="48">
        <f>'1_Raw_Games'!C1035</f>
        <v/>
      </c>
      <c r="B2170" s="49">
        <f>'1_Raw_Games'!B1035</f>
        <v/>
      </c>
      <c r="C2170" s="44">
        <f>-'1_Raw_Games'!P1035</f>
        <v/>
      </c>
      <c r="D2170" s="34">
        <f>COUNTIFS($A$4:$A$2271,A2170,$B$4:$B$2271,"&gt;"&amp;B2170)</f>
        <v/>
      </c>
      <c r="E2170" s="34">
        <f>IF(D2170&lt;'2_Params'!$B$13,1,0)</f>
        <v/>
      </c>
    </row>
    <row r="2171" ht="15" customHeight="1" s="35">
      <c r="A2171" s="48">
        <f>'1_Raw_Games'!C1036</f>
        <v/>
      </c>
      <c r="B2171" s="49">
        <f>'1_Raw_Games'!B1036</f>
        <v/>
      </c>
      <c r="C2171" s="44">
        <f>-'1_Raw_Games'!P1036</f>
        <v/>
      </c>
      <c r="D2171" s="34">
        <f>COUNTIFS($A$4:$A$2271,A2171,$B$4:$B$2271,"&gt;"&amp;B2171)</f>
        <v/>
      </c>
      <c r="E2171" s="34">
        <f>IF(D2171&lt;'2_Params'!$B$13,1,0)</f>
        <v/>
      </c>
    </row>
    <row r="2172" ht="15" customHeight="1" s="35">
      <c r="A2172" s="48">
        <f>'1_Raw_Games'!C1037</f>
        <v/>
      </c>
      <c r="B2172" s="49">
        <f>'1_Raw_Games'!B1037</f>
        <v/>
      </c>
      <c r="C2172" s="44">
        <f>-'1_Raw_Games'!P1037</f>
        <v/>
      </c>
      <c r="D2172" s="34">
        <f>COUNTIFS($A$4:$A$2271,A2172,$B$4:$B$2271,"&gt;"&amp;B2172)</f>
        <v/>
      </c>
      <c r="E2172" s="34">
        <f>IF(D2172&lt;'2_Params'!$B$13,1,0)</f>
        <v/>
      </c>
    </row>
    <row r="2173" ht="15" customHeight="1" s="35">
      <c r="A2173" s="48">
        <f>'1_Raw_Games'!C1038</f>
        <v/>
      </c>
      <c r="B2173" s="49">
        <f>'1_Raw_Games'!B1038</f>
        <v/>
      </c>
      <c r="C2173" s="44">
        <f>-'1_Raw_Games'!P1038</f>
        <v/>
      </c>
      <c r="D2173" s="34">
        <f>COUNTIFS($A$4:$A$2271,A2173,$B$4:$B$2271,"&gt;"&amp;B2173)</f>
        <v/>
      </c>
      <c r="E2173" s="34">
        <f>IF(D2173&lt;'2_Params'!$B$13,1,0)</f>
        <v/>
      </c>
    </row>
    <row r="2174" ht="15" customHeight="1" s="35">
      <c r="A2174" s="48">
        <f>'1_Raw_Games'!C1039</f>
        <v/>
      </c>
      <c r="B2174" s="49">
        <f>'1_Raw_Games'!B1039</f>
        <v/>
      </c>
      <c r="C2174" s="44">
        <f>-'1_Raw_Games'!P1039</f>
        <v/>
      </c>
      <c r="D2174" s="34">
        <f>COUNTIFS($A$4:$A$2271,A2174,$B$4:$B$2271,"&gt;"&amp;B2174)</f>
        <v/>
      </c>
      <c r="E2174" s="34">
        <f>IF(D2174&lt;'2_Params'!$B$13,1,0)</f>
        <v/>
      </c>
    </row>
    <row r="2175" ht="15" customHeight="1" s="35">
      <c r="A2175" s="48">
        <f>'1_Raw_Games'!C1040</f>
        <v/>
      </c>
      <c r="B2175" s="49">
        <f>'1_Raw_Games'!B1040</f>
        <v/>
      </c>
      <c r="C2175" s="44">
        <f>-'1_Raw_Games'!P1040</f>
        <v/>
      </c>
      <c r="D2175" s="34">
        <f>COUNTIFS($A$4:$A$2271,A2175,$B$4:$B$2271,"&gt;"&amp;B2175)</f>
        <v/>
      </c>
      <c r="E2175" s="34">
        <f>IF(D2175&lt;'2_Params'!$B$13,1,0)</f>
        <v/>
      </c>
    </row>
    <row r="2176" ht="15" customHeight="1" s="35">
      <c r="A2176" s="48">
        <f>'1_Raw_Games'!C1041</f>
        <v/>
      </c>
      <c r="B2176" s="49">
        <f>'1_Raw_Games'!B1041</f>
        <v/>
      </c>
      <c r="C2176" s="44">
        <f>-'1_Raw_Games'!P1041</f>
        <v/>
      </c>
      <c r="D2176" s="34">
        <f>COUNTIFS($A$4:$A$2271,A2176,$B$4:$B$2271,"&gt;"&amp;B2176)</f>
        <v/>
      </c>
      <c r="E2176" s="34">
        <f>IF(D2176&lt;'2_Params'!$B$13,1,0)</f>
        <v/>
      </c>
    </row>
    <row r="2177" ht="15" customHeight="1" s="35">
      <c r="A2177" s="48">
        <f>'1_Raw_Games'!C1042</f>
        <v/>
      </c>
      <c r="B2177" s="49">
        <f>'1_Raw_Games'!B1042</f>
        <v/>
      </c>
      <c r="C2177" s="44">
        <f>-'1_Raw_Games'!P1042</f>
        <v/>
      </c>
      <c r="D2177" s="34">
        <f>COUNTIFS($A$4:$A$2271,A2177,$B$4:$B$2271,"&gt;"&amp;B2177)</f>
        <v/>
      </c>
      <c r="E2177" s="34">
        <f>IF(D2177&lt;'2_Params'!$B$13,1,0)</f>
        <v/>
      </c>
    </row>
    <row r="2178" ht="15" customHeight="1" s="35">
      <c r="A2178" s="48">
        <f>'1_Raw_Games'!C1043</f>
        <v/>
      </c>
      <c r="B2178" s="49">
        <f>'1_Raw_Games'!B1043</f>
        <v/>
      </c>
      <c r="C2178" s="44">
        <f>-'1_Raw_Games'!P1043</f>
        <v/>
      </c>
      <c r="D2178" s="34">
        <f>COUNTIFS($A$4:$A$2271,A2178,$B$4:$B$2271,"&gt;"&amp;B2178)</f>
        <v/>
      </c>
      <c r="E2178" s="34">
        <f>IF(D2178&lt;'2_Params'!$B$13,1,0)</f>
        <v/>
      </c>
    </row>
    <row r="2179" ht="15" customHeight="1" s="35">
      <c r="A2179" s="48">
        <f>'1_Raw_Games'!C1044</f>
        <v/>
      </c>
      <c r="B2179" s="49">
        <f>'1_Raw_Games'!B1044</f>
        <v/>
      </c>
      <c r="C2179" s="44">
        <f>-'1_Raw_Games'!P1044</f>
        <v/>
      </c>
      <c r="D2179" s="34">
        <f>COUNTIFS($A$4:$A$2271,A2179,$B$4:$B$2271,"&gt;"&amp;B2179)</f>
        <v/>
      </c>
      <c r="E2179" s="34">
        <f>IF(D2179&lt;'2_Params'!$B$13,1,0)</f>
        <v/>
      </c>
    </row>
    <row r="2180" ht="15" customHeight="1" s="35">
      <c r="A2180" s="48">
        <f>'1_Raw_Games'!C1045</f>
        <v/>
      </c>
      <c r="B2180" s="49">
        <f>'1_Raw_Games'!B1045</f>
        <v/>
      </c>
      <c r="C2180" s="44">
        <f>-'1_Raw_Games'!P1045</f>
        <v/>
      </c>
      <c r="D2180" s="34">
        <f>COUNTIFS($A$4:$A$2271,A2180,$B$4:$B$2271,"&gt;"&amp;B2180)</f>
        <v/>
      </c>
      <c r="E2180" s="34">
        <f>IF(D2180&lt;'2_Params'!$B$13,1,0)</f>
        <v/>
      </c>
    </row>
    <row r="2181" ht="15" customHeight="1" s="35">
      <c r="A2181" s="48">
        <f>'1_Raw_Games'!C1046</f>
        <v/>
      </c>
      <c r="B2181" s="49">
        <f>'1_Raw_Games'!B1046</f>
        <v/>
      </c>
      <c r="C2181" s="44">
        <f>-'1_Raw_Games'!P1046</f>
        <v/>
      </c>
      <c r="D2181" s="34">
        <f>COUNTIFS($A$4:$A$2271,A2181,$B$4:$B$2271,"&gt;"&amp;B2181)</f>
        <v/>
      </c>
      <c r="E2181" s="34">
        <f>IF(D2181&lt;'2_Params'!$B$13,1,0)</f>
        <v/>
      </c>
    </row>
    <row r="2182" ht="15" customHeight="1" s="35">
      <c r="A2182" s="48">
        <f>'1_Raw_Games'!C1047</f>
        <v/>
      </c>
      <c r="B2182" s="49">
        <f>'1_Raw_Games'!B1047</f>
        <v/>
      </c>
      <c r="C2182" s="44">
        <f>-'1_Raw_Games'!P1047</f>
        <v/>
      </c>
      <c r="D2182" s="34">
        <f>COUNTIFS($A$4:$A$2271,A2182,$B$4:$B$2271,"&gt;"&amp;B2182)</f>
        <v/>
      </c>
      <c r="E2182" s="34">
        <f>IF(D2182&lt;'2_Params'!$B$13,1,0)</f>
        <v/>
      </c>
    </row>
    <row r="2183" ht="15" customHeight="1" s="35">
      <c r="A2183" s="48">
        <f>'1_Raw_Games'!C1048</f>
        <v/>
      </c>
      <c r="B2183" s="49">
        <f>'1_Raw_Games'!B1048</f>
        <v/>
      </c>
      <c r="C2183" s="44">
        <f>-'1_Raw_Games'!P1048</f>
        <v/>
      </c>
      <c r="D2183" s="34">
        <f>COUNTIFS($A$4:$A$2271,A2183,$B$4:$B$2271,"&gt;"&amp;B2183)</f>
        <v/>
      </c>
      <c r="E2183" s="34">
        <f>IF(D2183&lt;'2_Params'!$B$13,1,0)</f>
        <v/>
      </c>
    </row>
    <row r="2184" ht="15" customHeight="1" s="35">
      <c r="A2184" s="48">
        <f>'1_Raw_Games'!C1049</f>
        <v/>
      </c>
      <c r="B2184" s="49">
        <f>'1_Raw_Games'!B1049</f>
        <v/>
      </c>
      <c r="C2184" s="44">
        <f>-'1_Raw_Games'!P1049</f>
        <v/>
      </c>
      <c r="D2184" s="34">
        <f>COUNTIFS($A$4:$A$2271,A2184,$B$4:$B$2271,"&gt;"&amp;B2184)</f>
        <v/>
      </c>
      <c r="E2184" s="34">
        <f>IF(D2184&lt;'2_Params'!$B$13,1,0)</f>
        <v/>
      </c>
    </row>
    <row r="2185" ht="15" customHeight="1" s="35">
      <c r="A2185" s="48">
        <f>'1_Raw_Games'!C1050</f>
        <v/>
      </c>
      <c r="B2185" s="49">
        <f>'1_Raw_Games'!B1050</f>
        <v/>
      </c>
      <c r="C2185" s="44">
        <f>-'1_Raw_Games'!P1050</f>
        <v/>
      </c>
      <c r="D2185" s="34">
        <f>COUNTIFS($A$4:$A$2271,A2185,$B$4:$B$2271,"&gt;"&amp;B2185)</f>
        <v/>
      </c>
      <c r="E2185" s="34">
        <f>IF(D2185&lt;'2_Params'!$B$13,1,0)</f>
        <v/>
      </c>
    </row>
    <row r="2186" ht="15" customHeight="1" s="35">
      <c r="A2186" s="48">
        <f>'1_Raw_Games'!C1051</f>
        <v/>
      </c>
      <c r="B2186" s="49">
        <f>'1_Raw_Games'!B1051</f>
        <v/>
      </c>
      <c r="C2186" s="44">
        <f>-'1_Raw_Games'!P1051</f>
        <v/>
      </c>
      <c r="D2186" s="34">
        <f>COUNTIFS($A$4:$A$2271,A2186,$B$4:$B$2271,"&gt;"&amp;B2186)</f>
        <v/>
      </c>
      <c r="E2186" s="34">
        <f>IF(D2186&lt;'2_Params'!$B$13,1,0)</f>
        <v/>
      </c>
    </row>
    <row r="2187" ht="15" customHeight="1" s="35">
      <c r="A2187" s="48">
        <f>'1_Raw_Games'!C1052</f>
        <v/>
      </c>
      <c r="B2187" s="49">
        <f>'1_Raw_Games'!B1052</f>
        <v/>
      </c>
      <c r="C2187" s="44">
        <f>-'1_Raw_Games'!P1052</f>
        <v/>
      </c>
      <c r="D2187" s="34">
        <f>COUNTIFS($A$4:$A$2271,A2187,$B$4:$B$2271,"&gt;"&amp;B2187)</f>
        <v/>
      </c>
      <c r="E2187" s="34">
        <f>IF(D2187&lt;'2_Params'!$B$13,1,0)</f>
        <v/>
      </c>
    </row>
    <row r="2188" ht="15" customHeight="1" s="35">
      <c r="A2188" s="48">
        <f>'1_Raw_Games'!C1053</f>
        <v/>
      </c>
      <c r="B2188" s="49">
        <f>'1_Raw_Games'!B1053</f>
        <v/>
      </c>
      <c r="C2188" s="44">
        <f>-'1_Raw_Games'!P1053</f>
        <v/>
      </c>
      <c r="D2188" s="34">
        <f>COUNTIFS($A$4:$A$2271,A2188,$B$4:$B$2271,"&gt;"&amp;B2188)</f>
        <v/>
      </c>
      <c r="E2188" s="34">
        <f>IF(D2188&lt;'2_Params'!$B$13,1,0)</f>
        <v/>
      </c>
    </row>
    <row r="2189" ht="15" customHeight="1" s="35">
      <c r="A2189" s="48">
        <f>'1_Raw_Games'!C1054</f>
        <v/>
      </c>
      <c r="B2189" s="49">
        <f>'1_Raw_Games'!B1054</f>
        <v/>
      </c>
      <c r="C2189" s="44">
        <f>-'1_Raw_Games'!P1054</f>
        <v/>
      </c>
      <c r="D2189" s="34">
        <f>COUNTIFS($A$4:$A$2271,A2189,$B$4:$B$2271,"&gt;"&amp;B2189)</f>
        <v/>
      </c>
      <c r="E2189" s="34">
        <f>IF(D2189&lt;'2_Params'!$B$13,1,0)</f>
        <v/>
      </c>
    </row>
    <row r="2190" ht="15" customHeight="1" s="35">
      <c r="A2190" s="48">
        <f>'1_Raw_Games'!C1055</f>
        <v/>
      </c>
      <c r="B2190" s="49">
        <f>'1_Raw_Games'!B1055</f>
        <v/>
      </c>
      <c r="C2190" s="44">
        <f>-'1_Raw_Games'!P1055</f>
        <v/>
      </c>
      <c r="D2190" s="34">
        <f>COUNTIFS($A$4:$A$2271,A2190,$B$4:$B$2271,"&gt;"&amp;B2190)</f>
        <v/>
      </c>
      <c r="E2190" s="34">
        <f>IF(D2190&lt;'2_Params'!$B$13,1,0)</f>
        <v/>
      </c>
    </row>
    <row r="2191" ht="15" customHeight="1" s="35">
      <c r="A2191" s="48">
        <f>'1_Raw_Games'!C1056</f>
        <v/>
      </c>
      <c r="B2191" s="49">
        <f>'1_Raw_Games'!B1056</f>
        <v/>
      </c>
      <c r="C2191" s="44">
        <f>-'1_Raw_Games'!P1056</f>
        <v/>
      </c>
      <c r="D2191" s="34">
        <f>COUNTIFS($A$4:$A$2271,A2191,$B$4:$B$2271,"&gt;"&amp;B2191)</f>
        <v/>
      </c>
      <c r="E2191" s="34">
        <f>IF(D2191&lt;'2_Params'!$B$13,1,0)</f>
        <v/>
      </c>
    </row>
    <row r="2192" ht="15" customHeight="1" s="35">
      <c r="A2192" s="48">
        <f>'1_Raw_Games'!C1057</f>
        <v/>
      </c>
      <c r="B2192" s="49">
        <f>'1_Raw_Games'!B1057</f>
        <v/>
      </c>
      <c r="C2192" s="44">
        <f>-'1_Raw_Games'!P1057</f>
        <v/>
      </c>
      <c r="D2192" s="34">
        <f>COUNTIFS($A$4:$A$2271,A2192,$B$4:$B$2271,"&gt;"&amp;B2192)</f>
        <v/>
      </c>
      <c r="E2192" s="34">
        <f>IF(D2192&lt;'2_Params'!$B$13,1,0)</f>
        <v/>
      </c>
    </row>
    <row r="2193" ht="15" customHeight="1" s="35">
      <c r="A2193" s="48">
        <f>'1_Raw_Games'!C1058</f>
        <v/>
      </c>
      <c r="B2193" s="49">
        <f>'1_Raw_Games'!B1058</f>
        <v/>
      </c>
      <c r="C2193" s="44">
        <f>-'1_Raw_Games'!P1058</f>
        <v/>
      </c>
      <c r="D2193" s="34">
        <f>COUNTIFS($A$4:$A$2271,A2193,$B$4:$B$2271,"&gt;"&amp;B2193)</f>
        <v/>
      </c>
      <c r="E2193" s="34">
        <f>IF(D2193&lt;'2_Params'!$B$13,1,0)</f>
        <v/>
      </c>
    </row>
    <row r="2194" ht="15" customHeight="1" s="35">
      <c r="A2194" s="48">
        <f>'1_Raw_Games'!C1059</f>
        <v/>
      </c>
      <c r="B2194" s="49">
        <f>'1_Raw_Games'!B1059</f>
        <v/>
      </c>
      <c r="C2194" s="44">
        <f>-'1_Raw_Games'!P1059</f>
        <v/>
      </c>
      <c r="D2194" s="34">
        <f>COUNTIFS($A$4:$A$2271,A2194,$B$4:$B$2271,"&gt;"&amp;B2194)</f>
        <v/>
      </c>
      <c r="E2194" s="34">
        <f>IF(D2194&lt;'2_Params'!$B$13,1,0)</f>
        <v/>
      </c>
    </row>
    <row r="2195" ht="15" customHeight="1" s="35">
      <c r="A2195" s="48">
        <f>'1_Raw_Games'!C1060</f>
        <v/>
      </c>
      <c r="B2195" s="49">
        <f>'1_Raw_Games'!B1060</f>
        <v/>
      </c>
      <c r="C2195" s="44">
        <f>-'1_Raw_Games'!P1060</f>
        <v/>
      </c>
      <c r="D2195" s="34">
        <f>COUNTIFS($A$4:$A$2271,A2195,$B$4:$B$2271,"&gt;"&amp;B2195)</f>
        <v/>
      </c>
      <c r="E2195" s="34">
        <f>IF(D2195&lt;'2_Params'!$B$13,1,0)</f>
        <v/>
      </c>
    </row>
    <row r="2196" ht="15" customHeight="1" s="35">
      <c r="A2196" s="48">
        <f>'1_Raw_Games'!C1061</f>
        <v/>
      </c>
      <c r="B2196" s="49">
        <f>'1_Raw_Games'!B1061</f>
        <v/>
      </c>
      <c r="C2196" s="44">
        <f>-'1_Raw_Games'!P1061</f>
        <v/>
      </c>
      <c r="D2196" s="34">
        <f>COUNTIFS($A$4:$A$2271,A2196,$B$4:$B$2271,"&gt;"&amp;B2196)</f>
        <v/>
      </c>
      <c r="E2196" s="34">
        <f>IF(D2196&lt;'2_Params'!$B$13,1,0)</f>
        <v/>
      </c>
    </row>
    <row r="2197" ht="15" customHeight="1" s="35">
      <c r="A2197" s="48">
        <f>'1_Raw_Games'!C1062</f>
        <v/>
      </c>
      <c r="B2197" s="49">
        <f>'1_Raw_Games'!B1062</f>
        <v/>
      </c>
      <c r="C2197" s="44">
        <f>-'1_Raw_Games'!P1062</f>
        <v/>
      </c>
      <c r="D2197" s="34">
        <f>COUNTIFS($A$4:$A$2271,A2197,$B$4:$B$2271,"&gt;"&amp;B2197)</f>
        <v/>
      </c>
      <c r="E2197" s="34">
        <f>IF(D2197&lt;'2_Params'!$B$13,1,0)</f>
        <v/>
      </c>
    </row>
    <row r="2198" ht="15" customHeight="1" s="35">
      <c r="A2198" s="48">
        <f>'1_Raw_Games'!C1063</f>
        <v/>
      </c>
      <c r="B2198" s="49">
        <f>'1_Raw_Games'!B1063</f>
        <v/>
      </c>
      <c r="C2198" s="44">
        <f>-'1_Raw_Games'!P1063</f>
        <v/>
      </c>
      <c r="D2198" s="34">
        <f>COUNTIFS($A$4:$A$2271,A2198,$B$4:$B$2271,"&gt;"&amp;B2198)</f>
        <v/>
      </c>
      <c r="E2198" s="34">
        <f>IF(D2198&lt;'2_Params'!$B$13,1,0)</f>
        <v/>
      </c>
    </row>
    <row r="2199" ht="15" customHeight="1" s="35">
      <c r="A2199" s="48">
        <f>'1_Raw_Games'!C1064</f>
        <v/>
      </c>
      <c r="B2199" s="49">
        <f>'1_Raw_Games'!B1064</f>
        <v/>
      </c>
      <c r="C2199" s="44">
        <f>-'1_Raw_Games'!P1064</f>
        <v/>
      </c>
      <c r="D2199" s="34">
        <f>COUNTIFS($A$4:$A$2271,A2199,$B$4:$B$2271,"&gt;"&amp;B2199)</f>
        <v/>
      </c>
      <c r="E2199" s="34">
        <f>IF(D2199&lt;'2_Params'!$B$13,1,0)</f>
        <v/>
      </c>
    </row>
    <row r="2200" ht="15" customHeight="1" s="35">
      <c r="A2200" s="48">
        <f>'1_Raw_Games'!C1065</f>
        <v/>
      </c>
      <c r="B2200" s="49">
        <f>'1_Raw_Games'!B1065</f>
        <v/>
      </c>
      <c r="C2200" s="44">
        <f>-'1_Raw_Games'!P1065</f>
        <v/>
      </c>
      <c r="D2200" s="34">
        <f>COUNTIFS($A$4:$A$2271,A2200,$B$4:$B$2271,"&gt;"&amp;B2200)</f>
        <v/>
      </c>
      <c r="E2200" s="34">
        <f>IF(D2200&lt;'2_Params'!$B$13,1,0)</f>
        <v/>
      </c>
    </row>
    <row r="2201" ht="15" customHeight="1" s="35">
      <c r="A2201" s="48">
        <f>'1_Raw_Games'!C1066</f>
        <v/>
      </c>
      <c r="B2201" s="49">
        <f>'1_Raw_Games'!B1066</f>
        <v/>
      </c>
      <c r="C2201" s="44">
        <f>-'1_Raw_Games'!P1066</f>
        <v/>
      </c>
      <c r="D2201" s="34">
        <f>COUNTIFS($A$4:$A$2271,A2201,$B$4:$B$2271,"&gt;"&amp;B2201)</f>
        <v/>
      </c>
      <c r="E2201" s="34">
        <f>IF(D2201&lt;'2_Params'!$B$13,1,0)</f>
        <v/>
      </c>
    </row>
    <row r="2202" ht="15" customHeight="1" s="35">
      <c r="A2202" s="48">
        <f>'1_Raw_Games'!C1067</f>
        <v/>
      </c>
      <c r="B2202" s="49">
        <f>'1_Raw_Games'!B1067</f>
        <v/>
      </c>
      <c r="C2202" s="44">
        <f>-'1_Raw_Games'!P1067</f>
        <v/>
      </c>
      <c r="D2202" s="34">
        <f>COUNTIFS($A$4:$A$2271,A2202,$B$4:$B$2271,"&gt;"&amp;B2202)</f>
        <v/>
      </c>
      <c r="E2202" s="34">
        <f>IF(D2202&lt;'2_Params'!$B$13,1,0)</f>
        <v/>
      </c>
    </row>
    <row r="2203" ht="15" customHeight="1" s="35">
      <c r="A2203" s="48">
        <f>'1_Raw_Games'!C1068</f>
        <v/>
      </c>
      <c r="B2203" s="49">
        <f>'1_Raw_Games'!B1068</f>
        <v/>
      </c>
      <c r="C2203" s="44">
        <f>-'1_Raw_Games'!P1068</f>
        <v/>
      </c>
      <c r="D2203" s="34">
        <f>COUNTIFS($A$4:$A$2271,A2203,$B$4:$B$2271,"&gt;"&amp;B2203)</f>
        <v/>
      </c>
      <c r="E2203" s="34">
        <f>IF(D2203&lt;'2_Params'!$B$13,1,0)</f>
        <v/>
      </c>
    </row>
    <row r="2204" ht="15" customHeight="1" s="35">
      <c r="A2204" s="48">
        <f>'1_Raw_Games'!C1069</f>
        <v/>
      </c>
      <c r="B2204" s="49">
        <f>'1_Raw_Games'!B1069</f>
        <v/>
      </c>
      <c r="C2204" s="44">
        <f>-'1_Raw_Games'!P1069</f>
        <v/>
      </c>
      <c r="D2204" s="34">
        <f>COUNTIFS($A$4:$A$2271,A2204,$B$4:$B$2271,"&gt;"&amp;B2204)</f>
        <v/>
      </c>
      <c r="E2204" s="34">
        <f>IF(D2204&lt;'2_Params'!$B$13,1,0)</f>
        <v/>
      </c>
    </row>
    <row r="2205" ht="15" customHeight="1" s="35">
      <c r="A2205" s="48">
        <f>'1_Raw_Games'!C1070</f>
        <v/>
      </c>
      <c r="B2205" s="49">
        <f>'1_Raw_Games'!B1070</f>
        <v/>
      </c>
      <c r="C2205" s="44">
        <f>-'1_Raw_Games'!P1070</f>
        <v/>
      </c>
      <c r="D2205" s="34">
        <f>COUNTIFS($A$4:$A$2271,A2205,$B$4:$B$2271,"&gt;"&amp;B2205)</f>
        <v/>
      </c>
      <c r="E2205" s="34">
        <f>IF(D2205&lt;'2_Params'!$B$13,1,0)</f>
        <v/>
      </c>
    </row>
    <row r="2206" ht="15" customHeight="1" s="35">
      <c r="A2206" s="48">
        <f>'1_Raw_Games'!C1071</f>
        <v/>
      </c>
      <c r="B2206" s="49">
        <f>'1_Raw_Games'!B1071</f>
        <v/>
      </c>
      <c r="C2206" s="44">
        <f>-'1_Raw_Games'!P1071</f>
        <v/>
      </c>
      <c r="D2206" s="34">
        <f>COUNTIFS($A$4:$A$2271,A2206,$B$4:$B$2271,"&gt;"&amp;B2206)</f>
        <v/>
      </c>
      <c r="E2206" s="34">
        <f>IF(D2206&lt;'2_Params'!$B$13,1,0)</f>
        <v/>
      </c>
    </row>
    <row r="2207" ht="15" customHeight="1" s="35">
      <c r="A2207" s="48">
        <f>'1_Raw_Games'!C1072</f>
        <v/>
      </c>
      <c r="B2207" s="49">
        <f>'1_Raw_Games'!B1072</f>
        <v/>
      </c>
      <c r="C2207" s="44">
        <f>-'1_Raw_Games'!P1072</f>
        <v/>
      </c>
      <c r="D2207" s="34">
        <f>COUNTIFS($A$4:$A$2271,A2207,$B$4:$B$2271,"&gt;"&amp;B2207)</f>
        <v/>
      </c>
      <c r="E2207" s="34">
        <f>IF(D2207&lt;'2_Params'!$B$13,1,0)</f>
        <v/>
      </c>
    </row>
    <row r="2208" ht="15" customHeight="1" s="35">
      <c r="A2208" s="48">
        <f>'1_Raw_Games'!C1073</f>
        <v/>
      </c>
      <c r="B2208" s="49">
        <f>'1_Raw_Games'!B1073</f>
        <v/>
      </c>
      <c r="C2208" s="44">
        <f>-'1_Raw_Games'!P1073</f>
        <v/>
      </c>
      <c r="D2208" s="34">
        <f>COUNTIFS($A$4:$A$2271,A2208,$B$4:$B$2271,"&gt;"&amp;B2208)</f>
        <v/>
      </c>
      <c r="E2208" s="34">
        <f>IF(D2208&lt;'2_Params'!$B$13,1,0)</f>
        <v/>
      </c>
    </row>
    <row r="2209" ht="15" customHeight="1" s="35">
      <c r="A2209" s="48">
        <f>'1_Raw_Games'!C1074</f>
        <v/>
      </c>
      <c r="B2209" s="49">
        <f>'1_Raw_Games'!B1074</f>
        <v/>
      </c>
      <c r="C2209" s="44">
        <f>-'1_Raw_Games'!P1074</f>
        <v/>
      </c>
      <c r="D2209" s="34">
        <f>COUNTIFS($A$4:$A$2271,A2209,$B$4:$B$2271,"&gt;"&amp;B2209)</f>
        <v/>
      </c>
      <c r="E2209" s="34">
        <f>IF(D2209&lt;'2_Params'!$B$13,1,0)</f>
        <v/>
      </c>
    </row>
    <row r="2210" ht="15" customHeight="1" s="35">
      <c r="A2210" s="48">
        <f>'1_Raw_Games'!C1075</f>
        <v/>
      </c>
      <c r="B2210" s="49">
        <f>'1_Raw_Games'!B1075</f>
        <v/>
      </c>
      <c r="C2210" s="44">
        <f>-'1_Raw_Games'!P1075</f>
        <v/>
      </c>
      <c r="D2210" s="34">
        <f>COUNTIFS($A$4:$A$2271,A2210,$B$4:$B$2271,"&gt;"&amp;B2210)</f>
        <v/>
      </c>
      <c r="E2210" s="34">
        <f>IF(D2210&lt;'2_Params'!$B$13,1,0)</f>
        <v/>
      </c>
    </row>
    <row r="2211" ht="15" customHeight="1" s="35">
      <c r="A2211" s="48">
        <f>'1_Raw_Games'!C1076</f>
        <v/>
      </c>
      <c r="B2211" s="49">
        <f>'1_Raw_Games'!B1076</f>
        <v/>
      </c>
      <c r="C2211" s="44">
        <f>-'1_Raw_Games'!P1076</f>
        <v/>
      </c>
      <c r="D2211" s="34">
        <f>COUNTIFS($A$4:$A$2271,A2211,$B$4:$B$2271,"&gt;"&amp;B2211)</f>
        <v/>
      </c>
      <c r="E2211" s="34">
        <f>IF(D2211&lt;'2_Params'!$B$13,1,0)</f>
        <v/>
      </c>
    </row>
    <row r="2212" ht="15" customHeight="1" s="35">
      <c r="A2212" s="48">
        <f>'1_Raw_Games'!C1077</f>
        <v/>
      </c>
      <c r="B2212" s="49">
        <f>'1_Raw_Games'!B1077</f>
        <v/>
      </c>
      <c r="C2212" s="44">
        <f>-'1_Raw_Games'!P1077</f>
        <v/>
      </c>
      <c r="D2212" s="34">
        <f>COUNTIFS($A$4:$A$2271,A2212,$B$4:$B$2271,"&gt;"&amp;B2212)</f>
        <v/>
      </c>
      <c r="E2212" s="34">
        <f>IF(D2212&lt;'2_Params'!$B$13,1,0)</f>
        <v/>
      </c>
    </row>
    <row r="2213" ht="15" customHeight="1" s="35">
      <c r="A2213" s="48">
        <f>'1_Raw_Games'!C1078</f>
        <v/>
      </c>
      <c r="B2213" s="49">
        <f>'1_Raw_Games'!B1078</f>
        <v/>
      </c>
      <c r="C2213" s="44">
        <f>-'1_Raw_Games'!P1078</f>
        <v/>
      </c>
      <c r="D2213" s="34">
        <f>COUNTIFS($A$4:$A$2271,A2213,$B$4:$B$2271,"&gt;"&amp;B2213)</f>
        <v/>
      </c>
      <c r="E2213" s="34">
        <f>IF(D2213&lt;'2_Params'!$B$13,1,0)</f>
        <v/>
      </c>
    </row>
    <row r="2214" ht="15" customHeight="1" s="35">
      <c r="A2214" s="48">
        <f>'1_Raw_Games'!C1079</f>
        <v/>
      </c>
      <c r="B2214" s="49">
        <f>'1_Raw_Games'!B1079</f>
        <v/>
      </c>
      <c r="C2214" s="44">
        <f>-'1_Raw_Games'!P1079</f>
        <v/>
      </c>
      <c r="D2214" s="34">
        <f>COUNTIFS($A$4:$A$2271,A2214,$B$4:$B$2271,"&gt;"&amp;B2214)</f>
        <v/>
      </c>
      <c r="E2214" s="34">
        <f>IF(D2214&lt;'2_Params'!$B$13,1,0)</f>
        <v/>
      </c>
    </row>
    <row r="2215" ht="15" customHeight="1" s="35">
      <c r="A2215" s="48">
        <f>'1_Raw_Games'!C1080</f>
        <v/>
      </c>
      <c r="B2215" s="49">
        <f>'1_Raw_Games'!B1080</f>
        <v/>
      </c>
      <c r="C2215" s="44">
        <f>-'1_Raw_Games'!P1080</f>
        <v/>
      </c>
      <c r="D2215" s="34">
        <f>COUNTIFS($A$4:$A$2271,A2215,$B$4:$B$2271,"&gt;"&amp;B2215)</f>
        <v/>
      </c>
      <c r="E2215" s="34">
        <f>IF(D2215&lt;'2_Params'!$B$13,1,0)</f>
        <v/>
      </c>
    </row>
    <row r="2216" ht="15" customHeight="1" s="35">
      <c r="A2216" s="48">
        <f>'1_Raw_Games'!C1081</f>
        <v/>
      </c>
      <c r="B2216" s="49">
        <f>'1_Raw_Games'!B1081</f>
        <v/>
      </c>
      <c r="C2216" s="44">
        <f>-'1_Raw_Games'!P1081</f>
        <v/>
      </c>
      <c r="D2216" s="34">
        <f>COUNTIFS($A$4:$A$2271,A2216,$B$4:$B$2271,"&gt;"&amp;B2216)</f>
        <v/>
      </c>
      <c r="E2216" s="34">
        <f>IF(D2216&lt;'2_Params'!$B$13,1,0)</f>
        <v/>
      </c>
    </row>
    <row r="2217" ht="15" customHeight="1" s="35">
      <c r="A2217" s="48">
        <f>'1_Raw_Games'!C1082</f>
        <v/>
      </c>
      <c r="B2217" s="49">
        <f>'1_Raw_Games'!B1082</f>
        <v/>
      </c>
      <c r="C2217" s="44">
        <f>-'1_Raw_Games'!P1082</f>
        <v/>
      </c>
      <c r="D2217" s="34">
        <f>COUNTIFS($A$4:$A$2271,A2217,$B$4:$B$2271,"&gt;"&amp;B2217)</f>
        <v/>
      </c>
      <c r="E2217" s="34">
        <f>IF(D2217&lt;'2_Params'!$B$13,1,0)</f>
        <v/>
      </c>
    </row>
    <row r="2218" ht="15" customHeight="1" s="35">
      <c r="A2218" s="48">
        <f>'1_Raw_Games'!C1083</f>
        <v/>
      </c>
      <c r="B2218" s="49">
        <f>'1_Raw_Games'!B1083</f>
        <v/>
      </c>
      <c r="C2218" s="44">
        <f>-'1_Raw_Games'!P1083</f>
        <v/>
      </c>
      <c r="D2218" s="34">
        <f>COUNTIFS($A$4:$A$2271,A2218,$B$4:$B$2271,"&gt;"&amp;B2218)</f>
        <v/>
      </c>
      <c r="E2218" s="34">
        <f>IF(D2218&lt;'2_Params'!$B$13,1,0)</f>
        <v/>
      </c>
    </row>
    <row r="2219" ht="15" customHeight="1" s="35">
      <c r="A2219" s="48">
        <f>'1_Raw_Games'!C1084</f>
        <v/>
      </c>
      <c r="B2219" s="49">
        <f>'1_Raw_Games'!B1084</f>
        <v/>
      </c>
      <c r="C2219" s="44">
        <f>-'1_Raw_Games'!P1084</f>
        <v/>
      </c>
      <c r="D2219" s="34">
        <f>COUNTIFS($A$4:$A$2271,A2219,$B$4:$B$2271,"&gt;"&amp;B2219)</f>
        <v/>
      </c>
      <c r="E2219" s="34">
        <f>IF(D2219&lt;'2_Params'!$B$13,1,0)</f>
        <v/>
      </c>
    </row>
    <row r="2220" ht="15" customHeight="1" s="35">
      <c r="A2220" s="48">
        <f>'1_Raw_Games'!C1085</f>
        <v/>
      </c>
      <c r="B2220" s="49">
        <f>'1_Raw_Games'!B1085</f>
        <v/>
      </c>
      <c r="C2220" s="44">
        <f>-'1_Raw_Games'!P1085</f>
        <v/>
      </c>
      <c r="D2220" s="34">
        <f>COUNTIFS($A$4:$A$2271,A2220,$B$4:$B$2271,"&gt;"&amp;B2220)</f>
        <v/>
      </c>
      <c r="E2220" s="34">
        <f>IF(D2220&lt;'2_Params'!$B$13,1,0)</f>
        <v/>
      </c>
    </row>
    <row r="2221" ht="15" customHeight="1" s="35">
      <c r="A2221" s="48">
        <f>'1_Raw_Games'!C1086</f>
        <v/>
      </c>
      <c r="B2221" s="49">
        <f>'1_Raw_Games'!B1086</f>
        <v/>
      </c>
      <c r="C2221" s="44">
        <f>-'1_Raw_Games'!P1086</f>
        <v/>
      </c>
      <c r="D2221" s="34">
        <f>COUNTIFS($A$4:$A$2271,A2221,$B$4:$B$2271,"&gt;"&amp;B2221)</f>
        <v/>
      </c>
      <c r="E2221" s="34">
        <f>IF(D2221&lt;'2_Params'!$B$13,1,0)</f>
        <v/>
      </c>
    </row>
    <row r="2222" ht="15" customHeight="1" s="35">
      <c r="A2222" s="48">
        <f>'1_Raw_Games'!C1087</f>
        <v/>
      </c>
      <c r="B2222" s="49">
        <f>'1_Raw_Games'!B1087</f>
        <v/>
      </c>
      <c r="C2222" s="44">
        <f>-'1_Raw_Games'!P1087</f>
        <v/>
      </c>
      <c r="D2222" s="34">
        <f>COUNTIFS($A$4:$A$2271,A2222,$B$4:$B$2271,"&gt;"&amp;B2222)</f>
        <v/>
      </c>
      <c r="E2222" s="34">
        <f>IF(D2222&lt;'2_Params'!$B$13,1,0)</f>
        <v/>
      </c>
    </row>
    <row r="2223" ht="15" customHeight="1" s="35">
      <c r="A2223" s="48">
        <f>'1_Raw_Games'!C1088</f>
        <v/>
      </c>
      <c r="B2223" s="49">
        <f>'1_Raw_Games'!B1088</f>
        <v/>
      </c>
      <c r="C2223" s="44">
        <f>-'1_Raw_Games'!P1088</f>
        <v/>
      </c>
      <c r="D2223" s="34">
        <f>COUNTIFS($A$4:$A$2271,A2223,$B$4:$B$2271,"&gt;"&amp;B2223)</f>
        <v/>
      </c>
      <c r="E2223" s="34">
        <f>IF(D2223&lt;'2_Params'!$B$13,1,0)</f>
        <v/>
      </c>
    </row>
    <row r="2224" ht="15" customHeight="1" s="35">
      <c r="A2224" s="48">
        <f>'1_Raw_Games'!C1089</f>
        <v/>
      </c>
      <c r="B2224" s="49">
        <f>'1_Raw_Games'!B1089</f>
        <v/>
      </c>
      <c r="C2224" s="44">
        <f>-'1_Raw_Games'!P1089</f>
        <v/>
      </c>
      <c r="D2224" s="34">
        <f>COUNTIFS($A$4:$A$2271,A2224,$B$4:$B$2271,"&gt;"&amp;B2224)</f>
        <v/>
      </c>
      <c r="E2224" s="34">
        <f>IF(D2224&lt;'2_Params'!$B$13,1,0)</f>
        <v/>
      </c>
    </row>
    <row r="2225" ht="15" customHeight="1" s="35">
      <c r="A2225" s="48">
        <f>'1_Raw_Games'!C1090</f>
        <v/>
      </c>
      <c r="B2225" s="49">
        <f>'1_Raw_Games'!B1090</f>
        <v/>
      </c>
      <c r="C2225" s="44">
        <f>-'1_Raw_Games'!P1090</f>
        <v/>
      </c>
      <c r="D2225" s="34">
        <f>COUNTIFS($A$4:$A$2271,A2225,$B$4:$B$2271,"&gt;"&amp;B2225)</f>
        <v/>
      </c>
      <c r="E2225" s="34">
        <f>IF(D2225&lt;'2_Params'!$B$13,1,0)</f>
        <v/>
      </c>
    </row>
    <row r="2226" ht="15" customHeight="1" s="35">
      <c r="A2226" s="48">
        <f>'1_Raw_Games'!C1091</f>
        <v/>
      </c>
      <c r="B2226" s="49">
        <f>'1_Raw_Games'!B1091</f>
        <v/>
      </c>
      <c r="C2226" s="44">
        <f>-'1_Raw_Games'!P1091</f>
        <v/>
      </c>
      <c r="D2226" s="34">
        <f>COUNTIFS($A$4:$A$2271,A2226,$B$4:$B$2271,"&gt;"&amp;B2226)</f>
        <v/>
      </c>
      <c r="E2226" s="34">
        <f>IF(D2226&lt;'2_Params'!$B$13,1,0)</f>
        <v/>
      </c>
    </row>
    <row r="2227" ht="15" customHeight="1" s="35">
      <c r="A2227" s="48">
        <f>'1_Raw_Games'!C1092</f>
        <v/>
      </c>
      <c r="B2227" s="49">
        <f>'1_Raw_Games'!B1092</f>
        <v/>
      </c>
      <c r="C2227" s="44">
        <f>-'1_Raw_Games'!P1092</f>
        <v/>
      </c>
      <c r="D2227" s="34">
        <f>COUNTIFS($A$4:$A$2271,A2227,$B$4:$B$2271,"&gt;"&amp;B2227)</f>
        <v/>
      </c>
      <c r="E2227" s="34">
        <f>IF(D2227&lt;'2_Params'!$B$13,1,0)</f>
        <v/>
      </c>
    </row>
    <row r="2228" ht="15" customHeight="1" s="35">
      <c r="A2228" s="48">
        <f>'1_Raw_Games'!C1093</f>
        <v/>
      </c>
      <c r="B2228" s="49">
        <f>'1_Raw_Games'!B1093</f>
        <v/>
      </c>
      <c r="C2228" s="44">
        <f>-'1_Raw_Games'!P1093</f>
        <v/>
      </c>
      <c r="D2228" s="34">
        <f>COUNTIFS($A$4:$A$2271,A2228,$B$4:$B$2271,"&gt;"&amp;B2228)</f>
        <v/>
      </c>
      <c r="E2228" s="34">
        <f>IF(D2228&lt;'2_Params'!$B$13,1,0)</f>
        <v/>
      </c>
    </row>
    <row r="2229" ht="15" customHeight="1" s="35">
      <c r="A2229" s="48">
        <f>'1_Raw_Games'!C1094</f>
        <v/>
      </c>
      <c r="B2229" s="49">
        <f>'1_Raw_Games'!B1094</f>
        <v/>
      </c>
      <c r="C2229" s="44">
        <f>-'1_Raw_Games'!P1094</f>
        <v/>
      </c>
      <c r="D2229" s="34">
        <f>COUNTIFS($A$4:$A$2271,A2229,$B$4:$B$2271,"&gt;"&amp;B2229)</f>
        <v/>
      </c>
      <c r="E2229" s="34">
        <f>IF(D2229&lt;'2_Params'!$B$13,1,0)</f>
        <v/>
      </c>
    </row>
    <row r="2230" ht="15" customHeight="1" s="35">
      <c r="A2230" s="48">
        <f>'1_Raw_Games'!C1095</f>
        <v/>
      </c>
      <c r="B2230" s="49">
        <f>'1_Raw_Games'!B1095</f>
        <v/>
      </c>
      <c r="C2230" s="44">
        <f>-'1_Raw_Games'!P1095</f>
        <v/>
      </c>
      <c r="D2230" s="34">
        <f>COUNTIFS($A$4:$A$2271,A2230,$B$4:$B$2271,"&gt;"&amp;B2230)</f>
        <v/>
      </c>
      <c r="E2230" s="34">
        <f>IF(D2230&lt;'2_Params'!$B$13,1,0)</f>
        <v/>
      </c>
    </row>
    <row r="2231" ht="15" customHeight="1" s="35">
      <c r="A2231" s="48">
        <f>'1_Raw_Games'!C1096</f>
        <v/>
      </c>
      <c r="B2231" s="49">
        <f>'1_Raw_Games'!B1096</f>
        <v/>
      </c>
      <c r="C2231" s="44">
        <f>-'1_Raw_Games'!P1096</f>
        <v/>
      </c>
      <c r="D2231" s="34">
        <f>COUNTIFS($A$4:$A$2271,A2231,$B$4:$B$2271,"&gt;"&amp;B2231)</f>
        <v/>
      </c>
      <c r="E2231" s="34">
        <f>IF(D2231&lt;'2_Params'!$B$13,1,0)</f>
        <v/>
      </c>
    </row>
    <row r="2232" ht="15" customHeight="1" s="35">
      <c r="A2232" s="48">
        <f>'1_Raw_Games'!C1097</f>
        <v/>
      </c>
      <c r="B2232" s="49">
        <f>'1_Raw_Games'!B1097</f>
        <v/>
      </c>
      <c r="C2232" s="44">
        <f>-'1_Raw_Games'!P1097</f>
        <v/>
      </c>
      <c r="D2232" s="34">
        <f>COUNTIFS($A$4:$A$2271,A2232,$B$4:$B$2271,"&gt;"&amp;B2232)</f>
        <v/>
      </c>
      <c r="E2232" s="34">
        <f>IF(D2232&lt;'2_Params'!$B$13,1,0)</f>
        <v/>
      </c>
    </row>
    <row r="2233" ht="15" customHeight="1" s="35">
      <c r="A2233" s="48">
        <f>'1_Raw_Games'!C1098</f>
        <v/>
      </c>
      <c r="B2233" s="49">
        <f>'1_Raw_Games'!B1098</f>
        <v/>
      </c>
      <c r="C2233" s="44">
        <f>-'1_Raw_Games'!P1098</f>
        <v/>
      </c>
      <c r="D2233" s="34">
        <f>COUNTIFS($A$4:$A$2271,A2233,$B$4:$B$2271,"&gt;"&amp;B2233)</f>
        <v/>
      </c>
      <c r="E2233" s="34">
        <f>IF(D2233&lt;'2_Params'!$B$13,1,0)</f>
        <v/>
      </c>
    </row>
    <row r="2234" ht="15" customHeight="1" s="35">
      <c r="A2234" s="48">
        <f>'1_Raw_Games'!C1099</f>
        <v/>
      </c>
      <c r="B2234" s="49">
        <f>'1_Raw_Games'!B1099</f>
        <v/>
      </c>
      <c r="C2234" s="44">
        <f>-'1_Raw_Games'!P1099</f>
        <v/>
      </c>
      <c r="D2234" s="34">
        <f>COUNTIFS($A$4:$A$2271,A2234,$B$4:$B$2271,"&gt;"&amp;B2234)</f>
        <v/>
      </c>
      <c r="E2234" s="34">
        <f>IF(D2234&lt;'2_Params'!$B$13,1,0)</f>
        <v/>
      </c>
    </row>
    <row r="2235" ht="15" customHeight="1" s="35">
      <c r="A2235" s="48">
        <f>'1_Raw_Games'!C1100</f>
        <v/>
      </c>
      <c r="B2235" s="49">
        <f>'1_Raw_Games'!B1100</f>
        <v/>
      </c>
      <c r="C2235" s="44">
        <f>-'1_Raw_Games'!P1100</f>
        <v/>
      </c>
      <c r="D2235" s="34">
        <f>COUNTIFS($A$4:$A$2271,A2235,$B$4:$B$2271,"&gt;"&amp;B2235)</f>
        <v/>
      </c>
      <c r="E2235" s="34">
        <f>IF(D2235&lt;'2_Params'!$B$13,1,0)</f>
        <v/>
      </c>
    </row>
    <row r="2236" ht="15" customHeight="1" s="35">
      <c r="A2236" s="48">
        <f>'1_Raw_Games'!C1101</f>
        <v/>
      </c>
      <c r="B2236" s="49">
        <f>'1_Raw_Games'!B1101</f>
        <v/>
      </c>
      <c r="C2236" s="44">
        <f>-'1_Raw_Games'!P1101</f>
        <v/>
      </c>
      <c r="D2236" s="34">
        <f>COUNTIFS($A$4:$A$2271,A2236,$B$4:$B$2271,"&gt;"&amp;B2236)</f>
        <v/>
      </c>
      <c r="E2236" s="34">
        <f>IF(D2236&lt;'2_Params'!$B$13,1,0)</f>
        <v/>
      </c>
    </row>
    <row r="2237" ht="15" customHeight="1" s="35">
      <c r="A2237" s="48">
        <f>'1_Raw_Games'!C1102</f>
        <v/>
      </c>
      <c r="B2237" s="49">
        <f>'1_Raw_Games'!B1102</f>
        <v/>
      </c>
      <c r="C2237" s="44">
        <f>-'1_Raw_Games'!P1102</f>
        <v/>
      </c>
      <c r="D2237" s="34">
        <f>COUNTIFS($A$4:$A$2271,A2237,$B$4:$B$2271,"&gt;"&amp;B2237)</f>
        <v/>
      </c>
      <c r="E2237" s="34">
        <f>IF(D2237&lt;'2_Params'!$B$13,1,0)</f>
        <v/>
      </c>
    </row>
    <row r="2238" ht="15" customHeight="1" s="35">
      <c r="A2238" s="48">
        <f>'1_Raw_Games'!C1103</f>
        <v/>
      </c>
      <c r="B2238" s="49">
        <f>'1_Raw_Games'!B1103</f>
        <v/>
      </c>
      <c r="C2238" s="44">
        <f>-'1_Raw_Games'!P1103</f>
        <v/>
      </c>
      <c r="D2238" s="34">
        <f>COUNTIFS($A$4:$A$2271,A2238,$B$4:$B$2271,"&gt;"&amp;B2238)</f>
        <v/>
      </c>
      <c r="E2238" s="34">
        <f>IF(D2238&lt;'2_Params'!$B$13,1,0)</f>
        <v/>
      </c>
    </row>
    <row r="2239" ht="15" customHeight="1" s="35">
      <c r="A2239" s="48">
        <f>'1_Raw_Games'!C1104</f>
        <v/>
      </c>
      <c r="B2239" s="49">
        <f>'1_Raw_Games'!B1104</f>
        <v/>
      </c>
      <c r="C2239" s="44">
        <f>-'1_Raw_Games'!P1104</f>
        <v/>
      </c>
      <c r="D2239" s="34">
        <f>COUNTIFS($A$4:$A$2271,A2239,$B$4:$B$2271,"&gt;"&amp;B2239)</f>
        <v/>
      </c>
      <c r="E2239" s="34">
        <f>IF(D2239&lt;'2_Params'!$B$13,1,0)</f>
        <v/>
      </c>
    </row>
    <row r="2240" ht="15" customHeight="1" s="35">
      <c r="A2240" s="48">
        <f>'1_Raw_Games'!C1105</f>
        <v/>
      </c>
      <c r="B2240" s="49">
        <f>'1_Raw_Games'!B1105</f>
        <v/>
      </c>
      <c r="C2240" s="44">
        <f>-'1_Raw_Games'!P1105</f>
        <v/>
      </c>
      <c r="D2240" s="34">
        <f>COUNTIFS($A$4:$A$2271,A2240,$B$4:$B$2271,"&gt;"&amp;B2240)</f>
        <v/>
      </c>
      <c r="E2240" s="34">
        <f>IF(D2240&lt;'2_Params'!$B$13,1,0)</f>
        <v/>
      </c>
    </row>
    <row r="2241" ht="15" customHeight="1" s="35">
      <c r="A2241" s="48">
        <f>'1_Raw_Games'!C1106</f>
        <v/>
      </c>
      <c r="B2241" s="49">
        <f>'1_Raw_Games'!B1106</f>
        <v/>
      </c>
      <c r="C2241" s="44">
        <f>-'1_Raw_Games'!P1106</f>
        <v/>
      </c>
      <c r="D2241" s="34">
        <f>COUNTIFS($A$4:$A$2271,A2241,$B$4:$B$2271,"&gt;"&amp;B2241)</f>
        <v/>
      </c>
      <c r="E2241" s="34">
        <f>IF(D2241&lt;'2_Params'!$B$13,1,0)</f>
        <v/>
      </c>
    </row>
    <row r="2242" ht="15" customHeight="1" s="35">
      <c r="A2242" s="48">
        <f>'1_Raw_Games'!C1107</f>
        <v/>
      </c>
      <c r="B2242" s="49">
        <f>'1_Raw_Games'!B1107</f>
        <v/>
      </c>
      <c r="C2242" s="44">
        <f>-'1_Raw_Games'!P1107</f>
        <v/>
      </c>
      <c r="D2242" s="34">
        <f>COUNTIFS($A$4:$A$2271,A2242,$B$4:$B$2271,"&gt;"&amp;B2242)</f>
        <v/>
      </c>
      <c r="E2242" s="34">
        <f>IF(D2242&lt;'2_Params'!$B$13,1,0)</f>
        <v/>
      </c>
    </row>
    <row r="2243" ht="15" customHeight="1" s="35">
      <c r="A2243" s="48">
        <f>'1_Raw_Games'!C1108</f>
        <v/>
      </c>
      <c r="B2243" s="49">
        <f>'1_Raw_Games'!B1108</f>
        <v/>
      </c>
      <c r="C2243" s="44">
        <f>-'1_Raw_Games'!P1108</f>
        <v/>
      </c>
      <c r="D2243" s="34">
        <f>COUNTIFS($A$4:$A$2271,A2243,$B$4:$B$2271,"&gt;"&amp;B2243)</f>
        <v/>
      </c>
      <c r="E2243" s="34">
        <f>IF(D2243&lt;'2_Params'!$B$13,1,0)</f>
        <v/>
      </c>
    </row>
    <row r="2244" ht="15" customHeight="1" s="35">
      <c r="A2244" s="48">
        <f>'1_Raw_Games'!C1109</f>
        <v/>
      </c>
      <c r="B2244" s="49">
        <f>'1_Raw_Games'!B1109</f>
        <v/>
      </c>
      <c r="C2244" s="44">
        <f>-'1_Raw_Games'!P1109</f>
        <v/>
      </c>
      <c r="D2244" s="34">
        <f>COUNTIFS($A$4:$A$2271,A2244,$B$4:$B$2271,"&gt;"&amp;B2244)</f>
        <v/>
      </c>
      <c r="E2244" s="34">
        <f>IF(D2244&lt;'2_Params'!$B$13,1,0)</f>
        <v/>
      </c>
    </row>
    <row r="2245" ht="15" customHeight="1" s="35">
      <c r="A2245" s="48">
        <f>'1_Raw_Games'!C1110</f>
        <v/>
      </c>
      <c r="B2245" s="49">
        <f>'1_Raw_Games'!B1110</f>
        <v/>
      </c>
      <c r="C2245" s="44">
        <f>-'1_Raw_Games'!P1110</f>
        <v/>
      </c>
      <c r="D2245" s="34">
        <f>COUNTIFS($A$4:$A$2271,A2245,$B$4:$B$2271,"&gt;"&amp;B2245)</f>
        <v/>
      </c>
      <c r="E2245" s="34">
        <f>IF(D2245&lt;'2_Params'!$B$13,1,0)</f>
        <v/>
      </c>
    </row>
    <row r="2246" ht="15" customHeight="1" s="35">
      <c r="A2246" s="48">
        <f>'1_Raw_Games'!C1111</f>
        <v/>
      </c>
      <c r="B2246" s="49">
        <f>'1_Raw_Games'!B1111</f>
        <v/>
      </c>
      <c r="C2246" s="44">
        <f>-'1_Raw_Games'!P1111</f>
        <v/>
      </c>
      <c r="D2246" s="34">
        <f>COUNTIFS($A$4:$A$2271,A2246,$B$4:$B$2271,"&gt;"&amp;B2246)</f>
        <v/>
      </c>
      <c r="E2246" s="34">
        <f>IF(D2246&lt;'2_Params'!$B$13,1,0)</f>
        <v/>
      </c>
    </row>
    <row r="2247" ht="15" customHeight="1" s="35">
      <c r="A2247" s="48">
        <f>'1_Raw_Games'!C1112</f>
        <v/>
      </c>
      <c r="B2247" s="49">
        <f>'1_Raw_Games'!B1112</f>
        <v/>
      </c>
      <c r="C2247" s="44">
        <f>-'1_Raw_Games'!P1112</f>
        <v/>
      </c>
      <c r="D2247" s="34">
        <f>COUNTIFS($A$4:$A$2271,A2247,$B$4:$B$2271,"&gt;"&amp;B2247)</f>
        <v/>
      </c>
      <c r="E2247" s="34">
        <f>IF(D2247&lt;'2_Params'!$B$13,1,0)</f>
        <v/>
      </c>
    </row>
    <row r="2248" ht="15" customHeight="1" s="35">
      <c r="A2248" s="48">
        <f>'1_Raw_Games'!C1113</f>
        <v/>
      </c>
      <c r="B2248" s="49">
        <f>'1_Raw_Games'!B1113</f>
        <v/>
      </c>
      <c r="C2248" s="44">
        <f>-'1_Raw_Games'!P1113</f>
        <v/>
      </c>
      <c r="D2248" s="34">
        <f>COUNTIFS($A$4:$A$2271,A2248,$B$4:$B$2271,"&gt;"&amp;B2248)</f>
        <v/>
      </c>
      <c r="E2248" s="34">
        <f>IF(D2248&lt;'2_Params'!$B$13,1,0)</f>
        <v/>
      </c>
    </row>
    <row r="2249" ht="15" customHeight="1" s="35">
      <c r="A2249" s="48">
        <f>'1_Raw_Games'!C1114</f>
        <v/>
      </c>
      <c r="B2249" s="49">
        <f>'1_Raw_Games'!B1114</f>
        <v/>
      </c>
      <c r="C2249" s="44">
        <f>-'1_Raw_Games'!P1114</f>
        <v/>
      </c>
      <c r="D2249" s="34">
        <f>COUNTIFS($A$4:$A$2271,A2249,$B$4:$B$2271,"&gt;"&amp;B2249)</f>
        <v/>
      </c>
      <c r="E2249" s="34">
        <f>IF(D2249&lt;'2_Params'!$B$13,1,0)</f>
        <v/>
      </c>
    </row>
    <row r="2250" ht="15" customHeight="1" s="35">
      <c r="A2250" s="48">
        <f>'1_Raw_Games'!C1115</f>
        <v/>
      </c>
      <c r="B2250" s="49">
        <f>'1_Raw_Games'!B1115</f>
        <v/>
      </c>
      <c r="C2250" s="44">
        <f>-'1_Raw_Games'!P1115</f>
        <v/>
      </c>
      <c r="D2250" s="34">
        <f>COUNTIFS($A$4:$A$2271,A2250,$B$4:$B$2271,"&gt;"&amp;B2250)</f>
        <v/>
      </c>
      <c r="E2250" s="34">
        <f>IF(D2250&lt;'2_Params'!$B$13,1,0)</f>
        <v/>
      </c>
    </row>
    <row r="2251" ht="15" customHeight="1" s="35">
      <c r="A2251" s="48">
        <f>'1_Raw_Games'!C1116</f>
        <v/>
      </c>
      <c r="B2251" s="49">
        <f>'1_Raw_Games'!B1116</f>
        <v/>
      </c>
      <c r="C2251" s="44">
        <f>-'1_Raw_Games'!P1116</f>
        <v/>
      </c>
      <c r="D2251" s="34">
        <f>COUNTIFS($A$4:$A$2271,A2251,$B$4:$B$2271,"&gt;"&amp;B2251)</f>
        <v/>
      </c>
      <c r="E2251" s="34">
        <f>IF(D2251&lt;'2_Params'!$B$13,1,0)</f>
        <v/>
      </c>
    </row>
    <row r="2252" ht="15" customHeight="1" s="35">
      <c r="A2252" s="48">
        <f>'1_Raw_Games'!C1117</f>
        <v/>
      </c>
      <c r="B2252" s="49">
        <f>'1_Raw_Games'!B1117</f>
        <v/>
      </c>
      <c r="C2252" s="44">
        <f>-'1_Raw_Games'!P1117</f>
        <v/>
      </c>
      <c r="D2252" s="34">
        <f>COUNTIFS($A$4:$A$2271,A2252,$B$4:$B$2271,"&gt;"&amp;B2252)</f>
        <v/>
      </c>
      <c r="E2252" s="34">
        <f>IF(D2252&lt;'2_Params'!$B$13,1,0)</f>
        <v/>
      </c>
    </row>
    <row r="2253" ht="15" customHeight="1" s="35">
      <c r="A2253" s="48">
        <f>'1_Raw_Games'!C1118</f>
        <v/>
      </c>
      <c r="B2253" s="49">
        <f>'1_Raw_Games'!B1118</f>
        <v/>
      </c>
      <c r="C2253" s="44">
        <f>-'1_Raw_Games'!P1118</f>
        <v/>
      </c>
      <c r="D2253" s="34">
        <f>COUNTIFS($A$4:$A$2271,A2253,$B$4:$B$2271,"&gt;"&amp;B2253)</f>
        <v/>
      </c>
      <c r="E2253" s="34">
        <f>IF(D2253&lt;'2_Params'!$B$13,1,0)</f>
        <v/>
      </c>
    </row>
    <row r="2254" ht="15" customHeight="1" s="35">
      <c r="A2254" s="48">
        <f>'1_Raw_Games'!C1119</f>
        <v/>
      </c>
      <c r="B2254" s="49">
        <f>'1_Raw_Games'!B1119</f>
        <v/>
      </c>
      <c r="C2254" s="44">
        <f>-'1_Raw_Games'!P1119</f>
        <v/>
      </c>
      <c r="D2254" s="34">
        <f>COUNTIFS($A$4:$A$2271,A2254,$B$4:$B$2271,"&gt;"&amp;B2254)</f>
        <v/>
      </c>
      <c r="E2254" s="34">
        <f>IF(D2254&lt;'2_Params'!$B$13,1,0)</f>
        <v/>
      </c>
    </row>
    <row r="2255" ht="15" customHeight="1" s="35">
      <c r="A2255" s="48">
        <f>'1_Raw_Games'!C1120</f>
        <v/>
      </c>
      <c r="B2255" s="49">
        <f>'1_Raw_Games'!B1120</f>
        <v/>
      </c>
      <c r="C2255" s="44">
        <f>-'1_Raw_Games'!P1120</f>
        <v/>
      </c>
      <c r="D2255" s="34">
        <f>COUNTIFS($A$4:$A$2271,A2255,$B$4:$B$2271,"&gt;"&amp;B2255)</f>
        <v/>
      </c>
      <c r="E2255" s="34">
        <f>IF(D2255&lt;'2_Params'!$B$13,1,0)</f>
        <v/>
      </c>
    </row>
    <row r="2256" ht="15" customHeight="1" s="35">
      <c r="A2256" s="48">
        <f>'1_Raw_Games'!C1121</f>
        <v/>
      </c>
      <c r="B2256" s="49">
        <f>'1_Raw_Games'!B1121</f>
        <v/>
      </c>
      <c r="C2256" s="44">
        <f>-'1_Raw_Games'!P1121</f>
        <v/>
      </c>
      <c r="D2256" s="34">
        <f>COUNTIFS($A$4:$A$2271,A2256,$B$4:$B$2271,"&gt;"&amp;B2256)</f>
        <v/>
      </c>
      <c r="E2256" s="34">
        <f>IF(D2256&lt;'2_Params'!$B$13,1,0)</f>
        <v/>
      </c>
    </row>
    <row r="2257" ht="15" customHeight="1" s="35">
      <c r="A2257" s="48">
        <f>'1_Raw_Games'!C1122</f>
        <v/>
      </c>
      <c r="B2257" s="49">
        <f>'1_Raw_Games'!B1122</f>
        <v/>
      </c>
      <c r="C2257" s="44">
        <f>-'1_Raw_Games'!P1122</f>
        <v/>
      </c>
      <c r="D2257" s="34">
        <f>COUNTIFS($A$4:$A$2271,A2257,$B$4:$B$2271,"&gt;"&amp;B2257)</f>
        <v/>
      </c>
      <c r="E2257" s="34">
        <f>IF(D2257&lt;'2_Params'!$B$13,1,0)</f>
        <v/>
      </c>
    </row>
    <row r="2258" ht="15" customHeight="1" s="35">
      <c r="A2258" s="48">
        <f>'1_Raw_Games'!C1123</f>
        <v/>
      </c>
      <c r="B2258" s="49">
        <f>'1_Raw_Games'!B1123</f>
        <v/>
      </c>
      <c r="C2258" s="44">
        <f>-'1_Raw_Games'!P1123</f>
        <v/>
      </c>
      <c r="D2258" s="34">
        <f>COUNTIFS($A$4:$A$2271,A2258,$B$4:$B$2271,"&gt;"&amp;B2258)</f>
        <v/>
      </c>
      <c r="E2258" s="34">
        <f>IF(D2258&lt;'2_Params'!$B$13,1,0)</f>
        <v/>
      </c>
    </row>
    <row r="2259" ht="15" customHeight="1" s="35">
      <c r="A2259" s="48">
        <f>'1_Raw_Games'!C1124</f>
        <v/>
      </c>
      <c r="B2259" s="49">
        <f>'1_Raw_Games'!B1124</f>
        <v/>
      </c>
      <c r="C2259" s="44">
        <f>-'1_Raw_Games'!P1124</f>
        <v/>
      </c>
      <c r="D2259" s="34">
        <f>COUNTIFS($A$4:$A$2271,A2259,$B$4:$B$2271,"&gt;"&amp;B2259)</f>
        <v/>
      </c>
      <c r="E2259" s="34">
        <f>IF(D2259&lt;'2_Params'!$B$13,1,0)</f>
        <v/>
      </c>
    </row>
    <row r="2260" ht="15" customHeight="1" s="35">
      <c r="A2260" s="48">
        <f>'1_Raw_Games'!C1125</f>
        <v/>
      </c>
      <c r="B2260" s="49">
        <f>'1_Raw_Games'!B1125</f>
        <v/>
      </c>
      <c r="C2260" s="44">
        <f>-'1_Raw_Games'!P1125</f>
        <v/>
      </c>
      <c r="D2260" s="34">
        <f>COUNTIFS($A$4:$A$2271,A2260,$B$4:$B$2271,"&gt;"&amp;B2260)</f>
        <v/>
      </c>
      <c r="E2260" s="34">
        <f>IF(D2260&lt;'2_Params'!$B$13,1,0)</f>
        <v/>
      </c>
    </row>
    <row r="2261" ht="15" customHeight="1" s="35">
      <c r="A2261" s="48">
        <f>'1_Raw_Games'!C1126</f>
        <v/>
      </c>
      <c r="B2261" s="49">
        <f>'1_Raw_Games'!B1126</f>
        <v/>
      </c>
      <c r="C2261" s="44">
        <f>-'1_Raw_Games'!P1126</f>
        <v/>
      </c>
      <c r="D2261" s="34">
        <f>COUNTIFS($A$4:$A$2271,A2261,$B$4:$B$2271,"&gt;"&amp;B2261)</f>
        <v/>
      </c>
      <c r="E2261" s="34">
        <f>IF(D2261&lt;'2_Params'!$B$13,1,0)</f>
        <v/>
      </c>
    </row>
    <row r="2262" ht="15" customHeight="1" s="35">
      <c r="A2262" s="48">
        <f>'1_Raw_Games'!C1127</f>
        <v/>
      </c>
      <c r="B2262" s="49">
        <f>'1_Raw_Games'!B1127</f>
        <v/>
      </c>
      <c r="C2262" s="44">
        <f>-'1_Raw_Games'!P1127</f>
        <v/>
      </c>
      <c r="D2262" s="34">
        <f>COUNTIFS($A$4:$A$2271,A2262,$B$4:$B$2271,"&gt;"&amp;B2262)</f>
        <v/>
      </c>
      <c r="E2262" s="34">
        <f>IF(D2262&lt;'2_Params'!$B$13,1,0)</f>
        <v/>
      </c>
    </row>
    <row r="2263" ht="15" customHeight="1" s="35">
      <c r="A2263" s="48">
        <f>'1_Raw_Games'!C1128</f>
        <v/>
      </c>
      <c r="B2263" s="49">
        <f>'1_Raw_Games'!B1128</f>
        <v/>
      </c>
      <c r="C2263" s="44">
        <f>-'1_Raw_Games'!P1128</f>
        <v/>
      </c>
      <c r="D2263" s="34">
        <f>COUNTIFS($A$4:$A$2271,A2263,$B$4:$B$2271,"&gt;"&amp;B2263)</f>
        <v/>
      </c>
      <c r="E2263" s="34">
        <f>IF(D2263&lt;'2_Params'!$B$13,1,0)</f>
        <v/>
      </c>
    </row>
    <row r="2264" ht="15" customHeight="1" s="35">
      <c r="A2264" s="48">
        <f>'1_Raw_Games'!C1129</f>
        <v/>
      </c>
      <c r="B2264" s="49">
        <f>'1_Raw_Games'!B1129</f>
        <v/>
      </c>
      <c r="C2264" s="44">
        <f>-'1_Raw_Games'!P1129</f>
        <v/>
      </c>
      <c r="D2264" s="34">
        <f>COUNTIFS($A$4:$A$2271,A2264,$B$4:$B$2271,"&gt;"&amp;B2264)</f>
        <v/>
      </c>
      <c r="E2264" s="34">
        <f>IF(D2264&lt;'2_Params'!$B$13,1,0)</f>
        <v/>
      </c>
    </row>
    <row r="2265" ht="15" customHeight="1" s="35">
      <c r="A2265" s="48">
        <f>'1_Raw_Games'!C1130</f>
        <v/>
      </c>
      <c r="B2265" s="49">
        <f>'1_Raw_Games'!B1130</f>
        <v/>
      </c>
      <c r="C2265" s="44">
        <f>-'1_Raw_Games'!P1130</f>
        <v/>
      </c>
      <c r="D2265" s="34">
        <f>COUNTIFS($A$4:$A$2271,A2265,$B$4:$B$2271,"&gt;"&amp;B2265)</f>
        <v/>
      </c>
      <c r="E2265" s="34">
        <f>IF(D2265&lt;'2_Params'!$B$13,1,0)</f>
        <v/>
      </c>
    </row>
    <row r="2266" ht="15" customHeight="1" s="35">
      <c r="A2266" s="48">
        <f>'1_Raw_Games'!C1131</f>
        <v/>
      </c>
      <c r="B2266" s="49">
        <f>'1_Raw_Games'!B1131</f>
        <v/>
      </c>
      <c r="C2266" s="44">
        <f>-'1_Raw_Games'!P1131</f>
        <v/>
      </c>
      <c r="D2266" s="34">
        <f>COUNTIFS($A$4:$A$2271,A2266,$B$4:$B$2271,"&gt;"&amp;B2266)</f>
        <v/>
      </c>
      <c r="E2266" s="34">
        <f>IF(D2266&lt;'2_Params'!$B$13,1,0)</f>
        <v/>
      </c>
    </row>
    <row r="2267" ht="15" customHeight="1" s="35">
      <c r="A2267" s="48">
        <f>'1_Raw_Games'!C1132</f>
        <v/>
      </c>
      <c r="B2267" s="49">
        <f>'1_Raw_Games'!B1132</f>
        <v/>
      </c>
      <c r="C2267" s="44">
        <f>-'1_Raw_Games'!P1132</f>
        <v/>
      </c>
      <c r="D2267" s="34">
        <f>COUNTIFS($A$4:$A$2271,A2267,$B$4:$B$2271,"&gt;"&amp;B2267)</f>
        <v/>
      </c>
      <c r="E2267" s="34">
        <f>IF(D2267&lt;'2_Params'!$B$13,1,0)</f>
        <v/>
      </c>
    </row>
    <row r="2268" ht="15" customHeight="1" s="35">
      <c r="A2268" s="48">
        <f>'1_Raw_Games'!C1133</f>
        <v/>
      </c>
      <c r="B2268" s="49">
        <f>'1_Raw_Games'!B1133</f>
        <v/>
      </c>
      <c r="C2268" s="44">
        <f>-'1_Raw_Games'!P1133</f>
        <v/>
      </c>
      <c r="D2268" s="34">
        <f>COUNTIFS($A$4:$A$2271,A2268,$B$4:$B$2271,"&gt;"&amp;B2268)</f>
        <v/>
      </c>
      <c r="E2268" s="34">
        <f>IF(D2268&lt;'2_Params'!$B$13,1,0)</f>
        <v/>
      </c>
    </row>
    <row r="2269" ht="15" customHeight="1" s="35">
      <c r="A2269" s="48">
        <f>'1_Raw_Games'!C1134</f>
        <v/>
      </c>
      <c r="B2269" s="49">
        <f>'1_Raw_Games'!B1134</f>
        <v/>
      </c>
      <c r="C2269" s="44">
        <f>-'1_Raw_Games'!P1134</f>
        <v/>
      </c>
      <c r="D2269" s="34">
        <f>COUNTIFS($A$4:$A$2271,A2269,$B$4:$B$2271,"&gt;"&amp;B2269)</f>
        <v/>
      </c>
      <c r="E2269" s="34">
        <f>IF(D2269&lt;'2_Params'!$B$13,1,0)</f>
        <v/>
      </c>
    </row>
    <row r="2270" ht="15" customHeight="1" s="35">
      <c r="A2270" s="48">
        <f>'1_Raw_Games'!C1135</f>
        <v/>
      </c>
      <c r="B2270" s="49">
        <f>'1_Raw_Games'!B1135</f>
        <v/>
      </c>
      <c r="C2270" s="44">
        <f>-'1_Raw_Games'!P1135</f>
        <v/>
      </c>
      <c r="D2270" s="34">
        <f>COUNTIFS($A$4:$A$2271,A2270,$B$4:$B$2271,"&gt;"&amp;B2270)</f>
        <v/>
      </c>
      <c r="E2270" s="34">
        <f>IF(D2270&lt;'2_Params'!$B$13,1,0)</f>
        <v/>
      </c>
    </row>
    <row r="2271" ht="15" customHeight="1" s="35">
      <c r="A2271" s="48">
        <f>'1_Raw_Games'!C1136</f>
        <v/>
      </c>
      <c r="B2271" s="49">
        <f>'1_Raw_Games'!B1136</f>
        <v/>
      </c>
      <c r="C2271" s="44">
        <f>-'1_Raw_Games'!P1136</f>
        <v/>
      </c>
      <c r="D2271" s="34">
        <f>COUNTIFS($A$4:$A$2271,A2271,$B$4:$B$2271,"&gt;"&amp;B2271)</f>
        <v/>
      </c>
      <c r="E2271" s="34">
        <f>IF(D2271&lt;'2_Params'!$B$13,1,0)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N8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5">
      <c r="A1" s="40" t="n"/>
      <c r="AI1" s="40" t="inlineStr">
        <is>
          <t>Panel 2: rank model — L2 logistic on standardized (bt_logit, trend_diff), C=0.1.</t>
        </is>
      </c>
    </row>
    <row r="2" ht="15" customHeight="1" s="35">
      <c r="A2" s="37" t="n"/>
    </row>
    <row r="4" ht="26.25" customHeight="1" s="35">
      <c r="A4" s="41" t="inlineStr">
        <is>
          <t>row</t>
        </is>
      </c>
      <c r="B4" s="41" t="inlineStr">
        <is>
          <t>elo (raw)</t>
        </is>
      </c>
      <c r="C4" s="41" t="inlineStr">
        <is>
          <t>y</t>
        </is>
      </c>
      <c r="D4" s="41" t="inlineStr">
        <is>
          <t>z it1</t>
        </is>
      </c>
      <c r="E4" s="41" t="inlineStr">
        <is>
          <t>p it1</t>
        </is>
      </c>
      <c r="F4" s="41" t="inlineStr">
        <is>
          <t>z it2</t>
        </is>
      </c>
      <c r="G4" s="41" t="inlineStr">
        <is>
          <t>p it2</t>
        </is>
      </c>
      <c r="H4" s="41" t="inlineStr">
        <is>
          <t>z it3</t>
        </is>
      </c>
      <c r="I4" s="41" t="inlineStr">
        <is>
          <t>p it3</t>
        </is>
      </c>
      <c r="J4" s="41" t="inlineStr">
        <is>
          <t>z it4</t>
        </is>
      </c>
      <c r="K4" s="41" t="inlineStr">
        <is>
          <t>p it4</t>
        </is>
      </c>
      <c r="L4" s="41" t="inlineStr">
        <is>
          <t>z it5</t>
        </is>
      </c>
      <c r="M4" s="41" t="inlineStr">
        <is>
          <t>p it5</t>
        </is>
      </c>
      <c r="N4" s="41" t="inlineStr">
        <is>
          <t>z it6</t>
        </is>
      </c>
      <c r="O4" s="41" t="inlineStr">
        <is>
          <t>p it6</t>
        </is>
      </c>
      <c r="P4" s="41" t="inlineStr">
        <is>
          <t>z it7</t>
        </is>
      </c>
      <c r="Q4" s="41" t="inlineStr">
        <is>
          <t>p it7</t>
        </is>
      </c>
      <c r="R4" s="41" t="inlineStr">
        <is>
          <t>z it8</t>
        </is>
      </c>
      <c r="S4" s="41" t="inlineStr">
        <is>
          <t>p it8</t>
        </is>
      </c>
      <c r="T4" s="40" t="inlineStr">
        <is>
          <t>STANDARDIZER (population std, as sklearn)</t>
        </is>
      </c>
      <c r="AI4" s="41" t="inlineStr">
        <is>
          <t>row</t>
        </is>
      </c>
      <c r="AJ4" s="41" t="inlineStr">
        <is>
          <t>bt (raw)</t>
        </is>
      </c>
      <c r="AK4" s="41" t="inlineStr">
        <is>
          <t>trend (raw)</t>
        </is>
      </c>
      <c r="AL4" s="41" t="inlineStr">
        <is>
          <t>y</t>
        </is>
      </c>
      <c r="AM4" s="41" t="inlineStr">
        <is>
          <t>z it1</t>
        </is>
      </c>
      <c r="AN4" s="41" t="inlineStr">
        <is>
          <t>p it1</t>
        </is>
      </c>
      <c r="AO4" s="41" t="inlineStr">
        <is>
          <t>z it2</t>
        </is>
      </c>
      <c r="AP4" s="41" t="inlineStr">
        <is>
          <t>p it2</t>
        </is>
      </c>
      <c r="AQ4" s="41" t="inlineStr">
        <is>
          <t>z it3</t>
        </is>
      </c>
      <c r="AR4" s="41" t="inlineStr">
        <is>
          <t>p it3</t>
        </is>
      </c>
      <c r="AS4" s="41" t="inlineStr">
        <is>
          <t>z it4</t>
        </is>
      </c>
      <c r="AT4" s="41" t="inlineStr">
        <is>
          <t>p it4</t>
        </is>
      </c>
      <c r="AU4" s="41" t="inlineStr">
        <is>
          <t>z it5</t>
        </is>
      </c>
      <c r="AV4" s="41" t="inlineStr">
        <is>
          <t>p it5</t>
        </is>
      </c>
      <c r="AW4" s="41" t="inlineStr">
        <is>
          <t>z it6</t>
        </is>
      </c>
      <c r="AX4" s="41" t="inlineStr">
        <is>
          <t>p it6</t>
        </is>
      </c>
      <c r="AY4" s="41" t="inlineStr">
        <is>
          <t>z it7</t>
        </is>
      </c>
      <c r="AZ4" s="41" t="inlineStr">
        <is>
          <t>p it7</t>
        </is>
      </c>
      <c r="BA4" s="41" t="inlineStr">
        <is>
          <t>z it8</t>
        </is>
      </c>
      <c r="BB4" s="41" t="inlineStr">
        <is>
          <t>p it8</t>
        </is>
      </c>
      <c r="BC4" s="40" t="inlineStr">
        <is>
          <t>STANDARDIZER (population std, as sklearn)</t>
        </is>
      </c>
    </row>
    <row r="5" ht="15" customHeight="1" s="35">
      <c r="A5" s="48">
        <f>'4_Seq_Features'!A3</f>
        <v/>
      </c>
      <c r="B5" s="55">
        <f>'4_Seq_Features'!F3</f>
        <v/>
      </c>
      <c r="C5" s="48">
        <f>'4_Seq_Features'!E3</f>
        <v/>
      </c>
      <c r="D5" s="52">
        <f>$U$12*((B5)-$U$5)/$U$6+$U$13</f>
        <v/>
      </c>
      <c r="E5" s="51">
        <f>1/(1+EXP(-D5))</f>
        <v/>
      </c>
      <c r="F5" s="52">
        <f>$V$12*((B5)-$U$5)/$U$6+$V$13</f>
        <v/>
      </c>
      <c r="G5" s="51">
        <f>1/(1+EXP(-F5))</f>
        <v/>
      </c>
      <c r="H5" s="52">
        <f>$W$12*((B5)-$U$5)/$U$6+$W$13</f>
        <v/>
      </c>
      <c r="I5" s="51">
        <f>1/(1+EXP(-H5))</f>
        <v/>
      </c>
      <c r="J5" s="52">
        <f>$X$12*((B5)-$U$5)/$U$6+$X$13</f>
        <v/>
      </c>
      <c r="K5" s="51">
        <f>1/(1+EXP(-J5))</f>
        <v/>
      </c>
      <c r="L5" s="52">
        <f>$Y$12*((B5)-$U$5)/$U$6+$Y$13</f>
        <v/>
      </c>
      <c r="M5" s="51">
        <f>1/(1+EXP(-L5))</f>
        <v/>
      </c>
      <c r="N5" s="52">
        <f>$Z$12*((B5)-$U$5)/$U$6+$Z$13</f>
        <v/>
      </c>
      <c r="O5" s="51">
        <f>1/(1+EXP(-N5))</f>
        <v/>
      </c>
      <c r="P5" s="52">
        <f>$AA$12*((B5)-$U$5)/$U$6+$AA$13</f>
        <v/>
      </c>
      <c r="Q5" s="51">
        <f>1/(1+EXP(-P5))</f>
        <v/>
      </c>
      <c r="R5" s="52">
        <f>$AB$12*((B5)-$U$5)/$U$6+$AB$13</f>
        <v/>
      </c>
      <c r="S5" s="51">
        <f>1/(1+EXP(-R5))</f>
        <v/>
      </c>
      <c r="T5" s="40" t="inlineStr">
        <is>
          <t>mean elo</t>
        </is>
      </c>
      <c r="U5" s="58">
        <f>AVERAGE(B$5:B$899)</f>
        <v/>
      </c>
      <c r="AI5" s="48">
        <f>'4_Seq_Features'!A3</f>
        <v/>
      </c>
      <c r="AJ5" s="55">
        <f>'4_Seq_Features'!G3</f>
        <v/>
      </c>
      <c r="AK5" s="55">
        <f>'4_Seq_Features'!H3</f>
        <v/>
      </c>
      <c r="AL5" s="48">
        <f>'4_Seq_Features'!E3</f>
        <v/>
      </c>
      <c r="AM5" s="52">
        <f>$BD$14*((AJ5)-$BD$5)/$BD$6+$BD$15*((AK5)-$BD$7)/$BD$8+$BD$16</f>
        <v/>
      </c>
      <c r="AN5" s="51">
        <f>1/(1+EXP(-AM5))</f>
        <v/>
      </c>
      <c r="AO5" s="52">
        <f>$BE$14*((AJ5)-$BD$5)/$BD$6+$BE$15*((AK5)-$BD$7)/$BD$8+$BE$16</f>
        <v/>
      </c>
      <c r="AP5" s="51">
        <f>1/(1+EXP(-AO5))</f>
        <v/>
      </c>
      <c r="AQ5" s="52">
        <f>$BF$14*((AJ5)-$BD$5)/$BD$6+$BF$15*((AK5)-$BD$7)/$BD$8+$BF$16</f>
        <v/>
      </c>
      <c r="AR5" s="51">
        <f>1/(1+EXP(-AQ5))</f>
        <v/>
      </c>
      <c r="AS5" s="52">
        <f>$BG$14*((AJ5)-$BD$5)/$BD$6+$BG$15*((AK5)-$BD$7)/$BD$8+$BG$16</f>
        <v/>
      </c>
      <c r="AT5" s="51">
        <f>1/(1+EXP(-AS5))</f>
        <v/>
      </c>
      <c r="AU5" s="52">
        <f>$BH$14*((AJ5)-$BD$5)/$BD$6+$BH$15*((AK5)-$BD$7)/$BD$8+$BH$16</f>
        <v/>
      </c>
      <c r="AV5" s="51">
        <f>1/(1+EXP(-AU5))</f>
        <v/>
      </c>
      <c r="AW5" s="52">
        <f>$BI$14*((AJ5)-$BD$5)/$BD$6+$BI$15*((AK5)-$BD$7)/$BD$8+$BI$16</f>
        <v/>
      </c>
      <c r="AX5" s="51">
        <f>1/(1+EXP(-AW5))</f>
        <v/>
      </c>
      <c r="AY5" s="52">
        <f>$BJ$14*((AJ5)-$BD$5)/$BD$6+$BJ$15*((AK5)-$BD$7)/$BD$8+$BJ$16</f>
        <v/>
      </c>
      <c r="AZ5" s="51">
        <f>1/(1+EXP(-AY5))</f>
        <v/>
      </c>
      <c r="BA5" s="52">
        <f>$BK$14*((AJ5)-$BD$5)/$BD$6+$BK$15*((AK5)-$BD$7)/$BD$8+$BK$16</f>
        <v/>
      </c>
      <c r="BB5" s="51">
        <f>1/(1+EXP(-BA5))</f>
        <v/>
      </c>
      <c r="BC5" s="40" t="inlineStr">
        <is>
          <t>mean bt</t>
        </is>
      </c>
      <c r="BD5" s="58">
        <f>AVERAGE(AJ$5:AJ$899)</f>
        <v/>
      </c>
    </row>
    <row r="6" ht="15" customHeight="1" s="35">
      <c r="A6" s="48">
        <f>'4_Seq_Features'!A4</f>
        <v/>
      </c>
      <c r="B6" s="55">
        <f>'4_Seq_Features'!F4</f>
        <v/>
      </c>
      <c r="C6" s="48">
        <f>'4_Seq_Features'!E4</f>
        <v/>
      </c>
      <c r="D6" s="52">
        <f>$U$12*((B6)-$U$5)/$U$6+$U$13</f>
        <v/>
      </c>
      <c r="E6" s="51">
        <f>1/(1+EXP(-D6))</f>
        <v/>
      </c>
      <c r="F6" s="52">
        <f>$V$12*((B6)-$U$5)/$U$6+$V$13</f>
        <v/>
      </c>
      <c r="G6" s="51">
        <f>1/(1+EXP(-F6))</f>
        <v/>
      </c>
      <c r="H6" s="52">
        <f>$W$12*((B6)-$U$5)/$U$6+$W$13</f>
        <v/>
      </c>
      <c r="I6" s="51">
        <f>1/(1+EXP(-H6))</f>
        <v/>
      </c>
      <c r="J6" s="52">
        <f>$X$12*((B6)-$U$5)/$U$6+$X$13</f>
        <v/>
      </c>
      <c r="K6" s="51">
        <f>1/(1+EXP(-J6))</f>
        <v/>
      </c>
      <c r="L6" s="52">
        <f>$Y$12*((B6)-$U$5)/$U$6+$Y$13</f>
        <v/>
      </c>
      <c r="M6" s="51">
        <f>1/(1+EXP(-L6))</f>
        <v/>
      </c>
      <c r="N6" s="52">
        <f>$Z$12*((B6)-$U$5)/$U$6+$Z$13</f>
        <v/>
      </c>
      <c r="O6" s="51">
        <f>1/(1+EXP(-N6))</f>
        <v/>
      </c>
      <c r="P6" s="52">
        <f>$AA$12*((B6)-$U$5)/$U$6+$AA$13</f>
        <v/>
      </c>
      <c r="Q6" s="51">
        <f>1/(1+EXP(-P6))</f>
        <v/>
      </c>
      <c r="R6" s="52">
        <f>$AB$12*((B6)-$U$5)/$U$6+$AB$13</f>
        <v/>
      </c>
      <c r="S6" s="51">
        <f>1/(1+EXP(-R6))</f>
        <v/>
      </c>
      <c r="T6" s="40" t="inlineStr">
        <is>
          <t>scale elo</t>
        </is>
      </c>
      <c r="U6" s="58">
        <f>SQRT(SUMPRODUCT((B$5:B$899-U5)^2)/COUNT(B$5:B$899))</f>
        <v/>
      </c>
      <c r="AI6" s="48">
        <f>'4_Seq_Features'!A4</f>
        <v/>
      </c>
      <c r="AJ6" s="55">
        <f>'4_Seq_Features'!G4</f>
        <v/>
      </c>
      <c r="AK6" s="55">
        <f>'4_Seq_Features'!H4</f>
        <v/>
      </c>
      <c r="AL6" s="48">
        <f>'4_Seq_Features'!E4</f>
        <v/>
      </c>
      <c r="AM6" s="52">
        <f>$BD$14*((AJ6)-$BD$5)/$BD$6+$BD$15*((AK6)-$BD$7)/$BD$8+$BD$16</f>
        <v/>
      </c>
      <c r="AN6" s="51">
        <f>1/(1+EXP(-AM6))</f>
        <v/>
      </c>
      <c r="AO6" s="52">
        <f>$BE$14*((AJ6)-$BD$5)/$BD$6+$BE$15*((AK6)-$BD$7)/$BD$8+$BE$16</f>
        <v/>
      </c>
      <c r="AP6" s="51">
        <f>1/(1+EXP(-AO6))</f>
        <v/>
      </c>
      <c r="AQ6" s="52">
        <f>$BF$14*((AJ6)-$BD$5)/$BD$6+$BF$15*((AK6)-$BD$7)/$BD$8+$BF$16</f>
        <v/>
      </c>
      <c r="AR6" s="51">
        <f>1/(1+EXP(-AQ6))</f>
        <v/>
      </c>
      <c r="AS6" s="52">
        <f>$BG$14*((AJ6)-$BD$5)/$BD$6+$BG$15*((AK6)-$BD$7)/$BD$8+$BG$16</f>
        <v/>
      </c>
      <c r="AT6" s="51">
        <f>1/(1+EXP(-AS6))</f>
        <v/>
      </c>
      <c r="AU6" s="52">
        <f>$BH$14*((AJ6)-$BD$5)/$BD$6+$BH$15*((AK6)-$BD$7)/$BD$8+$BH$16</f>
        <v/>
      </c>
      <c r="AV6" s="51">
        <f>1/(1+EXP(-AU6))</f>
        <v/>
      </c>
      <c r="AW6" s="52">
        <f>$BI$14*((AJ6)-$BD$5)/$BD$6+$BI$15*((AK6)-$BD$7)/$BD$8+$BI$16</f>
        <v/>
      </c>
      <c r="AX6" s="51">
        <f>1/(1+EXP(-AW6))</f>
        <v/>
      </c>
      <c r="AY6" s="52">
        <f>$BJ$14*((AJ6)-$BD$5)/$BD$6+$BJ$15*((AK6)-$BD$7)/$BD$8+$BJ$16</f>
        <v/>
      </c>
      <c r="AZ6" s="51">
        <f>1/(1+EXP(-AY6))</f>
        <v/>
      </c>
      <c r="BA6" s="52">
        <f>$BK$14*((AJ6)-$BD$5)/$BD$6+$BK$15*((AK6)-$BD$7)/$BD$8+$BK$16</f>
        <v/>
      </c>
      <c r="BB6" s="51">
        <f>1/(1+EXP(-BA6))</f>
        <v/>
      </c>
      <c r="BC6" s="40" t="inlineStr">
        <is>
          <t>scale bt</t>
        </is>
      </c>
      <c r="BD6" s="58">
        <f>SQRT(SUMPRODUCT((AJ$5:AJ$899-BD5)^2)/COUNT(AJ$5:AJ$899))</f>
        <v/>
      </c>
    </row>
    <row r="7" ht="15" customHeight="1" s="35">
      <c r="A7" s="48">
        <f>'4_Seq_Features'!A5</f>
        <v/>
      </c>
      <c r="B7" s="55">
        <f>'4_Seq_Features'!F5</f>
        <v/>
      </c>
      <c r="C7" s="48">
        <f>'4_Seq_Features'!E5</f>
        <v/>
      </c>
      <c r="D7" s="52">
        <f>$U$12*((B7)-$U$5)/$U$6+$U$13</f>
        <v/>
      </c>
      <c r="E7" s="51">
        <f>1/(1+EXP(-D7))</f>
        <v/>
      </c>
      <c r="F7" s="52">
        <f>$V$12*((B7)-$U$5)/$U$6+$V$13</f>
        <v/>
      </c>
      <c r="G7" s="51">
        <f>1/(1+EXP(-F7))</f>
        <v/>
      </c>
      <c r="H7" s="52">
        <f>$W$12*((B7)-$U$5)/$U$6+$W$13</f>
        <v/>
      </c>
      <c r="I7" s="51">
        <f>1/(1+EXP(-H7))</f>
        <v/>
      </c>
      <c r="J7" s="52">
        <f>$X$12*((B7)-$U$5)/$U$6+$X$13</f>
        <v/>
      </c>
      <c r="K7" s="51">
        <f>1/(1+EXP(-J7))</f>
        <v/>
      </c>
      <c r="L7" s="52">
        <f>$Y$12*((B7)-$U$5)/$U$6+$Y$13</f>
        <v/>
      </c>
      <c r="M7" s="51">
        <f>1/(1+EXP(-L7))</f>
        <v/>
      </c>
      <c r="N7" s="52">
        <f>$Z$12*((B7)-$U$5)/$U$6+$Z$13</f>
        <v/>
      </c>
      <c r="O7" s="51">
        <f>1/(1+EXP(-N7))</f>
        <v/>
      </c>
      <c r="P7" s="52">
        <f>$AA$12*((B7)-$U$5)/$U$6+$AA$13</f>
        <v/>
      </c>
      <c r="Q7" s="51">
        <f>1/(1+EXP(-P7))</f>
        <v/>
      </c>
      <c r="R7" s="52">
        <f>$AB$12*((B7)-$U$5)/$U$6+$AB$13</f>
        <v/>
      </c>
      <c r="S7" s="51">
        <f>1/(1+EXP(-R7))</f>
        <v/>
      </c>
      <c r="AI7" s="48">
        <f>'4_Seq_Features'!A5</f>
        <v/>
      </c>
      <c r="AJ7" s="55">
        <f>'4_Seq_Features'!G5</f>
        <v/>
      </c>
      <c r="AK7" s="55">
        <f>'4_Seq_Features'!H5</f>
        <v/>
      </c>
      <c r="AL7" s="48">
        <f>'4_Seq_Features'!E5</f>
        <v/>
      </c>
      <c r="AM7" s="52">
        <f>$BD$14*((AJ7)-$BD$5)/$BD$6+$BD$15*((AK7)-$BD$7)/$BD$8+$BD$16</f>
        <v/>
      </c>
      <c r="AN7" s="51">
        <f>1/(1+EXP(-AM7))</f>
        <v/>
      </c>
      <c r="AO7" s="52">
        <f>$BE$14*((AJ7)-$BD$5)/$BD$6+$BE$15*((AK7)-$BD$7)/$BD$8+$BE$16</f>
        <v/>
      </c>
      <c r="AP7" s="51">
        <f>1/(1+EXP(-AO7))</f>
        <v/>
      </c>
      <c r="AQ7" s="52">
        <f>$BF$14*((AJ7)-$BD$5)/$BD$6+$BF$15*((AK7)-$BD$7)/$BD$8+$BF$16</f>
        <v/>
      </c>
      <c r="AR7" s="51">
        <f>1/(1+EXP(-AQ7))</f>
        <v/>
      </c>
      <c r="AS7" s="52">
        <f>$BG$14*((AJ7)-$BD$5)/$BD$6+$BG$15*((AK7)-$BD$7)/$BD$8+$BG$16</f>
        <v/>
      </c>
      <c r="AT7" s="51">
        <f>1/(1+EXP(-AS7))</f>
        <v/>
      </c>
      <c r="AU7" s="52">
        <f>$BH$14*((AJ7)-$BD$5)/$BD$6+$BH$15*((AK7)-$BD$7)/$BD$8+$BH$16</f>
        <v/>
      </c>
      <c r="AV7" s="51">
        <f>1/(1+EXP(-AU7))</f>
        <v/>
      </c>
      <c r="AW7" s="52">
        <f>$BI$14*((AJ7)-$BD$5)/$BD$6+$BI$15*((AK7)-$BD$7)/$BD$8+$BI$16</f>
        <v/>
      </c>
      <c r="AX7" s="51">
        <f>1/(1+EXP(-AW7))</f>
        <v/>
      </c>
      <c r="AY7" s="52">
        <f>$BJ$14*((AJ7)-$BD$5)/$BD$6+$BJ$15*((AK7)-$BD$7)/$BD$8+$BJ$16</f>
        <v/>
      </c>
      <c r="AZ7" s="51">
        <f>1/(1+EXP(-AY7))</f>
        <v/>
      </c>
      <c r="BA7" s="52">
        <f>$BK$14*((AJ7)-$BD$5)/$BD$6+$BK$15*((AK7)-$BD$7)/$BD$8+$BK$16</f>
        <v/>
      </c>
      <c r="BB7" s="51">
        <f>1/(1+EXP(-BA7))</f>
        <v/>
      </c>
      <c r="BC7" s="40" t="inlineStr">
        <is>
          <t>mean trend</t>
        </is>
      </c>
      <c r="BD7" s="58">
        <f>AVERAGE(AK$5:AK$899)</f>
        <v/>
      </c>
    </row>
    <row r="8" ht="15" customHeight="1" s="35">
      <c r="A8" s="48">
        <f>'4_Seq_Features'!A6</f>
        <v/>
      </c>
      <c r="B8" s="55">
        <f>'4_Seq_Features'!F6</f>
        <v/>
      </c>
      <c r="C8" s="48">
        <f>'4_Seq_Features'!E6</f>
        <v/>
      </c>
      <c r="D8" s="52">
        <f>$U$12*((B8)-$U$5)/$U$6+$U$13</f>
        <v/>
      </c>
      <c r="E8" s="51">
        <f>1/(1+EXP(-D8))</f>
        <v/>
      </c>
      <c r="F8" s="52">
        <f>$V$12*((B8)-$U$5)/$U$6+$V$13</f>
        <v/>
      </c>
      <c r="G8" s="51">
        <f>1/(1+EXP(-F8))</f>
        <v/>
      </c>
      <c r="H8" s="52">
        <f>$W$12*((B8)-$U$5)/$U$6+$W$13</f>
        <v/>
      </c>
      <c r="I8" s="51">
        <f>1/(1+EXP(-H8))</f>
        <v/>
      </c>
      <c r="J8" s="52">
        <f>$X$12*((B8)-$U$5)/$U$6+$X$13</f>
        <v/>
      </c>
      <c r="K8" s="51">
        <f>1/(1+EXP(-J8))</f>
        <v/>
      </c>
      <c r="L8" s="52">
        <f>$Y$12*((B8)-$U$5)/$U$6+$Y$13</f>
        <v/>
      </c>
      <c r="M8" s="51">
        <f>1/(1+EXP(-L8))</f>
        <v/>
      </c>
      <c r="N8" s="52">
        <f>$Z$12*((B8)-$U$5)/$U$6+$Z$13</f>
        <v/>
      </c>
      <c r="O8" s="51">
        <f>1/(1+EXP(-N8))</f>
        <v/>
      </c>
      <c r="P8" s="52">
        <f>$AA$12*((B8)-$U$5)/$U$6+$AA$13</f>
        <v/>
      </c>
      <c r="Q8" s="51">
        <f>1/(1+EXP(-P8))</f>
        <v/>
      </c>
      <c r="R8" s="52">
        <f>$AB$12*((B8)-$U$5)/$U$6+$AB$13</f>
        <v/>
      </c>
      <c r="S8" s="51">
        <f>1/(1+EXP(-R8))</f>
        <v/>
      </c>
      <c r="AI8" s="48">
        <f>'4_Seq_Features'!A6</f>
        <v/>
      </c>
      <c r="AJ8" s="55">
        <f>'4_Seq_Features'!G6</f>
        <v/>
      </c>
      <c r="AK8" s="55">
        <f>'4_Seq_Features'!H6</f>
        <v/>
      </c>
      <c r="AL8" s="48">
        <f>'4_Seq_Features'!E6</f>
        <v/>
      </c>
      <c r="AM8" s="52">
        <f>$BD$14*((AJ8)-$BD$5)/$BD$6+$BD$15*((AK8)-$BD$7)/$BD$8+$BD$16</f>
        <v/>
      </c>
      <c r="AN8" s="51">
        <f>1/(1+EXP(-AM8))</f>
        <v/>
      </c>
      <c r="AO8" s="52">
        <f>$BE$14*((AJ8)-$BD$5)/$BD$6+$BE$15*((AK8)-$BD$7)/$BD$8+$BE$16</f>
        <v/>
      </c>
      <c r="AP8" s="51">
        <f>1/(1+EXP(-AO8))</f>
        <v/>
      </c>
      <c r="AQ8" s="52">
        <f>$BF$14*((AJ8)-$BD$5)/$BD$6+$BF$15*((AK8)-$BD$7)/$BD$8+$BF$16</f>
        <v/>
      </c>
      <c r="AR8" s="51">
        <f>1/(1+EXP(-AQ8))</f>
        <v/>
      </c>
      <c r="AS8" s="52">
        <f>$BG$14*((AJ8)-$BD$5)/$BD$6+$BG$15*((AK8)-$BD$7)/$BD$8+$BG$16</f>
        <v/>
      </c>
      <c r="AT8" s="51">
        <f>1/(1+EXP(-AS8))</f>
        <v/>
      </c>
      <c r="AU8" s="52">
        <f>$BH$14*((AJ8)-$BD$5)/$BD$6+$BH$15*((AK8)-$BD$7)/$BD$8+$BH$16</f>
        <v/>
      </c>
      <c r="AV8" s="51">
        <f>1/(1+EXP(-AU8))</f>
        <v/>
      </c>
      <c r="AW8" s="52">
        <f>$BI$14*((AJ8)-$BD$5)/$BD$6+$BI$15*((AK8)-$BD$7)/$BD$8+$BI$16</f>
        <v/>
      </c>
      <c r="AX8" s="51">
        <f>1/(1+EXP(-AW8))</f>
        <v/>
      </c>
      <c r="AY8" s="52">
        <f>$BJ$14*((AJ8)-$BD$5)/$BD$6+$BJ$15*((AK8)-$BD$7)/$BD$8+$BJ$16</f>
        <v/>
      </c>
      <c r="AZ8" s="51">
        <f>1/(1+EXP(-AY8))</f>
        <v/>
      </c>
      <c r="BA8" s="52">
        <f>$BK$14*((AJ8)-$BD$5)/$BD$6+$BK$15*((AK8)-$BD$7)/$BD$8+$BK$16</f>
        <v/>
      </c>
      <c r="BB8" s="51">
        <f>1/(1+EXP(-BA8))</f>
        <v/>
      </c>
      <c r="BC8" s="40" t="inlineStr">
        <is>
          <t>scale trend</t>
        </is>
      </c>
      <c r="BD8" s="58">
        <f>SQRT(SUMPRODUCT((AK$5:AK$899-BD7)^2)/COUNT(AK$5:AK$899))</f>
        <v/>
      </c>
    </row>
    <row r="9" ht="15" customHeight="1" s="35">
      <c r="A9" s="48">
        <f>'4_Seq_Features'!A7</f>
        <v/>
      </c>
      <c r="B9" s="55">
        <f>'4_Seq_Features'!F7</f>
        <v/>
      </c>
      <c r="C9" s="48">
        <f>'4_Seq_Features'!E7</f>
        <v/>
      </c>
      <c r="D9" s="52">
        <f>$U$12*((B9)-$U$5)/$U$6+$U$13</f>
        <v/>
      </c>
      <c r="E9" s="51">
        <f>1/(1+EXP(-D9))</f>
        <v/>
      </c>
      <c r="F9" s="52">
        <f>$V$12*((B9)-$U$5)/$U$6+$V$13</f>
        <v/>
      </c>
      <c r="G9" s="51">
        <f>1/(1+EXP(-F9))</f>
        <v/>
      </c>
      <c r="H9" s="52">
        <f>$W$12*((B9)-$U$5)/$U$6+$W$13</f>
        <v/>
      </c>
      <c r="I9" s="51">
        <f>1/(1+EXP(-H9))</f>
        <v/>
      </c>
      <c r="J9" s="52">
        <f>$X$12*((B9)-$U$5)/$U$6+$X$13</f>
        <v/>
      </c>
      <c r="K9" s="51">
        <f>1/(1+EXP(-J9))</f>
        <v/>
      </c>
      <c r="L9" s="52">
        <f>$Y$12*((B9)-$U$5)/$U$6+$Y$13</f>
        <v/>
      </c>
      <c r="M9" s="51">
        <f>1/(1+EXP(-L9))</f>
        <v/>
      </c>
      <c r="N9" s="52">
        <f>$Z$12*((B9)-$U$5)/$U$6+$Z$13</f>
        <v/>
      </c>
      <c r="O9" s="51">
        <f>1/(1+EXP(-N9))</f>
        <v/>
      </c>
      <c r="P9" s="52">
        <f>$AA$12*((B9)-$U$5)/$U$6+$AA$13</f>
        <v/>
      </c>
      <c r="Q9" s="51">
        <f>1/(1+EXP(-P9))</f>
        <v/>
      </c>
      <c r="R9" s="52">
        <f>$AB$12*((B9)-$U$5)/$U$6+$AB$13</f>
        <v/>
      </c>
      <c r="S9" s="51">
        <f>1/(1+EXP(-R9))</f>
        <v/>
      </c>
      <c r="AI9" s="48">
        <f>'4_Seq_Features'!A7</f>
        <v/>
      </c>
      <c r="AJ9" s="55">
        <f>'4_Seq_Features'!G7</f>
        <v/>
      </c>
      <c r="AK9" s="55">
        <f>'4_Seq_Features'!H7</f>
        <v/>
      </c>
      <c r="AL9" s="48">
        <f>'4_Seq_Features'!E7</f>
        <v/>
      </c>
      <c r="AM9" s="52">
        <f>$BD$14*((AJ9)-$BD$5)/$BD$6+$BD$15*((AK9)-$BD$7)/$BD$8+$BD$16</f>
        <v/>
      </c>
      <c r="AN9" s="51">
        <f>1/(1+EXP(-AM9))</f>
        <v/>
      </c>
      <c r="AO9" s="52">
        <f>$BE$14*((AJ9)-$BD$5)/$BD$6+$BE$15*((AK9)-$BD$7)/$BD$8+$BE$16</f>
        <v/>
      </c>
      <c r="AP9" s="51">
        <f>1/(1+EXP(-AO9))</f>
        <v/>
      </c>
      <c r="AQ9" s="52">
        <f>$BF$14*((AJ9)-$BD$5)/$BD$6+$BF$15*((AK9)-$BD$7)/$BD$8+$BF$16</f>
        <v/>
      </c>
      <c r="AR9" s="51">
        <f>1/(1+EXP(-AQ9))</f>
        <v/>
      </c>
      <c r="AS9" s="52">
        <f>$BG$14*((AJ9)-$BD$5)/$BD$6+$BG$15*((AK9)-$BD$7)/$BD$8+$BG$16</f>
        <v/>
      </c>
      <c r="AT9" s="51">
        <f>1/(1+EXP(-AS9))</f>
        <v/>
      </c>
      <c r="AU9" s="52">
        <f>$BH$14*((AJ9)-$BD$5)/$BD$6+$BH$15*((AK9)-$BD$7)/$BD$8+$BH$16</f>
        <v/>
      </c>
      <c r="AV9" s="51">
        <f>1/(1+EXP(-AU9))</f>
        <v/>
      </c>
      <c r="AW9" s="52">
        <f>$BI$14*((AJ9)-$BD$5)/$BD$6+$BI$15*((AK9)-$BD$7)/$BD$8+$BI$16</f>
        <v/>
      </c>
      <c r="AX9" s="51">
        <f>1/(1+EXP(-AW9))</f>
        <v/>
      </c>
      <c r="AY9" s="52">
        <f>$BJ$14*((AJ9)-$BD$5)/$BD$6+$BJ$15*((AK9)-$BD$7)/$BD$8+$BJ$16</f>
        <v/>
      </c>
      <c r="AZ9" s="51">
        <f>1/(1+EXP(-AY9))</f>
        <v/>
      </c>
      <c r="BA9" s="52">
        <f>$BK$14*((AJ9)-$BD$5)/$BD$6+$BK$15*((AK9)-$BD$7)/$BD$8+$BK$16</f>
        <v/>
      </c>
      <c r="BB9" s="51">
        <f>1/(1+EXP(-BA9))</f>
        <v/>
      </c>
    </row>
    <row r="10" ht="15" customHeight="1" s="35">
      <c r="A10" s="48">
        <f>'4_Seq_Features'!A8</f>
        <v/>
      </c>
      <c r="B10" s="55">
        <f>'4_Seq_Features'!F8</f>
        <v/>
      </c>
      <c r="C10" s="48">
        <f>'4_Seq_Features'!E8</f>
        <v/>
      </c>
      <c r="D10" s="52">
        <f>$U$12*((B10)-$U$5)/$U$6+$U$13</f>
        <v/>
      </c>
      <c r="E10" s="51">
        <f>1/(1+EXP(-D10))</f>
        <v/>
      </c>
      <c r="F10" s="52">
        <f>$V$12*((B10)-$U$5)/$U$6+$V$13</f>
        <v/>
      </c>
      <c r="G10" s="51">
        <f>1/(1+EXP(-F10))</f>
        <v/>
      </c>
      <c r="H10" s="52">
        <f>$W$12*((B10)-$U$5)/$U$6+$W$13</f>
        <v/>
      </c>
      <c r="I10" s="51">
        <f>1/(1+EXP(-H10))</f>
        <v/>
      </c>
      <c r="J10" s="52">
        <f>$X$12*((B10)-$U$5)/$U$6+$X$13</f>
        <v/>
      </c>
      <c r="K10" s="51">
        <f>1/(1+EXP(-J10))</f>
        <v/>
      </c>
      <c r="L10" s="52">
        <f>$Y$12*((B10)-$U$5)/$U$6+$Y$13</f>
        <v/>
      </c>
      <c r="M10" s="51">
        <f>1/(1+EXP(-L10))</f>
        <v/>
      </c>
      <c r="N10" s="52">
        <f>$Z$12*((B10)-$U$5)/$U$6+$Z$13</f>
        <v/>
      </c>
      <c r="O10" s="51">
        <f>1/(1+EXP(-N10))</f>
        <v/>
      </c>
      <c r="P10" s="52">
        <f>$AA$12*((B10)-$U$5)/$U$6+$AA$13</f>
        <v/>
      </c>
      <c r="Q10" s="51">
        <f>1/(1+EXP(-P10))</f>
        <v/>
      </c>
      <c r="R10" s="52">
        <f>$AB$12*((B10)-$U$5)/$U$6+$AB$13</f>
        <v/>
      </c>
      <c r="S10" s="51">
        <f>1/(1+EXP(-R10))</f>
        <v/>
      </c>
      <c r="T10" s="40" t="inlineStr">
        <is>
          <t>NEWTON ITERATIONS (start at 0; each column solves the penalized IRLS step from the previous)</t>
        </is>
      </c>
      <c r="AI10" s="48">
        <f>'4_Seq_Features'!A8</f>
        <v/>
      </c>
      <c r="AJ10" s="55">
        <f>'4_Seq_Features'!G8</f>
        <v/>
      </c>
      <c r="AK10" s="55">
        <f>'4_Seq_Features'!H8</f>
        <v/>
      </c>
      <c r="AL10" s="48">
        <f>'4_Seq_Features'!E8</f>
        <v/>
      </c>
      <c r="AM10" s="52">
        <f>$BD$14*((AJ10)-$BD$5)/$BD$6+$BD$15*((AK10)-$BD$7)/$BD$8+$BD$16</f>
        <v/>
      </c>
      <c r="AN10" s="51">
        <f>1/(1+EXP(-AM10))</f>
        <v/>
      </c>
      <c r="AO10" s="52">
        <f>$BE$14*((AJ10)-$BD$5)/$BD$6+$BE$15*((AK10)-$BD$7)/$BD$8+$BE$16</f>
        <v/>
      </c>
      <c r="AP10" s="51">
        <f>1/(1+EXP(-AO10))</f>
        <v/>
      </c>
      <c r="AQ10" s="52">
        <f>$BF$14*((AJ10)-$BD$5)/$BD$6+$BF$15*((AK10)-$BD$7)/$BD$8+$BF$16</f>
        <v/>
      </c>
      <c r="AR10" s="51">
        <f>1/(1+EXP(-AQ10))</f>
        <v/>
      </c>
      <c r="AS10" s="52">
        <f>$BG$14*((AJ10)-$BD$5)/$BD$6+$BG$15*((AK10)-$BD$7)/$BD$8+$BG$16</f>
        <v/>
      </c>
      <c r="AT10" s="51">
        <f>1/(1+EXP(-AS10))</f>
        <v/>
      </c>
      <c r="AU10" s="52">
        <f>$BH$14*((AJ10)-$BD$5)/$BD$6+$BH$15*((AK10)-$BD$7)/$BD$8+$BH$16</f>
        <v/>
      </c>
      <c r="AV10" s="51">
        <f>1/(1+EXP(-AU10))</f>
        <v/>
      </c>
      <c r="AW10" s="52">
        <f>$BI$14*((AJ10)-$BD$5)/$BD$6+$BI$15*((AK10)-$BD$7)/$BD$8+$BI$16</f>
        <v/>
      </c>
      <c r="AX10" s="51">
        <f>1/(1+EXP(-AW10))</f>
        <v/>
      </c>
      <c r="AY10" s="52">
        <f>$BJ$14*((AJ10)-$BD$5)/$BD$6+$BJ$15*((AK10)-$BD$7)/$BD$8+$BJ$16</f>
        <v/>
      </c>
      <c r="AZ10" s="51">
        <f>1/(1+EXP(-AY10))</f>
        <v/>
      </c>
      <c r="BA10" s="52">
        <f>$BK$14*((AJ10)-$BD$5)/$BD$6+$BK$15*((AK10)-$BD$7)/$BD$8+$BK$16</f>
        <v/>
      </c>
      <c r="BB10" s="51">
        <f>1/(1+EXP(-BA10))</f>
        <v/>
      </c>
    </row>
    <row r="11" ht="15" customHeight="1" s="35">
      <c r="A11" s="48">
        <f>'4_Seq_Features'!A9</f>
        <v/>
      </c>
      <c r="B11" s="55">
        <f>'4_Seq_Features'!F9</f>
        <v/>
      </c>
      <c r="C11" s="48">
        <f>'4_Seq_Features'!E9</f>
        <v/>
      </c>
      <c r="D11" s="52">
        <f>$U$12*((B11)-$U$5)/$U$6+$U$13</f>
        <v/>
      </c>
      <c r="E11" s="51">
        <f>1/(1+EXP(-D11))</f>
        <v/>
      </c>
      <c r="F11" s="52">
        <f>$V$12*((B11)-$U$5)/$U$6+$V$13</f>
        <v/>
      </c>
      <c r="G11" s="51">
        <f>1/(1+EXP(-F11))</f>
        <v/>
      </c>
      <c r="H11" s="52">
        <f>$W$12*((B11)-$U$5)/$U$6+$W$13</f>
        <v/>
      </c>
      <c r="I11" s="51">
        <f>1/(1+EXP(-H11))</f>
        <v/>
      </c>
      <c r="J11" s="52">
        <f>$X$12*((B11)-$U$5)/$U$6+$X$13</f>
        <v/>
      </c>
      <c r="K11" s="51">
        <f>1/(1+EXP(-J11))</f>
        <v/>
      </c>
      <c r="L11" s="52">
        <f>$Y$12*((B11)-$U$5)/$U$6+$Y$13</f>
        <v/>
      </c>
      <c r="M11" s="51">
        <f>1/(1+EXP(-L11))</f>
        <v/>
      </c>
      <c r="N11" s="52">
        <f>$Z$12*((B11)-$U$5)/$U$6+$Z$13</f>
        <v/>
      </c>
      <c r="O11" s="51">
        <f>1/(1+EXP(-N11))</f>
        <v/>
      </c>
      <c r="P11" s="52">
        <f>$AA$12*((B11)-$U$5)/$U$6+$AA$13</f>
        <v/>
      </c>
      <c r="Q11" s="51">
        <f>1/(1+EXP(-P11))</f>
        <v/>
      </c>
      <c r="R11" s="52">
        <f>$AB$12*((B11)-$U$5)/$U$6+$AB$13</f>
        <v/>
      </c>
      <c r="S11" s="51">
        <f>1/(1+EXP(-R11))</f>
        <v/>
      </c>
      <c r="T11" s="41" t="inlineStr">
        <is>
          <t>param</t>
        </is>
      </c>
      <c r="U11" s="41" t="inlineStr">
        <is>
          <t>it 0</t>
        </is>
      </c>
      <c r="V11" s="41" t="inlineStr">
        <is>
          <t>it 1</t>
        </is>
      </c>
      <c r="W11" s="41" t="inlineStr">
        <is>
          <t>it 2</t>
        </is>
      </c>
      <c r="X11" s="41" t="inlineStr">
        <is>
          <t>it 3</t>
        </is>
      </c>
      <c r="Y11" s="41" t="inlineStr">
        <is>
          <t>it 4</t>
        </is>
      </c>
      <c r="Z11" s="41" t="inlineStr">
        <is>
          <t>it 5</t>
        </is>
      </c>
      <c r="AA11" s="41" t="inlineStr">
        <is>
          <t>it 6</t>
        </is>
      </c>
      <c r="AB11" s="41" t="inlineStr">
        <is>
          <t>it 7</t>
        </is>
      </c>
      <c r="AC11" s="41" t="inlineStr">
        <is>
          <t>it 8</t>
        </is>
      </c>
      <c r="AI11" s="48">
        <f>'4_Seq_Features'!A9</f>
        <v/>
      </c>
      <c r="AJ11" s="55">
        <f>'4_Seq_Features'!G9</f>
        <v/>
      </c>
      <c r="AK11" s="55">
        <f>'4_Seq_Features'!H9</f>
        <v/>
      </c>
      <c r="AL11" s="48">
        <f>'4_Seq_Features'!E9</f>
        <v/>
      </c>
      <c r="AM11" s="52">
        <f>$BD$14*((AJ11)-$BD$5)/$BD$6+$BD$15*((AK11)-$BD$7)/$BD$8+$BD$16</f>
        <v/>
      </c>
      <c r="AN11" s="51">
        <f>1/(1+EXP(-AM11))</f>
        <v/>
      </c>
      <c r="AO11" s="52">
        <f>$BE$14*((AJ11)-$BD$5)/$BD$6+$BE$15*((AK11)-$BD$7)/$BD$8+$BE$16</f>
        <v/>
      </c>
      <c r="AP11" s="51">
        <f>1/(1+EXP(-AO11))</f>
        <v/>
      </c>
      <c r="AQ11" s="52">
        <f>$BF$14*((AJ11)-$BD$5)/$BD$6+$BF$15*((AK11)-$BD$7)/$BD$8+$BF$16</f>
        <v/>
      </c>
      <c r="AR11" s="51">
        <f>1/(1+EXP(-AQ11))</f>
        <v/>
      </c>
      <c r="AS11" s="52">
        <f>$BG$14*((AJ11)-$BD$5)/$BD$6+$BG$15*((AK11)-$BD$7)/$BD$8+$BG$16</f>
        <v/>
      </c>
      <c r="AT11" s="51">
        <f>1/(1+EXP(-AS11))</f>
        <v/>
      </c>
      <c r="AU11" s="52">
        <f>$BH$14*((AJ11)-$BD$5)/$BD$6+$BH$15*((AK11)-$BD$7)/$BD$8+$BH$16</f>
        <v/>
      </c>
      <c r="AV11" s="51">
        <f>1/(1+EXP(-AU11))</f>
        <v/>
      </c>
      <c r="AW11" s="52">
        <f>$BI$14*((AJ11)-$BD$5)/$BD$6+$BI$15*((AK11)-$BD$7)/$BD$8+$BI$16</f>
        <v/>
      </c>
      <c r="AX11" s="51">
        <f>1/(1+EXP(-AW11))</f>
        <v/>
      </c>
      <c r="AY11" s="52">
        <f>$BJ$14*((AJ11)-$BD$5)/$BD$6+$BJ$15*((AK11)-$BD$7)/$BD$8+$BJ$16</f>
        <v/>
      </c>
      <c r="AZ11" s="51">
        <f>1/(1+EXP(-AY11))</f>
        <v/>
      </c>
      <c r="BA11" s="52">
        <f>$BK$14*((AJ11)-$BD$5)/$BD$6+$BK$15*((AK11)-$BD$7)/$BD$8+$BK$16</f>
        <v/>
      </c>
      <c r="BB11" s="51">
        <f>1/(1+EXP(-BA11))</f>
        <v/>
      </c>
    </row>
    <row r="12" ht="15" customHeight="1" s="35">
      <c r="A12" s="48">
        <f>'4_Seq_Features'!A10</f>
        <v/>
      </c>
      <c r="B12" s="55">
        <f>'4_Seq_Features'!F10</f>
        <v/>
      </c>
      <c r="C12" s="48">
        <f>'4_Seq_Features'!E10</f>
        <v/>
      </c>
      <c r="D12" s="52">
        <f>$U$12*((B12)-$U$5)/$U$6+$U$13</f>
        <v/>
      </c>
      <c r="E12" s="51">
        <f>1/(1+EXP(-D12))</f>
        <v/>
      </c>
      <c r="F12" s="52">
        <f>$V$12*((B12)-$U$5)/$U$6+$V$13</f>
        <v/>
      </c>
      <c r="G12" s="51">
        <f>1/(1+EXP(-F12))</f>
        <v/>
      </c>
      <c r="H12" s="52">
        <f>$W$12*((B12)-$U$5)/$U$6+$W$13</f>
        <v/>
      </c>
      <c r="I12" s="51">
        <f>1/(1+EXP(-H12))</f>
        <v/>
      </c>
      <c r="J12" s="52">
        <f>$X$12*((B12)-$U$5)/$U$6+$X$13</f>
        <v/>
      </c>
      <c r="K12" s="51">
        <f>1/(1+EXP(-J12))</f>
        <v/>
      </c>
      <c r="L12" s="52">
        <f>$Y$12*((B12)-$U$5)/$U$6+$Y$13</f>
        <v/>
      </c>
      <c r="M12" s="51">
        <f>1/(1+EXP(-L12))</f>
        <v/>
      </c>
      <c r="N12" s="52">
        <f>$Z$12*((B12)-$U$5)/$U$6+$Z$13</f>
        <v/>
      </c>
      <c r="O12" s="51">
        <f>1/(1+EXP(-N12))</f>
        <v/>
      </c>
      <c r="P12" s="52">
        <f>$AA$12*((B12)-$U$5)/$U$6+$AA$13</f>
        <v/>
      </c>
      <c r="Q12" s="51">
        <f>1/(1+EXP(-P12))</f>
        <v/>
      </c>
      <c r="R12" s="52">
        <f>$AB$12*((B12)-$U$5)/$U$6+$AB$13</f>
        <v/>
      </c>
      <c r="S12" s="51">
        <f>1/(1+EXP(-R12))</f>
        <v/>
      </c>
      <c r="T12" s="40" t="inlineStr">
        <is>
          <t>w_elo</t>
        </is>
      </c>
      <c r="U12" s="42" t="n">
        <v>0</v>
      </c>
      <c r="V12" s="58">
        <f>$U$12-((AD16*AE18-AD17*AE17)/(AE16*AE18-AE17*AE17))</f>
        <v/>
      </c>
      <c r="W12" s="58">
        <f>$V$12-((AD19*AE21-AD20*AE20)/(AE19*AE21-AE20*AE20))</f>
        <v/>
      </c>
      <c r="X12" s="58">
        <f>$W$12-((AD22*AE24-AD23*AE23)/(AE22*AE24-AE23*AE23))</f>
        <v/>
      </c>
      <c r="Y12" s="58">
        <f>$X$12-((AD25*AE27-AD26*AE26)/(AE25*AE27-AE26*AE26))</f>
        <v/>
      </c>
      <c r="Z12" s="58">
        <f>$Y$12-((AD28*AE30-AD29*AE29)/(AE28*AE30-AE29*AE29))</f>
        <v/>
      </c>
      <c r="AA12" s="58">
        <f>$Z$12-((AD31*AE33-AD32*AE32)/(AE31*AE33-AE32*AE32))</f>
        <v/>
      </c>
      <c r="AB12" s="58">
        <f>$AA$12-((AD34*AE36-AD35*AE35)/(AE34*AE36-AE35*AE35))</f>
        <v/>
      </c>
      <c r="AC12" s="59">
        <f>$AB$12-((AD37*AE39-AD38*AE38)/(AE37*AE39-AE38*AE38))</f>
        <v/>
      </c>
      <c r="AI12" s="48">
        <f>'4_Seq_Features'!A10</f>
        <v/>
      </c>
      <c r="AJ12" s="55">
        <f>'4_Seq_Features'!G10</f>
        <v/>
      </c>
      <c r="AK12" s="55">
        <f>'4_Seq_Features'!H10</f>
        <v/>
      </c>
      <c r="AL12" s="48">
        <f>'4_Seq_Features'!E10</f>
        <v/>
      </c>
      <c r="AM12" s="52">
        <f>$BD$14*((AJ12)-$BD$5)/$BD$6+$BD$15*((AK12)-$BD$7)/$BD$8+$BD$16</f>
        <v/>
      </c>
      <c r="AN12" s="51">
        <f>1/(1+EXP(-AM12))</f>
        <v/>
      </c>
      <c r="AO12" s="52">
        <f>$BE$14*((AJ12)-$BD$5)/$BD$6+$BE$15*((AK12)-$BD$7)/$BD$8+$BE$16</f>
        <v/>
      </c>
      <c r="AP12" s="51">
        <f>1/(1+EXP(-AO12))</f>
        <v/>
      </c>
      <c r="AQ12" s="52">
        <f>$BF$14*((AJ12)-$BD$5)/$BD$6+$BF$15*((AK12)-$BD$7)/$BD$8+$BF$16</f>
        <v/>
      </c>
      <c r="AR12" s="51">
        <f>1/(1+EXP(-AQ12))</f>
        <v/>
      </c>
      <c r="AS12" s="52">
        <f>$BG$14*((AJ12)-$BD$5)/$BD$6+$BG$15*((AK12)-$BD$7)/$BD$8+$BG$16</f>
        <v/>
      </c>
      <c r="AT12" s="51">
        <f>1/(1+EXP(-AS12))</f>
        <v/>
      </c>
      <c r="AU12" s="52">
        <f>$BH$14*((AJ12)-$BD$5)/$BD$6+$BH$15*((AK12)-$BD$7)/$BD$8+$BH$16</f>
        <v/>
      </c>
      <c r="AV12" s="51">
        <f>1/(1+EXP(-AU12))</f>
        <v/>
      </c>
      <c r="AW12" s="52">
        <f>$BI$14*((AJ12)-$BD$5)/$BD$6+$BI$15*((AK12)-$BD$7)/$BD$8+$BI$16</f>
        <v/>
      </c>
      <c r="AX12" s="51">
        <f>1/(1+EXP(-AW12))</f>
        <v/>
      </c>
      <c r="AY12" s="52">
        <f>$BJ$14*((AJ12)-$BD$5)/$BD$6+$BJ$15*((AK12)-$BD$7)/$BD$8+$BJ$16</f>
        <v/>
      </c>
      <c r="AZ12" s="51">
        <f>1/(1+EXP(-AY12))</f>
        <v/>
      </c>
      <c r="BA12" s="52">
        <f>$BK$14*((AJ12)-$BD$5)/$BD$6+$BK$15*((AK12)-$BD$7)/$BD$8+$BK$16</f>
        <v/>
      </c>
      <c r="BB12" s="51">
        <f>1/(1+EXP(-BA12))</f>
        <v/>
      </c>
      <c r="BC12" s="40" t="inlineStr">
        <is>
          <t>NEWTON ITERATIONS (start at 0; each column solves the penalized IRLS step from the previous)</t>
        </is>
      </c>
    </row>
    <row r="13" ht="15" customHeight="1" s="35">
      <c r="A13" s="48">
        <f>'4_Seq_Features'!A11</f>
        <v/>
      </c>
      <c r="B13" s="55">
        <f>'4_Seq_Features'!F11</f>
        <v/>
      </c>
      <c r="C13" s="48">
        <f>'4_Seq_Features'!E11</f>
        <v/>
      </c>
      <c r="D13" s="52">
        <f>$U$12*((B13)-$U$5)/$U$6+$U$13</f>
        <v/>
      </c>
      <c r="E13" s="51">
        <f>1/(1+EXP(-D13))</f>
        <v/>
      </c>
      <c r="F13" s="52">
        <f>$V$12*((B13)-$U$5)/$U$6+$V$13</f>
        <v/>
      </c>
      <c r="G13" s="51">
        <f>1/(1+EXP(-F13))</f>
        <v/>
      </c>
      <c r="H13" s="52">
        <f>$W$12*((B13)-$U$5)/$U$6+$W$13</f>
        <v/>
      </c>
      <c r="I13" s="51">
        <f>1/(1+EXP(-H13))</f>
        <v/>
      </c>
      <c r="J13" s="52">
        <f>$X$12*((B13)-$U$5)/$U$6+$X$13</f>
        <v/>
      </c>
      <c r="K13" s="51">
        <f>1/(1+EXP(-J13))</f>
        <v/>
      </c>
      <c r="L13" s="52">
        <f>$Y$12*((B13)-$U$5)/$U$6+$Y$13</f>
        <v/>
      </c>
      <c r="M13" s="51">
        <f>1/(1+EXP(-L13))</f>
        <v/>
      </c>
      <c r="N13" s="52">
        <f>$Z$12*((B13)-$U$5)/$U$6+$Z$13</f>
        <v/>
      </c>
      <c r="O13" s="51">
        <f>1/(1+EXP(-N13))</f>
        <v/>
      </c>
      <c r="P13" s="52">
        <f>$AA$12*((B13)-$U$5)/$U$6+$AA$13</f>
        <v/>
      </c>
      <c r="Q13" s="51">
        <f>1/(1+EXP(-P13))</f>
        <v/>
      </c>
      <c r="R13" s="52">
        <f>$AB$12*((B13)-$U$5)/$U$6+$AB$13</f>
        <v/>
      </c>
      <c r="S13" s="51">
        <f>1/(1+EXP(-R13))</f>
        <v/>
      </c>
      <c r="T13" s="40" t="inlineStr">
        <is>
          <t>b (intercept)</t>
        </is>
      </c>
      <c r="U13" s="42" t="n">
        <v>0</v>
      </c>
      <c r="V13" s="58">
        <f>$U$13-((AD17*AE16-AD16*AE17)/(AE16*AE18-AE17*AE17))</f>
        <v/>
      </c>
      <c r="W13" s="58">
        <f>$V$13-((AD20*AE19-AD19*AE20)/(AE19*AE21-AE20*AE20))</f>
        <v/>
      </c>
      <c r="X13" s="58">
        <f>$W$13-((AD23*AE22-AD22*AE23)/(AE22*AE24-AE23*AE23))</f>
        <v/>
      </c>
      <c r="Y13" s="58">
        <f>$X$13-((AD26*AE25-AD25*AE26)/(AE25*AE27-AE26*AE26))</f>
        <v/>
      </c>
      <c r="Z13" s="58">
        <f>$Y$13-((AD29*AE28-AD28*AE29)/(AE28*AE30-AE29*AE29))</f>
        <v/>
      </c>
      <c r="AA13" s="58">
        <f>$Z$13-((AD32*AE31-AD31*AE32)/(AE31*AE33-AE32*AE32))</f>
        <v/>
      </c>
      <c r="AB13" s="58">
        <f>$AA$13-((AD35*AE34-AD34*AE35)/(AE34*AE36-AE35*AE35))</f>
        <v/>
      </c>
      <c r="AC13" s="59">
        <f>$AB$13-((AD38*AE37-AD37*AE38)/(AE37*AE39-AE38*AE38))</f>
        <v/>
      </c>
      <c r="AI13" s="48">
        <f>'4_Seq_Features'!A11</f>
        <v/>
      </c>
      <c r="AJ13" s="55">
        <f>'4_Seq_Features'!G11</f>
        <v/>
      </c>
      <c r="AK13" s="55">
        <f>'4_Seq_Features'!H11</f>
        <v/>
      </c>
      <c r="AL13" s="48">
        <f>'4_Seq_Features'!E11</f>
        <v/>
      </c>
      <c r="AM13" s="52">
        <f>$BD$14*((AJ13)-$BD$5)/$BD$6+$BD$15*((AK13)-$BD$7)/$BD$8+$BD$16</f>
        <v/>
      </c>
      <c r="AN13" s="51">
        <f>1/(1+EXP(-AM13))</f>
        <v/>
      </c>
      <c r="AO13" s="52">
        <f>$BE$14*((AJ13)-$BD$5)/$BD$6+$BE$15*((AK13)-$BD$7)/$BD$8+$BE$16</f>
        <v/>
      </c>
      <c r="AP13" s="51">
        <f>1/(1+EXP(-AO13))</f>
        <v/>
      </c>
      <c r="AQ13" s="52">
        <f>$BF$14*((AJ13)-$BD$5)/$BD$6+$BF$15*((AK13)-$BD$7)/$BD$8+$BF$16</f>
        <v/>
      </c>
      <c r="AR13" s="51">
        <f>1/(1+EXP(-AQ13))</f>
        <v/>
      </c>
      <c r="AS13" s="52">
        <f>$BG$14*((AJ13)-$BD$5)/$BD$6+$BG$15*((AK13)-$BD$7)/$BD$8+$BG$16</f>
        <v/>
      </c>
      <c r="AT13" s="51">
        <f>1/(1+EXP(-AS13))</f>
        <v/>
      </c>
      <c r="AU13" s="52">
        <f>$BH$14*((AJ13)-$BD$5)/$BD$6+$BH$15*((AK13)-$BD$7)/$BD$8+$BH$16</f>
        <v/>
      </c>
      <c r="AV13" s="51">
        <f>1/(1+EXP(-AU13))</f>
        <v/>
      </c>
      <c r="AW13" s="52">
        <f>$BI$14*((AJ13)-$BD$5)/$BD$6+$BI$15*((AK13)-$BD$7)/$BD$8+$BI$16</f>
        <v/>
      </c>
      <c r="AX13" s="51">
        <f>1/(1+EXP(-AW13))</f>
        <v/>
      </c>
      <c r="AY13" s="52">
        <f>$BJ$14*((AJ13)-$BD$5)/$BD$6+$BJ$15*((AK13)-$BD$7)/$BD$8+$BJ$16</f>
        <v/>
      </c>
      <c r="AZ13" s="51">
        <f>1/(1+EXP(-AY13))</f>
        <v/>
      </c>
      <c r="BA13" s="52">
        <f>$BK$14*((AJ13)-$BD$5)/$BD$6+$BK$15*((AK13)-$BD$7)/$BD$8+$BK$16</f>
        <v/>
      </c>
      <c r="BB13" s="51">
        <f>1/(1+EXP(-BA13))</f>
        <v/>
      </c>
      <c r="BC13" s="41" t="inlineStr">
        <is>
          <t>param</t>
        </is>
      </c>
      <c r="BD13" s="41" t="inlineStr">
        <is>
          <t>it 0</t>
        </is>
      </c>
      <c r="BE13" s="41" t="inlineStr">
        <is>
          <t>it 1</t>
        </is>
      </c>
      <c r="BF13" s="41" t="inlineStr">
        <is>
          <t>it 2</t>
        </is>
      </c>
      <c r="BG13" s="41" t="inlineStr">
        <is>
          <t>it 3</t>
        </is>
      </c>
      <c r="BH13" s="41" t="inlineStr">
        <is>
          <t>it 4</t>
        </is>
      </c>
      <c r="BI13" s="41" t="inlineStr">
        <is>
          <t>it 5</t>
        </is>
      </c>
      <c r="BJ13" s="41" t="inlineStr">
        <is>
          <t>it 6</t>
        </is>
      </c>
      <c r="BK13" s="41" t="inlineStr">
        <is>
          <t>it 7</t>
        </is>
      </c>
      <c r="BL13" s="41" t="inlineStr">
        <is>
          <t>it 8</t>
        </is>
      </c>
    </row>
    <row r="14" ht="15" customHeight="1" s="35">
      <c r="A14" s="48">
        <f>'4_Seq_Features'!A12</f>
        <v/>
      </c>
      <c r="B14" s="55">
        <f>'4_Seq_Features'!F12</f>
        <v/>
      </c>
      <c r="C14" s="48">
        <f>'4_Seq_Features'!E12</f>
        <v/>
      </c>
      <c r="D14" s="52">
        <f>$U$12*((B14)-$U$5)/$U$6+$U$13</f>
        <v/>
      </c>
      <c r="E14" s="51">
        <f>1/(1+EXP(-D14))</f>
        <v/>
      </c>
      <c r="F14" s="52">
        <f>$V$12*((B14)-$U$5)/$U$6+$V$13</f>
        <v/>
      </c>
      <c r="G14" s="51">
        <f>1/(1+EXP(-F14))</f>
        <v/>
      </c>
      <c r="H14" s="52">
        <f>$W$12*((B14)-$U$5)/$U$6+$W$13</f>
        <v/>
      </c>
      <c r="I14" s="51">
        <f>1/(1+EXP(-H14))</f>
        <v/>
      </c>
      <c r="J14" s="52">
        <f>$X$12*((B14)-$U$5)/$U$6+$X$13</f>
        <v/>
      </c>
      <c r="K14" s="51">
        <f>1/(1+EXP(-J14))</f>
        <v/>
      </c>
      <c r="L14" s="52">
        <f>$Y$12*((B14)-$U$5)/$U$6+$Y$13</f>
        <v/>
      </c>
      <c r="M14" s="51">
        <f>1/(1+EXP(-L14))</f>
        <v/>
      </c>
      <c r="N14" s="52">
        <f>$Z$12*((B14)-$U$5)/$U$6+$Z$13</f>
        <v/>
      </c>
      <c r="O14" s="51">
        <f>1/(1+EXP(-N14))</f>
        <v/>
      </c>
      <c r="P14" s="52">
        <f>$AA$12*((B14)-$U$5)/$U$6+$AA$13</f>
        <v/>
      </c>
      <c r="Q14" s="51">
        <f>1/(1+EXP(-P14))</f>
        <v/>
      </c>
      <c r="R14" s="52">
        <f>$AB$12*((B14)-$U$5)/$U$6+$AB$13</f>
        <v/>
      </c>
      <c r="S14" s="51">
        <f>1/(1+EXP(-R14))</f>
        <v/>
      </c>
      <c r="AI14" s="48">
        <f>'4_Seq_Features'!A12</f>
        <v/>
      </c>
      <c r="AJ14" s="55">
        <f>'4_Seq_Features'!G12</f>
        <v/>
      </c>
      <c r="AK14" s="55">
        <f>'4_Seq_Features'!H12</f>
        <v/>
      </c>
      <c r="AL14" s="48">
        <f>'4_Seq_Features'!E12</f>
        <v/>
      </c>
      <c r="AM14" s="52">
        <f>$BD$14*((AJ14)-$BD$5)/$BD$6+$BD$15*((AK14)-$BD$7)/$BD$8+$BD$16</f>
        <v/>
      </c>
      <c r="AN14" s="51">
        <f>1/(1+EXP(-AM14))</f>
        <v/>
      </c>
      <c r="AO14" s="52">
        <f>$BE$14*((AJ14)-$BD$5)/$BD$6+$BE$15*((AK14)-$BD$7)/$BD$8+$BE$16</f>
        <v/>
      </c>
      <c r="AP14" s="51">
        <f>1/(1+EXP(-AO14))</f>
        <v/>
      </c>
      <c r="AQ14" s="52">
        <f>$BF$14*((AJ14)-$BD$5)/$BD$6+$BF$15*((AK14)-$BD$7)/$BD$8+$BF$16</f>
        <v/>
      </c>
      <c r="AR14" s="51">
        <f>1/(1+EXP(-AQ14))</f>
        <v/>
      </c>
      <c r="AS14" s="52">
        <f>$BG$14*((AJ14)-$BD$5)/$BD$6+$BG$15*((AK14)-$BD$7)/$BD$8+$BG$16</f>
        <v/>
      </c>
      <c r="AT14" s="51">
        <f>1/(1+EXP(-AS14))</f>
        <v/>
      </c>
      <c r="AU14" s="52">
        <f>$BH$14*((AJ14)-$BD$5)/$BD$6+$BH$15*((AK14)-$BD$7)/$BD$8+$BH$16</f>
        <v/>
      </c>
      <c r="AV14" s="51">
        <f>1/(1+EXP(-AU14))</f>
        <v/>
      </c>
      <c r="AW14" s="52">
        <f>$BI$14*((AJ14)-$BD$5)/$BD$6+$BI$15*((AK14)-$BD$7)/$BD$8+$BI$16</f>
        <v/>
      </c>
      <c r="AX14" s="51">
        <f>1/(1+EXP(-AW14))</f>
        <v/>
      </c>
      <c r="AY14" s="52">
        <f>$BJ$14*((AJ14)-$BD$5)/$BD$6+$BJ$15*((AK14)-$BD$7)/$BD$8+$BJ$16</f>
        <v/>
      </c>
      <c r="AZ14" s="51">
        <f>1/(1+EXP(-AY14))</f>
        <v/>
      </c>
      <c r="BA14" s="52">
        <f>$BK$14*((AJ14)-$BD$5)/$BD$6+$BK$15*((AK14)-$BD$7)/$BD$8+$BK$16</f>
        <v/>
      </c>
      <c r="BB14" s="51">
        <f>1/(1+EXP(-BA14))</f>
        <v/>
      </c>
      <c r="BC14" s="40" t="inlineStr">
        <is>
          <t>w_bt</t>
        </is>
      </c>
      <c r="BD14" s="42" t="n">
        <v>0</v>
      </c>
      <c r="BE14" s="58">
        <f>$BD$14-(((BN22*BN24-BN23*BN23)*BM19+(BN21*BN23-BN20*BN24)*BM20+(BN20*BN23-BN21*BN22)*BM21)/(BN19*(BN22*BN24-BN23*BN23)-BN20*(BN20*BN24-BN23*BN21)+BN21*(BN20*BN23-BN22*BN21)))</f>
        <v/>
      </c>
      <c r="BF14" s="58">
        <f>$BE$14-(((BN31*BN33-BN32*BN32)*BM28+(BN30*BN32-BN29*BN33)*BM29+(BN29*BN32-BN30*BN31)*BM30)/(BN28*(BN31*BN33-BN32*BN32)-BN29*(BN29*BN33-BN32*BN30)+BN30*(BN29*BN32-BN31*BN30)))</f>
        <v/>
      </c>
      <c r="BG14" s="58">
        <f>$BF$14-(((BN40*BN42-BN41*BN41)*BM37+(BN39*BN41-BN38*BN42)*BM38+(BN38*BN41-BN39*BN40)*BM39)/(BN37*(BN40*BN42-BN41*BN41)-BN38*(BN38*BN42-BN41*BN39)+BN39*(BN38*BN41-BN40*BN39)))</f>
        <v/>
      </c>
      <c r="BH14" s="58">
        <f>$BG$14-(((BN49*BN51-BN50*BN50)*BM46+(BN48*BN50-BN47*BN51)*BM47+(BN47*BN50-BN48*BN49)*BM48)/(BN46*(BN49*BN51-BN50*BN50)-BN47*(BN47*BN51-BN50*BN48)+BN48*(BN47*BN50-BN49*BN48)))</f>
        <v/>
      </c>
      <c r="BI14" s="58">
        <f>$BH$14-(((BN58*BN60-BN59*BN59)*BM55+(BN57*BN59-BN56*BN60)*BM56+(BN56*BN59-BN57*BN58)*BM57)/(BN55*(BN58*BN60-BN59*BN59)-BN56*(BN56*BN60-BN59*BN57)+BN57*(BN56*BN59-BN58*BN57)))</f>
        <v/>
      </c>
      <c r="BJ14" s="58">
        <f>$BI$14-(((BN67*BN69-BN68*BN68)*BM64+(BN66*BN68-BN65*BN69)*BM65+(BN65*BN68-BN66*BN67)*BM66)/(BN64*(BN67*BN69-BN68*BN68)-BN65*(BN65*BN69-BN68*BN66)+BN66*(BN65*BN68-BN67*BN66)))</f>
        <v/>
      </c>
      <c r="BK14" s="58">
        <f>$BJ$14-(((BN76*BN78-BN77*BN77)*BM73+(BN75*BN77-BN74*BN78)*BM74+(BN74*BN77-BN75*BN76)*BM75)/(BN73*(BN76*BN78-BN77*BN77)-BN74*(BN74*BN78-BN77*BN75)+BN75*(BN74*BN77-BN76*BN75)))</f>
        <v/>
      </c>
      <c r="BL14" s="59">
        <f>$BK$14-(((BN85*BN87-BN86*BN86)*BM82+(BN84*BN86-BN83*BN87)*BM83+(BN83*BN86-BN84*BN85)*BM84)/(BN82*(BN85*BN87-BN86*BN86)-BN83*(BN83*BN87-BN86*BN84)+BN84*(BN83*BN86-BN85*BN84)))</f>
        <v/>
      </c>
    </row>
    <row r="15" ht="15" customHeight="1" s="35">
      <c r="A15" s="48">
        <f>'4_Seq_Features'!A13</f>
        <v/>
      </c>
      <c r="B15" s="55">
        <f>'4_Seq_Features'!F13</f>
        <v/>
      </c>
      <c r="C15" s="48">
        <f>'4_Seq_Features'!E13</f>
        <v/>
      </c>
      <c r="D15" s="52">
        <f>$U$12*((B15)-$U$5)/$U$6+$U$13</f>
        <v/>
      </c>
      <c r="E15" s="51">
        <f>1/(1+EXP(-D15))</f>
        <v/>
      </c>
      <c r="F15" s="52">
        <f>$V$12*((B15)-$U$5)/$U$6+$V$13</f>
        <v/>
      </c>
      <c r="G15" s="51">
        <f>1/(1+EXP(-F15))</f>
        <v/>
      </c>
      <c r="H15" s="52">
        <f>$W$12*((B15)-$U$5)/$U$6+$W$13</f>
        <v/>
      </c>
      <c r="I15" s="51">
        <f>1/(1+EXP(-H15))</f>
        <v/>
      </c>
      <c r="J15" s="52">
        <f>$X$12*((B15)-$U$5)/$U$6+$X$13</f>
        <v/>
      </c>
      <c r="K15" s="51">
        <f>1/(1+EXP(-J15))</f>
        <v/>
      </c>
      <c r="L15" s="52">
        <f>$Y$12*((B15)-$U$5)/$U$6+$Y$13</f>
        <v/>
      </c>
      <c r="M15" s="51">
        <f>1/(1+EXP(-L15))</f>
        <v/>
      </c>
      <c r="N15" s="52">
        <f>$Z$12*((B15)-$U$5)/$U$6+$Z$13</f>
        <v/>
      </c>
      <c r="O15" s="51">
        <f>1/(1+EXP(-N15))</f>
        <v/>
      </c>
      <c r="P15" s="52">
        <f>$AA$12*((B15)-$U$5)/$U$6+$AA$13</f>
        <v/>
      </c>
      <c r="Q15" s="51">
        <f>1/(1+EXP(-P15))</f>
        <v/>
      </c>
      <c r="R15" s="52">
        <f>$AB$12*((B15)-$U$5)/$U$6+$AB$13</f>
        <v/>
      </c>
      <c r="S15" s="51">
        <f>1/(1+EXP(-R15))</f>
        <v/>
      </c>
      <c r="T15" s="37" t="inlineStr">
        <is>
          <t>per-iteration gradient &amp; Hessian (SUMPRODUCTs over all rows) and closed-form solve</t>
        </is>
      </c>
      <c r="AI15" s="48">
        <f>'4_Seq_Features'!A13</f>
        <v/>
      </c>
      <c r="AJ15" s="55">
        <f>'4_Seq_Features'!G13</f>
        <v/>
      </c>
      <c r="AK15" s="55">
        <f>'4_Seq_Features'!H13</f>
        <v/>
      </c>
      <c r="AL15" s="48">
        <f>'4_Seq_Features'!E13</f>
        <v/>
      </c>
      <c r="AM15" s="52">
        <f>$BD$14*((AJ15)-$BD$5)/$BD$6+$BD$15*((AK15)-$BD$7)/$BD$8+$BD$16</f>
        <v/>
      </c>
      <c r="AN15" s="51">
        <f>1/(1+EXP(-AM15))</f>
        <v/>
      </c>
      <c r="AO15" s="52">
        <f>$BE$14*((AJ15)-$BD$5)/$BD$6+$BE$15*((AK15)-$BD$7)/$BD$8+$BE$16</f>
        <v/>
      </c>
      <c r="AP15" s="51">
        <f>1/(1+EXP(-AO15))</f>
        <v/>
      </c>
      <c r="AQ15" s="52">
        <f>$BF$14*((AJ15)-$BD$5)/$BD$6+$BF$15*((AK15)-$BD$7)/$BD$8+$BF$16</f>
        <v/>
      </c>
      <c r="AR15" s="51">
        <f>1/(1+EXP(-AQ15))</f>
        <v/>
      </c>
      <c r="AS15" s="52">
        <f>$BG$14*((AJ15)-$BD$5)/$BD$6+$BG$15*((AK15)-$BD$7)/$BD$8+$BG$16</f>
        <v/>
      </c>
      <c r="AT15" s="51">
        <f>1/(1+EXP(-AS15))</f>
        <v/>
      </c>
      <c r="AU15" s="52">
        <f>$BH$14*((AJ15)-$BD$5)/$BD$6+$BH$15*((AK15)-$BD$7)/$BD$8+$BH$16</f>
        <v/>
      </c>
      <c r="AV15" s="51">
        <f>1/(1+EXP(-AU15))</f>
        <v/>
      </c>
      <c r="AW15" s="52">
        <f>$BI$14*((AJ15)-$BD$5)/$BD$6+$BI$15*((AK15)-$BD$7)/$BD$8+$BI$16</f>
        <v/>
      </c>
      <c r="AX15" s="51">
        <f>1/(1+EXP(-AW15))</f>
        <v/>
      </c>
      <c r="AY15" s="52">
        <f>$BJ$14*((AJ15)-$BD$5)/$BD$6+$BJ$15*((AK15)-$BD$7)/$BD$8+$BJ$16</f>
        <v/>
      </c>
      <c r="AZ15" s="51">
        <f>1/(1+EXP(-AY15))</f>
        <v/>
      </c>
      <c r="BA15" s="52">
        <f>$BK$14*((AJ15)-$BD$5)/$BD$6+$BK$15*((AK15)-$BD$7)/$BD$8+$BK$16</f>
        <v/>
      </c>
      <c r="BB15" s="51">
        <f>1/(1+EXP(-BA15))</f>
        <v/>
      </c>
      <c r="BC15" s="40" t="inlineStr">
        <is>
          <t>w_trend</t>
        </is>
      </c>
      <c r="BD15" s="42" t="n">
        <v>0</v>
      </c>
      <c r="BE15" s="58">
        <f>$BD$15-(((BN21*BN23-BN20*BN24)*BM19+(BN19*BN24-BN21*BN21)*BM20+(BN21*BN20-BN19*BN23)*BM21)/(BN19*(BN22*BN24-BN23*BN23)-BN20*(BN20*BN24-BN23*BN21)+BN21*(BN20*BN23-BN22*BN21)))</f>
        <v/>
      </c>
      <c r="BF15" s="58">
        <f>$BE$15-(((BN30*BN32-BN29*BN33)*BM28+(BN28*BN33-BN30*BN30)*BM29+(BN30*BN29-BN28*BN32)*BM30)/(BN28*(BN31*BN33-BN32*BN32)-BN29*(BN29*BN33-BN32*BN30)+BN30*(BN29*BN32-BN31*BN30)))</f>
        <v/>
      </c>
      <c r="BG15" s="58">
        <f>$BF$15-(((BN39*BN41-BN38*BN42)*BM37+(BN37*BN42-BN39*BN39)*BM38+(BN39*BN38-BN37*BN41)*BM39)/(BN37*(BN40*BN42-BN41*BN41)-BN38*(BN38*BN42-BN41*BN39)+BN39*(BN38*BN41-BN40*BN39)))</f>
        <v/>
      </c>
      <c r="BH15" s="58">
        <f>$BG$15-(((BN48*BN50-BN47*BN51)*BM46+(BN46*BN51-BN48*BN48)*BM47+(BN48*BN47-BN46*BN50)*BM48)/(BN46*(BN49*BN51-BN50*BN50)-BN47*(BN47*BN51-BN50*BN48)+BN48*(BN47*BN50-BN49*BN48)))</f>
        <v/>
      </c>
      <c r="BI15" s="58">
        <f>$BH$15-(((BN57*BN59-BN56*BN60)*BM55+(BN55*BN60-BN57*BN57)*BM56+(BN57*BN56-BN55*BN59)*BM57)/(BN55*(BN58*BN60-BN59*BN59)-BN56*(BN56*BN60-BN59*BN57)+BN57*(BN56*BN59-BN58*BN57)))</f>
        <v/>
      </c>
      <c r="BJ15" s="58">
        <f>$BI$15-(((BN66*BN68-BN65*BN69)*BM64+(BN64*BN69-BN66*BN66)*BM65+(BN66*BN65-BN64*BN68)*BM66)/(BN64*(BN67*BN69-BN68*BN68)-BN65*(BN65*BN69-BN68*BN66)+BN66*(BN65*BN68-BN67*BN66)))</f>
        <v/>
      </c>
      <c r="BK15" s="58">
        <f>$BJ$15-(((BN75*BN77-BN74*BN78)*BM73+(BN73*BN78-BN75*BN75)*BM74+(BN75*BN74-BN73*BN77)*BM75)/(BN73*(BN76*BN78-BN77*BN77)-BN74*(BN74*BN78-BN77*BN75)+BN75*(BN74*BN77-BN76*BN75)))</f>
        <v/>
      </c>
      <c r="BL15" s="59">
        <f>$BK$15-(((BN84*BN86-BN83*BN87)*BM82+(BN82*BN87-BN84*BN84)*BM83+(BN84*BN83-BN82*BN86)*BM84)/(BN82*(BN85*BN87-BN86*BN86)-BN83*(BN83*BN87-BN86*BN84)+BN84*(BN83*BN86-BN85*BN84)))</f>
        <v/>
      </c>
    </row>
    <row r="16" ht="15" customHeight="1" s="35">
      <c r="A16" s="48">
        <f>'4_Seq_Features'!A14</f>
        <v/>
      </c>
      <c r="B16" s="55">
        <f>'4_Seq_Features'!F14</f>
        <v/>
      </c>
      <c r="C16" s="48">
        <f>'4_Seq_Features'!E14</f>
        <v/>
      </c>
      <c r="D16" s="52">
        <f>$U$12*((B16)-$U$5)/$U$6+$U$13</f>
        <v/>
      </c>
      <c r="E16" s="51">
        <f>1/(1+EXP(-D16))</f>
        <v/>
      </c>
      <c r="F16" s="52">
        <f>$V$12*((B16)-$U$5)/$U$6+$V$13</f>
        <v/>
      </c>
      <c r="G16" s="51">
        <f>1/(1+EXP(-F16))</f>
        <v/>
      </c>
      <c r="H16" s="52">
        <f>$W$12*((B16)-$U$5)/$U$6+$W$13</f>
        <v/>
      </c>
      <c r="I16" s="51">
        <f>1/(1+EXP(-H16))</f>
        <v/>
      </c>
      <c r="J16" s="52">
        <f>$X$12*((B16)-$U$5)/$U$6+$X$13</f>
        <v/>
      </c>
      <c r="K16" s="51">
        <f>1/(1+EXP(-J16))</f>
        <v/>
      </c>
      <c r="L16" s="52">
        <f>$Y$12*((B16)-$U$5)/$U$6+$Y$13</f>
        <v/>
      </c>
      <c r="M16" s="51">
        <f>1/(1+EXP(-L16))</f>
        <v/>
      </c>
      <c r="N16" s="52">
        <f>$Z$12*((B16)-$U$5)/$U$6+$Z$13</f>
        <v/>
      </c>
      <c r="O16" s="51">
        <f>1/(1+EXP(-N16))</f>
        <v/>
      </c>
      <c r="P16" s="52">
        <f>$AA$12*((B16)-$U$5)/$U$6+$AA$13</f>
        <v/>
      </c>
      <c r="Q16" s="51">
        <f>1/(1+EXP(-P16))</f>
        <v/>
      </c>
      <c r="R16" s="52">
        <f>$AB$12*((B16)-$U$5)/$U$6+$AB$13</f>
        <v/>
      </c>
      <c r="S16" s="51">
        <f>1/(1+EXP(-R16))</f>
        <v/>
      </c>
      <c r="AD16" s="60">
        <f>SUMPRODUCT((E$5:E$899-C$5:C$899)*((B$5:B$899-$U$5)/$U$6))*'2_Params'!$B$14+$U$12</f>
        <v/>
      </c>
      <c r="AE16" s="60">
        <f>SUMPRODUCT((E$5:E$899*(1-E$5:E$899))*((B$5:B$899-$U$5)/$U$6)*((B$5:B$899-$U$5)/$U$6))*'2_Params'!$B$14+1</f>
        <v/>
      </c>
      <c r="AI16" s="48">
        <f>'4_Seq_Features'!A14</f>
        <v/>
      </c>
      <c r="AJ16" s="55">
        <f>'4_Seq_Features'!G14</f>
        <v/>
      </c>
      <c r="AK16" s="55">
        <f>'4_Seq_Features'!H14</f>
        <v/>
      </c>
      <c r="AL16" s="48">
        <f>'4_Seq_Features'!E14</f>
        <v/>
      </c>
      <c r="AM16" s="52">
        <f>$BD$14*((AJ16)-$BD$5)/$BD$6+$BD$15*((AK16)-$BD$7)/$BD$8+$BD$16</f>
        <v/>
      </c>
      <c r="AN16" s="51">
        <f>1/(1+EXP(-AM16))</f>
        <v/>
      </c>
      <c r="AO16" s="52">
        <f>$BE$14*((AJ16)-$BD$5)/$BD$6+$BE$15*((AK16)-$BD$7)/$BD$8+$BE$16</f>
        <v/>
      </c>
      <c r="AP16" s="51">
        <f>1/(1+EXP(-AO16))</f>
        <v/>
      </c>
      <c r="AQ16" s="52">
        <f>$BF$14*((AJ16)-$BD$5)/$BD$6+$BF$15*((AK16)-$BD$7)/$BD$8+$BF$16</f>
        <v/>
      </c>
      <c r="AR16" s="51">
        <f>1/(1+EXP(-AQ16))</f>
        <v/>
      </c>
      <c r="AS16" s="52">
        <f>$BG$14*((AJ16)-$BD$5)/$BD$6+$BG$15*((AK16)-$BD$7)/$BD$8+$BG$16</f>
        <v/>
      </c>
      <c r="AT16" s="51">
        <f>1/(1+EXP(-AS16))</f>
        <v/>
      </c>
      <c r="AU16" s="52">
        <f>$BH$14*((AJ16)-$BD$5)/$BD$6+$BH$15*((AK16)-$BD$7)/$BD$8+$BH$16</f>
        <v/>
      </c>
      <c r="AV16" s="51">
        <f>1/(1+EXP(-AU16))</f>
        <v/>
      </c>
      <c r="AW16" s="52">
        <f>$BI$14*((AJ16)-$BD$5)/$BD$6+$BI$15*((AK16)-$BD$7)/$BD$8+$BI$16</f>
        <v/>
      </c>
      <c r="AX16" s="51">
        <f>1/(1+EXP(-AW16))</f>
        <v/>
      </c>
      <c r="AY16" s="52">
        <f>$BJ$14*((AJ16)-$BD$5)/$BD$6+$BJ$15*((AK16)-$BD$7)/$BD$8+$BJ$16</f>
        <v/>
      </c>
      <c r="AZ16" s="51">
        <f>1/(1+EXP(-AY16))</f>
        <v/>
      </c>
      <c r="BA16" s="52">
        <f>$BK$14*((AJ16)-$BD$5)/$BD$6+$BK$15*((AK16)-$BD$7)/$BD$8+$BK$16</f>
        <v/>
      </c>
      <c r="BB16" s="51">
        <f>1/(1+EXP(-BA16))</f>
        <v/>
      </c>
      <c r="BC16" s="40" t="inlineStr">
        <is>
          <t>b (intercept)</t>
        </is>
      </c>
      <c r="BD16" s="42" t="n">
        <v>0</v>
      </c>
      <c r="BE16" s="58">
        <f>$BD$16-(((BN20*BN23-BN21*BN22)*BM19+(BN21*BN20-BN19*BN23)*BM20+(BN19*BN22-BN20*BN20)*BM21)/(BN19*(BN22*BN24-BN23*BN23)-BN20*(BN20*BN24-BN23*BN21)+BN21*(BN20*BN23-BN22*BN21)))</f>
        <v/>
      </c>
      <c r="BF16" s="58">
        <f>$BE$16-(((BN29*BN32-BN30*BN31)*BM28+(BN30*BN29-BN28*BN32)*BM29+(BN28*BN31-BN29*BN29)*BM30)/(BN28*(BN31*BN33-BN32*BN32)-BN29*(BN29*BN33-BN32*BN30)+BN30*(BN29*BN32-BN31*BN30)))</f>
        <v/>
      </c>
      <c r="BG16" s="58">
        <f>$BF$16-(((BN38*BN41-BN39*BN40)*BM37+(BN39*BN38-BN37*BN41)*BM38+(BN37*BN40-BN38*BN38)*BM39)/(BN37*(BN40*BN42-BN41*BN41)-BN38*(BN38*BN42-BN41*BN39)+BN39*(BN38*BN41-BN40*BN39)))</f>
        <v/>
      </c>
      <c r="BH16" s="58">
        <f>$BG$16-(((BN47*BN50-BN48*BN49)*BM46+(BN48*BN47-BN46*BN50)*BM47+(BN46*BN49-BN47*BN47)*BM48)/(BN46*(BN49*BN51-BN50*BN50)-BN47*(BN47*BN51-BN50*BN48)+BN48*(BN47*BN50-BN49*BN48)))</f>
        <v/>
      </c>
      <c r="BI16" s="58">
        <f>$BH$16-(((BN56*BN59-BN57*BN58)*BM55+(BN57*BN56-BN55*BN59)*BM56+(BN55*BN58-BN56*BN56)*BM57)/(BN55*(BN58*BN60-BN59*BN59)-BN56*(BN56*BN60-BN59*BN57)+BN57*(BN56*BN59-BN58*BN57)))</f>
        <v/>
      </c>
      <c r="BJ16" s="58">
        <f>$BI$16-(((BN65*BN68-BN66*BN67)*BM64+(BN66*BN65-BN64*BN68)*BM65+(BN64*BN67-BN65*BN65)*BM66)/(BN64*(BN67*BN69-BN68*BN68)-BN65*(BN65*BN69-BN68*BN66)+BN66*(BN65*BN68-BN67*BN66)))</f>
        <v/>
      </c>
      <c r="BK16" s="58">
        <f>$BJ$16-(((BN74*BN77-BN75*BN76)*BM73+(BN75*BN74-BN73*BN77)*BM74+(BN73*BN76-BN74*BN74)*BM75)/(BN73*(BN76*BN78-BN77*BN77)-BN74*(BN74*BN78-BN77*BN75)+BN75*(BN74*BN77-BN76*BN75)))</f>
        <v/>
      </c>
      <c r="BL16" s="59">
        <f>$BK$16-(((BN83*BN86-BN84*BN85)*BM82+(BN84*BN83-BN82*BN86)*BM83+(BN82*BN85-BN83*BN83)*BM84)/(BN82*(BN85*BN87-BN86*BN86)-BN83*(BN83*BN87-BN86*BN84)+BN84*(BN83*BN86-BN85*BN84)))</f>
        <v/>
      </c>
    </row>
    <row r="17" ht="15" customHeight="1" s="35">
      <c r="A17" s="48">
        <f>'4_Seq_Features'!A15</f>
        <v/>
      </c>
      <c r="B17" s="55">
        <f>'4_Seq_Features'!F15</f>
        <v/>
      </c>
      <c r="C17" s="48">
        <f>'4_Seq_Features'!E15</f>
        <v/>
      </c>
      <c r="D17" s="52">
        <f>$U$12*((B17)-$U$5)/$U$6+$U$13</f>
        <v/>
      </c>
      <c r="E17" s="51">
        <f>1/(1+EXP(-D17))</f>
        <v/>
      </c>
      <c r="F17" s="52">
        <f>$V$12*((B17)-$U$5)/$U$6+$V$13</f>
        <v/>
      </c>
      <c r="G17" s="51">
        <f>1/(1+EXP(-F17))</f>
        <v/>
      </c>
      <c r="H17" s="52">
        <f>$W$12*((B17)-$U$5)/$U$6+$W$13</f>
        <v/>
      </c>
      <c r="I17" s="51">
        <f>1/(1+EXP(-H17))</f>
        <v/>
      </c>
      <c r="J17" s="52">
        <f>$X$12*((B17)-$U$5)/$U$6+$X$13</f>
        <v/>
      </c>
      <c r="K17" s="51">
        <f>1/(1+EXP(-J17))</f>
        <v/>
      </c>
      <c r="L17" s="52">
        <f>$Y$12*((B17)-$U$5)/$U$6+$Y$13</f>
        <v/>
      </c>
      <c r="M17" s="51">
        <f>1/(1+EXP(-L17))</f>
        <v/>
      </c>
      <c r="N17" s="52">
        <f>$Z$12*((B17)-$U$5)/$U$6+$Z$13</f>
        <v/>
      </c>
      <c r="O17" s="51">
        <f>1/(1+EXP(-N17))</f>
        <v/>
      </c>
      <c r="P17" s="52">
        <f>$AA$12*((B17)-$U$5)/$U$6+$AA$13</f>
        <v/>
      </c>
      <c r="Q17" s="51">
        <f>1/(1+EXP(-P17))</f>
        <v/>
      </c>
      <c r="R17" s="52">
        <f>$AB$12*((B17)-$U$5)/$U$6+$AB$13</f>
        <v/>
      </c>
      <c r="S17" s="51">
        <f>1/(1+EXP(-R17))</f>
        <v/>
      </c>
      <c r="AD17" s="60">
        <f>SUMPRODUCT(E$5:E$899-C$5:C$899)*'2_Params'!$B$14+0</f>
        <v/>
      </c>
      <c r="AE17" s="60">
        <f>SUMPRODUCT((E$5:E$899*(1-E$5:E$899))*((B$5:B$899-$U$5)/$U$6)*1)*'2_Params'!$B$14</f>
        <v/>
      </c>
      <c r="AI17" s="48">
        <f>'4_Seq_Features'!A15</f>
        <v/>
      </c>
      <c r="AJ17" s="55">
        <f>'4_Seq_Features'!G15</f>
        <v/>
      </c>
      <c r="AK17" s="55">
        <f>'4_Seq_Features'!H15</f>
        <v/>
      </c>
      <c r="AL17" s="48">
        <f>'4_Seq_Features'!E15</f>
        <v/>
      </c>
      <c r="AM17" s="52">
        <f>$BD$14*((AJ17)-$BD$5)/$BD$6+$BD$15*((AK17)-$BD$7)/$BD$8+$BD$16</f>
        <v/>
      </c>
      <c r="AN17" s="51">
        <f>1/(1+EXP(-AM17))</f>
        <v/>
      </c>
      <c r="AO17" s="52">
        <f>$BE$14*((AJ17)-$BD$5)/$BD$6+$BE$15*((AK17)-$BD$7)/$BD$8+$BE$16</f>
        <v/>
      </c>
      <c r="AP17" s="51">
        <f>1/(1+EXP(-AO17))</f>
        <v/>
      </c>
      <c r="AQ17" s="52">
        <f>$BF$14*((AJ17)-$BD$5)/$BD$6+$BF$15*((AK17)-$BD$7)/$BD$8+$BF$16</f>
        <v/>
      </c>
      <c r="AR17" s="51">
        <f>1/(1+EXP(-AQ17))</f>
        <v/>
      </c>
      <c r="AS17" s="52">
        <f>$BG$14*((AJ17)-$BD$5)/$BD$6+$BG$15*((AK17)-$BD$7)/$BD$8+$BG$16</f>
        <v/>
      </c>
      <c r="AT17" s="51">
        <f>1/(1+EXP(-AS17))</f>
        <v/>
      </c>
      <c r="AU17" s="52">
        <f>$BH$14*((AJ17)-$BD$5)/$BD$6+$BH$15*((AK17)-$BD$7)/$BD$8+$BH$16</f>
        <v/>
      </c>
      <c r="AV17" s="51">
        <f>1/(1+EXP(-AU17))</f>
        <v/>
      </c>
      <c r="AW17" s="52">
        <f>$BI$14*((AJ17)-$BD$5)/$BD$6+$BI$15*((AK17)-$BD$7)/$BD$8+$BI$16</f>
        <v/>
      </c>
      <c r="AX17" s="51">
        <f>1/(1+EXP(-AW17))</f>
        <v/>
      </c>
      <c r="AY17" s="52">
        <f>$BJ$14*((AJ17)-$BD$5)/$BD$6+$BJ$15*((AK17)-$BD$7)/$BD$8+$BJ$16</f>
        <v/>
      </c>
      <c r="AZ17" s="51">
        <f>1/(1+EXP(-AY17))</f>
        <v/>
      </c>
      <c r="BA17" s="52">
        <f>$BK$14*((AJ17)-$BD$5)/$BD$6+$BK$15*((AK17)-$BD$7)/$BD$8+$BK$16</f>
        <v/>
      </c>
      <c r="BB17" s="51">
        <f>1/(1+EXP(-BA17))</f>
        <v/>
      </c>
    </row>
    <row r="18" ht="15" customHeight="1" s="35">
      <c r="A18" s="48">
        <f>'4_Seq_Features'!A16</f>
        <v/>
      </c>
      <c r="B18" s="55">
        <f>'4_Seq_Features'!F16</f>
        <v/>
      </c>
      <c r="C18" s="48">
        <f>'4_Seq_Features'!E16</f>
        <v/>
      </c>
      <c r="D18" s="52">
        <f>$U$12*((B18)-$U$5)/$U$6+$U$13</f>
        <v/>
      </c>
      <c r="E18" s="51">
        <f>1/(1+EXP(-D18))</f>
        <v/>
      </c>
      <c r="F18" s="52">
        <f>$V$12*((B18)-$U$5)/$U$6+$V$13</f>
        <v/>
      </c>
      <c r="G18" s="51">
        <f>1/(1+EXP(-F18))</f>
        <v/>
      </c>
      <c r="H18" s="52">
        <f>$W$12*((B18)-$U$5)/$U$6+$W$13</f>
        <v/>
      </c>
      <c r="I18" s="51">
        <f>1/(1+EXP(-H18))</f>
        <v/>
      </c>
      <c r="J18" s="52">
        <f>$X$12*((B18)-$U$5)/$U$6+$X$13</f>
        <v/>
      </c>
      <c r="K18" s="51">
        <f>1/(1+EXP(-J18))</f>
        <v/>
      </c>
      <c r="L18" s="52">
        <f>$Y$12*((B18)-$U$5)/$U$6+$Y$13</f>
        <v/>
      </c>
      <c r="M18" s="51">
        <f>1/(1+EXP(-L18))</f>
        <v/>
      </c>
      <c r="N18" s="52">
        <f>$Z$12*((B18)-$U$5)/$U$6+$Z$13</f>
        <v/>
      </c>
      <c r="O18" s="51">
        <f>1/(1+EXP(-N18))</f>
        <v/>
      </c>
      <c r="P18" s="52">
        <f>$AA$12*((B18)-$U$5)/$U$6+$AA$13</f>
        <v/>
      </c>
      <c r="Q18" s="51">
        <f>1/(1+EXP(-P18))</f>
        <v/>
      </c>
      <c r="R18" s="52">
        <f>$AB$12*((B18)-$U$5)/$U$6+$AB$13</f>
        <v/>
      </c>
      <c r="S18" s="51">
        <f>1/(1+EXP(-R18))</f>
        <v/>
      </c>
      <c r="AE18" s="60">
        <f>SUMPRODUCT((E$5:E$899*(1-E$5:E$899))*1*1)*'2_Params'!$B$14</f>
        <v/>
      </c>
      <c r="AI18" s="48">
        <f>'4_Seq_Features'!A16</f>
        <v/>
      </c>
      <c r="AJ18" s="55">
        <f>'4_Seq_Features'!G16</f>
        <v/>
      </c>
      <c r="AK18" s="55">
        <f>'4_Seq_Features'!H16</f>
        <v/>
      </c>
      <c r="AL18" s="48">
        <f>'4_Seq_Features'!E16</f>
        <v/>
      </c>
      <c r="AM18" s="52">
        <f>$BD$14*((AJ18)-$BD$5)/$BD$6+$BD$15*((AK18)-$BD$7)/$BD$8+$BD$16</f>
        <v/>
      </c>
      <c r="AN18" s="51">
        <f>1/(1+EXP(-AM18))</f>
        <v/>
      </c>
      <c r="AO18" s="52">
        <f>$BE$14*((AJ18)-$BD$5)/$BD$6+$BE$15*((AK18)-$BD$7)/$BD$8+$BE$16</f>
        <v/>
      </c>
      <c r="AP18" s="51">
        <f>1/(1+EXP(-AO18))</f>
        <v/>
      </c>
      <c r="AQ18" s="52">
        <f>$BF$14*((AJ18)-$BD$5)/$BD$6+$BF$15*((AK18)-$BD$7)/$BD$8+$BF$16</f>
        <v/>
      </c>
      <c r="AR18" s="51">
        <f>1/(1+EXP(-AQ18))</f>
        <v/>
      </c>
      <c r="AS18" s="52">
        <f>$BG$14*((AJ18)-$BD$5)/$BD$6+$BG$15*((AK18)-$BD$7)/$BD$8+$BG$16</f>
        <v/>
      </c>
      <c r="AT18" s="51">
        <f>1/(1+EXP(-AS18))</f>
        <v/>
      </c>
      <c r="AU18" s="52">
        <f>$BH$14*((AJ18)-$BD$5)/$BD$6+$BH$15*((AK18)-$BD$7)/$BD$8+$BH$16</f>
        <v/>
      </c>
      <c r="AV18" s="51">
        <f>1/(1+EXP(-AU18))</f>
        <v/>
      </c>
      <c r="AW18" s="52">
        <f>$BI$14*((AJ18)-$BD$5)/$BD$6+$BI$15*((AK18)-$BD$7)/$BD$8+$BI$16</f>
        <v/>
      </c>
      <c r="AX18" s="51">
        <f>1/(1+EXP(-AW18))</f>
        <v/>
      </c>
      <c r="AY18" s="52">
        <f>$BJ$14*((AJ18)-$BD$5)/$BD$6+$BJ$15*((AK18)-$BD$7)/$BD$8+$BJ$16</f>
        <v/>
      </c>
      <c r="AZ18" s="51">
        <f>1/(1+EXP(-AY18))</f>
        <v/>
      </c>
      <c r="BA18" s="52">
        <f>$BK$14*((AJ18)-$BD$5)/$BD$6+$BK$15*((AK18)-$BD$7)/$BD$8+$BK$16</f>
        <v/>
      </c>
      <c r="BB18" s="51">
        <f>1/(1+EXP(-BA18))</f>
        <v/>
      </c>
      <c r="BC18" s="37" t="inlineStr">
        <is>
          <t>per-iteration gradient &amp; Hessian (SUMPRODUCTs over all rows) and closed-form solve</t>
        </is>
      </c>
    </row>
    <row r="19" ht="15" customHeight="1" s="35">
      <c r="A19" s="48">
        <f>'4_Seq_Features'!A17</f>
        <v/>
      </c>
      <c r="B19" s="55">
        <f>'4_Seq_Features'!F17</f>
        <v/>
      </c>
      <c r="C19" s="48">
        <f>'4_Seq_Features'!E17</f>
        <v/>
      </c>
      <c r="D19" s="52">
        <f>$U$12*((B19)-$U$5)/$U$6+$U$13</f>
        <v/>
      </c>
      <c r="E19" s="51">
        <f>1/(1+EXP(-D19))</f>
        <v/>
      </c>
      <c r="F19" s="52">
        <f>$V$12*((B19)-$U$5)/$U$6+$V$13</f>
        <v/>
      </c>
      <c r="G19" s="51">
        <f>1/(1+EXP(-F19))</f>
        <v/>
      </c>
      <c r="H19" s="52">
        <f>$W$12*((B19)-$U$5)/$U$6+$W$13</f>
        <v/>
      </c>
      <c r="I19" s="51">
        <f>1/(1+EXP(-H19))</f>
        <v/>
      </c>
      <c r="J19" s="52">
        <f>$X$12*((B19)-$U$5)/$U$6+$X$13</f>
        <v/>
      </c>
      <c r="K19" s="51">
        <f>1/(1+EXP(-J19))</f>
        <v/>
      </c>
      <c r="L19" s="52">
        <f>$Y$12*((B19)-$U$5)/$U$6+$Y$13</f>
        <v/>
      </c>
      <c r="M19" s="51">
        <f>1/(1+EXP(-L19))</f>
        <v/>
      </c>
      <c r="N19" s="52">
        <f>$Z$12*((B19)-$U$5)/$U$6+$Z$13</f>
        <v/>
      </c>
      <c r="O19" s="51">
        <f>1/(1+EXP(-N19))</f>
        <v/>
      </c>
      <c r="P19" s="52">
        <f>$AA$12*((B19)-$U$5)/$U$6+$AA$13</f>
        <v/>
      </c>
      <c r="Q19" s="51">
        <f>1/(1+EXP(-P19))</f>
        <v/>
      </c>
      <c r="R19" s="52">
        <f>$AB$12*((B19)-$U$5)/$U$6+$AB$13</f>
        <v/>
      </c>
      <c r="S19" s="51">
        <f>1/(1+EXP(-R19))</f>
        <v/>
      </c>
      <c r="AD19" s="60">
        <f>SUMPRODUCT((G$5:G$899-C$5:C$899)*((B$5:B$899-$U$5)/$U$6))*'2_Params'!$B$14+$V$12</f>
        <v/>
      </c>
      <c r="AE19" s="60">
        <f>SUMPRODUCT((G$5:G$899*(1-G$5:G$899))*((B$5:B$899-$U$5)/$U$6)*((B$5:B$899-$U$5)/$U$6))*'2_Params'!$B$14+1</f>
        <v/>
      </c>
      <c r="AI19" s="48">
        <f>'4_Seq_Features'!A17</f>
        <v/>
      </c>
      <c r="AJ19" s="55">
        <f>'4_Seq_Features'!G17</f>
        <v/>
      </c>
      <c r="AK19" s="55">
        <f>'4_Seq_Features'!H17</f>
        <v/>
      </c>
      <c r="AL19" s="48">
        <f>'4_Seq_Features'!E17</f>
        <v/>
      </c>
      <c r="AM19" s="52">
        <f>$BD$14*((AJ19)-$BD$5)/$BD$6+$BD$15*((AK19)-$BD$7)/$BD$8+$BD$16</f>
        <v/>
      </c>
      <c r="AN19" s="51">
        <f>1/(1+EXP(-AM19))</f>
        <v/>
      </c>
      <c r="AO19" s="52">
        <f>$BE$14*((AJ19)-$BD$5)/$BD$6+$BE$15*((AK19)-$BD$7)/$BD$8+$BE$16</f>
        <v/>
      </c>
      <c r="AP19" s="51">
        <f>1/(1+EXP(-AO19))</f>
        <v/>
      </c>
      <c r="AQ19" s="52">
        <f>$BF$14*((AJ19)-$BD$5)/$BD$6+$BF$15*((AK19)-$BD$7)/$BD$8+$BF$16</f>
        <v/>
      </c>
      <c r="AR19" s="51">
        <f>1/(1+EXP(-AQ19))</f>
        <v/>
      </c>
      <c r="AS19" s="52">
        <f>$BG$14*((AJ19)-$BD$5)/$BD$6+$BG$15*((AK19)-$BD$7)/$BD$8+$BG$16</f>
        <v/>
      </c>
      <c r="AT19" s="51">
        <f>1/(1+EXP(-AS19))</f>
        <v/>
      </c>
      <c r="AU19" s="52">
        <f>$BH$14*((AJ19)-$BD$5)/$BD$6+$BH$15*((AK19)-$BD$7)/$BD$8+$BH$16</f>
        <v/>
      </c>
      <c r="AV19" s="51">
        <f>1/(1+EXP(-AU19))</f>
        <v/>
      </c>
      <c r="AW19" s="52">
        <f>$BI$14*((AJ19)-$BD$5)/$BD$6+$BI$15*((AK19)-$BD$7)/$BD$8+$BI$16</f>
        <v/>
      </c>
      <c r="AX19" s="51">
        <f>1/(1+EXP(-AW19))</f>
        <v/>
      </c>
      <c r="AY19" s="52">
        <f>$BJ$14*((AJ19)-$BD$5)/$BD$6+$BJ$15*((AK19)-$BD$7)/$BD$8+$BJ$16</f>
        <v/>
      </c>
      <c r="AZ19" s="51">
        <f>1/(1+EXP(-AY19))</f>
        <v/>
      </c>
      <c r="BA19" s="52">
        <f>$BK$14*((AJ19)-$BD$5)/$BD$6+$BK$15*((AK19)-$BD$7)/$BD$8+$BK$16</f>
        <v/>
      </c>
      <c r="BB19" s="51">
        <f>1/(1+EXP(-BA19))</f>
        <v/>
      </c>
      <c r="BM19" s="60">
        <f>SUMPRODUCT((AN$5:AN$899-AL$5:AL$899)*((AJ$5:AJ$899-$BD$5)/$BD$6))*'2_Params'!$B$15+$BD$14</f>
        <v/>
      </c>
      <c r="BN19" s="60">
        <f>SUMPRODUCT((AN$5:AN$899*(1-AN$5:AN$899))*((AJ$5:AJ$899-$BD$5)/$BD$6)*((AJ$5:AJ$899-$BD$5)/$BD$6))*'2_Params'!$B$15+1</f>
        <v/>
      </c>
    </row>
    <row r="20" ht="15" customHeight="1" s="35">
      <c r="A20" s="48">
        <f>'4_Seq_Features'!A18</f>
        <v/>
      </c>
      <c r="B20" s="55">
        <f>'4_Seq_Features'!F18</f>
        <v/>
      </c>
      <c r="C20" s="48">
        <f>'4_Seq_Features'!E18</f>
        <v/>
      </c>
      <c r="D20" s="52">
        <f>$U$12*((B20)-$U$5)/$U$6+$U$13</f>
        <v/>
      </c>
      <c r="E20" s="51">
        <f>1/(1+EXP(-D20))</f>
        <v/>
      </c>
      <c r="F20" s="52">
        <f>$V$12*((B20)-$U$5)/$U$6+$V$13</f>
        <v/>
      </c>
      <c r="G20" s="51">
        <f>1/(1+EXP(-F20))</f>
        <v/>
      </c>
      <c r="H20" s="52">
        <f>$W$12*((B20)-$U$5)/$U$6+$W$13</f>
        <v/>
      </c>
      <c r="I20" s="51">
        <f>1/(1+EXP(-H20))</f>
        <v/>
      </c>
      <c r="J20" s="52">
        <f>$X$12*((B20)-$U$5)/$U$6+$X$13</f>
        <v/>
      </c>
      <c r="K20" s="51">
        <f>1/(1+EXP(-J20))</f>
        <v/>
      </c>
      <c r="L20" s="52">
        <f>$Y$12*((B20)-$U$5)/$U$6+$Y$13</f>
        <v/>
      </c>
      <c r="M20" s="51">
        <f>1/(1+EXP(-L20))</f>
        <v/>
      </c>
      <c r="N20" s="52">
        <f>$Z$12*((B20)-$U$5)/$U$6+$Z$13</f>
        <v/>
      </c>
      <c r="O20" s="51">
        <f>1/(1+EXP(-N20))</f>
        <v/>
      </c>
      <c r="P20" s="52">
        <f>$AA$12*((B20)-$U$5)/$U$6+$AA$13</f>
        <v/>
      </c>
      <c r="Q20" s="51">
        <f>1/(1+EXP(-P20))</f>
        <v/>
      </c>
      <c r="R20" s="52">
        <f>$AB$12*((B20)-$U$5)/$U$6+$AB$13</f>
        <v/>
      </c>
      <c r="S20" s="51">
        <f>1/(1+EXP(-R20))</f>
        <v/>
      </c>
      <c r="AD20" s="60">
        <f>SUMPRODUCT(G$5:G$899-C$5:C$899)*'2_Params'!$B$14+0</f>
        <v/>
      </c>
      <c r="AE20" s="60">
        <f>SUMPRODUCT((G$5:G$899*(1-G$5:G$899))*((B$5:B$899-$U$5)/$U$6)*1)*'2_Params'!$B$14</f>
        <v/>
      </c>
      <c r="AI20" s="48">
        <f>'4_Seq_Features'!A18</f>
        <v/>
      </c>
      <c r="AJ20" s="55">
        <f>'4_Seq_Features'!G18</f>
        <v/>
      </c>
      <c r="AK20" s="55">
        <f>'4_Seq_Features'!H18</f>
        <v/>
      </c>
      <c r="AL20" s="48">
        <f>'4_Seq_Features'!E18</f>
        <v/>
      </c>
      <c r="AM20" s="52">
        <f>$BD$14*((AJ20)-$BD$5)/$BD$6+$BD$15*((AK20)-$BD$7)/$BD$8+$BD$16</f>
        <v/>
      </c>
      <c r="AN20" s="51">
        <f>1/(1+EXP(-AM20))</f>
        <v/>
      </c>
      <c r="AO20" s="52">
        <f>$BE$14*((AJ20)-$BD$5)/$BD$6+$BE$15*((AK20)-$BD$7)/$BD$8+$BE$16</f>
        <v/>
      </c>
      <c r="AP20" s="51">
        <f>1/(1+EXP(-AO20))</f>
        <v/>
      </c>
      <c r="AQ20" s="52">
        <f>$BF$14*((AJ20)-$BD$5)/$BD$6+$BF$15*((AK20)-$BD$7)/$BD$8+$BF$16</f>
        <v/>
      </c>
      <c r="AR20" s="51">
        <f>1/(1+EXP(-AQ20))</f>
        <v/>
      </c>
      <c r="AS20" s="52">
        <f>$BG$14*((AJ20)-$BD$5)/$BD$6+$BG$15*((AK20)-$BD$7)/$BD$8+$BG$16</f>
        <v/>
      </c>
      <c r="AT20" s="51">
        <f>1/(1+EXP(-AS20))</f>
        <v/>
      </c>
      <c r="AU20" s="52">
        <f>$BH$14*((AJ20)-$BD$5)/$BD$6+$BH$15*((AK20)-$BD$7)/$BD$8+$BH$16</f>
        <v/>
      </c>
      <c r="AV20" s="51">
        <f>1/(1+EXP(-AU20))</f>
        <v/>
      </c>
      <c r="AW20" s="52">
        <f>$BI$14*((AJ20)-$BD$5)/$BD$6+$BI$15*((AK20)-$BD$7)/$BD$8+$BI$16</f>
        <v/>
      </c>
      <c r="AX20" s="51">
        <f>1/(1+EXP(-AW20))</f>
        <v/>
      </c>
      <c r="AY20" s="52">
        <f>$BJ$14*((AJ20)-$BD$5)/$BD$6+$BJ$15*((AK20)-$BD$7)/$BD$8+$BJ$16</f>
        <v/>
      </c>
      <c r="AZ20" s="51">
        <f>1/(1+EXP(-AY20))</f>
        <v/>
      </c>
      <c r="BA20" s="52">
        <f>$BK$14*((AJ20)-$BD$5)/$BD$6+$BK$15*((AK20)-$BD$7)/$BD$8+$BK$16</f>
        <v/>
      </c>
      <c r="BB20" s="51">
        <f>1/(1+EXP(-BA20))</f>
        <v/>
      </c>
      <c r="BM20" s="60">
        <f>SUMPRODUCT((AN$5:AN$899-AL$5:AL$899)*((AK$5:AK$899-$BD$7)/$BD$8))*'2_Params'!$B$15+$BD$15</f>
        <v/>
      </c>
      <c r="BN20" s="60">
        <f>SUMPRODUCT((AN$5:AN$899*(1-AN$5:AN$899))*((AJ$5:AJ$899-$BD$5)/$BD$6)*((AK$5:AK$899-$BD$7)/$BD$8))*'2_Params'!$B$15</f>
        <v/>
      </c>
    </row>
    <row r="21" ht="15" customHeight="1" s="35">
      <c r="A21" s="48">
        <f>'4_Seq_Features'!A19</f>
        <v/>
      </c>
      <c r="B21" s="55">
        <f>'4_Seq_Features'!F19</f>
        <v/>
      </c>
      <c r="C21" s="48">
        <f>'4_Seq_Features'!E19</f>
        <v/>
      </c>
      <c r="D21" s="52">
        <f>$U$12*((B21)-$U$5)/$U$6+$U$13</f>
        <v/>
      </c>
      <c r="E21" s="51">
        <f>1/(1+EXP(-D21))</f>
        <v/>
      </c>
      <c r="F21" s="52">
        <f>$V$12*((B21)-$U$5)/$U$6+$V$13</f>
        <v/>
      </c>
      <c r="G21" s="51">
        <f>1/(1+EXP(-F21))</f>
        <v/>
      </c>
      <c r="H21" s="52">
        <f>$W$12*((B21)-$U$5)/$U$6+$W$13</f>
        <v/>
      </c>
      <c r="I21" s="51">
        <f>1/(1+EXP(-H21))</f>
        <v/>
      </c>
      <c r="J21" s="52">
        <f>$X$12*((B21)-$U$5)/$U$6+$X$13</f>
        <v/>
      </c>
      <c r="K21" s="51">
        <f>1/(1+EXP(-J21))</f>
        <v/>
      </c>
      <c r="L21" s="52">
        <f>$Y$12*((B21)-$U$5)/$U$6+$Y$13</f>
        <v/>
      </c>
      <c r="M21" s="51">
        <f>1/(1+EXP(-L21))</f>
        <v/>
      </c>
      <c r="N21" s="52">
        <f>$Z$12*((B21)-$U$5)/$U$6+$Z$13</f>
        <v/>
      </c>
      <c r="O21" s="51">
        <f>1/(1+EXP(-N21))</f>
        <v/>
      </c>
      <c r="P21" s="52">
        <f>$AA$12*((B21)-$U$5)/$U$6+$AA$13</f>
        <v/>
      </c>
      <c r="Q21" s="51">
        <f>1/(1+EXP(-P21))</f>
        <v/>
      </c>
      <c r="R21" s="52">
        <f>$AB$12*((B21)-$U$5)/$U$6+$AB$13</f>
        <v/>
      </c>
      <c r="S21" s="51">
        <f>1/(1+EXP(-R21))</f>
        <v/>
      </c>
      <c r="AE21" s="60">
        <f>SUMPRODUCT((G$5:G$899*(1-G$5:G$899))*1*1)*'2_Params'!$B$14</f>
        <v/>
      </c>
      <c r="AI21" s="48">
        <f>'4_Seq_Features'!A19</f>
        <v/>
      </c>
      <c r="AJ21" s="55">
        <f>'4_Seq_Features'!G19</f>
        <v/>
      </c>
      <c r="AK21" s="55">
        <f>'4_Seq_Features'!H19</f>
        <v/>
      </c>
      <c r="AL21" s="48">
        <f>'4_Seq_Features'!E19</f>
        <v/>
      </c>
      <c r="AM21" s="52">
        <f>$BD$14*((AJ21)-$BD$5)/$BD$6+$BD$15*((AK21)-$BD$7)/$BD$8+$BD$16</f>
        <v/>
      </c>
      <c r="AN21" s="51">
        <f>1/(1+EXP(-AM21))</f>
        <v/>
      </c>
      <c r="AO21" s="52">
        <f>$BE$14*((AJ21)-$BD$5)/$BD$6+$BE$15*((AK21)-$BD$7)/$BD$8+$BE$16</f>
        <v/>
      </c>
      <c r="AP21" s="51">
        <f>1/(1+EXP(-AO21))</f>
        <v/>
      </c>
      <c r="AQ21" s="52">
        <f>$BF$14*((AJ21)-$BD$5)/$BD$6+$BF$15*((AK21)-$BD$7)/$BD$8+$BF$16</f>
        <v/>
      </c>
      <c r="AR21" s="51">
        <f>1/(1+EXP(-AQ21))</f>
        <v/>
      </c>
      <c r="AS21" s="52">
        <f>$BG$14*((AJ21)-$BD$5)/$BD$6+$BG$15*((AK21)-$BD$7)/$BD$8+$BG$16</f>
        <v/>
      </c>
      <c r="AT21" s="51">
        <f>1/(1+EXP(-AS21))</f>
        <v/>
      </c>
      <c r="AU21" s="52">
        <f>$BH$14*((AJ21)-$BD$5)/$BD$6+$BH$15*((AK21)-$BD$7)/$BD$8+$BH$16</f>
        <v/>
      </c>
      <c r="AV21" s="51">
        <f>1/(1+EXP(-AU21))</f>
        <v/>
      </c>
      <c r="AW21" s="52">
        <f>$BI$14*((AJ21)-$BD$5)/$BD$6+$BI$15*((AK21)-$BD$7)/$BD$8+$BI$16</f>
        <v/>
      </c>
      <c r="AX21" s="51">
        <f>1/(1+EXP(-AW21))</f>
        <v/>
      </c>
      <c r="AY21" s="52">
        <f>$BJ$14*((AJ21)-$BD$5)/$BD$6+$BJ$15*((AK21)-$BD$7)/$BD$8+$BJ$16</f>
        <v/>
      </c>
      <c r="AZ21" s="51">
        <f>1/(1+EXP(-AY21))</f>
        <v/>
      </c>
      <c r="BA21" s="52">
        <f>$BK$14*((AJ21)-$BD$5)/$BD$6+$BK$15*((AK21)-$BD$7)/$BD$8+$BK$16</f>
        <v/>
      </c>
      <c r="BB21" s="51">
        <f>1/(1+EXP(-BA21))</f>
        <v/>
      </c>
      <c r="BM21" s="60">
        <f>SUMPRODUCT(AN$5:AN$899-AL$5:AL$899)*'2_Params'!$B$15+0</f>
        <v/>
      </c>
      <c r="BN21" s="60">
        <f>SUMPRODUCT((AN$5:AN$899*(1-AN$5:AN$899))*((AJ$5:AJ$899-$BD$5)/$BD$6)*1)*'2_Params'!$B$15</f>
        <v/>
      </c>
    </row>
    <row r="22" ht="15" customHeight="1" s="35">
      <c r="A22" s="48">
        <f>'4_Seq_Features'!A20</f>
        <v/>
      </c>
      <c r="B22" s="55">
        <f>'4_Seq_Features'!F20</f>
        <v/>
      </c>
      <c r="C22" s="48">
        <f>'4_Seq_Features'!E20</f>
        <v/>
      </c>
      <c r="D22" s="52">
        <f>$U$12*((B22)-$U$5)/$U$6+$U$13</f>
        <v/>
      </c>
      <c r="E22" s="51">
        <f>1/(1+EXP(-D22))</f>
        <v/>
      </c>
      <c r="F22" s="52">
        <f>$V$12*((B22)-$U$5)/$U$6+$V$13</f>
        <v/>
      </c>
      <c r="G22" s="51">
        <f>1/(1+EXP(-F22))</f>
        <v/>
      </c>
      <c r="H22" s="52">
        <f>$W$12*((B22)-$U$5)/$U$6+$W$13</f>
        <v/>
      </c>
      <c r="I22" s="51">
        <f>1/(1+EXP(-H22))</f>
        <v/>
      </c>
      <c r="J22" s="52">
        <f>$X$12*((B22)-$U$5)/$U$6+$X$13</f>
        <v/>
      </c>
      <c r="K22" s="51">
        <f>1/(1+EXP(-J22))</f>
        <v/>
      </c>
      <c r="L22" s="52">
        <f>$Y$12*((B22)-$U$5)/$U$6+$Y$13</f>
        <v/>
      </c>
      <c r="M22" s="51">
        <f>1/(1+EXP(-L22))</f>
        <v/>
      </c>
      <c r="N22" s="52">
        <f>$Z$12*((B22)-$U$5)/$U$6+$Z$13</f>
        <v/>
      </c>
      <c r="O22" s="51">
        <f>1/(1+EXP(-N22))</f>
        <v/>
      </c>
      <c r="P22" s="52">
        <f>$AA$12*((B22)-$U$5)/$U$6+$AA$13</f>
        <v/>
      </c>
      <c r="Q22" s="51">
        <f>1/(1+EXP(-P22))</f>
        <v/>
      </c>
      <c r="R22" s="52">
        <f>$AB$12*((B22)-$U$5)/$U$6+$AB$13</f>
        <v/>
      </c>
      <c r="S22" s="51">
        <f>1/(1+EXP(-R22))</f>
        <v/>
      </c>
      <c r="AD22" s="60">
        <f>SUMPRODUCT((I$5:I$899-C$5:C$899)*((B$5:B$899-$U$5)/$U$6))*'2_Params'!$B$14+$W$12</f>
        <v/>
      </c>
      <c r="AE22" s="60">
        <f>SUMPRODUCT((I$5:I$899*(1-I$5:I$899))*((B$5:B$899-$U$5)/$U$6)*((B$5:B$899-$U$5)/$U$6))*'2_Params'!$B$14+1</f>
        <v/>
      </c>
      <c r="AI22" s="48">
        <f>'4_Seq_Features'!A20</f>
        <v/>
      </c>
      <c r="AJ22" s="55">
        <f>'4_Seq_Features'!G20</f>
        <v/>
      </c>
      <c r="AK22" s="55">
        <f>'4_Seq_Features'!H20</f>
        <v/>
      </c>
      <c r="AL22" s="48">
        <f>'4_Seq_Features'!E20</f>
        <v/>
      </c>
      <c r="AM22" s="52">
        <f>$BD$14*((AJ22)-$BD$5)/$BD$6+$BD$15*((AK22)-$BD$7)/$BD$8+$BD$16</f>
        <v/>
      </c>
      <c r="AN22" s="51">
        <f>1/(1+EXP(-AM22))</f>
        <v/>
      </c>
      <c r="AO22" s="52">
        <f>$BE$14*((AJ22)-$BD$5)/$BD$6+$BE$15*((AK22)-$BD$7)/$BD$8+$BE$16</f>
        <v/>
      </c>
      <c r="AP22" s="51">
        <f>1/(1+EXP(-AO22))</f>
        <v/>
      </c>
      <c r="AQ22" s="52">
        <f>$BF$14*((AJ22)-$BD$5)/$BD$6+$BF$15*((AK22)-$BD$7)/$BD$8+$BF$16</f>
        <v/>
      </c>
      <c r="AR22" s="51">
        <f>1/(1+EXP(-AQ22))</f>
        <v/>
      </c>
      <c r="AS22" s="52">
        <f>$BG$14*((AJ22)-$BD$5)/$BD$6+$BG$15*((AK22)-$BD$7)/$BD$8+$BG$16</f>
        <v/>
      </c>
      <c r="AT22" s="51">
        <f>1/(1+EXP(-AS22))</f>
        <v/>
      </c>
      <c r="AU22" s="52">
        <f>$BH$14*((AJ22)-$BD$5)/$BD$6+$BH$15*((AK22)-$BD$7)/$BD$8+$BH$16</f>
        <v/>
      </c>
      <c r="AV22" s="51">
        <f>1/(1+EXP(-AU22))</f>
        <v/>
      </c>
      <c r="AW22" s="52">
        <f>$BI$14*((AJ22)-$BD$5)/$BD$6+$BI$15*((AK22)-$BD$7)/$BD$8+$BI$16</f>
        <v/>
      </c>
      <c r="AX22" s="51">
        <f>1/(1+EXP(-AW22))</f>
        <v/>
      </c>
      <c r="AY22" s="52">
        <f>$BJ$14*((AJ22)-$BD$5)/$BD$6+$BJ$15*((AK22)-$BD$7)/$BD$8+$BJ$16</f>
        <v/>
      </c>
      <c r="AZ22" s="51">
        <f>1/(1+EXP(-AY22))</f>
        <v/>
      </c>
      <c r="BA22" s="52">
        <f>$BK$14*((AJ22)-$BD$5)/$BD$6+$BK$15*((AK22)-$BD$7)/$BD$8+$BK$16</f>
        <v/>
      </c>
      <c r="BB22" s="51">
        <f>1/(1+EXP(-BA22))</f>
        <v/>
      </c>
      <c r="BN22" s="60">
        <f>SUMPRODUCT((AN$5:AN$899*(1-AN$5:AN$899))*((AK$5:AK$899-$BD$7)/$BD$8)*((AK$5:AK$899-$BD$7)/$BD$8))*'2_Params'!$B$15+1</f>
        <v/>
      </c>
    </row>
    <row r="23" ht="15" customHeight="1" s="35">
      <c r="A23" s="48">
        <f>'4_Seq_Features'!A21</f>
        <v/>
      </c>
      <c r="B23" s="55">
        <f>'4_Seq_Features'!F21</f>
        <v/>
      </c>
      <c r="C23" s="48">
        <f>'4_Seq_Features'!E21</f>
        <v/>
      </c>
      <c r="D23" s="52">
        <f>$U$12*((B23)-$U$5)/$U$6+$U$13</f>
        <v/>
      </c>
      <c r="E23" s="51">
        <f>1/(1+EXP(-D23))</f>
        <v/>
      </c>
      <c r="F23" s="52">
        <f>$V$12*((B23)-$U$5)/$U$6+$V$13</f>
        <v/>
      </c>
      <c r="G23" s="51">
        <f>1/(1+EXP(-F23))</f>
        <v/>
      </c>
      <c r="H23" s="52">
        <f>$W$12*((B23)-$U$5)/$U$6+$W$13</f>
        <v/>
      </c>
      <c r="I23" s="51">
        <f>1/(1+EXP(-H23))</f>
        <v/>
      </c>
      <c r="J23" s="52">
        <f>$X$12*((B23)-$U$5)/$U$6+$X$13</f>
        <v/>
      </c>
      <c r="K23" s="51">
        <f>1/(1+EXP(-J23))</f>
        <v/>
      </c>
      <c r="L23" s="52">
        <f>$Y$12*((B23)-$U$5)/$U$6+$Y$13</f>
        <v/>
      </c>
      <c r="M23" s="51">
        <f>1/(1+EXP(-L23))</f>
        <v/>
      </c>
      <c r="N23" s="52">
        <f>$Z$12*((B23)-$U$5)/$U$6+$Z$13</f>
        <v/>
      </c>
      <c r="O23" s="51">
        <f>1/(1+EXP(-N23))</f>
        <v/>
      </c>
      <c r="P23" s="52">
        <f>$AA$12*((B23)-$U$5)/$U$6+$AA$13</f>
        <v/>
      </c>
      <c r="Q23" s="51">
        <f>1/(1+EXP(-P23))</f>
        <v/>
      </c>
      <c r="R23" s="52">
        <f>$AB$12*((B23)-$U$5)/$U$6+$AB$13</f>
        <v/>
      </c>
      <c r="S23" s="51">
        <f>1/(1+EXP(-R23))</f>
        <v/>
      </c>
      <c r="AD23" s="60">
        <f>SUMPRODUCT(I$5:I$899-C$5:C$899)*'2_Params'!$B$14+0</f>
        <v/>
      </c>
      <c r="AE23" s="60">
        <f>SUMPRODUCT((I$5:I$899*(1-I$5:I$899))*((B$5:B$899-$U$5)/$U$6)*1)*'2_Params'!$B$14</f>
        <v/>
      </c>
      <c r="AI23" s="48">
        <f>'4_Seq_Features'!A21</f>
        <v/>
      </c>
      <c r="AJ23" s="55">
        <f>'4_Seq_Features'!G21</f>
        <v/>
      </c>
      <c r="AK23" s="55">
        <f>'4_Seq_Features'!H21</f>
        <v/>
      </c>
      <c r="AL23" s="48">
        <f>'4_Seq_Features'!E21</f>
        <v/>
      </c>
      <c r="AM23" s="52">
        <f>$BD$14*((AJ23)-$BD$5)/$BD$6+$BD$15*((AK23)-$BD$7)/$BD$8+$BD$16</f>
        <v/>
      </c>
      <c r="AN23" s="51">
        <f>1/(1+EXP(-AM23))</f>
        <v/>
      </c>
      <c r="AO23" s="52">
        <f>$BE$14*((AJ23)-$BD$5)/$BD$6+$BE$15*((AK23)-$BD$7)/$BD$8+$BE$16</f>
        <v/>
      </c>
      <c r="AP23" s="51">
        <f>1/(1+EXP(-AO23))</f>
        <v/>
      </c>
      <c r="AQ23" s="52">
        <f>$BF$14*((AJ23)-$BD$5)/$BD$6+$BF$15*((AK23)-$BD$7)/$BD$8+$BF$16</f>
        <v/>
      </c>
      <c r="AR23" s="51">
        <f>1/(1+EXP(-AQ23))</f>
        <v/>
      </c>
      <c r="AS23" s="52">
        <f>$BG$14*((AJ23)-$BD$5)/$BD$6+$BG$15*((AK23)-$BD$7)/$BD$8+$BG$16</f>
        <v/>
      </c>
      <c r="AT23" s="51">
        <f>1/(1+EXP(-AS23))</f>
        <v/>
      </c>
      <c r="AU23" s="52">
        <f>$BH$14*((AJ23)-$BD$5)/$BD$6+$BH$15*((AK23)-$BD$7)/$BD$8+$BH$16</f>
        <v/>
      </c>
      <c r="AV23" s="51">
        <f>1/(1+EXP(-AU23))</f>
        <v/>
      </c>
      <c r="AW23" s="52">
        <f>$BI$14*((AJ23)-$BD$5)/$BD$6+$BI$15*((AK23)-$BD$7)/$BD$8+$BI$16</f>
        <v/>
      </c>
      <c r="AX23" s="51">
        <f>1/(1+EXP(-AW23))</f>
        <v/>
      </c>
      <c r="AY23" s="52">
        <f>$BJ$14*((AJ23)-$BD$5)/$BD$6+$BJ$15*((AK23)-$BD$7)/$BD$8+$BJ$16</f>
        <v/>
      </c>
      <c r="AZ23" s="51">
        <f>1/(1+EXP(-AY23))</f>
        <v/>
      </c>
      <c r="BA23" s="52">
        <f>$BK$14*((AJ23)-$BD$5)/$BD$6+$BK$15*((AK23)-$BD$7)/$BD$8+$BK$16</f>
        <v/>
      </c>
      <c r="BB23" s="51">
        <f>1/(1+EXP(-BA23))</f>
        <v/>
      </c>
      <c r="BN23" s="60">
        <f>SUMPRODUCT((AN$5:AN$899*(1-AN$5:AN$899))*((AK$5:AK$899-$BD$7)/$BD$8)*1)*'2_Params'!$B$15</f>
        <v/>
      </c>
    </row>
    <row r="24" ht="15" customHeight="1" s="35">
      <c r="A24" s="48">
        <f>'4_Seq_Features'!A22</f>
        <v/>
      </c>
      <c r="B24" s="55">
        <f>'4_Seq_Features'!F22</f>
        <v/>
      </c>
      <c r="C24" s="48">
        <f>'4_Seq_Features'!E22</f>
        <v/>
      </c>
      <c r="D24" s="52">
        <f>$U$12*((B24)-$U$5)/$U$6+$U$13</f>
        <v/>
      </c>
      <c r="E24" s="51">
        <f>1/(1+EXP(-D24))</f>
        <v/>
      </c>
      <c r="F24" s="52">
        <f>$V$12*((B24)-$U$5)/$U$6+$V$13</f>
        <v/>
      </c>
      <c r="G24" s="51">
        <f>1/(1+EXP(-F24))</f>
        <v/>
      </c>
      <c r="H24" s="52">
        <f>$W$12*((B24)-$U$5)/$U$6+$W$13</f>
        <v/>
      </c>
      <c r="I24" s="51">
        <f>1/(1+EXP(-H24))</f>
        <v/>
      </c>
      <c r="J24" s="52">
        <f>$X$12*((B24)-$U$5)/$U$6+$X$13</f>
        <v/>
      </c>
      <c r="K24" s="51">
        <f>1/(1+EXP(-J24))</f>
        <v/>
      </c>
      <c r="L24" s="52">
        <f>$Y$12*((B24)-$U$5)/$U$6+$Y$13</f>
        <v/>
      </c>
      <c r="M24" s="51">
        <f>1/(1+EXP(-L24))</f>
        <v/>
      </c>
      <c r="N24" s="52">
        <f>$Z$12*((B24)-$U$5)/$U$6+$Z$13</f>
        <v/>
      </c>
      <c r="O24" s="51">
        <f>1/(1+EXP(-N24))</f>
        <v/>
      </c>
      <c r="P24" s="52">
        <f>$AA$12*((B24)-$U$5)/$U$6+$AA$13</f>
        <v/>
      </c>
      <c r="Q24" s="51">
        <f>1/(1+EXP(-P24))</f>
        <v/>
      </c>
      <c r="R24" s="52">
        <f>$AB$12*((B24)-$U$5)/$U$6+$AB$13</f>
        <v/>
      </c>
      <c r="S24" s="51">
        <f>1/(1+EXP(-R24))</f>
        <v/>
      </c>
      <c r="AE24" s="60">
        <f>SUMPRODUCT((I$5:I$899*(1-I$5:I$899))*1*1)*'2_Params'!$B$14</f>
        <v/>
      </c>
      <c r="AI24" s="48">
        <f>'4_Seq_Features'!A22</f>
        <v/>
      </c>
      <c r="AJ24" s="55">
        <f>'4_Seq_Features'!G22</f>
        <v/>
      </c>
      <c r="AK24" s="55">
        <f>'4_Seq_Features'!H22</f>
        <v/>
      </c>
      <c r="AL24" s="48">
        <f>'4_Seq_Features'!E22</f>
        <v/>
      </c>
      <c r="AM24" s="52">
        <f>$BD$14*((AJ24)-$BD$5)/$BD$6+$BD$15*((AK24)-$BD$7)/$BD$8+$BD$16</f>
        <v/>
      </c>
      <c r="AN24" s="51">
        <f>1/(1+EXP(-AM24))</f>
        <v/>
      </c>
      <c r="AO24" s="52">
        <f>$BE$14*((AJ24)-$BD$5)/$BD$6+$BE$15*((AK24)-$BD$7)/$BD$8+$BE$16</f>
        <v/>
      </c>
      <c r="AP24" s="51">
        <f>1/(1+EXP(-AO24))</f>
        <v/>
      </c>
      <c r="AQ24" s="52">
        <f>$BF$14*((AJ24)-$BD$5)/$BD$6+$BF$15*((AK24)-$BD$7)/$BD$8+$BF$16</f>
        <v/>
      </c>
      <c r="AR24" s="51">
        <f>1/(1+EXP(-AQ24))</f>
        <v/>
      </c>
      <c r="AS24" s="52">
        <f>$BG$14*((AJ24)-$BD$5)/$BD$6+$BG$15*((AK24)-$BD$7)/$BD$8+$BG$16</f>
        <v/>
      </c>
      <c r="AT24" s="51">
        <f>1/(1+EXP(-AS24))</f>
        <v/>
      </c>
      <c r="AU24" s="52">
        <f>$BH$14*((AJ24)-$BD$5)/$BD$6+$BH$15*((AK24)-$BD$7)/$BD$8+$BH$16</f>
        <v/>
      </c>
      <c r="AV24" s="51">
        <f>1/(1+EXP(-AU24))</f>
        <v/>
      </c>
      <c r="AW24" s="52">
        <f>$BI$14*((AJ24)-$BD$5)/$BD$6+$BI$15*((AK24)-$BD$7)/$BD$8+$BI$16</f>
        <v/>
      </c>
      <c r="AX24" s="51">
        <f>1/(1+EXP(-AW24))</f>
        <v/>
      </c>
      <c r="AY24" s="52">
        <f>$BJ$14*((AJ24)-$BD$5)/$BD$6+$BJ$15*((AK24)-$BD$7)/$BD$8+$BJ$16</f>
        <v/>
      </c>
      <c r="AZ24" s="51">
        <f>1/(1+EXP(-AY24))</f>
        <v/>
      </c>
      <c r="BA24" s="52">
        <f>$BK$14*((AJ24)-$BD$5)/$BD$6+$BK$15*((AK24)-$BD$7)/$BD$8+$BK$16</f>
        <v/>
      </c>
      <c r="BB24" s="51">
        <f>1/(1+EXP(-BA24))</f>
        <v/>
      </c>
      <c r="BN24" s="60">
        <f>SUMPRODUCT((AN$5:AN$899*(1-AN$5:AN$899))*1*1)*'2_Params'!$B$15</f>
        <v/>
      </c>
    </row>
    <row r="25" ht="15" customHeight="1" s="35">
      <c r="A25" s="48">
        <f>'4_Seq_Features'!A23</f>
        <v/>
      </c>
      <c r="B25" s="55">
        <f>'4_Seq_Features'!F23</f>
        <v/>
      </c>
      <c r="C25" s="48">
        <f>'4_Seq_Features'!E23</f>
        <v/>
      </c>
      <c r="D25" s="52">
        <f>$U$12*((B25)-$U$5)/$U$6+$U$13</f>
        <v/>
      </c>
      <c r="E25" s="51">
        <f>1/(1+EXP(-D25))</f>
        <v/>
      </c>
      <c r="F25" s="52">
        <f>$V$12*((B25)-$U$5)/$U$6+$V$13</f>
        <v/>
      </c>
      <c r="G25" s="51">
        <f>1/(1+EXP(-F25))</f>
        <v/>
      </c>
      <c r="H25" s="52">
        <f>$W$12*((B25)-$U$5)/$U$6+$W$13</f>
        <v/>
      </c>
      <c r="I25" s="51">
        <f>1/(1+EXP(-H25))</f>
        <v/>
      </c>
      <c r="J25" s="52">
        <f>$X$12*((B25)-$U$5)/$U$6+$X$13</f>
        <v/>
      </c>
      <c r="K25" s="51">
        <f>1/(1+EXP(-J25))</f>
        <v/>
      </c>
      <c r="L25" s="52">
        <f>$Y$12*((B25)-$U$5)/$U$6+$Y$13</f>
        <v/>
      </c>
      <c r="M25" s="51">
        <f>1/(1+EXP(-L25))</f>
        <v/>
      </c>
      <c r="N25" s="52">
        <f>$Z$12*((B25)-$U$5)/$U$6+$Z$13</f>
        <v/>
      </c>
      <c r="O25" s="51">
        <f>1/(1+EXP(-N25))</f>
        <v/>
      </c>
      <c r="P25" s="52">
        <f>$AA$12*((B25)-$U$5)/$U$6+$AA$13</f>
        <v/>
      </c>
      <c r="Q25" s="51">
        <f>1/(1+EXP(-P25))</f>
        <v/>
      </c>
      <c r="R25" s="52">
        <f>$AB$12*((B25)-$U$5)/$U$6+$AB$13</f>
        <v/>
      </c>
      <c r="S25" s="51">
        <f>1/(1+EXP(-R25))</f>
        <v/>
      </c>
      <c r="AD25" s="60">
        <f>SUMPRODUCT((K$5:K$899-C$5:C$899)*((B$5:B$899-$U$5)/$U$6))*'2_Params'!$B$14+$X$12</f>
        <v/>
      </c>
      <c r="AE25" s="60">
        <f>SUMPRODUCT((K$5:K$899*(1-K$5:K$899))*((B$5:B$899-$U$5)/$U$6)*((B$5:B$899-$U$5)/$U$6))*'2_Params'!$B$14+1</f>
        <v/>
      </c>
      <c r="AI25" s="48">
        <f>'4_Seq_Features'!A23</f>
        <v/>
      </c>
      <c r="AJ25" s="55">
        <f>'4_Seq_Features'!G23</f>
        <v/>
      </c>
      <c r="AK25" s="55">
        <f>'4_Seq_Features'!H23</f>
        <v/>
      </c>
      <c r="AL25" s="48">
        <f>'4_Seq_Features'!E23</f>
        <v/>
      </c>
      <c r="AM25" s="52">
        <f>$BD$14*((AJ25)-$BD$5)/$BD$6+$BD$15*((AK25)-$BD$7)/$BD$8+$BD$16</f>
        <v/>
      </c>
      <c r="AN25" s="51">
        <f>1/(1+EXP(-AM25))</f>
        <v/>
      </c>
      <c r="AO25" s="52">
        <f>$BE$14*((AJ25)-$BD$5)/$BD$6+$BE$15*((AK25)-$BD$7)/$BD$8+$BE$16</f>
        <v/>
      </c>
      <c r="AP25" s="51">
        <f>1/(1+EXP(-AO25))</f>
        <v/>
      </c>
      <c r="AQ25" s="52">
        <f>$BF$14*((AJ25)-$BD$5)/$BD$6+$BF$15*((AK25)-$BD$7)/$BD$8+$BF$16</f>
        <v/>
      </c>
      <c r="AR25" s="51">
        <f>1/(1+EXP(-AQ25))</f>
        <v/>
      </c>
      <c r="AS25" s="52">
        <f>$BG$14*((AJ25)-$BD$5)/$BD$6+$BG$15*((AK25)-$BD$7)/$BD$8+$BG$16</f>
        <v/>
      </c>
      <c r="AT25" s="51">
        <f>1/(1+EXP(-AS25))</f>
        <v/>
      </c>
      <c r="AU25" s="52">
        <f>$BH$14*((AJ25)-$BD$5)/$BD$6+$BH$15*((AK25)-$BD$7)/$BD$8+$BH$16</f>
        <v/>
      </c>
      <c r="AV25" s="51">
        <f>1/(1+EXP(-AU25))</f>
        <v/>
      </c>
      <c r="AW25" s="52">
        <f>$BI$14*((AJ25)-$BD$5)/$BD$6+$BI$15*((AK25)-$BD$7)/$BD$8+$BI$16</f>
        <v/>
      </c>
      <c r="AX25" s="51">
        <f>1/(1+EXP(-AW25))</f>
        <v/>
      </c>
      <c r="AY25" s="52">
        <f>$BJ$14*((AJ25)-$BD$5)/$BD$6+$BJ$15*((AK25)-$BD$7)/$BD$8+$BJ$16</f>
        <v/>
      </c>
      <c r="AZ25" s="51">
        <f>1/(1+EXP(-AY25))</f>
        <v/>
      </c>
      <c r="BA25" s="52">
        <f>$BK$14*((AJ25)-$BD$5)/$BD$6+$BK$15*((AK25)-$BD$7)/$BD$8+$BK$16</f>
        <v/>
      </c>
      <c r="BB25" s="51">
        <f>1/(1+EXP(-BA25))</f>
        <v/>
      </c>
    </row>
    <row r="26" ht="15" customHeight="1" s="35">
      <c r="A26" s="48">
        <f>'4_Seq_Features'!A24</f>
        <v/>
      </c>
      <c r="B26" s="55">
        <f>'4_Seq_Features'!F24</f>
        <v/>
      </c>
      <c r="C26" s="48">
        <f>'4_Seq_Features'!E24</f>
        <v/>
      </c>
      <c r="D26" s="52">
        <f>$U$12*((B26)-$U$5)/$U$6+$U$13</f>
        <v/>
      </c>
      <c r="E26" s="51">
        <f>1/(1+EXP(-D26))</f>
        <v/>
      </c>
      <c r="F26" s="52">
        <f>$V$12*((B26)-$U$5)/$U$6+$V$13</f>
        <v/>
      </c>
      <c r="G26" s="51">
        <f>1/(1+EXP(-F26))</f>
        <v/>
      </c>
      <c r="H26" s="52">
        <f>$W$12*((B26)-$U$5)/$U$6+$W$13</f>
        <v/>
      </c>
      <c r="I26" s="51">
        <f>1/(1+EXP(-H26))</f>
        <v/>
      </c>
      <c r="J26" s="52">
        <f>$X$12*((B26)-$U$5)/$U$6+$X$13</f>
        <v/>
      </c>
      <c r="K26" s="51">
        <f>1/(1+EXP(-J26))</f>
        <v/>
      </c>
      <c r="L26" s="52">
        <f>$Y$12*((B26)-$U$5)/$U$6+$Y$13</f>
        <v/>
      </c>
      <c r="M26" s="51">
        <f>1/(1+EXP(-L26))</f>
        <v/>
      </c>
      <c r="N26" s="52">
        <f>$Z$12*((B26)-$U$5)/$U$6+$Z$13</f>
        <v/>
      </c>
      <c r="O26" s="51">
        <f>1/(1+EXP(-N26))</f>
        <v/>
      </c>
      <c r="P26" s="52">
        <f>$AA$12*((B26)-$U$5)/$U$6+$AA$13</f>
        <v/>
      </c>
      <c r="Q26" s="51">
        <f>1/(1+EXP(-P26))</f>
        <v/>
      </c>
      <c r="R26" s="52">
        <f>$AB$12*((B26)-$U$5)/$U$6+$AB$13</f>
        <v/>
      </c>
      <c r="S26" s="51">
        <f>1/(1+EXP(-R26))</f>
        <v/>
      </c>
      <c r="AD26" s="60">
        <f>SUMPRODUCT(K$5:K$899-C$5:C$899)*'2_Params'!$B$14+0</f>
        <v/>
      </c>
      <c r="AE26" s="60">
        <f>SUMPRODUCT((K$5:K$899*(1-K$5:K$899))*((B$5:B$899-$U$5)/$U$6)*1)*'2_Params'!$B$14</f>
        <v/>
      </c>
      <c r="AI26" s="48">
        <f>'4_Seq_Features'!A24</f>
        <v/>
      </c>
      <c r="AJ26" s="55">
        <f>'4_Seq_Features'!G24</f>
        <v/>
      </c>
      <c r="AK26" s="55">
        <f>'4_Seq_Features'!H24</f>
        <v/>
      </c>
      <c r="AL26" s="48">
        <f>'4_Seq_Features'!E24</f>
        <v/>
      </c>
      <c r="AM26" s="52">
        <f>$BD$14*((AJ26)-$BD$5)/$BD$6+$BD$15*((AK26)-$BD$7)/$BD$8+$BD$16</f>
        <v/>
      </c>
      <c r="AN26" s="51">
        <f>1/(1+EXP(-AM26))</f>
        <v/>
      </c>
      <c r="AO26" s="52">
        <f>$BE$14*((AJ26)-$BD$5)/$BD$6+$BE$15*((AK26)-$BD$7)/$BD$8+$BE$16</f>
        <v/>
      </c>
      <c r="AP26" s="51">
        <f>1/(1+EXP(-AO26))</f>
        <v/>
      </c>
      <c r="AQ26" s="52">
        <f>$BF$14*((AJ26)-$BD$5)/$BD$6+$BF$15*((AK26)-$BD$7)/$BD$8+$BF$16</f>
        <v/>
      </c>
      <c r="AR26" s="51">
        <f>1/(1+EXP(-AQ26))</f>
        <v/>
      </c>
      <c r="AS26" s="52">
        <f>$BG$14*((AJ26)-$BD$5)/$BD$6+$BG$15*((AK26)-$BD$7)/$BD$8+$BG$16</f>
        <v/>
      </c>
      <c r="AT26" s="51">
        <f>1/(1+EXP(-AS26))</f>
        <v/>
      </c>
      <c r="AU26" s="52">
        <f>$BH$14*((AJ26)-$BD$5)/$BD$6+$BH$15*((AK26)-$BD$7)/$BD$8+$BH$16</f>
        <v/>
      </c>
      <c r="AV26" s="51">
        <f>1/(1+EXP(-AU26))</f>
        <v/>
      </c>
      <c r="AW26" s="52">
        <f>$BI$14*((AJ26)-$BD$5)/$BD$6+$BI$15*((AK26)-$BD$7)/$BD$8+$BI$16</f>
        <v/>
      </c>
      <c r="AX26" s="51">
        <f>1/(1+EXP(-AW26))</f>
        <v/>
      </c>
      <c r="AY26" s="52">
        <f>$BJ$14*((AJ26)-$BD$5)/$BD$6+$BJ$15*((AK26)-$BD$7)/$BD$8+$BJ$16</f>
        <v/>
      </c>
      <c r="AZ26" s="51">
        <f>1/(1+EXP(-AY26))</f>
        <v/>
      </c>
      <c r="BA26" s="52">
        <f>$BK$14*((AJ26)-$BD$5)/$BD$6+$BK$15*((AK26)-$BD$7)/$BD$8+$BK$16</f>
        <v/>
      </c>
      <c r="BB26" s="51">
        <f>1/(1+EXP(-BA26))</f>
        <v/>
      </c>
    </row>
    <row r="27" ht="15" customHeight="1" s="35">
      <c r="A27" s="48">
        <f>'4_Seq_Features'!A25</f>
        <v/>
      </c>
      <c r="B27" s="55">
        <f>'4_Seq_Features'!F25</f>
        <v/>
      </c>
      <c r="C27" s="48">
        <f>'4_Seq_Features'!E25</f>
        <v/>
      </c>
      <c r="D27" s="52">
        <f>$U$12*((B27)-$U$5)/$U$6+$U$13</f>
        <v/>
      </c>
      <c r="E27" s="51">
        <f>1/(1+EXP(-D27))</f>
        <v/>
      </c>
      <c r="F27" s="52">
        <f>$V$12*((B27)-$U$5)/$U$6+$V$13</f>
        <v/>
      </c>
      <c r="G27" s="51">
        <f>1/(1+EXP(-F27))</f>
        <v/>
      </c>
      <c r="H27" s="52">
        <f>$W$12*((B27)-$U$5)/$U$6+$W$13</f>
        <v/>
      </c>
      <c r="I27" s="51">
        <f>1/(1+EXP(-H27))</f>
        <v/>
      </c>
      <c r="J27" s="52">
        <f>$X$12*((B27)-$U$5)/$U$6+$X$13</f>
        <v/>
      </c>
      <c r="K27" s="51">
        <f>1/(1+EXP(-J27))</f>
        <v/>
      </c>
      <c r="L27" s="52">
        <f>$Y$12*((B27)-$U$5)/$U$6+$Y$13</f>
        <v/>
      </c>
      <c r="M27" s="51">
        <f>1/(1+EXP(-L27))</f>
        <v/>
      </c>
      <c r="N27" s="52">
        <f>$Z$12*((B27)-$U$5)/$U$6+$Z$13</f>
        <v/>
      </c>
      <c r="O27" s="51">
        <f>1/(1+EXP(-N27))</f>
        <v/>
      </c>
      <c r="P27" s="52">
        <f>$AA$12*((B27)-$U$5)/$U$6+$AA$13</f>
        <v/>
      </c>
      <c r="Q27" s="51">
        <f>1/(1+EXP(-P27))</f>
        <v/>
      </c>
      <c r="R27" s="52">
        <f>$AB$12*((B27)-$U$5)/$U$6+$AB$13</f>
        <v/>
      </c>
      <c r="S27" s="51">
        <f>1/(1+EXP(-R27))</f>
        <v/>
      </c>
      <c r="AE27" s="60">
        <f>SUMPRODUCT((K$5:K$899*(1-K$5:K$899))*1*1)*'2_Params'!$B$14</f>
        <v/>
      </c>
      <c r="AI27" s="48">
        <f>'4_Seq_Features'!A25</f>
        <v/>
      </c>
      <c r="AJ27" s="55">
        <f>'4_Seq_Features'!G25</f>
        <v/>
      </c>
      <c r="AK27" s="55">
        <f>'4_Seq_Features'!H25</f>
        <v/>
      </c>
      <c r="AL27" s="48">
        <f>'4_Seq_Features'!E25</f>
        <v/>
      </c>
      <c r="AM27" s="52">
        <f>$BD$14*((AJ27)-$BD$5)/$BD$6+$BD$15*((AK27)-$BD$7)/$BD$8+$BD$16</f>
        <v/>
      </c>
      <c r="AN27" s="51">
        <f>1/(1+EXP(-AM27))</f>
        <v/>
      </c>
      <c r="AO27" s="52">
        <f>$BE$14*((AJ27)-$BD$5)/$BD$6+$BE$15*((AK27)-$BD$7)/$BD$8+$BE$16</f>
        <v/>
      </c>
      <c r="AP27" s="51">
        <f>1/(1+EXP(-AO27))</f>
        <v/>
      </c>
      <c r="AQ27" s="52">
        <f>$BF$14*((AJ27)-$BD$5)/$BD$6+$BF$15*((AK27)-$BD$7)/$BD$8+$BF$16</f>
        <v/>
      </c>
      <c r="AR27" s="51">
        <f>1/(1+EXP(-AQ27))</f>
        <v/>
      </c>
      <c r="AS27" s="52">
        <f>$BG$14*((AJ27)-$BD$5)/$BD$6+$BG$15*((AK27)-$BD$7)/$BD$8+$BG$16</f>
        <v/>
      </c>
      <c r="AT27" s="51">
        <f>1/(1+EXP(-AS27))</f>
        <v/>
      </c>
      <c r="AU27" s="52">
        <f>$BH$14*((AJ27)-$BD$5)/$BD$6+$BH$15*((AK27)-$BD$7)/$BD$8+$BH$16</f>
        <v/>
      </c>
      <c r="AV27" s="51">
        <f>1/(1+EXP(-AU27))</f>
        <v/>
      </c>
      <c r="AW27" s="52">
        <f>$BI$14*((AJ27)-$BD$5)/$BD$6+$BI$15*((AK27)-$BD$7)/$BD$8+$BI$16</f>
        <v/>
      </c>
      <c r="AX27" s="51">
        <f>1/(1+EXP(-AW27))</f>
        <v/>
      </c>
      <c r="AY27" s="52">
        <f>$BJ$14*((AJ27)-$BD$5)/$BD$6+$BJ$15*((AK27)-$BD$7)/$BD$8+$BJ$16</f>
        <v/>
      </c>
      <c r="AZ27" s="51">
        <f>1/(1+EXP(-AY27))</f>
        <v/>
      </c>
      <c r="BA27" s="52">
        <f>$BK$14*((AJ27)-$BD$5)/$BD$6+$BK$15*((AK27)-$BD$7)/$BD$8+$BK$16</f>
        <v/>
      </c>
      <c r="BB27" s="51">
        <f>1/(1+EXP(-BA27))</f>
        <v/>
      </c>
    </row>
    <row r="28" ht="15" customHeight="1" s="35">
      <c r="A28" s="48">
        <f>'4_Seq_Features'!A26</f>
        <v/>
      </c>
      <c r="B28" s="55">
        <f>'4_Seq_Features'!F26</f>
        <v/>
      </c>
      <c r="C28" s="48">
        <f>'4_Seq_Features'!E26</f>
        <v/>
      </c>
      <c r="D28" s="52">
        <f>$U$12*((B28)-$U$5)/$U$6+$U$13</f>
        <v/>
      </c>
      <c r="E28" s="51">
        <f>1/(1+EXP(-D28))</f>
        <v/>
      </c>
      <c r="F28" s="52">
        <f>$V$12*((B28)-$U$5)/$U$6+$V$13</f>
        <v/>
      </c>
      <c r="G28" s="51">
        <f>1/(1+EXP(-F28))</f>
        <v/>
      </c>
      <c r="H28" s="52">
        <f>$W$12*((B28)-$U$5)/$U$6+$W$13</f>
        <v/>
      </c>
      <c r="I28" s="51">
        <f>1/(1+EXP(-H28))</f>
        <v/>
      </c>
      <c r="J28" s="52">
        <f>$X$12*((B28)-$U$5)/$U$6+$X$13</f>
        <v/>
      </c>
      <c r="K28" s="51">
        <f>1/(1+EXP(-J28))</f>
        <v/>
      </c>
      <c r="L28" s="52">
        <f>$Y$12*((B28)-$U$5)/$U$6+$Y$13</f>
        <v/>
      </c>
      <c r="M28" s="51">
        <f>1/(1+EXP(-L28))</f>
        <v/>
      </c>
      <c r="N28" s="52">
        <f>$Z$12*((B28)-$U$5)/$U$6+$Z$13</f>
        <v/>
      </c>
      <c r="O28" s="51">
        <f>1/(1+EXP(-N28))</f>
        <v/>
      </c>
      <c r="P28" s="52">
        <f>$AA$12*((B28)-$U$5)/$U$6+$AA$13</f>
        <v/>
      </c>
      <c r="Q28" s="51">
        <f>1/(1+EXP(-P28))</f>
        <v/>
      </c>
      <c r="R28" s="52">
        <f>$AB$12*((B28)-$U$5)/$U$6+$AB$13</f>
        <v/>
      </c>
      <c r="S28" s="51">
        <f>1/(1+EXP(-R28))</f>
        <v/>
      </c>
      <c r="AD28" s="60">
        <f>SUMPRODUCT((M$5:M$899-C$5:C$899)*((B$5:B$899-$U$5)/$U$6))*'2_Params'!$B$14+$Y$12</f>
        <v/>
      </c>
      <c r="AE28" s="60">
        <f>SUMPRODUCT((M$5:M$899*(1-M$5:M$899))*((B$5:B$899-$U$5)/$U$6)*((B$5:B$899-$U$5)/$U$6))*'2_Params'!$B$14+1</f>
        <v/>
      </c>
      <c r="AI28" s="48">
        <f>'4_Seq_Features'!A26</f>
        <v/>
      </c>
      <c r="AJ28" s="55">
        <f>'4_Seq_Features'!G26</f>
        <v/>
      </c>
      <c r="AK28" s="55">
        <f>'4_Seq_Features'!H26</f>
        <v/>
      </c>
      <c r="AL28" s="48">
        <f>'4_Seq_Features'!E26</f>
        <v/>
      </c>
      <c r="AM28" s="52">
        <f>$BD$14*((AJ28)-$BD$5)/$BD$6+$BD$15*((AK28)-$BD$7)/$BD$8+$BD$16</f>
        <v/>
      </c>
      <c r="AN28" s="51">
        <f>1/(1+EXP(-AM28))</f>
        <v/>
      </c>
      <c r="AO28" s="52">
        <f>$BE$14*((AJ28)-$BD$5)/$BD$6+$BE$15*((AK28)-$BD$7)/$BD$8+$BE$16</f>
        <v/>
      </c>
      <c r="AP28" s="51">
        <f>1/(1+EXP(-AO28))</f>
        <v/>
      </c>
      <c r="AQ28" s="52">
        <f>$BF$14*((AJ28)-$BD$5)/$BD$6+$BF$15*((AK28)-$BD$7)/$BD$8+$BF$16</f>
        <v/>
      </c>
      <c r="AR28" s="51">
        <f>1/(1+EXP(-AQ28))</f>
        <v/>
      </c>
      <c r="AS28" s="52">
        <f>$BG$14*((AJ28)-$BD$5)/$BD$6+$BG$15*((AK28)-$BD$7)/$BD$8+$BG$16</f>
        <v/>
      </c>
      <c r="AT28" s="51">
        <f>1/(1+EXP(-AS28))</f>
        <v/>
      </c>
      <c r="AU28" s="52">
        <f>$BH$14*((AJ28)-$BD$5)/$BD$6+$BH$15*((AK28)-$BD$7)/$BD$8+$BH$16</f>
        <v/>
      </c>
      <c r="AV28" s="51">
        <f>1/(1+EXP(-AU28))</f>
        <v/>
      </c>
      <c r="AW28" s="52">
        <f>$BI$14*((AJ28)-$BD$5)/$BD$6+$BI$15*((AK28)-$BD$7)/$BD$8+$BI$16</f>
        <v/>
      </c>
      <c r="AX28" s="51">
        <f>1/(1+EXP(-AW28))</f>
        <v/>
      </c>
      <c r="AY28" s="52">
        <f>$BJ$14*((AJ28)-$BD$5)/$BD$6+$BJ$15*((AK28)-$BD$7)/$BD$8+$BJ$16</f>
        <v/>
      </c>
      <c r="AZ28" s="51">
        <f>1/(1+EXP(-AY28))</f>
        <v/>
      </c>
      <c r="BA28" s="52">
        <f>$BK$14*((AJ28)-$BD$5)/$BD$6+$BK$15*((AK28)-$BD$7)/$BD$8+$BK$16</f>
        <v/>
      </c>
      <c r="BB28" s="51">
        <f>1/(1+EXP(-BA28))</f>
        <v/>
      </c>
      <c r="BM28" s="60">
        <f>SUMPRODUCT((AP$5:AP$899-AL$5:AL$899)*((AJ$5:AJ$899-$BD$5)/$BD$6))*'2_Params'!$B$15+$BE$14</f>
        <v/>
      </c>
      <c r="BN28" s="60">
        <f>SUMPRODUCT((AP$5:AP$899*(1-AP$5:AP$899))*((AJ$5:AJ$899-$BD$5)/$BD$6)*((AJ$5:AJ$899-$BD$5)/$BD$6))*'2_Params'!$B$15+1</f>
        <v/>
      </c>
    </row>
    <row r="29" ht="15" customHeight="1" s="35">
      <c r="A29" s="48">
        <f>'4_Seq_Features'!A27</f>
        <v/>
      </c>
      <c r="B29" s="55">
        <f>'4_Seq_Features'!F27</f>
        <v/>
      </c>
      <c r="C29" s="48">
        <f>'4_Seq_Features'!E27</f>
        <v/>
      </c>
      <c r="D29" s="52">
        <f>$U$12*((B29)-$U$5)/$U$6+$U$13</f>
        <v/>
      </c>
      <c r="E29" s="51">
        <f>1/(1+EXP(-D29))</f>
        <v/>
      </c>
      <c r="F29" s="52">
        <f>$V$12*((B29)-$U$5)/$U$6+$V$13</f>
        <v/>
      </c>
      <c r="G29" s="51">
        <f>1/(1+EXP(-F29))</f>
        <v/>
      </c>
      <c r="H29" s="52">
        <f>$W$12*((B29)-$U$5)/$U$6+$W$13</f>
        <v/>
      </c>
      <c r="I29" s="51">
        <f>1/(1+EXP(-H29))</f>
        <v/>
      </c>
      <c r="J29" s="52">
        <f>$X$12*((B29)-$U$5)/$U$6+$X$13</f>
        <v/>
      </c>
      <c r="K29" s="51">
        <f>1/(1+EXP(-J29))</f>
        <v/>
      </c>
      <c r="L29" s="52">
        <f>$Y$12*((B29)-$U$5)/$U$6+$Y$13</f>
        <v/>
      </c>
      <c r="M29" s="51">
        <f>1/(1+EXP(-L29))</f>
        <v/>
      </c>
      <c r="N29" s="52">
        <f>$Z$12*((B29)-$U$5)/$U$6+$Z$13</f>
        <v/>
      </c>
      <c r="O29" s="51">
        <f>1/(1+EXP(-N29))</f>
        <v/>
      </c>
      <c r="P29" s="52">
        <f>$AA$12*((B29)-$U$5)/$U$6+$AA$13</f>
        <v/>
      </c>
      <c r="Q29" s="51">
        <f>1/(1+EXP(-P29))</f>
        <v/>
      </c>
      <c r="R29" s="52">
        <f>$AB$12*((B29)-$U$5)/$U$6+$AB$13</f>
        <v/>
      </c>
      <c r="S29" s="51">
        <f>1/(1+EXP(-R29))</f>
        <v/>
      </c>
      <c r="AD29" s="60">
        <f>SUMPRODUCT(M$5:M$899-C$5:C$899)*'2_Params'!$B$14+0</f>
        <v/>
      </c>
      <c r="AE29" s="60">
        <f>SUMPRODUCT((M$5:M$899*(1-M$5:M$899))*((B$5:B$899-$U$5)/$U$6)*1)*'2_Params'!$B$14</f>
        <v/>
      </c>
      <c r="AI29" s="48">
        <f>'4_Seq_Features'!A27</f>
        <v/>
      </c>
      <c r="AJ29" s="55">
        <f>'4_Seq_Features'!G27</f>
        <v/>
      </c>
      <c r="AK29" s="55">
        <f>'4_Seq_Features'!H27</f>
        <v/>
      </c>
      <c r="AL29" s="48">
        <f>'4_Seq_Features'!E27</f>
        <v/>
      </c>
      <c r="AM29" s="52">
        <f>$BD$14*((AJ29)-$BD$5)/$BD$6+$BD$15*((AK29)-$BD$7)/$BD$8+$BD$16</f>
        <v/>
      </c>
      <c r="AN29" s="51">
        <f>1/(1+EXP(-AM29))</f>
        <v/>
      </c>
      <c r="AO29" s="52">
        <f>$BE$14*((AJ29)-$BD$5)/$BD$6+$BE$15*((AK29)-$BD$7)/$BD$8+$BE$16</f>
        <v/>
      </c>
      <c r="AP29" s="51">
        <f>1/(1+EXP(-AO29))</f>
        <v/>
      </c>
      <c r="AQ29" s="52">
        <f>$BF$14*((AJ29)-$BD$5)/$BD$6+$BF$15*((AK29)-$BD$7)/$BD$8+$BF$16</f>
        <v/>
      </c>
      <c r="AR29" s="51">
        <f>1/(1+EXP(-AQ29))</f>
        <v/>
      </c>
      <c r="AS29" s="52">
        <f>$BG$14*((AJ29)-$BD$5)/$BD$6+$BG$15*((AK29)-$BD$7)/$BD$8+$BG$16</f>
        <v/>
      </c>
      <c r="AT29" s="51">
        <f>1/(1+EXP(-AS29))</f>
        <v/>
      </c>
      <c r="AU29" s="52">
        <f>$BH$14*((AJ29)-$BD$5)/$BD$6+$BH$15*((AK29)-$BD$7)/$BD$8+$BH$16</f>
        <v/>
      </c>
      <c r="AV29" s="51">
        <f>1/(1+EXP(-AU29))</f>
        <v/>
      </c>
      <c r="AW29" s="52">
        <f>$BI$14*((AJ29)-$BD$5)/$BD$6+$BI$15*((AK29)-$BD$7)/$BD$8+$BI$16</f>
        <v/>
      </c>
      <c r="AX29" s="51">
        <f>1/(1+EXP(-AW29))</f>
        <v/>
      </c>
      <c r="AY29" s="52">
        <f>$BJ$14*((AJ29)-$BD$5)/$BD$6+$BJ$15*((AK29)-$BD$7)/$BD$8+$BJ$16</f>
        <v/>
      </c>
      <c r="AZ29" s="51">
        <f>1/(1+EXP(-AY29))</f>
        <v/>
      </c>
      <c r="BA29" s="52">
        <f>$BK$14*((AJ29)-$BD$5)/$BD$6+$BK$15*((AK29)-$BD$7)/$BD$8+$BK$16</f>
        <v/>
      </c>
      <c r="BB29" s="51">
        <f>1/(1+EXP(-BA29))</f>
        <v/>
      </c>
      <c r="BM29" s="60">
        <f>SUMPRODUCT((AP$5:AP$899-AL$5:AL$899)*((AK$5:AK$899-$BD$7)/$BD$8))*'2_Params'!$B$15+$BE$15</f>
        <v/>
      </c>
      <c r="BN29" s="60">
        <f>SUMPRODUCT((AP$5:AP$899*(1-AP$5:AP$899))*((AJ$5:AJ$899-$BD$5)/$BD$6)*((AK$5:AK$899-$BD$7)/$BD$8))*'2_Params'!$B$15</f>
        <v/>
      </c>
    </row>
    <row r="30" ht="15" customHeight="1" s="35">
      <c r="A30" s="48">
        <f>'4_Seq_Features'!A28</f>
        <v/>
      </c>
      <c r="B30" s="55">
        <f>'4_Seq_Features'!F28</f>
        <v/>
      </c>
      <c r="C30" s="48">
        <f>'4_Seq_Features'!E28</f>
        <v/>
      </c>
      <c r="D30" s="52">
        <f>$U$12*((B30)-$U$5)/$U$6+$U$13</f>
        <v/>
      </c>
      <c r="E30" s="51">
        <f>1/(1+EXP(-D30))</f>
        <v/>
      </c>
      <c r="F30" s="52">
        <f>$V$12*((B30)-$U$5)/$U$6+$V$13</f>
        <v/>
      </c>
      <c r="G30" s="51">
        <f>1/(1+EXP(-F30))</f>
        <v/>
      </c>
      <c r="H30" s="52">
        <f>$W$12*((B30)-$U$5)/$U$6+$W$13</f>
        <v/>
      </c>
      <c r="I30" s="51">
        <f>1/(1+EXP(-H30))</f>
        <v/>
      </c>
      <c r="J30" s="52">
        <f>$X$12*((B30)-$U$5)/$U$6+$X$13</f>
        <v/>
      </c>
      <c r="K30" s="51">
        <f>1/(1+EXP(-J30))</f>
        <v/>
      </c>
      <c r="L30" s="52">
        <f>$Y$12*((B30)-$U$5)/$U$6+$Y$13</f>
        <v/>
      </c>
      <c r="M30" s="51">
        <f>1/(1+EXP(-L30))</f>
        <v/>
      </c>
      <c r="N30" s="52">
        <f>$Z$12*((B30)-$U$5)/$U$6+$Z$13</f>
        <v/>
      </c>
      <c r="O30" s="51">
        <f>1/(1+EXP(-N30))</f>
        <v/>
      </c>
      <c r="P30" s="52">
        <f>$AA$12*((B30)-$U$5)/$U$6+$AA$13</f>
        <v/>
      </c>
      <c r="Q30" s="51">
        <f>1/(1+EXP(-P30))</f>
        <v/>
      </c>
      <c r="R30" s="52">
        <f>$AB$12*((B30)-$U$5)/$U$6+$AB$13</f>
        <v/>
      </c>
      <c r="S30" s="51">
        <f>1/(1+EXP(-R30))</f>
        <v/>
      </c>
      <c r="AE30" s="60">
        <f>SUMPRODUCT((M$5:M$899*(1-M$5:M$899))*1*1)*'2_Params'!$B$14</f>
        <v/>
      </c>
      <c r="AI30" s="48">
        <f>'4_Seq_Features'!A28</f>
        <v/>
      </c>
      <c r="AJ30" s="55">
        <f>'4_Seq_Features'!G28</f>
        <v/>
      </c>
      <c r="AK30" s="55">
        <f>'4_Seq_Features'!H28</f>
        <v/>
      </c>
      <c r="AL30" s="48">
        <f>'4_Seq_Features'!E28</f>
        <v/>
      </c>
      <c r="AM30" s="52">
        <f>$BD$14*((AJ30)-$BD$5)/$BD$6+$BD$15*((AK30)-$BD$7)/$BD$8+$BD$16</f>
        <v/>
      </c>
      <c r="AN30" s="51">
        <f>1/(1+EXP(-AM30))</f>
        <v/>
      </c>
      <c r="AO30" s="52">
        <f>$BE$14*((AJ30)-$BD$5)/$BD$6+$BE$15*((AK30)-$BD$7)/$BD$8+$BE$16</f>
        <v/>
      </c>
      <c r="AP30" s="51">
        <f>1/(1+EXP(-AO30))</f>
        <v/>
      </c>
      <c r="AQ30" s="52">
        <f>$BF$14*((AJ30)-$BD$5)/$BD$6+$BF$15*((AK30)-$BD$7)/$BD$8+$BF$16</f>
        <v/>
      </c>
      <c r="AR30" s="51">
        <f>1/(1+EXP(-AQ30))</f>
        <v/>
      </c>
      <c r="AS30" s="52">
        <f>$BG$14*((AJ30)-$BD$5)/$BD$6+$BG$15*((AK30)-$BD$7)/$BD$8+$BG$16</f>
        <v/>
      </c>
      <c r="AT30" s="51">
        <f>1/(1+EXP(-AS30))</f>
        <v/>
      </c>
      <c r="AU30" s="52">
        <f>$BH$14*((AJ30)-$BD$5)/$BD$6+$BH$15*((AK30)-$BD$7)/$BD$8+$BH$16</f>
        <v/>
      </c>
      <c r="AV30" s="51">
        <f>1/(1+EXP(-AU30))</f>
        <v/>
      </c>
      <c r="AW30" s="52">
        <f>$BI$14*((AJ30)-$BD$5)/$BD$6+$BI$15*((AK30)-$BD$7)/$BD$8+$BI$16</f>
        <v/>
      </c>
      <c r="AX30" s="51">
        <f>1/(1+EXP(-AW30))</f>
        <v/>
      </c>
      <c r="AY30" s="52">
        <f>$BJ$14*((AJ30)-$BD$5)/$BD$6+$BJ$15*((AK30)-$BD$7)/$BD$8+$BJ$16</f>
        <v/>
      </c>
      <c r="AZ30" s="51">
        <f>1/(1+EXP(-AY30))</f>
        <v/>
      </c>
      <c r="BA30" s="52">
        <f>$BK$14*((AJ30)-$BD$5)/$BD$6+$BK$15*((AK30)-$BD$7)/$BD$8+$BK$16</f>
        <v/>
      </c>
      <c r="BB30" s="51">
        <f>1/(1+EXP(-BA30))</f>
        <v/>
      </c>
      <c r="BM30" s="60">
        <f>SUMPRODUCT(AP$5:AP$899-AL$5:AL$899)*'2_Params'!$B$15+0</f>
        <v/>
      </c>
      <c r="BN30" s="60">
        <f>SUMPRODUCT((AP$5:AP$899*(1-AP$5:AP$899))*((AJ$5:AJ$899-$BD$5)/$BD$6)*1)*'2_Params'!$B$15</f>
        <v/>
      </c>
    </row>
    <row r="31" ht="15" customHeight="1" s="35">
      <c r="A31" s="48">
        <f>'4_Seq_Features'!A29</f>
        <v/>
      </c>
      <c r="B31" s="55">
        <f>'4_Seq_Features'!F29</f>
        <v/>
      </c>
      <c r="C31" s="48">
        <f>'4_Seq_Features'!E29</f>
        <v/>
      </c>
      <c r="D31" s="52">
        <f>$U$12*((B31)-$U$5)/$U$6+$U$13</f>
        <v/>
      </c>
      <c r="E31" s="51">
        <f>1/(1+EXP(-D31))</f>
        <v/>
      </c>
      <c r="F31" s="52">
        <f>$V$12*((B31)-$U$5)/$U$6+$V$13</f>
        <v/>
      </c>
      <c r="G31" s="51">
        <f>1/(1+EXP(-F31))</f>
        <v/>
      </c>
      <c r="H31" s="52">
        <f>$W$12*((B31)-$U$5)/$U$6+$W$13</f>
        <v/>
      </c>
      <c r="I31" s="51">
        <f>1/(1+EXP(-H31))</f>
        <v/>
      </c>
      <c r="J31" s="52">
        <f>$X$12*((B31)-$U$5)/$U$6+$X$13</f>
        <v/>
      </c>
      <c r="K31" s="51">
        <f>1/(1+EXP(-J31))</f>
        <v/>
      </c>
      <c r="L31" s="52">
        <f>$Y$12*((B31)-$U$5)/$U$6+$Y$13</f>
        <v/>
      </c>
      <c r="M31" s="51">
        <f>1/(1+EXP(-L31))</f>
        <v/>
      </c>
      <c r="N31" s="52">
        <f>$Z$12*((B31)-$U$5)/$U$6+$Z$13</f>
        <v/>
      </c>
      <c r="O31" s="51">
        <f>1/(1+EXP(-N31))</f>
        <v/>
      </c>
      <c r="P31" s="52">
        <f>$AA$12*((B31)-$U$5)/$U$6+$AA$13</f>
        <v/>
      </c>
      <c r="Q31" s="51">
        <f>1/(1+EXP(-P31))</f>
        <v/>
      </c>
      <c r="R31" s="52">
        <f>$AB$12*((B31)-$U$5)/$U$6+$AB$13</f>
        <v/>
      </c>
      <c r="S31" s="51">
        <f>1/(1+EXP(-R31))</f>
        <v/>
      </c>
      <c r="AD31" s="60">
        <f>SUMPRODUCT((O$5:O$899-C$5:C$899)*((B$5:B$899-$U$5)/$U$6))*'2_Params'!$B$14+$Z$12</f>
        <v/>
      </c>
      <c r="AE31" s="60">
        <f>SUMPRODUCT((O$5:O$899*(1-O$5:O$899))*((B$5:B$899-$U$5)/$U$6)*((B$5:B$899-$U$5)/$U$6))*'2_Params'!$B$14+1</f>
        <v/>
      </c>
      <c r="AI31" s="48">
        <f>'4_Seq_Features'!A29</f>
        <v/>
      </c>
      <c r="AJ31" s="55">
        <f>'4_Seq_Features'!G29</f>
        <v/>
      </c>
      <c r="AK31" s="55">
        <f>'4_Seq_Features'!H29</f>
        <v/>
      </c>
      <c r="AL31" s="48">
        <f>'4_Seq_Features'!E29</f>
        <v/>
      </c>
      <c r="AM31" s="52">
        <f>$BD$14*((AJ31)-$BD$5)/$BD$6+$BD$15*((AK31)-$BD$7)/$BD$8+$BD$16</f>
        <v/>
      </c>
      <c r="AN31" s="51">
        <f>1/(1+EXP(-AM31))</f>
        <v/>
      </c>
      <c r="AO31" s="52">
        <f>$BE$14*((AJ31)-$BD$5)/$BD$6+$BE$15*((AK31)-$BD$7)/$BD$8+$BE$16</f>
        <v/>
      </c>
      <c r="AP31" s="51">
        <f>1/(1+EXP(-AO31))</f>
        <v/>
      </c>
      <c r="AQ31" s="52">
        <f>$BF$14*((AJ31)-$BD$5)/$BD$6+$BF$15*((AK31)-$BD$7)/$BD$8+$BF$16</f>
        <v/>
      </c>
      <c r="AR31" s="51">
        <f>1/(1+EXP(-AQ31))</f>
        <v/>
      </c>
      <c r="AS31" s="52">
        <f>$BG$14*((AJ31)-$BD$5)/$BD$6+$BG$15*((AK31)-$BD$7)/$BD$8+$BG$16</f>
        <v/>
      </c>
      <c r="AT31" s="51">
        <f>1/(1+EXP(-AS31))</f>
        <v/>
      </c>
      <c r="AU31" s="52">
        <f>$BH$14*((AJ31)-$BD$5)/$BD$6+$BH$15*((AK31)-$BD$7)/$BD$8+$BH$16</f>
        <v/>
      </c>
      <c r="AV31" s="51">
        <f>1/(1+EXP(-AU31))</f>
        <v/>
      </c>
      <c r="AW31" s="52">
        <f>$BI$14*((AJ31)-$BD$5)/$BD$6+$BI$15*((AK31)-$BD$7)/$BD$8+$BI$16</f>
        <v/>
      </c>
      <c r="AX31" s="51">
        <f>1/(1+EXP(-AW31))</f>
        <v/>
      </c>
      <c r="AY31" s="52">
        <f>$BJ$14*((AJ31)-$BD$5)/$BD$6+$BJ$15*((AK31)-$BD$7)/$BD$8+$BJ$16</f>
        <v/>
      </c>
      <c r="AZ31" s="51">
        <f>1/(1+EXP(-AY31))</f>
        <v/>
      </c>
      <c r="BA31" s="52">
        <f>$BK$14*((AJ31)-$BD$5)/$BD$6+$BK$15*((AK31)-$BD$7)/$BD$8+$BK$16</f>
        <v/>
      </c>
      <c r="BB31" s="51">
        <f>1/(1+EXP(-BA31))</f>
        <v/>
      </c>
      <c r="BN31" s="60">
        <f>SUMPRODUCT((AP$5:AP$899*(1-AP$5:AP$899))*((AK$5:AK$899-$BD$7)/$BD$8)*((AK$5:AK$899-$BD$7)/$BD$8))*'2_Params'!$B$15+1</f>
        <v/>
      </c>
    </row>
    <row r="32" ht="15" customHeight="1" s="35">
      <c r="A32" s="48">
        <f>'4_Seq_Features'!A30</f>
        <v/>
      </c>
      <c r="B32" s="55">
        <f>'4_Seq_Features'!F30</f>
        <v/>
      </c>
      <c r="C32" s="48">
        <f>'4_Seq_Features'!E30</f>
        <v/>
      </c>
      <c r="D32" s="52">
        <f>$U$12*((B32)-$U$5)/$U$6+$U$13</f>
        <v/>
      </c>
      <c r="E32" s="51">
        <f>1/(1+EXP(-D32))</f>
        <v/>
      </c>
      <c r="F32" s="52">
        <f>$V$12*((B32)-$U$5)/$U$6+$V$13</f>
        <v/>
      </c>
      <c r="G32" s="51">
        <f>1/(1+EXP(-F32))</f>
        <v/>
      </c>
      <c r="H32" s="52">
        <f>$W$12*((B32)-$U$5)/$U$6+$W$13</f>
        <v/>
      </c>
      <c r="I32" s="51">
        <f>1/(1+EXP(-H32))</f>
        <v/>
      </c>
      <c r="J32" s="52">
        <f>$X$12*((B32)-$U$5)/$U$6+$X$13</f>
        <v/>
      </c>
      <c r="K32" s="51">
        <f>1/(1+EXP(-J32))</f>
        <v/>
      </c>
      <c r="L32" s="52">
        <f>$Y$12*((B32)-$U$5)/$U$6+$Y$13</f>
        <v/>
      </c>
      <c r="M32" s="51">
        <f>1/(1+EXP(-L32))</f>
        <v/>
      </c>
      <c r="N32" s="52">
        <f>$Z$12*((B32)-$U$5)/$U$6+$Z$13</f>
        <v/>
      </c>
      <c r="O32" s="51">
        <f>1/(1+EXP(-N32))</f>
        <v/>
      </c>
      <c r="P32" s="52">
        <f>$AA$12*((B32)-$U$5)/$U$6+$AA$13</f>
        <v/>
      </c>
      <c r="Q32" s="51">
        <f>1/(1+EXP(-P32))</f>
        <v/>
      </c>
      <c r="R32" s="52">
        <f>$AB$12*((B32)-$U$5)/$U$6+$AB$13</f>
        <v/>
      </c>
      <c r="S32" s="51">
        <f>1/(1+EXP(-R32))</f>
        <v/>
      </c>
      <c r="AD32" s="60">
        <f>SUMPRODUCT(O$5:O$899-C$5:C$899)*'2_Params'!$B$14+0</f>
        <v/>
      </c>
      <c r="AE32" s="60">
        <f>SUMPRODUCT((O$5:O$899*(1-O$5:O$899))*((B$5:B$899-$U$5)/$U$6)*1)*'2_Params'!$B$14</f>
        <v/>
      </c>
      <c r="AI32" s="48">
        <f>'4_Seq_Features'!A30</f>
        <v/>
      </c>
      <c r="AJ32" s="55">
        <f>'4_Seq_Features'!G30</f>
        <v/>
      </c>
      <c r="AK32" s="55">
        <f>'4_Seq_Features'!H30</f>
        <v/>
      </c>
      <c r="AL32" s="48">
        <f>'4_Seq_Features'!E30</f>
        <v/>
      </c>
      <c r="AM32" s="52">
        <f>$BD$14*((AJ32)-$BD$5)/$BD$6+$BD$15*((AK32)-$BD$7)/$BD$8+$BD$16</f>
        <v/>
      </c>
      <c r="AN32" s="51">
        <f>1/(1+EXP(-AM32))</f>
        <v/>
      </c>
      <c r="AO32" s="52">
        <f>$BE$14*((AJ32)-$BD$5)/$BD$6+$BE$15*((AK32)-$BD$7)/$BD$8+$BE$16</f>
        <v/>
      </c>
      <c r="AP32" s="51">
        <f>1/(1+EXP(-AO32))</f>
        <v/>
      </c>
      <c r="AQ32" s="52">
        <f>$BF$14*((AJ32)-$BD$5)/$BD$6+$BF$15*((AK32)-$BD$7)/$BD$8+$BF$16</f>
        <v/>
      </c>
      <c r="AR32" s="51">
        <f>1/(1+EXP(-AQ32))</f>
        <v/>
      </c>
      <c r="AS32" s="52">
        <f>$BG$14*((AJ32)-$BD$5)/$BD$6+$BG$15*((AK32)-$BD$7)/$BD$8+$BG$16</f>
        <v/>
      </c>
      <c r="AT32" s="51">
        <f>1/(1+EXP(-AS32))</f>
        <v/>
      </c>
      <c r="AU32" s="52">
        <f>$BH$14*((AJ32)-$BD$5)/$BD$6+$BH$15*((AK32)-$BD$7)/$BD$8+$BH$16</f>
        <v/>
      </c>
      <c r="AV32" s="51">
        <f>1/(1+EXP(-AU32))</f>
        <v/>
      </c>
      <c r="AW32" s="52">
        <f>$BI$14*((AJ32)-$BD$5)/$BD$6+$BI$15*((AK32)-$BD$7)/$BD$8+$BI$16</f>
        <v/>
      </c>
      <c r="AX32" s="51">
        <f>1/(1+EXP(-AW32))</f>
        <v/>
      </c>
      <c r="AY32" s="52">
        <f>$BJ$14*((AJ32)-$BD$5)/$BD$6+$BJ$15*((AK32)-$BD$7)/$BD$8+$BJ$16</f>
        <v/>
      </c>
      <c r="AZ32" s="51">
        <f>1/(1+EXP(-AY32))</f>
        <v/>
      </c>
      <c r="BA32" s="52">
        <f>$BK$14*((AJ32)-$BD$5)/$BD$6+$BK$15*((AK32)-$BD$7)/$BD$8+$BK$16</f>
        <v/>
      </c>
      <c r="BB32" s="51">
        <f>1/(1+EXP(-BA32))</f>
        <v/>
      </c>
      <c r="BN32" s="60">
        <f>SUMPRODUCT((AP$5:AP$899*(1-AP$5:AP$899))*((AK$5:AK$899-$BD$7)/$BD$8)*1)*'2_Params'!$B$15</f>
        <v/>
      </c>
    </row>
    <row r="33" ht="15" customHeight="1" s="35">
      <c r="A33" s="48">
        <f>'4_Seq_Features'!A31</f>
        <v/>
      </c>
      <c r="B33" s="55">
        <f>'4_Seq_Features'!F31</f>
        <v/>
      </c>
      <c r="C33" s="48">
        <f>'4_Seq_Features'!E31</f>
        <v/>
      </c>
      <c r="D33" s="52">
        <f>$U$12*((B33)-$U$5)/$U$6+$U$13</f>
        <v/>
      </c>
      <c r="E33" s="51">
        <f>1/(1+EXP(-D33))</f>
        <v/>
      </c>
      <c r="F33" s="52">
        <f>$V$12*((B33)-$U$5)/$U$6+$V$13</f>
        <v/>
      </c>
      <c r="G33" s="51">
        <f>1/(1+EXP(-F33))</f>
        <v/>
      </c>
      <c r="H33" s="52">
        <f>$W$12*((B33)-$U$5)/$U$6+$W$13</f>
        <v/>
      </c>
      <c r="I33" s="51">
        <f>1/(1+EXP(-H33))</f>
        <v/>
      </c>
      <c r="J33" s="52">
        <f>$X$12*((B33)-$U$5)/$U$6+$X$13</f>
        <v/>
      </c>
      <c r="K33" s="51">
        <f>1/(1+EXP(-J33))</f>
        <v/>
      </c>
      <c r="L33" s="52">
        <f>$Y$12*((B33)-$U$5)/$U$6+$Y$13</f>
        <v/>
      </c>
      <c r="M33" s="51">
        <f>1/(1+EXP(-L33))</f>
        <v/>
      </c>
      <c r="N33" s="52">
        <f>$Z$12*((B33)-$U$5)/$U$6+$Z$13</f>
        <v/>
      </c>
      <c r="O33" s="51">
        <f>1/(1+EXP(-N33))</f>
        <v/>
      </c>
      <c r="P33" s="52">
        <f>$AA$12*((B33)-$U$5)/$U$6+$AA$13</f>
        <v/>
      </c>
      <c r="Q33" s="51">
        <f>1/(1+EXP(-P33))</f>
        <v/>
      </c>
      <c r="R33" s="52">
        <f>$AB$12*((B33)-$U$5)/$U$6+$AB$13</f>
        <v/>
      </c>
      <c r="S33" s="51">
        <f>1/(1+EXP(-R33))</f>
        <v/>
      </c>
      <c r="AE33" s="60">
        <f>SUMPRODUCT((O$5:O$899*(1-O$5:O$899))*1*1)*'2_Params'!$B$14</f>
        <v/>
      </c>
      <c r="AI33" s="48">
        <f>'4_Seq_Features'!A31</f>
        <v/>
      </c>
      <c r="AJ33" s="55">
        <f>'4_Seq_Features'!G31</f>
        <v/>
      </c>
      <c r="AK33" s="55">
        <f>'4_Seq_Features'!H31</f>
        <v/>
      </c>
      <c r="AL33" s="48">
        <f>'4_Seq_Features'!E31</f>
        <v/>
      </c>
      <c r="AM33" s="52">
        <f>$BD$14*((AJ33)-$BD$5)/$BD$6+$BD$15*((AK33)-$BD$7)/$BD$8+$BD$16</f>
        <v/>
      </c>
      <c r="AN33" s="51">
        <f>1/(1+EXP(-AM33))</f>
        <v/>
      </c>
      <c r="AO33" s="52">
        <f>$BE$14*((AJ33)-$BD$5)/$BD$6+$BE$15*((AK33)-$BD$7)/$BD$8+$BE$16</f>
        <v/>
      </c>
      <c r="AP33" s="51">
        <f>1/(1+EXP(-AO33))</f>
        <v/>
      </c>
      <c r="AQ33" s="52">
        <f>$BF$14*((AJ33)-$BD$5)/$BD$6+$BF$15*((AK33)-$BD$7)/$BD$8+$BF$16</f>
        <v/>
      </c>
      <c r="AR33" s="51">
        <f>1/(1+EXP(-AQ33))</f>
        <v/>
      </c>
      <c r="AS33" s="52">
        <f>$BG$14*((AJ33)-$BD$5)/$BD$6+$BG$15*((AK33)-$BD$7)/$BD$8+$BG$16</f>
        <v/>
      </c>
      <c r="AT33" s="51">
        <f>1/(1+EXP(-AS33))</f>
        <v/>
      </c>
      <c r="AU33" s="52">
        <f>$BH$14*((AJ33)-$BD$5)/$BD$6+$BH$15*((AK33)-$BD$7)/$BD$8+$BH$16</f>
        <v/>
      </c>
      <c r="AV33" s="51">
        <f>1/(1+EXP(-AU33))</f>
        <v/>
      </c>
      <c r="AW33" s="52">
        <f>$BI$14*((AJ33)-$BD$5)/$BD$6+$BI$15*((AK33)-$BD$7)/$BD$8+$BI$16</f>
        <v/>
      </c>
      <c r="AX33" s="51">
        <f>1/(1+EXP(-AW33))</f>
        <v/>
      </c>
      <c r="AY33" s="52">
        <f>$BJ$14*((AJ33)-$BD$5)/$BD$6+$BJ$15*((AK33)-$BD$7)/$BD$8+$BJ$16</f>
        <v/>
      </c>
      <c r="AZ33" s="51">
        <f>1/(1+EXP(-AY33))</f>
        <v/>
      </c>
      <c r="BA33" s="52">
        <f>$BK$14*((AJ33)-$BD$5)/$BD$6+$BK$15*((AK33)-$BD$7)/$BD$8+$BK$16</f>
        <v/>
      </c>
      <c r="BB33" s="51">
        <f>1/(1+EXP(-BA33))</f>
        <v/>
      </c>
      <c r="BN33" s="60">
        <f>SUMPRODUCT((AP$5:AP$899*(1-AP$5:AP$899))*1*1)*'2_Params'!$B$15</f>
        <v/>
      </c>
    </row>
    <row r="34" ht="15" customHeight="1" s="35">
      <c r="A34" s="48">
        <f>'4_Seq_Features'!A32</f>
        <v/>
      </c>
      <c r="B34" s="55">
        <f>'4_Seq_Features'!F32</f>
        <v/>
      </c>
      <c r="C34" s="48">
        <f>'4_Seq_Features'!E32</f>
        <v/>
      </c>
      <c r="D34" s="52">
        <f>$U$12*((B34)-$U$5)/$U$6+$U$13</f>
        <v/>
      </c>
      <c r="E34" s="51">
        <f>1/(1+EXP(-D34))</f>
        <v/>
      </c>
      <c r="F34" s="52">
        <f>$V$12*((B34)-$U$5)/$U$6+$V$13</f>
        <v/>
      </c>
      <c r="G34" s="51">
        <f>1/(1+EXP(-F34))</f>
        <v/>
      </c>
      <c r="H34" s="52">
        <f>$W$12*((B34)-$U$5)/$U$6+$W$13</f>
        <v/>
      </c>
      <c r="I34" s="51">
        <f>1/(1+EXP(-H34))</f>
        <v/>
      </c>
      <c r="J34" s="52">
        <f>$X$12*((B34)-$U$5)/$U$6+$X$13</f>
        <v/>
      </c>
      <c r="K34" s="51">
        <f>1/(1+EXP(-J34))</f>
        <v/>
      </c>
      <c r="L34" s="52">
        <f>$Y$12*((B34)-$U$5)/$U$6+$Y$13</f>
        <v/>
      </c>
      <c r="M34" s="51">
        <f>1/(1+EXP(-L34))</f>
        <v/>
      </c>
      <c r="N34" s="52">
        <f>$Z$12*((B34)-$U$5)/$U$6+$Z$13</f>
        <v/>
      </c>
      <c r="O34" s="51">
        <f>1/(1+EXP(-N34))</f>
        <v/>
      </c>
      <c r="P34" s="52">
        <f>$AA$12*((B34)-$U$5)/$U$6+$AA$13</f>
        <v/>
      </c>
      <c r="Q34" s="51">
        <f>1/(1+EXP(-P34))</f>
        <v/>
      </c>
      <c r="R34" s="52">
        <f>$AB$12*((B34)-$U$5)/$U$6+$AB$13</f>
        <v/>
      </c>
      <c r="S34" s="51">
        <f>1/(1+EXP(-R34))</f>
        <v/>
      </c>
      <c r="AD34" s="60">
        <f>SUMPRODUCT((Q$5:Q$899-C$5:C$899)*((B$5:B$899-$U$5)/$U$6))*'2_Params'!$B$14+$AA$12</f>
        <v/>
      </c>
      <c r="AE34" s="60">
        <f>SUMPRODUCT((Q$5:Q$899*(1-Q$5:Q$899))*((B$5:B$899-$U$5)/$U$6)*((B$5:B$899-$U$5)/$U$6))*'2_Params'!$B$14+1</f>
        <v/>
      </c>
      <c r="AI34" s="48">
        <f>'4_Seq_Features'!A32</f>
        <v/>
      </c>
      <c r="AJ34" s="55">
        <f>'4_Seq_Features'!G32</f>
        <v/>
      </c>
      <c r="AK34" s="55">
        <f>'4_Seq_Features'!H32</f>
        <v/>
      </c>
      <c r="AL34" s="48">
        <f>'4_Seq_Features'!E32</f>
        <v/>
      </c>
      <c r="AM34" s="52">
        <f>$BD$14*((AJ34)-$BD$5)/$BD$6+$BD$15*((AK34)-$BD$7)/$BD$8+$BD$16</f>
        <v/>
      </c>
      <c r="AN34" s="51">
        <f>1/(1+EXP(-AM34))</f>
        <v/>
      </c>
      <c r="AO34" s="52">
        <f>$BE$14*((AJ34)-$BD$5)/$BD$6+$BE$15*((AK34)-$BD$7)/$BD$8+$BE$16</f>
        <v/>
      </c>
      <c r="AP34" s="51">
        <f>1/(1+EXP(-AO34))</f>
        <v/>
      </c>
      <c r="AQ34" s="52">
        <f>$BF$14*((AJ34)-$BD$5)/$BD$6+$BF$15*((AK34)-$BD$7)/$BD$8+$BF$16</f>
        <v/>
      </c>
      <c r="AR34" s="51">
        <f>1/(1+EXP(-AQ34))</f>
        <v/>
      </c>
      <c r="AS34" s="52">
        <f>$BG$14*((AJ34)-$BD$5)/$BD$6+$BG$15*((AK34)-$BD$7)/$BD$8+$BG$16</f>
        <v/>
      </c>
      <c r="AT34" s="51">
        <f>1/(1+EXP(-AS34))</f>
        <v/>
      </c>
      <c r="AU34" s="52">
        <f>$BH$14*((AJ34)-$BD$5)/$BD$6+$BH$15*((AK34)-$BD$7)/$BD$8+$BH$16</f>
        <v/>
      </c>
      <c r="AV34" s="51">
        <f>1/(1+EXP(-AU34))</f>
        <v/>
      </c>
      <c r="AW34" s="52">
        <f>$BI$14*((AJ34)-$BD$5)/$BD$6+$BI$15*((AK34)-$BD$7)/$BD$8+$BI$16</f>
        <v/>
      </c>
      <c r="AX34" s="51">
        <f>1/(1+EXP(-AW34))</f>
        <v/>
      </c>
      <c r="AY34" s="52">
        <f>$BJ$14*((AJ34)-$BD$5)/$BD$6+$BJ$15*((AK34)-$BD$7)/$BD$8+$BJ$16</f>
        <v/>
      </c>
      <c r="AZ34" s="51">
        <f>1/(1+EXP(-AY34))</f>
        <v/>
      </c>
      <c r="BA34" s="52">
        <f>$BK$14*((AJ34)-$BD$5)/$BD$6+$BK$15*((AK34)-$BD$7)/$BD$8+$BK$16</f>
        <v/>
      </c>
      <c r="BB34" s="51">
        <f>1/(1+EXP(-BA34))</f>
        <v/>
      </c>
    </row>
    <row r="35" ht="15" customHeight="1" s="35">
      <c r="A35" s="48">
        <f>'4_Seq_Features'!A33</f>
        <v/>
      </c>
      <c r="B35" s="55">
        <f>'4_Seq_Features'!F33</f>
        <v/>
      </c>
      <c r="C35" s="48">
        <f>'4_Seq_Features'!E33</f>
        <v/>
      </c>
      <c r="D35" s="52">
        <f>$U$12*((B35)-$U$5)/$U$6+$U$13</f>
        <v/>
      </c>
      <c r="E35" s="51">
        <f>1/(1+EXP(-D35))</f>
        <v/>
      </c>
      <c r="F35" s="52">
        <f>$V$12*((B35)-$U$5)/$U$6+$V$13</f>
        <v/>
      </c>
      <c r="G35" s="51">
        <f>1/(1+EXP(-F35))</f>
        <v/>
      </c>
      <c r="H35" s="52">
        <f>$W$12*((B35)-$U$5)/$U$6+$W$13</f>
        <v/>
      </c>
      <c r="I35" s="51">
        <f>1/(1+EXP(-H35))</f>
        <v/>
      </c>
      <c r="J35" s="52">
        <f>$X$12*((B35)-$U$5)/$U$6+$X$13</f>
        <v/>
      </c>
      <c r="K35" s="51">
        <f>1/(1+EXP(-J35))</f>
        <v/>
      </c>
      <c r="L35" s="52">
        <f>$Y$12*((B35)-$U$5)/$U$6+$Y$13</f>
        <v/>
      </c>
      <c r="M35" s="51">
        <f>1/(1+EXP(-L35))</f>
        <v/>
      </c>
      <c r="N35" s="52">
        <f>$Z$12*((B35)-$U$5)/$U$6+$Z$13</f>
        <v/>
      </c>
      <c r="O35" s="51">
        <f>1/(1+EXP(-N35))</f>
        <v/>
      </c>
      <c r="P35" s="52">
        <f>$AA$12*((B35)-$U$5)/$U$6+$AA$13</f>
        <v/>
      </c>
      <c r="Q35" s="51">
        <f>1/(1+EXP(-P35))</f>
        <v/>
      </c>
      <c r="R35" s="52">
        <f>$AB$12*((B35)-$U$5)/$U$6+$AB$13</f>
        <v/>
      </c>
      <c r="S35" s="51">
        <f>1/(1+EXP(-R35))</f>
        <v/>
      </c>
      <c r="AD35" s="60">
        <f>SUMPRODUCT(Q$5:Q$899-C$5:C$899)*'2_Params'!$B$14+0</f>
        <v/>
      </c>
      <c r="AE35" s="60">
        <f>SUMPRODUCT((Q$5:Q$899*(1-Q$5:Q$899))*((B$5:B$899-$U$5)/$U$6)*1)*'2_Params'!$B$14</f>
        <v/>
      </c>
      <c r="AI35" s="48">
        <f>'4_Seq_Features'!A33</f>
        <v/>
      </c>
      <c r="AJ35" s="55">
        <f>'4_Seq_Features'!G33</f>
        <v/>
      </c>
      <c r="AK35" s="55">
        <f>'4_Seq_Features'!H33</f>
        <v/>
      </c>
      <c r="AL35" s="48">
        <f>'4_Seq_Features'!E33</f>
        <v/>
      </c>
      <c r="AM35" s="52">
        <f>$BD$14*((AJ35)-$BD$5)/$BD$6+$BD$15*((AK35)-$BD$7)/$BD$8+$BD$16</f>
        <v/>
      </c>
      <c r="AN35" s="51">
        <f>1/(1+EXP(-AM35))</f>
        <v/>
      </c>
      <c r="AO35" s="52">
        <f>$BE$14*((AJ35)-$BD$5)/$BD$6+$BE$15*((AK35)-$BD$7)/$BD$8+$BE$16</f>
        <v/>
      </c>
      <c r="AP35" s="51">
        <f>1/(1+EXP(-AO35))</f>
        <v/>
      </c>
      <c r="AQ35" s="52">
        <f>$BF$14*((AJ35)-$BD$5)/$BD$6+$BF$15*((AK35)-$BD$7)/$BD$8+$BF$16</f>
        <v/>
      </c>
      <c r="AR35" s="51">
        <f>1/(1+EXP(-AQ35))</f>
        <v/>
      </c>
      <c r="AS35" s="52">
        <f>$BG$14*((AJ35)-$BD$5)/$BD$6+$BG$15*((AK35)-$BD$7)/$BD$8+$BG$16</f>
        <v/>
      </c>
      <c r="AT35" s="51">
        <f>1/(1+EXP(-AS35))</f>
        <v/>
      </c>
      <c r="AU35" s="52">
        <f>$BH$14*((AJ35)-$BD$5)/$BD$6+$BH$15*((AK35)-$BD$7)/$BD$8+$BH$16</f>
        <v/>
      </c>
      <c r="AV35" s="51">
        <f>1/(1+EXP(-AU35))</f>
        <v/>
      </c>
      <c r="AW35" s="52">
        <f>$BI$14*((AJ35)-$BD$5)/$BD$6+$BI$15*((AK35)-$BD$7)/$BD$8+$BI$16</f>
        <v/>
      </c>
      <c r="AX35" s="51">
        <f>1/(1+EXP(-AW35))</f>
        <v/>
      </c>
      <c r="AY35" s="52">
        <f>$BJ$14*((AJ35)-$BD$5)/$BD$6+$BJ$15*((AK35)-$BD$7)/$BD$8+$BJ$16</f>
        <v/>
      </c>
      <c r="AZ35" s="51">
        <f>1/(1+EXP(-AY35))</f>
        <v/>
      </c>
      <c r="BA35" s="52">
        <f>$BK$14*((AJ35)-$BD$5)/$BD$6+$BK$15*((AK35)-$BD$7)/$BD$8+$BK$16</f>
        <v/>
      </c>
      <c r="BB35" s="51">
        <f>1/(1+EXP(-BA35))</f>
        <v/>
      </c>
    </row>
    <row r="36" ht="15" customHeight="1" s="35">
      <c r="A36" s="48">
        <f>'4_Seq_Features'!A34</f>
        <v/>
      </c>
      <c r="B36" s="55">
        <f>'4_Seq_Features'!F34</f>
        <v/>
      </c>
      <c r="C36" s="48">
        <f>'4_Seq_Features'!E34</f>
        <v/>
      </c>
      <c r="D36" s="52">
        <f>$U$12*((B36)-$U$5)/$U$6+$U$13</f>
        <v/>
      </c>
      <c r="E36" s="51">
        <f>1/(1+EXP(-D36))</f>
        <v/>
      </c>
      <c r="F36" s="52">
        <f>$V$12*((B36)-$U$5)/$U$6+$V$13</f>
        <v/>
      </c>
      <c r="G36" s="51">
        <f>1/(1+EXP(-F36))</f>
        <v/>
      </c>
      <c r="H36" s="52">
        <f>$W$12*((B36)-$U$5)/$U$6+$W$13</f>
        <v/>
      </c>
      <c r="I36" s="51">
        <f>1/(1+EXP(-H36))</f>
        <v/>
      </c>
      <c r="J36" s="52">
        <f>$X$12*((B36)-$U$5)/$U$6+$X$13</f>
        <v/>
      </c>
      <c r="K36" s="51">
        <f>1/(1+EXP(-J36))</f>
        <v/>
      </c>
      <c r="L36" s="52">
        <f>$Y$12*((B36)-$U$5)/$U$6+$Y$13</f>
        <v/>
      </c>
      <c r="M36" s="51">
        <f>1/(1+EXP(-L36))</f>
        <v/>
      </c>
      <c r="N36" s="52">
        <f>$Z$12*((B36)-$U$5)/$U$6+$Z$13</f>
        <v/>
      </c>
      <c r="O36" s="51">
        <f>1/(1+EXP(-N36))</f>
        <v/>
      </c>
      <c r="P36" s="52">
        <f>$AA$12*((B36)-$U$5)/$U$6+$AA$13</f>
        <v/>
      </c>
      <c r="Q36" s="51">
        <f>1/(1+EXP(-P36))</f>
        <v/>
      </c>
      <c r="R36" s="52">
        <f>$AB$12*((B36)-$U$5)/$U$6+$AB$13</f>
        <v/>
      </c>
      <c r="S36" s="51">
        <f>1/(1+EXP(-R36))</f>
        <v/>
      </c>
      <c r="AE36" s="60">
        <f>SUMPRODUCT((Q$5:Q$899*(1-Q$5:Q$899))*1*1)*'2_Params'!$B$14</f>
        <v/>
      </c>
      <c r="AI36" s="48">
        <f>'4_Seq_Features'!A34</f>
        <v/>
      </c>
      <c r="AJ36" s="55">
        <f>'4_Seq_Features'!G34</f>
        <v/>
      </c>
      <c r="AK36" s="55">
        <f>'4_Seq_Features'!H34</f>
        <v/>
      </c>
      <c r="AL36" s="48">
        <f>'4_Seq_Features'!E34</f>
        <v/>
      </c>
      <c r="AM36" s="52">
        <f>$BD$14*((AJ36)-$BD$5)/$BD$6+$BD$15*((AK36)-$BD$7)/$BD$8+$BD$16</f>
        <v/>
      </c>
      <c r="AN36" s="51">
        <f>1/(1+EXP(-AM36))</f>
        <v/>
      </c>
      <c r="AO36" s="52">
        <f>$BE$14*((AJ36)-$BD$5)/$BD$6+$BE$15*((AK36)-$BD$7)/$BD$8+$BE$16</f>
        <v/>
      </c>
      <c r="AP36" s="51">
        <f>1/(1+EXP(-AO36))</f>
        <v/>
      </c>
      <c r="AQ36" s="52">
        <f>$BF$14*((AJ36)-$BD$5)/$BD$6+$BF$15*((AK36)-$BD$7)/$BD$8+$BF$16</f>
        <v/>
      </c>
      <c r="AR36" s="51">
        <f>1/(1+EXP(-AQ36))</f>
        <v/>
      </c>
      <c r="AS36" s="52">
        <f>$BG$14*((AJ36)-$BD$5)/$BD$6+$BG$15*((AK36)-$BD$7)/$BD$8+$BG$16</f>
        <v/>
      </c>
      <c r="AT36" s="51">
        <f>1/(1+EXP(-AS36))</f>
        <v/>
      </c>
      <c r="AU36" s="52">
        <f>$BH$14*((AJ36)-$BD$5)/$BD$6+$BH$15*((AK36)-$BD$7)/$BD$8+$BH$16</f>
        <v/>
      </c>
      <c r="AV36" s="51">
        <f>1/(1+EXP(-AU36))</f>
        <v/>
      </c>
      <c r="AW36" s="52">
        <f>$BI$14*((AJ36)-$BD$5)/$BD$6+$BI$15*((AK36)-$BD$7)/$BD$8+$BI$16</f>
        <v/>
      </c>
      <c r="AX36" s="51">
        <f>1/(1+EXP(-AW36))</f>
        <v/>
      </c>
      <c r="AY36" s="52">
        <f>$BJ$14*((AJ36)-$BD$5)/$BD$6+$BJ$15*((AK36)-$BD$7)/$BD$8+$BJ$16</f>
        <v/>
      </c>
      <c r="AZ36" s="51">
        <f>1/(1+EXP(-AY36))</f>
        <v/>
      </c>
      <c r="BA36" s="52">
        <f>$BK$14*((AJ36)-$BD$5)/$BD$6+$BK$15*((AK36)-$BD$7)/$BD$8+$BK$16</f>
        <v/>
      </c>
      <c r="BB36" s="51">
        <f>1/(1+EXP(-BA36))</f>
        <v/>
      </c>
    </row>
    <row r="37" ht="15" customHeight="1" s="35">
      <c r="A37" s="48">
        <f>'4_Seq_Features'!A35</f>
        <v/>
      </c>
      <c r="B37" s="55">
        <f>'4_Seq_Features'!F35</f>
        <v/>
      </c>
      <c r="C37" s="48">
        <f>'4_Seq_Features'!E35</f>
        <v/>
      </c>
      <c r="D37" s="52">
        <f>$U$12*((B37)-$U$5)/$U$6+$U$13</f>
        <v/>
      </c>
      <c r="E37" s="51">
        <f>1/(1+EXP(-D37))</f>
        <v/>
      </c>
      <c r="F37" s="52">
        <f>$V$12*((B37)-$U$5)/$U$6+$V$13</f>
        <v/>
      </c>
      <c r="G37" s="51">
        <f>1/(1+EXP(-F37))</f>
        <v/>
      </c>
      <c r="H37" s="52">
        <f>$W$12*((B37)-$U$5)/$U$6+$W$13</f>
        <v/>
      </c>
      <c r="I37" s="51">
        <f>1/(1+EXP(-H37))</f>
        <v/>
      </c>
      <c r="J37" s="52">
        <f>$X$12*((B37)-$U$5)/$U$6+$X$13</f>
        <v/>
      </c>
      <c r="K37" s="51">
        <f>1/(1+EXP(-J37))</f>
        <v/>
      </c>
      <c r="L37" s="52">
        <f>$Y$12*((B37)-$U$5)/$U$6+$Y$13</f>
        <v/>
      </c>
      <c r="M37" s="51">
        <f>1/(1+EXP(-L37))</f>
        <v/>
      </c>
      <c r="N37" s="52">
        <f>$Z$12*((B37)-$U$5)/$U$6+$Z$13</f>
        <v/>
      </c>
      <c r="O37" s="51">
        <f>1/(1+EXP(-N37))</f>
        <v/>
      </c>
      <c r="P37" s="52">
        <f>$AA$12*((B37)-$U$5)/$U$6+$AA$13</f>
        <v/>
      </c>
      <c r="Q37" s="51">
        <f>1/(1+EXP(-P37))</f>
        <v/>
      </c>
      <c r="R37" s="52">
        <f>$AB$12*((B37)-$U$5)/$U$6+$AB$13</f>
        <v/>
      </c>
      <c r="S37" s="51">
        <f>1/(1+EXP(-R37))</f>
        <v/>
      </c>
      <c r="AD37" s="60">
        <f>SUMPRODUCT((S$5:S$899-C$5:C$899)*((B$5:B$899-$U$5)/$U$6))*'2_Params'!$B$14+$AB$12</f>
        <v/>
      </c>
      <c r="AE37" s="60">
        <f>SUMPRODUCT((S$5:S$899*(1-S$5:S$899))*((B$5:B$899-$U$5)/$U$6)*((B$5:B$899-$U$5)/$U$6))*'2_Params'!$B$14+1</f>
        <v/>
      </c>
      <c r="AI37" s="48">
        <f>'4_Seq_Features'!A35</f>
        <v/>
      </c>
      <c r="AJ37" s="55">
        <f>'4_Seq_Features'!G35</f>
        <v/>
      </c>
      <c r="AK37" s="55">
        <f>'4_Seq_Features'!H35</f>
        <v/>
      </c>
      <c r="AL37" s="48">
        <f>'4_Seq_Features'!E35</f>
        <v/>
      </c>
      <c r="AM37" s="52">
        <f>$BD$14*((AJ37)-$BD$5)/$BD$6+$BD$15*((AK37)-$BD$7)/$BD$8+$BD$16</f>
        <v/>
      </c>
      <c r="AN37" s="51">
        <f>1/(1+EXP(-AM37))</f>
        <v/>
      </c>
      <c r="AO37" s="52">
        <f>$BE$14*((AJ37)-$BD$5)/$BD$6+$BE$15*((AK37)-$BD$7)/$BD$8+$BE$16</f>
        <v/>
      </c>
      <c r="AP37" s="51">
        <f>1/(1+EXP(-AO37))</f>
        <v/>
      </c>
      <c r="AQ37" s="52">
        <f>$BF$14*((AJ37)-$BD$5)/$BD$6+$BF$15*((AK37)-$BD$7)/$BD$8+$BF$16</f>
        <v/>
      </c>
      <c r="AR37" s="51">
        <f>1/(1+EXP(-AQ37))</f>
        <v/>
      </c>
      <c r="AS37" s="52">
        <f>$BG$14*((AJ37)-$BD$5)/$BD$6+$BG$15*((AK37)-$BD$7)/$BD$8+$BG$16</f>
        <v/>
      </c>
      <c r="AT37" s="51">
        <f>1/(1+EXP(-AS37))</f>
        <v/>
      </c>
      <c r="AU37" s="52">
        <f>$BH$14*((AJ37)-$BD$5)/$BD$6+$BH$15*((AK37)-$BD$7)/$BD$8+$BH$16</f>
        <v/>
      </c>
      <c r="AV37" s="51">
        <f>1/(1+EXP(-AU37))</f>
        <v/>
      </c>
      <c r="AW37" s="52">
        <f>$BI$14*((AJ37)-$BD$5)/$BD$6+$BI$15*((AK37)-$BD$7)/$BD$8+$BI$16</f>
        <v/>
      </c>
      <c r="AX37" s="51">
        <f>1/(1+EXP(-AW37))</f>
        <v/>
      </c>
      <c r="AY37" s="52">
        <f>$BJ$14*((AJ37)-$BD$5)/$BD$6+$BJ$15*((AK37)-$BD$7)/$BD$8+$BJ$16</f>
        <v/>
      </c>
      <c r="AZ37" s="51">
        <f>1/(1+EXP(-AY37))</f>
        <v/>
      </c>
      <c r="BA37" s="52">
        <f>$BK$14*((AJ37)-$BD$5)/$BD$6+$BK$15*((AK37)-$BD$7)/$BD$8+$BK$16</f>
        <v/>
      </c>
      <c r="BB37" s="51">
        <f>1/(1+EXP(-BA37))</f>
        <v/>
      </c>
      <c r="BM37" s="60">
        <f>SUMPRODUCT((AR$5:AR$899-AL$5:AL$899)*((AJ$5:AJ$899-$BD$5)/$BD$6))*'2_Params'!$B$15+$BF$14</f>
        <v/>
      </c>
      <c r="BN37" s="60">
        <f>SUMPRODUCT((AR$5:AR$899*(1-AR$5:AR$899))*((AJ$5:AJ$899-$BD$5)/$BD$6)*((AJ$5:AJ$899-$BD$5)/$BD$6))*'2_Params'!$B$15+1</f>
        <v/>
      </c>
    </row>
    <row r="38" ht="15" customHeight="1" s="35">
      <c r="A38" s="48">
        <f>'4_Seq_Features'!A36</f>
        <v/>
      </c>
      <c r="B38" s="55">
        <f>'4_Seq_Features'!F36</f>
        <v/>
      </c>
      <c r="C38" s="48">
        <f>'4_Seq_Features'!E36</f>
        <v/>
      </c>
      <c r="D38" s="52">
        <f>$U$12*((B38)-$U$5)/$U$6+$U$13</f>
        <v/>
      </c>
      <c r="E38" s="51">
        <f>1/(1+EXP(-D38))</f>
        <v/>
      </c>
      <c r="F38" s="52">
        <f>$V$12*((B38)-$U$5)/$U$6+$V$13</f>
        <v/>
      </c>
      <c r="G38" s="51">
        <f>1/(1+EXP(-F38))</f>
        <v/>
      </c>
      <c r="H38" s="52">
        <f>$W$12*((B38)-$U$5)/$U$6+$W$13</f>
        <v/>
      </c>
      <c r="I38" s="51">
        <f>1/(1+EXP(-H38))</f>
        <v/>
      </c>
      <c r="J38" s="52">
        <f>$X$12*((B38)-$U$5)/$U$6+$X$13</f>
        <v/>
      </c>
      <c r="K38" s="51">
        <f>1/(1+EXP(-J38))</f>
        <v/>
      </c>
      <c r="L38" s="52">
        <f>$Y$12*((B38)-$U$5)/$U$6+$Y$13</f>
        <v/>
      </c>
      <c r="M38" s="51">
        <f>1/(1+EXP(-L38))</f>
        <v/>
      </c>
      <c r="N38" s="52">
        <f>$Z$12*((B38)-$U$5)/$U$6+$Z$13</f>
        <v/>
      </c>
      <c r="O38" s="51">
        <f>1/(1+EXP(-N38))</f>
        <v/>
      </c>
      <c r="P38" s="52">
        <f>$AA$12*((B38)-$U$5)/$U$6+$AA$13</f>
        <v/>
      </c>
      <c r="Q38" s="51">
        <f>1/(1+EXP(-P38))</f>
        <v/>
      </c>
      <c r="R38" s="52">
        <f>$AB$12*((B38)-$U$5)/$U$6+$AB$13</f>
        <v/>
      </c>
      <c r="S38" s="51">
        <f>1/(1+EXP(-R38))</f>
        <v/>
      </c>
      <c r="AD38" s="60">
        <f>SUMPRODUCT(S$5:S$899-C$5:C$899)*'2_Params'!$B$14+0</f>
        <v/>
      </c>
      <c r="AE38" s="60">
        <f>SUMPRODUCT((S$5:S$899*(1-S$5:S$899))*((B$5:B$899-$U$5)/$U$6)*1)*'2_Params'!$B$14</f>
        <v/>
      </c>
      <c r="AI38" s="48">
        <f>'4_Seq_Features'!A36</f>
        <v/>
      </c>
      <c r="AJ38" s="55">
        <f>'4_Seq_Features'!G36</f>
        <v/>
      </c>
      <c r="AK38" s="55">
        <f>'4_Seq_Features'!H36</f>
        <v/>
      </c>
      <c r="AL38" s="48">
        <f>'4_Seq_Features'!E36</f>
        <v/>
      </c>
      <c r="AM38" s="52">
        <f>$BD$14*((AJ38)-$BD$5)/$BD$6+$BD$15*((AK38)-$BD$7)/$BD$8+$BD$16</f>
        <v/>
      </c>
      <c r="AN38" s="51">
        <f>1/(1+EXP(-AM38))</f>
        <v/>
      </c>
      <c r="AO38" s="52">
        <f>$BE$14*((AJ38)-$BD$5)/$BD$6+$BE$15*((AK38)-$BD$7)/$BD$8+$BE$16</f>
        <v/>
      </c>
      <c r="AP38" s="51">
        <f>1/(1+EXP(-AO38))</f>
        <v/>
      </c>
      <c r="AQ38" s="52">
        <f>$BF$14*((AJ38)-$BD$5)/$BD$6+$BF$15*((AK38)-$BD$7)/$BD$8+$BF$16</f>
        <v/>
      </c>
      <c r="AR38" s="51">
        <f>1/(1+EXP(-AQ38))</f>
        <v/>
      </c>
      <c r="AS38" s="52">
        <f>$BG$14*((AJ38)-$BD$5)/$BD$6+$BG$15*((AK38)-$BD$7)/$BD$8+$BG$16</f>
        <v/>
      </c>
      <c r="AT38" s="51">
        <f>1/(1+EXP(-AS38))</f>
        <v/>
      </c>
      <c r="AU38" s="52">
        <f>$BH$14*((AJ38)-$BD$5)/$BD$6+$BH$15*((AK38)-$BD$7)/$BD$8+$BH$16</f>
        <v/>
      </c>
      <c r="AV38" s="51">
        <f>1/(1+EXP(-AU38))</f>
        <v/>
      </c>
      <c r="AW38" s="52">
        <f>$BI$14*((AJ38)-$BD$5)/$BD$6+$BI$15*((AK38)-$BD$7)/$BD$8+$BI$16</f>
        <v/>
      </c>
      <c r="AX38" s="51">
        <f>1/(1+EXP(-AW38))</f>
        <v/>
      </c>
      <c r="AY38" s="52">
        <f>$BJ$14*((AJ38)-$BD$5)/$BD$6+$BJ$15*((AK38)-$BD$7)/$BD$8+$BJ$16</f>
        <v/>
      </c>
      <c r="AZ38" s="51">
        <f>1/(1+EXP(-AY38))</f>
        <v/>
      </c>
      <c r="BA38" s="52">
        <f>$BK$14*((AJ38)-$BD$5)/$BD$6+$BK$15*((AK38)-$BD$7)/$BD$8+$BK$16</f>
        <v/>
      </c>
      <c r="BB38" s="51">
        <f>1/(1+EXP(-BA38))</f>
        <v/>
      </c>
      <c r="BM38" s="60">
        <f>SUMPRODUCT((AR$5:AR$899-AL$5:AL$899)*((AK$5:AK$899-$BD$7)/$BD$8))*'2_Params'!$B$15+$BF$15</f>
        <v/>
      </c>
      <c r="BN38" s="60">
        <f>SUMPRODUCT((AR$5:AR$899*(1-AR$5:AR$899))*((AJ$5:AJ$899-$BD$5)/$BD$6)*((AK$5:AK$899-$BD$7)/$BD$8))*'2_Params'!$B$15</f>
        <v/>
      </c>
    </row>
    <row r="39" ht="15" customHeight="1" s="35">
      <c r="A39" s="48">
        <f>'4_Seq_Features'!A37</f>
        <v/>
      </c>
      <c r="B39" s="55">
        <f>'4_Seq_Features'!F37</f>
        <v/>
      </c>
      <c r="C39" s="48">
        <f>'4_Seq_Features'!E37</f>
        <v/>
      </c>
      <c r="D39" s="52">
        <f>$U$12*((B39)-$U$5)/$U$6+$U$13</f>
        <v/>
      </c>
      <c r="E39" s="51">
        <f>1/(1+EXP(-D39))</f>
        <v/>
      </c>
      <c r="F39" s="52">
        <f>$V$12*((B39)-$U$5)/$U$6+$V$13</f>
        <v/>
      </c>
      <c r="G39" s="51">
        <f>1/(1+EXP(-F39))</f>
        <v/>
      </c>
      <c r="H39" s="52">
        <f>$W$12*((B39)-$U$5)/$U$6+$W$13</f>
        <v/>
      </c>
      <c r="I39" s="51">
        <f>1/(1+EXP(-H39))</f>
        <v/>
      </c>
      <c r="J39" s="52">
        <f>$X$12*((B39)-$U$5)/$U$6+$X$13</f>
        <v/>
      </c>
      <c r="K39" s="51">
        <f>1/(1+EXP(-J39))</f>
        <v/>
      </c>
      <c r="L39" s="52">
        <f>$Y$12*((B39)-$U$5)/$U$6+$Y$13</f>
        <v/>
      </c>
      <c r="M39" s="51">
        <f>1/(1+EXP(-L39))</f>
        <v/>
      </c>
      <c r="N39" s="52">
        <f>$Z$12*((B39)-$U$5)/$U$6+$Z$13</f>
        <v/>
      </c>
      <c r="O39" s="51">
        <f>1/(1+EXP(-N39))</f>
        <v/>
      </c>
      <c r="P39" s="52">
        <f>$AA$12*((B39)-$U$5)/$U$6+$AA$13</f>
        <v/>
      </c>
      <c r="Q39" s="51">
        <f>1/(1+EXP(-P39))</f>
        <v/>
      </c>
      <c r="R39" s="52">
        <f>$AB$12*((B39)-$U$5)/$U$6+$AB$13</f>
        <v/>
      </c>
      <c r="S39" s="51">
        <f>1/(1+EXP(-R39))</f>
        <v/>
      </c>
      <c r="AE39" s="60">
        <f>SUMPRODUCT((S$5:S$899*(1-S$5:S$899))*1*1)*'2_Params'!$B$14</f>
        <v/>
      </c>
      <c r="AI39" s="48">
        <f>'4_Seq_Features'!A37</f>
        <v/>
      </c>
      <c r="AJ39" s="55">
        <f>'4_Seq_Features'!G37</f>
        <v/>
      </c>
      <c r="AK39" s="55">
        <f>'4_Seq_Features'!H37</f>
        <v/>
      </c>
      <c r="AL39" s="48">
        <f>'4_Seq_Features'!E37</f>
        <v/>
      </c>
      <c r="AM39" s="52">
        <f>$BD$14*((AJ39)-$BD$5)/$BD$6+$BD$15*((AK39)-$BD$7)/$BD$8+$BD$16</f>
        <v/>
      </c>
      <c r="AN39" s="51">
        <f>1/(1+EXP(-AM39))</f>
        <v/>
      </c>
      <c r="AO39" s="52">
        <f>$BE$14*((AJ39)-$BD$5)/$BD$6+$BE$15*((AK39)-$BD$7)/$BD$8+$BE$16</f>
        <v/>
      </c>
      <c r="AP39" s="51">
        <f>1/(1+EXP(-AO39))</f>
        <v/>
      </c>
      <c r="AQ39" s="52">
        <f>$BF$14*((AJ39)-$BD$5)/$BD$6+$BF$15*((AK39)-$BD$7)/$BD$8+$BF$16</f>
        <v/>
      </c>
      <c r="AR39" s="51">
        <f>1/(1+EXP(-AQ39))</f>
        <v/>
      </c>
      <c r="AS39" s="52">
        <f>$BG$14*((AJ39)-$BD$5)/$BD$6+$BG$15*((AK39)-$BD$7)/$BD$8+$BG$16</f>
        <v/>
      </c>
      <c r="AT39" s="51">
        <f>1/(1+EXP(-AS39))</f>
        <v/>
      </c>
      <c r="AU39" s="52">
        <f>$BH$14*((AJ39)-$BD$5)/$BD$6+$BH$15*((AK39)-$BD$7)/$BD$8+$BH$16</f>
        <v/>
      </c>
      <c r="AV39" s="51">
        <f>1/(1+EXP(-AU39))</f>
        <v/>
      </c>
      <c r="AW39" s="52">
        <f>$BI$14*((AJ39)-$BD$5)/$BD$6+$BI$15*((AK39)-$BD$7)/$BD$8+$BI$16</f>
        <v/>
      </c>
      <c r="AX39" s="51">
        <f>1/(1+EXP(-AW39))</f>
        <v/>
      </c>
      <c r="AY39" s="52">
        <f>$BJ$14*((AJ39)-$BD$5)/$BD$6+$BJ$15*((AK39)-$BD$7)/$BD$8+$BJ$16</f>
        <v/>
      </c>
      <c r="AZ39" s="51">
        <f>1/(1+EXP(-AY39))</f>
        <v/>
      </c>
      <c r="BA39" s="52">
        <f>$BK$14*((AJ39)-$BD$5)/$BD$6+$BK$15*((AK39)-$BD$7)/$BD$8+$BK$16</f>
        <v/>
      </c>
      <c r="BB39" s="51">
        <f>1/(1+EXP(-BA39))</f>
        <v/>
      </c>
      <c r="BM39" s="60">
        <f>SUMPRODUCT(AR$5:AR$899-AL$5:AL$899)*'2_Params'!$B$15+0</f>
        <v/>
      </c>
      <c r="BN39" s="60">
        <f>SUMPRODUCT((AR$5:AR$899*(1-AR$5:AR$899))*((AJ$5:AJ$899-$BD$5)/$BD$6)*1)*'2_Params'!$B$15</f>
        <v/>
      </c>
    </row>
    <row r="40" ht="15" customHeight="1" s="35">
      <c r="A40" s="48">
        <f>'4_Seq_Features'!A38</f>
        <v/>
      </c>
      <c r="B40" s="55">
        <f>'4_Seq_Features'!F38</f>
        <v/>
      </c>
      <c r="C40" s="48">
        <f>'4_Seq_Features'!E38</f>
        <v/>
      </c>
      <c r="D40" s="52">
        <f>$U$12*((B40)-$U$5)/$U$6+$U$13</f>
        <v/>
      </c>
      <c r="E40" s="51">
        <f>1/(1+EXP(-D40))</f>
        <v/>
      </c>
      <c r="F40" s="52">
        <f>$V$12*((B40)-$U$5)/$U$6+$V$13</f>
        <v/>
      </c>
      <c r="G40" s="51">
        <f>1/(1+EXP(-F40))</f>
        <v/>
      </c>
      <c r="H40" s="52">
        <f>$W$12*((B40)-$U$5)/$U$6+$W$13</f>
        <v/>
      </c>
      <c r="I40" s="51">
        <f>1/(1+EXP(-H40))</f>
        <v/>
      </c>
      <c r="J40" s="52">
        <f>$X$12*((B40)-$U$5)/$U$6+$X$13</f>
        <v/>
      </c>
      <c r="K40" s="51">
        <f>1/(1+EXP(-J40))</f>
        <v/>
      </c>
      <c r="L40" s="52">
        <f>$Y$12*((B40)-$U$5)/$U$6+$Y$13</f>
        <v/>
      </c>
      <c r="M40" s="51">
        <f>1/(1+EXP(-L40))</f>
        <v/>
      </c>
      <c r="N40" s="52">
        <f>$Z$12*((B40)-$U$5)/$U$6+$Z$13</f>
        <v/>
      </c>
      <c r="O40" s="51">
        <f>1/(1+EXP(-N40))</f>
        <v/>
      </c>
      <c r="P40" s="52">
        <f>$AA$12*((B40)-$U$5)/$U$6+$AA$13</f>
        <v/>
      </c>
      <c r="Q40" s="51">
        <f>1/(1+EXP(-P40))</f>
        <v/>
      </c>
      <c r="R40" s="52">
        <f>$AB$12*((B40)-$U$5)/$U$6+$AB$13</f>
        <v/>
      </c>
      <c r="S40" s="51">
        <f>1/(1+EXP(-R40))</f>
        <v/>
      </c>
      <c r="AI40" s="48">
        <f>'4_Seq_Features'!A38</f>
        <v/>
      </c>
      <c r="AJ40" s="55">
        <f>'4_Seq_Features'!G38</f>
        <v/>
      </c>
      <c r="AK40" s="55">
        <f>'4_Seq_Features'!H38</f>
        <v/>
      </c>
      <c r="AL40" s="48">
        <f>'4_Seq_Features'!E38</f>
        <v/>
      </c>
      <c r="AM40" s="52">
        <f>$BD$14*((AJ40)-$BD$5)/$BD$6+$BD$15*((AK40)-$BD$7)/$BD$8+$BD$16</f>
        <v/>
      </c>
      <c r="AN40" s="51">
        <f>1/(1+EXP(-AM40))</f>
        <v/>
      </c>
      <c r="AO40" s="52">
        <f>$BE$14*((AJ40)-$BD$5)/$BD$6+$BE$15*((AK40)-$BD$7)/$BD$8+$BE$16</f>
        <v/>
      </c>
      <c r="AP40" s="51">
        <f>1/(1+EXP(-AO40))</f>
        <v/>
      </c>
      <c r="AQ40" s="52">
        <f>$BF$14*((AJ40)-$BD$5)/$BD$6+$BF$15*((AK40)-$BD$7)/$BD$8+$BF$16</f>
        <v/>
      </c>
      <c r="AR40" s="51">
        <f>1/(1+EXP(-AQ40))</f>
        <v/>
      </c>
      <c r="AS40" s="52">
        <f>$BG$14*((AJ40)-$BD$5)/$BD$6+$BG$15*((AK40)-$BD$7)/$BD$8+$BG$16</f>
        <v/>
      </c>
      <c r="AT40" s="51">
        <f>1/(1+EXP(-AS40))</f>
        <v/>
      </c>
      <c r="AU40" s="52">
        <f>$BH$14*((AJ40)-$BD$5)/$BD$6+$BH$15*((AK40)-$BD$7)/$BD$8+$BH$16</f>
        <v/>
      </c>
      <c r="AV40" s="51">
        <f>1/(1+EXP(-AU40))</f>
        <v/>
      </c>
      <c r="AW40" s="52">
        <f>$BI$14*((AJ40)-$BD$5)/$BD$6+$BI$15*((AK40)-$BD$7)/$BD$8+$BI$16</f>
        <v/>
      </c>
      <c r="AX40" s="51">
        <f>1/(1+EXP(-AW40))</f>
        <v/>
      </c>
      <c r="AY40" s="52">
        <f>$BJ$14*((AJ40)-$BD$5)/$BD$6+$BJ$15*((AK40)-$BD$7)/$BD$8+$BJ$16</f>
        <v/>
      </c>
      <c r="AZ40" s="51">
        <f>1/(1+EXP(-AY40))</f>
        <v/>
      </c>
      <c r="BA40" s="52">
        <f>$BK$14*((AJ40)-$BD$5)/$BD$6+$BK$15*((AK40)-$BD$7)/$BD$8+$BK$16</f>
        <v/>
      </c>
      <c r="BB40" s="51">
        <f>1/(1+EXP(-BA40))</f>
        <v/>
      </c>
      <c r="BN40" s="60">
        <f>SUMPRODUCT((AR$5:AR$899*(1-AR$5:AR$899))*((AK$5:AK$899-$BD$7)/$BD$8)*((AK$5:AK$899-$BD$7)/$BD$8))*'2_Params'!$B$15+1</f>
        <v/>
      </c>
    </row>
    <row r="41" ht="15" customHeight="1" s="35">
      <c r="A41" s="48">
        <f>'4_Seq_Features'!A39</f>
        <v/>
      </c>
      <c r="B41" s="55">
        <f>'4_Seq_Features'!F39</f>
        <v/>
      </c>
      <c r="C41" s="48">
        <f>'4_Seq_Features'!E39</f>
        <v/>
      </c>
      <c r="D41" s="52">
        <f>$U$12*((B41)-$U$5)/$U$6+$U$13</f>
        <v/>
      </c>
      <c r="E41" s="51">
        <f>1/(1+EXP(-D41))</f>
        <v/>
      </c>
      <c r="F41" s="52">
        <f>$V$12*((B41)-$U$5)/$U$6+$V$13</f>
        <v/>
      </c>
      <c r="G41" s="51">
        <f>1/(1+EXP(-F41))</f>
        <v/>
      </c>
      <c r="H41" s="52">
        <f>$W$12*((B41)-$U$5)/$U$6+$W$13</f>
        <v/>
      </c>
      <c r="I41" s="51">
        <f>1/(1+EXP(-H41))</f>
        <v/>
      </c>
      <c r="J41" s="52">
        <f>$X$12*((B41)-$U$5)/$U$6+$X$13</f>
        <v/>
      </c>
      <c r="K41" s="51">
        <f>1/(1+EXP(-J41))</f>
        <v/>
      </c>
      <c r="L41" s="52">
        <f>$Y$12*((B41)-$U$5)/$U$6+$Y$13</f>
        <v/>
      </c>
      <c r="M41" s="51">
        <f>1/(1+EXP(-L41))</f>
        <v/>
      </c>
      <c r="N41" s="52">
        <f>$Z$12*((B41)-$U$5)/$U$6+$Z$13</f>
        <v/>
      </c>
      <c r="O41" s="51">
        <f>1/(1+EXP(-N41))</f>
        <v/>
      </c>
      <c r="P41" s="52">
        <f>$AA$12*((B41)-$U$5)/$U$6+$AA$13</f>
        <v/>
      </c>
      <c r="Q41" s="51">
        <f>1/(1+EXP(-P41))</f>
        <v/>
      </c>
      <c r="R41" s="52">
        <f>$AB$12*((B41)-$U$5)/$U$6+$AB$13</f>
        <v/>
      </c>
      <c r="S41" s="51">
        <f>1/(1+EXP(-R41))</f>
        <v/>
      </c>
      <c r="AI41" s="48">
        <f>'4_Seq_Features'!A39</f>
        <v/>
      </c>
      <c r="AJ41" s="55">
        <f>'4_Seq_Features'!G39</f>
        <v/>
      </c>
      <c r="AK41" s="55">
        <f>'4_Seq_Features'!H39</f>
        <v/>
      </c>
      <c r="AL41" s="48">
        <f>'4_Seq_Features'!E39</f>
        <v/>
      </c>
      <c r="AM41" s="52">
        <f>$BD$14*((AJ41)-$BD$5)/$BD$6+$BD$15*((AK41)-$BD$7)/$BD$8+$BD$16</f>
        <v/>
      </c>
      <c r="AN41" s="51">
        <f>1/(1+EXP(-AM41))</f>
        <v/>
      </c>
      <c r="AO41" s="52">
        <f>$BE$14*((AJ41)-$BD$5)/$BD$6+$BE$15*((AK41)-$BD$7)/$BD$8+$BE$16</f>
        <v/>
      </c>
      <c r="AP41" s="51">
        <f>1/(1+EXP(-AO41))</f>
        <v/>
      </c>
      <c r="AQ41" s="52">
        <f>$BF$14*((AJ41)-$BD$5)/$BD$6+$BF$15*((AK41)-$BD$7)/$BD$8+$BF$16</f>
        <v/>
      </c>
      <c r="AR41" s="51">
        <f>1/(1+EXP(-AQ41))</f>
        <v/>
      </c>
      <c r="AS41" s="52">
        <f>$BG$14*((AJ41)-$BD$5)/$BD$6+$BG$15*((AK41)-$BD$7)/$BD$8+$BG$16</f>
        <v/>
      </c>
      <c r="AT41" s="51">
        <f>1/(1+EXP(-AS41))</f>
        <v/>
      </c>
      <c r="AU41" s="52">
        <f>$BH$14*((AJ41)-$BD$5)/$BD$6+$BH$15*((AK41)-$BD$7)/$BD$8+$BH$16</f>
        <v/>
      </c>
      <c r="AV41" s="51">
        <f>1/(1+EXP(-AU41))</f>
        <v/>
      </c>
      <c r="AW41" s="52">
        <f>$BI$14*((AJ41)-$BD$5)/$BD$6+$BI$15*((AK41)-$BD$7)/$BD$8+$BI$16</f>
        <v/>
      </c>
      <c r="AX41" s="51">
        <f>1/(1+EXP(-AW41))</f>
        <v/>
      </c>
      <c r="AY41" s="52">
        <f>$BJ$14*((AJ41)-$BD$5)/$BD$6+$BJ$15*((AK41)-$BD$7)/$BD$8+$BJ$16</f>
        <v/>
      </c>
      <c r="AZ41" s="51">
        <f>1/(1+EXP(-AY41))</f>
        <v/>
      </c>
      <c r="BA41" s="52">
        <f>$BK$14*((AJ41)-$BD$5)/$BD$6+$BK$15*((AK41)-$BD$7)/$BD$8+$BK$16</f>
        <v/>
      </c>
      <c r="BB41" s="51">
        <f>1/(1+EXP(-BA41))</f>
        <v/>
      </c>
      <c r="BN41" s="60">
        <f>SUMPRODUCT((AR$5:AR$899*(1-AR$5:AR$899))*((AK$5:AK$899-$BD$7)/$BD$8)*1)*'2_Params'!$B$15</f>
        <v/>
      </c>
    </row>
    <row r="42" ht="15" customHeight="1" s="35">
      <c r="A42" s="48">
        <f>'4_Seq_Features'!A40</f>
        <v/>
      </c>
      <c r="B42" s="55">
        <f>'4_Seq_Features'!F40</f>
        <v/>
      </c>
      <c r="C42" s="48">
        <f>'4_Seq_Features'!E40</f>
        <v/>
      </c>
      <c r="D42" s="52">
        <f>$U$12*((B42)-$U$5)/$U$6+$U$13</f>
        <v/>
      </c>
      <c r="E42" s="51">
        <f>1/(1+EXP(-D42))</f>
        <v/>
      </c>
      <c r="F42" s="52">
        <f>$V$12*((B42)-$U$5)/$U$6+$V$13</f>
        <v/>
      </c>
      <c r="G42" s="51">
        <f>1/(1+EXP(-F42))</f>
        <v/>
      </c>
      <c r="H42" s="52">
        <f>$W$12*((B42)-$U$5)/$U$6+$W$13</f>
        <v/>
      </c>
      <c r="I42" s="51">
        <f>1/(1+EXP(-H42))</f>
        <v/>
      </c>
      <c r="J42" s="52">
        <f>$X$12*((B42)-$U$5)/$U$6+$X$13</f>
        <v/>
      </c>
      <c r="K42" s="51">
        <f>1/(1+EXP(-J42))</f>
        <v/>
      </c>
      <c r="L42" s="52">
        <f>$Y$12*((B42)-$U$5)/$U$6+$Y$13</f>
        <v/>
      </c>
      <c r="M42" s="51">
        <f>1/(1+EXP(-L42))</f>
        <v/>
      </c>
      <c r="N42" s="52">
        <f>$Z$12*((B42)-$U$5)/$U$6+$Z$13</f>
        <v/>
      </c>
      <c r="O42" s="51">
        <f>1/(1+EXP(-N42))</f>
        <v/>
      </c>
      <c r="P42" s="52">
        <f>$AA$12*((B42)-$U$5)/$U$6+$AA$13</f>
        <v/>
      </c>
      <c r="Q42" s="51">
        <f>1/(1+EXP(-P42))</f>
        <v/>
      </c>
      <c r="R42" s="52">
        <f>$AB$12*((B42)-$U$5)/$U$6+$AB$13</f>
        <v/>
      </c>
      <c r="S42" s="51">
        <f>1/(1+EXP(-R42))</f>
        <v/>
      </c>
      <c r="AI42" s="48">
        <f>'4_Seq_Features'!A40</f>
        <v/>
      </c>
      <c r="AJ42" s="55">
        <f>'4_Seq_Features'!G40</f>
        <v/>
      </c>
      <c r="AK42" s="55">
        <f>'4_Seq_Features'!H40</f>
        <v/>
      </c>
      <c r="AL42" s="48">
        <f>'4_Seq_Features'!E40</f>
        <v/>
      </c>
      <c r="AM42" s="52">
        <f>$BD$14*((AJ42)-$BD$5)/$BD$6+$BD$15*((AK42)-$BD$7)/$BD$8+$BD$16</f>
        <v/>
      </c>
      <c r="AN42" s="51">
        <f>1/(1+EXP(-AM42))</f>
        <v/>
      </c>
      <c r="AO42" s="52">
        <f>$BE$14*((AJ42)-$BD$5)/$BD$6+$BE$15*((AK42)-$BD$7)/$BD$8+$BE$16</f>
        <v/>
      </c>
      <c r="AP42" s="51">
        <f>1/(1+EXP(-AO42))</f>
        <v/>
      </c>
      <c r="AQ42" s="52">
        <f>$BF$14*((AJ42)-$BD$5)/$BD$6+$BF$15*((AK42)-$BD$7)/$BD$8+$BF$16</f>
        <v/>
      </c>
      <c r="AR42" s="51">
        <f>1/(1+EXP(-AQ42))</f>
        <v/>
      </c>
      <c r="AS42" s="52">
        <f>$BG$14*((AJ42)-$BD$5)/$BD$6+$BG$15*((AK42)-$BD$7)/$BD$8+$BG$16</f>
        <v/>
      </c>
      <c r="AT42" s="51">
        <f>1/(1+EXP(-AS42))</f>
        <v/>
      </c>
      <c r="AU42" s="52">
        <f>$BH$14*((AJ42)-$BD$5)/$BD$6+$BH$15*((AK42)-$BD$7)/$BD$8+$BH$16</f>
        <v/>
      </c>
      <c r="AV42" s="51">
        <f>1/(1+EXP(-AU42))</f>
        <v/>
      </c>
      <c r="AW42" s="52">
        <f>$BI$14*((AJ42)-$BD$5)/$BD$6+$BI$15*((AK42)-$BD$7)/$BD$8+$BI$16</f>
        <v/>
      </c>
      <c r="AX42" s="51">
        <f>1/(1+EXP(-AW42))</f>
        <v/>
      </c>
      <c r="AY42" s="52">
        <f>$BJ$14*((AJ42)-$BD$5)/$BD$6+$BJ$15*((AK42)-$BD$7)/$BD$8+$BJ$16</f>
        <v/>
      </c>
      <c r="AZ42" s="51">
        <f>1/(1+EXP(-AY42))</f>
        <v/>
      </c>
      <c r="BA42" s="52">
        <f>$BK$14*((AJ42)-$BD$5)/$BD$6+$BK$15*((AK42)-$BD$7)/$BD$8+$BK$16</f>
        <v/>
      </c>
      <c r="BB42" s="51">
        <f>1/(1+EXP(-BA42))</f>
        <v/>
      </c>
      <c r="BN42" s="60">
        <f>SUMPRODUCT((AR$5:AR$899*(1-AR$5:AR$899))*1*1)*'2_Params'!$B$15</f>
        <v/>
      </c>
    </row>
    <row r="43" ht="15" customHeight="1" s="35">
      <c r="A43" s="48">
        <f>'4_Seq_Features'!A41</f>
        <v/>
      </c>
      <c r="B43" s="55">
        <f>'4_Seq_Features'!F41</f>
        <v/>
      </c>
      <c r="C43" s="48">
        <f>'4_Seq_Features'!E41</f>
        <v/>
      </c>
      <c r="D43" s="52">
        <f>$U$12*((B43)-$U$5)/$U$6+$U$13</f>
        <v/>
      </c>
      <c r="E43" s="51">
        <f>1/(1+EXP(-D43))</f>
        <v/>
      </c>
      <c r="F43" s="52">
        <f>$V$12*((B43)-$U$5)/$U$6+$V$13</f>
        <v/>
      </c>
      <c r="G43" s="51">
        <f>1/(1+EXP(-F43))</f>
        <v/>
      </c>
      <c r="H43" s="52">
        <f>$W$12*((B43)-$U$5)/$U$6+$W$13</f>
        <v/>
      </c>
      <c r="I43" s="51">
        <f>1/(1+EXP(-H43))</f>
        <v/>
      </c>
      <c r="J43" s="52">
        <f>$X$12*((B43)-$U$5)/$U$6+$X$13</f>
        <v/>
      </c>
      <c r="K43" s="51">
        <f>1/(1+EXP(-J43))</f>
        <v/>
      </c>
      <c r="L43" s="52">
        <f>$Y$12*((B43)-$U$5)/$U$6+$Y$13</f>
        <v/>
      </c>
      <c r="M43" s="51">
        <f>1/(1+EXP(-L43))</f>
        <v/>
      </c>
      <c r="N43" s="52">
        <f>$Z$12*((B43)-$U$5)/$U$6+$Z$13</f>
        <v/>
      </c>
      <c r="O43" s="51">
        <f>1/(1+EXP(-N43))</f>
        <v/>
      </c>
      <c r="P43" s="52">
        <f>$AA$12*((B43)-$U$5)/$U$6+$AA$13</f>
        <v/>
      </c>
      <c r="Q43" s="51">
        <f>1/(1+EXP(-P43))</f>
        <v/>
      </c>
      <c r="R43" s="52">
        <f>$AB$12*((B43)-$U$5)/$U$6+$AB$13</f>
        <v/>
      </c>
      <c r="S43" s="51">
        <f>1/(1+EXP(-R43))</f>
        <v/>
      </c>
      <c r="AI43" s="48">
        <f>'4_Seq_Features'!A41</f>
        <v/>
      </c>
      <c r="AJ43" s="55">
        <f>'4_Seq_Features'!G41</f>
        <v/>
      </c>
      <c r="AK43" s="55">
        <f>'4_Seq_Features'!H41</f>
        <v/>
      </c>
      <c r="AL43" s="48">
        <f>'4_Seq_Features'!E41</f>
        <v/>
      </c>
      <c r="AM43" s="52">
        <f>$BD$14*((AJ43)-$BD$5)/$BD$6+$BD$15*((AK43)-$BD$7)/$BD$8+$BD$16</f>
        <v/>
      </c>
      <c r="AN43" s="51">
        <f>1/(1+EXP(-AM43))</f>
        <v/>
      </c>
      <c r="AO43" s="52">
        <f>$BE$14*((AJ43)-$BD$5)/$BD$6+$BE$15*((AK43)-$BD$7)/$BD$8+$BE$16</f>
        <v/>
      </c>
      <c r="AP43" s="51">
        <f>1/(1+EXP(-AO43))</f>
        <v/>
      </c>
      <c r="AQ43" s="52">
        <f>$BF$14*((AJ43)-$BD$5)/$BD$6+$BF$15*((AK43)-$BD$7)/$BD$8+$BF$16</f>
        <v/>
      </c>
      <c r="AR43" s="51">
        <f>1/(1+EXP(-AQ43))</f>
        <v/>
      </c>
      <c r="AS43" s="52">
        <f>$BG$14*((AJ43)-$BD$5)/$BD$6+$BG$15*((AK43)-$BD$7)/$BD$8+$BG$16</f>
        <v/>
      </c>
      <c r="AT43" s="51">
        <f>1/(1+EXP(-AS43))</f>
        <v/>
      </c>
      <c r="AU43" s="52">
        <f>$BH$14*((AJ43)-$BD$5)/$BD$6+$BH$15*((AK43)-$BD$7)/$BD$8+$BH$16</f>
        <v/>
      </c>
      <c r="AV43" s="51">
        <f>1/(1+EXP(-AU43))</f>
        <v/>
      </c>
      <c r="AW43" s="52">
        <f>$BI$14*((AJ43)-$BD$5)/$BD$6+$BI$15*((AK43)-$BD$7)/$BD$8+$BI$16</f>
        <v/>
      </c>
      <c r="AX43" s="51">
        <f>1/(1+EXP(-AW43))</f>
        <v/>
      </c>
      <c r="AY43" s="52">
        <f>$BJ$14*((AJ43)-$BD$5)/$BD$6+$BJ$15*((AK43)-$BD$7)/$BD$8+$BJ$16</f>
        <v/>
      </c>
      <c r="AZ43" s="51">
        <f>1/(1+EXP(-AY43))</f>
        <v/>
      </c>
      <c r="BA43" s="52">
        <f>$BK$14*((AJ43)-$BD$5)/$BD$6+$BK$15*((AK43)-$BD$7)/$BD$8+$BK$16</f>
        <v/>
      </c>
      <c r="BB43" s="51">
        <f>1/(1+EXP(-BA43))</f>
        <v/>
      </c>
    </row>
    <row r="44" ht="15" customHeight="1" s="35">
      <c r="A44" s="48">
        <f>'4_Seq_Features'!A42</f>
        <v/>
      </c>
      <c r="B44" s="55">
        <f>'4_Seq_Features'!F42</f>
        <v/>
      </c>
      <c r="C44" s="48">
        <f>'4_Seq_Features'!E42</f>
        <v/>
      </c>
      <c r="D44" s="52">
        <f>$U$12*((B44)-$U$5)/$U$6+$U$13</f>
        <v/>
      </c>
      <c r="E44" s="51">
        <f>1/(1+EXP(-D44))</f>
        <v/>
      </c>
      <c r="F44" s="52">
        <f>$V$12*((B44)-$U$5)/$U$6+$V$13</f>
        <v/>
      </c>
      <c r="G44" s="51">
        <f>1/(1+EXP(-F44))</f>
        <v/>
      </c>
      <c r="H44" s="52">
        <f>$W$12*((B44)-$U$5)/$U$6+$W$13</f>
        <v/>
      </c>
      <c r="I44" s="51">
        <f>1/(1+EXP(-H44))</f>
        <v/>
      </c>
      <c r="J44" s="52">
        <f>$X$12*((B44)-$U$5)/$U$6+$X$13</f>
        <v/>
      </c>
      <c r="K44" s="51">
        <f>1/(1+EXP(-J44))</f>
        <v/>
      </c>
      <c r="L44" s="52">
        <f>$Y$12*((B44)-$U$5)/$U$6+$Y$13</f>
        <v/>
      </c>
      <c r="M44" s="51">
        <f>1/(1+EXP(-L44))</f>
        <v/>
      </c>
      <c r="N44" s="52">
        <f>$Z$12*((B44)-$U$5)/$U$6+$Z$13</f>
        <v/>
      </c>
      <c r="O44" s="51">
        <f>1/(1+EXP(-N44))</f>
        <v/>
      </c>
      <c r="P44" s="52">
        <f>$AA$12*((B44)-$U$5)/$U$6+$AA$13</f>
        <v/>
      </c>
      <c r="Q44" s="51">
        <f>1/(1+EXP(-P44))</f>
        <v/>
      </c>
      <c r="R44" s="52">
        <f>$AB$12*((B44)-$U$5)/$U$6+$AB$13</f>
        <v/>
      </c>
      <c r="S44" s="51">
        <f>1/(1+EXP(-R44))</f>
        <v/>
      </c>
      <c r="AI44" s="48">
        <f>'4_Seq_Features'!A42</f>
        <v/>
      </c>
      <c r="AJ44" s="55">
        <f>'4_Seq_Features'!G42</f>
        <v/>
      </c>
      <c r="AK44" s="55">
        <f>'4_Seq_Features'!H42</f>
        <v/>
      </c>
      <c r="AL44" s="48">
        <f>'4_Seq_Features'!E42</f>
        <v/>
      </c>
      <c r="AM44" s="52">
        <f>$BD$14*((AJ44)-$BD$5)/$BD$6+$BD$15*((AK44)-$BD$7)/$BD$8+$BD$16</f>
        <v/>
      </c>
      <c r="AN44" s="51">
        <f>1/(1+EXP(-AM44))</f>
        <v/>
      </c>
      <c r="AO44" s="52">
        <f>$BE$14*((AJ44)-$BD$5)/$BD$6+$BE$15*((AK44)-$BD$7)/$BD$8+$BE$16</f>
        <v/>
      </c>
      <c r="AP44" s="51">
        <f>1/(1+EXP(-AO44))</f>
        <v/>
      </c>
      <c r="AQ44" s="52">
        <f>$BF$14*((AJ44)-$BD$5)/$BD$6+$BF$15*((AK44)-$BD$7)/$BD$8+$BF$16</f>
        <v/>
      </c>
      <c r="AR44" s="51">
        <f>1/(1+EXP(-AQ44))</f>
        <v/>
      </c>
      <c r="AS44" s="52">
        <f>$BG$14*((AJ44)-$BD$5)/$BD$6+$BG$15*((AK44)-$BD$7)/$BD$8+$BG$16</f>
        <v/>
      </c>
      <c r="AT44" s="51">
        <f>1/(1+EXP(-AS44))</f>
        <v/>
      </c>
      <c r="AU44" s="52">
        <f>$BH$14*((AJ44)-$BD$5)/$BD$6+$BH$15*((AK44)-$BD$7)/$BD$8+$BH$16</f>
        <v/>
      </c>
      <c r="AV44" s="51">
        <f>1/(1+EXP(-AU44))</f>
        <v/>
      </c>
      <c r="AW44" s="52">
        <f>$BI$14*((AJ44)-$BD$5)/$BD$6+$BI$15*((AK44)-$BD$7)/$BD$8+$BI$16</f>
        <v/>
      </c>
      <c r="AX44" s="51">
        <f>1/(1+EXP(-AW44))</f>
        <v/>
      </c>
      <c r="AY44" s="52">
        <f>$BJ$14*((AJ44)-$BD$5)/$BD$6+$BJ$15*((AK44)-$BD$7)/$BD$8+$BJ$16</f>
        <v/>
      </c>
      <c r="AZ44" s="51">
        <f>1/(1+EXP(-AY44))</f>
        <v/>
      </c>
      <c r="BA44" s="52">
        <f>$BK$14*((AJ44)-$BD$5)/$BD$6+$BK$15*((AK44)-$BD$7)/$BD$8+$BK$16</f>
        <v/>
      </c>
      <c r="BB44" s="51">
        <f>1/(1+EXP(-BA44))</f>
        <v/>
      </c>
    </row>
    <row r="45" ht="15" customHeight="1" s="35">
      <c r="A45" s="48">
        <f>'4_Seq_Features'!A43</f>
        <v/>
      </c>
      <c r="B45" s="55">
        <f>'4_Seq_Features'!F43</f>
        <v/>
      </c>
      <c r="C45" s="48">
        <f>'4_Seq_Features'!E43</f>
        <v/>
      </c>
      <c r="D45" s="52">
        <f>$U$12*((B45)-$U$5)/$U$6+$U$13</f>
        <v/>
      </c>
      <c r="E45" s="51">
        <f>1/(1+EXP(-D45))</f>
        <v/>
      </c>
      <c r="F45" s="52">
        <f>$V$12*((B45)-$U$5)/$U$6+$V$13</f>
        <v/>
      </c>
      <c r="G45" s="51">
        <f>1/(1+EXP(-F45))</f>
        <v/>
      </c>
      <c r="H45" s="52">
        <f>$W$12*((B45)-$U$5)/$U$6+$W$13</f>
        <v/>
      </c>
      <c r="I45" s="51">
        <f>1/(1+EXP(-H45))</f>
        <v/>
      </c>
      <c r="J45" s="52">
        <f>$X$12*((B45)-$U$5)/$U$6+$X$13</f>
        <v/>
      </c>
      <c r="K45" s="51">
        <f>1/(1+EXP(-J45))</f>
        <v/>
      </c>
      <c r="L45" s="52">
        <f>$Y$12*((B45)-$U$5)/$U$6+$Y$13</f>
        <v/>
      </c>
      <c r="M45" s="51">
        <f>1/(1+EXP(-L45))</f>
        <v/>
      </c>
      <c r="N45" s="52">
        <f>$Z$12*((B45)-$U$5)/$U$6+$Z$13</f>
        <v/>
      </c>
      <c r="O45" s="51">
        <f>1/(1+EXP(-N45))</f>
        <v/>
      </c>
      <c r="P45" s="52">
        <f>$AA$12*((B45)-$U$5)/$U$6+$AA$13</f>
        <v/>
      </c>
      <c r="Q45" s="51">
        <f>1/(1+EXP(-P45))</f>
        <v/>
      </c>
      <c r="R45" s="52">
        <f>$AB$12*((B45)-$U$5)/$U$6+$AB$13</f>
        <v/>
      </c>
      <c r="S45" s="51">
        <f>1/(1+EXP(-R45))</f>
        <v/>
      </c>
      <c r="AI45" s="48">
        <f>'4_Seq_Features'!A43</f>
        <v/>
      </c>
      <c r="AJ45" s="55">
        <f>'4_Seq_Features'!G43</f>
        <v/>
      </c>
      <c r="AK45" s="55">
        <f>'4_Seq_Features'!H43</f>
        <v/>
      </c>
      <c r="AL45" s="48">
        <f>'4_Seq_Features'!E43</f>
        <v/>
      </c>
      <c r="AM45" s="52">
        <f>$BD$14*((AJ45)-$BD$5)/$BD$6+$BD$15*((AK45)-$BD$7)/$BD$8+$BD$16</f>
        <v/>
      </c>
      <c r="AN45" s="51">
        <f>1/(1+EXP(-AM45))</f>
        <v/>
      </c>
      <c r="AO45" s="52">
        <f>$BE$14*((AJ45)-$BD$5)/$BD$6+$BE$15*((AK45)-$BD$7)/$BD$8+$BE$16</f>
        <v/>
      </c>
      <c r="AP45" s="51">
        <f>1/(1+EXP(-AO45))</f>
        <v/>
      </c>
      <c r="AQ45" s="52">
        <f>$BF$14*((AJ45)-$BD$5)/$BD$6+$BF$15*((AK45)-$BD$7)/$BD$8+$BF$16</f>
        <v/>
      </c>
      <c r="AR45" s="51">
        <f>1/(1+EXP(-AQ45))</f>
        <v/>
      </c>
      <c r="AS45" s="52">
        <f>$BG$14*((AJ45)-$BD$5)/$BD$6+$BG$15*((AK45)-$BD$7)/$BD$8+$BG$16</f>
        <v/>
      </c>
      <c r="AT45" s="51">
        <f>1/(1+EXP(-AS45))</f>
        <v/>
      </c>
      <c r="AU45" s="52">
        <f>$BH$14*((AJ45)-$BD$5)/$BD$6+$BH$15*((AK45)-$BD$7)/$BD$8+$BH$16</f>
        <v/>
      </c>
      <c r="AV45" s="51">
        <f>1/(1+EXP(-AU45))</f>
        <v/>
      </c>
      <c r="AW45" s="52">
        <f>$BI$14*((AJ45)-$BD$5)/$BD$6+$BI$15*((AK45)-$BD$7)/$BD$8+$BI$16</f>
        <v/>
      </c>
      <c r="AX45" s="51">
        <f>1/(1+EXP(-AW45))</f>
        <v/>
      </c>
      <c r="AY45" s="52">
        <f>$BJ$14*((AJ45)-$BD$5)/$BD$6+$BJ$15*((AK45)-$BD$7)/$BD$8+$BJ$16</f>
        <v/>
      </c>
      <c r="AZ45" s="51">
        <f>1/(1+EXP(-AY45))</f>
        <v/>
      </c>
      <c r="BA45" s="52">
        <f>$BK$14*((AJ45)-$BD$5)/$BD$6+$BK$15*((AK45)-$BD$7)/$BD$8+$BK$16</f>
        <v/>
      </c>
      <c r="BB45" s="51">
        <f>1/(1+EXP(-BA45))</f>
        <v/>
      </c>
    </row>
    <row r="46" ht="15" customHeight="1" s="35">
      <c r="A46" s="48">
        <f>'4_Seq_Features'!A44</f>
        <v/>
      </c>
      <c r="B46" s="55">
        <f>'4_Seq_Features'!F44</f>
        <v/>
      </c>
      <c r="C46" s="48">
        <f>'4_Seq_Features'!E44</f>
        <v/>
      </c>
      <c r="D46" s="52">
        <f>$U$12*((B46)-$U$5)/$U$6+$U$13</f>
        <v/>
      </c>
      <c r="E46" s="51">
        <f>1/(1+EXP(-D46))</f>
        <v/>
      </c>
      <c r="F46" s="52">
        <f>$V$12*((B46)-$U$5)/$U$6+$V$13</f>
        <v/>
      </c>
      <c r="G46" s="51">
        <f>1/(1+EXP(-F46))</f>
        <v/>
      </c>
      <c r="H46" s="52">
        <f>$W$12*((B46)-$U$5)/$U$6+$W$13</f>
        <v/>
      </c>
      <c r="I46" s="51">
        <f>1/(1+EXP(-H46))</f>
        <v/>
      </c>
      <c r="J46" s="52">
        <f>$X$12*((B46)-$U$5)/$U$6+$X$13</f>
        <v/>
      </c>
      <c r="K46" s="51">
        <f>1/(1+EXP(-J46))</f>
        <v/>
      </c>
      <c r="L46" s="52">
        <f>$Y$12*((B46)-$U$5)/$U$6+$Y$13</f>
        <v/>
      </c>
      <c r="M46" s="51">
        <f>1/(1+EXP(-L46))</f>
        <v/>
      </c>
      <c r="N46" s="52">
        <f>$Z$12*((B46)-$U$5)/$U$6+$Z$13</f>
        <v/>
      </c>
      <c r="O46" s="51">
        <f>1/(1+EXP(-N46))</f>
        <v/>
      </c>
      <c r="P46" s="52">
        <f>$AA$12*((B46)-$U$5)/$U$6+$AA$13</f>
        <v/>
      </c>
      <c r="Q46" s="51">
        <f>1/(1+EXP(-P46))</f>
        <v/>
      </c>
      <c r="R46" s="52">
        <f>$AB$12*((B46)-$U$5)/$U$6+$AB$13</f>
        <v/>
      </c>
      <c r="S46" s="51">
        <f>1/(1+EXP(-R46))</f>
        <v/>
      </c>
      <c r="AI46" s="48">
        <f>'4_Seq_Features'!A44</f>
        <v/>
      </c>
      <c r="AJ46" s="55">
        <f>'4_Seq_Features'!G44</f>
        <v/>
      </c>
      <c r="AK46" s="55">
        <f>'4_Seq_Features'!H44</f>
        <v/>
      </c>
      <c r="AL46" s="48">
        <f>'4_Seq_Features'!E44</f>
        <v/>
      </c>
      <c r="AM46" s="52">
        <f>$BD$14*((AJ46)-$BD$5)/$BD$6+$BD$15*((AK46)-$BD$7)/$BD$8+$BD$16</f>
        <v/>
      </c>
      <c r="AN46" s="51">
        <f>1/(1+EXP(-AM46))</f>
        <v/>
      </c>
      <c r="AO46" s="52">
        <f>$BE$14*((AJ46)-$BD$5)/$BD$6+$BE$15*((AK46)-$BD$7)/$BD$8+$BE$16</f>
        <v/>
      </c>
      <c r="AP46" s="51">
        <f>1/(1+EXP(-AO46))</f>
        <v/>
      </c>
      <c r="AQ46" s="52">
        <f>$BF$14*((AJ46)-$BD$5)/$BD$6+$BF$15*((AK46)-$BD$7)/$BD$8+$BF$16</f>
        <v/>
      </c>
      <c r="AR46" s="51">
        <f>1/(1+EXP(-AQ46))</f>
        <v/>
      </c>
      <c r="AS46" s="52">
        <f>$BG$14*((AJ46)-$BD$5)/$BD$6+$BG$15*((AK46)-$BD$7)/$BD$8+$BG$16</f>
        <v/>
      </c>
      <c r="AT46" s="51">
        <f>1/(1+EXP(-AS46))</f>
        <v/>
      </c>
      <c r="AU46" s="52">
        <f>$BH$14*((AJ46)-$BD$5)/$BD$6+$BH$15*((AK46)-$BD$7)/$BD$8+$BH$16</f>
        <v/>
      </c>
      <c r="AV46" s="51">
        <f>1/(1+EXP(-AU46))</f>
        <v/>
      </c>
      <c r="AW46" s="52">
        <f>$BI$14*((AJ46)-$BD$5)/$BD$6+$BI$15*((AK46)-$BD$7)/$BD$8+$BI$16</f>
        <v/>
      </c>
      <c r="AX46" s="51">
        <f>1/(1+EXP(-AW46))</f>
        <v/>
      </c>
      <c r="AY46" s="52">
        <f>$BJ$14*((AJ46)-$BD$5)/$BD$6+$BJ$15*((AK46)-$BD$7)/$BD$8+$BJ$16</f>
        <v/>
      </c>
      <c r="AZ46" s="51">
        <f>1/(1+EXP(-AY46))</f>
        <v/>
      </c>
      <c r="BA46" s="52">
        <f>$BK$14*((AJ46)-$BD$5)/$BD$6+$BK$15*((AK46)-$BD$7)/$BD$8+$BK$16</f>
        <v/>
      </c>
      <c r="BB46" s="51">
        <f>1/(1+EXP(-BA46))</f>
        <v/>
      </c>
      <c r="BM46" s="60">
        <f>SUMPRODUCT((AT$5:AT$899-AL$5:AL$899)*((AJ$5:AJ$899-$BD$5)/$BD$6))*'2_Params'!$B$15+$BG$14</f>
        <v/>
      </c>
      <c r="BN46" s="60">
        <f>SUMPRODUCT((AT$5:AT$899*(1-AT$5:AT$899))*((AJ$5:AJ$899-$BD$5)/$BD$6)*((AJ$5:AJ$899-$BD$5)/$BD$6))*'2_Params'!$B$15+1</f>
        <v/>
      </c>
    </row>
    <row r="47" ht="15" customHeight="1" s="35">
      <c r="A47" s="48">
        <f>'4_Seq_Features'!A45</f>
        <v/>
      </c>
      <c r="B47" s="55">
        <f>'4_Seq_Features'!F45</f>
        <v/>
      </c>
      <c r="C47" s="48">
        <f>'4_Seq_Features'!E45</f>
        <v/>
      </c>
      <c r="D47" s="52">
        <f>$U$12*((B47)-$U$5)/$U$6+$U$13</f>
        <v/>
      </c>
      <c r="E47" s="51">
        <f>1/(1+EXP(-D47))</f>
        <v/>
      </c>
      <c r="F47" s="52">
        <f>$V$12*((B47)-$U$5)/$U$6+$V$13</f>
        <v/>
      </c>
      <c r="G47" s="51">
        <f>1/(1+EXP(-F47))</f>
        <v/>
      </c>
      <c r="H47" s="52">
        <f>$W$12*((B47)-$U$5)/$U$6+$W$13</f>
        <v/>
      </c>
      <c r="I47" s="51">
        <f>1/(1+EXP(-H47))</f>
        <v/>
      </c>
      <c r="J47" s="52">
        <f>$X$12*((B47)-$U$5)/$U$6+$X$13</f>
        <v/>
      </c>
      <c r="K47" s="51">
        <f>1/(1+EXP(-J47))</f>
        <v/>
      </c>
      <c r="L47" s="52">
        <f>$Y$12*((B47)-$U$5)/$U$6+$Y$13</f>
        <v/>
      </c>
      <c r="M47" s="51">
        <f>1/(1+EXP(-L47))</f>
        <v/>
      </c>
      <c r="N47" s="52">
        <f>$Z$12*((B47)-$U$5)/$U$6+$Z$13</f>
        <v/>
      </c>
      <c r="O47" s="51">
        <f>1/(1+EXP(-N47))</f>
        <v/>
      </c>
      <c r="P47" s="52">
        <f>$AA$12*((B47)-$U$5)/$U$6+$AA$13</f>
        <v/>
      </c>
      <c r="Q47" s="51">
        <f>1/(1+EXP(-P47))</f>
        <v/>
      </c>
      <c r="R47" s="52">
        <f>$AB$12*((B47)-$U$5)/$U$6+$AB$13</f>
        <v/>
      </c>
      <c r="S47" s="51">
        <f>1/(1+EXP(-R47))</f>
        <v/>
      </c>
      <c r="AI47" s="48">
        <f>'4_Seq_Features'!A45</f>
        <v/>
      </c>
      <c r="AJ47" s="55">
        <f>'4_Seq_Features'!G45</f>
        <v/>
      </c>
      <c r="AK47" s="55">
        <f>'4_Seq_Features'!H45</f>
        <v/>
      </c>
      <c r="AL47" s="48">
        <f>'4_Seq_Features'!E45</f>
        <v/>
      </c>
      <c r="AM47" s="52">
        <f>$BD$14*((AJ47)-$BD$5)/$BD$6+$BD$15*((AK47)-$BD$7)/$BD$8+$BD$16</f>
        <v/>
      </c>
      <c r="AN47" s="51">
        <f>1/(1+EXP(-AM47))</f>
        <v/>
      </c>
      <c r="AO47" s="52">
        <f>$BE$14*((AJ47)-$BD$5)/$BD$6+$BE$15*((AK47)-$BD$7)/$BD$8+$BE$16</f>
        <v/>
      </c>
      <c r="AP47" s="51">
        <f>1/(1+EXP(-AO47))</f>
        <v/>
      </c>
      <c r="AQ47" s="52">
        <f>$BF$14*((AJ47)-$BD$5)/$BD$6+$BF$15*((AK47)-$BD$7)/$BD$8+$BF$16</f>
        <v/>
      </c>
      <c r="AR47" s="51">
        <f>1/(1+EXP(-AQ47))</f>
        <v/>
      </c>
      <c r="AS47" s="52">
        <f>$BG$14*((AJ47)-$BD$5)/$BD$6+$BG$15*((AK47)-$BD$7)/$BD$8+$BG$16</f>
        <v/>
      </c>
      <c r="AT47" s="51">
        <f>1/(1+EXP(-AS47))</f>
        <v/>
      </c>
      <c r="AU47" s="52">
        <f>$BH$14*((AJ47)-$BD$5)/$BD$6+$BH$15*((AK47)-$BD$7)/$BD$8+$BH$16</f>
        <v/>
      </c>
      <c r="AV47" s="51">
        <f>1/(1+EXP(-AU47))</f>
        <v/>
      </c>
      <c r="AW47" s="52">
        <f>$BI$14*((AJ47)-$BD$5)/$BD$6+$BI$15*((AK47)-$BD$7)/$BD$8+$BI$16</f>
        <v/>
      </c>
      <c r="AX47" s="51">
        <f>1/(1+EXP(-AW47))</f>
        <v/>
      </c>
      <c r="AY47" s="52">
        <f>$BJ$14*((AJ47)-$BD$5)/$BD$6+$BJ$15*((AK47)-$BD$7)/$BD$8+$BJ$16</f>
        <v/>
      </c>
      <c r="AZ47" s="51">
        <f>1/(1+EXP(-AY47))</f>
        <v/>
      </c>
      <c r="BA47" s="52">
        <f>$BK$14*((AJ47)-$BD$5)/$BD$6+$BK$15*((AK47)-$BD$7)/$BD$8+$BK$16</f>
        <v/>
      </c>
      <c r="BB47" s="51">
        <f>1/(1+EXP(-BA47))</f>
        <v/>
      </c>
      <c r="BM47" s="60">
        <f>SUMPRODUCT((AT$5:AT$899-AL$5:AL$899)*((AK$5:AK$899-$BD$7)/$BD$8))*'2_Params'!$B$15+$BG$15</f>
        <v/>
      </c>
      <c r="BN47" s="60">
        <f>SUMPRODUCT((AT$5:AT$899*(1-AT$5:AT$899))*((AJ$5:AJ$899-$BD$5)/$BD$6)*((AK$5:AK$899-$BD$7)/$BD$8))*'2_Params'!$B$15</f>
        <v/>
      </c>
    </row>
    <row r="48" ht="15" customHeight="1" s="35">
      <c r="A48" s="48">
        <f>'4_Seq_Features'!A46</f>
        <v/>
      </c>
      <c r="B48" s="55">
        <f>'4_Seq_Features'!F46</f>
        <v/>
      </c>
      <c r="C48" s="48">
        <f>'4_Seq_Features'!E46</f>
        <v/>
      </c>
      <c r="D48" s="52">
        <f>$U$12*((B48)-$U$5)/$U$6+$U$13</f>
        <v/>
      </c>
      <c r="E48" s="51">
        <f>1/(1+EXP(-D48))</f>
        <v/>
      </c>
      <c r="F48" s="52">
        <f>$V$12*((B48)-$U$5)/$U$6+$V$13</f>
        <v/>
      </c>
      <c r="G48" s="51">
        <f>1/(1+EXP(-F48))</f>
        <v/>
      </c>
      <c r="H48" s="52">
        <f>$W$12*((B48)-$U$5)/$U$6+$W$13</f>
        <v/>
      </c>
      <c r="I48" s="51">
        <f>1/(1+EXP(-H48))</f>
        <v/>
      </c>
      <c r="J48" s="52">
        <f>$X$12*((B48)-$U$5)/$U$6+$X$13</f>
        <v/>
      </c>
      <c r="K48" s="51">
        <f>1/(1+EXP(-J48))</f>
        <v/>
      </c>
      <c r="L48" s="52">
        <f>$Y$12*((B48)-$U$5)/$U$6+$Y$13</f>
        <v/>
      </c>
      <c r="M48" s="51">
        <f>1/(1+EXP(-L48))</f>
        <v/>
      </c>
      <c r="N48" s="52">
        <f>$Z$12*((B48)-$U$5)/$U$6+$Z$13</f>
        <v/>
      </c>
      <c r="O48" s="51">
        <f>1/(1+EXP(-N48))</f>
        <v/>
      </c>
      <c r="P48" s="52">
        <f>$AA$12*((B48)-$U$5)/$U$6+$AA$13</f>
        <v/>
      </c>
      <c r="Q48" s="51">
        <f>1/(1+EXP(-P48))</f>
        <v/>
      </c>
      <c r="R48" s="52">
        <f>$AB$12*((B48)-$U$5)/$U$6+$AB$13</f>
        <v/>
      </c>
      <c r="S48" s="51">
        <f>1/(1+EXP(-R48))</f>
        <v/>
      </c>
      <c r="AI48" s="48">
        <f>'4_Seq_Features'!A46</f>
        <v/>
      </c>
      <c r="AJ48" s="55">
        <f>'4_Seq_Features'!G46</f>
        <v/>
      </c>
      <c r="AK48" s="55">
        <f>'4_Seq_Features'!H46</f>
        <v/>
      </c>
      <c r="AL48" s="48">
        <f>'4_Seq_Features'!E46</f>
        <v/>
      </c>
      <c r="AM48" s="52">
        <f>$BD$14*((AJ48)-$BD$5)/$BD$6+$BD$15*((AK48)-$BD$7)/$BD$8+$BD$16</f>
        <v/>
      </c>
      <c r="AN48" s="51">
        <f>1/(1+EXP(-AM48))</f>
        <v/>
      </c>
      <c r="AO48" s="52">
        <f>$BE$14*((AJ48)-$BD$5)/$BD$6+$BE$15*((AK48)-$BD$7)/$BD$8+$BE$16</f>
        <v/>
      </c>
      <c r="AP48" s="51">
        <f>1/(1+EXP(-AO48))</f>
        <v/>
      </c>
      <c r="AQ48" s="52">
        <f>$BF$14*((AJ48)-$BD$5)/$BD$6+$BF$15*((AK48)-$BD$7)/$BD$8+$BF$16</f>
        <v/>
      </c>
      <c r="AR48" s="51">
        <f>1/(1+EXP(-AQ48))</f>
        <v/>
      </c>
      <c r="AS48" s="52">
        <f>$BG$14*((AJ48)-$BD$5)/$BD$6+$BG$15*((AK48)-$BD$7)/$BD$8+$BG$16</f>
        <v/>
      </c>
      <c r="AT48" s="51">
        <f>1/(1+EXP(-AS48))</f>
        <v/>
      </c>
      <c r="AU48" s="52">
        <f>$BH$14*((AJ48)-$BD$5)/$BD$6+$BH$15*((AK48)-$BD$7)/$BD$8+$BH$16</f>
        <v/>
      </c>
      <c r="AV48" s="51">
        <f>1/(1+EXP(-AU48))</f>
        <v/>
      </c>
      <c r="AW48" s="52">
        <f>$BI$14*((AJ48)-$BD$5)/$BD$6+$BI$15*((AK48)-$BD$7)/$BD$8+$BI$16</f>
        <v/>
      </c>
      <c r="AX48" s="51">
        <f>1/(1+EXP(-AW48))</f>
        <v/>
      </c>
      <c r="AY48" s="52">
        <f>$BJ$14*((AJ48)-$BD$5)/$BD$6+$BJ$15*((AK48)-$BD$7)/$BD$8+$BJ$16</f>
        <v/>
      </c>
      <c r="AZ48" s="51">
        <f>1/(1+EXP(-AY48))</f>
        <v/>
      </c>
      <c r="BA48" s="52">
        <f>$BK$14*((AJ48)-$BD$5)/$BD$6+$BK$15*((AK48)-$BD$7)/$BD$8+$BK$16</f>
        <v/>
      </c>
      <c r="BB48" s="51">
        <f>1/(1+EXP(-BA48))</f>
        <v/>
      </c>
      <c r="BM48" s="60">
        <f>SUMPRODUCT(AT$5:AT$899-AL$5:AL$899)*'2_Params'!$B$15+0</f>
        <v/>
      </c>
      <c r="BN48" s="60">
        <f>SUMPRODUCT((AT$5:AT$899*(1-AT$5:AT$899))*((AJ$5:AJ$899-$BD$5)/$BD$6)*1)*'2_Params'!$B$15</f>
        <v/>
      </c>
    </row>
    <row r="49" ht="15" customHeight="1" s="35">
      <c r="A49" s="48">
        <f>'4_Seq_Features'!A47</f>
        <v/>
      </c>
      <c r="B49" s="55">
        <f>'4_Seq_Features'!F47</f>
        <v/>
      </c>
      <c r="C49" s="48">
        <f>'4_Seq_Features'!E47</f>
        <v/>
      </c>
      <c r="D49" s="52">
        <f>$U$12*((B49)-$U$5)/$U$6+$U$13</f>
        <v/>
      </c>
      <c r="E49" s="51">
        <f>1/(1+EXP(-D49))</f>
        <v/>
      </c>
      <c r="F49" s="52">
        <f>$V$12*((B49)-$U$5)/$U$6+$V$13</f>
        <v/>
      </c>
      <c r="G49" s="51">
        <f>1/(1+EXP(-F49))</f>
        <v/>
      </c>
      <c r="H49" s="52">
        <f>$W$12*((B49)-$U$5)/$U$6+$W$13</f>
        <v/>
      </c>
      <c r="I49" s="51">
        <f>1/(1+EXP(-H49))</f>
        <v/>
      </c>
      <c r="J49" s="52">
        <f>$X$12*((B49)-$U$5)/$U$6+$X$13</f>
        <v/>
      </c>
      <c r="K49" s="51">
        <f>1/(1+EXP(-J49))</f>
        <v/>
      </c>
      <c r="L49" s="52">
        <f>$Y$12*((B49)-$U$5)/$U$6+$Y$13</f>
        <v/>
      </c>
      <c r="M49" s="51">
        <f>1/(1+EXP(-L49))</f>
        <v/>
      </c>
      <c r="N49" s="52">
        <f>$Z$12*((B49)-$U$5)/$U$6+$Z$13</f>
        <v/>
      </c>
      <c r="O49" s="51">
        <f>1/(1+EXP(-N49))</f>
        <v/>
      </c>
      <c r="P49" s="52">
        <f>$AA$12*((B49)-$U$5)/$U$6+$AA$13</f>
        <v/>
      </c>
      <c r="Q49" s="51">
        <f>1/(1+EXP(-P49))</f>
        <v/>
      </c>
      <c r="R49" s="52">
        <f>$AB$12*((B49)-$U$5)/$U$6+$AB$13</f>
        <v/>
      </c>
      <c r="S49" s="51">
        <f>1/(1+EXP(-R49))</f>
        <v/>
      </c>
      <c r="AI49" s="48">
        <f>'4_Seq_Features'!A47</f>
        <v/>
      </c>
      <c r="AJ49" s="55">
        <f>'4_Seq_Features'!G47</f>
        <v/>
      </c>
      <c r="AK49" s="55">
        <f>'4_Seq_Features'!H47</f>
        <v/>
      </c>
      <c r="AL49" s="48">
        <f>'4_Seq_Features'!E47</f>
        <v/>
      </c>
      <c r="AM49" s="52">
        <f>$BD$14*((AJ49)-$BD$5)/$BD$6+$BD$15*((AK49)-$BD$7)/$BD$8+$BD$16</f>
        <v/>
      </c>
      <c r="AN49" s="51">
        <f>1/(1+EXP(-AM49))</f>
        <v/>
      </c>
      <c r="AO49" s="52">
        <f>$BE$14*((AJ49)-$BD$5)/$BD$6+$BE$15*((AK49)-$BD$7)/$BD$8+$BE$16</f>
        <v/>
      </c>
      <c r="AP49" s="51">
        <f>1/(1+EXP(-AO49))</f>
        <v/>
      </c>
      <c r="AQ49" s="52">
        <f>$BF$14*((AJ49)-$BD$5)/$BD$6+$BF$15*((AK49)-$BD$7)/$BD$8+$BF$16</f>
        <v/>
      </c>
      <c r="AR49" s="51">
        <f>1/(1+EXP(-AQ49))</f>
        <v/>
      </c>
      <c r="AS49" s="52">
        <f>$BG$14*((AJ49)-$BD$5)/$BD$6+$BG$15*((AK49)-$BD$7)/$BD$8+$BG$16</f>
        <v/>
      </c>
      <c r="AT49" s="51">
        <f>1/(1+EXP(-AS49))</f>
        <v/>
      </c>
      <c r="AU49" s="52">
        <f>$BH$14*((AJ49)-$BD$5)/$BD$6+$BH$15*((AK49)-$BD$7)/$BD$8+$BH$16</f>
        <v/>
      </c>
      <c r="AV49" s="51">
        <f>1/(1+EXP(-AU49))</f>
        <v/>
      </c>
      <c r="AW49" s="52">
        <f>$BI$14*((AJ49)-$BD$5)/$BD$6+$BI$15*((AK49)-$BD$7)/$BD$8+$BI$16</f>
        <v/>
      </c>
      <c r="AX49" s="51">
        <f>1/(1+EXP(-AW49))</f>
        <v/>
      </c>
      <c r="AY49" s="52">
        <f>$BJ$14*((AJ49)-$BD$5)/$BD$6+$BJ$15*((AK49)-$BD$7)/$BD$8+$BJ$16</f>
        <v/>
      </c>
      <c r="AZ49" s="51">
        <f>1/(1+EXP(-AY49))</f>
        <v/>
      </c>
      <c r="BA49" s="52">
        <f>$BK$14*((AJ49)-$BD$5)/$BD$6+$BK$15*((AK49)-$BD$7)/$BD$8+$BK$16</f>
        <v/>
      </c>
      <c r="BB49" s="51">
        <f>1/(1+EXP(-BA49))</f>
        <v/>
      </c>
      <c r="BN49" s="60">
        <f>SUMPRODUCT((AT$5:AT$899*(1-AT$5:AT$899))*((AK$5:AK$899-$BD$7)/$BD$8)*((AK$5:AK$899-$BD$7)/$BD$8))*'2_Params'!$B$15+1</f>
        <v/>
      </c>
    </row>
    <row r="50" ht="15" customHeight="1" s="35">
      <c r="A50" s="48">
        <f>'4_Seq_Features'!A48</f>
        <v/>
      </c>
      <c r="B50" s="55">
        <f>'4_Seq_Features'!F48</f>
        <v/>
      </c>
      <c r="C50" s="48">
        <f>'4_Seq_Features'!E48</f>
        <v/>
      </c>
      <c r="D50" s="52">
        <f>$U$12*((B50)-$U$5)/$U$6+$U$13</f>
        <v/>
      </c>
      <c r="E50" s="51">
        <f>1/(1+EXP(-D50))</f>
        <v/>
      </c>
      <c r="F50" s="52">
        <f>$V$12*((B50)-$U$5)/$U$6+$V$13</f>
        <v/>
      </c>
      <c r="G50" s="51">
        <f>1/(1+EXP(-F50))</f>
        <v/>
      </c>
      <c r="H50" s="52">
        <f>$W$12*((B50)-$U$5)/$U$6+$W$13</f>
        <v/>
      </c>
      <c r="I50" s="51">
        <f>1/(1+EXP(-H50))</f>
        <v/>
      </c>
      <c r="J50" s="52">
        <f>$X$12*((B50)-$U$5)/$U$6+$X$13</f>
        <v/>
      </c>
      <c r="K50" s="51">
        <f>1/(1+EXP(-J50))</f>
        <v/>
      </c>
      <c r="L50" s="52">
        <f>$Y$12*((B50)-$U$5)/$U$6+$Y$13</f>
        <v/>
      </c>
      <c r="M50" s="51">
        <f>1/(1+EXP(-L50))</f>
        <v/>
      </c>
      <c r="N50" s="52">
        <f>$Z$12*((B50)-$U$5)/$U$6+$Z$13</f>
        <v/>
      </c>
      <c r="O50" s="51">
        <f>1/(1+EXP(-N50))</f>
        <v/>
      </c>
      <c r="P50" s="52">
        <f>$AA$12*((B50)-$U$5)/$U$6+$AA$13</f>
        <v/>
      </c>
      <c r="Q50" s="51">
        <f>1/(1+EXP(-P50))</f>
        <v/>
      </c>
      <c r="R50" s="52">
        <f>$AB$12*((B50)-$U$5)/$U$6+$AB$13</f>
        <v/>
      </c>
      <c r="S50" s="51">
        <f>1/(1+EXP(-R50))</f>
        <v/>
      </c>
      <c r="AI50" s="48">
        <f>'4_Seq_Features'!A48</f>
        <v/>
      </c>
      <c r="AJ50" s="55">
        <f>'4_Seq_Features'!G48</f>
        <v/>
      </c>
      <c r="AK50" s="55">
        <f>'4_Seq_Features'!H48</f>
        <v/>
      </c>
      <c r="AL50" s="48">
        <f>'4_Seq_Features'!E48</f>
        <v/>
      </c>
      <c r="AM50" s="52">
        <f>$BD$14*((AJ50)-$BD$5)/$BD$6+$BD$15*((AK50)-$BD$7)/$BD$8+$BD$16</f>
        <v/>
      </c>
      <c r="AN50" s="51">
        <f>1/(1+EXP(-AM50))</f>
        <v/>
      </c>
      <c r="AO50" s="52">
        <f>$BE$14*((AJ50)-$BD$5)/$BD$6+$BE$15*((AK50)-$BD$7)/$BD$8+$BE$16</f>
        <v/>
      </c>
      <c r="AP50" s="51">
        <f>1/(1+EXP(-AO50))</f>
        <v/>
      </c>
      <c r="AQ50" s="52">
        <f>$BF$14*((AJ50)-$BD$5)/$BD$6+$BF$15*((AK50)-$BD$7)/$BD$8+$BF$16</f>
        <v/>
      </c>
      <c r="AR50" s="51">
        <f>1/(1+EXP(-AQ50))</f>
        <v/>
      </c>
      <c r="AS50" s="52">
        <f>$BG$14*((AJ50)-$BD$5)/$BD$6+$BG$15*((AK50)-$BD$7)/$BD$8+$BG$16</f>
        <v/>
      </c>
      <c r="AT50" s="51">
        <f>1/(1+EXP(-AS50))</f>
        <v/>
      </c>
      <c r="AU50" s="52">
        <f>$BH$14*((AJ50)-$BD$5)/$BD$6+$BH$15*((AK50)-$BD$7)/$BD$8+$BH$16</f>
        <v/>
      </c>
      <c r="AV50" s="51">
        <f>1/(1+EXP(-AU50))</f>
        <v/>
      </c>
      <c r="AW50" s="52">
        <f>$BI$14*((AJ50)-$BD$5)/$BD$6+$BI$15*((AK50)-$BD$7)/$BD$8+$BI$16</f>
        <v/>
      </c>
      <c r="AX50" s="51">
        <f>1/(1+EXP(-AW50))</f>
        <v/>
      </c>
      <c r="AY50" s="52">
        <f>$BJ$14*((AJ50)-$BD$5)/$BD$6+$BJ$15*((AK50)-$BD$7)/$BD$8+$BJ$16</f>
        <v/>
      </c>
      <c r="AZ50" s="51">
        <f>1/(1+EXP(-AY50))</f>
        <v/>
      </c>
      <c r="BA50" s="52">
        <f>$BK$14*((AJ50)-$BD$5)/$BD$6+$BK$15*((AK50)-$BD$7)/$BD$8+$BK$16</f>
        <v/>
      </c>
      <c r="BB50" s="51">
        <f>1/(1+EXP(-BA50))</f>
        <v/>
      </c>
      <c r="BN50" s="60">
        <f>SUMPRODUCT((AT$5:AT$899*(1-AT$5:AT$899))*((AK$5:AK$899-$BD$7)/$BD$8)*1)*'2_Params'!$B$15</f>
        <v/>
      </c>
    </row>
    <row r="51" ht="15" customHeight="1" s="35">
      <c r="A51" s="48">
        <f>'4_Seq_Features'!A49</f>
        <v/>
      </c>
      <c r="B51" s="55">
        <f>'4_Seq_Features'!F49</f>
        <v/>
      </c>
      <c r="C51" s="48">
        <f>'4_Seq_Features'!E49</f>
        <v/>
      </c>
      <c r="D51" s="52">
        <f>$U$12*((B51)-$U$5)/$U$6+$U$13</f>
        <v/>
      </c>
      <c r="E51" s="51">
        <f>1/(1+EXP(-D51))</f>
        <v/>
      </c>
      <c r="F51" s="52">
        <f>$V$12*((B51)-$U$5)/$U$6+$V$13</f>
        <v/>
      </c>
      <c r="G51" s="51">
        <f>1/(1+EXP(-F51))</f>
        <v/>
      </c>
      <c r="H51" s="52">
        <f>$W$12*((B51)-$U$5)/$U$6+$W$13</f>
        <v/>
      </c>
      <c r="I51" s="51">
        <f>1/(1+EXP(-H51))</f>
        <v/>
      </c>
      <c r="J51" s="52">
        <f>$X$12*((B51)-$U$5)/$U$6+$X$13</f>
        <v/>
      </c>
      <c r="K51" s="51">
        <f>1/(1+EXP(-J51))</f>
        <v/>
      </c>
      <c r="L51" s="52">
        <f>$Y$12*((B51)-$U$5)/$U$6+$Y$13</f>
        <v/>
      </c>
      <c r="M51" s="51">
        <f>1/(1+EXP(-L51))</f>
        <v/>
      </c>
      <c r="N51" s="52">
        <f>$Z$12*((B51)-$U$5)/$U$6+$Z$13</f>
        <v/>
      </c>
      <c r="O51" s="51">
        <f>1/(1+EXP(-N51))</f>
        <v/>
      </c>
      <c r="P51" s="52">
        <f>$AA$12*((B51)-$U$5)/$U$6+$AA$13</f>
        <v/>
      </c>
      <c r="Q51" s="51">
        <f>1/(1+EXP(-P51))</f>
        <v/>
      </c>
      <c r="R51" s="52">
        <f>$AB$12*((B51)-$U$5)/$U$6+$AB$13</f>
        <v/>
      </c>
      <c r="S51" s="51">
        <f>1/(1+EXP(-R51))</f>
        <v/>
      </c>
      <c r="AI51" s="48">
        <f>'4_Seq_Features'!A49</f>
        <v/>
      </c>
      <c r="AJ51" s="55">
        <f>'4_Seq_Features'!G49</f>
        <v/>
      </c>
      <c r="AK51" s="55">
        <f>'4_Seq_Features'!H49</f>
        <v/>
      </c>
      <c r="AL51" s="48">
        <f>'4_Seq_Features'!E49</f>
        <v/>
      </c>
      <c r="AM51" s="52">
        <f>$BD$14*((AJ51)-$BD$5)/$BD$6+$BD$15*((AK51)-$BD$7)/$BD$8+$BD$16</f>
        <v/>
      </c>
      <c r="AN51" s="51">
        <f>1/(1+EXP(-AM51))</f>
        <v/>
      </c>
      <c r="AO51" s="52">
        <f>$BE$14*((AJ51)-$BD$5)/$BD$6+$BE$15*((AK51)-$BD$7)/$BD$8+$BE$16</f>
        <v/>
      </c>
      <c r="AP51" s="51">
        <f>1/(1+EXP(-AO51))</f>
        <v/>
      </c>
      <c r="AQ51" s="52">
        <f>$BF$14*((AJ51)-$BD$5)/$BD$6+$BF$15*((AK51)-$BD$7)/$BD$8+$BF$16</f>
        <v/>
      </c>
      <c r="AR51" s="51">
        <f>1/(1+EXP(-AQ51))</f>
        <v/>
      </c>
      <c r="AS51" s="52">
        <f>$BG$14*((AJ51)-$BD$5)/$BD$6+$BG$15*((AK51)-$BD$7)/$BD$8+$BG$16</f>
        <v/>
      </c>
      <c r="AT51" s="51">
        <f>1/(1+EXP(-AS51))</f>
        <v/>
      </c>
      <c r="AU51" s="52">
        <f>$BH$14*((AJ51)-$BD$5)/$BD$6+$BH$15*((AK51)-$BD$7)/$BD$8+$BH$16</f>
        <v/>
      </c>
      <c r="AV51" s="51">
        <f>1/(1+EXP(-AU51))</f>
        <v/>
      </c>
      <c r="AW51" s="52">
        <f>$BI$14*((AJ51)-$BD$5)/$BD$6+$BI$15*((AK51)-$BD$7)/$BD$8+$BI$16</f>
        <v/>
      </c>
      <c r="AX51" s="51">
        <f>1/(1+EXP(-AW51))</f>
        <v/>
      </c>
      <c r="AY51" s="52">
        <f>$BJ$14*((AJ51)-$BD$5)/$BD$6+$BJ$15*((AK51)-$BD$7)/$BD$8+$BJ$16</f>
        <v/>
      </c>
      <c r="AZ51" s="51">
        <f>1/(1+EXP(-AY51))</f>
        <v/>
      </c>
      <c r="BA51" s="52">
        <f>$BK$14*((AJ51)-$BD$5)/$BD$6+$BK$15*((AK51)-$BD$7)/$BD$8+$BK$16</f>
        <v/>
      </c>
      <c r="BB51" s="51">
        <f>1/(1+EXP(-BA51))</f>
        <v/>
      </c>
      <c r="BN51" s="60">
        <f>SUMPRODUCT((AT$5:AT$899*(1-AT$5:AT$899))*1*1)*'2_Params'!$B$15</f>
        <v/>
      </c>
    </row>
    <row r="52" ht="15" customHeight="1" s="35">
      <c r="A52" s="48">
        <f>'4_Seq_Features'!A50</f>
        <v/>
      </c>
      <c r="B52" s="55">
        <f>'4_Seq_Features'!F50</f>
        <v/>
      </c>
      <c r="C52" s="48">
        <f>'4_Seq_Features'!E50</f>
        <v/>
      </c>
      <c r="D52" s="52">
        <f>$U$12*((B52)-$U$5)/$U$6+$U$13</f>
        <v/>
      </c>
      <c r="E52" s="51">
        <f>1/(1+EXP(-D52))</f>
        <v/>
      </c>
      <c r="F52" s="52">
        <f>$V$12*((B52)-$U$5)/$U$6+$V$13</f>
        <v/>
      </c>
      <c r="G52" s="51">
        <f>1/(1+EXP(-F52))</f>
        <v/>
      </c>
      <c r="H52" s="52">
        <f>$W$12*((B52)-$U$5)/$U$6+$W$13</f>
        <v/>
      </c>
      <c r="I52" s="51">
        <f>1/(1+EXP(-H52))</f>
        <v/>
      </c>
      <c r="J52" s="52">
        <f>$X$12*((B52)-$U$5)/$U$6+$X$13</f>
        <v/>
      </c>
      <c r="K52" s="51">
        <f>1/(1+EXP(-J52))</f>
        <v/>
      </c>
      <c r="L52" s="52">
        <f>$Y$12*((B52)-$U$5)/$U$6+$Y$13</f>
        <v/>
      </c>
      <c r="M52" s="51">
        <f>1/(1+EXP(-L52))</f>
        <v/>
      </c>
      <c r="N52" s="52">
        <f>$Z$12*((B52)-$U$5)/$U$6+$Z$13</f>
        <v/>
      </c>
      <c r="O52" s="51">
        <f>1/(1+EXP(-N52))</f>
        <v/>
      </c>
      <c r="P52" s="52">
        <f>$AA$12*((B52)-$U$5)/$U$6+$AA$13</f>
        <v/>
      </c>
      <c r="Q52" s="51">
        <f>1/(1+EXP(-P52))</f>
        <v/>
      </c>
      <c r="R52" s="52">
        <f>$AB$12*((B52)-$U$5)/$U$6+$AB$13</f>
        <v/>
      </c>
      <c r="S52" s="51">
        <f>1/(1+EXP(-R52))</f>
        <v/>
      </c>
      <c r="AI52" s="48">
        <f>'4_Seq_Features'!A50</f>
        <v/>
      </c>
      <c r="AJ52" s="55">
        <f>'4_Seq_Features'!G50</f>
        <v/>
      </c>
      <c r="AK52" s="55">
        <f>'4_Seq_Features'!H50</f>
        <v/>
      </c>
      <c r="AL52" s="48">
        <f>'4_Seq_Features'!E50</f>
        <v/>
      </c>
      <c r="AM52" s="52">
        <f>$BD$14*((AJ52)-$BD$5)/$BD$6+$BD$15*((AK52)-$BD$7)/$BD$8+$BD$16</f>
        <v/>
      </c>
      <c r="AN52" s="51">
        <f>1/(1+EXP(-AM52))</f>
        <v/>
      </c>
      <c r="AO52" s="52">
        <f>$BE$14*((AJ52)-$BD$5)/$BD$6+$BE$15*((AK52)-$BD$7)/$BD$8+$BE$16</f>
        <v/>
      </c>
      <c r="AP52" s="51">
        <f>1/(1+EXP(-AO52))</f>
        <v/>
      </c>
      <c r="AQ52" s="52">
        <f>$BF$14*((AJ52)-$BD$5)/$BD$6+$BF$15*((AK52)-$BD$7)/$BD$8+$BF$16</f>
        <v/>
      </c>
      <c r="AR52" s="51">
        <f>1/(1+EXP(-AQ52))</f>
        <v/>
      </c>
      <c r="AS52" s="52">
        <f>$BG$14*((AJ52)-$BD$5)/$BD$6+$BG$15*((AK52)-$BD$7)/$BD$8+$BG$16</f>
        <v/>
      </c>
      <c r="AT52" s="51">
        <f>1/(1+EXP(-AS52))</f>
        <v/>
      </c>
      <c r="AU52" s="52">
        <f>$BH$14*((AJ52)-$BD$5)/$BD$6+$BH$15*((AK52)-$BD$7)/$BD$8+$BH$16</f>
        <v/>
      </c>
      <c r="AV52" s="51">
        <f>1/(1+EXP(-AU52))</f>
        <v/>
      </c>
      <c r="AW52" s="52">
        <f>$BI$14*((AJ52)-$BD$5)/$BD$6+$BI$15*((AK52)-$BD$7)/$BD$8+$BI$16</f>
        <v/>
      </c>
      <c r="AX52" s="51">
        <f>1/(1+EXP(-AW52))</f>
        <v/>
      </c>
      <c r="AY52" s="52">
        <f>$BJ$14*((AJ52)-$BD$5)/$BD$6+$BJ$15*((AK52)-$BD$7)/$BD$8+$BJ$16</f>
        <v/>
      </c>
      <c r="AZ52" s="51">
        <f>1/(1+EXP(-AY52))</f>
        <v/>
      </c>
      <c r="BA52" s="52">
        <f>$BK$14*((AJ52)-$BD$5)/$BD$6+$BK$15*((AK52)-$BD$7)/$BD$8+$BK$16</f>
        <v/>
      </c>
      <c r="BB52" s="51">
        <f>1/(1+EXP(-BA52))</f>
        <v/>
      </c>
    </row>
    <row r="53" ht="15" customHeight="1" s="35">
      <c r="A53" s="48">
        <f>'4_Seq_Features'!A51</f>
        <v/>
      </c>
      <c r="B53" s="55">
        <f>'4_Seq_Features'!F51</f>
        <v/>
      </c>
      <c r="C53" s="48">
        <f>'4_Seq_Features'!E51</f>
        <v/>
      </c>
      <c r="D53" s="52">
        <f>$U$12*((B53)-$U$5)/$U$6+$U$13</f>
        <v/>
      </c>
      <c r="E53" s="51">
        <f>1/(1+EXP(-D53))</f>
        <v/>
      </c>
      <c r="F53" s="52">
        <f>$V$12*((B53)-$U$5)/$U$6+$V$13</f>
        <v/>
      </c>
      <c r="G53" s="51">
        <f>1/(1+EXP(-F53))</f>
        <v/>
      </c>
      <c r="H53" s="52">
        <f>$W$12*((B53)-$U$5)/$U$6+$W$13</f>
        <v/>
      </c>
      <c r="I53" s="51">
        <f>1/(1+EXP(-H53))</f>
        <v/>
      </c>
      <c r="J53" s="52">
        <f>$X$12*((B53)-$U$5)/$U$6+$X$13</f>
        <v/>
      </c>
      <c r="K53" s="51">
        <f>1/(1+EXP(-J53))</f>
        <v/>
      </c>
      <c r="L53" s="52">
        <f>$Y$12*((B53)-$U$5)/$U$6+$Y$13</f>
        <v/>
      </c>
      <c r="M53" s="51">
        <f>1/(1+EXP(-L53))</f>
        <v/>
      </c>
      <c r="N53" s="52">
        <f>$Z$12*((B53)-$U$5)/$U$6+$Z$13</f>
        <v/>
      </c>
      <c r="O53" s="51">
        <f>1/(1+EXP(-N53))</f>
        <v/>
      </c>
      <c r="P53" s="52">
        <f>$AA$12*((B53)-$U$5)/$U$6+$AA$13</f>
        <v/>
      </c>
      <c r="Q53" s="51">
        <f>1/(1+EXP(-P53))</f>
        <v/>
      </c>
      <c r="R53" s="52">
        <f>$AB$12*((B53)-$U$5)/$U$6+$AB$13</f>
        <v/>
      </c>
      <c r="S53" s="51">
        <f>1/(1+EXP(-R53))</f>
        <v/>
      </c>
      <c r="AI53" s="48">
        <f>'4_Seq_Features'!A51</f>
        <v/>
      </c>
      <c r="AJ53" s="55">
        <f>'4_Seq_Features'!G51</f>
        <v/>
      </c>
      <c r="AK53" s="55">
        <f>'4_Seq_Features'!H51</f>
        <v/>
      </c>
      <c r="AL53" s="48">
        <f>'4_Seq_Features'!E51</f>
        <v/>
      </c>
      <c r="AM53" s="52">
        <f>$BD$14*((AJ53)-$BD$5)/$BD$6+$BD$15*((AK53)-$BD$7)/$BD$8+$BD$16</f>
        <v/>
      </c>
      <c r="AN53" s="51">
        <f>1/(1+EXP(-AM53))</f>
        <v/>
      </c>
      <c r="AO53" s="52">
        <f>$BE$14*((AJ53)-$BD$5)/$BD$6+$BE$15*((AK53)-$BD$7)/$BD$8+$BE$16</f>
        <v/>
      </c>
      <c r="AP53" s="51">
        <f>1/(1+EXP(-AO53))</f>
        <v/>
      </c>
      <c r="AQ53" s="52">
        <f>$BF$14*((AJ53)-$BD$5)/$BD$6+$BF$15*((AK53)-$BD$7)/$BD$8+$BF$16</f>
        <v/>
      </c>
      <c r="AR53" s="51">
        <f>1/(1+EXP(-AQ53))</f>
        <v/>
      </c>
      <c r="AS53" s="52">
        <f>$BG$14*((AJ53)-$BD$5)/$BD$6+$BG$15*((AK53)-$BD$7)/$BD$8+$BG$16</f>
        <v/>
      </c>
      <c r="AT53" s="51">
        <f>1/(1+EXP(-AS53))</f>
        <v/>
      </c>
      <c r="AU53" s="52">
        <f>$BH$14*((AJ53)-$BD$5)/$BD$6+$BH$15*((AK53)-$BD$7)/$BD$8+$BH$16</f>
        <v/>
      </c>
      <c r="AV53" s="51">
        <f>1/(1+EXP(-AU53))</f>
        <v/>
      </c>
      <c r="AW53" s="52">
        <f>$BI$14*((AJ53)-$BD$5)/$BD$6+$BI$15*((AK53)-$BD$7)/$BD$8+$BI$16</f>
        <v/>
      </c>
      <c r="AX53" s="51">
        <f>1/(1+EXP(-AW53))</f>
        <v/>
      </c>
      <c r="AY53" s="52">
        <f>$BJ$14*((AJ53)-$BD$5)/$BD$6+$BJ$15*((AK53)-$BD$7)/$BD$8+$BJ$16</f>
        <v/>
      </c>
      <c r="AZ53" s="51">
        <f>1/(1+EXP(-AY53))</f>
        <v/>
      </c>
      <c r="BA53" s="52">
        <f>$BK$14*((AJ53)-$BD$5)/$BD$6+$BK$15*((AK53)-$BD$7)/$BD$8+$BK$16</f>
        <v/>
      </c>
      <c r="BB53" s="51">
        <f>1/(1+EXP(-BA53))</f>
        <v/>
      </c>
    </row>
    <row r="54" ht="15" customHeight="1" s="35">
      <c r="A54" s="48">
        <f>'4_Seq_Features'!A52</f>
        <v/>
      </c>
      <c r="B54" s="55">
        <f>'4_Seq_Features'!F52</f>
        <v/>
      </c>
      <c r="C54" s="48">
        <f>'4_Seq_Features'!E52</f>
        <v/>
      </c>
      <c r="D54" s="52">
        <f>$U$12*((B54)-$U$5)/$U$6+$U$13</f>
        <v/>
      </c>
      <c r="E54" s="51">
        <f>1/(1+EXP(-D54))</f>
        <v/>
      </c>
      <c r="F54" s="52">
        <f>$V$12*((B54)-$U$5)/$U$6+$V$13</f>
        <v/>
      </c>
      <c r="G54" s="51">
        <f>1/(1+EXP(-F54))</f>
        <v/>
      </c>
      <c r="H54" s="52">
        <f>$W$12*((B54)-$U$5)/$U$6+$W$13</f>
        <v/>
      </c>
      <c r="I54" s="51">
        <f>1/(1+EXP(-H54))</f>
        <v/>
      </c>
      <c r="J54" s="52">
        <f>$X$12*((B54)-$U$5)/$U$6+$X$13</f>
        <v/>
      </c>
      <c r="K54" s="51">
        <f>1/(1+EXP(-J54))</f>
        <v/>
      </c>
      <c r="L54" s="52">
        <f>$Y$12*((B54)-$U$5)/$U$6+$Y$13</f>
        <v/>
      </c>
      <c r="M54" s="51">
        <f>1/(1+EXP(-L54))</f>
        <v/>
      </c>
      <c r="N54" s="52">
        <f>$Z$12*((B54)-$U$5)/$U$6+$Z$13</f>
        <v/>
      </c>
      <c r="O54" s="51">
        <f>1/(1+EXP(-N54))</f>
        <v/>
      </c>
      <c r="P54" s="52">
        <f>$AA$12*((B54)-$U$5)/$U$6+$AA$13</f>
        <v/>
      </c>
      <c r="Q54" s="51">
        <f>1/(1+EXP(-P54))</f>
        <v/>
      </c>
      <c r="R54" s="52">
        <f>$AB$12*((B54)-$U$5)/$U$6+$AB$13</f>
        <v/>
      </c>
      <c r="S54" s="51">
        <f>1/(1+EXP(-R54))</f>
        <v/>
      </c>
      <c r="AI54" s="48">
        <f>'4_Seq_Features'!A52</f>
        <v/>
      </c>
      <c r="AJ54" s="55">
        <f>'4_Seq_Features'!G52</f>
        <v/>
      </c>
      <c r="AK54" s="55">
        <f>'4_Seq_Features'!H52</f>
        <v/>
      </c>
      <c r="AL54" s="48">
        <f>'4_Seq_Features'!E52</f>
        <v/>
      </c>
      <c r="AM54" s="52">
        <f>$BD$14*((AJ54)-$BD$5)/$BD$6+$BD$15*((AK54)-$BD$7)/$BD$8+$BD$16</f>
        <v/>
      </c>
      <c r="AN54" s="51">
        <f>1/(1+EXP(-AM54))</f>
        <v/>
      </c>
      <c r="AO54" s="52">
        <f>$BE$14*((AJ54)-$BD$5)/$BD$6+$BE$15*((AK54)-$BD$7)/$BD$8+$BE$16</f>
        <v/>
      </c>
      <c r="AP54" s="51">
        <f>1/(1+EXP(-AO54))</f>
        <v/>
      </c>
      <c r="AQ54" s="52">
        <f>$BF$14*((AJ54)-$BD$5)/$BD$6+$BF$15*((AK54)-$BD$7)/$BD$8+$BF$16</f>
        <v/>
      </c>
      <c r="AR54" s="51">
        <f>1/(1+EXP(-AQ54))</f>
        <v/>
      </c>
      <c r="AS54" s="52">
        <f>$BG$14*((AJ54)-$BD$5)/$BD$6+$BG$15*((AK54)-$BD$7)/$BD$8+$BG$16</f>
        <v/>
      </c>
      <c r="AT54" s="51">
        <f>1/(1+EXP(-AS54))</f>
        <v/>
      </c>
      <c r="AU54" s="52">
        <f>$BH$14*((AJ54)-$BD$5)/$BD$6+$BH$15*((AK54)-$BD$7)/$BD$8+$BH$16</f>
        <v/>
      </c>
      <c r="AV54" s="51">
        <f>1/(1+EXP(-AU54))</f>
        <v/>
      </c>
      <c r="AW54" s="52">
        <f>$BI$14*((AJ54)-$BD$5)/$BD$6+$BI$15*((AK54)-$BD$7)/$BD$8+$BI$16</f>
        <v/>
      </c>
      <c r="AX54" s="51">
        <f>1/(1+EXP(-AW54))</f>
        <v/>
      </c>
      <c r="AY54" s="52">
        <f>$BJ$14*((AJ54)-$BD$5)/$BD$6+$BJ$15*((AK54)-$BD$7)/$BD$8+$BJ$16</f>
        <v/>
      </c>
      <c r="AZ54" s="51">
        <f>1/(1+EXP(-AY54))</f>
        <v/>
      </c>
      <c r="BA54" s="52">
        <f>$BK$14*((AJ54)-$BD$5)/$BD$6+$BK$15*((AK54)-$BD$7)/$BD$8+$BK$16</f>
        <v/>
      </c>
      <c r="BB54" s="51">
        <f>1/(1+EXP(-BA54))</f>
        <v/>
      </c>
    </row>
    <row r="55" ht="15" customHeight="1" s="35">
      <c r="A55" s="48">
        <f>'4_Seq_Features'!A53</f>
        <v/>
      </c>
      <c r="B55" s="55">
        <f>'4_Seq_Features'!F53</f>
        <v/>
      </c>
      <c r="C55" s="48">
        <f>'4_Seq_Features'!E53</f>
        <v/>
      </c>
      <c r="D55" s="52">
        <f>$U$12*((B55)-$U$5)/$U$6+$U$13</f>
        <v/>
      </c>
      <c r="E55" s="51">
        <f>1/(1+EXP(-D55))</f>
        <v/>
      </c>
      <c r="F55" s="52">
        <f>$V$12*((B55)-$U$5)/$U$6+$V$13</f>
        <v/>
      </c>
      <c r="G55" s="51">
        <f>1/(1+EXP(-F55))</f>
        <v/>
      </c>
      <c r="H55" s="52">
        <f>$W$12*((B55)-$U$5)/$U$6+$W$13</f>
        <v/>
      </c>
      <c r="I55" s="51">
        <f>1/(1+EXP(-H55))</f>
        <v/>
      </c>
      <c r="J55" s="52">
        <f>$X$12*((B55)-$U$5)/$U$6+$X$13</f>
        <v/>
      </c>
      <c r="K55" s="51">
        <f>1/(1+EXP(-J55))</f>
        <v/>
      </c>
      <c r="L55" s="52">
        <f>$Y$12*((B55)-$U$5)/$U$6+$Y$13</f>
        <v/>
      </c>
      <c r="M55" s="51">
        <f>1/(1+EXP(-L55))</f>
        <v/>
      </c>
      <c r="N55" s="52">
        <f>$Z$12*((B55)-$U$5)/$U$6+$Z$13</f>
        <v/>
      </c>
      <c r="O55" s="51">
        <f>1/(1+EXP(-N55))</f>
        <v/>
      </c>
      <c r="P55" s="52">
        <f>$AA$12*((B55)-$U$5)/$U$6+$AA$13</f>
        <v/>
      </c>
      <c r="Q55" s="51">
        <f>1/(1+EXP(-P55))</f>
        <v/>
      </c>
      <c r="R55" s="52">
        <f>$AB$12*((B55)-$U$5)/$U$6+$AB$13</f>
        <v/>
      </c>
      <c r="S55" s="51">
        <f>1/(1+EXP(-R55))</f>
        <v/>
      </c>
      <c r="AI55" s="48">
        <f>'4_Seq_Features'!A53</f>
        <v/>
      </c>
      <c r="AJ55" s="55">
        <f>'4_Seq_Features'!G53</f>
        <v/>
      </c>
      <c r="AK55" s="55">
        <f>'4_Seq_Features'!H53</f>
        <v/>
      </c>
      <c r="AL55" s="48">
        <f>'4_Seq_Features'!E53</f>
        <v/>
      </c>
      <c r="AM55" s="52">
        <f>$BD$14*((AJ55)-$BD$5)/$BD$6+$BD$15*((AK55)-$BD$7)/$BD$8+$BD$16</f>
        <v/>
      </c>
      <c r="AN55" s="51">
        <f>1/(1+EXP(-AM55))</f>
        <v/>
      </c>
      <c r="AO55" s="52">
        <f>$BE$14*((AJ55)-$BD$5)/$BD$6+$BE$15*((AK55)-$BD$7)/$BD$8+$BE$16</f>
        <v/>
      </c>
      <c r="AP55" s="51">
        <f>1/(1+EXP(-AO55))</f>
        <v/>
      </c>
      <c r="AQ55" s="52">
        <f>$BF$14*((AJ55)-$BD$5)/$BD$6+$BF$15*((AK55)-$BD$7)/$BD$8+$BF$16</f>
        <v/>
      </c>
      <c r="AR55" s="51">
        <f>1/(1+EXP(-AQ55))</f>
        <v/>
      </c>
      <c r="AS55" s="52">
        <f>$BG$14*((AJ55)-$BD$5)/$BD$6+$BG$15*((AK55)-$BD$7)/$BD$8+$BG$16</f>
        <v/>
      </c>
      <c r="AT55" s="51">
        <f>1/(1+EXP(-AS55))</f>
        <v/>
      </c>
      <c r="AU55" s="52">
        <f>$BH$14*((AJ55)-$BD$5)/$BD$6+$BH$15*((AK55)-$BD$7)/$BD$8+$BH$16</f>
        <v/>
      </c>
      <c r="AV55" s="51">
        <f>1/(1+EXP(-AU55))</f>
        <v/>
      </c>
      <c r="AW55" s="52">
        <f>$BI$14*((AJ55)-$BD$5)/$BD$6+$BI$15*((AK55)-$BD$7)/$BD$8+$BI$16</f>
        <v/>
      </c>
      <c r="AX55" s="51">
        <f>1/(1+EXP(-AW55))</f>
        <v/>
      </c>
      <c r="AY55" s="52">
        <f>$BJ$14*((AJ55)-$BD$5)/$BD$6+$BJ$15*((AK55)-$BD$7)/$BD$8+$BJ$16</f>
        <v/>
      </c>
      <c r="AZ55" s="51">
        <f>1/(1+EXP(-AY55))</f>
        <v/>
      </c>
      <c r="BA55" s="52">
        <f>$BK$14*((AJ55)-$BD$5)/$BD$6+$BK$15*((AK55)-$BD$7)/$BD$8+$BK$16</f>
        <v/>
      </c>
      <c r="BB55" s="51">
        <f>1/(1+EXP(-BA55))</f>
        <v/>
      </c>
      <c r="BM55" s="60">
        <f>SUMPRODUCT((AV$5:AV$899-AL$5:AL$899)*((AJ$5:AJ$899-$BD$5)/$BD$6))*'2_Params'!$B$15+$BH$14</f>
        <v/>
      </c>
      <c r="BN55" s="60">
        <f>SUMPRODUCT((AV$5:AV$899*(1-AV$5:AV$899))*((AJ$5:AJ$899-$BD$5)/$BD$6)*((AJ$5:AJ$899-$BD$5)/$BD$6))*'2_Params'!$B$15+1</f>
        <v/>
      </c>
    </row>
    <row r="56" ht="15" customHeight="1" s="35">
      <c r="A56" s="48">
        <f>'4_Seq_Features'!A54</f>
        <v/>
      </c>
      <c r="B56" s="55">
        <f>'4_Seq_Features'!F54</f>
        <v/>
      </c>
      <c r="C56" s="48">
        <f>'4_Seq_Features'!E54</f>
        <v/>
      </c>
      <c r="D56" s="52">
        <f>$U$12*((B56)-$U$5)/$U$6+$U$13</f>
        <v/>
      </c>
      <c r="E56" s="51">
        <f>1/(1+EXP(-D56))</f>
        <v/>
      </c>
      <c r="F56" s="52">
        <f>$V$12*((B56)-$U$5)/$U$6+$V$13</f>
        <v/>
      </c>
      <c r="G56" s="51">
        <f>1/(1+EXP(-F56))</f>
        <v/>
      </c>
      <c r="H56" s="52">
        <f>$W$12*((B56)-$U$5)/$U$6+$W$13</f>
        <v/>
      </c>
      <c r="I56" s="51">
        <f>1/(1+EXP(-H56))</f>
        <v/>
      </c>
      <c r="J56" s="52">
        <f>$X$12*((B56)-$U$5)/$U$6+$X$13</f>
        <v/>
      </c>
      <c r="K56" s="51">
        <f>1/(1+EXP(-J56))</f>
        <v/>
      </c>
      <c r="L56" s="52">
        <f>$Y$12*((B56)-$U$5)/$U$6+$Y$13</f>
        <v/>
      </c>
      <c r="M56" s="51">
        <f>1/(1+EXP(-L56))</f>
        <v/>
      </c>
      <c r="N56" s="52">
        <f>$Z$12*((B56)-$U$5)/$U$6+$Z$13</f>
        <v/>
      </c>
      <c r="O56" s="51">
        <f>1/(1+EXP(-N56))</f>
        <v/>
      </c>
      <c r="P56" s="52">
        <f>$AA$12*((B56)-$U$5)/$U$6+$AA$13</f>
        <v/>
      </c>
      <c r="Q56" s="51">
        <f>1/(1+EXP(-P56))</f>
        <v/>
      </c>
      <c r="R56" s="52">
        <f>$AB$12*((B56)-$U$5)/$U$6+$AB$13</f>
        <v/>
      </c>
      <c r="S56" s="51">
        <f>1/(1+EXP(-R56))</f>
        <v/>
      </c>
      <c r="AI56" s="48">
        <f>'4_Seq_Features'!A54</f>
        <v/>
      </c>
      <c r="AJ56" s="55">
        <f>'4_Seq_Features'!G54</f>
        <v/>
      </c>
      <c r="AK56" s="55">
        <f>'4_Seq_Features'!H54</f>
        <v/>
      </c>
      <c r="AL56" s="48">
        <f>'4_Seq_Features'!E54</f>
        <v/>
      </c>
      <c r="AM56" s="52">
        <f>$BD$14*((AJ56)-$BD$5)/$BD$6+$BD$15*((AK56)-$BD$7)/$BD$8+$BD$16</f>
        <v/>
      </c>
      <c r="AN56" s="51">
        <f>1/(1+EXP(-AM56))</f>
        <v/>
      </c>
      <c r="AO56" s="52">
        <f>$BE$14*((AJ56)-$BD$5)/$BD$6+$BE$15*((AK56)-$BD$7)/$BD$8+$BE$16</f>
        <v/>
      </c>
      <c r="AP56" s="51">
        <f>1/(1+EXP(-AO56))</f>
        <v/>
      </c>
      <c r="AQ56" s="52">
        <f>$BF$14*((AJ56)-$BD$5)/$BD$6+$BF$15*((AK56)-$BD$7)/$BD$8+$BF$16</f>
        <v/>
      </c>
      <c r="AR56" s="51">
        <f>1/(1+EXP(-AQ56))</f>
        <v/>
      </c>
      <c r="AS56" s="52">
        <f>$BG$14*((AJ56)-$BD$5)/$BD$6+$BG$15*((AK56)-$BD$7)/$BD$8+$BG$16</f>
        <v/>
      </c>
      <c r="AT56" s="51">
        <f>1/(1+EXP(-AS56))</f>
        <v/>
      </c>
      <c r="AU56" s="52">
        <f>$BH$14*((AJ56)-$BD$5)/$BD$6+$BH$15*((AK56)-$BD$7)/$BD$8+$BH$16</f>
        <v/>
      </c>
      <c r="AV56" s="51">
        <f>1/(1+EXP(-AU56))</f>
        <v/>
      </c>
      <c r="AW56" s="52">
        <f>$BI$14*((AJ56)-$BD$5)/$BD$6+$BI$15*((AK56)-$BD$7)/$BD$8+$BI$16</f>
        <v/>
      </c>
      <c r="AX56" s="51">
        <f>1/(1+EXP(-AW56))</f>
        <v/>
      </c>
      <c r="AY56" s="52">
        <f>$BJ$14*((AJ56)-$BD$5)/$BD$6+$BJ$15*((AK56)-$BD$7)/$BD$8+$BJ$16</f>
        <v/>
      </c>
      <c r="AZ56" s="51">
        <f>1/(1+EXP(-AY56))</f>
        <v/>
      </c>
      <c r="BA56" s="52">
        <f>$BK$14*((AJ56)-$BD$5)/$BD$6+$BK$15*((AK56)-$BD$7)/$BD$8+$BK$16</f>
        <v/>
      </c>
      <c r="BB56" s="51">
        <f>1/(1+EXP(-BA56))</f>
        <v/>
      </c>
      <c r="BM56" s="60">
        <f>SUMPRODUCT((AV$5:AV$899-AL$5:AL$899)*((AK$5:AK$899-$BD$7)/$BD$8))*'2_Params'!$B$15+$BH$15</f>
        <v/>
      </c>
      <c r="BN56" s="60">
        <f>SUMPRODUCT((AV$5:AV$899*(1-AV$5:AV$899))*((AJ$5:AJ$899-$BD$5)/$BD$6)*((AK$5:AK$899-$BD$7)/$BD$8))*'2_Params'!$B$15</f>
        <v/>
      </c>
    </row>
    <row r="57" ht="15" customHeight="1" s="35">
      <c r="A57" s="48">
        <f>'4_Seq_Features'!A55</f>
        <v/>
      </c>
      <c r="B57" s="55">
        <f>'4_Seq_Features'!F55</f>
        <v/>
      </c>
      <c r="C57" s="48">
        <f>'4_Seq_Features'!E55</f>
        <v/>
      </c>
      <c r="D57" s="52">
        <f>$U$12*((B57)-$U$5)/$U$6+$U$13</f>
        <v/>
      </c>
      <c r="E57" s="51">
        <f>1/(1+EXP(-D57))</f>
        <v/>
      </c>
      <c r="F57" s="52">
        <f>$V$12*((B57)-$U$5)/$U$6+$V$13</f>
        <v/>
      </c>
      <c r="G57" s="51">
        <f>1/(1+EXP(-F57))</f>
        <v/>
      </c>
      <c r="H57" s="52">
        <f>$W$12*((B57)-$U$5)/$U$6+$W$13</f>
        <v/>
      </c>
      <c r="I57" s="51">
        <f>1/(1+EXP(-H57))</f>
        <v/>
      </c>
      <c r="J57" s="52">
        <f>$X$12*((B57)-$U$5)/$U$6+$X$13</f>
        <v/>
      </c>
      <c r="K57" s="51">
        <f>1/(1+EXP(-J57))</f>
        <v/>
      </c>
      <c r="L57" s="52">
        <f>$Y$12*((B57)-$U$5)/$U$6+$Y$13</f>
        <v/>
      </c>
      <c r="M57" s="51">
        <f>1/(1+EXP(-L57))</f>
        <v/>
      </c>
      <c r="N57" s="52">
        <f>$Z$12*((B57)-$U$5)/$U$6+$Z$13</f>
        <v/>
      </c>
      <c r="O57" s="51">
        <f>1/(1+EXP(-N57))</f>
        <v/>
      </c>
      <c r="P57" s="52">
        <f>$AA$12*((B57)-$U$5)/$U$6+$AA$13</f>
        <v/>
      </c>
      <c r="Q57" s="51">
        <f>1/(1+EXP(-P57))</f>
        <v/>
      </c>
      <c r="R57" s="52">
        <f>$AB$12*((B57)-$U$5)/$U$6+$AB$13</f>
        <v/>
      </c>
      <c r="S57" s="51">
        <f>1/(1+EXP(-R57))</f>
        <v/>
      </c>
      <c r="AI57" s="48">
        <f>'4_Seq_Features'!A55</f>
        <v/>
      </c>
      <c r="AJ57" s="55">
        <f>'4_Seq_Features'!G55</f>
        <v/>
      </c>
      <c r="AK57" s="55">
        <f>'4_Seq_Features'!H55</f>
        <v/>
      </c>
      <c r="AL57" s="48">
        <f>'4_Seq_Features'!E55</f>
        <v/>
      </c>
      <c r="AM57" s="52">
        <f>$BD$14*((AJ57)-$BD$5)/$BD$6+$BD$15*((AK57)-$BD$7)/$BD$8+$BD$16</f>
        <v/>
      </c>
      <c r="AN57" s="51">
        <f>1/(1+EXP(-AM57))</f>
        <v/>
      </c>
      <c r="AO57" s="52">
        <f>$BE$14*((AJ57)-$BD$5)/$BD$6+$BE$15*((AK57)-$BD$7)/$BD$8+$BE$16</f>
        <v/>
      </c>
      <c r="AP57" s="51">
        <f>1/(1+EXP(-AO57))</f>
        <v/>
      </c>
      <c r="AQ57" s="52">
        <f>$BF$14*((AJ57)-$BD$5)/$BD$6+$BF$15*((AK57)-$BD$7)/$BD$8+$BF$16</f>
        <v/>
      </c>
      <c r="AR57" s="51">
        <f>1/(1+EXP(-AQ57))</f>
        <v/>
      </c>
      <c r="AS57" s="52">
        <f>$BG$14*((AJ57)-$BD$5)/$BD$6+$BG$15*((AK57)-$BD$7)/$BD$8+$BG$16</f>
        <v/>
      </c>
      <c r="AT57" s="51">
        <f>1/(1+EXP(-AS57))</f>
        <v/>
      </c>
      <c r="AU57" s="52">
        <f>$BH$14*((AJ57)-$BD$5)/$BD$6+$BH$15*((AK57)-$BD$7)/$BD$8+$BH$16</f>
        <v/>
      </c>
      <c r="AV57" s="51">
        <f>1/(1+EXP(-AU57))</f>
        <v/>
      </c>
      <c r="AW57" s="52">
        <f>$BI$14*((AJ57)-$BD$5)/$BD$6+$BI$15*((AK57)-$BD$7)/$BD$8+$BI$16</f>
        <v/>
      </c>
      <c r="AX57" s="51">
        <f>1/(1+EXP(-AW57))</f>
        <v/>
      </c>
      <c r="AY57" s="52">
        <f>$BJ$14*((AJ57)-$BD$5)/$BD$6+$BJ$15*((AK57)-$BD$7)/$BD$8+$BJ$16</f>
        <v/>
      </c>
      <c r="AZ57" s="51">
        <f>1/(1+EXP(-AY57))</f>
        <v/>
      </c>
      <c r="BA57" s="52">
        <f>$BK$14*((AJ57)-$BD$5)/$BD$6+$BK$15*((AK57)-$BD$7)/$BD$8+$BK$16</f>
        <v/>
      </c>
      <c r="BB57" s="51">
        <f>1/(1+EXP(-BA57))</f>
        <v/>
      </c>
      <c r="BM57" s="60">
        <f>SUMPRODUCT(AV$5:AV$899-AL$5:AL$899)*'2_Params'!$B$15+0</f>
        <v/>
      </c>
      <c r="BN57" s="60">
        <f>SUMPRODUCT((AV$5:AV$899*(1-AV$5:AV$899))*((AJ$5:AJ$899-$BD$5)/$BD$6)*1)*'2_Params'!$B$15</f>
        <v/>
      </c>
    </row>
    <row r="58" ht="15" customHeight="1" s="35">
      <c r="A58" s="48">
        <f>'4_Seq_Features'!A56</f>
        <v/>
      </c>
      <c r="B58" s="55">
        <f>'4_Seq_Features'!F56</f>
        <v/>
      </c>
      <c r="C58" s="48">
        <f>'4_Seq_Features'!E56</f>
        <v/>
      </c>
      <c r="D58" s="52">
        <f>$U$12*((B58)-$U$5)/$U$6+$U$13</f>
        <v/>
      </c>
      <c r="E58" s="51">
        <f>1/(1+EXP(-D58))</f>
        <v/>
      </c>
      <c r="F58" s="52">
        <f>$V$12*((B58)-$U$5)/$U$6+$V$13</f>
        <v/>
      </c>
      <c r="G58" s="51">
        <f>1/(1+EXP(-F58))</f>
        <v/>
      </c>
      <c r="H58" s="52">
        <f>$W$12*((B58)-$U$5)/$U$6+$W$13</f>
        <v/>
      </c>
      <c r="I58" s="51">
        <f>1/(1+EXP(-H58))</f>
        <v/>
      </c>
      <c r="J58" s="52">
        <f>$X$12*((B58)-$U$5)/$U$6+$X$13</f>
        <v/>
      </c>
      <c r="K58" s="51">
        <f>1/(1+EXP(-J58))</f>
        <v/>
      </c>
      <c r="L58" s="52">
        <f>$Y$12*((B58)-$U$5)/$U$6+$Y$13</f>
        <v/>
      </c>
      <c r="M58" s="51">
        <f>1/(1+EXP(-L58))</f>
        <v/>
      </c>
      <c r="N58" s="52">
        <f>$Z$12*((B58)-$U$5)/$U$6+$Z$13</f>
        <v/>
      </c>
      <c r="O58" s="51">
        <f>1/(1+EXP(-N58))</f>
        <v/>
      </c>
      <c r="P58" s="52">
        <f>$AA$12*((B58)-$U$5)/$U$6+$AA$13</f>
        <v/>
      </c>
      <c r="Q58" s="51">
        <f>1/(1+EXP(-P58))</f>
        <v/>
      </c>
      <c r="R58" s="52">
        <f>$AB$12*((B58)-$U$5)/$U$6+$AB$13</f>
        <v/>
      </c>
      <c r="S58" s="51">
        <f>1/(1+EXP(-R58))</f>
        <v/>
      </c>
      <c r="AI58" s="48">
        <f>'4_Seq_Features'!A56</f>
        <v/>
      </c>
      <c r="AJ58" s="55">
        <f>'4_Seq_Features'!G56</f>
        <v/>
      </c>
      <c r="AK58" s="55">
        <f>'4_Seq_Features'!H56</f>
        <v/>
      </c>
      <c r="AL58" s="48">
        <f>'4_Seq_Features'!E56</f>
        <v/>
      </c>
      <c r="AM58" s="52">
        <f>$BD$14*((AJ58)-$BD$5)/$BD$6+$BD$15*((AK58)-$BD$7)/$BD$8+$BD$16</f>
        <v/>
      </c>
      <c r="AN58" s="51">
        <f>1/(1+EXP(-AM58))</f>
        <v/>
      </c>
      <c r="AO58" s="52">
        <f>$BE$14*((AJ58)-$BD$5)/$BD$6+$BE$15*((AK58)-$BD$7)/$BD$8+$BE$16</f>
        <v/>
      </c>
      <c r="AP58" s="51">
        <f>1/(1+EXP(-AO58))</f>
        <v/>
      </c>
      <c r="AQ58" s="52">
        <f>$BF$14*((AJ58)-$BD$5)/$BD$6+$BF$15*((AK58)-$BD$7)/$BD$8+$BF$16</f>
        <v/>
      </c>
      <c r="AR58" s="51">
        <f>1/(1+EXP(-AQ58))</f>
        <v/>
      </c>
      <c r="AS58" s="52">
        <f>$BG$14*((AJ58)-$BD$5)/$BD$6+$BG$15*((AK58)-$BD$7)/$BD$8+$BG$16</f>
        <v/>
      </c>
      <c r="AT58" s="51">
        <f>1/(1+EXP(-AS58))</f>
        <v/>
      </c>
      <c r="AU58" s="52">
        <f>$BH$14*((AJ58)-$BD$5)/$BD$6+$BH$15*((AK58)-$BD$7)/$BD$8+$BH$16</f>
        <v/>
      </c>
      <c r="AV58" s="51">
        <f>1/(1+EXP(-AU58))</f>
        <v/>
      </c>
      <c r="AW58" s="52">
        <f>$BI$14*((AJ58)-$BD$5)/$BD$6+$BI$15*((AK58)-$BD$7)/$BD$8+$BI$16</f>
        <v/>
      </c>
      <c r="AX58" s="51">
        <f>1/(1+EXP(-AW58))</f>
        <v/>
      </c>
      <c r="AY58" s="52">
        <f>$BJ$14*((AJ58)-$BD$5)/$BD$6+$BJ$15*((AK58)-$BD$7)/$BD$8+$BJ$16</f>
        <v/>
      </c>
      <c r="AZ58" s="51">
        <f>1/(1+EXP(-AY58))</f>
        <v/>
      </c>
      <c r="BA58" s="52">
        <f>$BK$14*((AJ58)-$BD$5)/$BD$6+$BK$15*((AK58)-$BD$7)/$BD$8+$BK$16</f>
        <v/>
      </c>
      <c r="BB58" s="51">
        <f>1/(1+EXP(-BA58))</f>
        <v/>
      </c>
      <c r="BN58" s="60">
        <f>SUMPRODUCT((AV$5:AV$899*(1-AV$5:AV$899))*((AK$5:AK$899-$BD$7)/$BD$8)*((AK$5:AK$899-$BD$7)/$BD$8))*'2_Params'!$B$15+1</f>
        <v/>
      </c>
    </row>
    <row r="59" ht="15" customHeight="1" s="35">
      <c r="A59" s="48">
        <f>'4_Seq_Features'!A57</f>
        <v/>
      </c>
      <c r="B59" s="55">
        <f>'4_Seq_Features'!F57</f>
        <v/>
      </c>
      <c r="C59" s="48">
        <f>'4_Seq_Features'!E57</f>
        <v/>
      </c>
      <c r="D59" s="52">
        <f>$U$12*((B59)-$U$5)/$U$6+$U$13</f>
        <v/>
      </c>
      <c r="E59" s="51">
        <f>1/(1+EXP(-D59))</f>
        <v/>
      </c>
      <c r="F59" s="52">
        <f>$V$12*((B59)-$U$5)/$U$6+$V$13</f>
        <v/>
      </c>
      <c r="G59" s="51">
        <f>1/(1+EXP(-F59))</f>
        <v/>
      </c>
      <c r="H59" s="52">
        <f>$W$12*((B59)-$U$5)/$U$6+$W$13</f>
        <v/>
      </c>
      <c r="I59" s="51">
        <f>1/(1+EXP(-H59))</f>
        <v/>
      </c>
      <c r="J59" s="52">
        <f>$X$12*((B59)-$U$5)/$U$6+$X$13</f>
        <v/>
      </c>
      <c r="K59" s="51">
        <f>1/(1+EXP(-J59))</f>
        <v/>
      </c>
      <c r="L59" s="52">
        <f>$Y$12*((B59)-$U$5)/$U$6+$Y$13</f>
        <v/>
      </c>
      <c r="M59" s="51">
        <f>1/(1+EXP(-L59))</f>
        <v/>
      </c>
      <c r="N59" s="52">
        <f>$Z$12*((B59)-$U$5)/$U$6+$Z$13</f>
        <v/>
      </c>
      <c r="O59" s="51">
        <f>1/(1+EXP(-N59))</f>
        <v/>
      </c>
      <c r="P59" s="52">
        <f>$AA$12*((B59)-$U$5)/$U$6+$AA$13</f>
        <v/>
      </c>
      <c r="Q59" s="51">
        <f>1/(1+EXP(-P59))</f>
        <v/>
      </c>
      <c r="R59" s="52">
        <f>$AB$12*((B59)-$U$5)/$U$6+$AB$13</f>
        <v/>
      </c>
      <c r="S59" s="51">
        <f>1/(1+EXP(-R59))</f>
        <v/>
      </c>
      <c r="AI59" s="48">
        <f>'4_Seq_Features'!A57</f>
        <v/>
      </c>
      <c r="AJ59" s="55">
        <f>'4_Seq_Features'!G57</f>
        <v/>
      </c>
      <c r="AK59" s="55">
        <f>'4_Seq_Features'!H57</f>
        <v/>
      </c>
      <c r="AL59" s="48">
        <f>'4_Seq_Features'!E57</f>
        <v/>
      </c>
      <c r="AM59" s="52">
        <f>$BD$14*((AJ59)-$BD$5)/$BD$6+$BD$15*((AK59)-$BD$7)/$BD$8+$BD$16</f>
        <v/>
      </c>
      <c r="AN59" s="51">
        <f>1/(1+EXP(-AM59))</f>
        <v/>
      </c>
      <c r="AO59" s="52">
        <f>$BE$14*((AJ59)-$BD$5)/$BD$6+$BE$15*((AK59)-$BD$7)/$BD$8+$BE$16</f>
        <v/>
      </c>
      <c r="AP59" s="51">
        <f>1/(1+EXP(-AO59))</f>
        <v/>
      </c>
      <c r="AQ59" s="52">
        <f>$BF$14*((AJ59)-$BD$5)/$BD$6+$BF$15*((AK59)-$BD$7)/$BD$8+$BF$16</f>
        <v/>
      </c>
      <c r="AR59" s="51">
        <f>1/(1+EXP(-AQ59))</f>
        <v/>
      </c>
      <c r="AS59" s="52">
        <f>$BG$14*((AJ59)-$BD$5)/$BD$6+$BG$15*((AK59)-$BD$7)/$BD$8+$BG$16</f>
        <v/>
      </c>
      <c r="AT59" s="51">
        <f>1/(1+EXP(-AS59))</f>
        <v/>
      </c>
      <c r="AU59" s="52">
        <f>$BH$14*((AJ59)-$BD$5)/$BD$6+$BH$15*((AK59)-$BD$7)/$BD$8+$BH$16</f>
        <v/>
      </c>
      <c r="AV59" s="51">
        <f>1/(1+EXP(-AU59))</f>
        <v/>
      </c>
      <c r="AW59" s="52">
        <f>$BI$14*((AJ59)-$BD$5)/$BD$6+$BI$15*((AK59)-$BD$7)/$BD$8+$BI$16</f>
        <v/>
      </c>
      <c r="AX59" s="51">
        <f>1/(1+EXP(-AW59))</f>
        <v/>
      </c>
      <c r="AY59" s="52">
        <f>$BJ$14*((AJ59)-$BD$5)/$BD$6+$BJ$15*((AK59)-$BD$7)/$BD$8+$BJ$16</f>
        <v/>
      </c>
      <c r="AZ59" s="51">
        <f>1/(1+EXP(-AY59))</f>
        <v/>
      </c>
      <c r="BA59" s="52">
        <f>$BK$14*((AJ59)-$BD$5)/$BD$6+$BK$15*((AK59)-$BD$7)/$BD$8+$BK$16</f>
        <v/>
      </c>
      <c r="BB59" s="51">
        <f>1/(1+EXP(-BA59))</f>
        <v/>
      </c>
      <c r="BN59" s="60">
        <f>SUMPRODUCT((AV$5:AV$899*(1-AV$5:AV$899))*((AK$5:AK$899-$BD$7)/$BD$8)*1)*'2_Params'!$B$15</f>
        <v/>
      </c>
    </row>
    <row r="60" ht="15" customHeight="1" s="35">
      <c r="A60" s="48">
        <f>'4_Seq_Features'!A58</f>
        <v/>
      </c>
      <c r="B60" s="55">
        <f>'4_Seq_Features'!F58</f>
        <v/>
      </c>
      <c r="C60" s="48">
        <f>'4_Seq_Features'!E58</f>
        <v/>
      </c>
      <c r="D60" s="52">
        <f>$U$12*((B60)-$U$5)/$U$6+$U$13</f>
        <v/>
      </c>
      <c r="E60" s="51">
        <f>1/(1+EXP(-D60))</f>
        <v/>
      </c>
      <c r="F60" s="52">
        <f>$V$12*((B60)-$U$5)/$U$6+$V$13</f>
        <v/>
      </c>
      <c r="G60" s="51">
        <f>1/(1+EXP(-F60))</f>
        <v/>
      </c>
      <c r="H60" s="52">
        <f>$W$12*((B60)-$U$5)/$U$6+$W$13</f>
        <v/>
      </c>
      <c r="I60" s="51">
        <f>1/(1+EXP(-H60))</f>
        <v/>
      </c>
      <c r="J60" s="52">
        <f>$X$12*((B60)-$U$5)/$U$6+$X$13</f>
        <v/>
      </c>
      <c r="K60" s="51">
        <f>1/(1+EXP(-J60))</f>
        <v/>
      </c>
      <c r="L60" s="52">
        <f>$Y$12*((B60)-$U$5)/$U$6+$Y$13</f>
        <v/>
      </c>
      <c r="M60" s="51">
        <f>1/(1+EXP(-L60))</f>
        <v/>
      </c>
      <c r="N60" s="52">
        <f>$Z$12*((B60)-$U$5)/$U$6+$Z$13</f>
        <v/>
      </c>
      <c r="O60" s="51">
        <f>1/(1+EXP(-N60))</f>
        <v/>
      </c>
      <c r="P60" s="52">
        <f>$AA$12*((B60)-$U$5)/$U$6+$AA$13</f>
        <v/>
      </c>
      <c r="Q60" s="51">
        <f>1/(1+EXP(-P60))</f>
        <v/>
      </c>
      <c r="R60" s="52">
        <f>$AB$12*((B60)-$U$5)/$U$6+$AB$13</f>
        <v/>
      </c>
      <c r="S60" s="51">
        <f>1/(1+EXP(-R60))</f>
        <v/>
      </c>
      <c r="AI60" s="48">
        <f>'4_Seq_Features'!A58</f>
        <v/>
      </c>
      <c r="AJ60" s="55">
        <f>'4_Seq_Features'!G58</f>
        <v/>
      </c>
      <c r="AK60" s="55">
        <f>'4_Seq_Features'!H58</f>
        <v/>
      </c>
      <c r="AL60" s="48">
        <f>'4_Seq_Features'!E58</f>
        <v/>
      </c>
      <c r="AM60" s="52">
        <f>$BD$14*((AJ60)-$BD$5)/$BD$6+$BD$15*((AK60)-$BD$7)/$BD$8+$BD$16</f>
        <v/>
      </c>
      <c r="AN60" s="51">
        <f>1/(1+EXP(-AM60))</f>
        <v/>
      </c>
      <c r="AO60" s="52">
        <f>$BE$14*((AJ60)-$BD$5)/$BD$6+$BE$15*((AK60)-$BD$7)/$BD$8+$BE$16</f>
        <v/>
      </c>
      <c r="AP60" s="51">
        <f>1/(1+EXP(-AO60))</f>
        <v/>
      </c>
      <c r="AQ60" s="52">
        <f>$BF$14*((AJ60)-$BD$5)/$BD$6+$BF$15*((AK60)-$BD$7)/$BD$8+$BF$16</f>
        <v/>
      </c>
      <c r="AR60" s="51">
        <f>1/(1+EXP(-AQ60))</f>
        <v/>
      </c>
      <c r="AS60" s="52">
        <f>$BG$14*((AJ60)-$BD$5)/$BD$6+$BG$15*((AK60)-$BD$7)/$BD$8+$BG$16</f>
        <v/>
      </c>
      <c r="AT60" s="51">
        <f>1/(1+EXP(-AS60))</f>
        <v/>
      </c>
      <c r="AU60" s="52">
        <f>$BH$14*((AJ60)-$BD$5)/$BD$6+$BH$15*((AK60)-$BD$7)/$BD$8+$BH$16</f>
        <v/>
      </c>
      <c r="AV60" s="51">
        <f>1/(1+EXP(-AU60))</f>
        <v/>
      </c>
      <c r="AW60" s="52">
        <f>$BI$14*((AJ60)-$BD$5)/$BD$6+$BI$15*((AK60)-$BD$7)/$BD$8+$BI$16</f>
        <v/>
      </c>
      <c r="AX60" s="51">
        <f>1/(1+EXP(-AW60))</f>
        <v/>
      </c>
      <c r="AY60" s="52">
        <f>$BJ$14*((AJ60)-$BD$5)/$BD$6+$BJ$15*((AK60)-$BD$7)/$BD$8+$BJ$16</f>
        <v/>
      </c>
      <c r="AZ60" s="51">
        <f>1/(1+EXP(-AY60))</f>
        <v/>
      </c>
      <c r="BA60" s="52">
        <f>$BK$14*((AJ60)-$BD$5)/$BD$6+$BK$15*((AK60)-$BD$7)/$BD$8+$BK$16</f>
        <v/>
      </c>
      <c r="BB60" s="51">
        <f>1/(1+EXP(-BA60))</f>
        <v/>
      </c>
      <c r="BN60" s="60">
        <f>SUMPRODUCT((AV$5:AV$899*(1-AV$5:AV$899))*1*1)*'2_Params'!$B$15</f>
        <v/>
      </c>
    </row>
    <row r="61" ht="15" customHeight="1" s="35">
      <c r="A61" s="48">
        <f>'4_Seq_Features'!A59</f>
        <v/>
      </c>
      <c r="B61" s="55">
        <f>'4_Seq_Features'!F59</f>
        <v/>
      </c>
      <c r="C61" s="48">
        <f>'4_Seq_Features'!E59</f>
        <v/>
      </c>
      <c r="D61" s="52">
        <f>$U$12*((B61)-$U$5)/$U$6+$U$13</f>
        <v/>
      </c>
      <c r="E61" s="51">
        <f>1/(1+EXP(-D61))</f>
        <v/>
      </c>
      <c r="F61" s="52">
        <f>$V$12*((B61)-$U$5)/$U$6+$V$13</f>
        <v/>
      </c>
      <c r="G61" s="51">
        <f>1/(1+EXP(-F61))</f>
        <v/>
      </c>
      <c r="H61" s="52">
        <f>$W$12*((B61)-$U$5)/$U$6+$W$13</f>
        <v/>
      </c>
      <c r="I61" s="51">
        <f>1/(1+EXP(-H61))</f>
        <v/>
      </c>
      <c r="J61" s="52">
        <f>$X$12*((B61)-$U$5)/$U$6+$X$13</f>
        <v/>
      </c>
      <c r="K61" s="51">
        <f>1/(1+EXP(-J61))</f>
        <v/>
      </c>
      <c r="L61" s="52">
        <f>$Y$12*((B61)-$U$5)/$U$6+$Y$13</f>
        <v/>
      </c>
      <c r="M61" s="51">
        <f>1/(1+EXP(-L61))</f>
        <v/>
      </c>
      <c r="N61" s="52">
        <f>$Z$12*((B61)-$U$5)/$U$6+$Z$13</f>
        <v/>
      </c>
      <c r="O61" s="51">
        <f>1/(1+EXP(-N61))</f>
        <v/>
      </c>
      <c r="P61" s="52">
        <f>$AA$12*((B61)-$U$5)/$U$6+$AA$13</f>
        <v/>
      </c>
      <c r="Q61" s="51">
        <f>1/(1+EXP(-P61))</f>
        <v/>
      </c>
      <c r="R61" s="52">
        <f>$AB$12*((B61)-$U$5)/$U$6+$AB$13</f>
        <v/>
      </c>
      <c r="S61" s="51">
        <f>1/(1+EXP(-R61))</f>
        <v/>
      </c>
      <c r="AI61" s="48">
        <f>'4_Seq_Features'!A59</f>
        <v/>
      </c>
      <c r="AJ61" s="55">
        <f>'4_Seq_Features'!G59</f>
        <v/>
      </c>
      <c r="AK61" s="55">
        <f>'4_Seq_Features'!H59</f>
        <v/>
      </c>
      <c r="AL61" s="48">
        <f>'4_Seq_Features'!E59</f>
        <v/>
      </c>
      <c r="AM61" s="52">
        <f>$BD$14*((AJ61)-$BD$5)/$BD$6+$BD$15*((AK61)-$BD$7)/$BD$8+$BD$16</f>
        <v/>
      </c>
      <c r="AN61" s="51">
        <f>1/(1+EXP(-AM61))</f>
        <v/>
      </c>
      <c r="AO61" s="52">
        <f>$BE$14*((AJ61)-$BD$5)/$BD$6+$BE$15*((AK61)-$BD$7)/$BD$8+$BE$16</f>
        <v/>
      </c>
      <c r="AP61" s="51">
        <f>1/(1+EXP(-AO61))</f>
        <v/>
      </c>
      <c r="AQ61" s="52">
        <f>$BF$14*((AJ61)-$BD$5)/$BD$6+$BF$15*((AK61)-$BD$7)/$BD$8+$BF$16</f>
        <v/>
      </c>
      <c r="AR61" s="51">
        <f>1/(1+EXP(-AQ61))</f>
        <v/>
      </c>
      <c r="AS61" s="52">
        <f>$BG$14*((AJ61)-$BD$5)/$BD$6+$BG$15*((AK61)-$BD$7)/$BD$8+$BG$16</f>
        <v/>
      </c>
      <c r="AT61" s="51">
        <f>1/(1+EXP(-AS61))</f>
        <v/>
      </c>
      <c r="AU61" s="52">
        <f>$BH$14*((AJ61)-$BD$5)/$BD$6+$BH$15*((AK61)-$BD$7)/$BD$8+$BH$16</f>
        <v/>
      </c>
      <c r="AV61" s="51">
        <f>1/(1+EXP(-AU61))</f>
        <v/>
      </c>
      <c r="AW61" s="52">
        <f>$BI$14*((AJ61)-$BD$5)/$BD$6+$BI$15*((AK61)-$BD$7)/$BD$8+$BI$16</f>
        <v/>
      </c>
      <c r="AX61" s="51">
        <f>1/(1+EXP(-AW61))</f>
        <v/>
      </c>
      <c r="AY61" s="52">
        <f>$BJ$14*((AJ61)-$BD$5)/$BD$6+$BJ$15*((AK61)-$BD$7)/$BD$8+$BJ$16</f>
        <v/>
      </c>
      <c r="AZ61" s="51">
        <f>1/(1+EXP(-AY61))</f>
        <v/>
      </c>
      <c r="BA61" s="52">
        <f>$BK$14*((AJ61)-$BD$5)/$BD$6+$BK$15*((AK61)-$BD$7)/$BD$8+$BK$16</f>
        <v/>
      </c>
      <c r="BB61" s="51">
        <f>1/(1+EXP(-BA61))</f>
        <v/>
      </c>
    </row>
    <row r="62" ht="15" customHeight="1" s="35">
      <c r="A62" s="48">
        <f>'4_Seq_Features'!A60</f>
        <v/>
      </c>
      <c r="B62" s="55">
        <f>'4_Seq_Features'!F60</f>
        <v/>
      </c>
      <c r="C62" s="48">
        <f>'4_Seq_Features'!E60</f>
        <v/>
      </c>
      <c r="D62" s="52">
        <f>$U$12*((B62)-$U$5)/$U$6+$U$13</f>
        <v/>
      </c>
      <c r="E62" s="51">
        <f>1/(1+EXP(-D62))</f>
        <v/>
      </c>
      <c r="F62" s="52">
        <f>$V$12*((B62)-$U$5)/$U$6+$V$13</f>
        <v/>
      </c>
      <c r="G62" s="51">
        <f>1/(1+EXP(-F62))</f>
        <v/>
      </c>
      <c r="H62" s="52">
        <f>$W$12*((B62)-$U$5)/$U$6+$W$13</f>
        <v/>
      </c>
      <c r="I62" s="51">
        <f>1/(1+EXP(-H62))</f>
        <v/>
      </c>
      <c r="J62" s="52">
        <f>$X$12*((B62)-$U$5)/$U$6+$X$13</f>
        <v/>
      </c>
      <c r="K62" s="51">
        <f>1/(1+EXP(-J62))</f>
        <v/>
      </c>
      <c r="L62" s="52">
        <f>$Y$12*((B62)-$U$5)/$U$6+$Y$13</f>
        <v/>
      </c>
      <c r="M62" s="51">
        <f>1/(1+EXP(-L62))</f>
        <v/>
      </c>
      <c r="N62" s="52">
        <f>$Z$12*((B62)-$U$5)/$U$6+$Z$13</f>
        <v/>
      </c>
      <c r="O62" s="51">
        <f>1/(1+EXP(-N62))</f>
        <v/>
      </c>
      <c r="P62" s="52">
        <f>$AA$12*((B62)-$U$5)/$U$6+$AA$13</f>
        <v/>
      </c>
      <c r="Q62" s="51">
        <f>1/(1+EXP(-P62))</f>
        <v/>
      </c>
      <c r="R62" s="52">
        <f>$AB$12*((B62)-$U$5)/$U$6+$AB$13</f>
        <v/>
      </c>
      <c r="S62" s="51">
        <f>1/(1+EXP(-R62))</f>
        <v/>
      </c>
      <c r="AI62" s="48">
        <f>'4_Seq_Features'!A60</f>
        <v/>
      </c>
      <c r="AJ62" s="55">
        <f>'4_Seq_Features'!G60</f>
        <v/>
      </c>
      <c r="AK62" s="55">
        <f>'4_Seq_Features'!H60</f>
        <v/>
      </c>
      <c r="AL62" s="48">
        <f>'4_Seq_Features'!E60</f>
        <v/>
      </c>
      <c r="AM62" s="52">
        <f>$BD$14*((AJ62)-$BD$5)/$BD$6+$BD$15*((AK62)-$BD$7)/$BD$8+$BD$16</f>
        <v/>
      </c>
      <c r="AN62" s="51">
        <f>1/(1+EXP(-AM62))</f>
        <v/>
      </c>
      <c r="AO62" s="52">
        <f>$BE$14*((AJ62)-$BD$5)/$BD$6+$BE$15*((AK62)-$BD$7)/$BD$8+$BE$16</f>
        <v/>
      </c>
      <c r="AP62" s="51">
        <f>1/(1+EXP(-AO62))</f>
        <v/>
      </c>
      <c r="AQ62" s="52">
        <f>$BF$14*((AJ62)-$BD$5)/$BD$6+$BF$15*((AK62)-$BD$7)/$BD$8+$BF$16</f>
        <v/>
      </c>
      <c r="AR62" s="51">
        <f>1/(1+EXP(-AQ62))</f>
        <v/>
      </c>
      <c r="AS62" s="52">
        <f>$BG$14*((AJ62)-$BD$5)/$BD$6+$BG$15*((AK62)-$BD$7)/$BD$8+$BG$16</f>
        <v/>
      </c>
      <c r="AT62" s="51">
        <f>1/(1+EXP(-AS62))</f>
        <v/>
      </c>
      <c r="AU62" s="52">
        <f>$BH$14*((AJ62)-$BD$5)/$BD$6+$BH$15*((AK62)-$BD$7)/$BD$8+$BH$16</f>
        <v/>
      </c>
      <c r="AV62" s="51">
        <f>1/(1+EXP(-AU62))</f>
        <v/>
      </c>
      <c r="AW62" s="52">
        <f>$BI$14*((AJ62)-$BD$5)/$BD$6+$BI$15*((AK62)-$BD$7)/$BD$8+$BI$16</f>
        <v/>
      </c>
      <c r="AX62" s="51">
        <f>1/(1+EXP(-AW62))</f>
        <v/>
      </c>
      <c r="AY62" s="52">
        <f>$BJ$14*((AJ62)-$BD$5)/$BD$6+$BJ$15*((AK62)-$BD$7)/$BD$8+$BJ$16</f>
        <v/>
      </c>
      <c r="AZ62" s="51">
        <f>1/(1+EXP(-AY62))</f>
        <v/>
      </c>
      <c r="BA62" s="52">
        <f>$BK$14*((AJ62)-$BD$5)/$BD$6+$BK$15*((AK62)-$BD$7)/$BD$8+$BK$16</f>
        <v/>
      </c>
      <c r="BB62" s="51">
        <f>1/(1+EXP(-BA62))</f>
        <v/>
      </c>
    </row>
    <row r="63" ht="15" customHeight="1" s="35">
      <c r="A63" s="48">
        <f>'4_Seq_Features'!A61</f>
        <v/>
      </c>
      <c r="B63" s="55">
        <f>'4_Seq_Features'!F61</f>
        <v/>
      </c>
      <c r="C63" s="48">
        <f>'4_Seq_Features'!E61</f>
        <v/>
      </c>
      <c r="D63" s="52">
        <f>$U$12*((B63)-$U$5)/$U$6+$U$13</f>
        <v/>
      </c>
      <c r="E63" s="51">
        <f>1/(1+EXP(-D63))</f>
        <v/>
      </c>
      <c r="F63" s="52">
        <f>$V$12*((B63)-$U$5)/$U$6+$V$13</f>
        <v/>
      </c>
      <c r="G63" s="51">
        <f>1/(1+EXP(-F63))</f>
        <v/>
      </c>
      <c r="H63" s="52">
        <f>$W$12*((B63)-$U$5)/$U$6+$W$13</f>
        <v/>
      </c>
      <c r="I63" s="51">
        <f>1/(1+EXP(-H63))</f>
        <v/>
      </c>
      <c r="J63" s="52">
        <f>$X$12*((B63)-$U$5)/$U$6+$X$13</f>
        <v/>
      </c>
      <c r="K63" s="51">
        <f>1/(1+EXP(-J63))</f>
        <v/>
      </c>
      <c r="L63" s="52">
        <f>$Y$12*((B63)-$U$5)/$U$6+$Y$13</f>
        <v/>
      </c>
      <c r="M63" s="51">
        <f>1/(1+EXP(-L63))</f>
        <v/>
      </c>
      <c r="N63" s="52">
        <f>$Z$12*((B63)-$U$5)/$U$6+$Z$13</f>
        <v/>
      </c>
      <c r="O63" s="51">
        <f>1/(1+EXP(-N63))</f>
        <v/>
      </c>
      <c r="P63" s="52">
        <f>$AA$12*((B63)-$U$5)/$U$6+$AA$13</f>
        <v/>
      </c>
      <c r="Q63" s="51">
        <f>1/(1+EXP(-P63))</f>
        <v/>
      </c>
      <c r="R63" s="52">
        <f>$AB$12*((B63)-$U$5)/$U$6+$AB$13</f>
        <v/>
      </c>
      <c r="S63" s="51">
        <f>1/(1+EXP(-R63))</f>
        <v/>
      </c>
      <c r="AI63" s="48">
        <f>'4_Seq_Features'!A61</f>
        <v/>
      </c>
      <c r="AJ63" s="55">
        <f>'4_Seq_Features'!G61</f>
        <v/>
      </c>
      <c r="AK63" s="55">
        <f>'4_Seq_Features'!H61</f>
        <v/>
      </c>
      <c r="AL63" s="48">
        <f>'4_Seq_Features'!E61</f>
        <v/>
      </c>
      <c r="AM63" s="52">
        <f>$BD$14*((AJ63)-$BD$5)/$BD$6+$BD$15*((AK63)-$BD$7)/$BD$8+$BD$16</f>
        <v/>
      </c>
      <c r="AN63" s="51">
        <f>1/(1+EXP(-AM63))</f>
        <v/>
      </c>
      <c r="AO63" s="52">
        <f>$BE$14*((AJ63)-$BD$5)/$BD$6+$BE$15*((AK63)-$BD$7)/$BD$8+$BE$16</f>
        <v/>
      </c>
      <c r="AP63" s="51">
        <f>1/(1+EXP(-AO63))</f>
        <v/>
      </c>
      <c r="AQ63" s="52">
        <f>$BF$14*((AJ63)-$BD$5)/$BD$6+$BF$15*((AK63)-$BD$7)/$BD$8+$BF$16</f>
        <v/>
      </c>
      <c r="AR63" s="51">
        <f>1/(1+EXP(-AQ63))</f>
        <v/>
      </c>
      <c r="AS63" s="52">
        <f>$BG$14*((AJ63)-$BD$5)/$BD$6+$BG$15*((AK63)-$BD$7)/$BD$8+$BG$16</f>
        <v/>
      </c>
      <c r="AT63" s="51">
        <f>1/(1+EXP(-AS63))</f>
        <v/>
      </c>
      <c r="AU63" s="52">
        <f>$BH$14*((AJ63)-$BD$5)/$BD$6+$BH$15*((AK63)-$BD$7)/$BD$8+$BH$16</f>
        <v/>
      </c>
      <c r="AV63" s="51">
        <f>1/(1+EXP(-AU63))</f>
        <v/>
      </c>
      <c r="AW63" s="52">
        <f>$BI$14*((AJ63)-$BD$5)/$BD$6+$BI$15*((AK63)-$BD$7)/$BD$8+$BI$16</f>
        <v/>
      </c>
      <c r="AX63" s="51">
        <f>1/(1+EXP(-AW63))</f>
        <v/>
      </c>
      <c r="AY63" s="52">
        <f>$BJ$14*((AJ63)-$BD$5)/$BD$6+$BJ$15*((AK63)-$BD$7)/$BD$8+$BJ$16</f>
        <v/>
      </c>
      <c r="AZ63" s="51">
        <f>1/(1+EXP(-AY63))</f>
        <v/>
      </c>
      <c r="BA63" s="52">
        <f>$BK$14*((AJ63)-$BD$5)/$BD$6+$BK$15*((AK63)-$BD$7)/$BD$8+$BK$16</f>
        <v/>
      </c>
      <c r="BB63" s="51">
        <f>1/(1+EXP(-BA63))</f>
        <v/>
      </c>
    </row>
    <row r="64" ht="15" customHeight="1" s="35">
      <c r="A64" s="48">
        <f>'4_Seq_Features'!A62</f>
        <v/>
      </c>
      <c r="B64" s="55">
        <f>'4_Seq_Features'!F62</f>
        <v/>
      </c>
      <c r="C64" s="48">
        <f>'4_Seq_Features'!E62</f>
        <v/>
      </c>
      <c r="D64" s="52">
        <f>$U$12*((B64)-$U$5)/$U$6+$U$13</f>
        <v/>
      </c>
      <c r="E64" s="51">
        <f>1/(1+EXP(-D64))</f>
        <v/>
      </c>
      <c r="F64" s="52">
        <f>$V$12*((B64)-$U$5)/$U$6+$V$13</f>
        <v/>
      </c>
      <c r="G64" s="51">
        <f>1/(1+EXP(-F64))</f>
        <v/>
      </c>
      <c r="H64" s="52">
        <f>$W$12*((B64)-$U$5)/$U$6+$W$13</f>
        <v/>
      </c>
      <c r="I64" s="51">
        <f>1/(1+EXP(-H64))</f>
        <v/>
      </c>
      <c r="J64" s="52">
        <f>$X$12*((B64)-$U$5)/$U$6+$X$13</f>
        <v/>
      </c>
      <c r="K64" s="51">
        <f>1/(1+EXP(-J64))</f>
        <v/>
      </c>
      <c r="L64" s="52">
        <f>$Y$12*((B64)-$U$5)/$U$6+$Y$13</f>
        <v/>
      </c>
      <c r="M64" s="51">
        <f>1/(1+EXP(-L64))</f>
        <v/>
      </c>
      <c r="N64" s="52">
        <f>$Z$12*((B64)-$U$5)/$U$6+$Z$13</f>
        <v/>
      </c>
      <c r="O64" s="51">
        <f>1/(1+EXP(-N64))</f>
        <v/>
      </c>
      <c r="P64" s="52">
        <f>$AA$12*((B64)-$U$5)/$U$6+$AA$13</f>
        <v/>
      </c>
      <c r="Q64" s="51">
        <f>1/(1+EXP(-P64))</f>
        <v/>
      </c>
      <c r="R64" s="52">
        <f>$AB$12*((B64)-$U$5)/$U$6+$AB$13</f>
        <v/>
      </c>
      <c r="S64" s="51">
        <f>1/(1+EXP(-R64))</f>
        <v/>
      </c>
      <c r="AI64" s="48">
        <f>'4_Seq_Features'!A62</f>
        <v/>
      </c>
      <c r="AJ64" s="55">
        <f>'4_Seq_Features'!G62</f>
        <v/>
      </c>
      <c r="AK64" s="55">
        <f>'4_Seq_Features'!H62</f>
        <v/>
      </c>
      <c r="AL64" s="48">
        <f>'4_Seq_Features'!E62</f>
        <v/>
      </c>
      <c r="AM64" s="52">
        <f>$BD$14*((AJ64)-$BD$5)/$BD$6+$BD$15*((AK64)-$BD$7)/$BD$8+$BD$16</f>
        <v/>
      </c>
      <c r="AN64" s="51">
        <f>1/(1+EXP(-AM64))</f>
        <v/>
      </c>
      <c r="AO64" s="52">
        <f>$BE$14*((AJ64)-$BD$5)/$BD$6+$BE$15*((AK64)-$BD$7)/$BD$8+$BE$16</f>
        <v/>
      </c>
      <c r="AP64" s="51">
        <f>1/(1+EXP(-AO64))</f>
        <v/>
      </c>
      <c r="AQ64" s="52">
        <f>$BF$14*((AJ64)-$BD$5)/$BD$6+$BF$15*((AK64)-$BD$7)/$BD$8+$BF$16</f>
        <v/>
      </c>
      <c r="AR64" s="51">
        <f>1/(1+EXP(-AQ64))</f>
        <v/>
      </c>
      <c r="AS64" s="52">
        <f>$BG$14*((AJ64)-$BD$5)/$BD$6+$BG$15*((AK64)-$BD$7)/$BD$8+$BG$16</f>
        <v/>
      </c>
      <c r="AT64" s="51">
        <f>1/(1+EXP(-AS64))</f>
        <v/>
      </c>
      <c r="AU64" s="52">
        <f>$BH$14*((AJ64)-$BD$5)/$BD$6+$BH$15*((AK64)-$BD$7)/$BD$8+$BH$16</f>
        <v/>
      </c>
      <c r="AV64" s="51">
        <f>1/(1+EXP(-AU64))</f>
        <v/>
      </c>
      <c r="AW64" s="52">
        <f>$BI$14*((AJ64)-$BD$5)/$BD$6+$BI$15*((AK64)-$BD$7)/$BD$8+$BI$16</f>
        <v/>
      </c>
      <c r="AX64" s="51">
        <f>1/(1+EXP(-AW64))</f>
        <v/>
      </c>
      <c r="AY64" s="52">
        <f>$BJ$14*((AJ64)-$BD$5)/$BD$6+$BJ$15*((AK64)-$BD$7)/$BD$8+$BJ$16</f>
        <v/>
      </c>
      <c r="AZ64" s="51">
        <f>1/(1+EXP(-AY64))</f>
        <v/>
      </c>
      <c r="BA64" s="52">
        <f>$BK$14*((AJ64)-$BD$5)/$BD$6+$BK$15*((AK64)-$BD$7)/$BD$8+$BK$16</f>
        <v/>
      </c>
      <c r="BB64" s="51">
        <f>1/(1+EXP(-BA64))</f>
        <v/>
      </c>
      <c r="BM64" s="60">
        <f>SUMPRODUCT((AX$5:AX$899-AL$5:AL$899)*((AJ$5:AJ$899-$BD$5)/$BD$6))*'2_Params'!$B$15+$BI$14</f>
        <v/>
      </c>
      <c r="BN64" s="60">
        <f>SUMPRODUCT((AX$5:AX$899*(1-AX$5:AX$899))*((AJ$5:AJ$899-$BD$5)/$BD$6)*((AJ$5:AJ$899-$BD$5)/$BD$6))*'2_Params'!$B$15+1</f>
        <v/>
      </c>
    </row>
    <row r="65" ht="15" customHeight="1" s="35">
      <c r="A65" s="48">
        <f>'4_Seq_Features'!A63</f>
        <v/>
      </c>
      <c r="B65" s="55">
        <f>'4_Seq_Features'!F63</f>
        <v/>
      </c>
      <c r="C65" s="48">
        <f>'4_Seq_Features'!E63</f>
        <v/>
      </c>
      <c r="D65" s="52">
        <f>$U$12*((B65)-$U$5)/$U$6+$U$13</f>
        <v/>
      </c>
      <c r="E65" s="51">
        <f>1/(1+EXP(-D65))</f>
        <v/>
      </c>
      <c r="F65" s="52">
        <f>$V$12*((B65)-$U$5)/$U$6+$V$13</f>
        <v/>
      </c>
      <c r="G65" s="51">
        <f>1/(1+EXP(-F65))</f>
        <v/>
      </c>
      <c r="H65" s="52">
        <f>$W$12*((B65)-$U$5)/$U$6+$W$13</f>
        <v/>
      </c>
      <c r="I65" s="51">
        <f>1/(1+EXP(-H65))</f>
        <v/>
      </c>
      <c r="J65" s="52">
        <f>$X$12*((B65)-$U$5)/$U$6+$X$13</f>
        <v/>
      </c>
      <c r="K65" s="51">
        <f>1/(1+EXP(-J65))</f>
        <v/>
      </c>
      <c r="L65" s="52">
        <f>$Y$12*((B65)-$U$5)/$U$6+$Y$13</f>
        <v/>
      </c>
      <c r="M65" s="51">
        <f>1/(1+EXP(-L65))</f>
        <v/>
      </c>
      <c r="N65" s="52">
        <f>$Z$12*((B65)-$U$5)/$U$6+$Z$13</f>
        <v/>
      </c>
      <c r="O65" s="51">
        <f>1/(1+EXP(-N65))</f>
        <v/>
      </c>
      <c r="P65" s="52">
        <f>$AA$12*((B65)-$U$5)/$U$6+$AA$13</f>
        <v/>
      </c>
      <c r="Q65" s="51">
        <f>1/(1+EXP(-P65))</f>
        <v/>
      </c>
      <c r="R65" s="52">
        <f>$AB$12*((B65)-$U$5)/$U$6+$AB$13</f>
        <v/>
      </c>
      <c r="S65" s="51">
        <f>1/(1+EXP(-R65))</f>
        <v/>
      </c>
      <c r="AI65" s="48">
        <f>'4_Seq_Features'!A63</f>
        <v/>
      </c>
      <c r="AJ65" s="55">
        <f>'4_Seq_Features'!G63</f>
        <v/>
      </c>
      <c r="AK65" s="55">
        <f>'4_Seq_Features'!H63</f>
        <v/>
      </c>
      <c r="AL65" s="48">
        <f>'4_Seq_Features'!E63</f>
        <v/>
      </c>
      <c r="AM65" s="52">
        <f>$BD$14*((AJ65)-$BD$5)/$BD$6+$BD$15*((AK65)-$BD$7)/$BD$8+$BD$16</f>
        <v/>
      </c>
      <c r="AN65" s="51">
        <f>1/(1+EXP(-AM65))</f>
        <v/>
      </c>
      <c r="AO65" s="52">
        <f>$BE$14*((AJ65)-$BD$5)/$BD$6+$BE$15*((AK65)-$BD$7)/$BD$8+$BE$16</f>
        <v/>
      </c>
      <c r="AP65" s="51">
        <f>1/(1+EXP(-AO65))</f>
        <v/>
      </c>
      <c r="AQ65" s="52">
        <f>$BF$14*((AJ65)-$BD$5)/$BD$6+$BF$15*((AK65)-$BD$7)/$BD$8+$BF$16</f>
        <v/>
      </c>
      <c r="AR65" s="51">
        <f>1/(1+EXP(-AQ65))</f>
        <v/>
      </c>
      <c r="AS65" s="52">
        <f>$BG$14*((AJ65)-$BD$5)/$BD$6+$BG$15*((AK65)-$BD$7)/$BD$8+$BG$16</f>
        <v/>
      </c>
      <c r="AT65" s="51">
        <f>1/(1+EXP(-AS65))</f>
        <v/>
      </c>
      <c r="AU65" s="52">
        <f>$BH$14*((AJ65)-$BD$5)/$BD$6+$BH$15*((AK65)-$BD$7)/$BD$8+$BH$16</f>
        <v/>
      </c>
      <c r="AV65" s="51">
        <f>1/(1+EXP(-AU65))</f>
        <v/>
      </c>
      <c r="AW65" s="52">
        <f>$BI$14*((AJ65)-$BD$5)/$BD$6+$BI$15*((AK65)-$BD$7)/$BD$8+$BI$16</f>
        <v/>
      </c>
      <c r="AX65" s="51">
        <f>1/(1+EXP(-AW65))</f>
        <v/>
      </c>
      <c r="AY65" s="52">
        <f>$BJ$14*((AJ65)-$BD$5)/$BD$6+$BJ$15*((AK65)-$BD$7)/$BD$8+$BJ$16</f>
        <v/>
      </c>
      <c r="AZ65" s="51">
        <f>1/(1+EXP(-AY65))</f>
        <v/>
      </c>
      <c r="BA65" s="52">
        <f>$BK$14*((AJ65)-$BD$5)/$BD$6+$BK$15*((AK65)-$BD$7)/$BD$8+$BK$16</f>
        <v/>
      </c>
      <c r="BB65" s="51">
        <f>1/(1+EXP(-BA65))</f>
        <v/>
      </c>
      <c r="BM65" s="60">
        <f>SUMPRODUCT((AX$5:AX$899-AL$5:AL$899)*((AK$5:AK$899-$BD$7)/$BD$8))*'2_Params'!$B$15+$BI$15</f>
        <v/>
      </c>
      <c r="BN65" s="60">
        <f>SUMPRODUCT((AX$5:AX$899*(1-AX$5:AX$899))*((AJ$5:AJ$899-$BD$5)/$BD$6)*((AK$5:AK$899-$BD$7)/$BD$8))*'2_Params'!$B$15</f>
        <v/>
      </c>
    </row>
    <row r="66" ht="15" customHeight="1" s="35">
      <c r="A66" s="48">
        <f>'4_Seq_Features'!A64</f>
        <v/>
      </c>
      <c r="B66" s="55">
        <f>'4_Seq_Features'!F64</f>
        <v/>
      </c>
      <c r="C66" s="48">
        <f>'4_Seq_Features'!E64</f>
        <v/>
      </c>
      <c r="D66" s="52">
        <f>$U$12*((B66)-$U$5)/$U$6+$U$13</f>
        <v/>
      </c>
      <c r="E66" s="51">
        <f>1/(1+EXP(-D66))</f>
        <v/>
      </c>
      <c r="F66" s="52">
        <f>$V$12*((B66)-$U$5)/$U$6+$V$13</f>
        <v/>
      </c>
      <c r="G66" s="51">
        <f>1/(1+EXP(-F66))</f>
        <v/>
      </c>
      <c r="H66" s="52">
        <f>$W$12*((B66)-$U$5)/$U$6+$W$13</f>
        <v/>
      </c>
      <c r="I66" s="51">
        <f>1/(1+EXP(-H66))</f>
        <v/>
      </c>
      <c r="J66" s="52">
        <f>$X$12*((B66)-$U$5)/$U$6+$X$13</f>
        <v/>
      </c>
      <c r="K66" s="51">
        <f>1/(1+EXP(-J66))</f>
        <v/>
      </c>
      <c r="L66" s="52">
        <f>$Y$12*((B66)-$U$5)/$U$6+$Y$13</f>
        <v/>
      </c>
      <c r="M66" s="51">
        <f>1/(1+EXP(-L66))</f>
        <v/>
      </c>
      <c r="N66" s="52">
        <f>$Z$12*((B66)-$U$5)/$U$6+$Z$13</f>
        <v/>
      </c>
      <c r="O66" s="51">
        <f>1/(1+EXP(-N66))</f>
        <v/>
      </c>
      <c r="P66" s="52">
        <f>$AA$12*((B66)-$U$5)/$U$6+$AA$13</f>
        <v/>
      </c>
      <c r="Q66" s="51">
        <f>1/(1+EXP(-P66))</f>
        <v/>
      </c>
      <c r="R66" s="52">
        <f>$AB$12*((B66)-$U$5)/$U$6+$AB$13</f>
        <v/>
      </c>
      <c r="S66" s="51">
        <f>1/(1+EXP(-R66))</f>
        <v/>
      </c>
      <c r="AI66" s="48">
        <f>'4_Seq_Features'!A64</f>
        <v/>
      </c>
      <c r="AJ66" s="55">
        <f>'4_Seq_Features'!G64</f>
        <v/>
      </c>
      <c r="AK66" s="55">
        <f>'4_Seq_Features'!H64</f>
        <v/>
      </c>
      <c r="AL66" s="48">
        <f>'4_Seq_Features'!E64</f>
        <v/>
      </c>
      <c r="AM66" s="52">
        <f>$BD$14*((AJ66)-$BD$5)/$BD$6+$BD$15*((AK66)-$BD$7)/$BD$8+$BD$16</f>
        <v/>
      </c>
      <c r="AN66" s="51">
        <f>1/(1+EXP(-AM66))</f>
        <v/>
      </c>
      <c r="AO66" s="52">
        <f>$BE$14*((AJ66)-$BD$5)/$BD$6+$BE$15*((AK66)-$BD$7)/$BD$8+$BE$16</f>
        <v/>
      </c>
      <c r="AP66" s="51">
        <f>1/(1+EXP(-AO66))</f>
        <v/>
      </c>
      <c r="AQ66" s="52">
        <f>$BF$14*((AJ66)-$BD$5)/$BD$6+$BF$15*((AK66)-$BD$7)/$BD$8+$BF$16</f>
        <v/>
      </c>
      <c r="AR66" s="51">
        <f>1/(1+EXP(-AQ66))</f>
        <v/>
      </c>
      <c r="AS66" s="52">
        <f>$BG$14*((AJ66)-$BD$5)/$BD$6+$BG$15*((AK66)-$BD$7)/$BD$8+$BG$16</f>
        <v/>
      </c>
      <c r="AT66" s="51">
        <f>1/(1+EXP(-AS66))</f>
        <v/>
      </c>
      <c r="AU66" s="52">
        <f>$BH$14*((AJ66)-$BD$5)/$BD$6+$BH$15*((AK66)-$BD$7)/$BD$8+$BH$16</f>
        <v/>
      </c>
      <c r="AV66" s="51">
        <f>1/(1+EXP(-AU66))</f>
        <v/>
      </c>
      <c r="AW66" s="52">
        <f>$BI$14*((AJ66)-$BD$5)/$BD$6+$BI$15*((AK66)-$BD$7)/$BD$8+$BI$16</f>
        <v/>
      </c>
      <c r="AX66" s="51">
        <f>1/(1+EXP(-AW66))</f>
        <v/>
      </c>
      <c r="AY66" s="52">
        <f>$BJ$14*((AJ66)-$BD$5)/$BD$6+$BJ$15*((AK66)-$BD$7)/$BD$8+$BJ$16</f>
        <v/>
      </c>
      <c r="AZ66" s="51">
        <f>1/(1+EXP(-AY66))</f>
        <v/>
      </c>
      <c r="BA66" s="52">
        <f>$BK$14*((AJ66)-$BD$5)/$BD$6+$BK$15*((AK66)-$BD$7)/$BD$8+$BK$16</f>
        <v/>
      </c>
      <c r="BB66" s="51">
        <f>1/(1+EXP(-BA66))</f>
        <v/>
      </c>
      <c r="BM66" s="60">
        <f>SUMPRODUCT(AX$5:AX$899-AL$5:AL$899)*'2_Params'!$B$15+0</f>
        <v/>
      </c>
      <c r="BN66" s="60">
        <f>SUMPRODUCT((AX$5:AX$899*(1-AX$5:AX$899))*((AJ$5:AJ$899-$BD$5)/$BD$6)*1)*'2_Params'!$B$15</f>
        <v/>
      </c>
    </row>
    <row r="67" ht="15" customHeight="1" s="35">
      <c r="A67" s="48">
        <f>'4_Seq_Features'!A65</f>
        <v/>
      </c>
      <c r="B67" s="55">
        <f>'4_Seq_Features'!F65</f>
        <v/>
      </c>
      <c r="C67" s="48">
        <f>'4_Seq_Features'!E65</f>
        <v/>
      </c>
      <c r="D67" s="52">
        <f>$U$12*((B67)-$U$5)/$U$6+$U$13</f>
        <v/>
      </c>
      <c r="E67" s="51">
        <f>1/(1+EXP(-D67))</f>
        <v/>
      </c>
      <c r="F67" s="52">
        <f>$V$12*((B67)-$U$5)/$U$6+$V$13</f>
        <v/>
      </c>
      <c r="G67" s="51">
        <f>1/(1+EXP(-F67))</f>
        <v/>
      </c>
      <c r="H67" s="52">
        <f>$W$12*((B67)-$U$5)/$U$6+$W$13</f>
        <v/>
      </c>
      <c r="I67" s="51">
        <f>1/(1+EXP(-H67))</f>
        <v/>
      </c>
      <c r="J67" s="52">
        <f>$X$12*((B67)-$U$5)/$U$6+$X$13</f>
        <v/>
      </c>
      <c r="K67" s="51">
        <f>1/(1+EXP(-J67))</f>
        <v/>
      </c>
      <c r="L67" s="52">
        <f>$Y$12*((B67)-$U$5)/$U$6+$Y$13</f>
        <v/>
      </c>
      <c r="M67" s="51">
        <f>1/(1+EXP(-L67))</f>
        <v/>
      </c>
      <c r="N67" s="52">
        <f>$Z$12*((B67)-$U$5)/$U$6+$Z$13</f>
        <v/>
      </c>
      <c r="O67" s="51">
        <f>1/(1+EXP(-N67))</f>
        <v/>
      </c>
      <c r="P67" s="52">
        <f>$AA$12*((B67)-$U$5)/$U$6+$AA$13</f>
        <v/>
      </c>
      <c r="Q67" s="51">
        <f>1/(1+EXP(-P67))</f>
        <v/>
      </c>
      <c r="R67" s="52">
        <f>$AB$12*((B67)-$U$5)/$U$6+$AB$13</f>
        <v/>
      </c>
      <c r="S67" s="51">
        <f>1/(1+EXP(-R67))</f>
        <v/>
      </c>
      <c r="AI67" s="48">
        <f>'4_Seq_Features'!A65</f>
        <v/>
      </c>
      <c r="AJ67" s="55">
        <f>'4_Seq_Features'!G65</f>
        <v/>
      </c>
      <c r="AK67" s="55">
        <f>'4_Seq_Features'!H65</f>
        <v/>
      </c>
      <c r="AL67" s="48">
        <f>'4_Seq_Features'!E65</f>
        <v/>
      </c>
      <c r="AM67" s="52">
        <f>$BD$14*((AJ67)-$BD$5)/$BD$6+$BD$15*((AK67)-$BD$7)/$BD$8+$BD$16</f>
        <v/>
      </c>
      <c r="AN67" s="51">
        <f>1/(1+EXP(-AM67))</f>
        <v/>
      </c>
      <c r="AO67" s="52">
        <f>$BE$14*((AJ67)-$BD$5)/$BD$6+$BE$15*((AK67)-$BD$7)/$BD$8+$BE$16</f>
        <v/>
      </c>
      <c r="AP67" s="51">
        <f>1/(1+EXP(-AO67))</f>
        <v/>
      </c>
      <c r="AQ67" s="52">
        <f>$BF$14*((AJ67)-$BD$5)/$BD$6+$BF$15*((AK67)-$BD$7)/$BD$8+$BF$16</f>
        <v/>
      </c>
      <c r="AR67" s="51">
        <f>1/(1+EXP(-AQ67))</f>
        <v/>
      </c>
      <c r="AS67" s="52">
        <f>$BG$14*((AJ67)-$BD$5)/$BD$6+$BG$15*((AK67)-$BD$7)/$BD$8+$BG$16</f>
        <v/>
      </c>
      <c r="AT67" s="51">
        <f>1/(1+EXP(-AS67))</f>
        <v/>
      </c>
      <c r="AU67" s="52">
        <f>$BH$14*((AJ67)-$BD$5)/$BD$6+$BH$15*((AK67)-$BD$7)/$BD$8+$BH$16</f>
        <v/>
      </c>
      <c r="AV67" s="51">
        <f>1/(1+EXP(-AU67))</f>
        <v/>
      </c>
      <c r="AW67" s="52">
        <f>$BI$14*((AJ67)-$BD$5)/$BD$6+$BI$15*((AK67)-$BD$7)/$BD$8+$BI$16</f>
        <v/>
      </c>
      <c r="AX67" s="51">
        <f>1/(1+EXP(-AW67))</f>
        <v/>
      </c>
      <c r="AY67" s="52">
        <f>$BJ$14*((AJ67)-$BD$5)/$BD$6+$BJ$15*((AK67)-$BD$7)/$BD$8+$BJ$16</f>
        <v/>
      </c>
      <c r="AZ67" s="51">
        <f>1/(1+EXP(-AY67))</f>
        <v/>
      </c>
      <c r="BA67" s="52">
        <f>$BK$14*((AJ67)-$BD$5)/$BD$6+$BK$15*((AK67)-$BD$7)/$BD$8+$BK$16</f>
        <v/>
      </c>
      <c r="BB67" s="51">
        <f>1/(1+EXP(-BA67))</f>
        <v/>
      </c>
      <c r="BN67" s="60">
        <f>SUMPRODUCT((AX$5:AX$899*(1-AX$5:AX$899))*((AK$5:AK$899-$BD$7)/$BD$8)*((AK$5:AK$899-$BD$7)/$BD$8))*'2_Params'!$B$15+1</f>
        <v/>
      </c>
    </row>
    <row r="68" ht="15" customHeight="1" s="35">
      <c r="A68" s="48">
        <f>'4_Seq_Features'!A66</f>
        <v/>
      </c>
      <c r="B68" s="55">
        <f>'4_Seq_Features'!F66</f>
        <v/>
      </c>
      <c r="C68" s="48">
        <f>'4_Seq_Features'!E66</f>
        <v/>
      </c>
      <c r="D68" s="52">
        <f>$U$12*((B68)-$U$5)/$U$6+$U$13</f>
        <v/>
      </c>
      <c r="E68" s="51">
        <f>1/(1+EXP(-D68))</f>
        <v/>
      </c>
      <c r="F68" s="52">
        <f>$V$12*((B68)-$U$5)/$U$6+$V$13</f>
        <v/>
      </c>
      <c r="G68" s="51">
        <f>1/(1+EXP(-F68))</f>
        <v/>
      </c>
      <c r="H68" s="52">
        <f>$W$12*((B68)-$U$5)/$U$6+$W$13</f>
        <v/>
      </c>
      <c r="I68" s="51">
        <f>1/(1+EXP(-H68))</f>
        <v/>
      </c>
      <c r="J68" s="52">
        <f>$X$12*((B68)-$U$5)/$U$6+$X$13</f>
        <v/>
      </c>
      <c r="K68" s="51">
        <f>1/(1+EXP(-J68))</f>
        <v/>
      </c>
      <c r="L68" s="52">
        <f>$Y$12*((B68)-$U$5)/$U$6+$Y$13</f>
        <v/>
      </c>
      <c r="M68" s="51">
        <f>1/(1+EXP(-L68))</f>
        <v/>
      </c>
      <c r="N68" s="52">
        <f>$Z$12*((B68)-$U$5)/$U$6+$Z$13</f>
        <v/>
      </c>
      <c r="O68" s="51">
        <f>1/(1+EXP(-N68))</f>
        <v/>
      </c>
      <c r="P68" s="52">
        <f>$AA$12*((B68)-$U$5)/$U$6+$AA$13</f>
        <v/>
      </c>
      <c r="Q68" s="51">
        <f>1/(1+EXP(-P68))</f>
        <v/>
      </c>
      <c r="R68" s="52">
        <f>$AB$12*((B68)-$U$5)/$U$6+$AB$13</f>
        <v/>
      </c>
      <c r="S68" s="51">
        <f>1/(1+EXP(-R68))</f>
        <v/>
      </c>
      <c r="AI68" s="48">
        <f>'4_Seq_Features'!A66</f>
        <v/>
      </c>
      <c r="AJ68" s="55">
        <f>'4_Seq_Features'!G66</f>
        <v/>
      </c>
      <c r="AK68" s="55">
        <f>'4_Seq_Features'!H66</f>
        <v/>
      </c>
      <c r="AL68" s="48">
        <f>'4_Seq_Features'!E66</f>
        <v/>
      </c>
      <c r="AM68" s="52">
        <f>$BD$14*((AJ68)-$BD$5)/$BD$6+$BD$15*((AK68)-$BD$7)/$BD$8+$BD$16</f>
        <v/>
      </c>
      <c r="AN68" s="51">
        <f>1/(1+EXP(-AM68))</f>
        <v/>
      </c>
      <c r="AO68" s="52">
        <f>$BE$14*((AJ68)-$BD$5)/$BD$6+$BE$15*((AK68)-$BD$7)/$BD$8+$BE$16</f>
        <v/>
      </c>
      <c r="AP68" s="51">
        <f>1/(1+EXP(-AO68))</f>
        <v/>
      </c>
      <c r="AQ68" s="52">
        <f>$BF$14*((AJ68)-$BD$5)/$BD$6+$BF$15*((AK68)-$BD$7)/$BD$8+$BF$16</f>
        <v/>
      </c>
      <c r="AR68" s="51">
        <f>1/(1+EXP(-AQ68))</f>
        <v/>
      </c>
      <c r="AS68" s="52">
        <f>$BG$14*((AJ68)-$BD$5)/$BD$6+$BG$15*((AK68)-$BD$7)/$BD$8+$BG$16</f>
        <v/>
      </c>
      <c r="AT68" s="51">
        <f>1/(1+EXP(-AS68))</f>
        <v/>
      </c>
      <c r="AU68" s="52">
        <f>$BH$14*((AJ68)-$BD$5)/$BD$6+$BH$15*((AK68)-$BD$7)/$BD$8+$BH$16</f>
        <v/>
      </c>
      <c r="AV68" s="51">
        <f>1/(1+EXP(-AU68))</f>
        <v/>
      </c>
      <c r="AW68" s="52">
        <f>$BI$14*((AJ68)-$BD$5)/$BD$6+$BI$15*((AK68)-$BD$7)/$BD$8+$BI$16</f>
        <v/>
      </c>
      <c r="AX68" s="51">
        <f>1/(1+EXP(-AW68))</f>
        <v/>
      </c>
      <c r="AY68" s="52">
        <f>$BJ$14*((AJ68)-$BD$5)/$BD$6+$BJ$15*((AK68)-$BD$7)/$BD$8+$BJ$16</f>
        <v/>
      </c>
      <c r="AZ68" s="51">
        <f>1/(1+EXP(-AY68))</f>
        <v/>
      </c>
      <c r="BA68" s="52">
        <f>$BK$14*((AJ68)-$BD$5)/$BD$6+$BK$15*((AK68)-$BD$7)/$BD$8+$BK$16</f>
        <v/>
      </c>
      <c r="BB68" s="51">
        <f>1/(1+EXP(-BA68))</f>
        <v/>
      </c>
      <c r="BN68" s="60">
        <f>SUMPRODUCT((AX$5:AX$899*(1-AX$5:AX$899))*((AK$5:AK$899-$BD$7)/$BD$8)*1)*'2_Params'!$B$15</f>
        <v/>
      </c>
    </row>
    <row r="69" ht="15" customHeight="1" s="35">
      <c r="A69" s="48">
        <f>'4_Seq_Features'!A67</f>
        <v/>
      </c>
      <c r="B69" s="55">
        <f>'4_Seq_Features'!F67</f>
        <v/>
      </c>
      <c r="C69" s="48">
        <f>'4_Seq_Features'!E67</f>
        <v/>
      </c>
      <c r="D69" s="52">
        <f>$U$12*((B69)-$U$5)/$U$6+$U$13</f>
        <v/>
      </c>
      <c r="E69" s="51">
        <f>1/(1+EXP(-D69))</f>
        <v/>
      </c>
      <c r="F69" s="52">
        <f>$V$12*((B69)-$U$5)/$U$6+$V$13</f>
        <v/>
      </c>
      <c r="G69" s="51">
        <f>1/(1+EXP(-F69))</f>
        <v/>
      </c>
      <c r="H69" s="52">
        <f>$W$12*((B69)-$U$5)/$U$6+$W$13</f>
        <v/>
      </c>
      <c r="I69" s="51">
        <f>1/(1+EXP(-H69))</f>
        <v/>
      </c>
      <c r="J69" s="52">
        <f>$X$12*((B69)-$U$5)/$U$6+$X$13</f>
        <v/>
      </c>
      <c r="K69" s="51">
        <f>1/(1+EXP(-J69))</f>
        <v/>
      </c>
      <c r="L69" s="52">
        <f>$Y$12*((B69)-$U$5)/$U$6+$Y$13</f>
        <v/>
      </c>
      <c r="M69" s="51">
        <f>1/(1+EXP(-L69))</f>
        <v/>
      </c>
      <c r="N69" s="52">
        <f>$Z$12*((B69)-$U$5)/$U$6+$Z$13</f>
        <v/>
      </c>
      <c r="O69" s="51">
        <f>1/(1+EXP(-N69))</f>
        <v/>
      </c>
      <c r="P69" s="52">
        <f>$AA$12*((B69)-$U$5)/$U$6+$AA$13</f>
        <v/>
      </c>
      <c r="Q69" s="51">
        <f>1/(1+EXP(-P69))</f>
        <v/>
      </c>
      <c r="R69" s="52">
        <f>$AB$12*((B69)-$U$5)/$U$6+$AB$13</f>
        <v/>
      </c>
      <c r="S69" s="51">
        <f>1/(1+EXP(-R69))</f>
        <v/>
      </c>
      <c r="AI69" s="48">
        <f>'4_Seq_Features'!A67</f>
        <v/>
      </c>
      <c r="AJ69" s="55">
        <f>'4_Seq_Features'!G67</f>
        <v/>
      </c>
      <c r="AK69" s="55">
        <f>'4_Seq_Features'!H67</f>
        <v/>
      </c>
      <c r="AL69" s="48">
        <f>'4_Seq_Features'!E67</f>
        <v/>
      </c>
      <c r="AM69" s="52">
        <f>$BD$14*((AJ69)-$BD$5)/$BD$6+$BD$15*((AK69)-$BD$7)/$BD$8+$BD$16</f>
        <v/>
      </c>
      <c r="AN69" s="51">
        <f>1/(1+EXP(-AM69))</f>
        <v/>
      </c>
      <c r="AO69" s="52">
        <f>$BE$14*((AJ69)-$BD$5)/$BD$6+$BE$15*((AK69)-$BD$7)/$BD$8+$BE$16</f>
        <v/>
      </c>
      <c r="AP69" s="51">
        <f>1/(1+EXP(-AO69))</f>
        <v/>
      </c>
      <c r="AQ69" s="52">
        <f>$BF$14*((AJ69)-$BD$5)/$BD$6+$BF$15*((AK69)-$BD$7)/$BD$8+$BF$16</f>
        <v/>
      </c>
      <c r="AR69" s="51">
        <f>1/(1+EXP(-AQ69))</f>
        <v/>
      </c>
      <c r="AS69" s="52">
        <f>$BG$14*((AJ69)-$BD$5)/$BD$6+$BG$15*((AK69)-$BD$7)/$BD$8+$BG$16</f>
        <v/>
      </c>
      <c r="AT69" s="51">
        <f>1/(1+EXP(-AS69))</f>
        <v/>
      </c>
      <c r="AU69" s="52">
        <f>$BH$14*((AJ69)-$BD$5)/$BD$6+$BH$15*((AK69)-$BD$7)/$BD$8+$BH$16</f>
        <v/>
      </c>
      <c r="AV69" s="51">
        <f>1/(1+EXP(-AU69))</f>
        <v/>
      </c>
      <c r="AW69" s="52">
        <f>$BI$14*((AJ69)-$BD$5)/$BD$6+$BI$15*((AK69)-$BD$7)/$BD$8+$BI$16</f>
        <v/>
      </c>
      <c r="AX69" s="51">
        <f>1/(1+EXP(-AW69))</f>
        <v/>
      </c>
      <c r="AY69" s="52">
        <f>$BJ$14*((AJ69)-$BD$5)/$BD$6+$BJ$15*((AK69)-$BD$7)/$BD$8+$BJ$16</f>
        <v/>
      </c>
      <c r="AZ69" s="51">
        <f>1/(1+EXP(-AY69))</f>
        <v/>
      </c>
      <c r="BA69" s="52">
        <f>$BK$14*((AJ69)-$BD$5)/$BD$6+$BK$15*((AK69)-$BD$7)/$BD$8+$BK$16</f>
        <v/>
      </c>
      <c r="BB69" s="51">
        <f>1/(1+EXP(-BA69))</f>
        <v/>
      </c>
      <c r="BN69" s="60">
        <f>SUMPRODUCT((AX$5:AX$899*(1-AX$5:AX$899))*1*1)*'2_Params'!$B$15</f>
        <v/>
      </c>
    </row>
    <row r="70" ht="15" customHeight="1" s="35">
      <c r="A70" s="48">
        <f>'4_Seq_Features'!A68</f>
        <v/>
      </c>
      <c r="B70" s="55">
        <f>'4_Seq_Features'!F68</f>
        <v/>
      </c>
      <c r="C70" s="48">
        <f>'4_Seq_Features'!E68</f>
        <v/>
      </c>
      <c r="D70" s="52">
        <f>$U$12*((B70)-$U$5)/$U$6+$U$13</f>
        <v/>
      </c>
      <c r="E70" s="51">
        <f>1/(1+EXP(-D70))</f>
        <v/>
      </c>
      <c r="F70" s="52">
        <f>$V$12*((B70)-$U$5)/$U$6+$V$13</f>
        <v/>
      </c>
      <c r="G70" s="51">
        <f>1/(1+EXP(-F70))</f>
        <v/>
      </c>
      <c r="H70" s="52">
        <f>$W$12*((B70)-$U$5)/$U$6+$W$13</f>
        <v/>
      </c>
      <c r="I70" s="51">
        <f>1/(1+EXP(-H70))</f>
        <v/>
      </c>
      <c r="J70" s="52">
        <f>$X$12*((B70)-$U$5)/$U$6+$X$13</f>
        <v/>
      </c>
      <c r="K70" s="51">
        <f>1/(1+EXP(-J70))</f>
        <v/>
      </c>
      <c r="L70" s="52">
        <f>$Y$12*((B70)-$U$5)/$U$6+$Y$13</f>
        <v/>
      </c>
      <c r="M70" s="51">
        <f>1/(1+EXP(-L70))</f>
        <v/>
      </c>
      <c r="N70" s="52">
        <f>$Z$12*((B70)-$U$5)/$U$6+$Z$13</f>
        <v/>
      </c>
      <c r="O70" s="51">
        <f>1/(1+EXP(-N70))</f>
        <v/>
      </c>
      <c r="P70" s="52">
        <f>$AA$12*((B70)-$U$5)/$U$6+$AA$13</f>
        <v/>
      </c>
      <c r="Q70" s="51">
        <f>1/(1+EXP(-P70))</f>
        <v/>
      </c>
      <c r="R70" s="52">
        <f>$AB$12*((B70)-$U$5)/$U$6+$AB$13</f>
        <v/>
      </c>
      <c r="S70" s="51">
        <f>1/(1+EXP(-R70))</f>
        <v/>
      </c>
      <c r="AI70" s="48">
        <f>'4_Seq_Features'!A68</f>
        <v/>
      </c>
      <c r="AJ70" s="55">
        <f>'4_Seq_Features'!G68</f>
        <v/>
      </c>
      <c r="AK70" s="55">
        <f>'4_Seq_Features'!H68</f>
        <v/>
      </c>
      <c r="AL70" s="48">
        <f>'4_Seq_Features'!E68</f>
        <v/>
      </c>
      <c r="AM70" s="52">
        <f>$BD$14*((AJ70)-$BD$5)/$BD$6+$BD$15*((AK70)-$BD$7)/$BD$8+$BD$16</f>
        <v/>
      </c>
      <c r="AN70" s="51">
        <f>1/(1+EXP(-AM70))</f>
        <v/>
      </c>
      <c r="AO70" s="52">
        <f>$BE$14*((AJ70)-$BD$5)/$BD$6+$BE$15*((AK70)-$BD$7)/$BD$8+$BE$16</f>
        <v/>
      </c>
      <c r="AP70" s="51">
        <f>1/(1+EXP(-AO70))</f>
        <v/>
      </c>
      <c r="AQ70" s="52">
        <f>$BF$14*((AJ70)-$BD$5)/$BD$6+$BF$15*((AK70)-$BD$7)/$BD$8+$BF$16</f>
        <v/>
      </c>
      <c r="AR70" s="51">
        <f>1/(1+EXP(-AQ70))</f>
        <v/>
      </c>
      <c r="AS70" s="52">
        <f>$BG$14*((AJ70)-$BD$5)/$BD$6+$BG$15*((AK70)-$BD$7)/$BD$8+$BG$16</f>
        <v/>
      </c>
      <c r="AT70" s="51">
        <f>1/(1+EXP(-AS70))</f>
        <v/>
      </c>
      <c r="AU70" s="52">
        <f>$BH$14*((AJ70)-$BD$5)/$BD$6+$BH$15*((AK70)-$BD$7)/$BD$8+$BH$16</f>
        <v/>
      </c>
      <c r="AV70" s="51">
        <f>1/(1+EXP(-AU70))</f>
        <v/>
      </c>
      <c r="AW70" s="52">
        <f>$BI$14*((AJ70)-$BD$5)/$BD$6+$BI$15*((AK70)-$BD$7)/$BD$8+$BI$16</f>
        <v/>
      </c>
      <c r="AX70" s="51">
        <f>1/(1+EXP(-AW70))</f>
        <v/>
      </c>
      <c r="AY70" s="52">
        <f>$BJ$14*((AJ70)-$BD$5)/$BD$6+$BJ$15*((AK70)-$BD$7)/$BD$8+$BJ$16</f>
        <v/>
      </c>
      <c r="AZ70" s="51">
        <f>1/(1+EXP(-AY70))</f>
        <v/>
      </c>
      <c r="BA70" s="52">
        <f>$BK$14*((AJ70)-$BD$5)/$BD$6+$BK$15*((AK70)-$BD$7)/$BD$8+$BK$16</f>
        <v/>
      </c>
      <c r="BB70" s="51">
        <f>1/(1+EXP(-BA70))</f>
        <v/>
      </c>
    </row>
    <row r="71" ht="15" customHeight="1" s="35">
      <c r="A71" s="48">
        <f>'4_Seq_Features'!A69</f>
        <v/>
      </c>
      <c r="B71" s="55">
        <f>'4_Seq_Features'!F69</f>
        <v/>
      </c>
      <c r="C71" s="48">
        <f>'4_Seq_Features'!E69</f>
        <v/>
      </c>
      <c r="D71" s="52">
        <f>$U$12*((B71)-$U$5)/$U$6+$U$13</f>
        <v/>
      </c>
      <c r="E71" s="51">
        <f>1/(1+EXP(-D71))</f>
        <v/>
      </c>
      <c r="F71" s="52">
        <f>$V$12*((B71)-$U$5)/$U$6+$V$13</f>
        <v/>
      </c>
      <c r="G71" s="51">
        <f>1/(1+EXP(-F71))</f>
        <v/>
      </c>
      <c r="H71" s="52">
        <f>$W$12*((B71)-$U$5)/$U$6+$W$13</f>
        <v/>
      </c>
      <c r="I71" s="51">
        <f>1/(1+EXP(-H71))</f>
        <v/>
      </c>
      <c r="J71" s="52">
        <f>$X$12*((B71)-$U$5)/$U$6+$X$13</f>
        <v/>
      </c>
      <c r="K71" s="51">
        <f>1/(1+EXP(-J71))</f>
        <v/>
      </c>
      <c r="L71" s="52">
        <f>$Y$12*((B71)-$U$5)/$U$6+$Y$13</f>
        <v/>
      </c>
      <c r="M71" s="51">
        <f>1/(1+EXP(-L71))</f>
        <v/>
      </c>
      <c r="N71" s="52">
        <f>$Z$12*((B71)-$U$5)/$U$6+$Z$13</f>
        <v/>
      </c>
      <c r="O71" s="51">
        <f>1/(1+EXP(-N71))</f>
        <v/>
      </c>
      <c r="P71" s="52">
        <f>$AA$12*((B71)-$U$5)/$U$6+$AA$13</f>
        <v/>
      </c>
      <c r="Q71" s="51">
        <f>1/(1+EXP(-P71))</f>
        <v/>
      </c>
      <c r="R71" s="52">
        <f>$AB$12*((B71)-$U$5)/$U$6+$AB$13</f>
        <v/>
      </c>
      <c r="S71" s="51">
        <f>1/(1+EXP(-R71))</f>
        <v/>
      </c>
      <c r="AI71" s="48">
        <f>'4_Seq_Features'!A69</f>
        <v/>
      </c>
      <c r="AJ71" s="55">
        <f>'4_Seq_Features'!G69</f>
        <v/>
      </c>
      <c r="AK71" s="55">
        <f>'4_Seq_Features'!H69</f>
        <v/>
      </c>
      <c r="AL71" s="48">
        <f>'4_Seq_Features'!E69</f>
        <v/>
      </c>
      <c r="AM71" s="52">
        <f>$BD$14*((AJ71)-$BD$5)/$BD$6+$BD$15*((AK71)-$BD$7)/$BD$8+$BD$16</f>
        <v/>
      </c>
      <c r="AN71" s="51">
        <f>1/(1+EXP(-AM71))</f>
        <v/>
      </c>
      <c r="AO71" s="52">
        <f>$BE$14*((AJ71)-$BD$5)/$BD$6+$BE$15*((AK71)-$BD$7)/$BD$8+$BE$16</f>
        <v/>
      </c>
      <c r="AP71" s="51">
        <f>1/(1+EXP(-AO71))</f>
        <v/>
      </c>
      <c r="AQ71" s="52">
        <f>$BF$14*((AJ71)-$BD$5)/$BD$6+$BF$15*((AK71)-$BD$7)/$BD$8+$BF$16</f>
        <v/>
      </c>
      <c r="AR71" s="51">
        <f>1/(1+EXP(-AQ71))</f>
        <v/>
      </c>
      <c r="AS71" s="52">
        <f>$BG$14*((AJ71)-$BD$5)/$BD$6+$BG$15*((AK71)-$BD$7)/$BD$8+$BG$16</f>
        <v/>
      </c>
      <c r="AT71" s="51">
        <f>1/(1+EXP(-AS71))</f>
        <v/>
      </c>
      <c r="AU71" s="52">
        <f>$BH$14*((AJ71)-$BD$5)/$BD$6+$BH$15*((AK71)-$BD$7)/$BD$8+$BH$16</f>
        <v/>
      </c>
      <c r="AV71" s="51">
        <f>1/(1+EXP(-AU71))</f>
        <v/>
      </c>
      <c r="AW71" s="52">
        <f>$BI$14*((AJ71)-$BD$5)/$BD$6+$BI$15*((AK71)-$BD$7)/$BD$8+$BI$16</f>
        <v/>
      </c>
      <c r="AX71" s="51">
        <f>1/(1+EXP(-AW71))</f>
        <v/>
      </c>
      <c r="AY71" s="52">
        <f>$BJ$14*((AJ71)-$BD$5)/$BD$6+$BJ$15*((AK71)-$BD$7)/$BD$8+$BJ$16</f>
        <v/>
      </c>
      <c r="AZ71" s="51">
        <f>1/(1+EXP(-AY71))</f>
        <v/>
      </c>
      <c r="BA71" s="52">
        <f>$BK$14*((AJ71)-$BD$5)/$BD$6+$BK$15*((AK71)-$BD$7)/$BD$8+$BK$16</f>
        <v/>
      </c>
      <c r="BB71" s="51">
        <f>1/(1+EXP(-BA71))</f>
        <v/>
      </c>
    </row>
    <row r="72" ht="15" customHeight="1" s="35">
      <c r="A72" s="48">
        <f>'4_Seq_Features'!A70</f>
        <v/>
      </c>
      <c r="B72" s="55">
        <f>'4_Seq_Features'!F70</f>
        <v/>
      </c>
      <c r="C72" s="48">
        <f>'4_Seq_Features'!E70</f>
        <v/>
      </c>
      <c r="D72" s="52">
        <f>$U$12*((B72)-$U$5)/$U$6+$U$13</f>
        <v/>
      </c>
      <c r="E72" s="51">
        <f>1/(1+EXP(-D72))</f>
        <v/>
      </c>
      <c r="F72" s="52">
        <f>$V$12*((B72)-$U$5)/$U$6+$V$13</f>
        <v/>
      </c>
      <c r="G72" s="51">
        <f>1/(1+EXP(-F72))</f>
        <v/>
      </c>
      <c r="H72" s="52">
        <f>$W$12*((B72)-$U$5)/$U$6+$W$13</f>
        <v/>
      </c>
      <c r="I72" s="51">
        <f>1/(1+EXP(-H72))</f>
        <v/>
      </c>
      <c r="J72" s="52">
        <f>$X$12*((B72)-$U$5)/$U$6+$X$13</f>
        <v/>
      </c>
      <c r="K72" s="51">
        <f>1/(1+EXP(-J72))</f>
        <v/>
      </c>
      <c r="L72" s="52">
        <f>$Y$12*((B72)-$U$5)/$U$6+$Y$13</f>
        <v/>
      </c>
      <c r="M72" s="51">
        <f>1/(1+EXP(-L72))</f>
        <v/>
      </c>
      <c r="N72" s="52">
        <f>$Z$12*((B72)-$U$5)/$U$6+$Z$13</f>
        <v/>
      </c>
      <c r="O72" s="51">
        <f>1/(1+EXP(-N72))</f>
        <v/>
      </c>
      <c r="P72" s="52">
        <f>$AA$12*((B72)-$U$5)/$U$6+$AA$13</f>
        <v/>
      </c>
      <c r="Q72" s="51">
        <f>1/(1+EXP(-P72))</f>
        <v/>
      </c>
      <c r="R72" s="52">
        <f>$AB$12*((B72)-$U$5)/$U$6+$AB$13</f>
        <v/>
      </c>
      <c r="S72" s="51">
        <f>1/(1+EXP(-R72))</f>
        <v/>
      </c>
      <c r="AI72" s="48">
        <f>'4_Seq_Features'!A70</f>
        <v/>
      </c>
      <c r="AJ72" s="55">
        <f>'4_Seq_Features'!G70</f>
        <v/>
      </c>
      <c r="AK72" s="55">
        <f>'4_Seq_Features'!H70</f>
        <v/>
      </c>
      <c r="AL72" s="48">
        <f>'4_Seq_Features'!E70</f>
        <v/>
      </c>
      <c r="AM72" s="52">
        <f>$BD$14*((AJ72)-$BD$5)/$BD$6+$BD$15*((AK72)-$BD$7)/$BD$8+$BD$16</f>
        <v/>
      </c>
      <c r="AN72" s="51">
        <f>1/(1+EXP(-AM72))</f>
        <v/>
      </c>
      <c r="AO72" s="52">
        <f>$BE$14*((AJ72)-$BD$5)/$BD$6+$BE$15*((AK72)-$BD$7)/$BD$8+$BE$16</f>
        <v/>
      </c>
      <c r="AP72" s="51">
        <f>1/(1+EXP(-AO72))</f>
        <v/>
      </c>
      <c r="AQ72" s="52">
        <f>$BF$14*((AJ72)-$BD$5)/$BD$6+$BF$15*((AK72)-$BD$7)/$BD$8+$BF$16</f>
        <v/>
      </c>
      <c r="AR72" s="51">
        <f>1/(1+EXP(-AQ72))</f>
        <v/>
      </c>
      <c r="AS72" s="52">
        <f>$BG$14*((AJ72)-$BD$5)/$BD$6+$BG$15*((AK72)-$BD$7)/$BD$8+$BG$16</f>
        <v/>
      </c>
      <c r="AT72" s="51">
        <f>1/(1+EXP(-AS72))</f>
        <v/>
      </c>
      <c r="AU72" s="52">
        <f>$BH$14*((AJ72)-$BD$5)/$BD$6+$BH$15*((AK72)-$BD$7)/$BD$8+$BH$16</f>
        <v/>
      </c>
      <c r="AV72" s="51">
        <f>1/(1+EXP(-AU72))</f>
        <v/>
      </c>
      <c r="AW72" s="52">
        <f>$BI$14*((AJ72)-$BD$5)/$BD$6+$BI$15*((AK72)-$BD$7)/$BD$8+$BI$16</f>
        <v/>
      </c>
      <c r="AX72" s="51">
        <f>1/(1+EXP(-AW72))</f>
        <v/>
      </c>
      <c r="AY72" s="52">
        <f>$BJ$14*((AJ72)-$BD$5)/$BD$6+$BJ$15*((AK72)-$BD$7)/$BD$8+$BJ$16</f>
        <v/>
      </c>
      <c r="AZ72" s="51">
        <f>1/(1+EXP(-AY72))</f>
        <v/>
      </c>
      <c r="BA72" s="52">
        <f>$BK$14*((AJ72)-$BD$5)/$BD$6+$BK$15*((AK72)-$BD$7)/$BD$8+$BK$16</f>
        <v/>
      </c>
      <c r="BB72" s="51">
        <f>1/(1+EXP(-BA72))</f>
        <v/>
      </c>
    </row>
    <row r="73" ht="15" customHeight="1" s="35">
      <c r="A73" s="48">
        <f>'4_Seq_Features'!A71</f>
        <v/>
      </c>
      <c r="B73" s="55">
        <f>'4_Seq_Features'!F71</f>
        <v/>
      </c>
      <c r="C73" s="48">
        <f>'4_Seq_Features'!E71</f>
        <v/>
      </c>
      <c r="D73" s="52">
        <f>$U$12*((B73)-$U$5)/$U$6+$U$13</f>
        <v/>
      </c>
      <c r="E73" s="51">
        <f>1/(1+EXP(-D73))</f>
        <v/>
      </c>
      <c r="F73" s="52">
        <f>$V$12*((B73)-$U$5)/$U$6+$V$13</f>
        <v/>
      </c>
      <c r="G73" s="51">
        <f>1/(1+EXP(-F73))</f>
        <v/>
      </c>
      <c r="H73" s="52">
        <f>$W$12*((B73)-$U$5)/$U$6+$W$13</f>
        <v/>
      </c>
      <c r="I73" s="51">
        <f>1/(1+EXP(-H73))</f>
        <v/>
      </c>
      <c r="J73" s="52">
        <f>$X$12*((B73)-$U$5)/$U$6+$X$13</f>
        <v/>
      </c>
      <c r="K73" s="51">
        <f>1/(1+EXP(-J73))</f>
        <v/>
      </c>
      <c r="L73" s="52">
        <f>$Y$12*((B73)-$U$5)/$U$6+$Y$13</f>
        <v/>
      </c>
      <c r="M73" s="51">
        <f>1/(1+EXP(-L73))</f>
        <v/>
      </c>
      <c r="N73" s="52">
        <f>$Z$12*((B73)-$U$5)/$U$6+$Z$13</f>
        <v/>
      </c>
      <c r="O73" s="51">
        <f>1/(1+EXP(-N73))</f>
        <v/>
      </c>
      <c r="P73" s="52">
        <f>$AA$12*((B73)-$U$5)/$U$6+$AA$13</f>
        <v/>
      </c>
      <c r="Q73" s="51">
        <f>1/(1+EXP(-P73))</f>
        <v/>
      </c>
      <c r="R73" s="52">
        <f>$AB$12*((B73)-$U$5)/$U$6+$AB$13</f>
        <v/>
      </c>
      <c r="S73" s="51">
        <f>1/(1+EXP(-R73))</f>
        <v/>
      </c>
      <c r="AI73" s="48">
        <f>'4_Seq_Features'!A71</f>
        <v/>
      </c>
      <c r="AJ73" s="55">
        <f>'4_Seq_Features'!G71</f>
        <v/>
      </c>
      <c r="AK73" s="55">
        <f>'4_Seq_Features'!H71</f>
        <v/>
      </c>
      <c r="AL73" s="48">
        <f>'4_Seq_Features'!E71</f>
        <v/>
      </c>
      <c r="AM73" s="52">
        <f>$BD$14*((AJ73)-$BD$5)/$BD$6+$BD$15*((AK73)-$BD$7)/$BD$8+$BD$16</f>
        <v/>
      </c>
      <c r="AN73" s="51">
        <f>1/(1+EXP(-AM73))</f>
        <v/>
      </c>
      <c r="AO73" s="52">
        <f>$BE$14*((AJ73)-$BD$5)/$BD$6+$BE$15*((AK73)-$BD$7)/$BD$8+$BE$16</f>
        <v/>
      </c>
      <c r="AP73" s="51">
        <f>1/(1+EXP(-AO73))</f>
        <v/>
      </c>
      <c r="AQ73" s="52">
        <f>$BF$14*((AJ73)-$BD$5)/$BD$6+$BF$15*((AK73)-$BD$7)/$BD$8+$BF$16</f>
        <v/>
      </c>
      <c r="AR73" s="51">
        <f>1/(1+EXP(-AQ73))</f>
        <v/>
      </c>
      <c r="AS73" s="52">
        <f>$BG$14*((AJ73)-$BD$5)/$BD$6+$BG$15*((AK73)-$BD$7)/$BD$8+$BG$16</f>
        <v/>
      </c>
      <c r="AT73" s="51">
        <f>1/(1+EXP(-AS73))</f>
        <v/>
      </c>
      <c r="AU73" s="52">
        <f>$BH$14*((AJ73)-$BD$5)/$BD$6+$BH$15*((AK73)-$BD$7)/$BD$8+$BH$16</f>
        <v/>
      </c>
      <c r="AV73" s="51">
        <f>1/(1+EXP(-AU73))</f>
        <v/>
      </c>
      <c r="AW73" s="52">
        <f>$BI$14*((AJ73)-$BD$5)/$BD$6+$BI$15*((AK73)-$BD$7)/$BD$8+$BI$16</f>
        <v/>
      </c>
      <c r="AX73" s="51">
        <f>1/(1+EXP(-AW73))</f>
        <v/>
      </c>
      <c r="AY73" s="52">
        <f>$BJ$14*((AJ73)-$BD$5)/$BD$6+$BJ$15*((AK73)-$BD$7)/$BD$8+$BJ$16</f>
        <v/>
      </c>
      <c r="AZ73" s="51">
        <f>1/(1+EXP(-AY73))</f>
        <v/>
      </c>
      <c r="BA73" s="52">
        <f>$BK$14*((AJ73)-$BD$5)/$BD$6+$BK$15*((AK73)-$BD$7)/$BD$8+$BK$16</f>
        <v/>
      </c>
      <c r="BB73" s="51">
        <f>1/(1+EXP(-BA73))</f>
        <v/>
      </c>
      <c r="BM73" s="60">
        <f>SUMPRODUCT((AZ$5:AZ$899-AL$5:AL$899)*((AJ$5:AJ$899-$BD$5)/$BD$6))*'2_Params'!$B$15+$BJ$14</f>
        <v/>
      </c>
      <c r="BN73" s="60">
        <f>SUMPRODUCT((AZ$5:AZ$899*(1-AZ$5:AZ$899))*((AJ$5:AJ$899-$BD$5)/$BD$6)*((AJ$5:AJ$899-$BD$5)/$BD$6))*'2_Params'!$B$15+1</f>
        <v/>
      </c>
    </row>
    <row r="74" ht="15" customHeight="1" s="35">
      <c r="A74" s="48">
        <f>'4_Seq_Features'!A72</f>
        <v/>
      </c>
      <c r="B74" s="55">
        <f>'4_Seq_Features'!F72</f>
        <v/>
      </c>
      <c r="C74" s="48">
        <f>'4_Seq_Features'!E72</f>
        <v/>
      </c>
      <c r="D74" s="52">
        <f>$U$12*((B74)-$U$5)/$U$6+$U$13</f>
        <v/>
      </c>
      <c r="E74" s="51">
        <f>1/(1+EXP(-D74))</f>
        <v/>
      </c>
      <c r="F74" s="52">
        <f>$V$12*((B74)-$U$5)/$U$6+$V$13</f>
        <v/>
      </c>
      <c r="G74" s="51">
        <f>1/(1+EXP(-F74))</f>
        <v/>
      </c>
      <c r="H74" s="52">
        <f>$W$12*((B74)-$U$5)/$U$6+$W$13</f>
        <v/>
      </c>
      <c r="I74" s="51">
        <f>1/(1+EXP(-H74))</f>
        <v/>
      </c>
      <c r="J74" s="52">
        <f>$X$12*((B74)-$U$5)/$U$6+$X$13</f>
        <v/>
      </c>
      <c r="K74" s="51">
        <f>1/(1+EXP(-J74))</f>
        <v/>
      </c>
      <c r="L74" s="52">
        <f>$Y$12*((B74)-$U$5)/$U$6+$Y$13</f>
        <v/>
      </c>
      <c r="M74" s="51">
        <f>1/(1+EXP(-L74))</f>
        <v/>
      </c>
      <c r="N74" s="52">
        <f>$Z$12*((B74)-$U$5)/$U$6+$Z$13</f>
        <v/>
      </c>
      <c r="O74" s="51">
        <f>1/(1+EXP(-N74))</f>
        <v/>
      </c>
      <c r="P74" s="52">
        <f>$AA$12*((B74)-$U$5)/$U$6+$AA$13</f>
        <v/>
      </c>
      <c r="Q74" s="51">
        <f>1/(1+EXP(-P74))</f>
        <v/>
      </c>
      <c r="R74" s="52">
        <f>$AB$12*((B74)-$U$5)/$U$6+$AB$13</f>
        <v/>
      </c>
      <c r="S74" s="51">
        <f>1/(1+EXP(-R74))</f>
        <v/>
      </c>
      <c r="AI74" s="48">
        <f>'4_Seq_Features'!A72</f>
        <v/>
      </c>
      <c r="AJ74" s="55">
        <f>'4_Seq_Features'!G72</f>
        <v/>
      </c>
      <c r="AK74" s="55">
        <f>'4_Seq_Features'!H72</f>
        <v/>
      </c>
      <c r="AL74" s="48">
        <f>'4_Seq_Features'!E72</f>
        <v/>
      </c>
      <c r="AM74" s="52">
        <f>$BD$14*((AJ74)-$BD$5)/$BD$6+$BD$15*((AK74)-$BD$7)/$BD$8+$BD$16</f>
        <v/>
      </c>
      <c r="AN74" s="51">
        <f>1/(1+EXP(-AM74))</f>
        <v/>
      </c>
      <c r="AO74" s="52">
        <f>$BE$14*((AJ74)-$BD$5)/$BD$6+$BE$15*((AK74)-$BD$7)/$BD$8+$BE$16</f>
        <v/>
      </c>
      <c r="AP74" s="51">
        <f>1/(1+EXP(-AO74))</f>
        <v/>
      </c>
      <c r="AQ74" s="52">
        <f>$BF$14*((AJ74)-$BD$5)/$BD$6+$BF$15*((AK74)-$BD$7)/$BD$8+$BF$16</f>
        <v/>
      </c>
      <c r="AR74" s="51">
        <f>1/(1+EXP(-AQ74))</f>
        <v/>
      </c>
      <c r="AS74" s="52">
        <f>$BG$14*((AJ74)-$BD$5)/$BD$6+$BG$15*((AK74)-$BD$7)/$BD$8+$BG$16</f>
        <v/>
      </c>
      <c r="AT74" s="51">
        <f>1/(1+EXP(-AS74))</f>
        <v/>
      </c>
      <c r="AU74" s="52">
        <f>$BH$14*((AJ74)-$BD$5)/$BD$6+$BH$15*((AK74)-$BD$7)/$BD$8+$BH$16</f>
        <v/>
      </c>
      <c r="AV74" s="51">
        <f>1/(1+EXP(-AU74))</f>
        <v/>
      </c>
      <c r="AW74" s="52">
        <f>$BI$14*((AJ74)-$BD$5)/$BD$6+$BI$15*((AK74)-$BD$7)/$BD$8+$BI$16</f>
        <v/>
      </c>
      <c r="AX74" s="51">
        <f>1/(1+EXP(-AW74))</f>
        <v/>
      </c>
      <c r="AY74" s="52">
        <f>$BJ$14*((AJ74)-$BD$5)/$BD$6+$BJ$15*((AK74)-$BD$7)/$BD$8+$BJ$16</f>
        <v/>
      </c>
      <c r="AZ74" s="51">
        <f>1/(1+EXP(-AY74))</f>
        <v/>
      </c>
      <c r="BA74" s="52">
        <f>$BK$14*((AJ74)-$BD$5)/$BD$6+$BK$15*((AK74)-$BD$7)/$BD$8+$BK$16</f>
        <v/>
      </c>
      <c r="BB74" s="51">
        <f>1/(1+EXP(-BA74))</f>
        <v/>
      </c>
      <c r="BM74" s="60">
        <f>SUMPRODUCT((AZ$5:AZ$899-AL$5:AL$899)*((AK$5:AK$899-$BD$7)/$BD$8))*'2_Params'!$B$15+$BJ$15</f>
        <v/>
      </c>
      <c r="BN74" s="60">
        <f>SUMPRODUCT((AZ$5:AZ$899*(1-AZ$5:AZ$899))*((AJ$5:AJ$899-$BD$5)/$BD$6)*((AK$5:AK$899-$BD$7)/$BD$8))*'2_Params'!$B$15</f>
        <v/>
      </c>
    </row>
    <row r="75" ht="15" customHeight="1" s="35">
      <c r="A75" s="48">
        <f>'4_Seq_Features'!A73</f>
        <v/>
      </c>
      <c r="B75" s="55">
        <f>'4_Seq_Features'!F73</f>
        <v/>
      </c>
      <c r="C75" s="48">
        <f>'4_Seq_Features'!E73</f>
        <v/>
      </c>
      <c r="D75" s="52">
        <f>$U$12*((B75)-$U$5)/$U$6+$U$13</f>
        <v/>
      </c>
      <c r="E75" s="51">
        <f>1/(1+EXP(-D75))</f>
        <v/>
      </c>
      <c r="F75" s="52">
        <f>$V$12*((B75)-$U$5)/$U$6+$V$13</f>
        <v/>
      </c>
      <c r="G75" s="51">
        <f>1/(1+EXP(-F75))</f>
        <v/>
      </c>
      <c r="H75" s="52">
        <f>$W$12*((B75)-$U$5)/$U$6+$W$13</f>
        <v/>
      </c>
      <c r="I75" s="51">
        <f>1/(1+EXP(-H75))</f>
        <v/>
      </c>
      <c r="J75" s="52">
        <f>$X$12*((B75)-$U$5)/$U$6+$X$13</f>
        <v/>
      </c>
      <c r="K75" s="51">
        <f>1/(1+EXP(-J75))</f>
        <v/>
      </c>
      <c r="L75" s="52">
        <f>$Y$12*((B75)-$U$5)/$U$6+$Y$13</f>
        <v/>
      </c>
      <c r="M75" s="51">
        <f>1/(1+EXP(-L75))</f>
        <v/>
      </c>
      <c r="N75" s="52">
        <f>$Z$12*((B75)-$U$5)/$U$6+$Z$13</f>
        <v/>
      </c>
      <c r="O75" s="51">
        <f>1/(1+EXP(-N75))</f>
        <v/>
      </c>
      <c r="P75" s="52">
        <f>$AA$12*((B75)-$U$5)/$U$6+$AA$13</f>
        <v/>
      </c>
      <c r="Q75" s="51">
        <f>1/(1+EXP(-P75))</f>
        <v/>
      </c>
      <c r="R75" s="52">
        <f>$AB$12*((B75)-$U$5)/$U$6+$AB$13</f>
        <v/>
      </c>
      <c r="S75" s="51">
        <f>1/(1+EXP(-R75))</f>
        <v/>
      </c>
      <c r="AI75" s="48">
        <f>'4_Seq_Features'!A73</f>
        <v/>
      </c>
      <c r="AJ75" s="55">
        <f>'4_Seq_Features'!G73</f>
        <v/>
      </c>
      <c r="AK75" s="55">
        <f>'4_Seq_Features'!H73</f>
        <v/>
      </c>
      <c r="AL75" s="48">
        <f>'4_Seq_Features'!E73</f>
        <v/>
      </c>
      <c r="AM75" s="52">
        <f>$BD$14*((AJ75)-$BD$5)/$BD$6+$BD$15*((AK75)-$BD$7)/$BD$8+$BD$16</f>
        <v/>
      </c>
      <c r="AN75" s="51">
        <f>1/(1+EXP(-AM75))</f>
        <v/>
      </c>
      <c r="AO75" s="52">
        <f>$BE$14*((AJ75)-$BD$5)/$BD$6+$BE$15*((AK75)-$BD$7)/$BD$8+$BE$16</f>
        <v/>
      </c>
      <c r="AP75" s="51">
        <f>1/(1+EXP(-AO75))</f>
        <v/>
      </c>
      <c r="AQ75" s="52">
        <f>$BF$14*((AJ75)-$BD$5)/$BD$6+$BF$15*((AK75)-$BD$7)/$BD$8+$BF$16</f>
        <v/>
      </c>
      <c r="AR75" s="51">
        <f>1/(1+EXP(-AQ75))</f>
        <v/>
      </c>
      <c r="AS75" s="52">
        <f>$BG$14*((AJ75)-$BD$5)/$BD$6+$BG$15*((AK75)-$BD$7)/$BD$8+$BG$16</f>
        <v/>
      </c>
      <c r="AT75" s="51">
        <f>1/(1+EXP(-AS75))</f>
        <v/>
      </c>
      <c r="AU75" s="52">
        <f>$BH$14*((AJ75)-$BD$5)/$BD$6+$BH$15*((AK75)-$BD$7)/$BD$8+$BH$16</f>
        <v/>
      </c>
      <c r="AV75" s="51">
        <f>1/(1+EXP(-AU75))</f>
        <v/>
      </c>
      <c r="AW75" s="52">
        <f>$BI$14*((AJ75)-$BD$5)/$BD$6+$BI$15*((AK75)-$BD$7)/$BD$8+$BI$16</f>
        <v/>
      </c>
      <c r="AX75" s="51">
        <f>1/(1+EXP(-AW75))</f>
        <v/>
      </c>
      <c r="AY75" s="52">
        <f>$BJ$14*((AJ75)-$BD$5)/$BD$6+$BJ$15*((AK75)-$BD$7)/$BD$8+$BJ$16</f>
        <v/>
      </c>
      <c r="AZ75" s="51">
        <f>1/(1+EXP(-AY75))</f>
        <v/>
      </c>
      <c r="BA75" s="52">
        <f>$BK$14*((AJ75)-$BD$5)/$BD$6+$BK$15*((AK75)-$BD$7)/$BD$8+$BK$16</f>
        <v/>
      </c>
      <c r="BB75" s="51">
        <f>1/(1+EXP(-BA75))</f>
        <v/>
      </c>
      <c r="BM75" s="60">
        <f>SUMPRODUCT(AZ$5:AZ$899-AL$5:AL$899)*'2_Params'!$B$15+0</f>
        <v/>
      </c>
      <c r="BN75" s="60">
        <f>SUMPRODUCT((AZ$5:AZ$899*(1-AZ$5:AZ$899))*((AJ$5:AJ$899-$BD$5)/$BD$6)*1)*'2_Params'!$B$15</f>
        <v/>
      </c>
    </row>
    <row r="76" ht="15" customHeight="1" s="35">
      <c r="A76" s="48">
        <f>'4_Seq_Features'!A74</f>
        <v/>
      </c>
      <c r="B76" s="55">
        <f>'4_Seq_Features'!F74</f>
        <v/>
      </c>
      <c r="C76" s="48">
        <f>'4_Seq_Features'!E74</f>
        <v/>
      </c>
      <c r="D76" s="52">
        <f>$U$12*((B76)-$U$5)/$U$6+$U$13</f>
        <v/>
      </c>
      <c r="E76" s="51">
        <f>1/(1+EXP(-D76))</f>
        <v/>
      </c>
      <c r="F76" s="52">
        <f>$V$12*((B76)-$U$5)/$U$6+$V$13</f>
        <v/>
      </c>
      <c r="G76" s="51">
        <f>1/(1+EXP(-F76))</f>
        <v/>
      </c>
      <c r="H76" s="52">
        <f>$W$12*((B76)-$U$5)/$U$6+$W$13</f>
        <v/>
      </c>
      <c r="I76" s="51">
        <f>1/(1+EXP(-H76))</f>
        <v/>
      </c>
      <c r="J76" s="52">
        <f>$X$12*((B76)-$U$5)/$U$6+$X$13</f>
        <v/>
      </c>
      <c r="K76" s="51">
        <f>1/(1+EXP(-J76))</f>
        <v/>
      </c>
      <c r="L76" s="52">
        <f>$Y$12*((B76)-$U$5)/$U$6+$Y$13</f>
        <v/>
      </c>
      <c r="M76" s="51">
        <f>1/(1+EXP(-L76))</f>
        <v/>
      </c>
      <c r="N76" s="52">
        <f>$Z$12*((B76)-$U$5)/$U$6+$Z$13</f>
        <v/>
      </c>
      <c r="O76" s="51">
        <f>1/(1+EXP(-N76))</f>
        <v/>
      </c>
      <c r="P76" s="52">
        <f>$AA$12*((B76)-$U$5)/$U$6+$AA$13</f>
        <v/>
      </c>
      <c r="Q76" s="51">
        <f>1/(1+EXP(-P76))</f>
        <v/>
      </c>
      <c r="R76" s="52">
        <f>$AB$12*((B76)-$U$5)/$U$6+$AB$13</f>
        <v/>
      </c>
      <c r="S76" s="51">
        <f>1/(1+EXP(-R76))</f>
        <v/>
      </c>
      <c r="AI76" s="48">
        <f>'4_Seq_Features'!A74</f>
        <v/>
      </c>
      <c r="AJ76" s="55">
        <f>'4_Seq_Features'!G74</f>
        <v/>
      </c>
      <c r="AK76" s="55">
        <f>'4_Seq_Features'!H74</f>
        <v/>
      </c>
      <c r="AL76" s="48">
        <f>'4_Seq_Features'!E74</f>
        <v/>
      </c>
      <c r="AM76" s="52">
        <f>$BD$14*((AJ76)-$BD$5)/$BD$6+$BD$15*((AK76)-$BD$7)/$BD$8+$BD$16</f>
        <v/>
      </c>
      <c r="AN76" s="51">
        <f>1/(1+EXP(-AM76))</f>
        <v/>
      </c>
      <c r="AO76" s="52">
        <f>$BE$14*((AJ76)-$BD$5)/$BD$6+$BE$15*((AK76)-$BD$7)/$BD$8+$BE$16</f>
        <v/>
      </c>
      <c r="AP76" s="51">
        <f>1/(1+EXP(-AO76))</f>
        <v/>
      </c>
      <c r="AQ76" s="52">
        <f>$BF$14*((AJ76)-$BD$5)/$BD$6+$BF$15*((AK76)-$BD$7)/$BD$8+$BF$16</f>
        <v/>
      </c>
      <c r="AR76" s="51">
        <f>1/(1+EXP(-AQ76))</f>
        <v/>
      </c>
      <c r="AS76" s="52">
        <f>$BG$14*((AJ76)-$BD$5)/$BD$6+$BG$15*((AK76)-$BD$7)/$BD$8+$BG$16</f>
        <v/>
      </c>
      <c r="AT76" s="51">
        <f>1/(1+EXP(-AS76))</f>
        <v/>
      </c>
      <c r="AU76" s="52">
        <f>$BH$14*((AJ76)-$BD$5)/$BD$6+$BH$15*((AK76)-$BD$7)/$BD$8+$BH$16</f>
        <v/>
      </c>
      <c r="AV76" s="51">
        <f>1/(1+EXP(-AU76))</f>
        <v/>
      </c>
      <c r="AW76" s="52">
        <f>$BI$14*((AJ76)-$BD$5)/$BD$6+$BI$15*((AK76)-$BD$7)/$BD$8+$BI$16</f>
        <v/>
      </c>
      <c r="AX76" s="51">
        <f>1/(1+EXP(-AW76))</f>
        <v/>
      </c>
      <c r="AY76" s="52">
        <f>$BJ$14*((AJ76)-$BD$5)/$BD$6+$BJ$15*((AK76)-$BD$7)/$BD$8+$BJ$16</f>
        <v/>
      </c>
      <c r="AZ76" s="51">
        <f>1/(1+EXP(-AY76))</f>
        <v/>
      </c>
      <c r="BA76" s="52">
        <f>$BK$14*((AJ76)-$BD$5)/$BD$6+$BK$15*((AK76)-$BD$7)/$BD$8+$BK$16</f>
        <v/>
      </c>
      <c r="BB76" s="51">
        <f>1/(1+EXP(-BA76))</f>
        <v/>
      </c>
      <c r="BN76" s="60">
        <f>SUMPRODUCT((AZ$5:AZ$899*(1-AZ$5:AZ$899))*((AK$5:AK$899-$BD$7)/$BD$8)*((AK$5:AK$899-$BD$7)/$BD$8))*'2_Params'!$B$15+1</f>
        <v/>
      </c>
    </row>
    <row r="77" ht="15" customHeight="1" s="35">
      <c r="A77" s="48">
        <f>'4_Seq_Features'!A75</f>
        <v/>
      </c>
      <c r="B77" s="55">
        <f>'4_Seq_Features'!F75</f>
        <v/>
      </c>
      <c r="C77" s="48">
        <f>'4_Seq_Features'!E75</f>
        <v/>
      </c>
      <c r="D77" s="52">
        <f>$U$12*((B77)-$U$5)/$U$6+$U$13</f>
        <v/>
      </c>
      <c r="E77" s="51">
        <f>1/(1+EXP(-D77))</f>
        <v/>
      </c>
      <c r="F77" s="52">
        <f>$V$12*((B77)-$U$5)/$U$6+$V$13</f>
        <v/>
      </c>
      <c r="G77" s="51">
        <f>1/(1+EXP(-F77))</f>
        <v/>
      </c>
      <c r="H77" s="52">
        <f>$W$12*((B77)-$U$5)/$U$6+$W$13</f>
        <v/>
      </c>
      <c r="I77" s="51">
        <f>1/(1+EXP(-H77))</f>
        <v/>
      </c>
      <c r="J77" s="52">
        <f>$X$12*((B77)-$U$5)/$U$6+$X$13</f>
        <v/>
      </c>
      <c r="K77" s="51">
        <f>1/(1+EXP(-J77))</f>
        <v/>
      </c>
      <c r="L77" s="52">
        <f>$Y$12*((B77)-$U$5)/$U$6+$Y$13</f>
        <v/>
      </c>
      <c r="M77" s="51">
        <f>1/(1+EXP(-L77))</f>
        <v/>
      </c>
      <c r="N77" s="52">
        <f>$Z$12*((B77)-$U$5)/$U$6+$Z$13</f>
        <v/>
      </c>
      <c r="O77" s="51">
        <f>1/(1+EXP(-N77))</f>
        <v/>
      </c>
      <c r="P77" s="52">
        <f>$AA$12*((B77)-$U$5)/$U$6+$AA$13</f>
        <v/>
      </c>
      <c r="Q77" s="51">
        <f>1/(1+EXP(-P77))</f>
        <v/>
      </c>
      <c r="R77" s="52">
        <f>$AB$12*((B77)-$U$5)/$U$6+$AB$13</f>
        <v/>
      </c>
      <c r="S77" s="51">
        <f>1/(1+EXP(-R77))</f>
        <v/>
      </c>
      <c r="AI77" s="48">
        <f>'4_Seq_Features'!A75</f>
        <v/>
      </c>
      <c r="AJ77" s="55">
        <f>'4_Seq_Features'!G75</f>
        <v/>
      </c>
      <c r="AK77" s="55">
        <f>'4_Seq_Features'!H75</f>
        <v/>
      </c>
      <c r="AL77" s="48">
        <f>'4_Seq_Features'!E75</f>
        <v/>
      </c>
      <c r="AM77" s="52">
        <f>$BD$14*((AJ77)-$BD$5)/$BD$6+$BD$15*((AK77)-$BD$7)/$BD$8+$BD$16</f>
        <v/>
      </c>
      <c r="AN77" s="51">
        <f>1/(1+EXP(-AM77))</f>
        <v/>
      </c>
      <c r="AO77" s="52">
        <f>$BE$14*((AJ77)-$BD$5)/$BD$6+$BE$15*((AK77)-$BD$7)/$BD$8+$BE$16</f>
        <v/>
      </c>
      <c r="AP77" s="51">
        <f>1/(1+EXP(-AO77))</f>
        <v/>
      </c>
      <c r="AQ77" s="52">
        <f>$BF$14*((AJ77)-$BD$5)/$BD$6+$BF$15*((AK77)-$BD$7)/$BD$8+$BF$16</f>
        <v/>
      </c>
      <c r="AR77" s="51">
        <f>1/(1+EXP(-AQ77))</f>
        <v/>
      </c>
      <c r="AS77" s="52">
        <f>$BG$14*((AJ77)-$BD$5)/$BD$6+$BG$15*((AK77)-$BD$7)/$BD$8+$BG$16</f>
        <v/>
      </c>
      <c r="AT77" s="51">
        <f>1/(1+EXP(-AS77))</f>
        <v/>
      </c>
      <c r="AU77" s="52">
        <f>$BH$14*((AJ77)-$BD$5)/$BD$6+$BH$15*((AK77)-$BD$7)/$BD$8+$BH$16</f>
        <v/>
      </c>
      <c r="AV77" s="51">
        <f>1/(1+EXP(-AU77))</f>
        <v/>
      </c>
      <c r="AW77" s="52">
        <f>$BI$14*((AJ77)-$BD$5)/$BD$6+$BI$15*((AK77)-$BD$7)/$BD$8+$BI$16</f>
        <v/>
      </c>
      <c r="AX77" s="51">
        <f>1/(1+EXP(-AW77))</f>
        <v/>
      </c>
      <c r="AY77" s="52">
        <f>$BJ$14*((AJ77)-$BD$5)/$BD$6+$BJ$15*((AK77)-$BD$7)/$BD$8+$BJ$16</f>
        <v/>
      </c>
      <c r="AZ77" s="51">
        <f>1/(1+EXP(-AY77))</f>
        <v/>
      </c>
      <c r="BA77" s="52">
        <f>$BK$14*((AJ77)-$BD$5)/$BD$6+$BK$15*((AK77)-$BD$7)/$BD$8+$BK$16</f>
        <v/>
      </c>
      <c r="BB77" s="51">
        <f>1/(1+EXP(-BA77))</f>
        <v/>
      </c>
      <c r="BN77" s="60">
        <f>SUMPRODUCT((AZ$5:AZ$899*(1-AZ$5:AZ$899))*((AK$5:AK$899-$BD$7)/$BD$8)*1)*'2_Params'!$B$15</f>
        <v/>
      </c>
    </row>
    <row r="78" ht="15" customHeight="1" s="35">
      <c r="A78" s="48">
        <f>'4_Seq_Features'!A76</f>
        <v/>
      </c>
      <c r="B78" s="55">
        <f>'4_Seq_Features'!F76</f>
        <v/>
      </c>
      <c r="C78" s="48">
        <f>'4_Seq_Features'!E76</f>
        <v/>
      </c>
      <c r="D78" s="52">
        <f>$U$12*((B78)-$U$5)/$U$6+$U$13</f>
        <v/>
      </c>
      <c r="E78" s="51">
        <f>1/(1+EXP(-D78))</f>
        <v/>
      </c>
      <c r="F78" s="52">
        <f>$V$12*((B78)-$U$5)/$U$6+$V$13</f>
        <v/>
      </c>
      <c r="G78" s="51">
        <f>1/(1+EXP(-F78))</f>
        <v/>
      </c>
      <c r="H78" s="52">
        <f>$W$12*((B78)-$U$5)/$U$6+$W$13</f>
        <v/>
      </c>
      <c r="I78" s="51">
        <f>1/(1+EXP(-H78))</f>
        <v/>
      </c>
      <c r="J78" s="52">
        <f>$X$12*((B78)-$U$5)/$U$6+$X$13</f>
        <v/>
      </c>
      <c r="K78" s="51">
        <f>1/(1+EXP(-J78))</f>
        <v/>
      </c>
      <c r="L78" s="52">
        <f>$Y$12*((B78)-$U$5)/$U$6+$Y$13</f>
        <v/>
      </c>
      <c r="M78" s="51">
        <f>1/(1+EXP(-L78))</f>
        <v/>
      </c>
      <c r="N78" s="52">
        <f>$Z$12*((B78)-$U$5)/$U$6+$Z$13</f>
        <v/>
      </c>
      <c r="O78" s="51">
        <f>1/(1+EXP(-N78))</f>
        <v/>
      </c>
      <c r="P78" s="52">
        <f>$AA$12*((B78)-$U$5)/$U$6+$AA$13</f>
        <v/>
      </c>
      <c r="Q78" s="51">
        <f>1/(1+EXP(-P78))</f>
        <v/>
      </c>
      <c r="R78" s="52">
        <f>$AB$12*((B78)-$U$5)/$U$6+$AB$13</f>
        <v/>
      </c>
      <c r="S78" s="51">
        <f>1/(1+EXP(-R78))</f>
        <v/>
      </c>
      <c r="AI78" s="48">
        <f>'4_Seq_Features'!A76</f>
        <v/>
      </c>
      <c r="AJ78" s="55">
        <f>'4_Seq_Features'!G76</f>
        <v/>
      </c>
      <c r="AK78" s="55">
        <f>'4_Seq_Features'!H76</f>
        <v/>
      </c>
      <c r="AL78" s="48">
        <f>'4_Seq_Features'!E76</f>
        <v/>
      </c>
      <c r="AM78" s="52">
        <f>$BD$14*((AJ78)-$BD$5)/$BD$6+$BD$15*((AK78)-$BD$7)/$BD$8+$BD$16</f>
        <v/>
      </c>
      <c r="AN78" s="51">
        <f>1/(1+EXP(-AM78))</f>
        <v/>
      </c>
      <c r="AO78" s="52">
        <f>$BE$14*((AJ78)-$BD$5)/$BD$6+$BE$15*((AK78)-$BD$7)/$BD$8+$BE$16</f>
        <v/>
      </c>
      <c r="AP78" s="51">
        <f>1/(1+EXP(-AO78))</f>
        <v/>
      </c>
      <c r="AQ78" s="52">
        <f>$BF$14*((AJ78)-$BD$5)/$BD$6+$BF$15*((AK78)-$BD$7)/$BD$8+$BF$16</f>
        <v/>
      </c>
      <c r="AR78" s="51">
        <f>1/(1+EXP(-AQ78))</f>
        <v/>
      </c>
      <c r="AS78" s="52">
        <f>$BG$14*((AJ78)-$BD$5)/$BD$6+$BG$15*((AK78)-$BD$7)/$BD$8+$BG$16</f>
        <v/>
      </c>
      <c r="AT78" s="51">
        <f>1/(1+EXP(-AS78))</f>
        <v/>
      </c>
      <c r="AU78" s="52">
        <f>$BH$14*((AJ78)-$BD$5)/$BD$6+$BH$15*((AK78)-$BD$7)/$BD$8+$BH$16</f>
        <v/>
      </c>
      <c r="AV78" s="51">
        <f>1/(1+EXP(-AU78))</f>
        <v/>
      </c>
      <c r="AW78" s="52">
        <f>$BI$14*((AJ78)-$BD$5)/$BD$6+$BI$15*((AK78)-$BD$7)/$BD$8+$BI$16</f>
        <v/>
      </c>
      <c r="AX78" s="51">
        <f>1/(1+EXP(-AW78))</f>
        <v/>
      </c>
      <c r="AY78" s="52">
        <f>$BJ$14*((AJ78)-$BD$5)/$BD$6+$BJ$15*((AK78)-$BD$7)/$BD$8+$BJ$16</f>
        <v/>
      </c>
      <c r="AZ78" s="51">
        <f>1/(1+EXP(-AY78))</f>
        <v/>
      </c>
      <c r="BA78" s="52">
        <f>$BK$14*((AJ78)-$BD$5)/$BD$6+$BK$15*((AK78)-$BD$7)/$BD$8+$BK$16</f>
        <v/>
      </c>
      <c r="BB78" s="51">
        <f>1/(1+EXP(-BA78))</f>
        <v/>
      </c>
      <c r="BN78" s="60">
        <f>SUMPRODUCT((AZ$5:AZ$899*(1-AZ$5:AZ$899))*1*1)*'2_Params'!$B$15</f>
        <v/>
      </c>
    </row>
    <row r="79" ht="15" customHeight="1" s="35">
      <c r="A79" s="48">
        <f>'4_Seq_Features'!A77</f>
        <v/>
      </c>
      <c r="B79" s="55">
        <f>'4_Seq_Features'!F77</f>
        <v/>
      </c>
      <c r="C79" s="48">
        <f>'4_Seq_Features'!E77</f>
        <v/>
      </c>
      <c r="D79" s="52">
        <f>$U$12*((B79)-$U$5)/$U$6+$U$13</f>
        <v/>
      </c>
      <c r="E79" s="51">
        <f>1/(1+EXP(-D79))</f>
        <v/>
      </c>
      <c r="F79" s="52">
        <f>$V$12*((B79)-$U$5)/$U$6+$V$13</f>
        <v/>
      </c>
      <c r="G79" s="51">
        <f>1/(1+EXP(-F79))</f>
        <v/>
      </c>
      <c r="H79" s="52">
        <f>$W$12*((B79)-$U$5)/$U$6+$W$13</f>
        <v/>
      </c>
      <c r="I79" s="51">
        <f>1/(1+EXP(-H79))</f>
        <v/>
      </c>
      <c r="J79" s="52">
        <f>$X$12*((B79)-$U$5)/$U$6+$X$13</f>
        <v/>
      </c>
      <c r="K79" s="51">
        <f>1/(1+EXP(-J79))</f>
        <v/>
      </c>
      <c r="L79" s="52">
        <f>$Y$12*((B79)-$U$5)/$U$6+$Y$13</f>
        <v/>
      </c>
      <c r="M79" s="51">
        <f>1/(1+EXP(-L79))</f>
        <v/>
      </c>
      <c r="N79" s="52">
        <f>$Z$12*((B79)-$U$5)/$U$6+$Z$13</f>
        <v/>
      </c>
      <c r="O79" s="51">
        <f>1/(1+EXP(-N79))</f>
        <v/>
      </c>
      <c r="P79" s="52">
        <f>$AA$12*((B79)-$U$5)/$U$6+$AA$13</f>
        <v/>
      </c>
      <c r="Q79" s="51">
        <f>1/(1+EXP(-P79))</f>
        <v/>
      </c>
      <c r="R79" s="52">
        <f>$AB$12*((B79)-$U$5)/$U$6+$AB$13</f>
        <v/>
      </c>
      <c r="S79" s="51">
        <f>1/(1+EXP(-R79))</f>
        <v/>
      </c>
      <c r="AI79" s="48">
        <f>'4_Seq_Features'!A77</f>
        <v/>
      </c>
      <c r="AJ79" s="55">
        <f>'4_Seq_Features'!G77</f>
        <v/>
      </c>
      <c r="AK79" s="55">
        <f>'4_Seq_Features'!H77</f>
        <v/>
      </c>
      <c r="AL79" s="48">
        <f>'4_Seq_Features'!E77</f>
        <v/>
      </c>
      <c r="AM79" s="52">
        <f>$BD$14*((AJ79)-$BD$5)/$BD$6+$BD$15*((AK79)-$BD$7)/$BD$8+$BD$16</f>
        <v/>
      </c>
      <c r="AN79" s="51">
        <f>1/(1+EXP(-AM79))</f>
        <v/>
      </c>
      <c r="AO79" s="52">
        <f>$BE$14*((AJ79)-$BD$5)/$BD$6+$BE$15*((AK79)-$BD$7)/$BD$8+$BE$16</f>
        <v/>
      </c>
      <c r="AP79" s="51">
        <f>1/(1+EXP(-AO79))</f>
        <v/>
      </c>
      <c r="AQ79" s="52">
        <f>$BF$14*((AJ79)-$BD$5)/$BD$6+$BF$15*((AK79)-$BD$7)/$BD$8+$BF$16</f>
        <v/>
      </c>
      <c r="AR79" s="51">
        <f>1/(1+EXP(-AQ79))</f>
        <v/>
      </c>
      <c r="AS79" s="52">
        <f>$BG$14*((AJ79)-$BD$5)/$BD$6+$BG$15*((AK79)-$BD$7)/$BD$8+$BG$16</f>
        <v/>
      </c>
      <c r="AT79" s="51">
        <f>1/(1+EXP(-AS79))</f>
        <v/>
      </c>
      <c r="AU79" s="52">
        <f>$BH$14*((AJ79)-$BD$5)/$BD$6+$BH$15*((AK79)-$BD$7)/$BD$8+$BH$16</f>
        <v/>
      </c>
      <c r="AV79" s="51">
        <f>1/(1+EXP(-AU79))</f>
        <v/>
      </c>
      <c r="AW79" s="52">
        <f>$BI$14*((AJ79)-$BD$5)/$BD$6+$BI$15*((AK79)-$BD$7)/$BD$8+$BI$16</f>
        <v/>
      </c>
      <c r="AX79" s="51">
        <f>1/(1+EXP(-AW79))</f>
        <v/>
      </c>
      <c r="AY79" s="52">
        <f>$BJ$14*((AJ79)-$BD$5)/$BD$6+$BJ$15*((AK79)-$BD$7)/$BD$8+$BJ$16</f>
        <v/>
      </c>
      <c r="AZ79" s="51">
        <f>1/(1+EXP(-AY79))</f>
        <v/>
      </c>
      <c r="BA79" s="52">
        <f>$BK$14*((AJ79)-$BD$5)/$BD$6+$BK$15*((AK79)-$BD$7)/$BD$8+$BK$16</f>
        <v/>
      </c>
      <c r="BB79" s="51">
        <f>1/(1+EXP(-BA79))</f>
        <v/>
      </c>
    </row>
    <row r="80" ht="15" customHeight="1" s="35">
      <c r="A80" s="48">
        <f>'4_Seq_Features'!A78</f>
        <v/>
      </c>
      <c r="B80" s="55">
        <f>'4_Seq_Features'!F78</f>
        <v/>
      </c>
      <c r="C80" s="48">
        <f>'4_Seq_Features'!E78</f>
        <v/>
      </c>
      <c r="D80" s="52">
        <f>$U$12*((B80)-$U$5)/$U$6+$U$13</f>
        <v/>
      </c>
      <c r="E80" s="51">
        <f>1/(1+EXP(-D80))</f>
        <v/>
      </c>
      <c r="F80" s="52">
        <f>$V$12*((B80)-$U$5)/$U$6+$V$13</f>
        <v/>
      </c>
      <c r="G80" s="51">
        <f>1/(1+EXP(-F80))</f>
        <v/>
      </c>
      <c r="H80" s="52">
        <f>$W$12*((B80)-$U$5)/$U$6+$W$13</f>
        <v/>
      </c>
      <c r="I80" s="51">
        <f>1/(1+EXP(-H80))</f>
        <v/>
      </c>
      <c r="J80" s="52">
        <f>$X$12*((B80)-$U$5)/$U$6+$X$13</f>
        <v/>
      </c>
      <c r="K80" s="51">
        <f>1/(1+EXP(-J80))</f>
        <v/>
      </c>
      <c r="L80" s="52">
        <f>$Y$12*((B80)-$U$5)/$U$6+$Y$13</f>
        <v/>
      </c>
      <c r="M80" s="51">
        <f>1/(1+EXP(-L80))</f>
        <v/>
      </c>
      <c r="N80" s="52">
        <f>$Z$12*((B80)-$U$5)/$U$6+$Z$13</f>
        <v/>
      </c>
      <c r="O80" s="51">
        <f>1/(1+EXP(-N80))</f>
        <v/>
      </c>
      <c r="P80" s="52">
        <f>$AA$12*((B80)-$U$5)/$U$6+$AA$13</f>
        <v/>
      </c>
      <c r="Q80" s="51">
        <f>1/(1+EXP(-P80))</f>
        <v/>
      </c>
      <c r="R80" s="52">
        <f>$AB$12*((B80)-$U$5)/$U$6+$AB$13</f>
        <v/>
      </c>
      <c r="S80" s="51">
        <f>1/(1+EXP(-R80))</f>
        <v/>
      </c>
      <c r="AI80" s="48">
        <f>'4_Seq_Features'!A78</f>
        <v/>
      </c>
      <c r="AJ80" s="55">
        <f>'4_Seq_Features'!G78</f>
        <v/>
      </c>
      <c r="AK80" s="55">
        <f>'4_Seq_Features'!H78</f>
        <v/>
      </c>
      <c r="AL80" s="48">
        <f>'4_Seq_Features'!E78</f>
        <v/>
      </c>
      <c r="AM80" s="52">
        <f>$BD$14*((AJ80)-$BD$5)/$BD$6+$BD$15*((AK80)-$BD$7)/$BD$8+$BD$16</f>
        <v/>
      </c>
      <c r="AN80" s="51">
        <f>1/(1+EXP(-AM80))</f>
        <v/>
      </c>
      <c r="AO80" s="52">
        <f>$BE$14*((AJ80)-$BD$5)/$BD$6+$BE$15*((AK80)-$BD$7)/$BD$8+$BE$16</f>
        <v/>
      </c>
      <c r="AP80" s="51">
        <f>1/(1+EXP(-AO80))</f>
        <v/>
      </c>
      <c r="AQ80" s="52">
        <f>$BF$14*((AJ80)-$BD$5)/$BD$6+$BF$15*((AK80)-$BD$7)/$BD$8+$BF$16</f>
        <v/>
      </c>
      <c r="AR80" s="51">
        <f>1/(1+EXP(-AQ80))</f>
        <v/>
      </c>
      <c r="AS80" s="52">
        <f>$BG$14*((AJ80)-$BD$5)/$BD$6+$BG$15*((AK80)-$BD$7)/$BD$8+$BG$16</f>
        <v/>
      </c>
      <c r="AT80" s="51">
        <f>1/(1+EXP(-AS80))</f>
        <v/>
      </c>
      <c r="AU80" s="52">
        <f>$BH$14*((AJ80)-$BD$5)/$BD$6+$BH$15*((AK80)-$BD$7)/$BD$8+$BH$16</f>
        <v/>
      </c>
      <c r="AV80" s="51">
        <f>1/(1+EXP(-AU80))</f>
        <v/>
      </c>
      <c r="AW80" s="52">
        <f>$BI$14*((AJ80)-$BD$5)/$BD$6+$BI$15*((AK80)-$BD$7)/$BD$8+$BI$16</f>
        <v/>
      </c>
      <c r="AX80" s="51">
        <f>1/(1+EXP(-AW80))</f>
        <v/>
      </c>
      <c r="AY80" s="52">
        <f>$BJ$14*((AJ80)-$BD$5)/$BD$6+$BJ$15*((AK80)-$BD$7)/$BD$8+$BJ$16</f>
        <v/>
      </c>
      <c r="AZ80" s="51">
        <f>1/(1+EXP(-AY80))</f>
        <v/>
      </c>
      <c r="BA80" s="52">
        <f>$BK$14*((AJ80)-$BD$5)/$BD$6+$BK$15*((AK80)-$BD$7)/$BD$8+$BK$16</f>
        <v/>
      </c>
      <c r="BB80" s="51">
        <f>1/(1+EXP(-BA80))</f>
        <v/>
      </c>
    </row>
    <row r="81" ht="15" customHeight="1" s="35">
      <c r="A81" s="48">
        <f>'4_Seq_Features'!A79</f>
        <v/>
      </c>
      <c r="B81" s="55">
        <f>'4_Seq_Features'!F79</f>
        <v/>
      </c>
      <c r="C81" s="48">
        <f>'4_Seq_Features'!E79</f>
        <v/>
      </c>
      <c r="D81" s="52">
        <f>$U$12*((B81)-$U$5)/$U$6+$U$13</f>
        <v/>
      </c>
      <c r="E81" s="51">
        <f>1/(1+EXP(-D81))</f>
        <v/>
      </c>
      <c r="F81" s="52">
        <f>$V$12*((B81)-$U$5)/$U$6+$V$13</f>
        <v/>
      </c>
      <c r="G81" s="51">
        <f>1/(1+EXP(-F81))</f>
        <v/>
      </c>
      <c r="H81" s="52">
        <f>$W$12*((B81)-$U$5)/$U$6+$W$13</f>
        <v/>
      </c>
      <c r="I81" s="51">
        <f>1/(1+EXP(-H81))</f>
        <v/>
      </c>
      <c r="J81" s="52">
        <f>$X$12*((B81)-$U$5)/$U$6+$X$13</f>
        <v/>
      </c>
      <c r="K81" s="51">
        <f>1/(1+EXP(-J81))</f>
        <v/>
      </c>
      <c r="L81" s="52">
        <f>$Y$12*((B81)-$U$5)/$U$6+$Y$13</f>
        <v/>
      </c>
      <c r="M81" s="51">
        <f>1/(1+EXP(-L81))</f>
        <v/>
      </c>
      <c r="N81" s="52">
        <f>$Z$12*((B81)-$U$5)/$U$6+$Z$13</f>
        <v/>
      </c>
      <c r="O81" s="51">
        <f>1/(1+EXP(-N81))</f>
        <v/>
      </c>
      <c r="P81" s="52">
        <f>$AA$12*((B81)-$U$5)/$U$6+$AA$13</f>
        <v/>
      </c>
      <c r="Q81" s="51">
        <f>1/(1+EXP(-P81))</f>
        <v/>
      </c>
      <c r="R81" s="52">
        <f>$AB$12*((B81)-$U$5)/$U$6+$AB$13</f>
        <v/>
      </c>
      <c r="S81" s="51">
        <f>1/(1+EXP(-R81))</f>
        <v/>
      </c>
      <c r="AI81" s="48">
        <f>'4_Seq_Features'!A79</f>
        <v/>
      </c>
      <c r="AJ81" s="55">
        <f>'4_Seq_Features'!G79</f>
        <v/>
      </c>
      <c r="AK81" s="55">
        <f>'4_Seq_Features'!H79</f>
        <v/>
      </c>
      <c r="AL81" s="48">
        <f>'4_Seq_Features'!E79</f>
        <v/>
      </c>
      <c r="AM81" s="52">
        <f>$BD$14*((AJ81)-$BD$5)/$BD$6+$BD$15*((AK81)-$BD$7)/$BD$8+$BD$16</f>
        <v/>
      </c>
      <c r="AN81" s="51">
        <f>1/(1+EXP(-AM81))</f>
        <v/>
      </c>
      <c r="AO81" s="52">
        <f>$BE$14*((AJ81)-$BD$5)/$BD$6+$BE$15*((AK81)-$BD$7)/$BD$8+$BE$16</f>
        <v/>
      </c>
      <c r="AP81" s="51">
        <f>1/(1+EXP(-AO81))</f>
        <v/>
      </c>
      <c r="AQ81" s="52">
        <f>$BF$14*((AJ81)-$BD$5)/$BD$6+$BF$15*((AK81)-$BD$7)/$BD$8+$BF$16</f>
        <v/>
      </c>
      <c r="AR81" s="51">
        <f>1/(1+EXP(-AQ81))</f>
        <v/>
      </c>
      <c r="AS81" s="52">
        <f>$BG$14*((AJ81)-$BD$5)/$BD$6+$BG$15*((AK81)-$BD$7)/$BD$8+$BG$16</f>
        <v/>
      </c>
      <c r="AT81" s="51">
        <f>1/(1+EXP(-AS81))</f>
        <v/>
      </c>
      <c r="AU81" s="52">
        <f>$BH$14*((AJ81)-$BD$5)/$BD$6+$BH$15*((AK81)-$BD$7)/$BD$8+$BH$16</f>
        <v/>
      </c>
      <c r="AV81" s="51">
        <f>1/(1+EXP(-AU81))</f>
        <v/>
      </c>
      <c r="AW81" s="52">
        <f>$BI$14*((AJ81)-$BD$5)/$BD$6+$BI$15*((AK81)-$BD$7)/$BD$8+$BI$16</f>
        <v/>
      </c>
      <c r="AX81" s="51">
        <f>1/(1+EXP(-AW81))</f>
        <v/>
      </c>
      <c r="AY81" s="52">
        <f>$BJ$14*((AJ81)-$BD$5)/$BD$6+$BJ$15*((AK81)-$BD$7)/$BD$8+$BJ$16</f>
        <v/>
      </c>
      <c r="AZ81" s="51">
        <f>1/(1+EXP(-AY81))</f>
        <v/>
      </c>
      <c r="BA81" s="52">
        <f>$BK$14*((AJ81)-$BD$5)/$BD$6+$BK$15*((AK81)-$BD$7)/$BD$8+$BK$16</f>
        <v/>
      </c>
      <c r="BB81" s="51">
        <f>1/(1+EXP(-BA81))</f>
        <v/>
      </c>
    </row>
    <row r="82" ht="15" customHeight="1" s="35">
      <c r="A82" s="48">
        <f>'4_Seq_Features'!A80</f>
        <v/>
      </c>
      <c r="B82" s="55">
        <f>'4_Seq_Features'!F80</f>
        <v/>
      </c>
      <c r="C82" s="48">
        <f>'4_Seq_Features'!E80</f>
        <v/>
      </c>
      <c r="D82" s="52">
        <f>$U$12*((B82)-$U$5)/$U$6+$U$13</f>
        <v/>
      </c>
      <c r="E82" s="51">
        <f>1/(1+EXP(-D82))</f>
        <v/>
      </c>
      <c r="F82" s="52">
        <f>$V$12*((B82)-$U$5)/$U$6+$V$13</f>
        <v/>
      </c>
      <c r="G82" s="51">
        <f>1/(1+EXP(-F82))</f>
        <v/>
      </c>
      <c r="H82" s="52">
        <f>$W$12*((B82)-$U$5)/$U$6+$W$13</f>
        <v/>
      </c>
      <c r="I82" s="51">
        <f>1/(1+EXP(-H82))</f>
        <v/>
      </c>
      <c r="J82" s="52">
        <f>$X$12*((B82)-$U$5)/$U$6+$X$13</f>
        <v/>
      </c>
      <c r="K82" s="51">
        <f>1/(1+EXP(-J82))</f>
        <v/>
      </c>
      <c r="L82" s="52">
        <f>$Y$12*((B82)-$U$5)/$U$6+$Y$13</f>
        <v/>
      </c>
      <c r="M82" s="51">
        <f>1/(1+EXP(-L82))</f>
        <v/>
      </c>
      <c r="N82" s="52">
        <f>$Z$12*((B82)-$U$5)/$U$6+$Z$13</f>
        <v/>
      </c>
      <c r="O82" s="51">
        <f>1/(1+EXP(-N82))</f>
        <v/>
      </c>
      <c r="P82" s="52">
        <f>$AA$12*((B82)-$U$5)/$U$6+$AA$13</f>
        <v/>
      </c>
      <c r="Q82" s="51">
        <f>1/(1+EXP(-P82))</f>
        <v/>
      </c>
      <c r="R82" s="52">
        <f>$AB$12*((B82)-$U$5)/$U$6+$AB$13</f>
        <v/>
      </c>
      <c r="S82" s="51">
        <f>1/(1+EXP(-R82))</f>
        <v/>
      </c>
      <c r="AI82" s="48">
        <f>'4_Seq_Features'!A80</f>
        <v/>
      </c>
      <c r="AJ82" s="55">
        <f>'4_Seq_Features'!G80</f>
        <v/>
      </c>
      <c r="AK82" s="55">
        <f>'4_Seq_Features'!H80</f>
        <v/>
      </c>
      <c r="AL82" s="48">
        <f>'4_Seq_Features'!E80</f>
        <v/>
      </c>
      <c r="AM82" s="52">
        <f>$BD$14*((AJ82)-$BD$5)/$BD$6+$BD$15*((AK82)-$BD$7)/$BD$8+$BD$16</f>
        <v/>
      </c>
      <c r="AN82" s="51">
        <f>1/(1+EXP(-AM82))</f>
        <v/>
      </c>
      <c r="AO82" s="52">
        <f>$BE$14*((AJ82)-$BD$5)/$BD$6+$BE$15*((AK82)-$BD$7)/$BD$8+$BE$16</f>
        <v/>
      </c>
      <c r="AP82" s="51">
        <f>1/(1+EXP(-AO82))</f>
        <v/>
      </c>
      <c r="AQ82" s="52">
        <f>$BF$14*((AJ82)-$BD$5)/$BD$6+$BF$15*((AK82)-$BD$7)/$BD$8+$BF$16</f>
        <v/>
      </c>
      <c r="AR82" s="51">
        <f>1/(1+EXP(-AQ82))</f>
        <v/>
      </c>
      <c r="AS82" s="52">
        <f>$BG$14*((AJ82)-$BD$5)/$BD$6+$BG$15*((AK82)-$BD$7)/$BD$8+$BG$16</f>
        <v/>
      </c>
      <c r="AT82" s="51">
        <f>1/(1+EXP(-AS82))</f>
        <v/>
      </c>
      <c r="AU82" s="52">
        <f>$BH$14*((AJ82)-$BD$5)/$BD$6+$BH$15*((AK82)-$BD$7)/$BD$8+$BH$16</f>
        <v/>
      </c>
      <c r="AV82" s="51">
        <f>1/(1+EXP(-AU82))</f>
        <v/>
      </c>
      <c r="AW82" s="52">
        <f>$BI$14*((AJ82)-$BD$5)/$BD$6+$BI$15*((AK82)-$BD$7)/$BD$8+$BI$16</f>
        <v/>
      </c>
      <c r="AX82" s="51">
        <f>1/(1+EXP(-AW82))</f>
        <v/>
      </c>
      <c r="AY82" s="52">
        <f>$BJ$14*((AJ82)-$BD$5)/$BD$6+$BJ$15*((AK82)-$BD$7)/$BD$8+$BJ$16</f>
        <v/>
      </c>
      <c r="AZ82" s="51">
        <f>1/(1+EXP(-AY82))</f>
        <v/>
      </c>
      <c r="BA82" s="52">
        <f>$BK$14*((AJ82)-$BD$5)/$BD$6+$BK$15*((AK82)-$BD$7)/$BD$8+$BK$16</f>
        <v/>
      </c>
      <c r="BB82" s="51">
        <f>1/(1+EXP(-BA82))</f>
        <v/>
      </c>
      <c r="BM82" s="60">
        <f>SUMPRODUCT((BB$5:BB$899-AL$5:AL$899)*((AJ$5:AJ$899-$BD$5)/$BD$6))*'2_Params'!$B$15+$BK$14</f>
        <v/>
      </c>
      <c r="BN82" s="60">
        <f>SUMPRODUCT((BB$5:BB$899*(1-BB$5:BB$899))*((AJ$5:AJ$899-$BD$5)/$BD$6)*((AJ$5:AJ$899-$BD$5)/$BD$6))*'2_Params'!$B$15+1</f>
        <v/>
      </c>
    </row>
    <row r="83" ht="15" customHeight="1" s="35">
      <c r="A83" s="48">
        <f>'4_Seq_Features'!A81</f>
        <v/>
      </c>
      <c r="B83" s="55">
        <f>'4_Seq_Features'!F81</f>
        <v/>
      </c>
      <c r="C83" s="48">
        <f>'4_Seq_Features'!E81</f>
        <v/>
      </c>
      <c r="D83" s="52">
        <f>$U$12*((B83)-$U$5)/$U$6+$U$13</f>
        <v/>
      </c>
      <c r="E83" s="51">
        <f>1/(1+EXP(-D83))</f>
        <v/>
      </c>
      <c r="F83" s="52">
        <f>$V$12*((B83)-$U$5)/$U$6+$V$13</f>
        <v/>
      </c>
      <c r="G83" s="51">
        <f>1/(1+EXP(-F83))</f>
        <v/>
      </c>
      <c r="H83" s="52">
        <f>$W$12*((B83)-$U$5)/$U$6+$W$13</f>
        <v/>
      </c>
      <c r="I83" s="51">
        <f>1/(1+EXP(-H83))</f>
        <v/>
      </c>
      <c r="J83" s="52">
        <f>$X$12*((B83)-$U$5)/$U$6+$X$13</f>
        <v/>
      </c>
      <c r="K83" s="51">
        <f>1/(1+EXP(-J83))</f>
        <v/>
      </c>
      <c r="L83" s="52">
        <f>$Y$12*((B83)-$U$5)/$U$6+$Y$13</f>
        <v/>
      </c>
      <c r="M83" s="51">
        <f>1/(1+EXP(-L83))</f>
        <v/>
      </c>
      <c r="N83" s="52">
        <f>$Z$12*((B83)-$U$5)/$U$6+$Z$13</f>
        <v/>
      </c>
      <c r="O83" s="51">
        <f>1/(1+EXP(-N83))</f>
        <v/>
      </c>
      <c r="P83" s="52">
        <f>$AA$12*((B83)-$U$5)/$U$6+$AA$13</f>
        <v/>
      </c>
      <c r="Q83" s="51">
        <f>1/(1+EXP(-P83))</f>
        <v/>
      </c>
      <c r="R83" s="52">
        <f>$AB$12*((B83)-$U$5)/$U$6+$AB$13</f>
        <v/>
      </c>
      <c r="S83" s="51">
        <f>1/(1+EXP(-R83))</f>
        <v/>
      </c>
      <c r="AI83" s="48">
        <f>'4_Seq_Features'!A81</f>
        <v/>
      </c>
      <c r="AJ83" s="55">
        <f>'4_Seq_Features'!G81</f>
        <v/>
      </c>
      <c r="AK83" s="55">
        <f>'4_Seq_Features'!H81</f>
        <v/>
      </c>
      <c r="AL83" s="48">
        <f>'4_Seq_Features'!E81</f>
        <v/>
      </c>
      <c r="AM83" s="52">
        <f>$BD$14*((AJ83)-$BD$5)/$BD$6+$BD$15*((AK83)-$BD$7)/$BD$8+$BD$16</f>
        <v/>
      </c>
      <c r="AN83" s="51">
        <f>1/(1+EXP(-AM83))</f>
        <v/>
      </c>
      <c r="AO83" s="52">
        <f>$BE$14*((AJ83)-$BD$5)/$BD$6+$BE$15*((AK83)-$BD$7)/$BD$8+$BE$16</f>
        <v/>
      </c>
      <c r="AP83" s="51">
        <f>1/(1+EXP(-AO83))</f>
        <v/>
      </c>
      <c r="AQ83" s="52">
        <f>$BF$14*((AJ83)-$BD$5)/$BD$6+$BF$15*((AK83)-$BD$7)/$BD$8+$BF$16</f>
        <v/>
      </c>
      <c r="AR83" s="51">
        <f>1/(1+EXP(-AQ83))</f>
        <v/>
      </c>
      <c r="AS83" s="52">
        <f>$BG$14*((AJ83)-$BD$5)/$BD$6+$BG$15*((AK83)-$BD$7)/$BD$8+$BG$16</f>
        <v/>
      </c>
      <c r="AT83" s="51">
        <f>1/(1+EXP(-AS83))</f>
        <v/>
      </c>
      <c r="AU83" s="52">
        <f>$BH$14*((AJ83)-$BD$5)/$BD$6+$BH$15*((AK83)-$BD$7)/$BD$8+$BH$16</f>
        <v/>
      </c>
      <c r="AV83" s="51">
        <f>1/(1+EXP(-AU83))</f>
        <v/>
      </c>
      <c r="AW83" s="52">
        <f>$BI$14*((AJ83)-$BD$5)/$BD$6+$BI$15*((AK83)-$BD$7)/$BD$8+$BI$16</f>
        <v/>
      </c>
      <c r="AX83" s="51">
        <f>1/(1+EXP(-AW83))</f>
        <v/>
      </c>
      <c r="AY83" s="52">
        <f>$BJ$14*((AJ83)-$BD$5)/$BD$6+$BJ$15*((AK83)-$BD$7)/$BD$8+$BJ$16</f>
        <v/>
      </c>
      <c r="AZ83" s="51">
        <f>1/(1+EXP(-AY83))</f>
        <v/>
      </c>
      <c r="BA83" s="52">
        <f>$BK$14*((AJ83)-$BD$5)/$BD$6+$BK$15*((AK83)-$BD$7)/$BD$8+$BK$16</f>
        <v/>
      </c>
      <c r="BB83" s="51">
        <f>1/(1+EXP(-BA83))</f>
        <v/>
      </c>
      <c r="BM83" s="60">
        <f>SUMPRODUCT((BB$5:BB$899-AL$5:AL$899)*((AK$5:AK$899-$BD$7)/$BD$8))*'2_Params'!$B$15+$BK$15</f>
        <v/>
      </c>
      <c r="BN83" s="60">
        <f>SUMPRODUCT((BB$5:BB$899*(1-BB$5:BB$899))*((AJ$5:AJ$899-$BD$5)/$BD$6)*((AK$5:AK$899-$BD$7)/$BD$8))*'2_Params'!$B$15</f>
        <v/>
      </c>
    </row>
    <row r="84" ht="15" customHeight="1" s="35">
      <c r="A84" s="48">
        <f>'4_Seq_Features'!A82</f>
        <v/>
      </c>
      <c r="B84" s="55">
        <f>'4_Seq_Features'!F82</f>
        <v/>
      </c>
      <c r="C84" s="48">
        <f>'4_Seq_Features'!E82</f>
        <v/>
      </c>
      <c r="D84" s="52">
        <f>$U$12*((B84)-$U$5)/$U$6+$U$13</f>
        <v/>
      </c>
      <c r="E84" s="51">
        <f>1/(1+EXP(-D84))</f>
        <v/>
      </c>
      <c r="F84" s="52">
        <f>$V$12*((B84)-$U$5)/$U$6+$V$13</f>
        <v/>
      </c>
      <c r="G84" s="51">
        <f>1/(1+EXP(-F84))</f>
        <v/>
      </c>
      <c r="H84" s="52">
        <f>$W$12*((B84)-$U$5)/$U$6+$W$13</f>
        <v/>
      </c>
      <c r="I84" s="51">
        <f>1/(1+EXP(-H84))</f>
        <v/>
      </c>
      <c r="J84" s="52">
        <f>$X$12*((B84)-$U$5)/$U$6+$X$13</f>
        <v/>
      </c>
      <c r="K84" s="51">
        <f>1/(1+EXP(-J84))</f>
        <v/>
      </c>
      <c r="L84" s="52">
        <f>$Y$12*((B84)-$U$5)/$U$6+$Y$13</f>
        <v/>
      </c>
      <c r="M84" s="51">
        <f>1/(1+EXP(-L84))</f>
        <v/>
      </c>
      <c r="N84" s="52">
        <f>$Z$12*((B84)-$U$5)/$U$6+$Z$13</f>
        <v/>
      </c>
      <c r="O84" s="51">
        <f>1/(1+EXP(-N84))</f>
        <v/>
      </c>
      <c r="P84" s="52">
        <f>$AA$12*((B84)-$U$5)/$U$6+$AA$13</f>
        <v/>
      </c>
      <c r="Q84" s="51">
        <f>1/(1+EXP(-P84))</f>
        <v/>
      </c>
      <c r="R84" s="52">
        <f>$AB$12*((B84)-$U$5)/$U$6+$AB$13</f>
        <v/>
      </c>
      <c r="S84" s="51">
        <f>1/(1+EXP(-R84))</f>
        <v/>
      </c>
      <c r="AI84" s="48">
        <f>'4_Seq_Features'!A82</f>
        <v/>
      </c>
      <c r="AJ84" s="55">
        <f>'4_Seq_Features'!G82</f>
        <v/>
      </c>
      <c r="AK84" s="55">
        <f>'4_Seq_Features'!H82</f>
        <v/>
      </c>
      <c r="AL84" s="48">
        <f>'4_Seq_Features'!E82</f>
        <v/>
      </c>
      <c r="AM84" s="52">
        <f>$BD$14*((AJ84)-$BD$5)/$BD$6+$BD$15*((AK84)-$BD$7)/$BD$8+$BD$16</f>
        <v/>
      </c>
      <c r="AN84" s="51">
        <f>1/(1+EXP(-AM84))</f>
        <v/>
      </c>
      <c r="AO84" s="52">
        <f>$BE$14*((AJ84)-$BD$5)/$BD$6+$BE$15*((AK84)-$BD$7)/$BD$8+$BE$16</f>
        <v/>
      </c>
      <c r="AP84" s="51">
        <f>1/(1+EXP(-AO84))</f>
        <v/>
      </c>
      <c r="AQ84" s="52">
        <f>$BF$14*((AJ84)-$BD$5)/$BD$6+$BF$15*((AK84)-$BD$7)/$BD$8+$BF$16</f>
        <v/>
      </c>
      <c r="AR84" s="51">
        <f>1/(1+EXP(-AQ84))</f>
        <v/>
      </c>
      <c r="AS84" s="52">
        <f>$BG$14*((AJ84)-$BD$5)/$BD$6+$BG$15*((AK84)-$BD$7)/$BD$8+$BG$16</f>
        <v/>
      </c>
      <c r="AT84" s="51">
        <f>1/(1+EXP(-AS84))</f>
        <v/>
      </c>
      <c r="AU84" s="52">
        <f>$BH$14*((AJ84)-$BD$5)/$BD$6+$BH$15*((AK84)-$BD$7)/$BD$8+$BH$16</f>
        <v/>
      </c>
      <c r="AV84" s="51">
        <f>1/(1+EXP(-AU84))</f>
        <v/>
      </c>
      <c r="AW84" s="52">
        <f>$BI$14*((AJ84)-$BD$5)/$BD$6+$BI$15*((AK84)-$BD$7)/$BD$8+$BI$16</f>
        <v/>
      </c>
      <c r="AX84" s="51">
        <f>1/(1+EXP(-AW84))</f>
        <v/>
      </c>
      <c r="AY84" s="52">
        <f>$BJ$14*((AJ84)-$BD$5)/$BD$6+$BJ$15*((AK84)-$BD$7)/$BD$8+$BJ$16</f>
        <v/>
      </c>
      <c r="AZ84" s="51">
        <f>1/(1+EXP(-AY84))</f>
        <v/>
      </c>
      <c r="BA84" s="52">
        <f>$BK$14*((AJ84)-$BD$5)/$BD$6+$BK$15*((AK84)-$BD$7)/$BD$8+$BK$16</f>
        <v/>
      </c>
      <c r="BB84" s="51">
        <f>1/(1+EXP(-BA84))</f>
        <v/>
      </c>
      <c r="BM84" s="60">
        <f>SUMPRODUCT(BB$5:BB$899-AL$5:AL$899)*'2_Params'!$B$15+0</f>
        <v/>
      </c>
      <c r="BN84" s="60">
        <f>SUMPRODUCT((BB$5:BB$899*(1-BB$5:BB$899))*((AJ$5:AJ$899-$BD$5)/$BD$6)*1)*'2_Params'!$B$15</f>
        <v/>
      </c>
    </row>
    <row r="85" ht="15" customHeight="1" s="35">
      <c r="A85" s="48">
        <f>'4_Seq_Features'!A83</f>
        <v/>
      </c>
      <c r="B85" s="55">
        <f>'4_Seq_Features'!F83</f>
        <v/>
      </c>
      <c r="C85" s="48">
        <f>'4_Seq_Features'!E83</f>
        <v/>
      </c>
      <c r="D85" s="52">
        <f>$U$12*((B85)-$U$5)/$U$6+$U$13</f>
        <v/>
      </c>
      <c r="E85" s="51">
        <f>1/(1+EXP(-D85))</f>
        <v/>
      </c>
      <c r="F85" s="52">
        <f>$V$12*((B85)-$U$5)/$U$6+$V$13</f>
        <v/>
      </c>
      <c r="G85" s="51">
        <f>1/(1+EXP(-F85))</f>
        <v/>
      </c>
      <c r="H85" s="52">
        <f>$W$12*((B85)-$U$5)/$U$6+$W$13</f>
        <v/>
      </c>
      <c r="I85" s="51">
        <f>1/(1+EXP(-H85))</f>
        <v/>
      </c>
      <c r="J85" s="52">
        <f>$X$12*((B85)-$U$5)/$U$6+$X$13</f>
        <v/>
      </c>
      <c r="K85" s="51">
        <f>1/(1+EXP(-J85))</f>
        <v/>
      </c>
      <c r="L85" s="52">
        <f>$Y$12*((B85)-$U$5)/$U$6+$Y$13</f>
        <v/>
      </c>
      <c r="M85" s="51">
        <f>1/(1+EXP(-L85))</f>
        <v/>
      </c>
      <c r="N85" s="52">
        <f>$Z$12*((B85)-$U$5)/$U$6+$Z$13</f>
        <v/>
      </c>
      <c r="O85" s="51">
        <f>1/(1+EXP(-N85))</f>
        <v/>
      </c>
      <c r="P85" s="52">
        <f>$AA$12*((B85)-$U$5)/$U$6+$AA$13</f>
        <v/>
      </c>
      <c r="Q85" s="51">
        <f>1/(1+EXP(-P85))</f>
        <v/>
      </c>
      <c r="R85" s="52">
        <f>$AB$12*((B85)-$U$5)/$U$6+$AB$13</f>
        <v/>
      </c>
      <c r="S85" s="51">
        <f>1/(1+EXP(-R85))</f>
        <v/>
      </c>
      <c r="AI85" s="48">
        <f>'4_Seq_Features'!A83</f>
        <v/>
      </c>
      <c r="AJ85" s="55">
        <f>'4_Seq_Features'!G83</f>
        <v/>
      </c>
      <c r="AK85" s="55">
        <f>'4_Seq_Features'!H83</f>
        <v/>
      </c>
      <c r="AL85" s="48">
        <f>'4_Seq_Features'!E83</f>
        <v/>
      </c>
      <c r="AM85" s="52">
        <f>$BD$14*((AJ85)-$BD$5)/$BD$6+$BD$15*((AK85)-$BD$7)/$BD$8+$BD$16</f>
        <v/>
      </c>
      <c r="AN85" s="51">
        <f>1/(1+EXP(-AM85))</f>
        <v/>
      </c>
      <c r="AO85" s="52">
        <f>$BE$14*((AJ85)-$BD$5)/$BD$6+$BE$15*((AK85)-$BD$7)/$BD$8+$BE$16</f>
        <v/>
      </c>
      <c r="AP85" s="51">
        <f>1/(1+EXP(-AO85))</f>
        <v/>
      </c>
      <c r="AQ85" s="52">
        <f>$BF$14*((AJ85)-$BD$5)/$BD$6+$BF$15*((AK85)-$BD$7)/$BD$8+$BF$16</f>
        <v/>
      </c>
      <c r="AR85" s="51">
        <f>1/(1+EXP(-AQ85))</f>
        <v/>
      </c>
      <c r="AS85" s="52">
        <f>$BG$14*((AJ85)-$BD$5)/$BD$6+$BG$15*((AK85)-$BD$7)/$BD$8+$BG$16</f>
        <v/>
      </c>
      <c r="AT85" s="51">
        <f>1/(1+EXP(-AS85))</f>
        <v/>
      </c>
      <c r="AU85" s="52">
        <f>$BH$14*((AJ85)-$BD$5)/$BD$6+$BH$15*((AK85)-$BD$7)/$BD$8+$BH$16</f>
        <v/>
      </c>
      <c r="AV85" s="51">
        <f>1/(1+EXP(-AU85))</f>
        <v/>
      </c>
      <c r="AW85" s="52">
        <f>$BI$14*((AJ85)-$BD$5)/$BD$6+$BI$15*((AK85)-$BD$7)/$BD$8+$BI$16</f>
        <v/>
      </c>
      <c r="AX85" s="51">
        <f>1/(1+EXP(-AW85))</f>
        <v/>
      </c>
      <c r="AY85" s="52">
        <f>$BJ$14*((AJ85)-$BD$5)/$BD$6+$BJ$15*((AK85)-$BD$7)/$BD$8+$BJ$16</f>
        <v/>
      </c>
      <c r="AZ85" s="51">
        <f>1/(1+EXP(-AY85))</f>
        <v/>
      </c>
      <c r="BA85" s="52">
        <f>$BK$14*((AJ85)-$BD$5)/$BD$6+$BK$15*((AK85)-$BD$7)/$BD$8+$BK$16</f>
        <v/>
      </c>
      <c r="BB85" s="51">
        <f>1/(1+EXP(-BA85))</f>
        <v/>
      </c>
      <c r="BN85" s="60">
        <f>SUMPRODUCT((BB$5:BB$899*(1-BB$5:BB$899))*((AK$5:AK$899-$BD$7)/$BD$8)*((AK$5:AK$899-$BD$7)/$BD$8))*'2_Params'!$B$15+1</f>
        <v/>
      </c>
    </row>
    <row r="86" ht="15" customHeight="1" s="35">
      <c r="A86" s="48">
        <f>'4_Seq_Features'!A84</f>
        <v/>
      </c>
      <c r="B86" s="55">
        <f>'4_Seq_Features'!F84</f>
        <v/>
      </c>
      <c r="C86" s="48">
        <f>'4_Seq_Features'!E84</f>
        <v/>
      </c>
      <c r="D86" s="52">
        <f>$U$12*((B86)-$U$5)/$U$6+$U$13</f>
        <v/>
      </c>
      <c r="E86" s="51">
        <f>1/(1+EXP(-D86))</f>
        <v/>
      </c>
      <c r="F86" s="52">
        <f>$V$12*((B86)-$U$5)/$U$6+$V$13</f>
        <v/>
      </c>
      <c r="G86" s="51">
        <f>1/(1+EXP(-F86))</f>
        <v/>
      </c>
      <c r="H86" s="52">
        <f>$W$12*((B86)-$U$5)/$U$6+$W$13</f>
        <v/>
      </c>
      <c r="I86" s="51">
        <f>1/(1+EXP(-H86))</f>
        <v/>
      </c>
      <c r="J86" s="52">
        <f>$X$12*((B86)-$U$5)/$U$6+$X$13</f>
        <v/>
      </c>
      <c r="K86" s="51">
        <f>1/(1+EXP(-J86))</f>
        <v/>
      </c>
      <c r="L86" s="52">
        <f>$Y$12*((B86)-$U$5)/$U$6+$Y$13</f>
        <v/>
      </c>
      <c r="M86" s="51">
        <f>1/(1+EXP(-L86))</f>
        <v/>
      </c>
      <c r="N86" s="52">
        <f>$Z$12*((B86)-$U$5)/$U$6+$Z$13</f>
        <v/>
      </c>
      <c r="O86" s="51">
        <f>1/(1+EXP(-N86))</f>
        <v/>
      </c>
      <c r="P86" s="52">
        <f>$AA$12*((B86)-$U$5)/$U$6+$AA$13</f>
        <v/>
      </c>
      <c r="Q86" s="51">
        <f>1/(1+EXP(-P86))</f>
        <v/>
      </c>
      <c r="R86" s="52">
        <f>$AB$12*((B86)-$U$5)/$U$6+$AB$13</f>
        <v/>
      </c>
      <c r="S86" s="51">
        <f>1/(1+EXP(-R86))</f>
        <v/>
      </c>
      <c r="AI86" s="48">
        <f>'4_Seq_Features'!A84</f>
        <v/>
      </c>
      <c r="AJ86" s="55">
        <f>'4_Seq_Features'!G84</f>
        <v/>
      </c>
      <c r="AK86" s="55">
        <f>'4_Seq_Features'!H84</f>
        <v/>
      </c>
      <c r="AL86" s="48">
        <f>'4_Seq_Features'!E84</f>
        <v/>
      </c>
      <c r="AM86" s="52">
        <f>$BD$14*((AJ86)-$BD$5)/$BD$6+$BD$15*((AK86)-$BD$7)/$BD$8+$BD$16</f>
        <v/>
      </c>
      <c r="AN86" s="51">
        <f>1/(1+EXP(-AM86))</f>
        <v/>
      </c>
      <c r="AO86" s="52">
        <f>$BE$14*((AJ86)-$BD$5)/$BD$6+$BE$15*((AK86)-$BD$7)/$BD$8+$BE$16</f>
        <v/>
      </c>
      <c r="AP86" s="51">
        <f>1/(1+EXP(-AO86))</f>
        <v/>
      </c>
      <c r="AQ86" s="52">
        <f>$BF$14*((AJ86)-$BD$5)/$BD$6+$BF$15*((AK86)-$BD$7)/$BD$8+$BF$16</f>
        <v/>
      </c>
      <c r="AR86" s="51">
        <f>1/(1+EXP(-AQ86))</f>
        <v/>
      </c>
      <c r="AS86" s="52">
        <f>$BG$14*((AJ86)-$BD$5)/$BD$6+$BG$15*((AK86)-$BD$7)/$BD$8+$BG$16</f>
        <v/>
      </c>
      <c r="AT86" s="51">
        <f>1/(1+EXP(-AS86))</f>
        <v/>
      </c>
      <c r="AU86" s="52">
        <f>$BH$14*((AJ86)-$BD$5)/$BD$6+$BH$15*((AK86)-$BD$7)/$BD$8+$BH$16</f>
        <v/>
      </c>
      <c r="AV86" s="51">
        <f>1/(1+EXP(-AU86))</f>
        <v/>
      </c>
      <c r="AW86" s="52">
        <f>$BI$14*((AJ86)-$BD$5)/$BD$6+$BI$15*((AK86)-$BD$7)/$BD$8+$BI$16</f>
        <v/>
      </c>
      <c r="AX86" s="51">
        <f>1/(1+EXP(-AW86))</f>
        <v/>
      </c>
      <c r="AY86" s="52">
        <f>$BJ$14*((AJ86)-$BD$5)/$BD$6+$BJ$15*((AK86)-$BD$7)/$BD$8+$BJ$16</f>
        <v/>
      </c>
      <c r="AZ86" s="51">
        <f>1/(1+EXP(-AY86))</f>
        <v/>
      </c>
      <c r="BA86" s="52">
        <f>$BK$14*((AJ86)-$BD$5)/$BD$6+$BK$15*((AK86)-$BD$7)/$BD$8+$BK$16</f>
        <v/>
      </c>
      <c r="BB86" s="51">
        <f>1/(1+EXP(-BA86))</f>
        <v/>
      </c>
      <c r="BN86" s="60">
        <f>SUMPRODUCT((BB$5:BB$899*(1-BB$5:BB$899))*((AK$5:AK$899-$BD$7)/$BD$8)*1)*'2_Params'!$B$15</f>
        <v/>
      </c>
    </row>
    <row r="87" ht="15" customHeight="1" s="35">
      <c r="A87" s="48">
        <f>'4_Seq_Features'!A85</f>
        <v/>
      </c>
      <c r="B87" s="55">
        <f>'4_Seq_Features'!F85</f>
        <v/>
      </c>
      <c r="C87" s="48">
        <f>'4_Seq_Features'!E85</f>
        <v/>
      </c>
      <c r="D87" s="52">
        <f>$U$12*((B87)-$U$5)/$U$6+$U$13</f>
        <v/>
      </c>
      <c r="E87" s="51">
        <f>1/(1+EXP(-D87))</f>
        <v/>
      </c>
      <c r="F87" s="52">
        <f>$V$12*((B87)-$U$5)/$U$6+$V$13</f>
        <v/>
      </c>
      <c r="G87" s="51">
        <f>1/(1+EXP(-F87))</f>
        <v/>
      </c>
      <c r="H87" s="52">
        <f>$W$12*((B87)-$U$5)/$U$6+$W$13</f>
        <v/>
      </c>
      <c r="I87" s="51">
        <f>1/(1+EXP(-H87))</f>
        <v/>
      </c>
      <c r="J87" s="52">
        <f>$X$12*((B87)-$U$5)/$U$6+$X$13</f>
        <v/>
      </c>
      <c r="K87" s="51">
        <f>1/(1+EXP(-J87))</f>
        <v/>
      </c>
      <c r="L87" s="52">
        <f>$Y$12*((B87)-$U$5)/$U$6+$Y$13</f>
        <v/>
      </c>
      <c r="M87" s="51">
        <f>1/(1+EXP(-L87))</f>
        <v/>
      </c>
      <c r="N87" s="52">
        <f>$Z$12*((B87)-$U$5)/$U$6+$Z$13</f>
        <v/>
      </c>
      <c r="O87" s="51">
        <f>1/(1+EXP(-N87))</f>
        <v/>
      </c>
      <c r="P87" s="52">
        <f>$AA$12*((B87)-$U$5)/$U$6+$AA$13</f>
        <v/>
      </c>
      <c r="Q87" s="51">
        <f>1/(1+EXP(-P87))</f>
        <v/>
      </c>
      <c r="R87" s="52">
        <f>$AB$12*((B87)-$U$5)/$U$6+$AB$13</f>
        <v/>
      </c>
      <c r="S87" s="51">
        <f>1/(1+EXP(-R87))</f>
        <v/>
      </c>
      <c r="AI87" s="48">
        <f>'4_Seq_Features'!A85</f>
        <v/>
      </c>
      <c r="AJ87" s="55">
        <f>'4_Seq_Features'!G85</f>
        <v/>
      </c>
      <c r="AK87" s="55">
        <f>'4_Seq_Features'!H85</f>
        <v/>
      </c>
      <c r="AL87" s="48">
        <f>'4_Seq_Features'!E85</f>
        <v/>
      </c>
      <c r="AM87" s="52">
        <f>$BD$14*((AJ87)-$BD$5)/$BD$6+$BD$15*((AK87)-$BD$7)/$BD$8+$BD$16</f>
        <v/>
      </c>
      <c r="AN87" s="51">
        <f>1/(1+EXP(-AM87))</f>
        <v/>
      </c>
      <c r="AO87" s="52">
        <f>$BE$14*((AJ87)-$BD$5)/$BD$6+$BE$15*((AK87)-$BD$7)/$BD$8+$BE$16</f>
        <v/>
      </c>
      <c r="AP87" s="51">
        <f>1/(1+EXP(-AO87))</f>
        <v/>
      </c>
      <c r="AQ87" s="52">
        <f>$BF$14*((AJ87)-$BD$5)/$BD$6+$BF$15*((AK87)-$BD$7)/$BD$8+$BF$16</f>
        <v/>
      </c>
      <c r="AR87" s="51">
        <f>1/(1+EXP(-AQ87))</f>
        <v/>
      </c>
      <c r="AS87" s="52">
        <f>$BG$14*((AJ87)-$BD$5)/$BD$6+$BG$15*((AK87)-$BD$7)/$BD$8+$BG$16</f>
        <v/>
      </c>
      <c r="AT87" s="51">
        <f>1/(1+EXP(-AS87))</f>
        <v/>
      </c>
      <c r="AU87" s="52">
        <f>$BH$14*((AJ87)-$BD$5)/$BD$6+$BH$15*((AK87)-$BD$7)/$BD$8+$BH$16</f>
        <v/>
      </c>
      <c r="AV87" s="51">
        <f>1/(1+EXP(-AU87))</f>
        <v/>
      </c>
      <c r="AW87" s="52">
        <f>$BI$14*((AJ87)-$BD$5)/$BD$6+$BI$15*((AK87)-$BD$7)/$BD$8+$BI$16</f>
        <v/>
      </c>
      <c r="AX87" s="51">
        <f>1/(1+EXP(-AW87))</f>
        <v/>
      </c>
      <c r="AY87" s="52">
        <f>$BJ$14*((AJ87)-$BD$5)/$BD$6+$BJ$15*((AK87)-$BD$7)/$BD$8+$BJ$16</f>
        <v/>
      </c>
      <c r="AZ87" s="51">
        <f>1/(1+EXP(-AY87))</f>
        <v/>
      </c>
      <c r="BA87" s="52">
        <f>$BK$14*((AJ87)-$BD$5)/$BD$6+$BK$15*((AK87)-$BD$7)/$BD$8+$BK$16</f>
        <v/>
      </c>
      <c r="BB87" s="51">
        <f>1/(1+EXP(-BA87))</f>
        <v/>
      </c>
      <c r="BN87" s="60">
        <f>SUMPRODUCT((BB$5:BB$899*(1-BB$5:BB$899))*1*1)*'2_Params'!$B$15</f>
        <v/>
      </c>
    </row>
    <row r="88" ht="15" customHeight="1" s="35">
      <c r="A88" s="48">
        <f>'4_Seq_Features'!A86</f>
        <v/>
      </c>
      <c r="B88" s="55">
        <f>'4_Seq_Features'!F86</f>
        <v/>
      </c>
      <c r="C88" s="48">
        <f>'4_Seq_Features'!E86</f>
        <v/>
      </c>
      <c r="D88" s="52">
        <f>$U$12*((B88)-$U$5)/$U$6+$U$13</f>
        <v/>
      </c>
      <c r="E88" s="51">
        <f>1/(1+EXP(-D88))</f>
        <v/>
      </c>
      <c r="F88" s="52">
        <f>$V$12*((B88)-$U$5)/$U$6+$V$13</f>
        <v/>
      </c>
      <c r="G88" s="51">
        <f>1/(1+EXP(-F88))</f>
        <v/>
      </c>
      <c r="H88" s="52">
        <f>$W$12*((B88)-$U$5)/$U$6+$W$13</f>
        <v/>
      </c>
      <c r="I88" s="51">
        <f>1/(1+EXP(-H88))</f>
        <v/>
      </c>
      <c r="J88" s="52">
        <f>$X$12*((B88)-$U$5)/$U$6+$X$13</f>
        <v/>
      </c>
      <c r="K88" s="51">
        <f>1/(1+EXP(-J88))</f>
        <v/>
      </c>
      <c r="L88" s="52">
        <f>$Y$12*((B88)-$U$5)/$U$6+$Y$13</f>
        <v/>
      </c>
      <c r="M88" s="51">
        <f>1/(1+EXP(-L88))</f>
        <v/>
      </c>
      <c r="N88" s="52">
        <f>$Z$12*((B88)-$U$5)/$U$6+$Z$13</f>
        <v/>
      </c>
      <c r="O88" s="51">
        <f>1/(1+EXP(-N88))</f>
        <v/>
      </c>
      <c r="P88" s="52">
        <f>$AA$12*((B88)-$U$5)/$U$6+$AA$13</f>
        <v/>
      </c>
      <c r="Q88" s="51">
        <f>1/(1+EXP(-P88))</f>
        <v/>
      </c>
      <c r="R88" s="52">
        <f>$AB$12*((B88)-$U$5)/$U$6+$AB$13</f>
        <v/>
      </c>
      <c r="S88" s="51">
        <f>1/(1+EXP(-R88))</f>
        <v/>
      </c>
      <c r="AI88" s="48">
        <f>'4_Seq_Features'!A86</f>
        <v/>
      </c>
      <c r="AJ88" s="55">
        <f>'4_Seq_Features'!G86</f>
        <v/>
      </c>
      <c r="AK88" s="55">
        <f>'4_Seq_Features'!H86</f>
        <v/>
      </c>
      <c r="AL88" s="48">
        <f>'4_Seq_Features'!E86</f>
        <v/>
      </c>
      <c r="AM88" s="52">
        <f>$BD$14*((AJ88)-$BD$5)/$BD$6+$BD$15*((AK88)-$BD$7)/$BD$8+$BD$16</f>
        <v/>
      </c>
      <c r="AN88" s="51">
        <f>1/(1+EXP(-AM88))</f>
        <v/>
      </c>
      <c r="AO88" s="52">
        <f>$BE$14*((AJ88)-$BD$5)/$BD$6+$BE$15*((AK88)-$BD$7)/$BD$8+$BE$16</f>
        <v/>
      </c>
      <c r="AP88" s="51">
        <f>1/(1+EXP(-AO88))</f>
        <v/>
      </c>
      <c r="AQ88" s="52">
        <f>$BF$14*((AJ88)-$BD$5)/$BD$6+$BF$15*((AK88)-$BD$7)/$BD$8+$BF$16</f>
        <v/>
      </c>
      <c r="AR88" s="51">
        <f>1/(1+EXP(-AQ88))</f>
        <v/>
      </c>
      <c r="AS88" s="52">
        <f>$BG$14*((AJ88)-$BD$5)/$BD$6+$BG$15*((AK88)-$BD$7)/$BD$8+$BG$16</f>
        <v/>
      </c>
      <c r="AT88" s="51">
        <f>1/(1+EXP(-AS88))</f>
        <v/>
      </c>
      <c r="AU88" s="52">
        <f>$BH$14*((AJ88)-$BD$5)/$BD$6+$BH$15*((AK88)-$BD$7)/$BD$8+$BH$16</f>
        <v/>
      </c>
      <c r="AV88" s="51">
        <f>1/(1+EXP(-AU88))</f>
        <v/>
      </c>
      <c r="AW88" s="52">
        <f>$BI$14*((AJ88)-$BD$5)/$BD$6+$BI$15*((AK88)-$BD$7)/$BD$8+$BI$16</f>
        <v/>
      </c>
      <c r="AX88" s="51">
        <f>1/(1+EXP(-AW88))</f>
        <v/>
      </c>
      <c r="AY88" s="52">
        <f>$BJ$14*((AJ88)-$BD$5)/$BD$6+$BJ$15*((AK88)-$BD$7)/$BD$8+$BJ$16</f>
        <v/>
      </c>
      <c r="AZ88" s="51">
        <f>1/(1+EXP(-AY88))</f>
        <v/>
      </c>
      <c r="BA88" s="52">
        <f>$BK$14*((AJ88)-$BD$5)/$BD$6+$BK$15*((AK88)-$BD$7)/$BD$8+$BK$16</f>
        <v/>
      </c>
      <c r="BB88" s="51">
        <f>1/(1+EXP(-BA88))</f>
        <v/>
      </c>
    </row>
    <row r="89" ht="15" customHeight="1" s="35">
      <c r="A89" s="48">
        <f>'4_Seq_Features'!A87</f>
        <v/>
      </c>
      <c r="B89" s="55">
        <f>'4_Seq_Features'!F87</f>
        <v/>
      </c>
      <c r="C89" s="48">
        <f>'4_Seq_Features'!E87</f>
        <v/>
      </c>
      <c r="D89" s="52">
        <f>$U$12*((B89)-$U$5)/$U$6+$U$13</f>
        <v/>
      </c>
      <c r="E89" s="51">
        <f>1/(1+EXP(-D89))</f>
        <v/>
      </c>
      <c r="F89" s="52">
        <f>$V$12*((B89)-$U$5)/$U$6+$V$13</f>
        <v/>
      </c>
      <c r="G89" s="51">
        <f>1/(1+EXP(-F89))</f>
        <v/>
      </c>
      <c r="H89" s="52">
        <f>$W$12*((B89)-$U$5)/$U$6+$W$13</f>
        <v/>
      </c>
      <c r="I89" s="51">
        <f>1/(1+EXP(-H89))</f>
        <v/>
      </c>
      <c r="J89" s="52">
        <f>$X$12*((B89)-$U$5)/$U$6+$X$13</f>
        <v/>
      </c>
      <c r="K89" s="51">
        <f>1/(1+EXP(-J89))</f>
        <v/>
      </c>
      <c r="L89" s="52">
        <f>$Y$12*((B89)-$U$5)/$U$6+$Y$13</f>
        <v/>
      </c>
      <c r="M89" s="51">
        <f>1/(1+EXP(-L89))</f>
        <v/>
      </c>
      <c r="N89" s="52">
        <f>$Z$12*((B89)-$U$5)/$U$6+$Z$13</f>
        <v/>
      </c>
      <c r="O89" s="51">
        <f>1/(1+EXP(-N89))</f>
        <v/>
      </c>
      <c r="P89" s="52">
        <f>$AA$12*((B89)-$U$5)/$U$6+$AA$13</f>
        <v/>
      </c>
      <c r="Q89" s="51">
        <f>1/(1+EXP(-P89))</f>
        <v/>
      </c>
      <c r="R89" s="52">
        <f>$AB$12*((B89)-$U$5)/$U$6+$AB$13</f>
        <v/>
      </c>
      <c r="S89" s="51">
        <f>1/(1+EXP(-R89))</f>
        <v/>
      </c>
      <c r="AI89" s="48">
        <f>'4_Seq_Features'!A87</f>
        <v/>
      </c>
      <c r="AJ89" s="55">
        <f>'4_Seq_Features'!G87</f>
        <v/>
      </c>
      <c r="AK89" s="55">
        <f>'4_Seq_Features'!H87</f>
        <v/>
      </c>
      <c r="AL89" s="48">
        <f>'4_Seq_Features'!E87</f>
        <v/>
      </c>
      <c r="AM89" s="52">
        <f>$BD$14*((AJ89)-$BD$5)/$BD$6+$BD$15*((AK89)-$BD$7)/$BD$8+$BD$16</f>
        <v/>
      </c>
      <c r="AN89" s="51">
        <f>1/(1+EXP(-AM89))</f>
        <v/>
      </c>
      <c r="AO89" s="52">
        <f>$BE$14*((AJ89)-$BD$5)/$BD$6+$BE$15*((AK89)-$BD$7)/$BD$8+$BE$16</f>
        <v/>
      </c>
      <c r="AP89" s="51">
        <f>1/(1+EXP(-AO89))</f>
        <v/>
      </c>
      <c r="AQ89" s="52">
        <f>$BF$14*((AJ89)-$BD$5)/$BD$6+$BF$15*((AK89)-$BD$7)/$BD$8+$BF$16</f>
        <v/>
      </c>
      <c r="AR89" s="51">
        <f>1/(1+EXP(-AQ89))</f>
        <v/>
      </c>
      <c r="AS89" s="52">
        <f>$BG$14*((AJ89)-$BD$5)/$BD$6+$BG$15*((AK89)-$BD$7)/$BD$8+$BG$16</f>
        <v/>
      </c>
      <c r="AT89" s="51">
        <f>1/(1+EXP(-AS89))</f>
        <v/>
      </c>
      <c r="AU89" s="52">
        <f>$BH$14*((AJ89)-$BD$5)/$BD$6+$BH$15*((AK89)-$BD$7)/$BD$8+$BH$16</f>
        <v/>
      </c>
      <c r="AV89" s="51">
        <f>1/(1+EXP(-AU89))</f>
        <v/>
      </c>
      <c r="AW89" s="52">
        <f>$BI$14*((AJ89)-$BD$5)/$BD$6+$BI$15*((AK89)-$BD$7)/$BD$8+$BI$16</f>
        <v/>
      </c>
      <c r="AX89" s="51">
        <f>1/(1+EXP(-AW89))</f>
        <v/>
      </c>
      <c r="AY89" s="52">
        <f>$BJ$14*((AJ89)-$BD$5)/$BD$6+$BJ$15*((AK89)-$BD$7)/$BD$8+$BJ$16</f>
        <v/>
      </c>
      <c r="AZ89" s="51">
        <f>1/(1+EXP(-AY89))</f>
        <v/>
      </c>
      <c r="BA89" s="52">
        <f>$BK$14*((AJ89)-$BD$5)/$BD$6+$BK$15*((AK89)-$BD$7)/$BD$8+$BK$16</f>
        <v/>
      </c>
      <c r="BB89" s="51">
        <f>1/(1+EXP(-BA89))</f>
        <v/>
      </c>
    </row>
    <row r="90" ht="15" customHeight="1" s="35">
      <c r="A90" s="48">
        <f>'4_Seq_Features'!A88</f>
        <v/>
      </c>
      <c r="B90" s="55">
        <f>'4_Seq_Features'!F88</f>
        <v/>
      </c>
      <c r="C90" s="48">
        <f>'4_Seq_Features'!E88</f>
        <v/>
      </c>
      <c r="D90" s="52">
        <f>$U$12*((B90)-$U$5)/$U$6+$U$13</f>
        <v/>
      </c>
      <c r="E90" s="51">
        <f>1/(1+EXP(-D90))</f>
        <v/>
      </c>
      <c r="F90" s="52">
        <f>$V$12*((B90)-$U$5)/$U$6+$V$13</f>
        <v/>
      </c>
      <c r="G90" s="51">
        <f>1/(1+EXP(-F90))</f>
        <v/>
      </c>
      <c r="H90" s="52">
        <f>$W$12*((B90)-$U$5)/$U$6+$W$13</f>
        <v/>
      </c>
      <c r="I90" s="51">
        <f>1/(1+EXP(-H90))</f>
        <v/>
      </c>
      <c r="J90" s="52">
        <f>$X$12*((B90)-$U$5)/$U$6+$X$13</f>
        <v/>
      </c>
      <c r="K90" s="51">
        <f>1/(1+EXP(-J90))</f>
        <v/>
      </c>
      <c r="L90" s="52">
        <f>$Y$12*((B90)-$U$5)/$U$6+$Y$13</f>
        <v/>
      </c>
      <c r="M90" s="51">
        <f>1/(1+EXP(-L90))</f>
        <v/>
      </c>
      <c r="N90" s="52">
        <f>$Z$12*((B90)-$U$5)/$U$6+$Z$13</f>
        <v/>
      </c>
      <c r="O90" s="51">
        <f>1/(1+EXP(-N90))</f>
        <v/>
      </c>
      <c r="P90" s="52">
        <f>$AA$12*((B90)-$U$5)/$U$6+$AA$13</f>
        <v/>
      </c>
      <c r="Q90" s="51">
        <f>1/(1+EXP(-P90))</f>
        <v/>
      </c>
      <c r="R90" s="52">
        <f>$AB$12*((B90)-$U$5)/$U$6+$AB$13</f>
        <v/>
      </c>
      <c r="S90" s="51">
        <f>1/(1+EXP(-R90))</f>
        <v/>
      </c>
      <c r="AI90" s="48">
        <f>'4_Seq_Features'!A88</f>
        <v/>
      </c>
      <c r="AJ90" s="55">
        <f>'4_Seq_Features'!G88</f>
        <v/>
      </c>
      <c r="AK90" s="55">
        <f>'4_Seq_Features'!H88</f>
        <v/>
      </c>
      <c r="AL90" s="48">
        <f>'4_Seq_Features'!E88</f>
        <v/>
      </c>
      <c r="AM90" s="52">
        <f>$BD$14*((AJ90)-$BD$5)/$BD$6+$BD$15*((AK90)-$BD$7)/$BD$8+$BD$16</f>
        <v/>
      </c>
      <c r="AN90" s="51">
        <f>1/(1+EXP(-AM90))</f>
        <v/>
      </c>
      <c r="AO90" s="52">
        <f>$BE$14*((AJ90)-$BD$5)/$BD$6+$BE$15*((AK90)-$BD$7)/$BD$8+$BE$16</f>
        <v/>
      </c>
      <c r="AP90" s="51">
        <f>1/(1+EXP(-AO90))</f>
        <v/>
      </c>
      <c r="AQ90" s="52">
        <f>$BF$14*((AJ90)-$BD$5)/$BD$6+$BF$15*((AK90)-$BD$7)/$BD$8+$BF$16</f>
        <v/>
      </c>
      <c r="AR90" s="51">
        <f>1/(1+EXP(-AQ90))</f>
        <v/>
      </c>
      <c r="AS90" s="52">
        <f>$BG$14*((AJ90)-$BD$5)/$BD$6+$BG$15*((AK90)-$BD$7)/$BD$8+$BG$16</f>
        <v/>
      </c>
      <c r="AT90" s="51">
        <f>1/(1+EXP(-AS90))</f>
        <v/>
      </c>
      <c r="AU90" s="52">
        <f>$BH$14*((AJ90)-$BD$5)/$BD$6+$BH$15*((AK90)-$BD$7)/$BD$8+$BH$16</f>
        <v/>
      </c>
      <c r="AV90" s="51">
        <f>1/(1+EXP(-AU90))</f>
        <v/>
      </c>
      <c r="AW90" s="52">
        <f>$BI$14*((AJ90)-$BD$5)/$BD$6+$BI$15*((AK90)-$BD$7)/$BD$8+$BI$16</f>
        <v/>
      </c>
      <c r="AX90" s="51">
        <f>1/(1+EXP(-AW90))</f>
        <v/>
      </c>
      <c r="AY90" s="52">
        <f>$BJ$14*((AJ90)-$BD$5)/$BD$6+$BJ$15*((AK90)-$BD$7)/$BD$8+$BJ$16</f>
        <v/>
      </c>
      <c r="AZ90" s="51">
        <f>1/(1+EXP(-AY90))</f>
        <v/>
      </c>
      <c r="BA90" s="52">
        <f>$BK$14*((AJ90)-$BD$5)/$BD$6+$BK$15*((AK90)-$BD$7)/$BD$8+$BK$16</f>
        <v/>
      </c>
      <c r="BB90" s="51">
        <f>1/(1+EXP(-BA90))</f>
        <v/>
      </c>
    </row>
    <row r="91" ht="15" customHeight="1" s="35">
      <c r="A91" s="48">
        <f>'4_Seq_Features'!A89</f>
        <v/>
      </c>
      <c r="B91" s="55">
        <f>'4_Seq_Features'!F89</f>
        <v/>
      </c>
      <c r="C91" s="48">
        <f>'4_Seq_Features'!E89</f>
        <v/>
      </c>
      <c r="D91" s="52">
        <f>$U$12*((B91)-$U$5)/$U$6+$U$13</f>
        <v/>
      </c>
      <c r="E91" s="51">
        <f>1/(1+EXP(-D91))</f>
        <v/>
      </c>
      <c r="F91" s="52">
        <f>$V$12*((B91)-$U$5)/$U$6+$V$13</f>
        <v/>
      </c>
      <c r="G91" s="51">
        <f>1/(1+EXP(-F91))</f>
        <v/>
      </c>
      <c r="H91" s="52">
        <f>$W$12*((B91)-$U$5)/$U$6+$W$13</f>
        <v/>
      </c>
      <c r="I91" s="51">
        <f>1/(1+EXP(-H91))</f>
        <v/>
      </c>
      <c r="J91" s="52">
        <f>$X$12*((B91)-$U$5)/$U$6+$X$13</f>
        <v/>
      </c>
      <c r="K91" s="51">
        <f>1/(1+EXP(-J91))</f>
        <v/>
      </c>
      <c r="L91" s="52">
        <f>$Y$12*((B91)-$U$5)/$U$6+$Y$13</f>
        <v/>
      </c>
      <c r="M91" s="51">
        <f>1/(1+EXP(-L91))</f>
        <v/>
      </c>
      <c r="N91" s="52">
        <f>$Z$12*((B91)-$U$5)/$U$6+$Z$13</f>
        <v/>
      </c>
      <c r="O91" s="51">
        <f>1/(1+EXP(-N91))</f>
        <v/>
      </c>
      <c r="P91" s="52">
        <f>$AA$12*((B91)-$U$5)/$U$6+$AA$13</f>
        <v/>
      </c>
      <c r="Q91" s="51">
        <f>1/(1+EXP(-P91))</f>
        <v/>
      </c>
      <c r="R91" s="52">
        <f>$AB$12*((B91)-$U$5)/$U$6+$AB$13</f>
        <v/>
      </c>
      <c r="S91" s="51">
        <f>1/(1+EXP(-R91))</f>
        <v/>
      </c>
      <c r="AI91" s="48">
        <f>'4_Seq_Features'!A89</f>
        <v/>
      </c>
      <c r="AJ91" s="55">
        <f>'4_Seq_Features'!G89</f>
        <v/>
      </c>
      <c r="AK91" s="55">
        <f>'4_Seq_Features'!H89</f>
        <v/>
      </c>
      <c r="AL91" s="48">
        <f>'4_Seq_Features'!E89</f>
        <v/>
      </c>
      <c r="AM91" s="52">
        <f>$BD$14*((AJ91)-$BD$5)/$BD$6+$BD$15*((AK91)-$BD$7)/$BD$8+$BD$16</f>
        <v/>
      </c>
      <c r="AN91" s="51">
        <f>1/(1+EXP(-AM91))</f>
        <v/>
      </c>
      <c r="AO91" s="52">
        <f>$BE$14*((AJ91)-$BD$5)/$BD$6+$BE$15*((AK91)-$BD$7)/$BD$8+$BE$16</f>
        <v/>
      </c>
      <c r="AP91" s="51">
        <f>1/(1+EXP(-AO91))</f>
        <v/>
      </c>
      <c r="AQ91" s="52">
        <f>$BF$14*((AJ91)-$BD$5)/$BD$6+$BF$15*((AK91)-$BD$7)/$BD$8+$BF$16</f>
        <v/>
      </c>
      <c r="AR91" s="51">
        <f>1/(1+EXP(-AQ91))</f>
        <v/>
      </c>
      <c r="AS91" s="52">
        <f>$BG$14*((AJ91)-$BD$5)/$BD$6+$BG$15*((AK91)-$BD$7)/$BD$8+$BG$16</f>
        <v/>
      </c>
      <c r="AT91" s="51">
        <f>1/(1+EXP(-AS91))</f>
        <v/>
      </c>
      <c r="AU91" s="52">
        <f>$BH$14*((AJ91)-$BD$5)/$BD$6+$BH$15*((AK91)-$BD$7)/$BD$8+$BH$16</f>
        <v/>
      </c>
      <c r="AV91" s="51">
        <f>1/(1+EXP(-AU91))</f>
        <v/>
      </c>
      <c r="AW91" s="52">
        <f>$BI$14*((AJ91)-$BD$5)/$BD$6+$BI$15*((AK91)-$BD$7)/$BD$8+$BI$16</f>
        <v/>
      </c>
      <c r="AX91" s="51">
        <f>1/(1+EXP(-AW91))</f>
        <v/>
      </c>
      <c r="AY91" s="52">
        <f>$BJ$14*((AJ91)-$BD$5)/$BD$6+$BJ$15*((AK91)-$BD$7)/$BD$8+$BJ$16</f>
        <v/>
      </c>
      <c r="AZ91" s="51">
        <f>1/(1+EXP(-AY91))</f>
        <v/>
      </c>
      <c r="BA91" s="52">
        <f>$BK$14*((AJ91)-$BD$5)/$BD$6+$BK$15*((AK91)-$BD$7)/$BD$8+$BK$16</f>
        <v/>
      </c>
      <c r="BB91" s="51">
        <f>1/(1+EXP(-BA91))</f>
        <v/>
      </c>
    </row>
    <row r="92" ht="15" customHeight="1" s="35">
      <c r="A92" s="48">
        <f>'4_Seq_Features'!A90</f>
        <v/>
      </c>
      <c r="B92" s="55">
        <f>'4_Seq_Features'!F90</f>
        <v/>
      </c>
      <c r="C92" s="48">
        <f>'4_Seq_Features'!E90</f>
        <v/>
      </c>
      <c r="D92" s="52">
        <f>$U$12*((B92)-$U$5)/$U$6+$U$13</f>
        <v/>
      </c>
      <c r="E92" s="51">
        <f>1/(1+EXP(-D92))</f>
        <v/>
      </c>
      <c r="F92" s="52">
        <f>$V$12*((B92)-$U$5)/$U$6+$V$13</f>
        <v/>
      </c>
      <c r="G92" s="51">
        <f>1/(1+EXP(-F92))</f>
        <v/>
      </c>
      <c r="H92" s="52">
        <f>$W$12*((B92)-$U$5)/$U$6+$W$13</f>
        <v/>
      </c>
      <c r="I92" s="51">
        <f>1/(1+EXP(-H92))</f>
        <v/>
      </c>
      <c r="J92" s="52">
        <f>$X$12*((B92)-$U$5)/$U$6+$X$13</f>
        <v/>
      </c>
      <c r="K92" s="51">
        <f>1/(1+EXP(-J92))</f>
        <v/>
      </c>
      <c r="L92" s="52">
        <f>$Y$12*((B92)-$U$5)/$U$6+$Y$13</f>
        <v/>
      </c>
      <c r="M92" s="51">
        <f>1/(1+EXP(-L92))</f>
        <v/>
      </c>
      <c r="N92" s="52">
        <f>$Z$12*((B92)-$U$5)/$U$6+$Z$13</f>
        <v/>
      </c>
      <c r="O92" s="51">
        <f>1/(1+EXP(-N92))</f>
        <v/>
      </c>
      <c r="P92" s="52">
        <f>$AA$12*((B92)-$U$5)/$U$6+$AA$13</f>
        <v/>
      </c>
      <c r="Q92" s="51">
        <f>1/(1+EXP(-P92))</f>
        <v/>
      </c>
      <c r="R92" s="52">
        <f>$AB$12*((B92)-$U$5)/$U$6+$AB$13</f>
        <v/>
      </c>
      <c r="S92" s="51">
        <f>1/(1+EXP(-R92))</f>
        <v/>
      </c>
      <c r="AI92" s="48">
        <f>'4_Seq_Features'!A90</f>
        <v/>
      </c>
      <c r="AJ92" s="55">
        <f>'4_Seq_Features'!G90</f>
        <v/>
      </c>
      <c r="AK92" s="55">
        <f>'4_Seq_Features'!H90</f>
        <v/>
      </c>
      <c r="AL92" s="48">
        <f>'4_Seq_Features'!E90</f>
        <v/>
      </c>
      <c r="AM92" s="52">
        <f>$BD$14*((AJ92)-$BD$5)/$BD$6+$BD$15*((AK92)-$BD$7)/$BD$8+$BD$16</f>
        <v/>
      </c>
      <c r="AN92" s="51">
        <f>1/(1+EXP(-AM92))</f>
        <v/>
      </c>
      <c r="AO92" s="52">
        <f>$BE$14*((AJ92)-$BD$5)/$BD$6+$BE$15*((AK92)-$BD$7)/$BD$8+$BE$16</f>
        <v/>
      </c>
      <c r="AP92" s="51">
        <f>1/(1+EXP(-AO92))</f>
        <v/>
      </c>
      <c r="AQ92" s="52">
        <f>$BF$14*((AJ92)-$BD$5)/$BD$6+$BF$15*((AK92)-$BD$7)/$BD$8+$BF$16</f>
        <v/>
      </c>
      <c r="AR92" s="51">
        <f>1/(1+EXP(-AQ92))</f>
        <v/>
      </c>
      <c r="AS92" s="52">
        <f>$BG$14*((AJ92)-$BD$5)/$BD$6+$BG$15*((AK92)-$BD$7)/$BD$8+$BG$16</f>
        <v/>
      </c>
      <c r="AT92" s="51">
        <f>1/(1+EXP(-AS92))</f>
        <v/>
      </c>
      <c r="AU92" s="52">
        <f>$BH$14*((AJ92)-$BD$5)/$BD$6+$BH$15*((AK92)-$BD$7)/$BD$8+$BH$16</f>
        <v/>
      </c>
      <c r="AV92" s="51">
        <f>1/(1+EXP(-AU92))</f>
        <v/>
      </c>
      <c r="AW92" s="52">
        <f>$BI$14*((AJ92)-$BD$5)/$BD$6+$BI$15*((AK92)-$BD$7)/$BD$8+$BI$16</f>
        <v/>
      </c>
      <c r="AX92" s="51">
        <f>1/(1+EXP(-AW92))</f>
        <v/>
      </c>
      <c r="AY92" s="52">
        <f>$BJ$14*((AJ92)-$BD$5)/$BD$6+$BJ$15*((AK92)-$BD$7)/$BD$8+$BJ$16</f>
        <v/>
      </c>
      <c r="AZ92" s="51">
        <f>1/(1+EXP(-AY92))</f>
        <v/>
      </c>
      <c r="BA92" s="52">
        <f>$BK$14*((AJ92)-$BD$5)/$BD$6+$BK$15*((AK92)-$BD$7)/$BD$8+$BK$16</f>
        <v/>
      </c>
      <c r="BB92" s="51">
        <f>1/(1+EXP(-BA92))</f>
        <v/>
      </c>
    </row>
    <row r="93" ht="15" customHeight="1" s="35">
      <c r="A93" s="48">
        <f>'4_Seq_Features'!A91</f>
        <v/>
      </c>
      <c r="B93" s="55">
        <f>'4_Seq_Features'!F91</f>
        <v/>
      </c>
      <c r="C93" s="48">
        <f>'4_Seq_Features'!E91</f>
        <v/>
      </c>
      <c r="D93" s="52">
        <f>$U$12*((B93)-$U$5)/$U$6+$U$13</f>
        <v/>
      </c>
      <c r="E93" s="51">
        <f>1/(1+EXP(-D93))</f>
        <v/>
      </c>
      <c r="F93" s="52">
        <f>$V$12*((B93)-$U$5)/$U$6+$V$13</f>
        <v/>
      </c>
      <c r="G93" s="51">
        <f>1/(1+EXP(-F93))</f>
        <v/>
      </c>
      <c r="H93" s="52">
        <f>$W$12*((B93)-$U$5)/$U$6+$W$13</f>
        <v/>
      </c>
      <c r="I93" s="51">
        <f>1/(1+EXP(-H93))</f>
        <v/>
      </c>
      <c r="J93" s="52">
        <f>$X$12*((B93)-$U$5)/$U$6+$X$13</f>
        <v/>
      </c>
      <c r="K93" s="51">
        <f>1/(1+EXP(-J93))</f>
        <v/>
      </c>
      <c r="L93" s="52">
        <f>$Y$12*((B93)-$U$5)/$U$6+$Y$13</f>
        <v/>
      </c>
      <c r="M93" s="51">
        <f>1/(1+EXP(-L93))</f>
        <v/>
      </c>
      <c r="N93" s="52">
        <f>$Z$12*((B93)-$U$5)/$U$6+$Z$13</f>
        <v/>
      </c>
      <c r="O93" s="51">
        <f>1/(1+EXP(-N93))</f>
        <v/>
      </c>
      <c r="P93" s="52">
        <f>$AA$12*((B93)-$U$5)/$U$6+$AA$13</f>
        <v/>
      </c>
      <c r="Q93" s="51">
        <f>1/(1+EXP(-P93))</f>
        <v/>
      </c>
      <c r="R93" s="52">
        <f>$AB$12*((B93)-$U$5)/$U$6+$AB$13</f>
        <v/>
      </c>
      <c r="S93" s="51">
        <f>1/(1+EXP(-R93))</f>
        <v/>
      </c>
      <c r="AI93" s="48">
        <f>'4_Seq_Features'!A91</f>
        <v/>
      </c>
      <c r="AJ93" s="55">
        <f>'4_Seq_Features'!G91</f>
        <v/>
      </c>
      <c r="AK93" s="55">
        <f>'4_Seq_Features'!H91</f>
        <v/>
      </c>
      <c r="AL93" s="48">
        <f>'4_Seq_Features'!E91</f>
        <v/>
      </c>
      <c r="AM93" s="52">
        <f>$BD$14*((AJ93)-$BD$5)/$BD$6+$BD$15*((AK93)-$BD$7)/$BD$8+$BD$16</f>
        <v/>
      </c>
      <c r="AN93" s="51">
        <f>1/(1+EXP(-AM93))</f>
        <v/>
      </c>
      <c r="AO93" s="52">
        <f>$BE$14*((AJ93)-$BD$5)/$BD$6+$BE$15*((AK93)-$BD$7)/$BD$8+$BE$16</f>
        <v/>
      </c>
      <c r="AP93" s="51">
        <f>1/(1+EXP(-AO93))</f>
        <v/>
      </c>
      <c r="AQ93" s="52">
        <f>$BF$14*((AJ93)-$BD$5)/$BD$6+$BF$15*((AK93)-$BD$7)/$BD$8+$BF$16</f>
        <v/>
      </c>
      <c r="AR93" s="51">
        <f>1/(1+EXP(-AQ93))</f>
        <v/>
      </c>
      <c r="AS93" s="52">
        <f>$BG$14*((AJ93)-$BD$5)/$BD$6+$BG$15*((AK93)-$BD$7)/$BD$8+$BG$16</f>
        <v/>
      </c>
      <c r="AT93" s="51">
        <f>1/(1+EXP(-AS93))</f>
        <v/>
      </c>
      <c r="AU93" s="52">
        <f>$BH$14*((AJ93)-$BD$5)/$BD$6+$BH$15*((AK93)-$BD$7)/$BD$8+$BH$16</f>
        <v/>
      </c>
      <c r="AV93" s="51">
        <f>1/(1+EXP(-AU93))</f>
        <v/>
      </c>
      <c r="AW93" s="52">
        <f>$BI$14*((AJ93)-$BD$5)/$BD$6+$BI$15*((AK93)-$BD$7)/$BD$8+$BI$16</f>
        <v/>
      </c>
      <c r="AX93" s="51">
        <f>1/(1+EXP(-AW93))</f>
        <v/>
      </c>
      <c r="AY93" s="52">
        <f>$BJ$14*((AJ93)-$BD$5)/$BD$6+$BJ$15*((AK93)-$BD$7)/$BD$8+$BJ$16</f>
        <v/>
      </c>
      <c r="AZ93" s="51">
        <f>1/(1+EXP(-AY93))</f>
        <v/>
      </c>
      <c r="BA93" s="52">
        <f>$BK$14*((AJ93)-$BD$5)/$BD$6+$BK$15*((AK93)-$BD$7)/$BD$8+$BK$16</f>
        <v/>
      </c>
      <c r="BB93" s="51">
        <f>1/(1+EXP(-BA93))</f>
        <v/>
      </c>
    </row>
    <row r="94" ht="15" customHeight="1" s="35">
      <c r="A94" s="48">
        <f>'4_Seq_Features'!A92</f>
        <v/>
      </c>
      <c r="B94" s="55">
        <f>'4_Seq_Features'!F92</f>
        <v/>
      </c>
      <c r="C94" s="48">
        <f>'4_Seq_Features'!E92</f>
        <v/>
      </c>
      <c r="D94" s="52">
        <f>$U$12*((B94)-$U$5)/$U$6+$U$13</f>
        <v/>
      </c>
      <c r="E94" s="51">
        <f>1/(1+EXP(-D94))</f>
        <v/>
      </c>
      <c r="F94" s="52">
        <f>$V$12*((B94)-$U$5)/$U$6+$V$13</f>
        <v/>
      </c>
      <c r="G94" s="51">
        <f>1/(1+EXP(-F94))</f>
        <v/>
      </c>
      <c r="H94" s="52">
        <f>$W$12*((B94)-$U$5)/$U$6+$W$13</f>
        <v/>
      </c>
      <c r="I94" s="51">
        <f>1/(1+EXP(-H94))</f>
        <v/>
      </c>
      <c r="J94" s="52">
        <f>$X$12*((B94)-$U$5)/$U$6+$X$13</f>
        <v/>
      </c>
      <c r="K94" s="51">
        <f>1/(1+EXP(-J94))</f>
        <v/>
      </c>
      <c r="L94" s="52">
        <f>$Y$12*((B94)-$U$5)/$U$6+$Y$13</f>
        <v/>
      </c>
      <c r="M94" s="51">
        <f>1/(1+EXP(-L94))</f>
        <v/>
      </c>
      <c r="N94" s="52">
        <f>$Z$12*((B94)-$U$5)/$U$6+$Z$13</f>
        <v/>
      </c>
      <c r="O94" s="51">
        <f>1/(1+EXP(-N94))</f>
        <v/>
      </c>
      <c r="P94" s="52">
        <f>$AA$12*((B94)-$U$5)/$U$6+$AA$13</f>
        <v/>
      </c>
      <c r="Q94" s="51">
        <f>1/(1+EXP(-P94))</f>
        <v/>
      </c>
      <c r="R94" s="52">
        <f>$AB$12*((B94)-$U$5)/$U$6+$AB$13</f>
        <v/>
      </c>
      <c r="S94" s="51">
        <f>1/(1+EXP(-R94))</f>
        <v/>
      </c>
      <c r="AI94" s="48">
        <f>'4_Seq_Features'!A92</f>
        <v/>
      </c>
      <c r="AJ94" s="55">
        <f>'4_Seq_Features'!G92</f>
        <v/>
      </c>
      <c r="AK94" s="55">
        <f>'4_Seq_Features'!H92</f>
        <v/>
      </c>
      <c r="AL94" s="48">
        <f>'4_Seq_Features'!E92</f>
        <v/>
      </c>
      <c r="AM94" s="52">
        <f>$BD$14*((AJ94)-$BD$5)/$BD$6+$BD$15*((AK94)-$BD$7)/$BD$8+$BD$16</f>
        <v/>
      </c>
      <c r="AN94" s="51">
        <f>1/(1+EXP(-AM94))</f>
        <v/>
      </c>
      <c r="AO94" s="52">
        <f>$BE$14*((AJ94)-$BD$5)/$BD$6+$BE$15*((AK94)-$BD$7)/$BD$8+$BE$16</f>
        <v/>
      </c>
      <c r="AP94" s="51">
        <f>1/(1+EXP(-AO94))</f>
        <v/>
      </c>
      <c r="AQ94" s="52">
        <f>$BF$14*((AJ94)-$BD$5)/$BD$6+$BF$15*((AK94)-$BD$7)/$BD$8+$BF$16</f>
        <v/>
      </c>
      <c r="AR94" s="51">
        <f>1/(1+EXP(-AQ94))</f>
        <v/>
      </c>
      <c r="AS94" s="52">
        <f>$BG$14*((AJ94)-$BD$5)/$BD$6+$BG$15*((AK94)-$BD$7)/$BD$8+$BG$16</f>
        <v/>
      </c>
      <c r="AT94" s="51">
        <f>1/(1+EXP(-AS94))</f>
        <v/>
      </c>
      <c r="AU94" s="52">
        <f>$BH$14*((AJ94)-$BD$5)/$BD$6+$BH$15*((AK94)-$BD$7)/$BD$8+$BH$16</f>
        <v/>
      </c>
      <c r="AV94" s="51">
        <f>1/(1+EXP(-AU94))</f>
        <v/>
      </c>
      <c r="AW94" s="52">
        <f>$BI$14*((AJ94)-$BD$5)/$BD$6+$BI$15*((AK94)-$BD$7)/$BD$8+$BI$16</f>
        <v/>
      </c>
      <c r="AX94" s="51">
        <f>1/(1+EXP(-AW94))</f>
        <v/>
      </c>
      <c r="AY94" s="52">
        <f>$BJ$14*((AJ94)-$BD$5)/$BD$6+$BJ$15*((AK94)-$BD$7)/$BD$8+$BJ$16</f>
        <v/>
      </c>
      <c r="AZ94" s="51">
        <f>1/(1+EXP(-AY94))</f>
        <v/>
      </c>
      <c r="BA94" s="52">
        <f>$BK$14*((AJ94)-$BD$5)/$BD$6+$BK$15*((AK94)-$BD$7)/$BD$8+$BK$16</f>
        <v/>
      </c>
      <c r="BB94" s="51">
        <f>1/(1+EXP(-BA94))</f>
        <v/>
      </c>
    </row>
    <row r="95" ht="15" customHeight="1" s="35">
      <c r="A95" s="48">
        <f>'4_Seq_Features'!A93</f>
        <v/>
      </c>
      <c r="B95" s="55">
        <f>'4_Seq_Features'!F93</f>
        <v/>
      </c>
      <c r="C95" s="48">
        <f>'4_Seq_Features'!E93</f>
        <v/>
      </c>
      <c r="D95" s="52">
        <f>$U$12*((B95)-$U$5)/$U$6+$U$13</f>
        <v/>
      </c>
      <c r="E95" s="51">
        <f>1/(1+EXP(-D95))</f>
        <v/>
      </c>
      <c r="F95" s="52">
        <f>$V$12*((B95)-$U$5)/$U$6+$V$13</f>
        <v/>
      </c>
      <c r="G95" s="51">
        <f>1/(1+EXP(-F95))</f>
        <v/>
      </c>
      <c r="H95" s="52">
        <f>$W$12*((B95)-$U$5)/$U$6+$W$13</f>
        <v/>
      </c>
      <c r="I95" s="51">
        <f>1/(1+EXP(-H95))</f>
        <v/>
      </c>
      <c r="J95" s="52">
        <f>$X$12*((B95)-$U$5)/$U$6+$X$13</f>
        <v/>
      </c>
      <c r="K95" s="51">
        <f>1/(1+EXP(-J95))</f>
        <v/>
      </c>
      <c r="L95" s="52">
        <f>$Y$12*((B95)-$U$5)/$U$6+$Y$13</f>
        <v/>
      </c>
      <c r="M95" s="51">
        <f>1/(1+EXP(-L95))</f>
        <v/>
      </c>
      <c r="N95" s="52">
        <f>$Z$12*((B95)-$U$5)/$U$6+$Z$13</f>
        <v/>
      </c>
      <c r="O95" s="51">
        <f>1/(1+EXP(-N95))</f>
        <v/>
      </c>
      <c r="P95" s="52">
        <f>$AA$12*((B95)-$U$5)/$U$6+$AA$13</f>
        <v/>
      </c>
      <c r="Q95" s="51">
        <f>1/(1+EXP(-P95))</f>
        <v/>
      </c>
      <c r="R95" s="52">
        <f>$AB$12*((B95)-$U$5)/$U$6+$AB$13</f>
        <v/>
      </c>
      <c r="S95" s="51">
        <f>1/(1+EXP(-R95))</f>
        <v/>
      </c>
      <c r="AI95" s="48">
        <f>'4_Seq_Features'!A93</f>
        <v/>
      </c>
      <c r="AJ95" s="55">
        <f>'4_Seq_Features'!G93</f>
        <v/>
      </c>
      <c r="AK95" s="55">
        <f>'4_Seq_Features'!H93</f>
        <v/>
      </c>
      <c r="AL95" s="48">
        <f>'4_Seq_Features'!E93</f>
        <v/>
      </c>
      <c r="AM95" s="52">
        <f>$BD$14*((AJ95)-$BD$5)/$BD$6+$BD$15*((AK95)-$BD$7)/$BD$8+$BD$16</f>
        <v/>
      </c>
      <c r="AN95" s="51">
        <f>1/(1+EXP(-AM95))</f>
        <v/>
      </c>
      <c r="AO95" s="52">
        <f>$BE$14*((AJ95)-$BD$5)/$BD$6+$BE$15*((AK95)-$BD$7)/$BD$8+$BE$16</f>
        <v/>
      </c>
      <c r="AP95" s="51">
        <f>1/(1+EXP(-AO95))</f>
        <v/>
      </c>
      <c r="AQ95" s="52">
        <f>$BF$14*((AJ95)-$BD$5)/$BD$6+$BF$15*((AK95)-$BD$7)/$BD$8+$BF$16</f>
        <v/>
      </c>
      <c r="AR95" s="51">
        <f>1/(1+EXP(-AQ95))</f>
        <v/>
      </c>
      <c r="AS95" s="52">
        <f>$BG$14*((AJ95)-$BD$5)/$BD$6+$BG$15*((AK95)-$BD$7)/$BD$8+$BG$16</f>
        <v/>
      </c>
      <c r="AT95" s="51">
        <f>1/(1+EXP(-AS95))</f>
        <v/>
      </c>
      <c r="AU95" s="52">
        <f>$BH$14*((AJ95)-$BD$5)/$BD$6+$BH$15*((AK95)-$BD$7)/$BD$8+$BH$16</f>
        <v/>
      </c>
      <c r="AV95" s="51">
        <f>1/(1+EXP(-AU95))</f>
        <v/>
      </c>
      <c r="AW95" s="52">
        <f>$BI$14*((AJ95)-$BD$5)/$BD$6+$BI$15*((AK95)-$BD$7)/$BD$8+$BI$16</f>
        <v/>
      </c>
      <c r="AX95" s="51">
        <f>1/(1+EXP(-AW95))</f>
        <v/>
      </c>
      <c r="AY95" s="52">
        <f>$BJ$14*((AJ95)-$BD$5)/$BD$6+$BJ$15*((AK95)-$BD$7)/$BD$8+$BJ$16</f>
        <v/>
      </c>
      <c r="AZ95" s="51">
        <f>1/(1+EXP(-AY95))</f>
        <v/>
      </c>
      <c r="BA95" s="52">
        <f>$BK$14*((AJ95)-$BD$5)/$BD$6+$BK$15*((AK95)-$BD$7)/$BD$8+$BK$16</f>
        <v/>
      </c>
      <c r="BB95" s="51">
        <f>1/(1+EXP(-BA95))</f>
        <v/>
      </c>
    </row>
    <row r="96" ht="15" customHeight="1" s="35">
      <c r="A96" s="48">
        <f>'4_Seq_Features'!A94</f>
        <v/>
      </c>
      <c r="B96" s="55">
        <f>'4_Seq_Features'!F94</f>
        <v/>
      </c>
      <c r="C96" s="48">
        <f>'4_Seq_Features'!E94</f>
        <v/>
      </c>
      <c r="D96" s="52">
        <f>$U$12*((B96)-$U$5)/$U$6+$U$13</f>
        <v/>
      </c>
      <c r="E96" s="51">
        <f>1/(1+EXP(-D96))</f>
        <v/>
      </c>
      <c r="F96" s="52">
        <f>$V$12*((B96)-$U$5)/$U$6+$V$13</f>
        <v/>
      </c>
      <c r="G96" s="51">
        <f>1/(1+EXP(-F96))</f>
        <v/>
      </c>
      <c r="H96" s="52">
        <f>$W$12*((B96)-$U$5)/$U$6+$W$13</f>
        <v/>
      </c>
      <c r="I96" s="51">
        <f>1/(1+EXP(-H96))</f>
        <v/>
      </c>
      <c r="J96" s="52">
        <f>$X$12*((B96)-$U$5)/$U$6+$X$13</f>
        <v/>
      </c>
      <c r="K96" s="51">
        <f>1/(1+EXP(-J96))</f>
        <v/>
      </c>
      <c r="L96" s="52">
        <f>$Y$12*((B96)-$U$5)/$U$6+$Y$13</f>
        <v/>
      </c>
      <c r="M96" s="51">
        <f>1/(1+EXP(-L96))</f>
        <v/>
      </c>
      <c r="N96" s="52">
        <f>$Z$12*((B96)-$U$5)/$U$6+$Z$13</f>
        <v/>
      </c>
      <c r="O96" s="51">
        <f>1/(1+EXP(-N96))</f>
        <v/>
      </c>
      <c r="P96" s="52">
        <f>$AA$12*((B96)-$U$5)/$U$6+$AA$13</f>
        <v/>
      </c>
      <c r="Q96" s="51">
        <f>1/(1+EXP(-P96))</f>
        <v/>
      </c>
      <c r="R96" s="52">
        <f>$AB$12*((B96)-$U$5)/$U$6+$AB$13</f>
        <v/>
      </c>
      <c r="S96" s="51">
        <f>1/(1+EXP(-R96))</f>
        <v/>
      </c>
      <c r="AI96" s="48">
        <f>'4_Seq_Features'!A94</f>
        <v/>
      </c>
      <c r="AJ96" s="55">
        <f>'4_Seq_Features'!G94</f>
        <v/>
      </c>
      <c r="AK96" s="55">
        <f>'4_Seq_Features'!H94</f>
        <v/>
      </c>
      <c r="AL96" s="48">
        <f>'4_Seq_Features'!E94</f>
        <v/>
      </c>
      <c r="AM96" s="52">
        <f>$BD$14*((AJ96)-$BD$5)/$BD$6+$BD$15*((AK96)-$BD$7)/$BD$8+$BD$16</f>
        <v/>
      </c>
      <c r="AN96" s="51">
        <f>1/(1+EXP(-AM96))</f>
        <v/>
      </c>
      <c r="AO96" s="52">
        <f>$BE$14*((AJ96)-$BD$5)/$BD$6+$BE$15*((AK96)-$BD$7)/$BD$8+$BE$16</f>
        <v/>
      </c>
      <c r="AP96" s="51">
        <f>1/(1+EXP(-AO96))</f>
        <v/>
      </c>
      <c r="AQ96" s="52">
        <f>$BF$14*((AJ96)-$BD$5)/$BD$6+$BF$15*((AK96)-$BD$7)/$BD$8+$BF$16</f>
        <v/>
      </c>
      <c r="AR96" s="51">
        <f>1/(1+EXP(-AQ96))</f>
        <v/>
      </c>
      <c r="AS96" s="52">
        <f>$BG$14*((AJ96)-$BD$5)/$BD$6+$BG$15*((AK96)-$BD$7)/$BD$8+$BG$16</f>
        <v/>
      </c>
      <c r="AT96" s="51">
        <f>1/(1+EXP(-AS96))</f>
        <v/>
      </c>
      <c r="AU96" s="52">
        <f>$BH$14*((AJ96)-$BD$5)/$BD$6+$BH$15*((AK96)-$BD$7)/$BD$8+$BH$16</f>
        <v/>
      </c>
      <c r="AV96" s="51">
        <f>1/(1+EXP(-AU96))</f>
        <v/>
      </c>
      <c r="AW96" s="52">
        <f>$BI$14*((AJ96)-$BD$5)/$BD$6+$BI$15*((AK96)-$BD$7)/$BD$8+$BI$16</f>
        <v/>
      </c>
      <c r="AX96" s="51">
        <f>1/(1+EXP(-AW96))</f>
        <v/>
      </c>
      <c r="AY96" s="52">
        <f>$BJ$14*((AJ96)-$BD$5)/$BD$6+$BJ$15*((AK96)-$BD$7)/$BD$8+$BJ$16</f>
        <v/>
      </c>
      <c r="AZ96" s="51">
        <f>1/(1+EXP(-AY96))</f>
        <v/>
      </c>
      <c r="BA96" s="52">
        <f>$BK$14*((AJ96)-$BD$5)/$BD$6+$BK$15*((AK96)-$BD$7)/$BD$8+$BK$16</f>
        <v/>
      </c>
      <c r="BB96" s="51">
        <f>1/(1+EXP(-BA96))</f>
        <v/>
      </c>
    </row>
    <row r="97" ht="15" customHeight="1" s="35">
      <c r="A97" s="48">
        <f>'4_Seq_Features'!A95</f>
        <v/>
      </c>
      <c r="B97" s="55">
        <f>'4_Seq_Features'!F95</f>
        <v/>
      </c>
      <c r="C97" s="48">
        <f>'4_Seq_Features'!E95</f>
        <v/>
      </c>
      <c r="D97" s="52">
        <f>$U$12*((B97)-$U$5)/$U$6+$U$13</f>
        <v/>
      </c>
      <c r="E97" s="51">
        <f>1/(1+EXP(-D97))</f>
        <v/>
      </c>
      <c r="F97" s="52">
        <f>$V$12*((B97)-$U$5)/$U$6+$V$13</f>
        <v/>
      </c>
      <c r="G97" s="51">
        <f>1/(1+EXP(-F97))</f>
        <v/>
      </c>
      <c r="H97" s="52">
        <f>$W$12*((B97)-$U$5)/$U$6+$W$13</f>
        <v/>
      </c>
      <c r="I97" s="51">
        <f>1/(1+EXP(-H97))</f>
        <v/>
      </c>
      <c r="J97" s="52">
        <f>$X$12*((B97)-$U$5)/$U$6+$X$13</f>
        <v/>
      </c>
      <c r="K97" s="51">
        <f>1/(1+EXP(-J97))</f>
        <v/>
      </c>
      <c r="L97" s="52">
        <f>$Y$12*((B97)-$U$5)/$U$6+$Y$13</f>
        <v/>
      </c>
      <c r="M97" s="51">
        <f>1/(1+EXP(-L97))</f>
        <v/>
      </c>
      <c r="N97" s="52">
        <f>$Z$12*((B97)-$U$5)/$U$6+$Z$13</f>
        <v/>
      </c>
      <c r="O97" s="51">
        <f>1/(1+EXP(-N97))</f>
        <v/>
      </c>
      <c r="P97" s="52">
        <f>$AA$12*((B97)-$U$5)/$U$6+$AA$13</f>
        <v/>
      </c>
      <c r="Q97" s="51">
        <f>1/(1+EXP(-P97))</f>
        <v/>
      </c>
      <c r="R97" s="52">
        <f>$AB$12*((B97)-$U$5)/$U$6+$AB$13</f>
        <v/>
      </c>
      <c r="S97" s="51">
        <f>1/(1+EXP(-R97))</f>
        <v/>
      </c>
      <c r="AI97" s="48">
        <f>'4_Seq_Features'!A95</f>
        <v/>
      </c>
      <c r="AJ97" s="55">
        <f>'4_Seq_Features'!G95</f>
        <v/>
      </c>
      <c r="AK97" s="55">
        <f>'4_Seq_Features'!H95</f>
        <v/>
      </c>
      <c r="AL97" s="48">
        <f>'4_Seq_Features'!E95</f>
        <v/>
      </c>
      <c r="AM97" s="52">
        <f>$BD$14*((AJ97)-$BD$5)/$BD$6+$BD$15*((AK97)-$BD$7)/$BD$8+$BD$16</f>
        <v/>
      </c>
      <c r="AN97" s="51">
        <f>1/(1+EXP(-AM97))</f>
        <v/>
      </c>
      <c r="AO97" s="52">
        <f>$BE$14*((AJ97)-$BD$5)/$BD$6+$BE$15*((AK97)-$BD$7)/$BD$8+$BE$16</f>
        <v/>
      </c>
      <c r="AP97" s="51">
        <f>1/(1+EXP(-AO97))</f>
        <v/>
      </c>
      <c r="AQ97" s="52">
        <f>$BF$14*((AJ97)-$BD$5)/$BD$6+$BF$15*((AK97)-$BD$7)/$BD$8+$BF$16</f>
        <v/>
      </c>
      <c r="AR97" s="51">
        <f>1/(1+EXP(-AQ97))</f>
        <v/>
      </c>
      <c r="AS97" s="52">
        <f>$BG$14*((AJ97)-$BD$5)/$BD$6+$BG$15*((AK97)-$BD$7)/$BD$8+$BG$16</f>
        <v/>
      </c>
      <c r="AT97" s="51">
        <f>1/(1+EXP(-AS97))</f>
        <v/>
      </c>
      <c r="AU97" s="52">
        <f>$BH$14*((AJ97)-$BD$5)/$BD$6+$BH$15*((AK97)-$BD$7)/$BD$8+$BH$16</f>
        <v/>
      </c>
      <c r="AV97" s="51">
        <f>1/(1+EXP(-AU97))</f>
        <v/>
      </c>
      <c r="AW97" s="52">
        <f>$BI$14*((AJ97)-$BD$5)/$BD$6+$BI$15*((AK97)-$BD$7)/$BD$8+$BI$16</f>
        <v/>
      </c>
      <c r="AX97" s="51">
        <f>1/(1+EXP(-AW97))</f>
        <v/>
      </c>
      <c r="AY97" s="52">
        <f>$BJ$14*((AJ97)-$BD$5)/$BD$6+$BJ$15*((AK97)-$BD$7)/$BD$8+$BJ$16</f>
        <v/>
      </c>
      <c r="AZ97" s="51">
        <f>1/(1+EXP(-AY97))</f>
        <v/>
      </c>
      <c r="BA97" s="52">
        <f>$BK$14*((AJ97)-$BD$5)/$BD$6+$BK$15*((AK97)-$BD$7)/$BD$8+$BK$16</f>
        <v/>
      </c>
      <c r="BB97" s="51">
        <f>1/(1+EXP(-BA97))</f>
        <v/>
      </c>
    </row>
    <row r="98" ht="15" customHeight="1" s="35">
      <c r="A98" s="48">
        <f>'4_Seq_Features'!A96</f>
        <v/>
      </c>
      <c r="B98" s="55">
        <f>'4_Seq_Features'!F96</f>
        <v/>
      </c>
      <c r="C98" s="48">
        <f>'4_Seq_Features'!E96</f>
        <v/>
      </c>
      <c r="D98" s="52">
        <f>$U$12*((B98)-$U$5)/$U$6+$U$13</f>
        <v/>
      </c>
      <c r="E98" s="51">
        <f>1/(1+EXP(-D98))</f>
        <v/>
      </c>
      <c r="F98" s="52">
        <f>$V$12*((B98)-$U$5)/$U$6+$V$13</f>
        <v/>
      </c>
      <c r="G98" s="51">
        <f>1/(1+EXP(-F98))</f>
        <v/>
      </c>
      <c r="H98" s="52">
        <f>$W$12*((B98)-$U$5)/$U$6+$W$13</f>
        <v/>
      </c>
      <c r="I98" s="51">
        <f>1/(1+EXP(-H98))</f>
        <v/>
      </c>
      <c r="J98" s="52">
        <f>$X$12*((B98)-$U$5)/$U$6+$X$13</f>
        <v/>
      </c>
      <c r="K98" s="51">
        <f>1/(1+EXP(-J98))</f>
        <v/>
      </c>
      <c r="L98" s="52">
        <f>$Y$12*((B98)-$U$5)/$U$6+$Y$13</f>
        <v/>
      </c>
      <c r="M98" s="51">
        <f>1/(1+EXP(-L98))</f>
        <v/>
      </c>
      <c r="N98" s="52">
        <f>$Z$12*((B98)-$U$5)/$U$6+$Z$13</f>
        <v/>
      </c>
      <c r="O98" s="51">
        <f>1/(1+EXP(-N98))</f>
        <v/>
      </c>
      <c r="P98" s="52">
        <f>$AA$12*((B98)-$U$5)/$U$6+$AA$13</f>
        <v/>
      </c>
      <c r="Q98" s="51">
        <f>1/(1+EXP(-P98))</f>
        <v/>
      </c>
      <c r="R98" s="52">
        <f>$AB$12*((B98)-$U$5)/$U$6+$AB$13</f>
        <v/>
      </c>
      <c r="S98" s="51">
        <f>1/(1+EXP(-R98))</f>
        <v/>
      </c>
      <c r="AI98" s="48">
        <f>'4_Seq_Features'!A96</f>
        <v/>
      </c>
      <c r="AJ98" s="55">
        <f>'4_Seq_Features'!G96</f>
        <v/>
      </c>
      <c r="AK98" s="55">
        <f>'4_Seq_Features'!H96</f>
        <v/>
      </c>
      <c r="AL98" s="48">
        <f>'4_Seq_Features'!E96</f>
        <v/>
      </c>
      <c r="AM98" s="52">
        <f>$BD$14*((AJ98)-$BD$5)/$BD$6+$BD$15*((AK98)-$BD$7)/$BD$8+$BD$16</f>
        <v/>
      </c>
      <c r="AN98" s="51">
        <f>1/(1+EXP(-AM98))</f>
        <v/>
      </c>
      <c r="AO98" s="52">
        <f>$BE$14*((AJ98)-$BD$5)/$BD$6+$BE$15*((AK98)-$BD$7)/$BD$8+$BE$16</f>
        <v/>
      </c>
      <c r="AP98" s="51">
        <f>1/(1+EXP(-AO98))</f>
        <v/>
      </c>
      <c r="AQ98" s="52">
        <f>$BF$14*((AJ98)-$BD$5)/$BD$6+$BF$15*((AK98)-$BD$7)/$BD$8+$BF$16</f>
        <v/>
      </c>
      <c r="AR98" s="51">
        <f>1/(1+EXP(-AQ98))</f>
        <v/>
      </c>
      <c r="AS98" s="52">
        <f>$BG$14*((AJ98)-$BD$5)/$BD$6+$BG$15*((AK98)-$BD$7)/$BD$8+$BG$16</f>
        <v/>
      </c>
      <c r="AT98" s="51">
        <f>1/(1+EXP(-AS98))</f>
        <v/>
      </c>
      <c r="AU98" s="52">
        <f>$BH$14*((AJ98)-$BD$5)/$BD$6+$BH$15*((AK98)-$BD$7)/$BD$8+$BH$16</f>
        <v/>
      </c>
      <c r="AV98" s="51">
        <f>1/(1+EXP(-AU98))</f>
        <v/>
      </c>
      <c r="AW98" s="52">
        <f>$BI$14*((AJ98)-$BD$5)/$BD$6+$BI$15*((AK98)-$BD$7)/$BD$8+$BI$16</f>
        <v/>
      </c>
      <c r="AX98" s="51">
        <f>1/(1+EXP(-AW98))</f>
        <v/>
      </c>
      <c r="AY98" s="52">
        <f>$BJ$14*((AJ98)-$BD$5)/$BD$6+$BJ$15*((AK98)-$BD$7)/$BD$8+$BJ$16</f>
        <v/>
      </c>
      <c r="AZ98" s="51">
        <f>1/(1+EXP(-AY98))</f>
        <v/>
      </c>
      <c r="BA98" s="52">
        <f>$BK$14*((AJ98)-$BD$5)/$BD$6+$BK$15*((AK98)-$BD$7)/$BD$8+$BK$16</f>
        <v/>
      </c>
      <c r="BB98" s="51">
        <f>1/(1+EXP(-BA98))</f>
        <v/>
      </c>
    </row>
    <row r="99" ht="15" customHeight="1" s="35">
      <c r="A99" s="48">
        <f>'4_Seq_Features'!A97</f>
        <v/>
      </c>
      <c r="B99" s="55">
        <f>'4_Seq_Features'!F97</f>
        <v/>
      </c>
      <c r="C99" s="48">
        <f>'4_Seq_Features'!E97</f>
        <v/>
      </c>
      <c r="D99" s="52">
        <f>$U$12*((B99)-$U$5)/$U$6+$U$13</f>
        <v/>
      </c>
      <c r="E99" s="51">
        <f>1/(1+EXP(-D99))</f>
        <v/>
      </c>
      <c r="F99" s="52">
        <f>$V$12*((B99)-$U$5)/$U$6+$V$13</f>
        <v/>
      </c>
      <c r="G99" s="51">
        <f>1/(1+EXP(-F99))</f>
        <v/>
      </c>
      <c r="H99" s="52">
        <f>$W$12*((B99)-$U$5)/$U$6+$W$13</f>
        <v/>
      </c>
      <c r="I99" s="51">
        <f>1/(1+EXP(-H99))</f>
        <v/>
      </c>
      <c r="J99" s="52">
        <f>$X$12*((B99)-$U$5)/$U$6+$X$13</f>
        <v/>
      </c>
      <c r="K99" s="51">
        <f>1/(1+EXP(-J99))</f>
        <v/>
      </c>
      <c r="L99" s="52">
        <f>$Y$12*((B99)-$U$5)/$U$6+$Y$13</f>
        <v/>
      </c>
      <c r="M99" s="51">
        <f>1/(1+EXP(-L99))</f>
        <v/>
      </c>
      <c r="N99" s="52">
        <f>$Z$12*((B99)-$U$5)/$U$6+$Z$13</f>
        <v/>
      </c>
      <c r="O99" s="51">
        <f>1/(1+EXP(-N99))</f>
        <v/>
      </c>
      <c r="P99" s="52">
        <f>$AA$12*((B99)-$U$5)/$U$6+$AA$13</f>
        <v/>
      </c>
      <c r="Q99" s="51">
        <f>1/(1+EXP(-P99))</f>
        <v/>
      </c>
      <c r="R99" s="52">
        <f>$AB$12*((B99)-$U$5)/$U$6+$AB$13</f>
        <v/>
      </c>
      <c r="S99" s="51">
        <f>1/(1+EXP(-R99))</f>
        <v/>
      </c>
      <c r="AI99" s="48">
        <f>'4_Seq_Features'!A97</f>
        <v/>
      </c>
      <c r="AJ99" s="55">
        <f>'4_Seq_Features'!G97</f>
        <v/>
      </c>
      <c r="AK99" s="55">
        <f>'4_Seq_Features'!H97</f>
        <v/>
      </c>
      <c r="AL99" s="48">
        <f>'4_Seq_Features'!E97</f>
        <v/>
      </c>
      <c r="AM99" s="52">
        <f>$BD$14*((AJ99)-$BD$5)/$BD$6+$BD$15*((AK99)-$BD$7)/$BD$8+$BD$16</f>
        <v/>
      </c>
      <c r="AN99" s="51">
        <f>1/(1+EXP(-AM99))</f>
        <v/>
      </c>
      <c r="AO99" s="52">
        <f>$BE$14*((AJ99)-$BD$5)/$BD$6+$BE$15*((AK99)-$BD$7)/$BD$8+$BE$16</f>
        <v/>
      </c>
      <c r="AP99" s="51">
        <f>1/(1+EXP(-AO99))</f>
        <v/>
      </c>
      <c r="AQ99" s="52">
        <f>$BF$14*((AJ99)-$BD$5)/$BD$6+$BF$15*((AK99)-$BD$7)/$BD$8+$BF$16</f>
        <v/>
      </c>
      <c r="AR99" s="51">
        <f>1/(1+EXP(-AQ99))</f>
        <v/>
      </c>
      <c r="AS99" s="52">
        <f>$BG$14*((AJ99)-$BD$5)/$BD$6+$BG$15*((AK99)-$BD$7)/$BD$8+$BG$16</f>
        <v/>
      </c>
      <c r="AT99" s="51">
        <f>1/(1+EXP(-AS99))</f>
        <v/>
      </c>
      <c r="AU99" s="52">
        <f>$BH$14*((AJ99)-$BD$5)/$BD$6+$BH$15*((AK99)-$BD$7)/$BD$8+$BH$16</f>
        <v/>
      </c>
      <c r="AV99" s="51">
        <f>1/(1+EXP(-AU99))</f>
        <v/>
      </c>
      <c r="AW99" s="52">
        <f>$BI$14*((AJ99)-$BD$5)/$BD$6+$BI$15*((AK99)-$BD$7)/$BD$8+$BI$16</f>
        <v/>
      </c>
      <c r="AX99" s="51">
        <f>1/(1+EXP(-AW99))</f>
        <v/>
      </c>
      <c r="AY99" s="52">
        <f>$BJ$14*((AJ99)-$BD$5)/$BD$6+$BJ$15*((AK99)-$BD$7)/$BD$8+$BJ$16</f>
        <v/>
      </c>
      <c r="AZ99" s="51">
        <f>1/(1+EXP(-AY99))</f>
        <v/>
      </c>
      <c r="BA99" s="52">
        <f>$BK$14*((AJ99)-$BD$5)/$BD$6+$BK$15*((AK99)-$BD$7)/$BD$8+$BK$16</f>
        <v/>
      </c>
      <c r="BB99" s="51">
        <f>1/(1+EXP(-BA99))</f>
        <v/>
      </c>
    </row>
    <row r="100" ht="15" customHeight="1" s="35">
      <c r="A100" s="48">
        <f>'4_Seq_Features'!A98</f>
        <v/>
      </c>
      <c r="B100" s="55">
        <f>'4_Seq_Features'!F98</f>
        <v/>
      </c>
      <c r="C100" s="48">
        <f>'4_Seq_Features'!E98</f>
        <v/>
      </c>
      <c r="D100" s="52">
        <f>$U$12*((B100)-$U$5)/$U$6+$U$13</f>
        <v/>
      </c>
      <c r="E100" s="51">
        <f>1/(1+EXP(-D100))</f>
        <v/>
      </c>
      <c r="F100" s="52">
        <f>$V$12*((B100)-$U$5)/$U$6+$V$13</f>
        <v/>
      </c>
      <c r="G100" s="51">
        <f>1/(1+EXP(-F100))</f>
        <v/>
      </c>
      <c r="H100" s="52">
        <f>$W$12*((B100)-$U$5)/$U$6+$W$13</f>
        <v/>
      </c>
      <c r="I100" s="51">
        <f>1/(1+EXP(-H100))</f>
        <v/>
      </c>
      <c r="J100" s="52">
        <f>$X$12*((B100)-$U$5)/$U$6+$X$13</f>
        <v/>
      </c>
      <c r="K100" s="51">
        <f>1/(1+EXP(-J100))</f>
        <v/>
      </c>
      <c r="L100" s="52">
        <f>$Y$12*((B100)-$U$5)/$U$6+$Y$13</f>
        <v/>
      </c>
      <c r="M100" s="51">
        <f>1/(1+EXP(-L100))</f>
        <v/>
      </c>
      <c r="N100" s="52">
        <f>$Z$12*((B100)-$U$5)/$U$6+$Z$13</f>
        <v/>
      </c>
      <c r="O100" s="51">
        <f>1/(1+EXP(-N100))</f>
        <v/>
      </c>
      <c r="P100" s="52">
        <f>$AA$12*((B100)-$U$5)/$U$6+$AA$13</f>
        <v/>
      </c>
      <c r="Q100" s="51">
        <f>1/(1+EXP(-P100))</f>
        <v/>
      </c>
      <c r="R100" s="52">
        <f>$AB$12*((B100)-$U$5)/$U$6+$AB$13</f>
        <v/>
      </c>
      <c r="S100" s="51">
        <f>1/(1+EXP(-R100))</f>
        <v/>
      </c>
      <c r="AI100" s="48">
        <f>'4_Seq_Features'!A98</f>
        <v/>
      </c>
      <c r="AJ100" s="55">
        <f>'4_Seq_Features'!G98</f>
        <v/>
      </c>
      <c r="AK100" s="55">
        <f>'4_Seq_Features'!H98</f>
        <v/>
      </c>
      <c r="AL100" s="48">
        <f>'4_Seq_Features'!E98</f>
        <v/>
      </c>
      <c r="AM100" s="52">
        <f>$BD$14*((AJ100)-$BD$5)/$BD$6+$BD$15*((AK100)-$BD$7)/$BD$8+$BD$16</f>
        <v/>
      </c>
      <c r="AN100" s="51">
        <f>1/(1+EXP(-AM100))</f>
        <v/>
      </c>
      <c r="AO100" s="52">
        <f>$BE$14*((AJ100)-$BD$5)/$BD$6+$BE$15*((AK100)-$BD$7)/$BD$8+$BE$16</f>
        <v/>
      </c>
      <c r="AP100" s="51">
        <f>1/(1+EXP(-AO100))</f>
        <v/>
      </c>
      <c r="AQ100" s="52">
        <f>$BF$14*((AJ100)-$BD$5)/$BD$6+$BF$15*((AK100)-$BD$7)/$BD$8+$BF$16</f>
        <v/>
      </c>
      <c r="AR100" s="51">
        <f>1/(1+EXP(-AQ100))</f>
        <v/>
      </c>
      <c r="AS100" s="52">
        <f>$BG$14*((AJ100)-$BD$5)/$BD$6+$BG$15*((AK100)-$BD$7)/$BD$8+$BG$16</f>
        <v/>
      </c>
      <c r="AT100" s="51">
        <f>1/(1+EXP(-AS100))</f>
        <v/>
      </c>
      <c r="AU100" s="52">
        <f>$BH$14*((AJ100)-$BD$5)/$BD$6+$BH$15*((AK100)-$BD$7)/$BD$8+$BH$16</f>
        <v/>
      </c>
      <c r="AV100" s="51">
        <f>1/(1+EXP(-AU100))</f>
        <v/>
      </c>
      <c r="AW100" s="52">
        <f>$BI$14*((AJ100)-$BD$5)/$BD$6+$BI$15*((AK100)-$BD$7)/$BD$8+$BI$16</f>
        <v/>
      </c>
      <c r="AX100" s="51">
        <f>1/(1+EXP(-AW100))</f>
        <v/>
      </c>
      <c r="AY100" s="52">
        <f>$BJ$14*((AJ100)-$BD$5)/$BD$6+$BJ$15*((AK100)-$BD$7)/$BD$8+$BJ$16</f>
        <v/>
      </c>
      <c r="AZ100" s="51">
        <f>1/(1+EXP(-AY100))</f>
        <v/>
      </c>
      <c r="BA100" s="52">
        <f>$BK$14*((AJ100)-$BD$5)/$BD$6+$BK$15*((AK100)-$BD$7)/$BD$8+$BK$16</f>
        <v/>
      </c>
      <c r="BB100" s="51">
        <f>1/(1+EXP(-BA100))</f>
        <v/>
      </c>
    </row>
    <row r="101" ht="15" customHeight="1" s="35">
      <c r="A101" s="48">
        <f>'4_Seq_Features'!A99</f>
        <v/>
      </c>
      <c r="B101" s="55">
        <f>'4_Seq_Features'!F99</f>
        <v/>
      </c>
      <c r="C101" s="48">
        <f>'4_Seq_Features'!E99</f>
        <v/>
      </c>
      <c r="D101" s="52">
        <f>$U$12*((B101)-$U$5)/$U$6+$U$13</f>
        <v/>
      </c>
      <c r="E101" s="51">
        <f>1/(1+EXP(-D101))</f>
        <v/>
      </c>
      <c r="F101" s="52">
        <f>$V$12*((B101)-$U$5)/$U$6+$V$13</f>
        <v/>
      </c>
      <c r="G101" s="51">
        <f>1/(1+EXP(-F101))</f>
        <v/>
      </c>
      <c r="H101" s="52">
        <f>$W$12*((B101)-$U$5)/$U$6+$W$13</f>
        <v/>
      </c>
      <c r="I101" s="51">
        <f>1/(1+EXP(-H101))</f>
        <v/>
      </c>
      <c r="J101" s="52">
        <f>$X$12*((B101)-$U$5)/$U$6+$X$13</f>
        <v/>
      </c>
      <c r="K101" s="51">
        <f>1/(1+EXP(-J101))</f>
        <v/>
      </c>
      <c r="L101" s="52">
        <f>$Y$12*((B101)-$U$5)/$U$6+$Y$13</f>
        <v/>
      </c>
      <c r="M101" s="51">
        <f>1/(1+EXP(-L101))</f>
        <v/>
      </c>
      <c r="N101" s="52">
        <f>$Z$12*((B101)-$U$5)/$U$6+$Z$13</f>
        <v/>
      </c>
      <c r="O101" s="51">
        <f>1/(1+EXP(-N101))</f>
        <v/>
      </c>
      <c r="P101" s="52">
        <f>$AA$12*((B101)-$U$5)/$U$6+$AA$13</f>
        <v/>
      </c>
      <c r="Q101" s="51">
        <f>1/(1+EXP(-P101))</f>
        <v/>
      </c>
      <c r="R101" s="52">
        <f>$AB$12*((B101)-$U$5)/$U$6+$AB$13</f>
        <v/>
      </c>
      <c r="S101" s="51">
        <f>1/(1+EXP(-R101))</f>
        <v/>
      </c>
      <c r="AI101" s="48">
        <f>'4_Seq_Features'!A99</f>
        <v/>
      </c>
      <c r="AJ101" s="55">
        <f>'4_Seq_Features'!G99</f>
        <v/>
      </c>
      <c r="AK101" s="55">
        <f>'4_Seq_Features'!H99</f>
        <v/>
      </c>
      <c r="AL101" s="48">
        <f>'4_Seq_Features'!E99</f>
        <v/>
      </c>
      <c r="AM101" s="52">
        <f>$BD$14*((AJ101)-$BD$5)/$BD$6+$BD$15*((AK101)-$BD$7)/$BD$8+$BD$16</f>
        <v/>
      </c>
      <c r="AN101" s="51">
        <f>1/(1+EXP(-AM101))</f>
        <v/>
      </c>
      <c r="AO101" s="52">
        <f>$BE$14*((AJ101)-$BD$5)/$BD$6+$BE$15*((AK101)-$BD$7)/$BD$8+$BE$16</f>
        <v/>
      </c>
      <c r="AP101" s="51">
        <f>1/(1+EXP(-AO101))</f>
        <v/>
      </c>
      <c r="AQ101" s="52">
        <f>$BF$14*((AJ101)-$BD$5)/$BD$6+$BF$15*((AK101)-$BD$7)/$BD$8+$BF$16</f>
        <v/>
      </c>
      <c r="AR101" s="51">
        <f>1/(1+EXP(-AQ101))</f>
        <v/>
      </c>
      <c r="AS101" s="52">
        <f>$BG$14*((AJ101)-$BD$5)/$BD$6+$BG$15*((AK101)-$BD$7)/$BD$8+$BG$16</f>
        <v/>
      </c>
      <c r="AT101" s="51">
        <f>1/(1+EXP(-AS101))</f>
        <v/>
      </c>
      <c r="AU101" s="52">
        <f>$BH$14*((AJ101)-$BD$5)/$BD$6+$BH$15*((AK101)-$BD$7)/$BD$8+$BH$16</f>
        <v/>
      </c>
      <c r="AV101" s="51">
        <f>1/(1+EXP(-AU101))</f>
        <v/>
      </c>
      <c r="AW101" s="52">
        <f>$BI$14*((AJ101)-$BD$5)/$BD$6+$BI$15*((AK101)-$BD$7)/$BD$8+$BI$16</f>
        <v/>
      </c>
      <c r="AX101" s="51">
        <f>1/(1+EXP(-AW101))</f>
        <v/>
      </c>
      <c r="AY101" s="52">
        <f>$BJ$14*((AJ101)-$BD$5)/$BD$6+$BJ$15*((AK101)-$BD$7)/$BD$8+$BJ$16</f>
        <v/>
      </c>
      <c r="AZ101" s="51">
        <f>1/(1+EXP(-AY101))</f>
        <v/>
      </c>
      <c r="BA101" s="52">
        <f>$BK$14*((AJ101)-$BD$5)/$BD$6+$BK$15*((AK101)-$BD$7)/$BD$8+$BK$16</f>
        <v/>
      </c>
      <c r="BB101" s="51">
        <f>1/(1+EXP(-BA101))</f>
        <v/>
      </c>
    </row>
    <row r="102" ht="15" customHeight="1" s="35">
      <c r="A102" s="48">
        <f>'4_Seq_Features'!A100</f>
        <v/>
      </c>
      <c r="B102" s="55">
        <f>'4_Seq_Features'!F100</f>
        <v/>
      </c>
      <c r="C102" s="48">
        <f>'4_Seq_Features'!E100</f>
        <v/>
      </c>
      <c r="D102" s="52">
        <f>$U$12*((B102)-$U$5)/$U$6+$U$13</f>
        <v/>
      </c>
      <c r="E102" s="51">
        <f>1/(1+EXP(-D102))</f>
        <v/>
      </c>
      <c r="F102" s="52">
        <f>$V$12*((B102)-$U$5)/$U$6+$V$13</f>
        <v/>
      </c>
      <c r="G102" s="51">
        <f>1/(1+EXP(-F102))</f>
        <v/>
      </c>
      <c r="H102" s="52">
        <f>$W$12*((B102)-$U$5)/$U$6+$W$13</f>
        <v/>
      </c>
      <c r="I102" s="51">
        <f>1/(1+EXP(-H102))</f>
        <v/>
      </c>
      <c r="J102" s="52">
        <f>$X$12*((B102)-$U$5)/$U$6+$X$13</f>
        <v/>
      </c>
      <c r="K102" s="51">
        <f>1/(1+EXP(-J102))</f>
        <v/>
      </c>
      <c r="L102" s="52">
        <f>$Y$12*((B102)-$U$5)/$U$6+$Y$13</f>
        <v/>
      </c>
      <c r="M102" s="51">
        <f>1/(1+EXP(-L102))</f>
        <v/>
      </c>
      <c r="N102" s="52">
        <f>$Z$12*((B102)-$U$5)/$U$6+$Z$13</f>
        <v/>
      </c>
      <c r="O102" s="51">
        <f>1/(1+EXP(-N102))</f>
        <v/>
      </c>
      <c r="P102" s="52">
        <f>$AA$12*((B102)-$U$5)/$U$6+$AA$13</f>
        <v/>
      </c>
      <c r="Q102" s="51">
        <f>1/(1+EXP(-P102))</f>
        <v/>
      </c>
      <c r="R102" s="52">
        <f>$AB$12*((B102)-$U$5)/$U$6+$AB$13</f>
        <v/>
      </c>
      <c r="S102" s="51">
        <f>1/(1+EXP(-R102))</f>
        <v/>
      </c>
      <c r="AI102" s="48">
        <f>'4_Seq_Features'!A100</f>
        <v/>
      </c>
      <c r="AJ102" s="55">
        <f>'4_Seq_Features'!G100</f>
        <v/>
      </c>
      <c r="AK102" s="55">
        <f>'4_Seq_Features'!H100</f>
        <v/>
      </c>
      <c r="AL102" s="48">
        <f>'4_Seq_Features'!E100</f>
        <v/>
      </c>
      <c r="AM102" s="52">
        <f>$BD$14*((AJ102)-$BD$5)/$BD$6+$BD$15*((AK102)-$BD$7)/$BD$8+$BD$16</f>
        <v/>
      </c>
      <c r="AN102" s="51">
        <f>1/(1+EXP(-AM102))</f>
        <v/>
      </c>
      <c r="AO102" s="52">
        <f>$BE$14*((AJ102)-$BD$5)/$BD$6+$BE$15*((AK102)-$BD$7)/$BD$8+$BE$16</f>
        <v/>
      </c>
      <c r="AP102" s="51">
        <f>1/(1+EXP(-AO102))</f>
        <v/>
      </c>
      <c r="AQ102" s="52">
        <f>$BF$14*((AJ102)-$BD$5)/$BD$6+$BF$15*((AK102)-$BD$7)/$BD$8+$BF$16</f>
        <v/>
      </c>
      <c r="AR102" s="51">
        <f>1/(1+EXP(-AQ102))</f>
        <v/>
      </c>
      <c r="AS102" s="52">
        <f>$BG$14*((AJ102)-$BD$5)/$BD$6+$BG$15*((AK102)-$BD$7)/$BD$8+$BG$16</f>
        <v/>
      </c>
      <c r="AT102" s="51">
        <f>1/(1+EXP(-AS102))</f>
        <v/>
      </c>
      <c r="AU102" s="52">
        <f>$BH$14*((AJ102)-$BD$5)/$BD$6+$BH$15*((AK102)-$BD$7)/$BD$8+$BH$16</f>
        <v/>
      </c>
      <c r="AV102" s="51">
        <f>1/(1+EXP(-AU102))</f>
        <v/>
      </c>
      <c r="AW102" s="52">
        <f>$BI$14*((AJ102)-$BD$5)/$BD$6+$BI$15*((AK102)-$BD$7)/$BD$8+$BI$16</f>
        <v/>
      </c>
      <c r="AX102" s="51">
        <f>1/(1+EXP(-AW102))</f>
        <v/>
      </c>
      <c r="AY102" s="52">
        <f>$BJ$14*((AJ102)-$BD$5)/$BD$6+$BJ$15*((AK102)-$BD$7)/$BD$8+$BJ$16</f>
        <v/>
      </c>
      <c r="AZ102" s="51">
        <f>1/(1+EXP(-AY102))</f>
        <v/>
      </c>
      <c r="BA102" s="52">
        <f>$BK$14*((AJ102)-$BD$5)/$BD$6+$BK$15*((AK102)-$BD$7)/$BD$8+$BK$16</f>
        <v/>
      </c>
      <c r="BB102" s="51">
        <f>1/(1+EXP(-BA102))</f>
        <v/>
      </c>
    </row>
    <row r="103" ht="15" customHeight="1" s="35">
      <c r="A103" s="48">
        <f>'4_Seq_Features'!A101</f>
        <v/>
      </c>
      <c r="B103" s="55">
        <f>'4_Seq_Features'!F101</f>
        <v/>
      </c>
      <c r="C103" s="48">
        <f>'4_Seq_Features'!E101</f>
        <v/>
      </c>
      <c r="D103" s="52">
        <f>$U$12*((B103)-$U$5)/$U$6+$U$13</f>
        <v/>
      </c>
      <c r="E103" s="51">
        <f>1/(1+EXP(-D103))</f>
        <v/>
      </c>
      <c r="F103" s="52">
        <f>$V$12*((B103)-$U$5)/$U$6+$V$13</f>
        <v/>
      </c>
      <c r="G103" s="51">
        <f>1/(1+EXP(-F103))</f>
        <v/>
      </c>
      <c r="H103" s="52">
        <f>$W$12*((B103)-$U$5)/$U$6+$W$13</f>
        <v/>
      </c>
      <c r="I103" s="51">
        <f>1/(1+EXP(-H103))</f>
        <v/>
      </c>
      <c r="J103" s="52">
        <f>$X$12*((B103)-$U$5)/$U$6+$X$13</f>
        <v/>
      </c>
      <c r="K103" s="51">
        <f>1/(1+EXP(-J103))</f>
        <v/>
      </c>
      <c r="L103" s="52">
        <f>$Y$12*((B103)-$U$5)/$U$6+$Y$13</f>
        <v/>
      </c>
      <c r="M103" s="51">
        <f>1/(1+EXP(-L103))</f>
        <v/>
      </c>
      <c r="N103" s="52">
        <f>$Z$12*((B103)-$U$5)/$U$6+$Z$13</f>
        <v/>
      </c>
      <c r="O103" s="51">
        <f>1/(1+EXP(-N103))</f>
        <v/>
      </c>
      <c r="P103" s="52">
        <f>$AA$12*((B103)-$U$5)/$U$6+$AA$13</f>
        <v/>
      </c>
      <c r="Q103" s="51">
        <f>1/(1+EXP(-P103))</f>
        <v/>
      </c>
      <c r="R103" s="52">
        <f>$AB$12*((B103)-$U$5)/$U$6+$AB$13</f>
        <v/>
      </c>
      <c r="S103" s="51">
        <f>1/(1+EXP(-R103))</f>
        <v/>
      </c>
      <c r="AI103" s="48">
        <f>'4_Seq_Features'!A101</f>
        <v/>
      </c>
      <c r="AJ103" s="55">
        <f>'4_Seq_Features'!G101</f>
        <v/>
      </c>
      <c r="AK103" s="55">
        <f>'4_Seq_Features'!H101</f>
        <v/>
      </c>
      <c r="AL103" s="48">
        <f>'4_Seq_Features'!E101</f>
        <v/>
      </c>
      <c r="AM103" s="52">
        <f>$BD$14*((AJ103)-$BD$5)/$BD$6+$BD$15*((AK103)-$BD$7)/$BD$8+$BD$16</f>
        <v/>
      </c>
      <c r="AN103" s="51">
        <f>1/(1+EXP(-AM103))</f>
        <v/>
      </c>
      <c r="AO103" s="52">
        <f>$BE$14*((AJ103)-$BD$5)/$BD$6+$BE$15*((AK103)-$BD$7)/$BD$8+$BE$16</f>
        <v/>
      </c>
      <c r="AP103" s="51">
        <f>1/(1+EXP(-AO103))</f>
        <v/>
      </c>
      <c r="AQ103" s="52">
        <f>$BF$14*((AJ103)-$BD$5)/$BD$6+$BF$15*((AK103)-$BD$7)/$BD$8+$BF$16</f>
        <v/>
      </c>
      <c r="AR103" s="51">
        <f>1/(1+EXP(-AQ103))</f>
        <v/>
      </c>
      <c r="AS103" s="52">
        <f>$BG$14*((AJ103)-$BD$5)/$BD$6+$BG$15*((AK103)-$BD$7)/$BD$8+$BG$16</f>
        <v/>
      </c>
      <c r="AT103" s="51">
        <f>1/(1+EXP(-AS103))</f>
        <v/>
      </c>
      <c r="AU103" s="52">
        <f>$BH$14*((AJ103)-$BD$5)/$BD$6+$BH$15*((AK103)-$BD$7)/$BD$8+$BH$16</f>
        <v/>
      </c>
      <c r="AV103" s="51">
        <f>1/(1+EXP(-AU103))</f>
        <v/>
      </c>
      <c r="AW103" s="52">
        <f>$BI$14*((AJ103)-$BD$5)/$BD$6+$BI$15*((AK103)-$BD$7)/$BD$8+$BI$16</f>
        <v/>
      </c>
      <c r="AX103" s="51">
        <f>1/(1+EXP(-AW103))</f>
        <v/>
      </c>
      <c r="AY103" s="52">
        <f>$BJ$14*((AJ103)-$BD$5)/$BD$6+$BJ$15*((AK103)-$BD$7)/$BD$8+$BJ$16</f>
        <v/>
      </c>
      <c r="AZ103" s="51">
        <f>1/(1+EXP(-AY103))</f>
        <v/>
      </c>
      <c r="BA103" s="52">
        <f>$BK$14*((AJ103)-$BD$5)/$BD$6+$BK$15*((AK103)-$BD$7)/$BD$8+$BK$16</f>
        <v/>
      </c>
      <c r="BB103" s="51">
        <f>1/(1+EXP(-BA103))</f>
        <v/>
      </c>
    </row>
    <row r="104" ht="15" customHeight="1" s="35">
      <c r="A104" s="48">
        <f>'4_Seq_Features'!A102</f>
        <v/>
      </c>
      <c r="B104" s="55">
        <f>'4_Seq_Features'!F102</f>
        <v/>
      </c>
      <c r="C104" s="48">
        <f>'4_Seq_Features'!E102</f>
        <v/>
      </c>
      <c r="D104" s="52">
        <f>$U$12*((B104)-$U$5)/$U$6+$U$13</f>
        <v/>
      </c>
      <c r="E104" s="51">
        <f>1/(1+EXP(-D104))</f>
        <v/>
      </c>
      <c r="F104" s="52">
        <f>$V$12*((B104)-$U$5)/$U$6+$V$13</f>
        <v/>
      </c>
      <c r="G104" s="51">
        <f>1/(1+EXP(-F104))</f>
        <v/>
      </c>
      <c r="H104" s="52">
        <f>$W$12*((B104)-$U$5)/$U$6+$W$13</f>
        <v/>
      </c>
      <c r="I104" s="51">
        <f>1/(1+EXP(-H104))</f>
        <v/>
      </c>
      <c r="J104" s="52">
        <f>$X$12*((B104)-$U$5)/$U$6+$X$13</f>
        <v/>
      </c>
      <c r="K104" s="51">
        <f>1/(1+EXP(-J104))</f>
        <v/>
      </c>
      <c r="L104" s="52">
        <f>$Y$12*((B104)-$U$5)/$U$6+$Y$13</f>
        <v/>
      </c>
      <c r="M104" s="51">
        <f>1/(1+EXP(-L104))</f>
        <v/>
      </c>
      <c r="N104" s="52">
        <f>$Z$12*((B104)-$U$5)/$U$6+$Z$13</f>
        <v/>
      </c>
      <c r="O104" s="51">
        <f>1/(1+EXP(-N104))</f>
        <v/>
      </c>
      <c r="P104" s="52">
        <f>$AA$12*((B104)-$U$5)/$U$6+$AA$13</f>
        <v/>
      </c>
      <c r="Q104" s="51">
        <f>1/(1+EXP(-P104))</f>
        <v/>
      </c>
      <c r="R104" s="52">
        <f>$AB$12*((B104)-$U$5)/$U$6+$AB$13</f>
        <v/>
      </c>
      <c r="S104" s="51">
        <f>1/(1+EXP(-R104))</f>
        <v/>
      </c>
      <c r="AI104" s="48">
        <f>'4_Seq_Features'!A102</f>
        <v/>
      </c>
      <c r="AJ104" s="55">
        <f>'4_Seq_Features'!G102</f>
        <v/>
      </c>
      <c r="AK104" s="55">
        <f>'4_Seq_Features'!H102</f>
        <v/>
      </c>
      <c r="AL104" s="48">
        <f>'4_Seq_Features'!E102</f>
        <v/>
      </c>
      <c r="AM104" s="52">
        <f>$BD$14*((AJ104)-$BD$5)/$BD$6+$BD$15*((AK104)-$BD$7)/$BD$8+$BD$16</f>
        <v/>
      </c>
      <c r="AN104" s="51">
        <f>1/(1+EXP(-AM104))</f>
        <v/>
      </c>
      <c r="AO104" s="52">
        <f>$BE$14*((AJ104)-$BD$5)/$BD$6+$BE$15*((AK104)-$BD$7)/$BD$8+$BE$16</f>
        <v/>
      </c>
      <c r="AP104" s="51">
        <f>1/(1+EXP(-AO104))</f>
        <v/>
      </c>
      <c r="AQ104" s="52">
        <f>$BF$14*((AJ104)-$BD$5)/$BD$6+$BF$15*((AK104)-$BD$7)/$BD$8+$BF$16</f>
        <v/>
      </c>
      <c r="AR104" s="51">
        <f>1/(1+EXP(-AQ104))</f>
        <v/>
      </c>
      <c r="AS104" s="52">
        <f>$BG$14*((AJ104)-$BD$5)/$BD$6+$BG$15*((AK104)-$BD$7)/$BD$8+$BG$16</f>
        <v/>
      </c>
      <c r="AT104" s="51">
        <f>1/(1+EXP(-AS104))</f>
        <v/>
      </c>
      <c r="AU104" s="52">
        <f>$BH$14*((AJ104)-$BD$5)/$BD$6+$BH$15*((AK104)-$BD$7)/$BD$8+$BH$16</f>
        <v/>
      </c>
      <c r="AV104" s="51">
        <f>1/(1+EXP(-AU104))</f>
        <v/>
      </c>
      <c r="AW104" s="52">
        <f>$BI$14*((AJ104)-$BD$5)/$BD$6+$BI$15*((AK104)-$BD$7)/$BD$8+$BI$16</f>
        <v/>
      </c>
      <c r="AX104" s="51">
        <f>1/(1+EXP(-AW104))</f>
        <v/>
      </c>
      <c r="AY104" s="52">
        <f>$BJ$14*((AJ104)-$BD$5)/$BD$6+$BJ$15*((AK104)-$BD$7)/$BD$8+$BJ$16</f>
        <v/>
      </c>
      <c r="AZ104" s="51">
        <f>1/(1+EXP(-AY104))</f>
        <v/>
      </c>
      <c r="BA104" s="52">
        <f>$BK$14*((AJ104)-$BD$5)/$BD$6+$BK$15*((AK104)-$BD$7)/$BD$8+$BK$16</f>
        <v/>
      </c>
      <c r="BB104" s="51">
        <f>1/(1+EXP(-BA104))</f>
        <v/>
      </c>
    </row>
    <row r="105" ht="15" customHeight="1" s="35">
      <c r="A105" s="48">
        <f>'4_Seq_Features'!A103</f>
        <v/>
      </c>
      <c r="B105" s="55">
        <f>'4_Seq_Features'!F103</f>
        <v/>
      </c>
      <c r="C105" s="48">
        <f>'4_Seq_Features'!E103</f>
        <v/>
      </c>
      <c r="D105" s="52">
        <f>$U$12*((B105)-$U$5)/$U$6+$U$13</f>
        <v/>
      </c>
      <c r="E105" s="51">
        <f>1/(1+EXP(-D105))</f>
        <v/>
      </c>
      <c r="F105" s="52">
        <f>$V$12*((B105)-$U$5)/$U$6+$V$13</f>
        <v/>
      </c>
      <c r="G105" s="51">
        <f>1/(1+EXP(-F105))</f>
        <v/>
      </c>
      <c r="H105" s="52">
        <f>$W$12*((B105)-$U$5)/$U$6+$W$13</f>
        <v/>
      </c>
      <c r="I105" s="51">
        <f>1/(1+EXP(-H105))</f>
        <v/>
      </c>
      <c r="J105" s="52">
        <f>$X$12*((B105)-$U$5)/$U$6+$X$13</f>
        <v/>
      </c>
      <c r="K105" s="51">
        <f>1/(1+EXP(-J105))</f>
        <v/>
      </c>
      <c r="L105" s="52">
        <f>$Y$12*((B105)-$U$5)/$U$6+$Y$13</f>
        <v/>
      </c>
      <c r="M105" s="51">
        <f>1/(1+EXP(-L105))</f>
        <v/>
      </c>
      <c r="N105" s="52">
        <f>$Z$12*((B105)-$U$5)/$U$6+$Z$13</f>
        <v/>
      </c>
      <c r="O105" s="51">
        <f>1/(1+EXP(-N105))</f>
        <v/>
      </c>
      <c r="P105" s="52">
        <f>$AA$12*((B105)-$U$5)/$U$6+$AA$13</f>
        <v/>
      </c>
      <c r="Q105" s="51">
        <f>1/(1+EXP(-P105))</f>
        <v/>
      </c>
      <c r="R105" s="52">
        <f>$AB$12*((B105)-$U$5)/$U$6+$AB$13</f>
        <v/>
      </c>
      <c r="S105" s="51">
        <f>1/(1+EXP(-R105))</f>
        <v/>
      </c>
      <c r="AI105" s="48">
        <f>'4_Seq_Features'!A103</f>
        <v/>
      </c>
      <c r="AJ105" s="55">
        <f>'4_Seq_Features'!G103</f>
        <v/>
      </c>
      <c r="AK105" s="55">
        <f>'4_Seq_Features'!H103</f>
        <v/>
      </c>
      <c r="AL105" s="48">
        <f>'4_Seq_Features'!E103</f>
        <v/>
      </c>
      <c r="AM105" s="52">
        <f>$BD$14*((AJ105)-$BD$5)/$BD$6+$BD$15*((AK105)-$BD$7)/$BD$8+$BD$16</f>
        <v/>
      </c>
      <c r="AN105" s="51">
        <f>1/(1+EXP(-AM105))</f>
        <v/>
      </c>
      <c r="AO105" s="52">
        <f>$BE$14*((AJ105)-$BD$5)/$BD$6+$BE$15*((AK105)-$BD$7)/$BD$8+$BE$16</f>
        <v/>
      </c>
      <c r="AP105" s="51">
        <f>1/(1+EXP(-AO105))</f>
        <v/>
      </c>
      <c r="AQ105" s="52">
        <f>$BF$14*((AJ105)-$BD$5)/$BD$6+$BF$15*((AK105)-$BD$7)/$BD$8+$BF$16</f>
        <v/>
      </c>
      <c r="AR105" s="51">
        <f>1/(1+EXP(-AQ105))</f>
        <v/>
      </c>
      <c r="AS105" s="52">
        <f>$BG$14*((AJ105)-$BD$5)/$BD$6+$BG$15*((AK105)-$BD$7)/$BD$8+$BG$16</f>
        <v/>
      </c>
      <c r="AT105" s="51">
        <f>1/(1+EXP(-AS105))</f>
        <v/>
      </c>
      <c r="AU105" s="52">
        <f>$BH$14*((AJ105)-$BD$5)/$BD$6+$BH$15*((AK105)-$BD$7)/$BD$8+$BH$16</f>
        <v/>
      </c>
      <c r="AV105" s="51">
        <f>1/(1+EXP(-AU105))</f>
        <v/>
      </c>
      <c r="AW105" s="52">
        <f>$BI$14*((AJ105)-$BD$5)/$BD$6+$BI$15*((AK105)-$BD$7)/$BD$8+$BI$16</f>
        <v/>
      </c>
      <c r="AX105" s="51">
        <f>1/(1+EXP(-AW105))</f>
        <v/>
      </c>
      <c r="AY105" s="52">
        <f>$BJ$14*((AJ105)-$BD$5)/$BD$6+$BJ$15*((AK105)-$BD$7)/$BD$8+$BJ$16</f>
        <v/>
      </c>
      <c r="AZ105" s="51">
        <f>1/(1+EXP(-AY105))</f>
        <v/>
      </c>
      <c r="BA105" s="52">
        <f>$BK$14*((AJ105)-$BD$5)/$BD$6+$BK$15*((AK105)-$BD$7)/$BD$8+$BK$16</f>
        <v/>
      </c>
      <c r="BB105" s="51">
        <f>1/(1+EXP(-BA105))</f>
        <v/>
      </c>
    </row>
    <row r="106" ht="15" customHeight="1" s="35">
      <c r="A106" s="48">
        <f>'4_Seq_Features'!A104</f>
        <v/>
      </c>
      <c r="B106" s="55">
        <f>'4_Seq_Features'!F104</f>
        <v/>
      </c>
      <c r="C106" s="48">
        <f>'4_Seq_Features'!E104</f>
        <v/>
      </c>
      <c r="D106" s="52">
        <f>$U$12*((B106)-$U$5)/$U$6+$U$13</f>
        <v/>
      </c>
      <c r="E106" s="51">
        <f>1/(1+EXP(-D106))</f>
        <v/>
      </c>
      <c r="F106" s="52">
        <f>$V$12*((B106)-$U$5)/$U$6+$V$13</f>
        <v/>
      </c>
      <c r="G106" s="51">
        <f>1/(1+EXP(-F106))</f>
        <v/>
      </c>
      <c r="H106" s="52">
        <f>$W$12*((B106)-$U$5)/$U$6+$W$13</f>
        <v/>
      </c>
      <c r="I106" s="51">
        <f>1/(1+EXP(-H106))</f>
        <v/>
      </c>
      <c r="J106" s="52">
        <f>$X$12*((B106)-$U$5)/$U$6+$X$13</f>
        <v/>
      </c>
      <c r="K106" s="51">
        <f>1/(1+EXP(-J106))</f>
        <v/>
      </c>
      <c r="L106" s="52">
        <f>$Y$12*((B106)-$U$5)/$U$6+$Y$13</f>
        <v/>
      </c>
      <c r="M106" s="51">
        <f>1/(1+EXP(-L106))</f>
        <v/>
      </c>
      <c r="N106" s="52">
        <f>$Z$12*((B106)-$U$5)/$U$6+$Z$13</f>
        <v/>
      </c>
      <c r="O106" s="51">
        <f>1/(1+EXP(-N106))</f>
        <v/>
      </c>
      <c r="P106" s="52">
        <f>$AA$12*((B106)-$U$5)/$U$6+$AA$13</f>
        <v/>
      </c>
      <c r="Q106" s="51">
        <f>1/(1+EXP(-P106))</f>
        <v/>
      </c>
      <c r="R106" s="52">
        <f>$AB$12*((B106)-$U$5)/$U$6+$AB$13</f>
        <v/>
      </c>
      <c r="S106" s="51">
        <f>1/(1+EXP(-R106))</f>
        <v/>
      </c>
      <c r="AI106" s="48">
        <f>'4_Seq_Features'!A104</f>
        <v/>
      </c>
      <c r="AJ106" s="55">
        <f>'4_Seq_Features'!G104</f>
        <v/>
      </c>
      <c r="AK106" s="55">
        <f>'4_Seq_Features'!H104</f>
        <v/>
      </c>
      <c r="AL106" s="48">
        <f>'4_Seq_Features'!E104</f>
        <v/>
      </c>
      <c r="AM106" s="52">
        <f>$BD$14*((AJ106)-$BD$5)/$BD$6+$BD$15*((AK106)-$BD$7)/$BD$8+$BD$16</f>
        <v/>
      </c>
      <c r="AN106" s="51">
        <f>1/(1+EXP(-AM106))</f>
        <v/>
      </c>
      <c r="AO106" s="52">
        <f>$BE$14*((AJ106)-$BD$5)/$BD$6+$BE$15*((AK106)-$BD$7)/$BD$8+$BE$16</f>
        <v/>
      </c>
      <c r="AP106" s="51">
        <f>1/(1+EXP(-AO106))</f>
        <v/>
      </c>
      <c r="AQ106" s="52">
        <f>$BF$14*((AJ106)-$BD$5)/$BD$6+$BF$15*((AK106)-$BD$7)/$BD$8+$BF$16</f>
        <v/>
      </c>
      <c r="AR106" s="51">
        <f>1/(1+EXP(-AQ106))</f>
        <v/>
      </c>
      <c r="AS106" s="52">
        <f>$BG$14*((AJ106)-$BD$5)/$BD$6+$BG$15*((AK106)-$BD$7)/$BD$8+$BG$16</f>
        <v/>
      </c>
      <c r="AT106" s="51">
        <f>1/(1+EXP(-AS106))</f>
        <v/>
      </c>
      <c r="AU106" s="52">
        <f>$BH$14*((AJ106)-$BD$5)/$BD$6+$BH$15*((AK106)-$BD$7)/$BD$8+$BH$16</f>
        <v/>
      </c>
      <c r="AV106" s="51">
        <f>1/(1+EXP(-AU106))</f>
        <v/>
      </c>
      <c r="AW106" s="52">
        <f>$BI$14*((AJ106)-$BD$5)/$BD$6+$BI$15*((AK106)-$BD$7)/$BD$8+$BI$16</f>
        <v/>
      </c>
      <c r="AX106" s="51">
        <f>1/(1+EXP(-AW106))</f>
        <v/>
      </c>
      <c r="AY106" s="52">
        <f>$BJ$14*((AJ106)-$BD$5)/$BD$6+$BJ$15*((AK106)-$BD$7)/$BD$8+$BJ$16</f>
        <v/>
      </c>
      <c r="AZ106" s="51">
        <f>1/(1+EXP(-AY106))</f>
        <v/>
      </c>
      <c r="BA106" s="52">
        <f>$BK$14*((AJ106)-$BD$5)/$BD$6+$BK$15*((AK106)-$BD$7)/$BD$8+$BK$16</f>
        <v/>
      </c>
      <c r="BB106" s="51">
        <f>1/(1+EXP(-BA106))</f>
        <v/>
      </c>
    </row>
    <row r="107" ht="15" customHeight="1" s="35">
      <c r="A107" s="48">
        <f>'4_Seq_Features'!A105</f>
        <v/>
      </c>
      <c r="B107" s="55">
        <f>'4_Seq_Features'!F105</f>
        <v/>
      </c>
      <c r="C107" s="48">
        <f>'4_Seq_Features'!E105</f>
        <v/>
      </c>
      <c r="D107" s="52">
        <f>$U$12*((B107)-$U$5)/$U$6+$U$13</f>
        <v/>
      </c>
      <c r="E107" s="51">
        <f>1/(1+EXP(-D107))</f>
        <v/>
      </c>
      <c r="F107" s="52">
        <f>$V$12*((B107)-$U$5)/$U$6+$V$13</f>
        <v/>
      </c>
      <c r="G107" s="51">
        <f>1/(1+EXP(-F107))</f>
        <v/>
      </c>
      <c r="H107" s="52">
        <f>$W$12*((B107)-$U$5)/$U$6+$W$13</f>
        <v/>
      </c>
      <c r="I107" s="51">
        <f>1/(1+EXP(-H107))</f>
        <v/>
      </c>
      <c r="J107" s="52">
        <f>$X$12*((B107)-$U$5)/$U$6+$X$13</f>
        <v/>
      </c>
      <c r="K107" s="51">
        <f>1/(1+EXP(-J107))</f>
        <v/>
      </c>
      <c r="L107" s="52">
        <f>$Y$12*((B107)-$U$5)/$U$6+$Y$13</f>
        <v/>
      </c>
      <c r="M107" s="51">
        <f>1/(1+EXP(-L107))</f>
        <v/>
      </c>
      <c r="N107" s="52">
        <f>$Z$12*((B107)-$U$5)/$U$6+$Z$13</f>
        <v/>
      </c>
      <c r="O107" s="51">
        <f>1/(1+EXP(-N107))</f>
        <v/>
      </c>
      <c r="P107" s="52">
        <f>$AA$12*((B107)-$U$5)/$U$6+$AA$13</f>
        <v/>
      </c>
      <c r="Q107" s="51">
        <f>1/(1+EXP(-P107))</f>
        <v/>
      </c>
      <c r="R107" s="52">
        <f>$AB$12*((B107)-$U$5)/$U$6+$AB$13</f>
        <v/>
      </c>
      <c r="S107" s="51">
        <f>1/(1+EXP(-R107))</f>
        <v/>
      </c>
      <c r="AI107" s="48">
        <f>'4_Seq_Features'!A105</f>
        <v/>
      </c>
      <c r="AJ107" s="55">
        <f>'4_Seq_Features'!G105</f>
        <v/>
      </c>
      <c r="AK107" s="55">
        <f>'4_Seq_Features'!H105</f>
        <v/>
      </c>
      <c r="AL107" s="48">
        <f>'4_Seq_Features'!E105</f>
        <v/>
      </c>
      <c r="AM107" s="52">
        <f>$BD$14*((AJ107)-$BD$5)/$BD$6+$BD$15*((AK107)-$BD$7)/$BD$8+$BD$16</f>
        <v/>
      </c>
      <c r="AN107" s="51">
        <f>1/(1+EXP(-AM107))</f>
        <v/>
      </c>
      <c r="AO107" s="52">
        <f>$BE$14*((AJ107)-$BD$5)/$BD$6+$BE$15*((AK107)-$BD$7)/$BD$8+$BE$16</f>
        <v/>
      </c>
      <c r="AP107" s="51">
        <f>1/(1+EXP(-AO107))</f>
        <v/>
      </c>
      <c r="AQ107" s="52">
        <f>$BF$14*((AJ107)-$BD$5)/$BD$6+$BF$15*((AK107)-$BD$7)/$BD$8+$BF$16</f>
        <v/>
      </c>
      <c r="AR107" s="51">
        <f>1/(1+EXP(-AQ107))</f>
        <v/>
      </c>
      <c r="AS107" s="52">
        <f>$BG$14*((AJ107)-$BD$5)/$BD$6+$BG$15*((AK107)-$BD$7)/$BD$8+$BG$16</f>
        <v/>
      </c>
      <c r="AT107" s="51">
        <f>1/(1+EXP(-AS107))</f>
        <v/>
      </c>
      <c r="AU107" s="52">
        <f>$BH$14*((AJ107)-$BD$5)/$BD$6+$BH$15*((AK107)-$BD$7)/$BD$8+$BH$16</f>
        <v/>
      </c>
      <c r="AV107" s="51">
        <f>1/(1+EXP(-AU107))</f>
        <v/>
      </c>
      <c r="AW107" s="52">
        <f>$BI$14*((AJ107)-$BD$5)/$BD$6+$BI$15*((AK107)-$BD$7)/$BD$8+$BI$16</f>
        <v/>
      </c>
      <c r="AX107" s="51">
        <f>1/(1+EXP(-AW107))</f>
        <v/>
      </c>
      <c r="AY107" s="52">
        <f>$BJ$14*((AJ107)-$BD$5)/$BD$6+$BJ$15*((AK107)-$BD$7)/$BD$8+$BJ$16</f>
        <v/>
      </c>
      <c r="AZ107" s="51">
        <f>1/(1+EXP(-AY107))</f>
        <v/>
      </c>
      <c r="BA107" s="52">
        <f>$BK$14*((AJ107)-$BD$5)/$BD$6+$BK$15*((AK107)-$BD$7)/$BD$8+$BK$16</f>
        <v/>
      </c>
      <c r="BB107" s="51">
        <f>1/(1+EXP(-BA107))</f>
        <v/>
      </c>
    </row>
    <row r="108" ht="15" customHeight="1" s="35">
      <c r="A108" s="48">
        <f>'4_Seq_Features'!A106</f>
        <v/>
      </c>
      <c r="B108" s="55">
        <f>'4_Seq_Features'!F106</f>
        <v/>
      </c>
      <c r="C108" s="48">
        <f>'4_Seq_Features'!E106</f>
        <v/>
      </c>
      <c r="D108" s="52">
        <f>$U$12*((B108)-$U$5)/$U$6+$U$13</f>
        <v/>
      </c>
      <c r="E108" s="51">
        <f>1/(1+EXP(-D108))</f>
        <v/>
      </c>
      <c r="F108" s="52">
        <f>$V$12*((B108)-$U$5)/$U$6+$V$13</f>
        <v/>
      </c>
      <c r="G108" s="51">
        <f>1/(1+EXP(-F108))</f>
        <v/>
      </c>
      <c r="H108" s="52">
        <f>$W$12*((B108)-$U$5)/$U$6+$W$13</f>
        <v/>
      </c>
      <c r="I108" s="51">
        <f>1/(1+EXP(-H108))</f>
        <v/>
      </c>
      <c r="J108" s="52">
        <f>$X$12*((B108)-$U$5)/$U$6+$X$13</f>
        <v/>
      </c>
      <c r="K108" s="51">
        <f>1/(1+EXP(-J108))</f>
        <v/>
      </c>
      <c r="L108" s="52">
        <f>$Y$12*((B108)-$U$5)/$U$6+$Y$13</f>
        <v/>
      </c>
      <c r="M108" s="51">
        <f>1/(1+EXP(-L108))</f>
        <v/>
      </c>
      <c r="N108" s="52">
        <f>$Z$12*((B108)-$U$5)/$U$6+$Z$13</f>
        <v/>
      </c>
      <c r="O108" s="51">
        <f>1/(1+EXP(-N108))</f>
        <v/>
      </c>
      <c r="P108" s="52">
        <f>$AA$12*((B108)-$U$5)/$U$6+$AA$13</f>
        <v/>
      </c>
      <c r="Q108" s="51">
        <f>1/(1+EXP(-P108))</f>
        <v/>
      </c>
      <c r="R108" s="52">
        <f>$AB$12*((B108)-$U$5)/$U$6+$AB$13</f>
        <v/>
      </c>
      <c r="S108" s="51">
        <f>1/(1+EXP(-R108))</f>
        <v/>
      </c>
      <c r="AI108" s="48">
        <f>'4_Seq_Features'!A106</f>
        <v/>
      </c>
      <c r="AJ108" s="55">
        <f>'4_Seq_Features'!G106</f>
        <v/>
      </c>
      <c r="AK108" s="55">
        <f>'4_Seq_Features'!H106</f>
        <v/>
      </c>
      <c r="AL108" s="48">
        <f>'4_Seq_Features'!E106</f>
        <v/>
      </c>
      <c r="AM108" s="52">
        <f>$BD$14*((AJ108)-$BD$5)/$BD$6+$BD$15*((AK108)-$BD$7)/$BD$8+$BD$16</f>
        <v/>
      </c>
      <c r="AN108" s="51">
        <f>1/(1+EXP(-AM108))</f>
        <v/>
      </c>
      <c r="AO108" s="52">
        <f>$BE$14*((AJ108)-$BD$5)/$BD$6+$BE$15*((AK108)-$BD$7)/$BD$8+$BE$16</f>
        <v/>
      </c>
      <c r="AP108" s="51">
        <f>1/(1+EXP(-AO108))</f>
        <v/>
      </c>
      <c r="AQ108" s="52">
        <f>$BF$14*((AJ108)-$BD$5)/$BD$6+$BF$15*((AK108)-$BD$7)/$BD$8+$BF$16</f>
        <v/>
      </c>
      <c r="AR108" s="51">
        <f>1/(1+EXP(-AQ108))</f>
        <v/>
      </c>
      <c r="AS108" s="52">
        <f>$BG$14*((AJ108)-$BD$5)/$BD$6+$BG$15*((AK108)-$BD$7)/$BD$8+$BG$16</f>
        <v/>
      </c>
      <c r="AT108" s="51">
        <f>1/(1+EXP(-AS108))</f>
        <v/>
      </c>
      <c r="AU108" s="52">
        <f>$BH$14*((AJ108)-$BD$5)/$BD$6+$BH$15*((AK108)-$BD$7)/$BD$8+$BH$16</f>
        <v/>
      </c>
      <c r="AV108" s="51">
        <f>1/(1+EXP(-AU108))</f>
        <v/>
      </c>
      <c r="AW108" s="52">
        <f>$BI$14*((AJ108)-$BD$5)/$BD$6+$BI$15*((AK108)-$BD$7)/$BD$8+$BI$16</f>
        <v/>
      </c>
      <c r="AX108" s="51">
        <f>1/(1+EXP(-AW108))</f>
        <v/>
      </c>
      <c r="AY108" s="52">
        <f>$BJ$14*((AJ108)-$BD$5)/$BD$6+$BJ$15*((AK108)-$BD$7)/$BD$8+$BJ$16</f>
        <v/>
      </c>
      <c r="AZ108" s="51">
        <f>1/(1+EXP(-AY108))</f>
        <v/>
      </c>
      <c r="BA108" s="52">
        <f>$BK$14*((AJ108)-$BD$5)/$BD$6+$BK$15*((AK108)-$BD$7)/$BD$8+$BK$16</f>
        <v/>
      </c>
      <c r="BB108" s="51">
        <f>1/(1+EXP(-BA108))</f>
        <v/>
      </c>
    </row>
    <row r="109" ht="15" customHeight="1" s="35">
      <c r="A109" s="48">
        <f>'4_Seq_Features'!A107</f>
        <v/>
      </c>
      <c r="B109" s="55">
        <f>'4_Seq_Features'!F107</f>
        <v/>
      </c>
      <c r="C109" s="48">
        <f>'4_Seq_Features'!E107</f>
        <v/>
      </c>
      <c r="D109" s="52">
        <f>$U$12*((B109)-$U$5)/$U$6+$U$13</f>
        <v/>
      </c>
      <c r="E109" s="51">
        <f>1/(1+EXP(-D109))</f>
        <v/>
      </c>
      <c r="F109" s="52">
        <f>$V$12*((B109)-$U$5)/$U$6+$V$13</f>
        <v/>
      </c>
      <c r="G109" s="51">
        <f>1/(1+EXP(-F109))</f>
        <v/>
      </c>
      <c r="H109" s="52">
        <f>$W$12*((B109)-$U$5)/$U$6+$W$13</f>
        <v/>
      </c>
      <c r="I109" s="51">
        <f>1/(1+EXP(-H109))</f>
        <v/>
      </c>
      <c r="J109" s="52">
        <f>$X$12*((B109)-$U$5)/$U$6+$X$13</f>
        <v/>
      </c>
      <c r="K109" s="51">
        <f>1/(1+EXP(-J109))</f>
        <v/>
      </c>
      <c r="L109" s="52">
        <f>$Y$12*((B109)-$U$5)/$U$6+$Y$13</f>
        <v/>
      </c>
      <c r="M109" s="51">
        <f>1/(1+EXP(-L109))</f>
        <v/>
      </c>
      <c r="N109" s="52">
        <f>$Z$12*((B109)-$U$5)/$U$6+$Z$13</f>
        <v/>
      </c>
      <c r="O109" s="51">
        <f>1/(1+EXP(-N109))</f>
        <v/>
      </c>
      <c r="P109" s="52">
        <f>$AA$12*((B109)-$U$5)/$U$6+$AA$13</f>
        <v/>
      </c>
      <c r="Q109" s="51">
        <f>1/(1+EXP(-P109))</f>
        <v/>
      </c>
      <c r="R109" s="52">
        <f>$AB$12*((B109)-$U$5)/$U$6+$AB$13</f>
        <v/>
      </c>
      <c r="S109" s="51">
        <f>1/(1+EXP(-R109))</f>
        <v/>
      </c>
      <c r="AI109" s="48">
        <f>'4_Seq_Features'!A107</f>
        <v/>
      </c>
      <c r="AJ109" s="55">
        <f>'4_Seq_Features'!G107</f>
        <v/>
      </c>
      <c r="AK109" s="55">
        <f>'4_Seq_Features'!H107</f>
        <v/>
      </c>
      <c r="AL109" s="48">
        <f>'4_Seq_Features'!E107</f>
        <v/>
      </c>
      <c r="AM109" s="52">
        <f>$BD$14*((AJ109)-$BD$5)/$BD$6+$BD$15*((AK109)-$BD$7)/$BD$8+$BD$16</f>
        <v/>
      </c>
      <c r="AN109" s="51">
        <f>1/(1+EXP(-AM109))</f>
        <v/>
      </c>
      <c r="AO109" s="52">
        <f>$BE$14*((AJ109)-$BD$5)/$BD$6+$BE$15*((AK109)-$BD$7)/$BD$8+$BE$16</f>
        <v/>
      </c>
      <c r="AP109" s="51">
        <f>1/(1+EXP(-AO109))</f>
        <v/>
      </c>
      <c r="AQ109" s="52">
        <f>$BF$14*((AJ109)-$BD$5)/$BD$6+$BF$15*((AK109)-$BD$7)/$BD$8+$BF$16</f>
        <v/>
      </c>
      <c r="AR109" s="51">
        <f>1/(1+EXP(-AQ109))</f>
        <v/>
      </c>
      <c r="AS109" s="52">
        <f>$BG$14*((AJ109)-$BD$5)/$BD$6+$BG$15*((AK109)-$BD$7)/$BD$8+$BG$16</f>
        <v/>
      </c>
      <c r="AT109" s="51">
        <f>1/(1+EXP(-AS109))</f>
        <v/>
      </c>
      <c r="AU109" s="52">
        <f>$BH$14*((AJ109)-$BD$5)/$BD$6+$BH$15*((AK109)-$BD$7)/$BD$8+$BH$16</f>
        <v/>
      </c>
      <c r="AV109" s="51">
        <f>1/(1+EXP(-AU109))</f>
        <v/>
      </c>
      <c r="AW109" s="52">
        <f>$BI$14*((AJ109)-$BD$5)/$BD$6+$BI$15*((AK109)-$BD$7)/$BD$8+$BI$16</f>
        <v/>
      </c>
      <c r="AX109" s="51">
        <f>1/(1+EXP(-AW109))</f>
        <v/>
      </c>
      <c r="AY109" s="52">
        <f>$BJ$14*((AJ109)-$BD$5)/$BD$6+$BJ$15*((AK109)-$BD$7)/$BD$8+$BJ$16</f>
        <v/>
      </c>
      <c r="AZ109" s="51">
        <f>1/(1+EXP(-AY109))</f>
        <v/>
      </c>
      <c r="BA109" s="52">
        <f>$BK$14*((AJ109)-$BD$5)/$BD$6+$BK$15*((AK109)-$BD$7)/$BD$8+$BK$16</f>
        <v/>
      </c>
      <c r="BB109" s="51">
        <f>1/(1+EXP(-BA109))</f>
        <v/>
      </c>
    </row>
    <row r="110" ht="15" customHeight="1" s="35">
      <c r="A110" s="48">
        <f>'4_Seq_Features'!A108</f>
        <v/>
      </c>
      <c r="B110" s="55">
        <f>'4_Seq_Features'!F108</f>
        <v/>
      </c>
      <c r="C110" s="48">
        <f>'4_Seq_Features'!E108</f>
        <v/>
      </c>
      <c r="D110" s="52">
        <f>$U$12*((B110)-$U$5)/$U$6+$U$13</f>
        <v/>
      </c>
      <c r="E110" s="51">
        <f>1/(1+EXP(-D110))</f>
        <v/>
      </c>
      <c r="F110" s="52">
        <f>$V$12*((B110)-$U$5)/$U$6+$V$13</f>
        <v/>
      </c>
      <c r="G110" s="51">
        <f>1/(1+EXP(-F110))</f>
        <v/>
      </c>
      <c r="H110" s="52">
        <f>$W$12*((B110)-$U$5)/$U$6+$W$13</f>
        <v/>
      </c>
      <c r="I110" s="51">
        <f>1/(1+EXP(-H110))</f>
        <v/>
      </c>
      <c r="J110" s="52">
        <f>$X$12*((B110)-$U$5)/$U$6+$X$13</f>
        <v/>
      </c>
      <c r="K110" s="51">
        <f>1/(1+EXP(-J110))</f>
        <v/>
      </c>
      <c r="L110" s="52">
        <f>$Y$12*((B110)-$U$5)/$U$6+$Y$13</f>
        <v/>
      </c>
      <c r="M110" s="51">
        <f>1/(1+EXP(-L110))</f>
        <v/>
      </c>
      <c r="N110" s="52">
        <f>$Z$12*((B110)-$U$5)/$U$6+$Z$13</f>
        <v/>
      </c>
      <c r="O110" s="51">
        <f>1/(1+EXP(-N110))</f>
        <v/>
      </c>
      <c r="P110" s="52">
        <f>$AA$12*((B110)-$U$5)/$U$6+$AA$13</f>
        <v/>
      </c>
      <c r="Q110" s="51">
        <f>1/(1+EXP(-P110))</f>
        <v/>
      </c>
      <c r="R110" s="52">
        <f>$AB$12*((B110)-$U$5)/$U$6+$AB$13</f>
        <v/>
      </c>
      <c r="S110" s="51">
        <f>1/(1+EXP(-R110))</f>
        <v/>
      </c>
      <c r="AI110" s="48">
        <f>'4_Seq_Features'!A108</f>
        <v/>
      </c>
      <c r="AJ110" s="55">
        <f>'4_Seq_Features'!G108</f>
        <v/>
      </c>
      <c r="AK110" s="55">
        <f>'4_Seq_Features'!H108</f>
        <v/>
      </c>
      <c r="AL110" s="48">
        <f>'4_Seq_Features'!E108</f>
        <v/>
      </c>
      <c r="AM110" s="52">
        <f>$BD$14*((AJ110)-$BD$5)/$BD$6+$BD$15*((AK110)-$BD$7)/$BD$8+$BD$16</f>
        <v/>
      </c>
      <c r="AN110" s="51">
        <f>1/(1+EXP(-AM110))</f>
        <v/>
      </c>
      <c r="AO110" s="52">
        <f>$BE$14*((AJ110)-$BD$5)/$BD$6+$BE$15*((AK110)-$BD$7)/$BD$8+$BE$16</f>
        <v/>
      </c>
      <c r="AP110" s="51">
        <f>1/(1+EXP(-AO110))</f>
        <v/>
      </c>
      <c r="AQ110" s="52">
        <f>$BF$14*((AJ110)-$BD$5)/$BD$6+$BF$15*((AK110)-$BD$7)/$BD$8+$BF$16</f>
        <v/>
      </c>
      <c r="AR110" s="51">
        <f>1/(1+EXP(-AQ110))</f>
        <v/>
      </c>
      <c r="AS110" s="52">
        <f>$BG$14*((AJ110)-$BD$5)/$BD$6+$BG$15*((AK110)-$BD$7)/$BD$8+$BG$16</f>
        <v/>
      </c>
      <c r="AT110" s="51">
        <f>1/(1+EXP(-AS110))</f>
        <v/>
      </c>
      <c r="AU110" s="52">
        <f>$BH$14*((AJ110)-$BD$5)/$BD$6+$BH$15*((AK110)-$BD$7)/$BD$8+$BH$16</f>
        <v/>
      </c>
      <c r="AV110" s="51">
        <f>1/(1+EXP(-AU110))</f>
        <v/>
      </c>
      <c r="AW110" s="52">
        <f>$BI$14*((AJ110)-$BD$5)/$BD$6+$BI$15*((AK110)-$BD$7)/$BD$8+$BI$16</f>
        <v/>
      </c>
      <c r="AX110" s="51">
        <f>1/(1+EXP(-AW110))</f>
        <v/>
      </c>
      <c r="AY110" s="52">
        <f>$BJ$14*((AJ110)-$BD$5)/$BD$6+$BJ$15*((AK110)-$BD$7)/$BD$8+$BJ$16</f>
        <v/>
      </c>
      <c r="AZ110" s="51">
        <f>1/(1+EXP(-AY110))</f>
        <v/>
      </c>
      <c r="BA110" s="52">
        <f>$BK$14*((AJ110)-$BD$5)/$BD$6+$BK$15*((AK110)-$BD$7)/$BD$8+$BK$16</f>
        <v/>
      </c>
      <c r="BB110" s="51">
        <f>1/(1+EXP(-BA110))</f>
        <v/>
      </c>
    </row>
    <row r="111" ht="15" customHeight="1" s="35">
      <c r="A111" s="48">
        <f>'4_Seq_Features'!A109</f>
        <v/>
      </c>
      <c r="B111" s="55">
        <f>'4_Seq_Features'!F109</f>
        <v/>
      </c>
      <c r="C111" s="48">
        <f>'4_Seq_Features'!E109</f>
        <v/>
      </c>
      <c r="D111" s="52">
        <f>$U$12*((B111)-$U$5)/$U$6+$U$13</f>
        <v/>
      </c>
      <c r="E111" s="51">
        <f>1/(1+EXP(-D111))</f>
        <v/>
      </c>
      <c r="F111" s="52">
        <f>$V$12*((B111)-$U$5)/$U$6+$V$13</f>
        <v/>
      </c>
      <c r="G111" s="51">
        <f>1/(1+EXP(-F111))</f>
        <v/>
      </c>
      <c r="H111" s="52">
        <f>$W$12*((B111)-$U$5)/$U$6+$W$13</f>
        <v/>
      </c>
      <c r="I111" s="51">
        <f>1/(1+EXP(-H111))</f>
        <v/>
      </c>
      <c r="J111" s="52">
        <f>$X$12*((B111)-$U$5)/$U$6+$X$13</f>
        <v/>
      </c>
      <c r="K111" s="51">
        <f>1/(1+EXP(-J111))</f>
        <v/>
      </c>
      <c r="L111" s="52">
        <f>$Y$12*((B111)-$U$5)/$U$6+$Y$13</f>
        <v/>
      </c>
      <c r="M111" s="51">
        <f>1/(1+EXP(-L111))</f>
        <v/>
      </c>
      <c r="N111" s="52">
        <f>$Z$12*((B111)-$U$5)/$U$6+$Z$13</f>
        <v/>
      </c>
      <c r="O111" s="51">
        <f>1/(1+EXP(-N111))</f>
        <v/>
      </c>
      <c r="P111" s="52">
        <f>$AA$12*((B111)-$U$5)/$U$6+$AA$13</f>
        <v/>
      </c>
      <c r="Q111" s="51">
        <f>1/(1+EXP(-P111))</f>
        <v/>
      </c>
      <c r="R111" s="52">
        <f>$AB$12*((B111)-$U$5)/$U$6+$AB$13</f>
        <v/>
      </c>
      <c r="S111" s="51">
        <f>1/(1+EXP(-R111))</f>
        <v/>
      </c>
      <c r="AI111" s="48">
        <f>'4_Seq_Features'!A109</f>
        <v/>
      </c>
      <c r="AJ111" s="55">
        <f>'4_Seq_Features'!G109</f>
        <v/>
      </c>
      <c r="AK111" s="55">
        <f>'4_Seq_Features'!H109</f>
        <v/>
      </c>
      <c r="AL111" s="48">
        <f>'4_Seq_Features'!E109</f>
        <v/>
      </c>
      <c r="AM111" s="52">
        <f>$BD$14*((AJ111)-$BD$5)/$BD$6+$BD$15*((AK111)-$BD$7)/$BD$8+$BD$16</f>
        <v/>
      </c>
      <c r="AN111" s="51">
        <f>1/(1+EXP(-AM111))</f>
        <v/>
      </c>
      <c r="AO111" s="52">
        <f>$BE$14*((AJ111)-$BD$5)/$BD$6+$BE$15*((AK111)-$BD$7)/$BD$8+$BE$16</f>
        <v/>
      </c>
      <c r="AP111" s="51">
        <f>1/(1+EXP(-AO111))</f>
        <v/>
      </c>
      <c r="AQ111" s="52">
        <f>$BF$14*((AJ111)-$BD$5)/$BD$6+$BF$15*((AK111)-$BD$7)/$BD$8+$BF$16</f>
        <v/>
      </c>
      <c r="AR111" s="51">
        <f>1/(1+EXP(-AQ111))</f>
        <v/>
      </c>
      <c r="AS111" s="52">
        <f>$BG$14*((AJ111)-$BD$5)/$BD$6+$BG$15*((AK111)-$BD$7)/$BD$8+$BG$16</f>
        <v/>
      </c>
      <c r="AT111" s="51">
        <f>1/(1+EXP(-AS111))</f>
        <v/>
      </c>
      <c r="AU111" s="52">
        <f>$BH$14*((AJ111)-$BD$5)/$BD$6+$BH$15*((AK111)-$BD$7)/$BD$8+$BH$16</f>
        <v/>
      </c>
      <c r="AV111" s="51">
        <f>1/(1+EXP(-AU111))</f>
        <v/>
      </c>
      <c r="AW111" s="52">
        <f>$BI$14*((AJ111)-$BD$5)/$BD$6+$BI$15*((AK111)-$BD$7)/$BD$8+$BI$16</f>
        <v/>
      </c>
      <c r="AX111" s="51">
        <f>1/(1+EXP(-AW111))</f>
        <v/>
      </c>
      <c r="AY111" s="52">
        <f>$BJ$14*((AJ111)-$BD$5)/$BD$6+$BJ$15*((AK111)-$BD$7)/$BD$8+$BJ$16</f>
        <v/>
      </c>
      <c r="AZ111" s="51">
        <f>1/(1+EXP(-AY111))</f>
        <v/>
      </c>
      <c r="BA111" s="52">
        <f>$BK$14*((AJ111)-$BD$5)/$BD$6+$BK$15*((AK111)-$BD$7)/$BD$8+$BK$16</f>
        <v/>
      </c>
      <c r="BB111" s="51">
        <f>1/(1+EXP(-BA111))</f>
        <v/>
      </c>
    </row>
    <row r="112" ht="15" customHeight="1" s="35">
      <c r="A112" s="48">
        <f>'4_Seq_Features'!A110</f>
        <v/>
      </c>
      <c r="B112" s="55">
        <f>'4_Seq_Features'!F110</f>
        <v/>
      </c>
      <c r="C112" s="48">
        <f>'4_Seq_Features'!E110</f>
        <v/>
      </c>
      <c r="D112" s="52">
        <f>$U$12*((B112)-$U$5)/$U$6+$U$13</f>
        <v/>
      </c>
      <c r="E112" s="51">
        <f>1/(1+EXP(-D112))</f>
        <v/>
      </c>
      <c r="F112" s="52">
        <f>$V$12*((B112)-$U$5)/$U$6+$V$13</f>
        <v/>
      </c>
      <c r="G112" s="51">
        <f>1/(1+EXP(-F112))</f>
        <v/>
      </c>
      <c r="H112" s="52">
        <f>$W$12*((B112)-$U$5)/$U$6+$W$13</f>
        <v/>
      </c>
      <c r="I112" s="51">
        <f>1/(1+EXP(-H112))</f>
        <v/>
      </c>
      <c r="J112" s="52">
        <f>$X$12*((B112)-$U$5)/$U$6+$X$13</f>
        <v/>
      </c>
      <c r="K112" s="51">
        <f>1/(1+EXP(-J112))</f>
        <v/>
      </c>
      <c r="L112" s="52">
        <f>$Y$12*((B112)-$U$5)/$U$6+$Y$13</f>
        <v/>
      </c>
      <c r="M112" s="51">
        <f>1/(1+EXP(-L112))</f>
        <v/>
      </c>
      <c r="N112" s="52">
        <f>$Z$12*((B112)-$U$5)/$U$6+$Z$13</f>
        <v/>
      </c>
      <c r="O112" s="51">
        <f>1/(1+EXP(-N112))</f>
        <v/>
      </c>
      <c r="P112" s="52">
        <f>$AA$12*((B112)-$U$5)/$U$6+$AA$13</f>
        <v/>
      </c>
      <c r="Q112" s="51">
        <f>1/(1+EXP(-P112))</f>
        <v/>
      </c>
      <c r="R112" s="52">
        <f>$AB$12*((B112)-$U$5)/$U$6+$AB$13</f>
        <v/>
      </c>
      <c r="S112" s="51">
        <f>1/(1+EXP(-R112))</f>
        <v/>
      </c>
      <c r="AI112" s="48">
        <f>'4_Seq_Features'!A110</f>
        <v/>
      </c>
      <c r="AJ112" s="55">
        <f>'4_Seq_Features'!G110</f>
        <v/>
      </c>
      <c r="AK112" s="55">
        <f>'4_Seq_Features'!H110</f>
        <v/>
      </c>
      <c r="AL112" s="48">
        <f>'4_Seq_Features'!E110</f>
        <v/>
      </c>
      <c r="AM112" s="52">
        <f>$BD$14*((AJ112)-$BD$5)/$BD$6+$BD$15*((AK112)-$BD$7)/$BD$8+$BD$16</f>
        <v/>
      </c>
      <c r="AN112" s="51">
        <f>1/(1+EXP(-AM112))</f>
        <v/>
      </c>
      <c r="AO112" s="52">
        <f>$BE$14*((AJ112)-$BD$5)/$BD$6+$BE$15*((AK112)-$BD$7)/$BD$8+$BE$16</f>
        <v/>
      </c>
      <c r="AP112" s="51">
        <f>1/(1+EXP(-AO112))</f>
        <v/>
      </c>
      <c r="AQ112" s="52">
        <f>$BF$14*((AJ112)-$BD$5)/$BD$6+$BF$15*((AK112)-$BD$7)/$BD$8+$BF$16</f>
        <v/>
      </c>
      <c r="AR112" s="51">
        <f>1/(1+EXP(-AQ112))</f>
        <v/>
      </c>
      <c r="AS112" s="52">
        <f>$BG$14*((AJ112)-$BD$5)/$BD$6+$BG$15*((AK112)-$BD$7)/$BD$8+$BG$16</f>
        <v/>
      </c>
      <c r="AT112" s="51">
        <f>1/(1+EXP(-AS112))</f>
        <v/>
      </c>
      <c r="AU112" s="52">
        <f>$BH$14*((AJ112)-$BD$5)/$BD$6+$BH$15*((AK112)-$BD$7)/$BD$8+$BH$16</f>
        <v/>
      </c>
      <c r="AV112" s="51">
        <f>1/(1+EXP(-AU112))</f>
        <v/>
      </c>
      <c r="AW112" s="52">
        <f>$BI$14*((AJ112)-$BD$5)/$BD$6+$BI$15*((AK112)-$BD$7)/$BD$8+$BI$16</f>
        <v/>
      </c>
      <c r="AX112" s="51">
        <f>1/(1+EXP(-AW112))</f>
        <v/>
      </c>
      <c r="AY112" s="52">
        <f>$BJ$14*((AJ112)-$BD$5)/$BD$6+$BJ$15*((AK112)-$BD$7)/$BD$8+$BJ$16</f>
        <v/>
      </c>
      <c r="AZ112" s="51">
        <f>1/(1+EXP(-AY112))</f>
        <v/>
      </c>
      <c r="BA112" s="52">
        <f>$BK$14*((AJ112)-$BD$5)/$BD$6+$BK$15*((AK112)-$BD$7)/$BD$8+$BK$16</f>
        <v/>
      </c>
      <c r="BB112" s="51">
        <f>1/(1+EXP(-BA112))</f>
        <v/>
      </c>
    </row>
    <row r="113" ht="15" customHeight="1" s="35">
      <c r="A113" s="48">
        <f>'4_Seq_Features'!A111</f>
        <v/>
      </c>
      <c r="B113" s="55">
        <f>'4_Seq_Features'!F111</f>
        <v/>
      </c>
      <c r="C113" s="48">
        <f>'4_Seq_Features'!E111</f>
        <v/>
      </c>
      <c r="D113" s="52">
        <f>$U$12*((B113)-$U$5)/$U$6+$U$13</f>
        <v/>
      </c>
      <c r="E113" s="51">
        <f>1/(1+EXP(-D113))</f>
        <v/>
      </c>
      <c r="F113" s="52">
        <f>$V$12*((B113)-$U$5)/$U$6+$V$13</f>
        <v/>
      </c>
      <c r="G113" s="51">
        <f>1/(1+EXP(-F113))</f>
        <v/>
      </c>
      <c r="H113" s="52">
        <f>$W$12*((B113)-$U$5)/$U$6+$W$13</f>
        <v/>
      </c>
      <c r="I113" s="51">
        <f>1/(1+EXP(-H113))</f>
        <v/>
      </c>
      <c r="J113" s="52">
        <f>$X$12*((B113)-$U$5)/$U$6+$X$13</f>
        <v/>
      </c>
      <c r="K113" s="51">
        <f>1/(1+EXP(-J113))</f>
        <v/>
      </c>
      <c r="L113" s="52">
        <f>$Y$12*((B113)-$U$5)/$U$6+$Y$13</f>
        <v/>
      </c>
      <c r="M113" s="51">
        <f>1/(1+EXP(-L113))</f>
        <v/>
      </c>
      <c r="N113" s="52">
        <f>$Z$12*((B113)-$U$5)/$U$6+$Z$13</f>
        <v/>
      </c>
      <c r="O113" s="51">
        <f>1/(1+EXP(-N113))</f>
        <v/>
      </c>
      <c r="P113" s="52">
        <f>$AA$12*((B113)-$U$5)/$U$6+$AA$13</f>
        <v/>
      </c>
      <c r="Q113" s="51">
        <f>1/(1+EXP(-P113))</f>
        <v/>
      </c>
      <c r="R113" s="52">
        <f>$AB$12*((B113)-$U$5)/$U$6+$AB$13</f>
        <v/>
      </c>
      <c r="S113" s="51">
        <f>1/(1+EXP(-R113))</f>
        <v/>
      </c>
      <c r="AI113" s="48">
        <f>'4_Seq_Features'!A111</f>
        <v/>
      </c>
      <c r="AJ113" s="55">
        <f>'4_Seq_Features'!G111</f>
        <v/>
      </c>
      <c r="AK113" s="55">
        <f>'4_Seq_Features'!H111</f>
        <v/>
      </c>
      <c r="AL113" s="48">
        <f>'4_Seq_Features'!E111</f>
        <v/>
      </c>
      <c r="AM113" s="52">
        <f>$BD$14*((AJ113)-$BD$5)/$BD$6+$BD$15*((AK113)-$BD$7)/$BD$8+$BD$16</f>
        <v/>
      </c>
      <c r="AN113" s="51">
        <f>1/(1+EXP(-AM113))</f>
        <v/>
      </c>
      <c r="AO113" s="52">
        <f>$BE$14*((AJ113)-$BD$5)/$BD$6+$BE$15*((AK113)-$BD$7)/$BD$8+$BE$16</f>
        <v/>
      </c>
      <c r="AP113" s="51">
        <f>1/(1+EXP(-AO113))</f>
        <v/>
      </c>
      <c r="AQ113" s="52">
        <f>$BF$14*((AJ113)-$BD$5)/$BD$6+$BF$15*((AK113)-$BD$7)/$BD$8+$BF$16</f>
        <v/>
      </c>
      <c r="AR113" s="51">
        <f>1/(1+EXP(-AQ113))</f>
        <v/>
      </c>
      <c r="AS113" s="52">
        <f>$BG$14*((AJ113)-$BD$5)/$BD$6+$BG$15*((AK113)-$BD$7)/$BD$8+$BG$16</f>
        <v/>
      </c>
      <c r="AT113" s="51">
        <f>1/(1+EXP(-AS113))</f>
        <v/>
      </c>
      <c r="AU113" s="52">
        <f>$BH$14*((AJ113)-$BD$5)/$BD$6+$BH$15*((AK113)-$BD$7)/$BD$8+$BH$16</f>
        <v/>
      </c>
      <c r="AV113" s="51">
        <f>1/(1+EXP(-AU113))</f>
        <v/>
      </c>
      <c r="AW113" s="52">
        <f>$BI$14*((AJ113)-$BD$5)/$BD$6+$BI$15*((AK113)-$BD$7)/$BD$8+$BI$16</f>
        <v/>
      </c>
      <c r="AX113" s="51">
        <f>1/(1+EXP(-AW113))</f>
        <v/>
      </c>
      <c r="AY113" s="52">
        <f>$BJ$14*((AJ113)-$BD$5)/$BD$6+$BJ$15*((AK113)-$BD$7)/$BD$8+$BJ$16</f>
        <v/>
      </c>
      <c r="AZ113" s="51">
        <f>1/(1+EXP(-AY113))</f>
        <v/>
      </c>
      <c r="BA113" s="52">
        <f>$BK$14*((AJ113)-$BD$5)/$BD$6+$BK$15*((AK113)-$BD$7)/$BD$8+$BK$16</f>
        <v/>
      </c>
      <c r="BB113" s="51">
        <f>1/(1+EXP(-BA113))</f>
        <v/>
      </c>
    </row>
    <row r="114" ht="15" customHeight="1" s="35">
      <c r="A114" s="48">
        <f>'4_Seq_Features'!A112</f>
        <v/>
      </c>
      <c r="B114" s="55">
        <f>'4_Seq_Features'!F112</f>
        <v/>
      </c>
      <c r="C114" s="48">
        <f>'4_Seq_Features'!E112</f>
        <v/>
      </c>
      <c r="D114" s="52">
        <f>$U$12*((B114)-$U$5)/$U$6+$U$13</f>
        <v/>
      </c>
      <c r="E114" s="51">
        <f>1/(1+EXP(-D114))</f>
        <v/>
      </c>
      <c r="F114" s="52">
        <f>$V$12*((B114)-$U$5)/$U$6+$V$13</f>
        <v/>
      </c>
      <c r="G114" s="51">
        <f>1/(1+EXP(-F114))</f>
        <v/>
      </c>
      <c r="H114" s="52">
        <f>$W$12*((B114)-$U$5)/$U$6+$W$13</f>
        <v/>
      </c>
      <c r="I114" s="51">
        <f>1/(1+EXP(-H114))</f>
        <v/>
      </c>
      <c r="J114" s="52">
        <f>$X$12*((B114)-$U$5)/$U$6+$X$13</f>
        <v/>
      </c>
      <c r="K114" s="51">
        <f>1/(1+EXP(-J114))</f>
        <v/>
      </c>
      <c r="L114" s="52">
        <f>$Y$12*((B114)-$U$5)/$U$6+$Y$13</f>
        <v/>
      </c>
      <c r="M114" s="51">
        <f>1/(1+EXP(-L114))</f>
        <v/>
      </c>
      <c r="N114" s="52">
        <f>$Z$12*((B114)-$U$5)/$U$6+$Z$13</f>
        <v/>
      </c>
      <c r="O114" s="51">
        <f>1/(1+EXP(-N114))</f>
        <v/>
      </c>
      <c r="P114" s="52">
        <f>$AA$12*((B114)-$U$5)/$U$6+$AA$13</f>
        <v/>
      </c>
      <c r="Q114" s="51">
        <f>1/(1+EXP(-P114))</f>
        <v/>
      </c>
      <c r="R114" s="52">
        <f>$AB$12*((B114)-$U$5)/$U$6+$AB$13</f>
        <v/>
      </c>
      <c r="S114" s="51">
        <f>1/(1+EXP(-R114))</f>
        <v/>
      </c>
      <c r="AI114" s="48">
        <f>'4_Seq_Features'!A112</f>
        <v/>
      </c>
      <c r="AJ114" s="55">
        <f>'4_Seq_Features'!G112</f>
        <v/>
      </c>
      <c r="AK114" s="55">
        <f>'4_Seq_Features'!H112</f>
        <v/>
      </c>
      <c r="AL114" s="48">
        <f>'4_Seq_Features'!E112</f>
        <v/>
      </c>
      <c r="AM114" s="52">
        <f>$BD$14*((AJ114)-$BD$5)/$BD$6+$BD$15*((AK114)-$BD$7)/$BD$8+$BD$16</f>
        <v/>
      </c>
      <c r="AN114" s="51">
        <f>1/(1+EXP(-AM114))</f>
        <v/>
      </c>
      <c r="AO114" s="52">
        <f>$BE$14*((AJ114)-$BD$5)/$BD$6+$BE$15*((AK114)-$BD$7)/$BD$8+$BE$16</f>
        <v/>
      </c>
      <c r="AP114" s="51">
        <f>1/(1+EXP(-AO114))</f>
        <v/>
      </c>
      <c r="AQ114" s="52">
        <f>$BF$14*((AJ114)-$BD$5)/$BD$6+$BF$15*((AK114)-$BD$7)/$BD$8+$BF$16</f>
        <v/>
      </c>
      <c r="AR114" s="51">
        <f>1/(1+EXP(-AQ114))</f>
        <v/>
      </c>
      <c r="AS114" s="52">
        <f>$BG$14*((AJ114)-$BD$5)/$BD$6+$BG$15*((AK114)-$BD$7)/$BD$8+$BG$16</f>
        <v/>
      </c>
      <c r="AT114" s="51">
        <f>1/(1+EXP(-AS114))</f>
        <v/>
      </c>
      <c r="AU114" s="52">
        <f>$BH$14*((AJ114)-$BD$5)/$BD$6+$BH$15*((AK114)-$BD$7)/$BD$8+$BH$16</f>
        <v/>
      </c>
      <c r="AV114" s="51">
        <f>1/(1+EXP(-AU114))</f>
        <v/>
      </c>
      <c r="AW114" s="52">
        <f>$BI$14*((AJ114)-$BD$5)/$BD$6+$BI$15*((AK114)-$BD$7)/$BD$8+$BI$16</f>
        <v/>
      </c>
      <c r="AX114" s="51">
        <f>1/(1+EXP(-AW114))</f>
        <v/>
      </c>
      <c r="AY114" s="52">
        <f>$BJ$14*((AJ114)-$BD$5)/$BD$6+$BJ$15*((AK114)-$BD$7)/$BD$8+$BJ$16</f>
        <v/>
      </c>
      <c r="AZ114" s="51">
        <f>1/(1+EXP(-AY114))</f>
        <v/>
      </c>
      <c r="BA114" s="52">
        <f>$BK$14*((AJ114)-$BD$5)/$BD$6+$BK$15*((AK114)-$BD$7)/$BD$8+$BK$16</f>
        <v/>
      </c>
      <c r="BB114" s="51">
        <f>1/(1+EXP(-BA114))</f>
        <v/>
      </c>
    </row>
    <row r="115" ht="15" customHeight="1" s="35">
      <c r="A115" s="48">
        <f>'4_Seq_Features'!A113</f>
        <v/>
      </c>
      <c r="B115" s="55">
        <f>'4_Seq_Features'!F113</f>
        <v/>
      </c>
      <c r="C115" s="48">
        <f>'4_Seq_Features'!E113</f>
        <v/>
      </c>
      <c r="D115" s="52">
        <f>$U$12*((B115)-$U$5)/$U$6+$U$13</f>
        <v/>
      </c>
      <c r="E115" s="51">
        <f>1/(1+EXP(-D115))</f>
        <v/>
      </c>
      <c r="F115" s="52">
        <f>$V$12*((B115)-$U$5)/$U$6+$V$13</f>
        <v/>
      </c>
      <c r="G115" s="51">
        <f>1/(1+EXP(-F115))</f>
        <v/>
      </c>
      <c r="H115" s="52">
        <f>$W$12*((B115)-$U$5)/$U$6+$W$13</f>
        <v/>
      </c>
      <c r="I115" s="51">
        <f>1/(1+EXP(-H115))</f>
        <v/>
      </c>
      <c r="J115" s="52">
        <f>$X$12*((B115)-$U$5)/$U$6+$X$13</f>
        <v/>
      </c>
      <c r="K115" s="51">
        <f>1/(1+EXP(-J115))</f>
        <v/>
      </c>
      <c r="L115" s="52">
        <f>$Y$12*((B115)-$U$5)/$U$6+$Y$13</f>
        <v/>
      </c>
      <c r="M115" s="51">
        <f>1/(1+EXP(-L115))</f>
        <v/>
      </c>
      <c r="N115" s="52">
        <f>$Z$12*((B115)-$U$5)/$U$6+$Z$13</f>
        <v/>
      </c>
      <c r="O115" s="51">
        <f>1/(1+EXP(-N115))</f>
        <v/>
      </c>
      <c r="P115" s="52">
        <f>$AA$12*((B115)-$U$5)/$U$6+$AA$13</f>
        <v/>
      </c>
      <c r="Q115" s="51">
        <f>1/(1+EXP(-P115))</f>
        <v/>
      </c>
      <c r="R115" s="52">
        <f>$AB$12*((B115)-$U$5)/$U$6+$AB$13</f>
        <v/>
      </c>
      <c r="S115" s="51">
        <f>1/(1+EXP(-R115))</f>
        <v/>
      </c>
      <c r="AI115" s="48">
        <f>'4_Seq_Features'!A113</f>
        <v/>
      </c>
      <c r="AJ115" s="55">
        <f>'4_Seq_Features'!G113</f>
        <v/>
      </c>
      <c r="AK115" s="55">
        <f>'4_Seq_Features'!H113</f>
        <v/>
      </c>
      <c r="AL115" s="48">
        <f>'4_Seq_Features'!E113</f>
        <v/>
      </c>
      <c r="AM115" s="52">
        <f>$BD$14*((AJ115)-$BD$5)/$BD$6+$BD$15*((AK115)-$BD$7)/$BD$8+$BD$16</f>
        <v/>
      </c>
      <c r="AN115" s="51">
        <f>1/(1+EXP(-AM115))</f>
        <v/>
      </c>
      <c r="AO115" s="52">
        <f>$BE$14*((AJ115)-$BD$5)/$BD$6+$BE$15*((AK115)-$BD$7)/$BD$8+$BE$16</f>
        <v/>
      </c>
      <c r="AP115" s="51">
        <f>1/(1+EXP(-AO115))</f>
        <v/>
      </c>
      <c r="AQ115" s="52">
        <f>$BF$14*((AJ115)-$BD$5)/$BD$6+$BF$15*((AK115)-$BD$7)/$BD$8+$BF$16</f>
        <v/>
      </c>
      <c r="AR115" s="51">
        <f>1/(1+EXP(-AQ115))</f>
        <v/>
      </c>
      <c r="AS115" s="52">
        <f>$BG$14*((AJ115)-$BD$5)/$BD$6+$BG$15*((AK115)-$BD$7)/$BD$8+$BG$16</f>
        <v/>
      </c>
      <c r="AT115" s="51">
        <f>1/(1+EXP(-AS115))</f>
        <v/>
      </c>
      <c r="AU115" s="52">
        <f>$BH$14*((AJ115)-$BD$5)/$BD$6+$BH$15*((AK115)-$BD$7)/$BD$8+$BH$16</f>
        <v/>
      </c>
      <c r="AV115" s="51">
        <f>1/(1+EXP(-AU115))</f>
        <v/>
      </c>
      <c r="AW115" s="52">
        <f>$BI$14*((AJ115)-$BD$5)/$BD$6+$BI$15*((AK115)-$BD$7)/$BD$8+$BI$16</f>
        <v/>
      </c>
      <c r="AX115" s="51">
        <f>1/(1+EXP(-AW115))</f>
        <v/>
      </c>
      <c r="AY115" s="52">
        <f>$BJ$14*((AJ115)-$BD$5)/$BD$6+$BJ$15*((AK115)-$BD$7)/$BD$8+$BJ$16</f>
        <v/>
      </c>
      <c r="AZ115" s="51">
        <f>1/(1+EXP(-AY115))</f>
        <v/>
      </c>
      <c r="BA115" s="52">
        <f>$BK$14*((AJ115)-$BD$5)/$BD$6+$BK$15*((AK115)-$BD$7)/$BD$8+$BK$16</f>
        <v/>
      </c>
      <c r="BB115" s="51">
        <f>1/(1+EXP(-BA115))</f>
        <v/>
      </c>
    </row>
    <row r="116" ht="15" customHeight="1" s="35">
      <c r="A116" s="48">
        <f>'4_Seq_Features'!A114</f>
        <v/>
      </c>
      <c r="B116" s="55">
        <f>'4_Seq_Features'!F114</f>
        <v/>
      </c>
      <c r="C116" s="48">
        <f>'4_Seq_Features'!E114</f>
        <v/>
      </c>
      <c r="D116" s="52">
        <f>$U$12*((B116)-$U$5)/$U$6+$U$13</f>
        <v/>
      </c>
      <c r="E116" s="51">
        <f>1/(1+EXP(-D116))</f>
        <v/>
      </c>
      <c r="F116" s="52">
        <f>$V$12*((B116)-$U$5)/$U$6+$V$13</f>
        <v/>
      </c>
      <c r="G116" s="51">
        <f>1/(1+EXP(-F116))</f>
        <v/>
      </c>
      <c r="H116" s="52">
        <f>$W$12*((B116)-$U$5)/$U$6+$W$13</f>
        <v/>
      </c>
      <c r="I116" s="51">
        <f>1/(1+EXP(-H116))</f>
        <v/>
      </c>
      <c r="J116" s="52">
        <f>$X$12*((B116)-$U$5)/$U$6+$X$13</f>
        <v/>
      </c>
      <c r="K116" s="51">
        <f>1/(1+EXP(-J116))</f>
        <v/>
      </c>
      <c r="L116" s="52">
        <f>$Y$12*((B116)-$U$5)/$U$6+$Y$13</f>
        <v/>
      </c>
      <c r="M116" s="51">
        <f>1/(1+EXP(-L116))</f>
        <v/>
      </c>
      <c r="N116" s="52">
        <f>$Z$12*((B116)-$U$5)/$U$6+$Z$13</f>
        <v/>
      </c>
      <c r="O116" s="51">
        <f>1/(1+EXP(-N116))</f>
        <v/>
      </c>
      <c r="P116" s="52">
        <f>$AA$12*((B116)-$U$5)/$U$6+$AA$13</f>
        <v/>
      </c>
      <c r="Q116" s="51">
        <f>1/(1+EXP(-P116))</f>
        <v/>
      </c>
      <c r="R116" s="52">
        <f>$AB$12*((B116)-$U$5)/$U$6+$AB$13</f>
        <v/>
      </c>
      <c r="S116" s="51">
        <f>1/(1+EXP(-R116))</f>
        <v/>
      </c>
      <c r="AI116" s="48">
        <f>'4_Seq_Features'!A114</f>
        <v/>
      </c>
      <c r="AJ116" s="55">
        <f>'4_Seq_Features'!G114</f>
        <v/>
      </c>
      <c r="AK116" s="55">
        <f>'4_Seq_Features'!H114</f>
        <v/>
      </c>
      <c r="AL116" s="48">
        <f>'4_Seq_Features'!E114</f>
        <v/>
      </c>
      <c r="AM116" s="52">
        <f>$BD$14*((AJ116)-$BD$5)/$BD$6+$BD$15*((AK116)-$BD$7)/$BD$8+$BD$16</f>
        <v/>
      </c>
      <c r="AN116" s="51">
        <f>1/(1+EXP(-AM116))</f>
        <v/>
      </c>
      <c r="AO116" s="52">
        <f>$BE$14*((AJ116)-$BD$5)/$BD$6+$BE$15*((AK116)-$BD$7)/$BD$8+$BE$16</f>
        <v/>
      </c>
      <c r="AP116" s="51">
        <f>1/(1+EXP(-AO116))</f>
        <v/>
      </c>
      <c r="AQ116" s="52">
        <f>$BF$14*((AJ116)-$BD$5)/$BD$6+$BF$15*((AK116)-$BD$7)/$BD$8+$BF$16</f>
        <v/>
      </c>
      <c r="AR116" s="51">
        <f>1/(1+EXP(-AQ116))</f>
        <v/>
      </c>
      <c r="AS116" s="52">
        <f>$BG$14*((AJ116)-$BD$5)/$BD$6+$BG$15*((AK116)-$BD$7)/$BD$8+$BG$16</f>
        <v/>
      </c>
      <c r="AT116" s="51">
        <f>1/(1+EXP(-AS116))</f>
        <v/>
      </c>
      <c r="AU116" s="52">
        <f>$BH$14*((AJ116)-$BD$5)/$BD$6+$BH$15*((AK116)-$BD$7)/$BD$8+$BH$16</f>
        <v/>
      </c>
      <c r="AV116" s="51">
        <f>1/(1+EXP(-AU116))</f>
        <v/>
      </c>
      <c r="AW116" s="52">
        <f>$BI$14*((AJ116)-$BD$5)/$BD$6+$BI$15*((AK116)-$BD$7)/$BD$8+$BI$16</f>
        <v/>
      </c>
      <c r="AX116" s="51">
        <f>1/(1+EXP(-AW116))</f>
        <v/>
      </c>
      <c r="AY116" s="52">
        <f>$BJ$14*((AJ116)-$BD$5)/$BD$6+$BJ$15*((AK116)-$BD$7)/$BD$8+$BJ$16</f>
        <v/>
      </c>
      <c r="AZ116" s="51">
        <f>1/(1+EXP(-AY116))</f>
        <v/>
      </c>
      <c r="BA116" s="52">
        <f>$BK$14*((AJ116)-$BD$5)/$BD$6+$BK$15*((AK116)-$BD$7)/$BD$8+$BK$16</f>
        <v/>
      </c>
      <c r="BB116" s="51">
        <f>1/(1+EXP(-BA116))</f>
        <v/>
      </c>
    </row>
    <row r="117" ht="15" customHeight="1" s="35">
      <c r="A117" s="48">
        <f>'4_Seq_Features'!A115</f>
        <v/>
      </c>
      <c r="B117" s="55">
        <f>'4_Seq_Features'!F115</f>
        <v/>
      </c>
      <c r="C117" s="48">
        <f>'4_Seq_Features'!E115</f>
        <v/>
      </c>
      <c r="D117" s="52">
        <f>$U$12*((B117)-$U$5)/$U$6+$U$13</f>
        <v/>
      </c>
      <c r="E117" s="51">
        <f>1/(1+EXP(-D117))</f>
        <v/>
      </c>
      <c r="F117" s="52">
        <f>$V$12*((B117)-$U$5)/$U$6+$V$13</f>
        <v/>
      </c>
      <c r="G117" s="51">
        <f>1/(1+EXP(-F117))</f>
        <v/>
      </c>
      <c r="H117" s="52">
        <f>$W$12*((B117)-$U$5)/$U$6+$W$13</f>
        <v/>
      </c>
      <c r="I117" s="51">
        <f>1/(1+EXP(-H117))</f>
        <v/>
      </c>
      <c r="J117" s="52">
        <f>$X$12*((B117)-$U$5)/$U$6+$X$13</f>
        <v/>
      </c>
      <c r="K117" s="51">
        <f>1/(1+EXP(-J117))</f>
        <v/>
      </c>
      <c r="L117" s="52">
        <f>$Y$12*((B117)-$U$5)/$U$6+$Y$13</f>
        <v/>
      </c>
      <c r="M117" s="51">
        <f>1/(1+EXP(-L117))</f>
        <v/>
      </c>
      <c r="N117" s="52">
        <f>$Z$12*((B117)-$U$5)/$U$6+$Z$13</f>
        <v/>
      </c>
      <c r="O117" s="51">
        <f>1/(1+EXP(-N117))</f>
        <v/>
      </c>
      <c r="P117" s="52">
        <f>$AA$12*((B117)-$U$5)/$U$6+$AA$13</f>
        <v/>
      </c>
      <c r="Q117" s="51">
        <f>1/(1+EXP(-P117))</f>
        <v/>
      </c>
      <c r="R117" s="52">
        <f>$AB$12*((B117)-$U$5)/$U$6+$AB$13</f>
        <v/>
      </c>
      <c r="S117" s="51">
        <f>1/(1+EXP(-R117))</f>
        <v/>
      </c>
      <c r="AI117" s="48">
        <f>'4_Seq_Features'!A115</f>
        <v/>
      </c>
      <c r="AJ117" s="55">
        <f>'4_Seq_Features'!G115</f>
        <v/>
      </c>
      <c r="AK117" s="55">
        <f>'4_Seq_Features'!H115</f>
        <v/>
      </c>
      <c r="AL117" s="48">
        <f>'4_Seq_Features'!E115</f>
        <v/>
      </c>
      <c r="AM117" s="52">
        <f>$BD$14*((AJ117)-$BD$5)/$BD$6+$BD$15*((AK117)-$BD$7)/$BD$8+$BD$16</f>
        <v/>
      </c>
      <c r="AN117" s="51">
        <f>1/(1+EXP(-AM117))</f>
        <v/>
      </c>
      <c r="AO117" s="52">
        <f>$BE$14*((AJ117)-$BD$5)/$BD$6+$BE$15*((AK117)-$BD$7)/$BD$8+$BE$16</f>
        <v/>
      </c>
      <c r="AP117" s="51">
        <f>1/(1+EXP(-AO117))</f>
        <v/>
      </c>
      <c r="AQ117" s="52">
        <f>$BF$14*((AJ117)-$BD$5)/$BD$6+$BF$15*((AK117)-$BD$7)/$BD$8+$BF$16</f>
        <v/>
      </c>
      <c r="AR117" s="51">
        <f>1/(1+EXP(-AQ117))</f>
        <v/>
      </c>
      <c r="AS117" s="52">
        <f>$BG$14*((AJ117)-$BD$5)/$BD$6+$BG$15*((AK117)-$BD$7)/$BD$8+$BG$16</f>
        <v/>
      </c>
      <c r="AT117" s="51">
        <f>1/(1+EXP(-AS117))</f>
        <v/>
      </c>
      <c r="AU117" s="52">
        <f>$BH$14*((AJ117)-$BD$5)/$BD$6+$BH$15*((AK117)-$BD$7)/$BD$8+$BH$16</f>
        <v/>
      </c>
      <c r="AV117" s="51">
        <f>1/(1+EXP(-AU117))</f>
        <v/>
      </c>
      <c r="AW117" s="52">
        <f>$BI$14*((AJ117)-$BD$5)/$BD$6+$BI$15*((AK117)-$BD$7)/$BD$8+$BI$16</f>
        <v/>
      </c>
      <c r="AX117" s="51">
        <f>1/(1+EXP(-AW117))</f>
        <v/>
      </c>
      <c r="AY117" s="52">
        <f>$BJ$14*((AJ117)-$BD$5)/$BD$6+$BJ$15*((AK117)-$BD$7)/$BD$8+$BJ$16</f>
        <v/>
      </c>
      <c r="AZ117" s="51">
        <f>1/(1+EXP(-AY117))</f>
        <v/>
      </c>
      <c r="BA117" s="52">
        <f>$BK$14*((AJ117)-$BD$5)/$BD$6+$BK$15*((AK117)-$BD$7)/$BD$8+$BK$16</f>
        <v/>
      </c>
      <c r="BB117" s="51">
        <f>1/(1+EXP(-BA117))</f>
        <v/>
      </c>
    </row>
    <row r="118" ht="15" customHeight="1" s="35">
      <c r="A118" s="48">
        <f>'4_Seq_Features'!A116</f>
        <v/>
      </c>
      <c r="B118" s="55">
        <f>'4_Seq_Features'!F116</f>
        <v/>
      </c>
      <c r="C118" s="48">
        <f>'4_Seq_Features'!E116</f>
        <v/>
      </c>
      <c r="D118" s="52">
        <f>$U$12*((B118)-$U$5)/$U$6+$U$13</f>
        <v/>
      </c>
      <c r="E118" s="51">
        <f>1/(1+EXP(-D118))</f>
        <v/>
      </c>
      <c r="F118" s="52">
        <f>$V$12*((B118)-$U$5)/$U$6+$V$13</f>
        <v/>
      </c>
      <c r="G118" s="51">
        <f>1/(1+EXP(-F118))</f>
        <v/>
      </c>
      <c r="H118" s="52">
        <f>$W$12*((B118)-$U$5)/$U$6+$W$13</f>
        <v/>
      </c>
      <c r="I118" s="51">
        <f>1/(1+EXP(-H118))</f>
        <v/>
      </c>
      <c r="J118" s="52">
        <f>$X$12*((B118)-$U$5)/$U$6+$X$13</f>
        <v/>
      </c>
      <c r="K118" s="51">
        <f>1/(1+EXP(-J118))</f>
        <v/>
      </c>
      <c r="L118" s="52">
        <f>$Y$12*((B118)-$U$5)/$U$6+$Y$13</f>
        <v/>
      </c>
      <c r="M118" s="51">
        <f>1/(1+EXP(-L118))</f>
        <v/>
      </c>
      <c r="N118" s="52">
        <f>$Z$12*((B118)-$U$5)/$U$6+$Z$13</f>
        <v/>
      </c>
      <c r="O118" s="51">
        <f>1/(1+EXP(-N118))</f>
        <v/>
      </c>
      <c r="P118" s="52">
        <f>$AA$12*((B118)-$U$5)/$U$6+$AA$13</f>
        <v/>
      </c>
      <c r="Q118" s="51">
        <f>1/(1+EXP(-P118))</f>
        <v/>
      </c>
      <c r="R118" s="52">
        <f>$AB$12*((B118)-$U$5)/$U$6+$AB$13</f>
        <v/>
      </c>
      <c r="S118" s="51">
        <f>1/(1+EXP(-R118))</f>
        <v/>
      </c>
      <c r="AI118" s="48">
        <f>'4_Seq_Features'!A116</f>
        <v/>
      </c>
      <c r="AJ118" s="55">
        <f>'4_Seq_Features'!G116</f>
        <v/>
      </c>
      <c r="AK118" s="55">
        <f>'4_Seq_Features'!H116</f>
        <v/>
      </c>
      <c r="AL118" s="48">
        <f>'4_Seq_Features'!E116</f>
        <v/>
      </c>
      <c r="AM118" s="52">
        <f>$BD$14*((AJ118)-$BD$5)/$BD$6+$BD$15*((AK118)-$BD$7)/$BD$8+$BD$16</f>
        <v/>
      </c>
      <c r="AN118" s="51">
        <f>1/(1+EXP(-AM118))</f>
        <v/>
      </c>
      <c r="AO118" s="52">
        <f>$BE$14*((AJ118)-$BD$5)/$BD$6+$BE$15*((AK118)-$BD$7)/$BD$8+$BE$16</f>
        <v/>
      </c>
      <c r="AP118" s="51">
        <f>1/(1+EXP(-AO118))</f>
        <v/>
      </c>
      <c r="AQ118" s="52">
        <f>$BF$14*((AJ118)-$BD$5)/$BD$6+$BF$15*((AK118)-$BD$7)/$BD$8+$BF$16</f>
        <v/>
      </c>
      <c r="AR118" s="51">
        <f>1/(1+EXP(-AQ118))</f>
        <v/>
      </c>
      <c r="AS118" s="52">
        <f>$BG$14*((AJ118)-$BD$5)/$BD$6+$BG$15*((AK118)-$BD$7)/$BD$8+$BG$16</f>
        <v/>
      </c>
      <c r="AT118" s="51">
        <f>1/(1+EXP(-AS118))</f>
        <v/>
      </c>
      <c r="AU118" s="52">
        <f>$BH$14*((AJ118)-$BD$5)/$BD$6+$BH$15*((AK118)-$BD$7)/$BD$8+$BH$16</f>
        <v/>
      </c>
      <c r="AV118" s="51">
        <f>1/(1+EXP(-AU118))</f>
        <v/>
      </c>
      <c r="AW118" s="52">
        <f>$BI$14*((AJ118)-$BD$5)/$BD$6+$BI$15*((AK118)-$BD$7)/$BD$8+$BI$16</f>
        <v/>
      </c>
      <c r="AX118" s="51">
        <f>1/(1+EXP(-AW118))</f>
        <v/>
      </c>
      <c r="AY118" s="52">
        <f>$BJ$14*((AJ118)-$BD$5)/$BD$6+$BJ$15*((AK118)-$BD$7)/$BD$8+$BJ$16</f>
        <v/>
      </c>
      <c r="AZ118" s="51">
        <f>1/(1+EXP(-AY118))</f>
        <v/>
      </c>
      <c r="BA118" s="52">
        <f>$BK$14*((AJ118)-$BD$5)/$BD$6+$BK$15*((AK118)-$BD$7)/$BD$8+$BK$16</f>
        <v/>
      </c>
      <c r="BB118" s="51">
        <f>1/(1+EXP(-BA118))</f>
        <v/>
      </c>
    </row>
    <row r="119" ht="15" customHeight="1" s="35">
      <c r="A119" s="48">
        <f>'4_Seq_Features'!A117</f>
        <v/>
      </c>
      <c r="B119" s="55">
        <f>'4_Seq_Features'!F117</f>
        <v/>
      </c>
      <c r="C119" s="48">
        <f>'4_Seq_Features'!E117</f>
        <v/>
      </c>
      <c r="D119" s="52">
        <f>$U$12*((B119)-$U$5)/$U$6+$U$13</f>
        <v/>
      </c>
      <c r="E119" s="51">
        <f>1/(1+EXP(-D119))</f>
        <v/>
      </c>
      <c r="F119" s="52">
        <f>$V$12*((B119)-$U$5)/$U$6+$V$13</f>
        <v/>
      </c>
      <c r="G119" s="51">
        <f>1/(1+EXP(-F119))</f>
        <v/>
      </c>
      <c r="H119" s="52">
        <f>$W$12*((B119)-$U$5)/$U$6+$W$13</f>
        <v/>
      </c>
      <c r="I119" s="51">
        <f>1/(1+EXP(-H119))</f>
        <v/>
      </c>
      <c r="J119" s="52">
        <f>$X$12*((B119)-$U$5)/$U$6+$X$13</f>
        <v/>
      </c>
      <c r="K119" s="51">
        <f>1/(1+EXP(-J119))</f>
        <v/>
      </c>
      <c r="L119" s="52">
        <f>$Y$12*((B119)-$U$5)/$U$6+$Y$13</f>
        <v/>
      </c>
      <c r="M119" s="51">
        <f>1/(1+EXP(-L119))</f>
        <v/>
      </c>
      <c r="N119" s="52">
        <f>$Z$12*((B119)-$U$5)/$U$6+$Z$13</f>
        <v/>
      </c>
      <c r="O119" s="51">
        <f>1/(1+EXP(-N119))</f>
        <v/>
      </c>
      <c r="P119" s="52">
        <f>$AA$12*((B119)-$U$5)/$U$6+$AA$13</f>
        <v/>
      </c>
      <c r="Q119" s="51">
        <f>1/(1+EXP(-P119))</f>
        <v/>
      </c>
      <c r="R119" s="52">
        <f>$AB$12*((B119)-$U$5)/$U$6+$AB$13</f>
        <v/>
      </c>
      <c r="S119" s="51">
        <f>1/(1+EXP(-R119))</f>
        <v/>
      </c>
      <c r="AI119" s="48">
        <f>'4_Seq_Features'!A117</f>
        <v/>
      </c>
      <c r="AJ119" s="55">
        <f>'4_Seq_Features'!G117</f>
        <v/>
      </c>
      <c r="AK119" s="55">
        <f>'4_Seq_Features'!H117</f>
        <v/>
      </c>
      <c r="AL119" s="48">
        <f>'4_Seq_Features'!E117</f>
        <v/>
      </c>
      <c r="AM119" s="52">
        <f>$BD$14*((AJ119)-$BD$5)/$BD$6+$BD$15*((AK119)-$BD$7)/$BD$8+$BD$16</f>
        <v/>
      </c>
      <c r="AN119" s="51">
        <f>1/(1+EXP(-AM119))</f>
        <v/>
      </c>
      <c r="AO119" s="52">
        <f>$BE$14*((AJ119)-$BD$5)/$BD$6+$BE$15*((AK119)-$BD$7)/$BD$8+$BE$16</f>
        <v/>
      </c>
      <c r="AP119" s="51">
        <f>1/(1+EXP(-AO119))</f>
        <v/>
      </c>
      <c r="AQ119" s="52">
        <f>$BF$14*((AJ119)-$BD$5)/$BD$6+$BF$15*((AK119)-$BD$7)/$BD$8+$BF$16</f>
        <v/>
      </c>
      <c r="AR119" s="51">
        <f>1/(1+EXP(-AQ119))</f>
        <v/>
      </c>
      <c r="AS119" s="52">
        <f>$BG$14*((AJ119)-$BD$5)/$BD$6+$BG$15*((AK119)-$BD$7)/$BD$8+$BG$16</f>
        <v/>
      </c>
      <c r="AT119" s="51">
        <f>1/(1+EXP(-AS119))</f>
        <v/>
      </c>
      <c r="AU119" s="52">
        <f>$BH$14*((AJ119)-$BD$5)/$BD$6+$BH$15*((AK119)-$BD$7)/$BD$8+$BH$16</f>
        <v/>
      </c>
      <c r="AV119" s="51">
        <f>1/(1+EXP(-AU119))</f>
        <v/>
      </c>
      <c r="AW119" s="52">
        <f>$BI$14*((AJ119)-$BD$5)/$BD$6+$BI$15*((AK119)-$BD$7)/$BD$8+$BI$16</f>
        <v/>
      </c>
      <c r="AX119" s="51">
        <f>1/(1+EXP(-AW119))</f>
        <v/>
      </c>
      <c r="AY119" s="52">
        <f>$BJ$14*((AJ119)-$BD$5)/$BD$6+$BJ$15*((AK119)-$BD$7)/$BD$8+$BJ$16</f>
        <v/>
      </c>
      <c r="AZ119" s="51">
        <f>1/(1+EXP(-AY119))</f>
        <v/>
      </c>
      <c r="BA119" s="52">
        <f>$BK$14*((AJ119)-$BD$5)/$BD$6+$BK$15*((AK119)-$BD$7)/$BD$8+$BK$16</f>
        <v/>
      </c>
      <c r="BB119" s="51">
        <f>1/(1+EXP(-BA119))</f>
        <v/>
      </c>
    </row>
    <row r="120" ht="15" customHeight="1" s="35">
      <c r="A120" s="48">
        <f>'4_Seq_Features'!A118</f>
        <v/>
      </c>
      <c r="B120" s="55">
        <f>'4_Seq_Features'!F118</f>
        <v/>
      </c>
      <c r="C120" s="48">
        <f>'4_Seq_Features'!E118</f>
        <v/>
      </c>
      <c r="D120" s="52">
        <f>$U$12*((B120)-$U$5)/$U$6+$U$13</f>
        <v/>
      </c>
      <c r="E120" s="51">
        <f>1/(1+EXP(-D120))</f>
        <v/>
      </c>
      <c r="F120" s="52">
        <f>$V$12*((B120)-$U$5)/$U$6+$V$13</f>
        <v/>
      </c>
      <c r="G120" s="51">
        <f>1/(1+EXP(-F120))</f>
        <v/>
      </c>
      <c r="H120" s="52">
        <f>$W$12*((B120)-$U$5)/$U$6+$W$13</f>
        <v/>
      </c>
      <c r="I120" s="51">
        <f>1/(1+EXP(-H120))</f>
        <v/>
      </c>
      <c r="J120" s="52">
        <f>$X$12*((B120)-$U$5)/$U$6+$X$13</f>
        <v/>
      </c>
      <c r="K120" s="51">
        <f>1/(1+EXP(-J120))</f>
        <v/>
      </c>
      <c r="L120" s="52">
        <f>$Y$12*((B120)-$U$5)/$U$6+$Y$13</f>
        <v/>
      </c>
      <c r="M120" s="51">
        <f>1/(1+EXP(-L120))</f>
        <v/>
      </c>
      <c r="N120" s="52">
        <f>$Z$12*((B120)-$U$5)/$U$6+$Z$13</f>
        <v/>
      </c>
      <c r="O120" s="51">
        <f>1/(1+EXP(-N120))</f>
        <v/>
      </c>
      <c r="P120" s="52">
        <f>$AA$12*((B120)-$U$5)/$U$6+$AA$13</f>
        <v/>
      </c>
      <c r="Q120" s="51">
        <f>1/(1+EXP(-P120))</f>
        <v/>
      </c>
      <c r="R120" s="52">
        <f>$AB$12*((B120)-$U$5)/$U$6+$AB$13</f>
        <v/>
      </c>
      <c r="S120" s="51">
        <f>1/(1+EXP(-R120))</f>
        <v/>
      </c>
      <c r="AI120" s="48">
        <f>'4_Seq_Features'!A118</f>
        <v/>
      </c>
      <c r="AJ120" s="55">
        <f>'4_Seq_Features'!G118</f>
        <v/>
      </c>
      <c r="AK120" s="55">
        <f>'4_Seq_Features'!H118</f>
        <v/>
      </c>
      <c r="AL120" s="48">
        <f>'4_Seq_Features'!E118</f>
        <v/>
      </c>
      <c r="AM120" s="52">
        <f>$BD$14*((AJ120)-$BD$5)/$BD$6+$BD$15*((AK120)-$BD$7)/$BD$8+$BD$16</f>
        <v/>
      </c>
      <c r="AN120" s="51">
        <f>1/(1+EXP(-AM120))</f>
        <v/>
      </c>
      <c r="AO120" s="52">
        <f>$BE$14*((AJ120)-$BD$5)/$BD$6+$BE$15*((AK120)-$BD$7)/$BD$8+$BE$16</f>
        <v/>
      </c>
      <c r="AP120" s="51">
        <f>1/(1+EXP(-AO120))</f>
        <v/>
      </c>
      <c r="AQ120" s="52">
        <f>$BF$14*((AJ120)-$BD$5)/$BD$6+$BF$15*((AK120)-$BD$7)/$BD$8+$BF$16</f>
        <v/>
      </c>
      <c r="AR120" s="51">
        <f>1/(1+EXP(-AQ120))</f>
        <v/>
      </c>
      <c r="AS120" s="52">
        <f>$BG$14*((AJ120)-$BD$5)/$BD$6+$BG$15*((AK120)-$BD$7)/$BD$8+$BG$16</f>
        <v/>
      </c>
      <c r="AT120" s="51">
        <f>1/(1+EXP(-AS120))</f>
        <v/>
      </c>
      <c r="AU120" s="52">
        <f>$BH$14*((AJ120)-$BD$5)/$BD$6+$BH$15*((AK120)-$BD$7)/$BD$8+$BH$16</f>
        <v/>
      </c>
      <c r="AV120" s="51">
        <f>1/(1+EXP(-AU120))</f>
        <v/>
      </c>
      <c r="AW120" s="52">
        <f>$BI$14*((AJ120)-$BD$5)/$BD$6+$BI$15*((AK120)-$BD$7)/$BD$8+$BI$16</f>
        <v/>
      </c>
      <c r="AX120" s="51">
        <f>1/(1+EXP(-AW120))</f>
        <v/>
      </c>
      <c r="AY120" s="52">
        <f>$BJ$14*((AJ120)-$BD$5)/$BD$6+$BJ$15*((AK120)-$BD$7)/$BD$8+$BJ$16</f>
        <v/>
      </c>
      <c r="AZ120" s="51">
        <f>1/(1+EXP(-AY120))</f>
        <v/>
      </c>
      <c r="BA120" s="52">
        <f>$BK$14*((AJ120)-$BD$5)/$BD$6+$BK$15*((AK120)-$BD$7)/$BD$8+$BK$16</f>
        <v/>
      </c>
      <c r="BB120" s="51">
        <f>1/(1+EXP(-BA120))</f>
        <v/>
      </c>
    </row>
    <row r="121" ht="15" customHeight="1" s="35">
      <c r="A121" s="48">
        <f>'4_Seq_Features'!A119</f>
        <v/>
      </c>
      <c r="B121" s="55">
        <f>'4_Seq_Features'!F119</f>
        <v/>
      </c>
      <c r="C121" s="48">
        <f>'4_Seq_Features'!E119</f>
        <v/>
      </c>
      <c r="D121" s="52">
        <f>$U$12*((B121)-$U$5)/$U$6+$U$13</f>
        <v/>
      </c>
      <c r="E121" s="51">
        <f>1/(1+EXP(-D121))</f>
        <v/>
      </c>
      <c r="F121" s="52">
        <f>$V$12*((B121)-$U$5)/$U$6+$V$13</f>
        <v/>
      </c>
      <c r="G121" s="51">
        <f>1/(1+EXP(-F121))</f>
        <v/>
      </c>
      <c r="H121" s="52">
        <f>$W$12*((B121)-$U$5)/$U$6+$W$13</f>
        <v/>
      </c>
      <c r="I121" s="51">
        <f>1/(1+EXP(-H121))</f>
        <v/>
      </c>
      <c r="J121" s="52">
        <f>$X$12*((B121)-$U$5)/$U$6+$X$13</f>
        <v/>
      </c>
      <c r="K121" s="51">
        <f>1/(1+EXP(-J121))</f>
        <v/>
      </c>
      <c r="L121" s="52">
        <f>$Y$12*((B121)-$U$5)/$U$6+$Y$13</f>
        <v/>
      </c>
      <c r="M121" s="51">
        <f>1/(1+EXP(-L121))</f>
        <v/>
      </c>
      <c r="N121" s="52">
        <f>$Z$12*((B121)-$U$5)/$U$6+$Z$13</f>
        <v/>
      </c>
      <c r="O121" s="51">
        <f>1/(1+EXP(-N121))</f>
        <v/>
      </c>
      <c r="P121" s="52">
        <f>$AA$12*((B121)-$U$5)/$U$6+$AA$13</f>
        <v/>
      </c>
      <c r="Q121" s="51">
        <f>1/(1+EXP(-P121))</f>
        <v/>
      </c>
      <c r="R121" s="52">
        <f>$AB$12*((B121)-$U$5)/$U$6+$AB$13</f>
        <v/>
      </c>
      <c r="S121" s="51">
        <f>1/(1+EXP(-R121))</f>
        <v/>
      </c>
      <c r="AI121" s="48">
        <f>'4_Seq_Features'!A119</f>
        <v/>
      </c>
      <c r="AJ121" s="55">
        <f>'4_Seq_Features'!G119</f>
        <v/>
      </c>
      <c r="AK121" s="55">
        <f>'4_Seq_Features'!H119</f>
        <v/>
      </c>
      <c r="AL121" s="48">
        <f>'4_Seq_Features'!E119</f>
        <v/>
      </c>
      <c r="AM121" s="52">
        <f>$BD$14*((AJ121)-$BD$5)/$BD$6+$BD$15*((AK121)-$BD$7)/$BD$8+$BD$16</f>
        <v/>
      </c>
      <c r="AN121" s="51">
        <f>1/(1+EXP(-AM121))</f>
        <v/>
      </c>
      <c r="AO121" s="52">
        <f>$BE$14*((AJ121)-$BD$5)/$BD$6+$BE$15*((AK121)-$BD$7)/$BD$8+$BE$16</f>
        <v/>
      </c>
      <c r="AP121" s="51">
        <f>1/(1+EXP(-AO121))</f>
        <v/>
      </c>
      <c r="AQ121" s="52">
        <f>$BF$14*((AJ121)-$BD$5)/$BD$6+$BF$15*((AK121)-$BD$7)/$BD$8+$BF$16</f>
        <v/>
      </c>
      <c r="AR121" s="51">
        <f>1/(1+EXP(-AQ121))</f>
        <v/>
      </c>
      <c r="AS121" s="52">
        <f>$BG$14*((AJ121)-$BD$5)/$BD$6+$BG$15*((AK121)-$BD$7)/$BD$8+$BG$16</f>
        <v/>
      </c>
      <c r="AT121" s="51">
        <f>1/(1+EXP(-AS121))</f>
        <v/>
      </c>
      <c r="AU121" s="52">
        <f>$BH$14*((AJ121)-$BD$5)/$BD$6+$BH$15*((AK121)-$BD$7)/$BD$8+$BH$16</f>
        <v/>
      </c>
      <c r="AV121" s="51">
        <f>1/(1+EXP(-AU121))</f>
        <v/>
      </c>
      <c r="AW121" s="52">
        <f>$BI$14*((AJ121)-$BD$5)/$BD$6+$BI$15*((AK121)-$BD$7)/$BD$8+$BI$16</f>
        <v/>
      </c>
      <c r="AX121" s="51">
        <f>1/(1+EXP(-AW121))</f>
        <v/>
      </c>
      <c r="AY121" s="52">
        <f>$BJ$14*((AJ121)-$BD$5)/$BD$6+$BJ$15*((AK121)-$BD$7)/$BD$8+$BJ$16</f>
        <v/>
      </c>
      <c r="AZ121" s="51">
        <f>1/(1+EXP(-AY121))</f>
        <v/>
      </c>
      <c r="BA121" s="52">
        <f>$BK$14*((AJ121)-$BD$5)/$BD$6+$BK$15*((AK121)-$BD$7)/$BD$8+$BK$16</f>
        <v/>
      </c>
      <c r="BB121" s="51">
        <f>1/(1+EXP(-BA121))</f>
        <v/>
      </c>
    </row>
    <row r="122" ht="15" customHeight="1" s="35">
      <c r="A122" s="48">
        <f>'4_Seq_Features'!A120</f>
        <v/>
      </c>
      <c r="B122" s="55">
        <f>'4_Seq_Features'!F120</f>
        <v/>
      </c>
      <c r="C122" s="48">
        <f>'4_Seq_Features'!E120</f>
        <v/>
      </c>
      <c r="D122" s="52">
        <f>$U$12*((B122)-$U$5)/$U$6+$U$13</f>
        <v/>
      </c>
      <c r="E122" s="51">
        <f>1/(1+EXP(-D122))</f>
        <v/>
      </c>
      <c r="F122" s="52">
        <f>$V$12*((B122)-$U$5)/$U$6+$V$13</f>
        <v/>
      </c>
      <c r="G122" s="51">
        <f>1/(1+EXP(-F122))</f>
        <v/>
      </c>
      <c r="H122" s="52">
        <f>$W$12*((B122)-$U$5)/$U$6+$W$13</f>
        <v/>
      </c>
      <c r="I122" s="51">
        <f>1/(1+EXP(-H122))</f>
        <v/>
      </c>
      <c r="J122" s="52">
        <f>$X$12*((B122)-$U$5)/$U$6+$X$13</f>
        <v/>
      </c>
      <c r="K122" s="51">
        <f>1/(1+EXP(-J122))</f>
        <v/>
      </c>
      <c r="L122" s="52">
        <f>$Y$12*((B122)-$U$5)/$U$6+$Y$13</f>
        <v/>
      </c>
      <c r="M122" s="51">
        <f>1/(1+EXP(-L122))</f>
        <v/>
      </c>
      <c r="N122" s="52">
        <f>$Z$12*((B122)-$U$5)/$U$6+$Z$13</f>
        <v/>
      </c>
      <c r="O122" s="51">
        <f>1/(1+EXP(-N122))</f>
        <v/>
      </c>
      <c r="P122" s="52">
        <f>$AA$12*((B122)-$U$5)/$U$6+$AA$13</f>
        <v/>
      </c>
      <c r="Q122" s="51">
        <f>1/(1+EXP(-P122))</f>
        <v/>
      </c>
      <c r="R122" s="52">
        <f>$AB$12*((B122)-$U$5)/$U$6+$AB$13</f>
        <v/>
      </c>
      <c r="S122" s="51">
        <f>1/(1+EXP(-R122))</f>
        <v/>
      </c>
      <c r="AI122" s="48">
        <f>'4_Seq_Features'!A120</f>
        <v/>
      </c>
      <c r="AJ122" s="55">
        <f>'4_Seq_Features'!G120</f>
        <v/>
      </c>
      <c r="AK122" s="55">
        <f>'4_Seq_Features'!H120</f>
        <v/>
      </c>
      <c r="AL122" s="48">
        <f>'4_Seq_Features'!E120</f>
        <v/>
      </c>
      <c r="AM122" s="52">
        <f>$BD$14*((AJ122)-$BD$5)/$BD$6+$BD$15*((AK122)-$BD$7)/$BD$8+$BD$16</f>
        <v/>
      </c>
      <c r="AN122" s="51">
        <f>1/(1+EXP(-AM122))</f>
        <v/>
      </c>
      <c r="AO122" s="52">
        <f>$BE$14*((AJ122)-$BD$5)/$BD$6+$BE$15*((AK122)-$BD$7)/$BD$8+$BE$16</f>
        <v/>
      </c>
      <c r="AP122" s="51">
        <f>1/(1+EXP(-AO122))</f>
        <v/>
      </c>
      <c r="AQ122" s="52">
        <f>$BF$14*((AJ122)-$BD$5)/$BD$6+$BF$15*((AK122)-$BD$7)/$BD$8+$BF$16</f>
        <v/>
      </c>
      <c r="AR122" s="51">
        <f>1/(1+EXP(-AQ122))</f>
        <v/>
      </c>
      <c r="AS122" s="52">
        <f>$BG$14*((AJ122)-$BD$5)/$BD$6+$BG$15*((AK122)-$BD$7)/$BD$8+$BG$16</f>
        <v/>
      </c>
      <c r="AT122" s="51">
        <f>1/(1+EXP(-AS122))</f>
        <v/>
      </c>
      <c r="AU122" s="52">
        <f>$BH$14*((AJ122)-$BD$5)/$BD$6+$BH$15*((AK122)-$BD$7)/$BD$8+$BH$16</f>
        <v/>
      </c>
      <c r="AV122" s="51">
        <f>1/(1+EXP(-AU122))</f>
        <v/>
      </c>
      <c r="AW122" s="52">
        <f>$BI$14*((AJ122)-$BD$5)/$BD$6+$BI$15*((AK122)-$BD$7)/$BD$8+$BI$16</f>
        <v/>
      </c>
      <c r="AX122" s="51">
        <f>1/(1+EXP(-AW122))</f>
        <v/>
      </c>
      <c r="AY122" s="52">
        <f>$BJ$14*((AJ122)-$BD$5)/$BD$6+$BJ$15*((AK122)-$BD$7)/$BD$8+$BJ$16</f>
        <v/>
      </c>
      <c r="AZ122" s="51">
        <f>1/(1+EXP(-AY122))</f>
        <v/>
      </c>
      <c r="BA122" s="52">
        <f>$BK$14*((AJ122)-$BD$5)/$BD$6+$BK$15*((AK122)-$BD$7)/$BD$8+$BK$16</f>
        <v/>
      </c>
      <c r="BB122" s="51">
        <f>1/(1+EXP(-BA122))</f>
        <v/>
      </c>
    </row>
    <row r="123" ht="15" customHeight="1" s="35">
      <c r="A123" s="48">
        <f>'4_Seq_Features'!A121</f>
        <v/>
      </c>
      <c r="B123" s="55">
        <f>'4_Seq_Features'!F121</f>
        <v/>
      </c>
      <c r="C123" s="48">
        <f>'4_Seq_Features'!E121</f>
        <v/>
      </c>
      <c r="D123" s="52">
        <f>$U$12*((B123)-$U$5)/$U$6+$U$13</f>
        <v/>
      </c>
      <c r="E123" s="51">
        <f>1/(1+EXP(-D123))</f>
        <v/>
      </c>
      <c r="F123" s="52">
        <f>$V$12*((B123)-$U$5)/$U$6+$V$13</f>
        <v/>
      </c>
      <c r="G123" s="51">
        <f>1/(1+EXP(-F123))</f>
        <v/>
      </c>
      <c r="H123" s="52">
        <f>$W$12*((B123)-$U$5)/$U$6+$W$13</f>
        <v/>
      </c>
      <c r="I123" s="51">
        <f>1/(1+EXP(-H123))</f>
        <v/>
      </c>
      <c r="J123" s="52">
        <f>$X$12*((B123)-$U$5)/$U$6+$X$13</f>
        <v/>
      </c>
      <c r="K123" s="51">
        <f>1/(1+EXP(-J123))</f>
        <v/>
      </c>
      <c r="L123" s="52">
        <f>$Y$12*((B123)-$U$5)/$U$6+$Y$13</f>
        <v/>
      </c>
      <c r="M123" s="51">
        <f>1/(1+EXP(-L123))</f>
        <v/>
      </c>
      <c r="N123" s="52">
        <f>$Z$12*((B123)-$U$5)/$U$6+$Z$13</f>
        <v/>
      </c>
      <c r="O123" s="51">
        <f>1/(1+EXP(-N123))</f>
        <v/>
      </c>
      <c r="P123" s="52">
        <f>$AA$12*((B123)-$U$5)/$U$6+$AA$13</f>
        <v/>
      </c>
      <c r="Q123" s="51">
        <f>1/(1+EXP(-P123))</f>
        <v/>
      </c>
      <c r="R123" s="52">
        <f>$AB$12*((B123)-$U$5)/$U$6+$AB$13</f>
        <v/>
      </c>
      <c r="S123" s="51">
        <f>1/(1+EXP(-R123))</f>
        <v/>
      </c>
      <c r="AI123" s="48">
        <f>'4_Seq_Features'!A121</f>
        <v/>
      </c>
      <c r="AJ123" s="55">
        <f>'4_Seq_Features'!G121</f>
        <v/>
      </c>
      <c r="AK123" s="55">
        <f>'4_Seq_Features'!H121</f>
        <v/>
      </c>
      <c r="AL123" s="48">
        <f>'4_Seq_Features'!E121</f>
        <v/>
      </c>
      <c r="AM123" s="52">
        <f>$BD$14*((AJ123)-$BD$5)/$BD$6+$BD$15*((AK123)-$BD$7)/$BD$8+$BD$16</f>
        <v/>
      </c>
      <c r="AN123" s="51">
        <f>1/(1+EXP(-AM123))</f>
        <v/>
      </c>
      <c r="AO123" s="52">
        <f>$BE$14*((AJ123)-$BD$5)/$BD$6+$BE$15*((AK123)-$BD$7)/$BD$8+$BE$16</f>
        <v/>
      </c>
      <c r="AP123" s="51">
        <f>1/(1+EXP(-AO123))</f>
        <v/>
      </c>
      <c r="AQ123" s="52">
        <f>$BF$14*((AJ123)-$BD$5)/$BD$6+$BF$15*((AK123)-$BD$7)/$BD$8+$BF$16</f>
        <v/>
      </c>
      <c r="AR123" s="51">
        <f>1/(1+EXP(-AQ123))</f>
        <v/>
      </c>
      <c r="AS123" s="52">
        <f>$BG$14*((AJ123)-$BD$5)/$BD$6+$BG$15*((AK123)-$BD$7)/$BD$8+$BG$16</f>
        <v/>
      </c>
      <c r="AT123" s="51">
        <f>1/(1+EXP(-AS123))</f>
        <v/>
      </c>
      <c r="AU123" s="52">
        <f>$BH$14*((AJ123)-$BD$5)/$BD$6+$BH$15*((AK123)-$BD$7)/$BD$8+$BH$16</f>
        <v/>
      </c>
      <c r="AV123" s="51">
        <f>1/(1+EXP(-AU123))</f>
        <v/>
      </c>
      <c r="AW123" s="52">
        <f>$BI$14*((AJ123)-$BD$5)/$BD$6+$BI$15*((AK123)-$BD$7)/$BD$8+$BI$16</f>
        <v/>
      </c>
      <c r="AX123" s="51">
        <f>1/(1+EXP(-AW123))</f>
        <v/>
      </c>
      <c r="AY123" s="52">
        <f>$BJ$14*((AJ123)-$BD$5)/$BD$6+$BJ$15*((AK123)-$BD$7)/$BD$8+$BJ$16</f>
        <v/>
      </c>
      <c r="AZ123" s="51">
        <f>1/(1+EXP(-AY123))</f>
        <v/>
      </c>
      <c r="BA123" s="52">
        <f>$BK$14*((AJ123)-$BD$5)/$BD$6+$BK$15*((AK123)-$BD$7)/$BD$8+$BK$16</f>
        <v/>
      </c>
      <c r="BB123" s="51">
        <f>1/(1+EXP(-BA123))</f>
        <v/>
      </c>
    </row>
    <row r="124" ht="15" customHeight="1" s="35">
      <c r="A124" s="48">
        <f>'4_Seq_Features'!A122</f>
        <v/>
      </c>
      <c r="B124" s="55">
        <f>'4_Seq_Features'!F122</f>
        <v/>
      </c>
      <c r="C124" s="48">
        <f>'4_Seq_Features'!E122</f>
        <v/>
      </c>
      <c r="D124" s="52">
        <f>$U$12*((B124)-$U$5)/$U$6+$U$13</f>
        <v/>
      </c>
      <c r="E124" s="51">
        <f>1/(1+EXP(-D124))</f>
        <v/>
      </c>
      <c r="F124" s="52">
        <f>$V$12*((B124)-$U$5)/$U$6+$V$13</f>
        <v/>
      </c>
      <c r="G124" s="51">
        <f>1/(1+EXP(-F124))</f>
        <v/>
      </c>
      <c r="H124" s="52">
        <f>$W$12*((B124)-$U$5)/$U$6+$W$13</f>
        <v/>
      </c>
      <c r="I124" s="51">
        <f>1/(1+EXP(-H124))</f>
        <v/>
      </c>
      <c r="J124" s="52">
        <f>$X$12*((B124)-$U$5)/$U$6+$X$13</f>
        <v/>
      </c>
      <c r="K124" s="51">
        <f>1/(1+EXP(-J124))</f>
        <v/>
      </c>
      <c r="L124" s="52">
        <f>$Y$12*((B124)-$U$5)/$U$6+$Y$13</f>
        <v/>
      </c>
      <c r="M124" s="51">
        <f>1/(1+EXP(-L124))</f>
        <v/>
      </c>
      <c r="N124" s="52">
        <f>$Z$12*((B124)-$U$5)/$U$6+$Z$13</f>
        <v/>
      </c>
      <c r="O124" s="51">
        <f>1/(1+EXP(-N124))</f>
        <v/>
      </c>
      <c r="P124" s="52">
        <f>$AA$12*((B124)-$U$5)/$U$6+$AA$13</f>
        <v/>
      </c>
      <c r="Q124" s="51">
        <f>1/(1+EXP(-P124))</f>
        <v/>
      </c>
      <c r="R124" s="52">
        <f>$AB$12*((B124)-$U$5)/$U$6+$AB$13</f>
        <v/>
      </c>
      <c r="S124" s="51">
        <f>1/(1+EXP(-R124))</f>
        <v/>
      </c>
      <c r="AI124" s="48">
        <f>'4_Seq_Features'!A122</f>
        <v/>
      </c>
      <c r="AJ124" s="55">
        <f>'4_Seq_Features'!G122</f>
        <v/>
      </c>
      <c r="AK124" s="55">
        <f>'4_Seq_Features'!H122</f>
        <v/>
      </c>
      <c r="AL124" s="48">
        <f>'4_Seq_Features'!E122</f>
        <v/>
      </c>
      <c r="AM124" s="52">
        <f>$BD$14*((AJ124)-$BD$5)/$BD$6+$BD$15*((AK124)-$BD$7)/$BD$8+$BD$16</f>
        <v/>
      </c>
      <c r="AN124" s="51">
        <f>1/(1+EXP(-AM124))</f>
        <v/>
      </c>
      <c r="AO124" s="52">
        <f>$BE$14*((AJ124)-$BD$5)/$BD$6+$BE$15*((AK124)-$BD$7)/$BD$8+$BE$16</f>
        <v/>
      </c>
      <c r="AP124" s="51">
        <f>1/(1+EXP(-AO124))</f>
        <v/>
      </c>
      <c r="AQ124" s="52">
        <f>$BF$14*((AJ124)-$BD$5)/$BD$6+$BF$15*((AK124)-$BD$7)/$BD$8+$BF$16</f>
        <v/>
      </c>
      <c r="AR124" s="51">
        <f>1/(1+EXP(-AQ124))</f>
        <v/>
      </c>
      <c r="AS124" s="52">
        <f>$BG$14*((AJ124)-$BD$5)/$BD$6+$BG$15*((AK124)-$BD$7)/$BD$8+$BG$16</f>
        <v/>
      </c>
      <c r="AT124" s="51">
        <f>1/(1+EXP(-AS124))</f>
        <v/>
      </c>
      <c r="AU124" s="52">
        <f>$BH$14*((AJ124)-$BD$5)/$BD$6+$BH$15*((AK124)-$BD$7)/$BD$8+$BH$16</f>
        <v/>
      </c>
      <c r="AV124" s="51">
        <f>1/(1+EXP(-AU124))</f>
        <v/>
      </c>
      <c r="AW124" s="52">
        <f>$BI$14*((AJ124)-$BD$5)/$BD$6+$BI$15*((AK124)-$BD$7)/$BD$8+$BI$16</f>
        <v/>
      </c>
      <c r="AX124" s="51">
        <f>1/(1+EXP(-AW124))</f>
        <v/>
      </c>
      <c r="AY124" s="52">
        <f>$BJ$14*((AJ124)-$BD$5)/$BD$6+$BJ$15*((AK124)-$BD$7)/$BD$8+$BJ$16</f>
        <v/>
      </c>
      <c r="AZ124" s="51">
        <f>1/(1+EXP(-AY124))</f>
        <v/>
      </c>
      <c r="BA124" s="52">
        <f>$BK$14*((AJ124)-$BD$5)/$BD$6+$BK$15*((AK124)-$BD$7)/$BD$8+$BK$16</f>
        <v/>
      </c>
      <c r="BB124" s="51">
        <f>1/(1+EXP(-BA124))</f>
        <v/>
      </c>
    </row>
    <row r="125" ht="15" customHeight="1" s="35">
      <c r="A125" s="48">
        <f>'4_Seq_Features'!A123</f>
        <v/>
      </c>
      <c r="B125" s="55">
        <f>'4_Seq_Features'!F123</f>
        <v/>
      </c>
      <c r="C125" s="48">
        <f>'4_Seq_Features'!E123</f>
        <v/>
      </c>
      <c r="D125" s="52">
        <f>$U$12*((B125)-$U$5)/$U$6+$U$13</f>
        <v/>
      </c>
      <c r="E125" s="51">
        <f>1/(1+EXP(-D125))</f>
        <v/>
      </c>
      <c r="F125" s="52">
        <f>$V$12*((B125)-$U$5)/$U$6+$V$13</f>
        <v/>
      </c>
      <c r="G125" s="51">
        <f>1/(1+EXP(-F125))</f>
        <v/>
      </c>
      <c r="H125" s="52">
        <f>$W$12*((B125)-$U$5)/$U$6+$W$13</f>
        <v/>
      </c>
      <c r="I125" s="51">
        <f>1/(1+EXP(-H125))</f>
        <v/>
      </c>
      <c r="J125" s="52">
        <f>$X$12*((B125)-$U$5)/$U$6+$X$13</f>
        <v/>
      </c>
      <c r="K125" s="51">
        <f>1/(1+EXP(-J125))</f>
        <v/>
      </c>
      <c r="L125" s="52">
        <f>$Y$12*((B125)-$U$5)/$U$6+$Y$13</f>
        <v/>
      </c>
      <c r="M125" s="51">
        <f>1/(1+EXP(-L125))</f>
        <v/>
      </c>
      <c r="N125" s="52">
        <f>$Z$12*((B125)-$U$5)/$U$6+$Z$13</f>
        <v/>
      </c>
      <c r="O125" s="51">
        <f>1/(1+EXP(-N125))</f>
        <v/>
      </c>
      <c r="P125" s="52">
        <f>$AA$12*((B125)-$U$5)/$U$6+$AA$13</f>
        <v/>
      </c>
      <c r="Q125" s="51">
        <f>1/(1+EXP(-P125))</f>
        <v/>
      </c>
      <c r="R125" s="52">
        <f>$AB$12*((B125)-$U$5)/$U$6+$AB$13</f>
        <v/>
      </c>
      <c r="S125" s="51">
        <f>1/(1+EXP(-R125))</f>
        <v/>
      </c>
      <c r="AI125" s="48">
        <f>'4_Seq_Features'!A123</f>
        <v/>
      </c>
      <c r="AJ125" s="55">
        <f>'4_Seq_Features'!G123</f>
        <v/>
      </c>
      <c r="AK125" s="55">
        <f>'4_Seq_Features'!H123</f>
        <v/>
      </c>
      <c r="AL125" s="48">
        <f>'4_Seq_Features'!E123</f>
        <v/>
      </c>
      <c r="AM125" s="52">
        <f>$BD$14*((AJ125)-$BD$5)/$BD$6+$BD$15*((AK125)-$BD$7)/$BD$8+$BD$16</f>
        <v/>
      </c>
      <c r="AN125" s="51">
        <f>1/(1+EXP(-AM125))</f>
        <v/>
      </c>
      <c r="AO125" s="52">
        <f>$BE$14*((AJ125)-$BD$5)/$BD$6+$BE$15*((AK125)-$BD$7)/$BD$8+$BE$16</f>
        <v/>
      </c>
      <c r="AP125" s="51">
        <f>1/(1+EXP(-AO125))</f>
        <v/>
      </c>
      <c r="AQ125" s="52">
        <f>$BF$14*((AJ125)-$BD$5)/$BD$6+$BF$15*((AK125)-$BD$7)/$BD$8+$BF$16</f>
        <v/>
      </c>
      <c r="AR125" s="51">
        <f>1/(1+EXP(-AQ125))</f>
        <v/>
      </c>
      <c r="AS125" s="52">
        <f>$BG$14*((AJ125)-$BD$5)/$BD$6+$BG$15*((AK125)-$BD$7)/$BD$8+$BG$16</f>
        <v/>
      </c>
      <c r="AT125" s="51">
        <f>1/(1+EXP(-AS125))</f>
        <v/>
      </c>
      <c r="AU125" s="52">
        <f>$BH$14*((AJ125)-$BD$5)/$BD$6+$BH$15*((AK125)-$BD$7)/$BD$8+$BH$16</f>
        <v/>
      </c>
      <c r="AV125" s="51">
        <f>1/(1+EXP(-AU125))</f>
        <v/>
      </c>
      <c r="AW125" s="52">
        <f>$BI$14*((AJ125)-$BD$5)/$BD$6+$BI$15*((AK125)-$BD$7)/$BD$8+$BI$16</f>
        <v/>
      </c>
      <c r="AX125" s="51">
        <f>1/(1+EXP(-AW125))</f>
        <v/>
      </c>
      <c r="AY125" s="52">
        <f>$BJ$14*((AJ125)-$BD$5)/$BD$6+$BJ$15*((AK125)-$BD$7)/$BD$8+$BJ$16</f>
        <v/>
      </c>
      <c r="AZ125" s="51">
        <f>1/(1+EXP(-AY125))</f>
        <v/>
      </c>
      <c r="BA125" s="52">
        <f>$BK$14*((AJ125)-$BD$5)/$BD$6+$BK$15*((AK125)-$BD$7)/$BD$8+$BK$16</f>
        <v/>
      </c>
      <c r="BB125" s="51">
        <f>1/(1+EXP(-BA125))</f>
        <v/>
      </c>
    </row>
    <row r="126" ht="15" customHeight="1" s="35">
      <c r="A126" s="48">
        <f>'4_Seq_Features'!A124</f>
        <v/>
      </c>
      <c r="B126" s="55">
        <f>'4_Seq_Features'!F124</f>
        <v/>
      </c>
      <c r="C126" s="48">
        <f>'4_Seq_Features'!E124</f>
        <v/>
      </c>
      <c r="D126" s="52">
        <f>$U$12*((B126)-$U$5)/$U$6+$U$13</f>
        <v/>
      </c>
      <c r="E126" s="51">
        <f>1/(1+EXP(-D126))</f>
        <v/>
      </c>
      <c r="F126" s="52">
        <f>$V$12*((B126)-$U$5)/$U$6+$V$13</f>
        <v/>
      </c>
      <c r="G126" s="51">
        <f>1/(1+EXP(-F126))</f>
        <v/>
      </c>
      <c r="H126" s="52">
        <f>$W$12*((B126)-$U$5)/$U$6+$W$13</f>
        <v/>
      </c>
      <c r="I126" s="51">
        <f>1/(1+EXP(-H126))</f>
        <v/>
      </c>
      <c r="J126" s="52">
        <f>$X$12*((B126)-$U$5)/$U$6+$X$13</f>
        <v/>
      </c>
      <c r="K126" s="51">
        <f>1/(1+EXP(-J126))</f>
        <v/>
      </c>
      <c r="L126" s="52">
        <f>$Y$12*((B126)-$U$5)/$U$6+$Y$13</f>
        <v/>
      </c>
      <c r="M126" s="51">
        <f>1/(1+EXP(-L126))</f>
        <v/>
      </c>
      <c r="N126" s="52">
        <f>$Z$12*((B126)-$U$5)/$U$6+$Z$13</f>
        <v/>
      </c>
      <c r="O126" s="51">
        <f>1/(1+EXP(-N126))</f>
        <v/>
      </c>
      <c r="P126" s="52">
        <f>$AA$12*((B126)-$U$5)/$U$6+$AA$13</f>
        <v/>
      </c>
      <c r="Q126" s="51">
        <f>1/(1+EXP(-P126))</f>
        <v/>
      </c>
      <c r="R126" s="52">
        <f>$AB$12*((B126)-$U$5)/$U$6+$AB$13</f>
        <v/>
      </c>
      <c r="S126" s="51">
        <f>1/(1+EXP(-R126))</f>
        <v/>
      </c>
      <c r="AI126" s="48">
        <f>'4_Seq_Features'!A124</f>
        <v/>
      </c>
      <c r="AJ126" s="55">
        <f>'4_Seq_Features'!G124</f>
        <v/>
      </c>
      <c r="AK126" s="55">
        <f>'4_Seq_Features'!H124</f>
        <v/>
      </c>
      <c r="AL126" s="48">
        <f>'4_Seq_Features'!E124</f>
        <v/>
      </c>
      <c r="AM126" s="52">
        <f>$BD$14*((AJ126)-$BD$5)/$BD$6+$BD$15*((AK126)-$BD$7)/$BD$8+$BD$16</f>
        <v/>
      </c>
      <c r="AN126" s="51">
        <f>1/(1+EXP(-AM126))</f>
        <v/>
      </c>
      <c r="AO126" s="52">
        <f>$BE$14*((AJ126)-$BD$5)/$BD$6+$BE$15*((AK126)-$BD$7)/$BD$8+$BE$16</f>
        <v/>
      </c>
      <c r="AP126" s="51">
        <f>1/(1+EXP(-AO126))</f>
        <v/>
      </c>
      <c r="AQ126" s="52">
        <f>$BF$14*((AJ126)-$BD$5)/$BD$6+$BF$15*((AK126)-$BD$7)/$BD$8+$BF$16</f>
        <v/>
      </c>
      <c r="AR126" s="51">
        <f>1/(1+EXP(-AQ126))</f>
        <v/>
      </c>
      <c r="AS126" s="52">
        <f>$BG$14*((AJ126)-$BD$5)/$BD$6+$BG$15*((AK126)-$BD$7)/$BD$8+$BG$16</f>
        <v/>
      </c>
      <c r="AT126" s="51">
        <f>1/(1+EXP(-AS126))</f>
        <v/>
      </c>
      <c r="AU126" s="52">
        <f>$BH$14*((AJ126)-$BD$5)/$BD$6+$BH$15*((AK126)-$BD$7)/$BD$8+$BH$16</f>
        <v/>
      </c>
      <c r="AV126" s="51">
        <f>1/(1+EXP(-AU126))</f>
        <v/>
      </c>
      <c r="AW126" s="52">
        <f>$BI$14*((AJ126)-$BD$5)/$BD$6+$BI$15*((AK126)-$BD$7)/$BD$8+$BI$16</f>
        <v/>
      </c>
      <c r="AX126" s="51">
        <f>1/(1+EXP(-AW126))</f>
        <v/>
      </c>
      <c r="AY126" s="52">
        <f>$BJ$14*((AJ126)-$BD$5)/$BD$6+$BJ$15*((AK126)-$BD$7)/$BD$8+$BJ$16</f>
        <v/>
      </c>
      <c r="AZ126" s="51">
        <f>1/(1+EXP(-AY126))</f>
        <v/>
      </c>
      <c r="BA126" s="52">
        <f>$BK$14*((AJ126)-$BD$5)/$BD$6+$BK$15*((AK126)-$BD$7)/$BD$8+$BK$16</f>
        <v/>
      </c>
      <c r="BB126" s="51">
        <f>1/(1+EXP(-BA126))</f>
        <v/>
      </c>
    </row>
    <row r="127" ht="15" customHeight="1" s="35">
      <c r="A127" s="48">
        <f>'4_Seq_Features'!A125</f>
        <v/>
      </c>
      <c r="B127" s="55">
        <f>'4_Seq_Features'!F125</f>
        <v/>
      </c>
      <c r="C127" s="48">
        <f>'4_Seq_Features'!E125</f>
        <v/>
      </c>
      <c r="D127" s="52">
        <f>$U$12*((B127)-$U$5)/$U$6+$U$13</f>
        <v/>
      </c>
      <c r="E127" s="51">
        <f>1/(1+EXP(-D127))</f>
        <v/>
      </c>
      <c r="F127" s="52">
        <f>$V$12*((B127)-$U$5)/$U$6+$V$13</f>
        <v/>
      </c>
      <c r="G127" s="51">
        <f>1/(1+EXP(-F127))</f>
        <v/>
      </c>
      <c r="H127" s="52">
        <f>$W$12*((B127)-$U$5)/$U$6+$W$13</f>
        <v/>
      </c>
      <c r="I127" s="51">
        <f>1/(1+EXP(-H127))</f>
        <v/>
      </c>
      <c r="J127" s="52">
        <f>$X$12*((B127)-$U$5)/$U$6+$X$13</f>
        <v/>
      </c>
      <c r="K127" s="51">
        <f>1/(1+EXP(-J127))</f>
        <v/>
      </c>
      <c r="L127" s="52">
        <f>$Y$12*((B127)-$U$5)/$U$6+$Y$13</f>
        <v/>
      </c>
      <c r="M127" s="51">
        <f>1/(1+EXP(-L127))</f>
        <v/>
      </c>
      <c r="N127" s="52">
        <f>$Z$12*((B127)-$U$5)/$U$6+$Z$13</f>
        <v/>
      </c>
      <c r="O127" s="51">
        <f>1/(1+EXP(-N127))</f>
        <v/>
      </c>
      <c r="P127" s="52">
        <f>$AA$12*((B127)-$U$5)/$U$6+$AA$13</f>
        <v/>
      </c>
      <c r="Q127" s="51">
        <f>1/(1+EXP(-P127))</f>
        <v/>
      </c>
      <c r="R127" s="52">
        <f>$AB$12*((B127)-$U$5)/$U$6+$AB$13</f>
        <v/>
      </c>
      <c r="S127" s="51">
        <f>1/(1+EXP(-R127))</f>
        <v/>
      </c>
      <c r="AI127" s="48">
        <f>'4_Seq_Features'!A125</f>
        <v/>
      </c>
      <c r="AJ127" s="55">
        <f>'4_Seq_Features'!G125</f>
        <v/>
      </c>
      <c r="AK127" s="55">
        <f>'4_Seq_Features'!H125</f>
        <v/>
      </c>
      <c r="AL127" s="48">
        <f>'4_Seq_Features'!E125</f>
        <v/>
      </c>
      <c r="AM127" s="52">
        <f>$BD$14*((AJ127)-$BD$5)/$BD$6+$BD$15*((AK127)-$BD$7)/$BD$8+$BD$16</f>
        <v/>
      </c>
      <c r="AN127" s="51">
        <f>1/(1+EXP(-AM127))</f>
        <v/>
      </c>
      <c r="AO127" s="52">
        <f>$BE$14*((AJ127)-$BD$5)/$BD$6+$BE$15*((AK127)-$BD$7)/$BD$8+$BE$16</f>
        <v/>
      </c>
      <c r="AP127" s="51">
        <f>1/(1+EXP(-AO127))</f>
        <v/>
      </c>
      <c r="AQ127" s="52">
        <f>$BF$14*((AJ127)-$BD$5)/$BD$6+$BF$15*((AK127)-$BD$7)/$BD$8+$BF$16</f>
        <v/>
      </c>
      <c r="AR127" s="51">
        <f>1/(1+EXP(-AQ127))</f>
        <v/>
      </c>
      <c r="AS127" s="52">
        <f>$BG$14*((AJ127)-$BD$5)/$BD$6+$BG$15*((AK127)-$BD$7)/$BD$8+$BG$16</f>
        <v/>
      </c>
      <c r="AT127" s="51">
        <f>1/(1+EXP(-AS127))</f>
        <v/>
      </c>
      <c r="AU127" s="52">
        <f>$BH$14*((AJ127)-$BD$5)/$BD$6+$BH$15*((AK127)-$BD$7)/$BD$8+$BH$16</f>
        <v/>
      </c>
      <c r="AV127" s="51">
        <f>1/(1+EXP(-AU127))</f>
        <v/>
      </c>
      <c r="AW127" s="52">
        <f>$BI$14*((AJ127)-$BD$5)/$BD$6+$BI$15*((AK127)-$BD$7)/$BD$8+$BI$16</f>
        <v/>
      </c>
      <c r="AX127" s="51">
        <f>1/(1+EXP(-AW127))</f>
        <v/>
      </c>
      <c r="AY127" s="52">
        <f>$BJ$14*((AJ127)-$BD$5)/$BD$6+$BJ$15*((AK127)-$BD$7)/$BD$8+$BJ$16</f>
        <v/>
      </c>
      <c r="AZ127" s="51">
        <f>1/(1+EXP(-AY127))</f>
        <v/>
      </c>
      <c r="BA127" s="52">
        <f>$BK$14*((AJ127)-$BD$5)/$BD$6+$BK$15*((AK127)-$BD$7)/$BD$8+$BK$16</f>
        <v/>
      </c>
      <c r="BB127" s="51">
        <f>1/(1+EXP(-BA127))</f>
        <v/>
      </c>
    </row>
    <row r="128" ht="15" customHeight="1" s="35">
      <c r="A128" s="48">
        <f>'4_Seq_Features'!A126</f>
        <v/>
      </c>
      <c r="B128" s="55">
        <f>'4_Seq_Features'!F126</f>
        <v/>
      </c>
      <c r="C128" s="48">
        <f>'4_Seq_Features'!E126</f>
        <v/>
      </c>
      <c r="D128" s="52">
        <f>$U$12*((B128)-$U$5)/$U$6+$U$13</f>
        <v/>
      </c>
      <c r="E128" s="51">
        <f>1/(1+EXP(-D128))</f>
        <v/>
      </c>
      <c r="F128" s="52">
        <f>$V$12*((B128)-$U$5)/$U$6+$V$13</f>
        <v/>
      </c>
      <c r="G128" s="51">
        <f>1/(1+EXP(-F128))</f>
        <v/>
      </c>
      <c r="H128" s="52">
        <f>$W$12*((B128)-$U$5)/$U$6+$W$13</f>
        <v/>
      </c>
      <c r="I128" s="51">
        <f>1/(1+EXP(-H128))</f>
        <v/>
      </c>
      <c r="J128" s="52">
        <f>$X$12*((B128)-$U$5)/$U$6+$X$13</f>
        <v/>
      </c>
      <c r="K128" s="51">
        <f>1/(1+EXP(-J128))</f>
        <v/>
      </c>
      <c r="L128" s="52">
        <f>$Y$12*((B128)-$U$5)/$U$6+$Y$13</f>
        <v/>
      </c>
      <c r="M128" s="51">
        <f>1/(1+EXP(-L128))</f>
        <v/>
      </c>
      <c r="N128" s="52">
        <f>$Z$12*((B128)-$U$5)/$U$6+$Z$13</f>
        <v/>
      </c>
      <c r="O128" s="51">
        <f>1/(1+EXP(-N128))</f>
        <v/>
      </c>
      <c r="P128" s="52">
        <f>$AA$12*((B128)-$U$5)/$U$6+$AA$13</f>
        <v/>
      </c>
      <c r="Q128" s="51">
        <f>1/(1+EXP(-P128))</f>
        <v/>
      </c>
      <c r="R128" s="52">
        <f>$AB$12*((B128)-$U$5)/$U$6+$AB$13</f>
        <v/>
      </c>
      <c r="S128" s="51">
        <f>1/(1+EXP(-R128))</f>
        <v/>
      </c>
      <c r="AI128" s="48">
        <f>'4_Seq_Features'!A126</f>
        <v/>
      </c>
      <c r="AJ128" s="55">
        <f>'4_Seq_Features'!G126</f>
        <v/>
      </c>
      <c r="AK128" s="55">
        <f>'4_Seq_Features'!H126</f>
        <v/>
      </c>
      <c r="AL128" s="48">
        <f>'4_Seq_Features'!E126</f>
        <v/>
      </c>
      <c r="AM128" s="52">
        <f>$BD$14*((AJ128)-$BD$5)/$BD$6+$BD$15*((AK128)-$BD$7)/$BD$8+$BD$16</f>
        <v/>
      </c>
      <c r="AN128" s="51">
        <f>1/(1+EXP(-AM128))</f>
        <v/>
      </c>
      <c r="AO128" s="52">
        <f>$BE$14*((AJ128)-$BD$5)/$BD$6+$BE$15*((AK128)-$BD$7)/$BD$8+$BE$16</f>
        <v/>
      </c>
      <c r="AP128" s="51">
        <f>1/(1+EXP(-AO128))</f>
        <v/>
      </c>
      <c r="AQ128" s="52">
        <f>$BF$14*((AJ128)-$BD$5)/$BD$6+$BF$15*((AK128)-$BD$7)/$BD$8+$BF$16</f>
        <v/>
      </c>
      <c r="AR128" s="51">
        <f>1/(1+EXP(-AQ128))</f>
        <v/>
      </c>
      <c r="AS128" s="52">
        <f>$BG$14*((AJ128)-$BD$5)/$BD$6+$BG$15*((AK128)-$BD$7)/$BD$8+$BG$16</f>
        <v/>
      </c>
      <c r="AT128" s="51">
        <f>1/(1+EXP(-AS128))</f>
        <v/>
      </c>
      <c r="AU128" s="52">
        <f>$BH$14*((AJ128)-$BD$5)/$BD$6+$BH$15*((AK128)-$BD$7)/$BD$8+$BH$16</f>
        <v/>
      </c>
      <c r="AV128" s="51">
        <f>1/(1+EXP(-AU128))</f>
        <v/>
      </c>
      <c r="AW128" s="52">
        <f>$BI$14*((AJ128)-$BD$5)/$BD$6+$BI$15*((AK128)-$BD$7)/$BD$8+$BI$16</f>
        <v/>
      </c>
      <c r="AX128" s="51">
        <f>1/(1+EXP(-AW128))</f>
        <v/>
      </c>
      <c r="AY128" s="52">
        <f>$BJ$14*((AJ128)-$BD$5)/$BD$6+$BJ$15*((AK128)-$BD$7)/$BD$8+$BJ$16</f>
        <v/>
      </c>
      <c r="AZ128" s="51">
        <f>1/(1+EXP(-AY128))</f>
        <v/>
      </c>
      <c r="BA128" s="52">
        <f>$BK$14*((AJ128)-$BD$5)/$BD$6+$BK$15*((AK128)-$BD$7)/$BD$8+$BK$16</f>
        <v/>
      </c>
      <c r="BB128" s="51">
        <f>1/(1+EXP(-BA128))</f>
        <v/>
      </c>
    </row>
    <row r="129" ht="15" customHeight="1" s="35">
      <c r="A129" s="48">
        <f>'4_Seq_Features'!A127</f>
        <v/>
      </c>
      <c r="B129" s="55">
        <f>'4_Seq_Features'!F127</f>
        <v/>
      </c>
      <c r="C129" s="48">
        <f>'4_Seq_Features'!E127</f>
        <v/>
      </c>
      <c r="D129" s="52">
        <f>$U$12*((B129)-$U$5)/$U$6+$U$13</f>
        <v/>
      </c>
      <c r="E129" s="51">
        <f>1/(1+EXP(-D129))</f>
        <v/>
      </c>
      <c r="F129" s="52">
        <f>$V$12*((B129)-$U$5)/$U$6+$V$13</f>
        <v/>
      </c>
      <c r="G129" s="51">
        <f>1/(1+EXP(-F129))</f>
        <v/>
      </c>
      <c r="H129" s="52">
        <f>$W$12*((B129)-$U$5)/$U$6+$W$13</f>
        <v/>
      </c>
      <c r="I129" s="51">
        <f>1/(1+EXP(-H129))</f>
        <v/>
      </c>
      <c r="J129" s="52">
        <f>$X$12*((B129)-$U$5)/$U$6+$X$13</f>
        <v/>
      </c>
      <c r="K129" s="51">
        <f>1/(1+EXP(-J129))</f>
        <v/>
      </c>
      <c r="L129" s="52">
        <f>$Y$12*((B129)-$U$5)/$U$6+$Y$13</f>
        <v/>
      </c>
      <c r="M129" s="51">
        <f>1/(1+EXP(-L129))</f>
        <v/>
      </c>
      <c r="N129" s="52">
        <f>$Z$12*((B129)-$U$5)/$U$6+$Z$13</f>
        <v/>
      </c>
      <c r="O129" s="51">
        <f>1/(1+EXP(-N129))</f>
        <v/>
      </c>
      <c r="P129" s="52">
        <f>$AA$12*((B129)-$U$5)/$U$6+$AA$13</f>
        <v/>
      </c>
      <c r="Q129" s="51">
        <f>1/(1+EXP(-P129))</f>
        <v/>
      </c>
      <c r="R129" s="52">
        <f>$AB$12*((B129)-$U$5)/$U$6+$AB$13</f>
        <v/>
      </c>
      <c r="S129" s="51">
        <f>1/(1+EXP(-R129))</f>
        <v/>
      </c>
      <c r="AI129" s="48">
        <f>'4_Seq_Features'!A127</f>
        <v/>
      </c>
      <c r="AJ129" s="55">
        <f>'4_Seq_Features'!G127</f>
        <v/>
      </c>
      <c r="AK129" s="55">
        <f>'4_Seq_Features'!H127</f>
        <v/>
      </c>
      <c r="AL129" s="48">
        <f>'4_Seq_Features'!E127</f>
        <v/>
      </c>
      <c r="AM129" s="52">
        <f>$BD$14*((AJ129)-$BD$5)/$BD$6+$BD$15*((AK129)-$BD$7)/$BD$8+$BD$16</f>
        <v/>
      </c>
      <c r="AN129" s="51">
        <f>1/(1+EXP(-AM129))</f>
        <v/>
      </c>
      <c r="AO129" s="52">
        <f>$BE$14*((AJ129)-$BD$5)/$BD$6+$BE$15*((AK129)-$BD$7)/$BD$8+$BE$16</f>
        <v/>
      </c>
      <c r="AP129" s="51">
        <f>1/(1+EXP(-AO129))</f>
        <v/>
      </c>
      <c r="AQ129" s="52">
        <f>$BF$14*((AJ129)-$BD$5)/$BD$6+$BF$15*((AK129)-$BD$7)/$BD$8+$BF$16</f>
        <v/>
      </c>
      <c r="AR129" s="51">
        <f>1/(1+EXP(-AQ129))</f>
        <v/>
      </c>
      <c r="AS129" s="52">
        <f>$BG$14*((AJ129)-$BD$5)/$BD$6+$BG$15*((AK129)-$BD$7)/$BD$8+$BG$16</f>
        <v/>
      </c>
      <c r="AT129" s="51">
        <f>1/(1+EXP(-AS129))</f>
        <v/>
      </c>
      <c r="AU129" s="52">
        <f>$BH$14*((AJ129)-$BD$5)/$BD$6+$BH$15*((AK129)-$BD$7)/$BD$8+$BH$16</f>
        <v/>
      </c>
      <c r="AV129" s="51">
        <f>1/(1+EXP(-AU129))</f>
        <v/>
      </c>
      <c r="AW129" s="52">
        <f>$BI$14*((AJ129)-$BD$5)/$BD$6+$BI$15*((AK129)-$BD$7)/$BD$8+$BI$16</f>
        <v/>
      </c>
      <c r="AX129" s="51">
        <f>1/(1+EXP(-AW129))</f>
        <v/>
      </c>
      <c r="AY129" s="52">
        <f>$BJ$14*((AJ129)-$BD$5)/$BD$6+$BJ$15*((AK129)-$BD$7)/$BD$8+$BJ$16</f>
        <v/>
      </c>
      <c r="AZ129" s="51">
        <f>1/(1+EXP(-AY129))</f>
        <v/>
      </c>
      <c r="BA129" s="52">
        <f>$BK$14*((AJ129)-$BD$5)/$BD$6+$BK$15*((AK129)-$BD$7)/$BD$8+$BK$16</f>
        <v/>
      </c>
      <c r="BB129" s="51">
        <f>1/(1+EXP(-BA129))</f>
        <v/>
      </c>
    </row>
    <row r="130" ht="15" customHeight="1" s="35">
      <c r="A130" s="48">
        <f>'4_Seq_Features'!A128</f>
        <v/>
      </c>
      <c r="B130" s="55">
        <f>'4_Seq_Features'!F128</f>
        <v/>
      </c>
      <c r="C130" s="48">
        <f>'4_Seq_Features'!E128</f>
        <v/>
      </c>
      <c r="D130" s="52">
        <f>$U$12*((B130)-$U$5)/$U$6+$U$13</f>
        <v/>
      </c>
      <c r="E130" s="51">
        <f>1/(1+EXP(-D130))</f>
        <v/>
      </c>
      <c r="F130" s="52">
        <f>$V$12*((B130)-$U$5)/$U$6+$V$13</f>
        <v/>
      </c>
      <c r="G130" s="51">
        <f>1/(1+EXP(-F130))</f>
        <v/>
      </c>
      <c r="H130" s="52">
        <f>$W$12*((B130)-$U$5)/$U$6+$W$13</f>
        <v/>
      </c>
      <c r="I130" s="51">
        <f>1/(1+EXP(-H130))</f>
        <v/>
      </c>
      <c r="J130" s="52">
        <f>$X$12*((B130)-$U$5)/$U$6+$X$13</f>
        <v/>
      </c>
      <c r="K130" s="51">
        <f>1/(1+EXP(-J130))</f>
        <v/>
      </c>
      <c r="L130" s="52">
        <f>$Y$12*((B130)-$U$5)/$U$6+$Y$13</f>
        <v/>
      </c>
      <c r="M130" s="51">
        <f>1/(1+EXP(-L130))</f>
        <v/>
      </c>
      <c r="N130" s="52">
        <f>$Z$12*((B130)-$U$5)/$U$6+$Z$13</f>
        <v/>
      </c>
      <c r="O130" s="51">
        <f>1/(1+EXP(-N130))</f>
        <v/>
      </c>
      <c r="P130" s="52">
        <f>$AA$12*((B130)-$U$5)/$U$6+$AA$13</f>
        <v/>
      </c>
      <c r="Q130" s="51">
        <f>1/(1+EXP(-P130))</f>
        <v/>
      </c>
      <c r="R130" s="52">
        <f>$AB$12*((B130)-$U$5)/$U$6+$AB$13</f>
        <v/>
      </c>
      <c r="S130" s="51">
        <f>1/(1+EXP(-R130))</f>
        <v/>
      </c>
      <c r="AI130" s="48">
        <f>'4_Seq_Features'!A128</f>
        <v/>
      </c>
      <c r="AJ130" s="55">
        <f>'4_Seq_Features'!G128</f>
        <v/>
      </c>
      <c r="AK130" s="55">
        <f>'4_Seq_Features'!H128</f>
        <v/>
      </c>
      <c r="AL130" s="48">
        <f>'4_Seq_Features'!E128</f>
        <v/>
      </c>
      <c r="AM130" s="52">
        <f>$BD$14*((AJ130)-$BD$5)/$BD$6+$BD$15*((AK130)-$BD$7)/$BD$8+$BD$16</f>
        <v/>
      </c>
      <c r="AN130" s="51">
        <f>1/(1+EXP(-AM130))</f>
        <v/>
      </c>
      <c r="AO130" s="52">
        <f>$BE$14*((AJ130)-$BD$5)/$BD$6+$BE$15*((AK130)-$BD$7)/$BD$8+$BE$16</f>
        <v/>
      </c>
      <c r="AP130" s="51">
        <f>1/(1+EXP(-AO130))</f>
        <v/>
      </c>
      <c r="AQ130" s="52">
        <f>$BF$14*((AJ130)-$BD$5)/$BD$6+$BF$15*((AK130)-$BD$7)/$BD$8+$BF$16</f>
        <v/>
      </c>
      <c r="AR130" s="51">
        <f>1/(1+EXP(-AQ130))</f>
        <v/>
      </c>
      <c r="AS130" s="52">
        <f>$BG$14*((AJ130)-$BD$5)/$BD$6+$BG$15*((AK130)-$BD$7)/$BD$8+$BG$16</f>
        <v/>
      </c>
      <c r="AT130" s="51">
        <f>1/(1+EXP(-AS130))</f>
        <v/>
      </c>
      <c r="AU130" s="52">
        <f>$BH$14*((AJ130)-$BD$5)/$BD$6+$BH$15*((AK130)-$BD$7)/$BD$8+$BH$16</f>
        <v/>
      </c>
      <c r="AV130" s="51">
        <f>1/(1+EXP(-AU130))</f>
        <v/>
      </c>
      <c r="AW130" s="52">
        <f>$BI$14*((AJ130)-$BD$5)/$BD$6+$BI$15*((AK130)-$BD$7)/$BD$8+$BI$16</f>
        <v/>
      </c>
      <c r="AX130" s="51">
        <f>1/(1+EXP(-AW130))</f>
        <v/>
      </c>
      <c r="AY130" s="52">
        <f>$BJ$14*((AJ130)-$BD$5)/$BD$6+$BJ$15*((AK130)-$BD$7)/$BD$8+$BJ$16</f>
        <v/>
      </c>
      <c r="AZ130" s="51">
        <f>1/(1+EXP(-AY130))</f>
        <v/>
      </c>
      <c r="BA130" s="52">
        <f>$BK$14*((AJ130)-$BD$5)/$BD$6+$BK$15*((AK130)-$BD$7)/$BD$8+$BK$16</f>
        <v/>
      </c>
      <c r="BB130" s="51">
        <f>1/(1+EXP(-BA130))</f>
        <v/>
      </c>
    </row>
    <row r="131" ht="15" customHeight="1" s="35">
      <c r="A131" s="48">
        <f>'4_Seq_Features'!A129</f>
        <v/>
      </c>
      <c r="B131" s="55">
        <f>'4_Seq_Features'!F129</f>
        <v/>
      </c>
      <c r="C131" s="48">
        <f>'4_Seq_Features'!E129</f>
        <v/>
      </c>
      <c r="D131" s="52">
        <f>$U$12*((B131)-$U$5)/$U$6+$U$13</f>
        <v/>
      </c>
      <c r="E131" s="51">
        <f>1/(1+EXP(-D131))</f>
        <v/>
      </c>
      <c r="F131" s="52">
        <f>$V$12*((B131)-$U$5)/$U$6+$V$13</f>
        <v/>
      </c>
      <c r="G131" s="51">
        <f>1/(1+EXP(-F131))</f>
        <v/>
      </c>
      <c r="H131" s="52">
        <f>$W$12*((B131)-$U$5)/$U$6+$W$13</f>
        <v/>
      </c>
      <c r="I131" s="51">
        <f>1/(1+EXP(-H131))</f>
        <v/>
      </c>
      <c r="J131" s="52">
        <f>$X$12*((B131)-$U$5)/$U$6+$X$13</f>
        <v/>
      </c>
      <c r="K131" s="51">
        <f>1/(1+EXP(-J131))</f>
        <v/>
      </c>
      <c r="L131" s="52">
        <f>$Y$12*((B131)-$U$5)/$U$6+$Y$13</f>
        <v/>
      </c>
      <c r="M131" s="51">
        <f>1/(1+EXP(-L131))</f>
        <v/>
      </c>
      <c r="N131" s="52">
        <f>$Z$12*((B131)-$U$5)/$U$6+$Z$13</f>
        <v/>
      </c>
      <c r="O131" s="51">
        <f>1/(1+EXP(-N131))</f>
        <v/>
      </c>
      <c r="P131" s="52">
        <f>$AA$12*((B131)-$U$5)/$U$6+$AA$13</f>
        <v/>
      </c>
      <c r="Q131" s="51">
        <f>1/(1+EXP(-P131))</f>
        <v/>
      </c>
      <c r="R131" s="52">
        <f>$AB$12*((B131)-$U$5)/$U$6+$AB$13</f>
        <v/>
      </c>
      <c r="S131" s="51">
        <f>1/(1+EXP(-R131))</f>
        <v/>
      </c>
      <c r="AI131" s="48">
        <f>'4_Seq_Features'!A129</f>
        <v/>
      </c>
      <c r="AJ131" s="55">
        <f>'4_Seq_Features'!G129</f>
        <v/>
      </c>
      <c r="AK131" s="55">
        <f>'4_Seq_Features'!H129</f>
        <v/>
      </c>
      <c r="AL131" s="48">
        <f>'4_Seq_Features'!E129</f>
        <v/>
      </c>
      <c r="AM131" s="52">
        <f>$BD$14*((AJ131)-$BD$5)/$BD$6+$BD$15*((AK131)-$BD$7)/$BD$8+$BD$16</f>
        <v/>
      </c>
      <c r="AN131" s="51">
        <f>1/(1+EXP(-AM131))</f>
        <v/>
      </c>
      <c r="AO131" s="52">
        <f>$BE$14*((AJ131)-$BD$5)/$BD$6+$BE$15*((AK131)-$BD$7)/$BD$8+$BE$16</f>
        <v/>
      </c>
      <c r="AP131" s="51">
        <f>1/(1+EXP(-AO131))</f>
        <v/>
      </c>
      <c r="AQ131" s="52">
        <f>$BF$14*((AJ131)-$BD$5)/$BD$6+$BF$15*((AK131)-$BD$7)/$BD$8+$BF$16</f>
        <v/>
      </c>
      <c r="AR131" s="51">
        <f>1/(1+EXP(-AQ131))</f>
        <v/>
      </c>
      <c r="AS131" s="52">
        <f>$BG$14*((AJ131)-$BD$5)/$BD$6+$BG$15*((AK131)-$BD$7)/$BD$8+$BG$16</f>
        <v/>
      </c>
      <c r="AT131" s="51">
        <f>1/(1+EXP(-AS131))</f>
        <v/>
      </c>
      <c r="AU131" s="52">
        <f>$BH$14*((AJ131)-$BD$5)/$BD$6+$BH$15*((AK131)-$BD$7)/$BD$8+$BH$16</f>
        <v/>
      </c>
      <c r="AV131" s="51">
        <f>1/(1+EXP(-AU131))</f>
        <v/>
      </c>
      <c r="AW131" s="52">
        <f>$BI$14*((AJ131)-$BD$5)/$BD$6+$BI$15*((AK131)-$BD$7)/$BD$8+$BI$16</f>
        <v/>
      </c>
      <c r="AX131" s="51">
        <f>1/(1+EXP(-AW131))</f>
        <v/>
      </c>
      <c r="AY131" s="52">
        <f>$BJ$14*((AJ131)-$BD$5)/$BD$6+$BJ$15*((AK131)-$BD$7)/$BD$8+$BJ$16</f>
        <v/>
      </c>
      <c r="AZ131" s="51">
        <f>1/(1+EXP(-AY131))</f>
        <v/>
      </c>
      <c r="BA131" s="52">
        <f>$BK$14*((AJ131)-$BD$5)/$BD$6+$BK$15*((AK131)-$BD$7)/$BD$8+$BK$16</f>
        <v/>
      </c>
      <c r="BB131" s="51">
        <f>1/(1+EXP(-BA131))</f>
        <v/>
      </c>
    </row>
    <row r="132" ht="15" customHeight="1" s="35">
      <c r="A132" s="48">
        <f>'4_Seq_Features'!A130</f>
        <v/>
      </c>
      <c r="B132" s="55">
        <f>'4_Seq_Features'!F130</f>
        <v/>
      </c>
      <c r="C132" s="48">
        <f>'4_Seq_Features'!E130</f>
        <v/>
      </c>
      <c r="D132" s="52">
        <f>$U$12*((B132)-$U$5)/$U$6+$U$13</f>
        <v/>
      </c>
      <c r="E132" s="51">
        <f>1/(1+EXP(-D132))</f>
        <v/>
      </c>
      <c r="F132" s="52">
        <f>$V$12*((B132)-$U$5)/$U$6+$V$13</f>
        <v/>
      </c>
      <c r="G132" s="51">
        <f>1/(1+EXP(-F132))</f>
        <v/>
      </c>
      <c r="H132" s="52">
        <f>$W$12*((B132)-$U$5)/$U$6+$W$13</f>
        <v/>
      </c>
      <c r="I132" s="51">
        <f>1/(1+EXP(-H132))</f>
        <v/>
      </c>
      <c r="J132" s="52">
        <f>$X$12*((B132)-$U$5)/$U$6+$X$13</f>
        <v/>
      </c>
      <c r="K132" s="51">
        <f>1/(1+EXP(-J132))</f>
        <v/>
      </c>
      <c r="L132" s="52">
        <f>$Y$12*((B132)-$U$5)/$U$6+$Y$13</f>
        <v/>
      </c>
      <c r="M132" s="51">
        <f>1/(1+EXP(-L132))</f>
        <v/>
      </c>
      <c r="N132" s="52">
        <f>$Z$12*((B132)-$U$5)/$U$6+$Z$13</f>
        <v/>
      </c>
      <c r="O132" s="51">
        <f>1/(1+EXP(-N132))</f>
        <v/>
      </c>
      <c r="P132" s="52">
        <f>$AA$12*((B132)-$U$5)/$U$6+$AA$13</f>
        <v/>
      </c>
      <c r="Q132" s="51">
        <f>1/(1+EXP(-P132))</f>
        <v/>
      </c>
      <c r="R132" s="52">
        <f>$AB$12*((B132)-$U$5)/$U$6+$AB$13</f>
        <v/>
      </c>
      <c r="S132" s="51">
        <f>1/(1+EXP(-R132))</f>
        <v/>
      </c>
      <c r="AI132" s="48">
        <f>'4_Seq_Features'!A130</f>
        <v/>
      </c>
      <c r="AJ132" s="55">
        <f>'4_Seq_Features'!G130</f>
        <v/>
      </c>
      <c r="AK132" s="55">
        <f>'4_Seq_Features'!H130</f>
        <v/>
      </c>
      <c r="AL132" s="48">
        <f>'4_Seq_Features'!E130</f>
        <v/>
      </c>
      <c r="AM132" s="52">
        <f>$BD$14*((AJ132)-$BD$5)/$BD$6+$BD$15*((AK132)-$BD$7)/$BD$8+$BD$16</f>
        <v/>
      </c>
      <c r="AN132" s="51">
        <f>1/(1+EXP(-AM132))</f>
        <v/>
      </c>
      <c r="AO132" s="52">
        <f>$BE$14*((AJ132)-$BD$5)/$BD$6+$BE$15*((AK132)-$BD$7)/$BD$8+$BE$16</f>
        <v/>
      </c>
      <c r="AP132" s="51">
        <f>1/(1+EXP(-AO132))</f>
        <v/>
      </c>
      <c r="AQ132" s="52">
        <f>$BF$14*((AJ132)-$BD$5)/$BD$6+$BF$15*((AK132)-$BD$7)/$BD$8+$BF$16</f>
        <v/>
      </c>
      <c r="AR132" s="51">
        <f>1/(1+EXP(-AQ132))</f>
        <v/>
      </c>
      <c r="AS132" s="52">
        <f>$BG$14*((AJ132)-$BD$5)/$BD$6+$BG$15*((AK132)-$BD$7)/$BD$8+$BG$16</f>
        <v/>
      </c>
      <c r="AT132" s="51">
        <f>1/(1+EXP(-AS132))</f>
        <v/>
      </c>
      <c r="AU132" s="52">
        <f>$BH$14*((AJ132)-$BD$5)/$BD$6+$BH$15*((AK132)-$BD$7)/$BD$8+$BH$16</f>
        <v/>
      </c>
      <c r="AV132" s="51">
        <f>1/(1+EXP(-AU132))</f>
        <v/>
      </c>
      <c r="AW132" s="52">
        <f>$BI$14*((AJ132)-$BD$5)/$BD$6+$BI$15*((AK132)-$BD$7)/$BD$8+$BI$16</f>
        <v/>
      </c>
      <c r="AX132" s="51">
        <f>1/(1+EXP(-AW132))</f>
        <v/>
      </c>
      <c r="AY132" s="52">
        <f>$BJ$14*((AJ132)-$BD$5)/$BD$6+$BJ$15*((AK132)-$BD$7)/$BD$8+$BJ$16</f>
        <v/>
      </c>
      <c r="AZ132" s="51">
        <f>1/(1+EXP(-AY132))</f>
        <v/>
      </c>
      <c r="BA132" s="52">
        <f>$BK$14*((AJ132)-$BD$5)/$BD$6+$BK$15*((AK132)-$BD$7)/$BD$8+$BK$16</f>
        <v/>
      </c>
      <c r="BB132" s="51">
        <f>1/(1+EXP(-BA132))</f>
        <v/>
      </c>
    </row>
    <row r="133" ht="15" customHeight="1" s="35">
      <c r="A133" s="48">
        <f>'4_Seq_Features'!A131</f>
        <v/>
      </c>
      <c r="B133" s="55">
        <f>'4_Seq_Features'!F131</f>
        <v/>
      </c>
      <c r="C133" s="48">
        <f>'4_Seq_Features'!E131</f>
        <v/>
      </c>
      <c r="D133" s="52">
        <f>$U$12*((B133)-$U$5)/$U$6+$U$13</f>
        <v/>
      </c>
      <c r="E133" s="51">
        <f>1/(1+EXP(-D133))</f>
        <v/>
      </c>
      <c r="F133" s="52">
        <f>$V$12*((B133)-$U$5)/$U$6+$V$13</f>
        <v/>
      </c>
      <c r="G133" s="51">
        <f>1/(1+EXP(-F133))</f>
        <v/>
      </c>
      <c r="H133" s="52">
        <f>$W$12*((B133)-$U$5)/$U$6+$W$13</f>
        <v/>
      </c>
      <c r="I133" s="51">
        <f>1/(1+EXP(-H133))</f>
        <v/>
      </c>
      <c r="J133" s="52">
        <f>$X$12*((B133)-$U$5)/$U$6+$X$13</f>
        <v/>
      </c>
      <c r="K133" s="51">
        <f>1/(1+EXP(-J133))</f>
        <v/>
      </c>
      <c r="L133" s="52">
        <f>$Y$12*((B133)-$U$5)/$U$6+$Y$13</f>
        <v/>
      </c>
      <c r="M133" s="51">
        <f>1/(1+EXP(-L133))</f>
        <v/>
      </c>
      <c r="N133" s="52">
        <f>$Z$12*((B133)-$U$5)/$U$6+$Z$13</f>
        <v/>
      </c>
      <c r="O133" s="51">
        <f>1/(1+EXP(-N133))</f>
        <v/>
      </c>
      <c r="P133" s="52">
        <f>$AA$12*((B133)-$U$5)/$U$6+$AA$13</f>
        <v/>
      </c>
      <c r="Q133" s="51">
        <f>1/(1+EXP(-P133))</f>
        <v/>
      </c>
      <c r="R133" s="52">
        <f>$AB$12*((B133)-$U$5)/$U$6+$AB$13</f>
        <v/>
      </c>
      <c r="S133" s="51">
        <f>1/(1+EXP(-R133))</f>
        <v/>
      </c>
      <c r="AI133" s="48">
        <f>'4_Seq_Features'!A131</f>
        <v/>
      </c>
      <c r="AJ133" s="55">
        <f>'4_Seq_Features'!G131</f>
        <v/>
      </c>
      <c r="AK133" s="55">
        <f>'4_Seq_Features'!H131</f>
        <v/>
      </c>
      <c r="AL133" s="48">
        <f>'4_Seq_Features'!E131</f>
        <v/>
      </c>
      <c r="AM133" s="52">
        <f>$BD$14*((AJ133)-$BD$5)/$BD$6+$BD$15*((AK133)-$BD$7)/$BD$8+$BD$16</f>
        <v/>
      </c>
      <c r="AN133" s="51">
        <f>1/(1+EXP(-AM133))</f>
        <v/>
      </c>
      <c r="AO133" s="52">
        <f>$BE$14*((AJ133)-$BD$5)/$BD$6+$BE$15*((AK133)-$BD$7)/$BD$8+$BE$16</f>
        <v/>
      </c>
      <c r="AP133" s="51">
        <f>1/(1+EXP(-AO133))</f>
        <v/>
      </c>
      <c r="AQ133" s="52">
        <f>$BF$14*((AJ133)-$BD$5)/$BD$6+$BF$15*((AK133)-$BD$7)/$BD$8+$BF$16</f>
        <v/>
      </c>
      <c r="AR133" s="51">
        <f>1/(1+EXP(-AQ133))</f>
        <v/>
      </c>
      <c r="AS133" s="52">
        <f>$BG$14*((AJ133)-$BD$5)/$BD$6+$BG$15*((AK133)-$BD$7)/$BD$8+$BG$16</f>
        <v/>
      </c>
      <c r="AT133" s="51">
        <f>1/(1+EXP(-AS133))</f>
        <v/>
      </c>
      <c r="AU133" s="52">
        <f>$BH$14*((AJ133)-$BD$5)/$BD$6+$BH$15*((AK133)-$BD$7)/$BD$8+$BH$16</f>
        <v/>
      </c>
      <c r="AV133" s="51">
        <f>1/(1+EXP(-AU133))</f>
        <v/>
      </c>
      <c r="AW133" s="52">
        <f>$BI$14*((AJ133)-$BD$5)/$BD$6+$BI$15*((AK133)-$BD$7)/$BD$8+$BI$16</f>
        <v/>
      </c>
      <c r="AX133" s="51">
        <f>1/(1+EXP(-AW133))</f>
        <v/>
      </c>
      <c r="AY133" s="52">
        <f>$BJ$14*((AJ133)-$BD$5)/$BD$6+$BJ$15*((AK133)-$BD$7)/$BD$8+$BJ$16</f>
        <v/>
      </c>
      <c r="AZ133" s="51">
        <f>1/(1+EXP(-AY133))</f>
        <v/>
      </c>
      <c r="BA133" s="52">
        <f>$BK$14*((AJ133)-$BD$5)/$BD$6+$BK$15*((AK133)-$BD$7)/$BD$8+$BK$16</f>
        <v/>
      </c>
      <c r="BB133" s="51">
        <f>1/(1+EXP(-BA133))</f>
        <v/>
      </c>
    </row>
    <row r="134" ht="15" customHeight="1" s="35">
      <c r="A134" s="48">
        <f>'4_Seq_Features'!A132</f>
        <v/>
      </c>
      <c r="B134" s="55">
        <f>'4_Seq_Features'!F132</f>
        <v/>
      </c>
      <c r="C134" s="48">
        <f>'4_Seq_Features'!E132</f>
        <v/>
      </c>
      <c r="D134" s="52">
        <f>$U$12*((B134)-$U$5)/$U$6+$U$13</f>
        <v/>
      </c>
      <c r="E134" s="51">
        <f>1/(1+EXP(-D134))</f>
        <v/>
      </c>
      <c r="F134" s="52">
        <f>$V$12*((B134)-$U$5)/$U$6+$V$13</f>
        <v/>
      </c>
      <c r="G134" s="51">
        <f>1/(1+EXP(-F134))</f>
        <v/>
      </c>
      <c r="H134" s="52">
        <f>$W$12*((B134)-$U$5)/$U$6+$W$13</f>
        <v/>
      </c>
      <c r="I134" s="51">
        <f>1/(1+EXP(-H134))</f>
        <v/>
      </c>
      <c r="J134" s="52">
        <f>$X$12*((B134)-$U$5)/$U$6+$X$13</f>
        <v/>
      </c>
      <c r="K134" s="51">
        <f>1/(1+EXP(-J134))</f>
        <v/>
      </c>
      <c r="L134" s="52">
        <f>$Y$12*((B134)-$U$5)/$U$6+$Y$13</f>
        <v/>
      </c>
      <c r="M134" s="51">
        <f>1/(1+EXP(-L134))</f>
        <v/>
      </c>
      <c r="N134" s="52">
        <f>$Z$12*((B134)-$U$5)/$U$6+$Z$13</f>
        <v/>
      </c>
      <c r="O134" s="51">
        <f>1/(1+EXP(-N134))</f>
        <v/>
      </c>
      <c r="P134" s="52">
        <f>$AA$12*((B134)-$U$5)/$U$6+$AA$13</f>
        <v/>
      </c>
      <c r="Q134" s="51">
        <f>1/(1+EXP(-P134))</f>
        <v/>
      </c>
      <c r="R134" s="52">
        <f>$AB$12*((B134)-$U$5)/$U$6+$AB$13</f>
        <v/>
      </c>
      <c r="S134" s="51">
        <f>1/(1+EXP(-R134))</f>
        <v/>
      </c>
      <c r="AI134" s="48">
        <f>'4_Seq_Features'!A132</f>
        <v/>
      </c>
      <c r="AJ134" s="55">
        <f>'4_Seq_Features'!G132</f>
        <v/>
      </c>
      <c r="AK134" s="55">
        <f>'4_Seq_Features'!H132</f>
        <v/>
      </c>
      <c r="AL134" s="48">
        <f>'4_Seq_Features'!E132</f>
        <v/>
      </c>
      <c r="AM134" s="52">
        <f>$BD$14*((AJ134)-$BD$5)/$BD$6+$BD$15*((AK134)-$BD$7)/$BD$8+$BD$16</f>
        <v/>
      </c>
      <c r="AN134" s="51">
        <f>1/(1+EXP(-AM134))</f>
        <v/>
      </c>
      <c r="AO134" s="52">
        <f>$BE$14*((AJ134)-$BD$5)/$BD$6+$BE$15*((AK134)-$BD$7)/$BD$8+$BE$16</f>
        <v/>
      </c>
      <c r="AP134" s="51">
        <f>1/(1+EXP(-AO134))</f>
        <v/>
      </c>
      <c r="AQ134" s="52">
        <f>$BF$14*((AJ134)-$BD$5)/$BD$6+$BF$15*((AK134)-$BD$7)/$BD$8+$BF$16</f>
        <v/>
      </c>
      <c r="AR134" s="51">
        <f>1/(1+EXP(-AQ134))</f>
        <v/>
      </c>
      <c r="AS134" s="52">
        <f>$BG$14*((AJ134)-$BD$5)/$BD$6+$BG$15*((AK134)-$BD$7)/$BD$8+$BG$16</f>
        <v/>
      </c>
      <c r="AT134" s="51">
        <f>1/(1+EXP(-AS134))</f>
        <v/>
      </c>
      <c r="AU134" s="52">
        <f>$BH$14*((AJ134)-$BD$5)/$BD$6+$BH$15*((AK134)-$BD$7)/$BD$8+$BH$16</f>
        <v/>
      </c>
      <c r="AV134" s="51">
        <f>1/(1+EXP(-AU134))</f>
        <v/>
      </c>
      <c r="AW134" s="52">
        <f>$BI$14*((AJ134)-$BD$5)/$BD$6+$BI$15*((AK134)-$BD$7)/$BD$8+$BI$16</f>
        <v/>
      </c>
      <c r="AX134" s="51">
        <f>1/(1+EXP(-AW134))</f>
        <v/>
      </c>
      <c r="AY134" s="52">
        <f>$BJ$14*((AJ134)-$BD$5)/$BD$6+$BJ$15*((AK134)-$BD$7)/$BD$8+$BJ$16</f>
        <v/>
      </c>
      <c r="AZ134" s="51">
        <f>1/(1+EXP(-AY134))</f>
        <v/>
      </c>
      <c r="BA134" s="52">
        <f>$BK$14*((AJ134)-$BD$5)/$BD$6+$BK$15*((AK134)-$BD$7)/$BD$8+$BK$16</f>
        <v/>
      </c>
      <c r="BB134" s="51">
        <f>1/(1+EXP(-BA134))</f>
        <v/>
      </c>
    </row>
    <row r="135" ht="15" customHeight="1" s="35">
      <c r="A135" s="48">
        <f>'4_Seq_Features'!A133</f>
        <v/>
      </c>
      <c r="B135" s="55">
        <f>'4_Seq_Features'!F133</f>
        <v/>
      </c>
      <c r="C135" s="48">
        <f>'4_Seq_Features'!E133</f>
        <v/>
      </c>
      <c r="D135" s="52">
        <f>$U$12*((B135)-$U$5)/$U$6+$U$13</f>
        <v/>
      </c>
      <c r="E135" s="51">
        <f>1/(1+EXP(-D135))</f>
        <v/>
      </c>
      <c r="F135" s="52">
        <f>$V$12*((B135)-$U$5)/$U$6+$V$13</f>
        <v/>
      </c>
      <c r="G135" s="51">
        <f>1/(1+EXP(-F135))</f>
        <v/>
      </c>
      <c r="H135" s="52">
        <f>$W$12*((B135)-$U$5)/$U$6+$W$13</f>
        <v/>
      </c>
      <c r="I135" s="51">
        <f>1/(1+EXP(-H135))</f>
        <v/>
      </c>
      <c r="J135" s="52">
        <f>$X$12*((B135)-$U$5)/$U$6+$X$13</f>
        <v/>
      </c>
      <c r="K135" s="51">
        <f>1/(1+EXP(-J135))</f>
        <v/>
      </c>
      <c r="L135" s="52">
        <f>$Y$12*((B135)-$U$5)/$U$6+$Y$13</f>
        <v/>
      </c>
      <c r="M135" s="51">
        <f>1/(1+EXP(-L135))</f>
        <v/>
      </c>
      <c r="N135" s="52">
        <f>$Z$12*((B135)-$U$5)/$U$6+$Z$13</f>
        <v/>
      </c>
      <c r="O135" s="51">
        <f>1/(1+EXP(-N135))</f>
        <v/>
      </c>
      <c r="P135" s="52">
        <f>$AA$12*((B135)-$U$5)/$U$6+$AA$13</f>
        <v/>
      </c>
      <c r="Q135" s="51">
        <f>1/(1+EXP(-P135))</f>
        <v/>
      </c>
      <c r="R135" s="52">
        <f>$AB$12*((B135)-$U$5)/$U$6+$AB$13</f>
        <v/>
      </c>
      <c r="S135" s="51">
        <f>1/(1+EXP(-R135))</f>
        <v/>
      </c>
      <c r="AI135" s="48">
        <f>'4_Seq_Features'!A133</f>
        <v/>
      </c>
      <c r="AJ135" s="55">
        <f>'4_Seq_Features'!G133</f>
        <v/>
      </c>
      <c r="AK135" s="55">
        <f>'4_Seq_Features'!H133</f>
        <v/>
      </c>
      <c r="AL135" s="48">
        <f>'4_Seq_Features'!E133</f>
        <v/>
      </c>
      <c r="AM135" s="52">
        <f>$BD$14*((AJ135)-$BD$5)/$BD$6+$BD$15*((AK135)-$BD$7)/$BD$8+$BD$16</f>
        <v/>
      </c>
      <c r="AN135" s="51">
        <f>1/(1+EXP(-AM135))</f>
        <v/>
      </c>
      <c r="AO135" s="52">
        <f>$BE$14*((AJ135)-$BD$5)/$BD$6+$BE$15*((AK135)-$BD$7)/$BD$8+$BE$16</f>
        <v/>
      </c>
      <c r="AP135" s="51">
        <f>1/(1+EXP(-AO135))</f>
        <v/>
      </c>
      <c r="AQ135" s="52">
        <f>$BF$14*((AJ135)-$BD$5)/$BD$6+$BF$15*((AK135)-$BD$7)/$BD$8+$BF$16</f>
        <v/>
      </c>
      <c r="AR135" s="51">
        <f>1/(1+EXP(-AQ135))</f>
        <v/>
      </c>
      <c r="AS135" s="52">
        <f>$BG$14*((AJ135)-$BD$5)/$BD$6+$BG$15*((AK135)-$BD$7)/$BD$8+$BG$16</f>
        <v/>
      </c>
      <c r="AT135" s="51">
        <f>1/(1+EXP(-AS135))</f>
        <v/>
      </c>
      <c r="AU135" s="52">
        <f>$BH$14*((AJ135)-$BD$5)/$BD$6+$BH$15*((AK135)-$BD$7)/$BD$8+$BH$16</f>
        <v/>
      </c>
      <c r="AV135" s="51">
        <f>1/(1+EXP(-AU135))</f>
        <v/>
      </c>
      <c r="AW135" s="52">
        <f>$BI$14*((AJ135)-$BD$5)/$BD$6+$BI$15*((AK135)-$BD$7)/$BD$8+$BI$16</f>
        <v/>
      </c>
      <c r="AX135" s="51">
        <f>1/(1+EXP(-AW135))</f>
        <v/>
      </c>
      <c r="AY135" s="52">
        <f>$BJ$14*((AJ135)-$BD$5)/$BD$6+$BJ$15*((AK135)-$BD$7)/$BD$8+$BJ$16</f>
        <v/>
      </c>
      <c r="AZ135" s="51">
        <f>1/(1+EXP(-AY135))</f>
        <v/>
      </c>
      <c r="BA135" s="52">
        <f>$BK$14*((AJ135)-$BD$5)/$BD$6+$BK$15*((AK135)-$BD$7)/$BD$8+$BK$16</f>
        <v/>
      </c>
      <c r="BB135" s="51">
        <f>1/(1+EXP(-BA135))</f>
        <v/>
      </c>
    </row>
    <row r="136" ht="15" customHeight="1" s="35">
      <c r="A136" s="48">
        <f>'4_Seq_Features'!A134</f>
        <v/>
      </c>
      <c r="B136" s="55">
        <f>'4_Seq_Features'!F134</f>
        <v/>
      </c>
      <c r="C136" s="48">
        <f>'4_Seq_Features'!E134</f>
        <v/>
      </c>
      <c r="D136" s="52">
        <f>$U$12*((B136)-$U$5)/$U$6+$U$13</f>
        <v/>
      </c>
      <c r="E136" s="51">
        <f>1/(1+EXP(-D136))</f>
        <v/>
      </c>
      <c r="F136" s="52">
        <f>$V$12*((B136)-$U$5)/$U$6+$V$13</f>
        <v/>
      </c>
      <c r="G136" s="51">
        <f>1/(1+EXP(-F136))</f>
        <v/>
      </c>
      <c r="H136" s="52">
        <f>$W$12*((B136)-$U$5)/$U$6+$W$13</f>
        <v/>
      </c>
      <c r="I136" s="51">
        <f>1/(1+EXP(-H136))</f>
        <v/>
      </c>
      <c r="J136" s="52">
        <f>$X$12*((B136)-$U$5)/$U$6+$X$13</f>
        <v/>
      </c>
      <c r="K136" s="51">
        <f>1/(1+EXP(-J136))</f>
        <v/>
      </c>
      <c r="L136" s="52">
        <f>$Y$12*((B136)-$U$5)/$U$6+$Y$13</f>
        <v/>
      </c>
      <c r="M136" s="51">
        <f>1/(1+EXP(-L136))</f>
        <v/>
      </c>
      <c r="N136" s="52">
        <f>$Z$12*((B136)-$U$5)/$U$6+$Z$13</f>
        <v/>
      </c>
      <c r="O136" s="51">
        <f>1/(1+EXP(-N136))</f>
        <v/>
      </c>
      <c r="P136" s="52">
        <f>$AA$12*((B136)-$U$5)/$U$6+$AA$13</f>
        <v/>
      </c>
      <c r="Q136" s="51">
        <f>1/(1+EXP(-P136))</f>
        <v/>
      </c>
      <c r="R136" s="52">
        <f>$AB$12*((B136)-$U$5)/$U$6+$AB$13</f>
        <v/>
      </c>
      <c r="S136" s="51">
        <f>1/(1+EXP(-R136))</f>
        <v/>
      </c>
      <c r="AI136" s="48">
        <f>'4_Seq_Features'!A134</f>
        <v/>
      </c>
      <c r="AJ136" s="55">
        <f>'4_Seq_Features'!G134</f>
        <v/>
      </c>
      <c r="AK136" s="55">
        <f>'4_Seq_Features'!H134</f>
        <v/>
      </c>
      <c r="AL136" s="48">
        <f>'4_Seq_Features'!E134</f>
        <v/>
      </c>
      <c r="AM136" s="52">
        <f>$BD$14*((AJ136)-$BD$5)/$BD$6+$BD$15*((AK136)-$BD$7)/$BD$8+$BD$16</f>
        <v/>
      </c>
      <c r="AN136" s="51">
        <f>1/(1+EXP(-AM136))</f>
        <v/>
      </c>
      <c r="AO136" s="52">
        <f>$BE$14*((AJ136)-$BD$5)/$BD$6+$BE$15*((AK136)-$BD$7)/$BD$8+$BE$16</f>
        <v/>
      </c>
      <c r="AP136" s="51">
        <f>1/(1+EXP(-AO136))</f>
        <v/>
      </c>
      <c r="AQ136" s="52">
        <f>$BF$14*((AJ136)-$BD$5)/$BD$6+$BF$15*((AK136)-$BD$7)/$BD$8+$BF$16</f>
        <v/>
      </c>
      <c r="AR136" s="51">
        <f>1/(1+EXP(-AQ136))</f>
        <v/>
      </c>
      <c r="AS136" s="52">
        <f>$BG$14*((AJ136)-$BD$5)/$BD$6+$BG$15*((AK136)-$BD$7)/$BD$8+$BG$16</f>
        <v/>
      </c>
      <c r="AT136" s="51">
        <f>1/(1+EXP(-AS136))</f>
        <v/>
      </c>
      <c r="AU136" s="52">
        <f>$BH$14*((AJ136)-$BD$5)/$BD$6+$BH$15*((AK136)-$BD$7)/$BD$8+$BH$16</f>
        <v/>
      </c>
      <c r="AV136" s="51">
        <f>1/(1+EXP(-AU136))</f>
        <v/>
      </c>
      <c r="AW136" s="52">
        <f>$BI$14*((AJ136)-$BD$5)/$BD$6+$BI$15*((AK136)-$BD$7)/$BD$8+$BI$16</f>
        <v/>
      </c>
      <c r="AX136" s="51">
        <f>1/(1+EXP(-AW136))</f>
        <v/>
      </c>
      <c r="AY136" s="52">
        <f>$BJ$14*((AJ136)-$BD$5)/$BD$6+$BJ$15*((AK136)-$BD$7)/$BD$8+$BJ$16</f>
        <v/>
      </c>
      <c r="AZ136" s="51">
        <f>1/(1+EXP(-AY136))</f>
        <v/>
      </c>
      <c r="BA136" s="52">
        <f>$BK$14*((AJ136)-$BD$5)/$BD$6+$BK$15*((AK136)-$BD$7)/$BD$8+$BK$16</f>
        <v/>
      </c>
      <c r="BB136" s="51">
        <f>1/(1+EXP(-BA136))</f>
        <v/>
      </c>
    </row>
    <row r="137" ht="15" customHeight="1" s="35">
      <c r="A137" s="48">
        <f>'4_Seq_Features'!A135</f>
        <v/>
      </c>
      <c r="B137" s="55">
        <f>'4_Seq_Features'!F135</f>
        <v/>
      </c>
      <c r="C137" s="48">
        <f>'4_Seq_Features'!E135</f>
        <v/>
      </c>
      <c r="D137" s="52">
        <f>$U$12*((B137)-$U$5)/$U$6+$U$13</f>
        <v/>
      </c>
      <c r="E137" s="51">
        <f>1/(1+EXP(-D137))</f>
        <v/>
      </c>
      <c r="F137" s="52">
        <f>$V$12*((B137)-$U$5)/$U$6+$V$13</f>
        <v/>
      </c>
      <c r="G137" s="51">
        <f>1/(1+EXP(-F137))</f>
        <v/>
      </c>
      <c r="H137" s="52">
        <f>$W$12*((B137)-$U$5)/$U$6+$W$13</f>
        <v/>
      </c>
      <c r="I137" s="51">
        <f>1/(1+EXP(-H137))</f>
        <v/>
      </c>
      <c r="J137" s="52">
        <f>$X$12*((B137)-$U$5)/$U$6+$X$13</f>
        <v/>
      </c>
      <c r="K137" s="51">
        <f>1/(1+EXP(-J137))</f>
        <v/>
      </c>
      <c r="L137" s="52">
        <f>$Y$12*((B137)-$U$5)/$U$6+$Y$13</f>
        <v/>
      </c>
      <c r="M137" s="51">
        <f>1/(1+EXP(-L137))</f>
        <v/>
      </c>
      <c r="N137" s="52">
        <f>$Z$12*((B137)-$U$5)/$U$6+$Z$13</f>
        <v/>
      </c>
      <c r="O137" s="51">
        <f>1/(1+EXP(-N137))</f>
        <v/>
      </c>
      <c r="P137" s="52">
        <f>$AA$12*((B137)-$U$5)/$U$6+$AA$13</f>
        <v/>
      </c>
      <c r="Q137" s="51">
        <f>1/(1+EXP(-P137))</f>
        <v/>
      </c>
      <c r="R137" s="52">
        <f>$AB$12*((B137)-$U$5)/$U$6+$AB$13</f>
        <v/>
      </c>
      <c r="S137" s="51">
        <f>1/(1+EXP(-R137))</f>
        <v/>
      </c>
      <c r="AI137" s="48">
        <f>'4_Seq_Features'!A135</f>
        <v/>
      </c>
      <c r="AJ137" s="55">
        <f>'4_Seq_Features'!G135</f>
        <v/>
      </c>
      <c r="AK137" s="55">
        <f>'4_Seq_Features'!H135</f>
        <v/>
      </c>
      <c r="AL137" s="48">
        <f>'4_Seq_Features'!E135</f>
        <v/>
      </c>
      <c r="AM137" s="52">
        <f>$BD$14*((AJ137)-$BD$5)/$BD$6+$BD$15*((AK137)-$BD$7)/$BD$8+$BD$16</f>
        <v/>
      </c>
      <c r="AN137" s="51">
        <f>1/(1+EXP(-AM137))</f>
        <v/>
      </c>
      <c r="AO137" s="52">
        <f>$BE$14*((AJ137)-$BD$5)/$BD$6+$BE$15*((AK137)-$BD$7)/$BD$8+$BE$16</f>
        <v/>
      </c>
      <c r="AP137" s="51">
        <f>1/(1+EXP(-AO137))</f>
        <v/>
      </c>
      <c r="AQ137" s="52">
        <f>$BF$14*((AJ137)-$BD$5)/$BD$6+$BF$15*((AK137)-$BD$7)/$BD$8+$BF$16</f>
        <v/>
      </c>
      <c r="AR137" s="51">
        <f>1/(1+EXP(-AQ137))</f>
        <v/>
      </c>
      <c r="AS137" s="52">
        <f>$BG$14*((AJ137)-$BD$5)/$BD$6+$BG$15*((AK137)-$BD$7)/$BD$8+$BG$16</f>
        <v/>
      </c>
      <c r="AT137" s="51">
        <f>1/(1+EXP(-AS137))</f>
        <v/>
      </c>
      <c r="AU137" s="52">
        <f>$BH$14*((AJ137)-$BD$5)/$BD$6+$BH$15*((AK137)-$BD$7)/$BD$8+$BH$16</f>
        <v/>
      </c>
      <c r="AV137" s="51">
        <f>1/(1+EXP(-AU137))</f>
        <v/>
      </c>
      <c r="AW137" s="52">
        <f>$BI$14*((AJ137)-$BD$5)/$BD$6+$BI$15*((AK137)-$BD$7)/$BD$8+$BI$16</f>
        <v/>
      </c>
      <c r="AX137" s="51">
        <f>1/(1+EXP(-AW137))</f>
        <v/>
      </c>
      <c r="AY137" s="52">
        <f>$BJ$14*((AJ137)-$BD$5)/$BD$6+$BJ$15*((AK137)-$BD$7)/$BD$8+$BJ$16</f>
        <v/>
      </c>
      <c r="AZ137" s="51">
        <f>1/(1+EXP(-AY137))</f>
        <v/>
      </c>
      <c r="BA137" s="52">
        <f>$BK$14*((AJ137)-$BD$5)/$BD$6+$BK$15*((AK137)-$BD$7)/$BD$8+$BK$16</f>
        <v/>
      </c>
      <c r="BB137" s="51">
        <f>1/(1+EXP(-BA137))</f>
        <v/>
      </c>
    </row>
    <row r="138" ht="15" customHeight="1" s="35">
      <c r="A138" s="48">
        <f>'4_Seq_Features'!A136</f>
        <v/>
      </c>
      <c r="B138" s="55">
        <f>'4_Seq_Features'!F136</f>
        <v/>
      </c>
      <c r="C138" s="48">
        <f>'4_Seq_Features'!E136</f>
        <v/>
      </c>
      <c r="D138" s="52">
        <f>$U$12*((B138)-$U$5)/$U$6+$U$13</f>
        <v/>
      </c>
      <c r="E138" s="51">
        <f>1/(1+EXP(-D138))</f>
        <v/>
      </c>
      <c r="F138" s="52">
        <f>$V$12*((B138)-$U$5)/$U$6+$V$13</f>
        <v/>
      </c>
      <c r="G138" s="51">
        <f>1/(1+EXP(-F138))</f>
        <v/>
      </c>
      <c r="H138" s="52">
        <f>$W$12*((B138)-$U$5)/$U$6+$W$13</f>
        <v/>
      </c>
      <c r="I138" s="51">
        <f>1/(1+EXP(-H138))</f>
        <v/>
      </c>
      <c r="J138" s="52">
        <f>$X$12*((B138)-$U$5)/$U$6+$X$13</f>
        <v/>
      </c>
      <c r="K138" s="51">
        <f>1/(1+EXP(-J138))</f>
        <v/>
      </c>
      <c r="L138" s="52">
        <f>$Y$12*((B138)-$U$5)/$U$6+$Y$13</f>
        <v/>
      </c>
      <c r="M138" s="51">
        <f>1/(1+EXP(-L138))</f>
        <v/>
      </c>
      <c r="N138" s="52">
        <f>$Z$12*((B138)-$U$5)/$U$6+$Z$13</f>
        <v/>
      </c>
      <c r="O138" s="51">
        <f>1/(1+EXP(-N138))</f>
        <v/>
      </c>
      <c r="P138" s="52">
        <f>$AA$12*((B138)-$U$5)/$U$6+$AA$13</f>
        <v/>
      </c>
      <c r="Q138" s="51">
        <f>1/(1+EXP(-P138))</f>
        <v/>
      </c>
      <c r="R138" s="52">
        <f>$AB$12*((B138)-$U$5)/$U$6+$AB$13</f>
        <v/>
      </c>
      <c r="S138" s="51">
        <f>1/(1+EXP(-R138))</f>
        <v/>
      </c>
      <c r="AI138" s="48">
        <f>'4_Seq_Features'!A136</f>
        <v/>
      </c>
      <c r="AJ138" s="55">
        <f>'4_Seq_Features'!G136</f>
        <v/>
      </c>
      <c r="AK138" s="55">
        <f>'4_Seq_Features'!H136</f>
        <v/>
      </c>
      <c r="AL138" s="48">
        <f>'4_Seq_Features'!E136</f>
        <v/>
      </c>
      <c r="AM138" s="52">
        <f>$BD$14*((AJ138)-$BD$5)/$BD$6+$BD$15*((AK138)-$BD$7)/$BD$8+$BD$16</f>
        <v/>
      </c>
      <c r="AN138" s="51">
        <f>1/(1+EXP(-AM138))</f>
        <v/>
      </c>
      <c r="AO138" s="52">
        <f>$BE$14*((AJ138)-$BD$5)/$BD$6+$BE$15*((AK138)-$BD$7)/$BD$8+$BE$16</f>
        <v/>
      </c>
      <c r="AP138" s="51">
        <f>1/(1+EXP(-AO138))</f>
        <v/>
      </c>
      <c r="AQ138" s="52">
        <f>$BF$14*((AJ138)-$BD$5)/$BD$6+$BF$15*((AK138)-$BD$7)/$BD$8+$BF$16</f>
        <v/>
      </c>
      <c r="AR138" s="51">
        <f>1/(1+EXP(-AQ138))</f>
        <v/>
      </c>
      <c r="AS138" s="52">
        <f>$BG$14*((AJ138)-$BD$5)/$BD$6+$BG$15*((AK138)-$BD$7)/$BD$8+$BG$16</f>
        <v/>
      </c>
      <c r="AT138" s="51">
        <f>1/(1+EXP(-AS138))</f>
        <v/>
      </c>
      <c r="AU138" s="52">
        <f>$BH$14*((AJ138)-$BD$5)/$BD$6+$BH$15*((AK138)-$BD$7)/$BD$8+$BH$16</f>
        <v/>
      </c>
      <c r="AV138" s="51">
        <f>1/(1+EXP(-AU138))</f>
        <v/>
      </c>
      <c r="AW138" s="52">
        <f>$BI$14*((AJ138)-$BD$5)/$BD$6+$BI$15*((AK138)-$BD$7)/$BD$8+$BI$16</f>
        <v/>
      </c>
      <c r="AX138" s="51">
        <f>1/(1+EXP(-AW138))</f>
        <v/>
      </c>
      <c r="AY138" s="52">
        <f>$BJ$14*((AJ138)-$BD$5)/$BD$6+$BJ$15*((AK138)-$BD$7)/$BD$8+$BJ$16</f>
        <v/>
      </c>
      <c r="AZ138" s="51">
        <f>1/(1+EXP(-AY138))</f>
        <v/>
      </c>
      <c r="BA138" s="52">
        <f>$BK$14*((AJ138)-$BD$5)/$BD$6+$BK$15*((AK138)-$BD$7)/$BD$8+$BK$16</f>
        <v/>
      </c>
      <c r="BB138" s="51">
        <f>1/(1+EXP(-BA138))</f>
        <v/>
      </c>
    </row>
    <row r="139" ht="15" customHeight="1" s="35">
      <c r="A139" s="48">
        <f>'4_Seq_Features'!A137</f>
        <v/>
      </c>
      <c r="B139" s="55">
        <f>'4_Seq_Features'!F137</f>
        <v/>
      </c>
      <c r="C139" s="48">
        <f>'4_Seq_Features'!E137</f>
        <v/>
      </c>
      <c r="D139" s="52">
        <f>$U$12*((B139)-$U$5)/$U$6+$U$13</f>
        <v/>
      </c>
      <c r="E139" s="51">
        <f>1/(1+EXP(-D139))</f>
        <v/>
      </c>
      <c r="F139" s="52">
        <f>$V$12*((B139)-$U$5)/$U$6+$V$13</f>
        <v/>
      </c>
      <c r="G139" s="51">
        <f>1/(1+EXP(-F139))</f>
        <v/>
      </c>
      <c r="H139" s="52">
        <f>$W$12*((B139)-$U$5)/$U$6+$W$13</f>
        <v/>
      </c>
      <c r="I139" s="51">
        <f>1/(1+EXP(-H139))</f>
        <v/>
      </c>
      <c r="J139" s="52">
        <f>$X$12*((B139)-$U$5)/$U$6+$X$13</f>
        <v/>
      </c>
      <c r="K139" s="51">
        <f>1/(1+EXP(-J139))</f>
        <v/>
      </c>
      <c r="L139" s="52">
        <f>$Y$12*((B139)-$U$5)/$U$6+$Y$13</f>
        <v/>
      </c>
      <c r="M139" s="51">
        <f>1/(1+EXP(-L139))</f>
        <v/>
      </c>
      <c r="N139" s="52">
        <f>$Z$12*((B139)-$U$5)/$U$6+$Z$13</f>
        <v/>
      </c>
      <c r="O139" s="51">
        <f>1/(1+EXP(-N139))</f>
        <v/>
      </c>
      <c r="P139" s="52">
        <f>$AA$12*((B139)-$U$5)/$U$6+$AA$13</f>
        <v/>
      </c>
      <c r="Q139" s="51">
        <f>1/(1+EXP(-P139))</f>
        <v/>
      </c>
      <c r="R139" s="52">
        <f>$AB$12*((B139)-$U$5)/$U$6+$AB$13</f>
        <v/>
      </c>
      <c r="S139" s="51">
        <f>1/(1+EXP(-R139))</f>
        <v/>
      </c>
      <c r="AI139" s="48">
        <f>'4_Seq_Features'!A137</f>
        <v/>
      </c>
      <c r="AJ139" s="55">
        <f>'4_Seq_Features'!G137</f>
        <v/>
      </c>
      <c r="AK139" s="55">
        <f>'4_Seq_Features'!H137</f>
        <v/>
      </c>
      <c r="AL139" s="48">
        <f>'4_Seq_Features'!E137</f>
        <v/>
      </c>
      <c r="AM139" s="52">
        <f>$BD$14*((AJ139)-$BD$5)/$BD$6+$BD$15*((AK139)-$BD$7)/$BD$8+$BD$16</f>
        <v/>
      </c>
      <c r="AN139" s="51">
        <f>1/(1+EXP(-AM139))</f>
        <v/>
      </c>
      <c r="AO139" s="52">
        <f>$BE$14*((AJ139)-$BD$5)/$BD$6+$BE$15*((AK139)-$BD$7)/$BD$8+$BE$16</f>
        <v/>
      </c>
      <c r="AP139" s="51">
        <f>1/(1+EXP(-AO139))</f>
        <v/>
      </c>
      <c r="AQ139" s="52">
        <f>$BF$14*((AJ139)-$BD$5)/$BD$6+$BF$15*((AK139)-$BD$7)/$BD$8+$BF$16</f>
        <v/>
      </c>
      <c r="AR139" s="51">
        <f>1/(1+EXP(-AQ139))</f>
        <v/>
      </c>
      <c r="AS139" s="52">
        <f>$BG$14*((AJ139)-$BD$5)/$BD$6+$BG$15*((AK139)-$BD$7)/$BD$8+$BG$16</f>
        <v/>
      </c>
      <c r="AT139" s="51">
        <f>1/(1+EXP(-AS139))</f>
        <v/>
      </c>
      <c r="AU139" s="52">
        <f>$BH$14*((AJ139)-$BD$5)/$BD$6+$BH$15*((AK139)-$BD$7)/$BD$8+$BH$16</f>
        <v/>
      </c>
      <c r="AV139" s="51">
        <f>1/(1+EXP(-AU139))</f>
        <v/>
      </c>
      <c r="AW139" s="52">
        <f>$BI$14*((AJ139)-$BD$5)/$BD$6+$BI$15*((AK139)-$BD$7)/$BD$8+$BI$16</f>
        <v/>
      </c>
      <c r="AX139" s="51">
        <f>1/(1+EXP(-AW139))</f>
        <v/>
      </c>
      <c r="AY139" s="52">
        <f>$BJ$14*((AJ139)-$BD$5)/$BD$6+$BJ$15*((AK139)-$BD$7)/$BD$8+$BJ$16</f>
        <v/>
      </c>
      <c r="AZ139" s="51">
        <f>1/(1+EXP(-AY139))</f>
        <v/>
      </c>
      <c r="BA139" s="52">
        <f>$BK$14*((AJ139)-$BD$5)/$BD$6+$BK$15*((AK139)-$BD$7)/$BD$8+$BK$16</f>
        <v/>
      </c>
      <c r="BB139" s="51">
        <f>1/(1+EXP(-BA139))</f>
        <v/>
      </c>
    </row>
    <row r="140" ht="15" customHeight="1" s="35">
      <c r="A140" s="48">
        <f>'4_Seq_Features'!A138</f>
        <v/>
      </c>
      <c r="B140" s="55">
        <f>'4_Seq_Features'!F138</f>
        <v/>
      </c>
      <c r="C140" s="48">
        <f>'4_Seq_Features'!E138</f>
        <v/>
      </c>
      <c r="D140" s="52">
        <f>$U$12*((B140)-$U$5)/$U$6+$U$13</f>
        <v/>
      </c>
      <c r="E140" s="51">
        <f>1/(1+EXP(-D140))</f>
        <v/>
      </c>
      <c r="F140" s="52">
        <f>$V$12*((B140)-$U$5)/$U$6+$V$13</f>
        <v/>
      </c>
      <c r="G140" s="51">
        <f>1/(1+EXP(-F140))</f>
        <v/>
      </c>
      <c r="H140" s="52">
        <f>$W$12*((B140)-$U$5)/$U$6+$W$13</f>
        <v/>
      </c>
      <c r="I140" s="51">
        <f>1/(1+EXP(-H140))</f>
        <v/>
      </c>
      <c r="J140" s="52">
        <f>$X$12*((B140)-$U$5)/$U$6+$X$13</f>
        <v/>
      </c>
      <c r="K140" s="51">
        <f>1/(1+EXP(-J140))</f>
        <v/>
      </c>
      <c r="L140" s="52">
        <f>$Y$12*((B140)-$U$5)/$U$6+$Y$13</f>
        <v/>
      </c>
      <c r="M140" s="51">
        <f>1/(1+EXP(-L140))</f>
        <v/>
      </c>
      <c r="N140" s="52">
        <f>$Z$12*((B140)-$U$5)/$U$6+$Z$13</f>
        <v/>
      </c>
      <c r="O140" s="51">
        <f>1/(1+EXP(-N140))</f>
        <v/>
      </c>
      <c r="P140" s="52">
        <f>$AA$12*((B140)-$U$5)/$U$6+$AA$13</f>
        <v/>
      </c>
      <c r="Q140" s="51">
        <f>1/(1+EXP(-P140))</f>
        <v/>
      </c>
      <c r="R140" s="52">
        <f>$AB$12*((B140)-$U$5)/$U$6+$AB$13</f>
        <v/>
      </c>
      <c r="S140" s="51">
        <f>1/(1+EXP(-R140))</f>
        <v/>
      </c>
      <c r="AI140" s="48">
        <f>'4_Seq_Features'!A138</f>
        <v/>
      </c>
      <c r="AJ140" s="55">
        <f>'4_Seq_Features'!G138</f>
        <v/>
      </c>
      <c r="AK140" s="55">
        <f>'4_Seq_Features'!H138</f>
        <v/>
      </c>
      <c r="AL140" s="48">
        <f>'4_Seq_Features'!E138</f>
        <v/>
      </c>
      <c r="AM140" s="52">
        <f>$BD$14*((AJ140)-$BD$5)/$BD$6+$BD$15*((AK140)-$BD$7)/$BD$8+$BD$16</f>
        <v/>
      </c>
      <c r="AN140" s="51">
        <f>1/(1+EXP(-AM140))</f>
        <v/>
      </c>
      <c r="AO140" s="52">
        <f>$BE$14*((AJ140)-$BD$5)/$BD$6+$BE$15*((AK140)-$BD$7)/$BD$8+$BE$16</f>
        <v/>
      </c>
      <c r="AP140" s="51">
        <f>1/(1+EXP(-AO140))</f>
        <v/>
      </c>
      <c r="AQ140" s="52">
        <f>$BF$14*((AJ140)-$BD$5)/$BD$6+$BF$15*((AK140)-$BD$7)/$BD$8+$BF$16</f>
        <v/>
      </c>
      <c r="AR140" s="51">
        <f>1/(1+EXP(-AQ140))</f>
        <v/>
      </c>
      <c r="AS140" s="52">
        <f>$BG$14*((AJ140)-$BD$5)/$BD$6+$BG$15*((AK140)-$BD$7)/$BD$8+$BG$16</f>
        <v/>
      </c>
      <c r="AT140" s="51">
        <f>1/(1+EXP(-AS140))</f>
        <v/>
      </c>
      <c r="AU140" s="52">
        <f>$BH$14*((AJ140)-$BD$5)/$BD$6+$BH$15*((AK140)-$BD$7)/$BD$8+$BH$16</f>
        <v/>
      </c>
      <c r="AV140" s="51">
        <f>1/(1+EXP(-AU140))</f>
        <v/>
      </c>
      <c r="AW140" s="52">
        <f>$BI$14*((AJ140)-$BD$5)/$BD$6+$BI$15*((AK140)-$BD$7)/$BD$8+$BI$16</f>
        <v/>
      </c>
      <c r="AX140" s="51">
        <f>1/(1+EXP(-AW140))</f>
        <v/>
      </c>
      <c r="AY140" s="52">
        <f>$BJ$14*((AJ140)-$BD$5)/$BD$6+$BJ$15*((AK140)-$BD$7)/$BD$8+$BJ$16</f>
        <v/>
      </c>
      <c r="AZ140" s="51">
        <f>1/(1+EXP(-AY140))</f>
        <v/>
      </c>
      <c r="BA140" s="52">
        <f>$BK$14*((AJ140)-$BD$5)/$BD$6+$BK$15*((AK140)-$BD$7)/$BD$8+$BK$16</f>
        <v/>
      </c>
      <c r="BB140" s="51">
        <f>1/(1+EXP(-BA140))</f>
        <v/>
      </c>
    </row>
    <row r="141" ht="15" customHeight="1" s="35">
      <c r="A141" s="48">
        <f>'4_Seq_Features'!A139</f>
        <v/>
      </c>
      <c r="B141" s="55">
        <f>'4_Seq_Features'!F139</f>
        <v/>
      </c>
      <c r="C141" s="48">
        <f>'4_Seq_Features'!E139</f>
        <v/>
      </c>
      <c r="D141" s="52">
        <f>$U$12*((B141)-$U$5)/$U$6+$U$13</f>
        <v/>
      </c>
      <c r="E141" s="51">
        <f>1/(1+EXP(-D141))</f>
        <v/>
      </c>
      <c r="F141" s="52">
        <f>$V$12*((B141)-$U$5)/$U$6+$V$13</f>
        <v/>
      </c>
      <c r="G141" s="51">
        <f>1/(1+EXP(-F141))</f>
        <v/>
      </c>
      <c r="H141" s="52">
        <f>$W$12*((B141)-$U$5)/$U$6+$W$13</f>
        <v/>
      </c>
      <c r="I141" s="51">
        <f>1/(1+EXP(-H141))</f>
        <v/>
      </c>
      <c r="J141" s="52">
        <f>$X$12*((B141)-$U$5)/$U$6+$X$13</f>
        <v/>
      </c>
      <c r="K141" s="51">
        <f>1/(1+EXP(-J141))</f>
        <v/>
      </c>
      <c r="L141" s="52">
        <f>$Y$12*((B141)-$U$5)/$U$6+$Y$13</f>
        <v/>
      </c>
      <c r="M141" s="51">
        <f>1/(1+EXP(-L141))</f>
        <v/>
      </c>
      <c r="N141" s="52">
        <f>$Z$12*((B141)-$U$5)/$U$6+$Z$13</f>
        <v/>
      </c>
      <c r="O141" s="51">
        <f>1/(1+EXP(-N141))</f>
        <v/>
      </c>
      <c r="P141" s="52">
        <f>$AA$12*((B141)-$U$5)/$U$6+$AA$13</f>
        <v/>
      </c>
      <c r="Q141" s="51">
        <f>1/(1+EXP(-P141))</f>
        <v/>
      </c>
      <c r="R141" s="52">
        <f>$AB$12*((B141)-$U$5)/$U$6+$AB$13</f>
        <v/>
      </c>
      <c r="S141" s="51">
        <f>1/(1+EXP(-R141))</f>
        <v/>
      </c>
      <c r="AI141" s="48">
        <f>'4_Seq_Features'!A139</f>
        <v/>
      </c>
      <c r="AJ141" s="55">
        <f>'4_Seq_Features'!G139</f>
        <v/>
      </c>
      <c r="AK141" s="55">
        <f>'4_Seq_Features'!H139</f>
        <v/>
      </c>
      <c r="AL141" s="48">
        <f>'4_Seq_Features'!E139</f>
        <v/>
      </c>
      <c r="AM141" s="52">
        <f>$BD$14*((AJ141)-$BD$5)/$BD$6+$BD$15*((AK141)-$BD$7)/$BD$8+$BD$16</f>
        <v/>
      </c>
      <c r="AN141" s="51">
        <f>1/(1+EXP(-AM141))</f>
        <v/>
      </c>
      <c r="AO141" s="52">
        <f>$BE$14*((AJ141)-$BD$5)/$BD$6+$BE$15*((AK141)-$BD$7)/$BD$8+$BE$16</f>
        <v/>
      </c>
      <c r="AP141" s="51">
        <f>1/(1+EXP(-AO141))</f>
        <v/>
      </c>
      <c r="AQ141" s="52">
        <f>$BF$14*((AJ141)-$BD$5)/$BD$6+$BF$15*((AK141)-$BD$7)/$BD$8+$BF$16</f>
        <v/>
      </c>
      <c r="AR141" s="51">
        <f>1/(1+EXP(-AQ141))</f>
        <v/>
      </c>
      <c r="AS141" s="52">
        <f>$BG$14*((AJ141)-$BD$5)/$BD$6+$BG$15*((AK141)-$BD$7)/$BD$8+$BG$16</f>
        <v/>
      </c>
      <c r="AT141" s="51">
        <f>1/(1+EXP(-AS141))</f>
        <v/>
      </c>
      <c r="AU141" s="52">
        <f>$BH$14*((AJ141)-$BD$5)/$BD$6+$BH$15*((AK141)-$BD$7)/$BD$8+$BH$16</f>
        <v/>
      </c>
      <c r="AV141" s="51">
        <f>1/(1+EXP(-AU141))</f>
        <v/>
      </c>
      <c r="AW141" s="52">
        <f>$BI$14*((AJ141)-$BD$5)/$BD$6+$BI$15*((AK141)-$BD$7)/$BD$8+$BI$16</f>
        <v/>
      </c>
      <c r="AX141" s="51">
        <f>1/(1+EXP(-AW141))</f>
        <v/>
      </c>
      <c r="AY141" s="52">
        <f>$BJ$14*((AJ141)-$BD$5)/$BD$6+$BJ$15*((AK141)-$BD$7)/$BD$8+$BJ$16</f>
        <v/>
      </c>
      <c r="AZ141" s="51">
        <f>1/(1+EXP(-AY141))</f>
        <v/>
      </c>
      <c r="BA141" s="52">
        <f>$BK$14*((AJ141)-$BD$5)/$BD$6+$BK$15*((AK141)-$BD$7)/$BD$8+$BK$16</f>
        <v/>
      </c>
      <c r="BB141" s="51">
        <f>1/(1+EXP(-BA141))</f>
        <v/>
      </c>
    </row>
    <row r="142" ht="15" customHeight="1" s="35">
      <c r="A142" s="48">
        <f>'4_Seq_Features'!A140</f>
        <v/>
      </c>
      <c r="B142" s="55">
        <f>'4_Seq_Features'!F140</f>
        <v/>
      </c>
      <c r="C142" s="48">
        <f>'4_Seq_Features'!E140</f>
        <v/>
      </c>
      <c r="D142" s="52">
        <f>$U$12*((B142)-$U$5)/$U$6+$U$13</f>
        <v/>
      </c>
      <c r="E142" s="51">
        <f>1/(1+EXP(-D142))</f>
        <v/>
      </c>
      <c r="F142" s="52">
        <f>$V$12*((B142)-$U$5)/$U$6+$V$13</f>
        <v/>
      </c>
      <c r="G142" s="51">
        <f>1/(1+EXP(-F142))</f>
        <v/>
      </c>
      <c r="H142" s="52">
        <f>$W$12*((B142)-$U$5)/$U$6+$W$13</f>
        <v/>
      </c>
      <c r="I142" s="51">
        <f>1/(1+EXP(-H142))</f>
        <v/>
      </c>
      <c r="J142" s="52">
        <f>$X$12*((B142)-$U$5)/$U$6+$X$13</f>
        <v/>
      </c>
      <c r="K142" s="51">
        <f>1/(1+EXP(-J142))</f>
        <v/>
      </c>
      <c r="L142" s="52">
        <f>$Y$12*((B142)-$U$5)/$U$6+$Y$13</f>
        <v/>
      </c>
      <c r="M142" s="51">
        <f>1/(1+EXP(-L142))</f>
        <v/>
      </c>
      <c r="N142" s="52">
        <f>$Z$12*((B142)-$U$5)/$U$6+$Z$13</f>
        <v/>
      </c>
      <c r="O142" s="51">
        <f>1/(1+EXP(-N142))</f>
        <v/>
      </c>
      <c r="P142" s="52">
        <f>$AA$12*((B142)-$U$5)/$U$6+$AA$13</f>
        <v/>
      </c>
      <c r="Q142" s="51">
        <f>1/(1+EXP(-P142))</f>
        <v/>
      </c>
      <c r="R142" s="52">
        <f>$AB$12*((B142)-$U$5)/$U$6+$AB$13</f>
        <v/>
      </c>
      <c r="S142" s="51">
        <f>1/(1+EXP(-R142))</f>
        <v/>
      </c>
      <c r="AI142" s="48">
        <f>'4_Seq_Features'!A140</f>
        <v/>
      </c>
      <c r="AJ142" s="55">
        <f>'4_Seq_Features'!G140</f>
        <v/>
      </c>
      <c r="AK142" s="55">
        <f>'4_Seq_Features'!H140</f>
        <v/>
      </c>
      <c r="AL142" s="48">
        <f>'4_Seq_Features'!E140</f>
        <v/>
      </c>
      <c r="AM142" s="52">
        <f>$BD$14*((AJ142)-$BD$5)/$BD$6+$BD$15*((AK142)-$BD$7)/$BD$8+$BD$16</f>
        <v/>
      </c>
      <c r="AN142" s="51">
        <f>1/(1+EXP(-AM142))</f>
        <v/>
      </c>
      <c r="AO142" s="52">
        <f>$BE$14*((AJ142)-$BD$5)/$BD$6+$BE$15*((AK142)-$BD$7)/$BD$8+$BE$16</f>
        <v/>
      </c>
      <c r="AP142" s="51">
        <f>1/(1+EXP(-AO142))</f>
        <v/>
      </c>
      <c r="AQ142" s="52">
        <f>$BF$14*((AJ142)-$BD$5)/$BD$6+$BF$15*((AK142)-$BD$7)/$BD$8+$BF$16</f>
        <v/>
      </c>
      <c r="AR142" s="51">
        <f>1/(1+EXP(-AQ142))</f>
        <v/>
      </c>
      <c r="AS142" s="52">
        <f>$BG$14*((AJ142)-$BD$5)/$BD$6+$BG$15*((AK142)-$BD$7)/$BD$8+$BG$16</f>
        <v/>
      </c>
      <c r="AT142" s="51">
        <f>1/(1+EXP(-AS142))</f>
        <v/>
      </c>
      <c r="AU142" s="52">
        <f>$BH$14*((AJ142)-$BD$5)/$BD$6+$BH$15*((AK142)-$BD$7)/$BD$8+$BH$16</f>
        <v/>
      </c>
      <c r="AV142" s="51">
        <f>1/(1+EXP(-AU142))</f>
        <v/>
      </c>
      <c r="AW142" s="52">
        <f>$BI$14*((AJ142)-$BD$5)/$BD$6+$BI$15*((AK142)-$BD$7)/$BD$8+$BI$16</f>
        <v/>
      </c>
      <c r="AX142" s="51">
        <f>1/(1+EXP(-AW142))</f>
        <v/>
      </c>
      <c r="AY142" s="52">
        <f>$BJ$14*((AJ142)-$BD$5)/$BD$6+$BJ$15*((AK142)-$BD$7)/$BD$8+$BJ$16</f>
        <v/>
      </c>
      <c r="AZ142" s="51">
        <f>1/(1+EXP(-AY142))</f>
        <v/>
      </c>
      <c r="BA142" s="52">
        <f>$BK$14*((AJ142)-$BD$5)/$BD$6+$BK$15*((AK142)-$BD$7)/$BD$8+$BK$16</f>
        <v/>
      </c>
      <c r="BB142" s="51">
        <f>1/(1+EXP(-BA142))</f>
        <v/>
      </c>
    </row>
    <row r="143" ht="15" customHeight="1" s="35">
      <c r="A143" s="48">
        <f>'4_Seq_Features'!A141</f>
        <v/>
      </c>
      <c r="B143" s="55">
        <f>'4_Seq_Features'!F141</f>
        <v/>
      </c>
      <c r="C143" s="48">
        <f>'4_Seq_Features'!E141</f>
        <v/>
      </c>
      <c r="D143" s="52">
        <f>$U$12*((B143)-$U$5)/$U$6+$U$13</f>
        <v/>
      </c>
      <c r="E143" s="51">
        <f>1/(1+EXP(-D143))</f>
        <v/>
      </c>
      <c r="F143" s="52">
        <f>$V$12*((B143)-$U$5)/$U$6+$V$13</f>
        <v/>
      </c>
      <c r="G143" s="51">
        <f>1/(1+EXP(-F143))</f>
        <v/>
      </c>
      <c r="H143" s="52">
        <f>$W$12*((B143)-$U$5)/$U$6+$W$13</f>
        <v/>
      </c>
      <c r="I143" s="51">
        <f>1/(1+EXP(-H143))</f>
        <v/>
      </c>
      <c r="J143" s="52">
        <f>$X$12*((B143)-$U$5)/$U$6+$X$13</f>
        <v/>
      </c>
      <c r="K143" s="51">
        <f>1/(1+EXP(-J143))</f>
        <v/>
      </c>
      <c r="L143" s="52">
        <f>$Y$12*((B143)-$U$5)/$U$6+$Y$13</f>
        <v/>
      </c>
      <c r="M143" s="51">
        <f>1/(1+EXP(-L143))</f>
        <v/>
      </c>
      <c r="N143" s="52">
        <f>$Z$12*((B143)-$U$5)/$U$6+$Z$13</f>
        <v/>
      </c>
      <c r="O143" s="51">
        <f>1/(1+EXP(-N143))</f>
        <v/>
      </c>
      <c r="P143" s="52">
        <f>$AA$12*((B143)-$U$5)/$U$6+$AA$13</f>
        <v/>
      </c>
      <c r="Q143" s="51">
        <f>1/(1+EXP(-P143))</f>
        <v/>
      </c>
      <c r="R143" s="52">
        <f>$AB$12*((B143)-$U$5)/$U$6+$AB$13</f>
        <v/>
      </c>
      <c r="S143" s="51">
        <f>1/(1+EXP(-R143))</f>
        <v/>
      </c>
      <c r="AI143" s="48">
        <f>'4_Seq_Features'!A141</f>
        <v/>
      </c>
      <c r="AJ143" s="55">
        <f>'4_Seq_Features'!G141</f>
        <v/>
      </c>
      <c r="AK143" s="55">
        <f>'4_Seq_Features'!H141</f>
        <v/>
      </c>
      <c r="AL143" s="48">
        <f>'4_Seq_Features'!E141</f>
        <v/>
      </c>
      <c r="AM143" s="52">
        <f>$BD$14*((AJ143)-$BD$5)/$BD$6+$BD$15*((AK143)-$BD$7)/$BD$8+$BD$16</f>
        <v/>
      </c>
      <c r="AN143" s="51">
        <f>1/(1+EXP(-AM143))</f>
        <v/>
      </c>
      <c r="AO143" s="52">
        <f>$BE$14*((AJ143)-$BD$5)/$BD$6+$BE$15*((AK143)-$BD$7)/$BD$8+$BE$16</f>
        <v/>
      </c>
      <c r="AP143" s="51">
        <f>1/(1+EXP(-AO143))</f>
        <v/>
      </c>
      <c r="AQ143" s="52">
        <f>$BF$14*((AJ143)-$BD$5)/$BD$6+$BF$15*((AK143)-$BD$7)/$BD$8+$BF$16</f>
        <v/>
      </c>
      <c r="AR143" s="51">
        <f>1/(1+EXP(-AQ143))</f>
        <v/>
      </c>
      <c r="AS143" s="52">
        <f>$BG$14*((AJ143)-$BD$5)/$BD$6+$BG$15*((AK143)-$BD$7)/$BD$8+$BG$16</f>
        <v/>
      </c>
      <c r="AT143" s="51">
        <f>1/(1+EXP(-AS143))</f>
        <v/>
      </c>
      <c r="AU143" s="52">
        <f>$BH$14*((AJ143)-$BD$5)/$BD$6+$BH$15*((AK143)-$BD$7)/$BD$8+$BH$16</f>
        <v/>
      </c>
      <c r="AV143" s="51">
        <f>1/(1+EXP(-AU143))</f>
        <v/>
      </c>
      <c r="AW143" s="52">
        <f>$BI$14*((AJ143)-$BD$5)/$BD$6+$BI$15*((AK143)-$BD$7)/$BD$8+$BI$16</f>
        <v/>
      </c>
      <c r="AX143" s="51">
        <f>1/(1+EXP(-AW143))</f>
        <v/>
      </c>
      <c r="AY143" s="52">
        <f>$BJ$14*((AJ143)-$BD$5)/$BD$6+$BJ$15*((AK143)-$BD$7)/$BD$8+$BJ$16</f>
        <v/>
      </c>
      <c r="AZ143" s="51">
        <f>1/(1+EXP(-AY143))</f>
        <v/>
      </c>
      <c r="BA143" s="52">
        <f>$BK$14*((AJ143)-$BD$5)/$BD$6+$BK$15*((AK143)-$BD$7)/$BD$8+$BK$16</f>
        <v/>
      </c>
      <c r="BB143" s="51">
        <f>1/(1+EXP(-BA143))</f>
        <v/>
      </c>
    </row>
    <row r="144" ht="15" customHeight="1" s="35">
      <c r="A144" s="48">
        <f>'4_Seq_Features'!A142</f>
        <v/>
      </c>
      <c r="B144" s="55">
        <f>'4_Seq_Features'!F142</f>
        <v/>
      </c>
      <c r="C144" s="48">
        <f>'4_Seq_Features'!E142</f>
        <v/>
      </c>
      <c r="D144" s="52">
        <f>$U$12*((B144)-$U$5)/$U$6+$U$13</f>
        <v/>
      </c>
      <c r="E144" s="51">
        <f>1/(1+EXP(-D144))</f>
        <v/>
      </c>
      <c r="F144" s="52">
        <f>$V$12*((B144)-$U$5)/$U$6+$V$13</f>
        <v/>
      </c>
      <c r="G144" s="51">
        <f>1/(1+EXP(-F144))</f>
        <v/>
      </c>
      <c r="H144" s="52">
        <f>$W$12*((B144)-$U$5)/$U$6+$W$13</f>
        <v/>
      </c>
      <c r="I144" s="51">
        <f>1/(1+EXP(-H144))</f>
        <v/>
      </c>
      <c r="J144" s="52">
        <f>$X$12*((B144)-$U$5)/$U$6+$X$13</f>
        <v/>
      </c>
      <c r="K144" s="51">
        <f>1/(1+EXP(-J144))</f>
        <v/>
      </c>
      <c r="L144" s="52">
        <f>$Y$12*((B144)-$U$5)/$U$6+$Y$13</f>
        <v/>
      </c>
      <c r="M144" s="51">
        <f>1/(1+EXP(-L144))</f>
        <v/>
      </c>
      <c r="N144" s="52">
        <f>$Z$12*((B144)-$U$5)/$U$6+$Z$13</f>
        <v/>
      </c>
      <c r="O144" s="51">
        <f>1/(1+EXP(-N144))</f>
        <v/>
      </c>
      <c r="P144" s="52">
        <f>$AA$12*((B144)-$U$5)/$U$6+$AA$13</f>
        <v/>
      </c>
      <c r="Q144" s="51">
        <f>1/(1+EXP(-P144))</f>
        <v/>
      </c>
      <c r="R144" s="52">
        <f>$AB$12*((B144)-$U$5)/$U$6+$AB$13</f>
        <v/>
      </c>
      <c r="S144" s="51">
        <f>1/(1+EXP(-R144))</f>
        <v/>
      </c>
      <c r="AI144" s="48">
        <f>'4_Seq_Features'!A142</f>
        <v/>
      </c>
      <c r="AJ144" s="55">
        <f>'4_Seq_Features'!G142</f>
        <v/>
      </c>
      <c r="AK144" s="55">
        <f>'4_Seq_Features'!H142</f>
        <v/>
      </c>
      <c r="AL144" s="48">
        <f>'4_Seq_Features'!E142</f>
        <v/>
      </c>
      <c r="AM144" s="52">
        <f>$BD$14*((AJ144)-$BD$5)/$BD$6+$BD$15*((AK144)-$BD$7)/$BD$8+$BD$16</f>
        <v/>
      </c>
      <c r="AN144" s="51">
        <f>1/(1+EXP(-AM144))</f>
        <v/>
      </c>
      <c r="AO144" s="52">
        <f>$BE$14*((AJ144)-$BD$5)/$BD$6+$BE$15*((AK144)-$BD$7)/$BD$8+$BE$16</f>
        <v/>
      </c>
      <c r="AP144" s="51">
        <f>1/(1+EXP(-AO144))</f>
        <v/>
      </c>
      <c r="AQ144" s="52">
        <f>$BF$14*((AJ144)-$BD$5)/$BD$6+$BF$15*((AK144)-$BD$7)/$BD$8+$BF$16</f>
        <v/>
      </c>
      <c r="AR144" s="51">
        <f>1/(1+EXP(-AQ144))</f>
        <v/>
      </c>
      <c r="AS144" s="52">
        <f>$BG$14*((AJ144)-$BD$5)/$BD$6+$BG$15*((AK144)-$BD$7)/$BD$8+$BG$16</f>
        <v/>
      </c>
      <c r="AT144" s="51">
        <f>1/(1+EXP(-AS144))</f>
        <v/>
      </c>
      <c r="AU144" s="52">
        <f>$BH$14*((AJ144)-$BD$5)/$BD$6+$BH$15*((AK144)-$BD$7)/$BD$8+$BH$16</f>
        <v/>
      </c>
      <c r="AV144" s="51">
        <f>1/(1+EXP(-AU144))</f>
        <v/>
      </c>
      <c r="AW144" s="52">
        <f>$BI$14*((AJ144)-$BD$5)/$BD$6+$BI$15*((AK144)-$BD$7)/$BD$8+$BI$16</f>
        <v/>
      </c>
      <c r="AX144" s="51">
        <f>1/(1+EXP(-AW144))</f>
        <v/>
      </c>
      <c r="AY144" s="52">
        <f>$BJ$14*((AJ144)-$BD$5)/$BD$6+$BJ$15*((AK144)-$BD$7)/$BD$8+$BJ$16</f>
        <v/>
      </c>
      <c r="AZ144" s="51">
        <f>1/(1+EXP(-AY144))</f>
        <v/>
      </c>
      <c r="BA144" s="52">
        <f>$BK$14*((AJ144)-$BD$5)/$BD$6+$BK$15*((AK144)-$BD$7)/$BD$8+$BK$16</f>
        <v/>
      </c>
      <c r="BB144" s="51">
        <f>1/(1+EXP(-BA144))</f>
        <v/>
      </c>
    </row>
    <row r="145" ht="15" customHeight="1" s="35">
      <c r="A145" s="48">
        <f>'4_Seq_Features'!A143</f>
        <v/>
      </c>
      <c r="B145" s="55">
        <f>'4_Seq_Features'!F143</f>
        <v/>
      </c>
      <c r="C145" s="48">
        <f>'4_Seq_Features'!E143</f>
        <v/>
      </c>
      <c r="D145" s="52">
        <f>$U$12*((B145)-$U$5)/$U$6+$U$13</f>
        <v/>
      </c>
      <c r="E145" s="51">
        <f>1/(1+EXP(-D145))</f>
        <v/>
      </c>
      <c r="F145" s="52">
        <f>$V$12*((B145)-$U$5)/$U$6+$V$13</f>
        <v/>
      </c>
      <c r="G145" s="51">
        <f>1/(1+EXP(-F145))</f>
        <v/>
      </c>
      <c r="H145" s="52">
        <f>$W$12*((B145)-$U$5)/$U$6+$W$13</f>
        <v/>
      </c>
      <c r="I145" s="51">
        <f>1/(1+EXP(-H145))</f>
        <v/>
      </c>
      <c r="J145" s="52">
        <f>$X$12*((B145)-$U$5)/$U$6+$X$13</f>
        <v/>
      </c>
      <c r="K145" s="51">
        <f>1/(1+EXP(-J145))</f>
        <v/>
      </c>
      <c r="L145" s="52">
        <f>$Y$12*((B145)-$U$5)/$U$6+$Y$13</f>
        <v/>
      </c>
      <c r="M145" s="51">
        <f>1/(1+EXP(-L145))</f>
        <v/>
      </c>
      <c r="N145" s="52">
        <f>$Z$12*((B145)-$U$5)/$U$6+$Z$13</f>
        <v/>
      </c>
      <c r="O145" s="51">
        <f>1/(1+EXP(-N145))</f>
        <v/>
      </c>
      <c r="P145" s="52">
        <f>$AA$12*((B145)-$U$5)/$U$6+$AA$13</f>
        <v/>
      </c>
      <c r="Q145" s="51">
        <f>1/(1+EXP(-P145))</f>
        <v/>
      </c>
      <c r="R145" s="52">
        <f>$AB$12*((B145)-$U$5)/$U$6+$AB$13</f>
        <v/>
      </c>
      <c r="S145" s="51">
        <f>1/(1+EXP(-R145))</f>
        <v/>
      </c>
      <c r="AI145" s="48">
        <f>'4_Seq_Features'!A143</f>
        <v/>
      </c>
      <c r="AJ145" s="55">
        <f>'4_Seq_Features'!G143</f>
        <v/>
      </c>
      <c r="AK145" s="55">
        <f>'4_Seq_Features'!H143</f>
        <v/>
      </c>
      <c r="AL145" s="48">
        <f>'4_Seq_Features'!E143</f>
        <v/>
      </c>
      <c r="AM145" s="52">
        <f>$BD$14*((AJ145)-$BD$5)/$BD$6+$BD$15*((AK145)-$BD$7)/$BD$8+$BD$16</f>
        <v/>
      </c>
      <c r="AN145" s="51">
        <f>1/(1+EXP(-AM145))</f>
        <v/>
      </c>
      <c r="AO145" s="52">
        <f>$BE$14*((AJ145)-$BD$5)/$BD$6+$BE$15*((AK145)-$BD$7)/$BD$8+$BE$16</f>
        <v/>
      </c>
      <c r="AP145" s="51">
        <f>1/(1+EXP(-AO145))</f>
        <v/>
      </c>
      <c r="AQ145" s="52">
        <f>$BF$14*((AJ145)-$BD$5)/$BD$6+$BF$15*((AK145)-$BD$7)/$BD$8+$BF$16</f>
        <v/>
      </c>
      <c r="AR145" s="51">
        <f>1/(1+EXP(-AQ145))</f>
        <v/>
      </c>
      <c r="AS145" s="52">
        <f>$BG$14*((AJ145)-$BD$5)/$BD$6+$BG$15*((AK145)-$BD$7)/$BD$8+$BG$16</f>
        <v/>
      </c>
      <c r="AT145" s="51">
        <f>1/(1+EXP(-AS145))</f>
        <v/>
      </c>
      <c r="AU145" s="52">
        <f>$BH$14*((AJ145)-$BD$5)/$BD$6+$BH$15*((AK145)-$BD$7)/$BD$8+$BH$16</f>
        <v/>
      </c>
      <c r="AV145" s="51">
        <f>1/(1+EXP(-AU145))</f>
        <v/>
      </c>
      <c r="AW145" s="52">
        <f>$BI$14*((AJ145)-$BD$5)/$BD$6+$BI$15*((AK145)-$BD$7)/$BD$8+$BI$16</f>
        <v/>
      </c>
      <c r="AX145" s="51">
        <f>1/(1+EXP(-AW145))</f>
        <v/>
      </c>
      <c r="AY145" s="52">
        <f>$BJ$14*((AJ145)-$BD$5)/$BD$6+$BJ$15*((AK145)-$BD$7)/$BD$8+$BJ$16</f>
        <v/>
      </c>
      <c r="AZ145" s="51">
        <f>1/(1+EXP(-AY145))</f>
        <v/>
      </c>
      <c r="BA145" s="52">
        <f>$BK$14*((AJ145)-$BD$5)/$BD$6+$BK$15*((AK145)-$BD$7)/$BD$8+$BK$16</f>
        <v/>
      </c>
      <c r="BB145" s="51">
        <f>1/(1+EXP(-BA145))</f>
        <v/>
      </c>
    </row>
    <row r="146" ht="15" customHeight="1" s="35">
      <c r="A146" s="48">
        <f>'4_Seq_Features'!A144</f>
        <v/>
      </c>
      <c r="B146" s="55">
        <f>'4_Seq_Features'!F144</f>
        <v/>
      </c>
      <c r="C146" s="48">
        <f>'4_Seq_Features'!E144</f>
        <v/>
      </c>
      <c r="D146" s="52">
        <f>$U$12*((B146)-$U$5)/$U$6+$U$13</f>
        <v/>
      </c>
      <c r="E146" s="51">
        <f>1/(1+EXP(-D146))</f>
        <v/>
      </c>
      <c r="F146" s="52">
        <f>$V$12*((B146)-$U$5)/$U$6+$V$13</f>
        <v/>
      </c>
      <c r="G146" s="51">
        <f>1/(1+EXP(-F146))</f>
        <v/>
      </c>
      <c r="H146" s="52">
        <f>$W$12*((B146)-$U$5)/$U$6+$W$13</f>
        <v/>
      </c>
      <c r="I146" s="51">
        <f>1/(1+EXP(-H146))</f>
        <v/>
      </c>
      <c r="J146" s="52">
        <f>$X$12*((B146)-$U$5)/$U$6+$X$13</f>
        <v/>
      </c>
      <c r="K146" s="51">
        <f>1/(1+EXP(-J146))</f>
        <v/>
      </c>
      <c r="L146" s="52">
        <f>$Y$12*((B146)-$U$5)/$U$6+$Y$13</f>
        <v/>
      </c>
      <c r="M146" s="51">
        <f>1/(1+EXP(-L146))</f>
        <v/>
      </c>
      <c r="N146" s="52">
        <f>$Z$12*((B146)-$U$5)/$U$6+$Z$13</f>
        <v/>
      </c>
      <c r="O146" s="51">
        <f>1/(1+EXP(-N146))</f>
        <v/>
      </c>
      <c r="P146" s="52">
        <f>$AA$12*((B146)-$U$5)/$U$6+$AA$13</f>
        <v/>
      </c>
      <c r="Q146" s="51">
        <f>1/(1+EXP(-P146))</f>
        <v/>
      </c>
      <c r="R146" s="52">
        <f>$AB$12*((B146)-$U$5)/$U$6+$AB$13</f>
        <v/>
      </c>
      <c r="S146" s="51">
        <f>1/(1+EXP(-R146))</f>
        <v/>
      </c>
      <c r="AI146" s="48">
        <f>'4_Seq_Features'!A144</f>
        <v/>
      </c>
      <c r="AJ146" s="55">
        <f>'4_Seq_Features'!G144</f>
        <v/>
      </c>
      <c r="AK146" s="55">
        <f>'4_Seq_Features'!H144</f>
        <v/>
      </c>
      <c r="AL146" s="48">
        <f>'4_Seq_Features'!E144</f>
        <v/>
      </c>
      <c r="AM146" s="52">
        <f>$BD$14*((AJ146)-$BD$5)/$BD$6+$BD$15*((AK146)-$BD$7)/$BD$8+$BD$16</f>
        <v/>
      </c>
      <c r="AN146" s="51">
        <f>1/(1+EXP(-AM146))</f>
        <v/>
      </c>
      <c r="AO146" s="52">
        <f>$BE$14*((AJ146)-$BD$5)/$BD$6+$BE$15*((AK146)-$BD$7)/$BD$8+$BE$16</f>
        <v/>
      </c>
      <c r="AP146" s="51">
        <f>1/(1+EXP(-AO146))</f>
        <v/>
      </c>
      <c r="AQ146" s="52">
        <f>$BF$14*((AJ146)-$BD$5)/$BD$6+$BF$15*((AK146)-$BD$7)/$BD$8+$BF$16</f>
        <v/>
      </c>
      <c r="AR146" s="51">
        <f>1/(1+EXP(-AQ146))</f>
        <v/>
      </c>
      <c r="AS146" s="52">
        <f>$BG$14*((AJ146)-$BD$5)/$BD$6+$BG$15*((AK146)-$BD$7)/$BD$8+$BG$16</f>
        <v/>
      </c>
      <c r="AT146" s="51">
        <f>1/(1+EXP(-AS146))</f>
        <v/>
      </c>
      <c r="AU146" s="52">
        <f>$BH$14*((AJ146)-$BD$5)/$BD$6+$BH$15*((AK146)-$BD$7)/$BD$8+$BH$16</f>
        <v/>
      </c>
      <c r="AV146" s="51">
        <f>1/(1+EXP(-AU146))</f>
        <v/>
      </c>
      <c r="AW146" s="52">
        <f>$BI$14*((AJ146)-$BD$5)/$BD$6+$BI$15*((AK146)-$BD$7)/$BD$8+$BI$16</f>
        <v/>
      </c>
      <c r="AX146" s="51">
        <f>1/(1+EXP(-AW146))</f>
        <v/>
      </c>
      <c r="AY146" s="52">
        <f>$BJ$14*((AJ146)-$BD$5)/$BD$6+$BJ$15*((AK146)-$BD$7)/$BD$8+$BJ$16</f>
        <v/>
      </c>
      <c r="AZ146" s="51">
        <f>1/(1+EXP(-AY146))</f>
        <v/>
      </c>
      <c r="BA146" s="52">
        <f>$BK$14*((AJ146)-$BD$5)/$BD$6+$BK$15*((AK146)-$BD$7)/$BD$8+$BK$16</f>
        <v/>
      </c>
      <c r="BB146" s="51">
        <f>1/(1+EXP(-BA146))</f>
        <v/>
      </c>
    </row>
    <row r="147" ht="15" customHeight="1" s="35">
      <c r="A147" s="48">
        <f>'4_Seq_Features'!A145</f>
        <v/>
      </c>
      <c r="B147" s="55">
        <f>'4_Seq_Features'!F145</f>
        <v/>
      </c>
      <c r="C147" s="48">
        <f>'4_Seq_Features'!E145</f>
        <v/>
      </c>
      <c r="D147" s="52">
        <f>$U$12*((B147)-$U$5)/$U$6+$U$13</f>
        <v/>
      </c>
      <c r="E147" s="51">
        <f>1/(1+EXP(-D147))</f>
        <v/>
      </c>
      <c r="F147" s="52">
        <f>$V$12*((B147)-$U$5)/$U$6+$V$13</f>
        <v/>
      </c>
      <c r="G147" s="51">
        <f>1/(1+EXP(-F147))</f>
        <v/>
      </c>
      <c r="H147" s="52">
        <f>$W$12*((B147)-$U$5)/$U$6+$W$13</f>
        <v/>
      </c>
      <c r="I147" s="51">
        <f>1/(1+EXP(-H147))</f>
        <v/>
      </c>
      <c r="J147" s="52">
        <f>$X$12*((B147)-$U$5)/$U$6+$X$13</f>
        <v/>
      </c>
      <c r="K147" s="51">
        <f>1/(1+EXP(-J147))</f>
        <v/>
      </c>
      <c r="L147" s="52">
        <f>$Y$12*((B147)-$U$5)/$U$6+$Y$13</f>
        <v/>
      </c>
      <c r="M147" s="51">
        <f>1/(1+EXP(-L147))</f>
        <v/>
      </c>
      <c r="N147" s="52">
        <f>$Z$12*((B147)-$U$5)/$U$6+$Z$13</f>
        <v/>
      </c>
      <c r="O147" s="51">
        <f>1/(1+EXP(-N147))</f>
        <v/>
      </c>
      <c r="P147" s="52">
        <f>$AA$12*((B147)-$U$5)/$U$6+$AA$13</f>
        <v/>
      </c>
      <c r="Q147" s="51">
        <f>1/(1+EXP(-P147))</f>
        <v/>
      </c>
      <c r="R147" s="52">
        <f>$AB$12*((B147)-$U$5)/$U$6+$AB$13</f>
        <v/>
      </c>
      <c r="S147" s="51">
        <f>1/(1+EXP(-R147))</f>
        <v/>
      </c>
      <c r="AI147" s="48">
        <f>'4_Seq_Features'!A145</f>
        <v/>
      </c>
      <c r="AJ147" s="55">
        <f>'4_Seq_Features'!G145</f>
        <v/>
      </c>
      <c r="AK147" s="55">
        <f>'4_Seq_Features'!H145</f>
        <v/>
      </c>
      <c r="AL147" s="48">
        <f>'4_Seq_Features'!E145</f>
        <v/>
      </c>
      <c r="AM147" s="52">
        <f>$BD$14*((AJ147)-$BD$5)/$BD$6+$BD$15*((AK147)-$BD$7)/$BD$8+$BD$16</f>
        <v/>
      </c>
      <c r="AN147" s="51">
        <f>1/(1+EXP(-AM147))</f>
        <v/>
      </c>
      <c r="AO147" s="52">
        <f>$BE$14*((AJ147)-$BD$5)/$BD$6+$BE$15*((AK147)-$BD$7)/$BD$8+$BE$16</f>
        <v/>
      </c>
      <c r="AP147" s="51">
        <f>1/(1+EXP(-AO147))</f>
        <v/>
      </c>
      <c r="AQ147" s="52">
        <f>$BF$14*((AJ147)-$BD$5)/$BD$6+$BF$15*((AK147)-$BD$7)/$BD$8+$BF$16</f>
        <v/>
      </c>
      <c r="AR147" s="51">
        <f>1/(1+EXP(-AQ147))</f>
        <v/>
      </c>
      <c r="AS147" s="52">
        <f>$BG$14*((AJ147)-$BD$5)/$BD$6+$BG$15*((AK147)-$BD$7)/$BD$8+$BG$16</f>
        <v/>
      </c>
      <c r="AT147" s="51">
        <f>1/(1+EXP(-AS147))</f>
        <v/>
      </c>
      <c r="AU147" s="52">
        <f>$BH$14*((AJ147)-$BD$5)/$BD$6+$BH$15*((AK147)-$BD$7)/$BD$8+$BH$16</f>
        <v/>
      </c>
      <c r="AV147" s="51">
        <f>1/(1+EXP(-AU147))</f>
        <v/>
      </c>
      <c r="AW147" s="52">
        <f>$BI$14*((AJ147)-$BD$5)/$BD$6+$BI$15*((AK147)-$BD$7)/$BD$8+$BI$16</f>
        <v/>
      </c>
      <c r="AX147" s="51">
        <f>1/(1+EXP(-AW147))</f>
        <v/>
      </c>
      <c r="AY147" s="52">
        <f>$BJ$14*((AJ147)-$BD$5)/$BD$6+$BJ$15*((AK147)-$BD$7)/$BD$8+$BJ$16</f>
        <v/>
      </c>
      <c r="AZ147" s="51">
        <f>1/(1+EXP(-AY147))</f>
        <v/>
      </c>
      <c r="BA147" s="52">
        <f>$BK$14*((AJ147)-$BD$5)/$BD$6+$BK$15*((AK147)-$BD$7)/$BD$8+$BK$16</f>
        <v/>
      </c>
      <c r="BB147" s="51">
        <f>1/(1+EXP(-BA147))</f>
        <v/>
      </c>
    </row>
    <row r="148" ht="15" customHeight="1" s="35">
      <c r="A148" s="48">
        <f>'4_Seq_Features'!A146</f>
        <v/>
      </c>
      <c r="B148" s="55">
        <f>'4_Seq_Features'!F146</f>
        <v/>
      </c>
      <c r="C148" s="48">
        <f>'4_Seq_Features'!E146</f>
        <v/>
      </c>
      <c r="D148" s="52">
        <f>$U$12*((B148)-$U$5)/$U$6+$U$13</f>
        <v/>
      </c>
      <c r="E148" s="51">
        <f>1/(1+EXP(-D148))</f>
        <v/>
      </c>
      <c r="F148" s="52">
        <f>$V$12*((B148)-$U$5)/$U$6+$V$13</f>
        <v/>
      </c>
      <c r="G148" s="51">
        <f>1/(1+EXP(-F148))</f>
        <v/>
      </c>
      <c r="H148" s="52">
        <f>$W$12*((B148)-$U$5)/$U$6+$W$13</f>
        <v/>
      </c>
      <c r="I148" s="51">
        <f>1/(1+EXP(-H148))</f>
        <v/>
      </c>
      <c r="J148" s="52">
        <f>$X$12*((B148)-$U$5)/$U$6+$X$13</f>
        <v/>
      </c>
      <c r="K148" s="51">
        <f>1/(1+EXP(-J148))</f>
        <v/>
      </c>
      <c r="L148" s="52">
        <f>$Y$12*((B148)-$U$5)/$U$6+$Y$13</f>
        <v/>
      </c>
      <c r="M148" s="51">
        <f>1/(1+EXP(-L148))</f>
        <v/>
      </c>
      <c r="N148" s="52">
        <f>$Z$12*((B148)-$U$5)/$U$6+$Z$13</f>
        <v/>
      </c>
      <c r="O148" s="51">
        <f>1/(1+EXP(-N148))</f>
        <v/>
      </c>
      <c r="P148" s="52">
        <f>$AA$12*((B148)-$U$5)/$U$6+$AA$13</f>
        <v/>
      </c>
      <c r="Q148" s="51">
        <f>1/(1+EXP(-P148))</f>
        <v/>
      </c>
      <c r="R148" s="52">
        <f>$AB$12*((B148)-$U$5)/$U$6+$AB$13</f>
        <v/>
      </c>
      <c r="S148" s="51">
        <f>1/(1+EXP(-R148))</f>
        <v/>
      </c>
      <c r="AI148" s="48">
        <f>'4_Seq_Features'!A146</f>
        <v/>
      </c>
      <c r="AJ148" s="55">
        <f>'4_Seq_Features'!G146</f>
        <v/>
      </c>
      <c r="AK148" s="55">
        <f>'4_Seq_Features'!H146</f>
        <v/>
      </c>
      <c r="AL148" s="48">
        <f>'4_Seq_Features'!E146</f>
        <v/>
      </c>
      <c r="AM148" s="52">
        <f>$BD$14*((AJ148)-$BD$5)/$BD$6+$BD$15*((AK148)-$BD$7)/$BD$8+$BD$16</f>
        <v/>
      </c>
      <c r="AN148" s="51">
        <f>1/(1+EXP(-AM148))</f>
        <v/>
      </c>
      <c r="AO148" s="52">
        <f>$BE$14*((AJ148)-$BD$5)/$BD$6+$BE$15*((AK148)-$BD$7)/$BD$8+$BE$16</f>
        <v/>
      </c>
      <c r="AP148" s="51">
        <f>1/(1+EXP(-AO148))</f>
        <v/>
      </c>
      <c r="AQ148" s="52">
        <f>$BF$14*((AJ148)-$BD$5)/$BD$6+$BF$15*((AK148)-$BD$7)/$BD$8+$BF$16</f>
        <v/>
      </c>
      <c r="AR148" s="51">
        <f>1/(1+EXP(-AQ148))</f>
        <v/>
      </c>
      <c r="AS148" s="52">
        <f>$BG$14*((AJ148)-$BD$5)/$BD$6+$BG$15*((AK148)-$BD$7)/$BD$8+$BG$16</f>
        <v/>
      </c>
      <c r="AT148" s="51">
        <f>1/(1+EXP(-AS148))</f>
        <v/>
      </c>
      <c r="AU148" s="52">
        <f>$BH$14*((AJ148)-$BD$5)/$BD$6+$BH$15*((AK148)-$BD$7)/$BD$8+$BH$16</f>
        <v/>
      </c>
      <c r="AV148" s="51">
        <f>1/(1+EXP(-AU148))</f>
        <v/>
      </c>
      <c r="AW148" s="52">
        <f>$BI$14*((AJ148)-$BD$5)/$BD$6+$BI$15*((AK148)-$BD$7)/$BD$8+$BI$16</f>
        <v/>
      </c>
      <c r="AX148" s="51">
        <f>1/(1+EXP(-AW148))</f>
        <v/>
      </c>
      <c r="AY148" s="52">
        <f>$BJ$14*((AJ148)-$BD$5)/$BD$6+$BJ$15*((AK148)-$BD$7)/$BD$8+$BJ$16</f>
        <v/>
      </c>
      <c r="AZ148" s="51">
        <f>1/(1+EXP(-AY148))</f>
        <v/>
      </c>
      <c r="BA148" s="52">
        <f>$BK$14*((AJ148)-$BD$5)/$BD$6+$BK$15*((AK148)-$BD$7)/$BD$8+$BK$16</f>
        <v/>
      </c>
      <c r="BB148" s="51">
        <f>1/(1+EXP(-BA148))</f>
        <v/>
      </c>
    </row>
    <row r="149" ht="15" customHeight="1" s="35">
      <c r="A149" s="48">
        <f>'4_Seq_Features'!A147</f>
        <v/>
      </c>
      <c r="B149" s="55">
        <f>'4_Seq_Features'!F147</f>
        <v/>
      </c>
      <c r="C149" s="48">
        <f>'4_Seq_Features'!E147</f>
        <v/>
      </c>
      <c r="D149" s="52">
        <f>$U$12*((B149)-$U$5)/$U$6+$U$13</f>
        <v/>
      </c>
      <c r="E149" s="51">
        <f>1/(1+EXP(-D149))</f>
        <v/>
      </c>
      <c r="F149" s="52">
        <f>$V$12*((B149)-$U$5)/$U$6+$V$13</f>
        <v/>
      </c>
      <c r="G149" s="51">
        <f>1/(1+EXP(-F149))</f>
        <v/>
      </c>
      <c r="H149" s="52">
        <f>$W$12*((B149)-$U$5)/$U$6+$W$13</f>
        <v/>
      </c>
      <c r="I149" s="51">
        <f>1/(1+EXP(-H149))</f>
        <v/>
      </c>
      <c r="J149" s="52">
        <f>$X$12*((B149)-$U$5)/$U$6+$X$13</f>
        <v/>
      </c>
      <c r="K149" s="51">
        <f>1/(1+EXP(-J149))</f>
        <v/>
      </c>
      <c r="L149" s="52">
        <f>$Y$12*((B149)-$U$5)/$U$6+$Y$13</f>
        <v/>
      </c>
      <c r="M149" s="51">
        <f>1/(1+EXP(-L149))</f>
        <v/>
      </c>
      <c r="N149" s="52">
        <f>$Z$12*((B149)-$U$5)/$U$6+$Z$13</f>
        <v/>
      </c>
      <c r="O149" s="51">
        <f>1/(1+EXP(-N149))</f>
        <v/>
      </c>
      <c r="P149" s="52">
        <f>$AA$12*((B149)-$U$5)/$U$6+$AA$13</f>
        <v/>
      </c>
      <c r="Q149" s="51">
        <f>1/(1+EXP(-P149))</f>
        <v/>
      </c>
      <c r="R149" s="52">
        <f>$AB$12*((B149)-$U$5)/$U$6+$AB$13</f>
        <v/>
      </c>
      <c r="S149" s="51">
        <f>1/(1+EXP(-R149))</f>
        <v/>
      </c>
      <c r="AI149" s="48">
        <f>'4_Seq_Features'!A147</f>
        <v/>
      </c>
      <c r="AJ149" s="55">
        <f>'4_Seq_Features'!G147</f>
        <v/>
      </c>
      <c r="AK149" s="55">
        <f>'4_Seq_Features'!H147</f>
        <v/>
      </c>
      <c r="AL149" s="48">
        <f>'4_Seq_Features'!E147</f>
        <v/>
      </c>
      <c r="AM149" s="52">
        <f>$BD$14*((AJ149)-$BD$5)/$BD$6+$BD$15*((AK149)-$BD$7)/$BD$8+$BD$16</f>
        <v/>
      </c>
      <c r="AN149" s="51">
        <f>1/(1+EXP(-AM149))</f>
        <v/>
      </c>
      <c r="AO149" s="52">
        <f>$BE$14*((AJ149)-$BD$5)/$BD$6+$BE$15*((AK149)-$BD$7)/$BD$8+$BE$16</f>
        <v/>
      </c>
      <c r="AP149" s="51">
        <f>1/(1+EXP(-AO149))</f>
        <v/>
      </c>
      <c r="AQ149" s="52">
        <f>$BF$14*((AJ149)-$BD$5)/$BD$6+$BF$15*((AK149)-$BD$7)/$BD$8+$BF$16</f>
        <v/>
      </c>
      <c r="AR149" s="51">
        <f>1/(1+EXP(-AQ149))</f>
        <v/>
      </c>
      <c r="AS149" s="52">
        <f>$BG$14*((AJ149)-$BD$5)/$BD$6+$BG$15*((AK149)-$BD$7)/$BD$8+$BG$16</f>
        <v/>
      </c>
      <c r="AT149" s="51">
        <f>1/(1+EXP(-AS149))</f>
        <v/>
      </c>
      <c r="AU149" s="52">
        <f>$BH$14*((AJ149)-$BD$5)/$BD$6+$BH$15*((AK149)-$BD$7)/$BD$8+$BH$16</f>
        <v/>
      </c>
      <c r="AV149" s="51">
        <f>1/(1+EXP(-AU149))</f>
        <v/>
      </c>
      <c r="AW149" s="52">
        <f>$BI$14*((AJ149)-$BD$5)/$BD$6+$BI$15*((AK149)-$BD$7)/$BD$8+$BI$16</f>
        <v/>
      </c>
      <c r="AX149" s="51">
        <f>1/(1+EXP(-AW149))</f>
        <v/>
      </c>
      <c r="AY149" s="52">
        <f>$BJ$14*((AJ149)-$BD$5)/$BD$6+$BJ$15*((AK149)-$BD$7)/$BD$8+$BJ$16</f>
        <v/>
      </c>
      <c r="AZ149" s="51">
        <f>1/(1+EXP(-AY149))</f>
        <v/>
      </c>
      <c r="BA149" s="52">
        <f>$BK$14*((AJ149)-$BD$5)/$BD$6+$BK$15*((AK149)-$BD$7)/$BD$8+$BK$16</f>
        <v/>
      </c>
      <c r="BB149" s="51">
        <f>1/(1+EXP(-BA149))</f>
        <v/>
      </c>
    </row>
    <row r="150" ht="15" customHeight="1" s="35">
      <c r="A150" s="48">
        <f>'4_Seq_Features'!A148</f>
        <v/>
      </c>
      <c r="B150" s="55">
        <f>'4_Seq_Features'!F148</f>
        <v/>
      </c>
      <c r="C150" s="48">
        <f>'4_Seq_Features'!E148</f>
        <v/>
      </c>
      <c r="D150" s="52">
        <f>$U$12*((B150)-$U$5)/$U$6+$U$13</f>
        <v/>
      </c>
      <c r="E150" s="51">
        <f>1/(1+EXP(-D150))</f>
        <v/>
      </c>
      <c r="F150" s="52">
        <f>$V$12*((B150)-$U$5)/$U$6+$V$13</f>
        <v/>
      </c>
      <c r="G150" s="51">
        <f>1/(1+EXP(-F150))</f>
        <v/>
      </c>
      <c r="H150" s="52">
        <f>$W$12*((B150)-$U$5)/$U$6+$W$13</f>
        <v/>
      </c>
      <c r="I150" s="51">
        <f>1/(1+EXP(-H150))</f>
        <v/>
      </c>
      <c r="J150" s="52">
        <f>$X$12*((B150)-$U$5)/$U$6+$X$13</f>
        <v/>
      </c>
      <c r="K150" s="51">
        <f>1/(1+EXP(-J150))</f>
        <v/>
      </c>
      <c r="L150" s="52">
        <f>$Y$12*((B150)-$U$5)/$U$6+$Y$13</f>
        <v/>
      </c>
      <c r="M150" s="51">
        <f>1/(1+EXP(-L150))</f>
        <v/>
      </c>
      <c r="N150" s="52">
        <f>$Z$12*((B150)-$U$5)/$U$6+$Z$13</f>
        <v/>
      </c>
      <c r="O150" s="51">
        <f>1/(1+EXP(-N150))</f>
        <v/>
      </c>
      <c r="P150" s="52">
        <f>$AA$12*((B150)-$U$5)/$U$6+$AA$13</f>
        <v/>
      </c>
      <c r="Q150" s="51">
        <f>1/(1+EXP(-P150))</f>
        <v/>
      </c>
      <c r="R150" s="52">
        <f>$AB$12*((B150)-$U$5)/$U$6+$AB$13</f>
        <v/>
      </c>
      <c r="S150" s="51">
        <f>1/(1+EXP(-R150))</f>
        <v/>
      </c>
      <c r="AI150" s="48">
        <f>'4_Seq_Features'!A148</f>
        <v/>
      </c>
      <c r="AJ150" s="55">
        <f>'4_Seq_Features'!G148</f>
        <v/>
      </c>
      <c r="AK150" s="55">
        <f>'4_Seq_Features'!H148</f>
        <v/>
      </c>
      <c r="AL150" s="48">
        <f>'4_Seq_Features'!E148</f>
        <v/>
      </c>
      <c r="AM150" s="52">
        <f>$BD$14*((AJ150)-$BD$5)/$BD$6+$BD$15*((AK150)-$BD$7)/$BD$8+$BD$16</f>
        <v/>
      </c>
      <c r="AN150" s="51">
        <f>1/(1+EXP(-AM150))</f>
        <v/>
      </c>
      <c r="AO150" s="52">
        <f>$BE$14*((AJ150)-$BD$5)/$BD$6+$BE$15*((AK150)-$BD$7)/$BD$8+$BE$16</f>
        <v/>
      </c>
      <c r="AP150" s="51">
        <f>1/(1+EXP(-AO150))</f>
        <v/>
      </c>
      <c r="AQ150" s="52">
        <f>$BF$14*((AJ150)-$BD$5)/$BD$6+$BF$15*((AK150)-$BD$7)/$BD$8+$BF$16</f>
        <v/>
      </c>
      <c r="AR150" s="51">
        <f>1/(1+EXP(-AQ150))</f>
        <v/>
      </c>
      <c r="AS150" s="52">
        <f>$BG$14*((AJ150)-$BD$5)/$BD$6+$BG$15*((AK150)-$BD$7)/$BD$8+$BG$16</f>
        <v/>
      </c>
      <c r="AT150" s="51">
        <f>1/(1+EXP(-AS150))</f>
        <v/>
      </c>
      <c r="AU150" s="52">
        <f>$BH$14*((AJ150)-$BD$5)/$BD$6+$BH$15*((AK150)-$BD$7)/$BD$8+$BH$16</f>
        <v/>
      </c>
      <c r="AV150" s="51">
        <f>1/(1+EXP(-AU150))</f>
        <v/>
      </c>
      <c r="AW150" s="52">
        <f>$BI$14*((AJ150)-$BD$5)/$BD$6+$BI$15*((AK150)-$BD$7)/$BD$8+$BI$16</f>
        <v/>
      </c>
      <c r="AX150" s="51">
        <f>1/(1+EXP(-AW150))</f>
        <v/>
      </c>
      <c r="AY150" s="52">
        <f>$BJ$14*((AJ150)-$BD$5)/$BD$6+$BJ$15*((AK150)-$BD$7)/$BD$8+$BJ$16</f>
        <v/>
      </c>
      <c r="AZ150" s="51">
        <f>1/(1+EXP(-AY150))</f>
        <v/>
      </c>
      <c r="BA150" s="52">
        <f>$BK$14*((AJ150)-$BD$5)/$BD$6+$BK$15*((AK150)-$BD$7)/$BD$8+$BK$16</f>
        <v/>
      </c>
      <c r="BB150" s="51">
        <f>1/(1+EXP(-BA150))</f>
        <v/>
      </c>
    </row>
    <row r="151" ht="15" customHeight="1" s="35">
      <c r="A151" s="48">
        <f>'4_Seq_Features'!A149</f>
        <v/>
      </c>
      <c r="B151" s="55">
        <f>'4_Seq_Features'!F149</f>
        <v/>
      </c>
      <c r="C151" s="48">
        <f>'4_Seq_Features'!E149</f>
        <v/>
      </c>
      <c r="D151" s="52">
        <f>$U$12*((B151)-$U$5)/$U$6+$U$13</f>
        <v/>
      </c>
      <c r="E151" s="51">
        <f>1/(1+EXP(-D151))</f>
        <v/>
      </c>
      <c r="F151" s="52">
        <f>$V$12*((B151)-$U$5)/$U$6+$V$13</f>
        <v/>
      </c>
      <c r="G151" s="51">
        <f>1/(1+EXP(-F151))</f>
        <v/>
      </c>
      <c r="H151" s="52">
        <f>$W$12*((B151)-$U$5)/$U$6+$W$13</f>
        <v/>
      </c>
      <c r="I151" s="51">
        <f>1/(1+EXP(-H151))</f>
        <v/>
      </c>
      <c r="J151" s="52">
        <f>$X$12*((B151)-$U$5)/$U$6+$X$13</f>
        <v/>
      </c>
      <c r="K151" s="51">
        <f>1/(1+EXP(-J151))</f>
        <v/>
      </c>
      <c r="L151" s="52">
        <f>$Y$12*((B151)-$U$5)/$U$6+$Y$13</f>
        <v/>
      </c>
      <c r="M151" s="51">
        <f>1/(1+EXP(-L151))</f>
        <v/>
      </c>
      <c r="N151" s="52">
        <f>$Z$12*((B151)-$U$5)/$U$6+$Z$13</f>
        <v/>
      </c>
      <c r="O151" s="51">
        <f>1/(1+EXP(-N151))</f>
        <v/>
      </c>
      <c r="P151" s="52">
        <f>$AA$12*((B151)-$U$5)/$U$6+$AA$13</f>
        <v/>
      </c>
      <c r="Q151" s="51">
        <f>1/(1+EXP(-P151))</f>
        <v/>
      </c>
      <c r="R151" s="52">
        <f>$AB$12*((B151)-$U$5)/$U$6+$AB$13</f>
        <v/>
      </c>
      <c r="S151" s="51">
        <f>1/(1+EXP(-R151))</f>
        <v/>
      </c>
      <c r="AI151" s="48">
        <f>'4_Seq_Features'!A149</f>
        <v/>
      </c>
      <c r="AJ151" s="55">
        <f>'4_Seq_Features'!G149</f>
        <v/>
      </c>
      <c r="AK151" s="55">
        <f>'4_Seq_Features'!H149</f>
        <v/>
      </c>
      <c r="AL151" s="48">
        <f>'4_Seq_Features'!E149</f>
        <v/>
      </c>
      <c r="AM151" s="52">
        <f>$BD$14*((AJ151)-$BD$5)/$BD$6+$BD$15*((AK151)-$BD$7)/$BD$8+$BD$16</f>
        <v/>
      </c>
      <c r="AN151" s="51">
        <f>1/(1+EXP(-AM151))</f>
        <v/>
      </c>
      <c r="AO151" s="52">
        <f>$BE$14*((AJ151)-$BD$5)/$BD$6+$BE$15*((AK151)-$BD$7)/$BD$8+$BE$16</f>
        <v/>
      </c>
      <c r="AP151" s="51">
        <f>1/(1+EXP(-AO151))</f>
        <v/>
      </c>
      <c r="AQ151" s="52">
        <f>$BF$14*((AJ151)-$BD$5)/$BD$6+$BF$15*((AK151)-$BD$7)/$BD$8+$BF$16</f>
        <v/>
      </c>
      <c r="AR151" s="51">
        <f>1/(1+EXP(-AQ151))</f>
        <v/>
      </c>
      <c r="AS151" s="52">
        <f>$BG$14*((AJ151)-$BD$5)/$BD$6+$BG$15*((AK151)-$BD$7)/$BD$8+$BG$16</f>
        <v/>
      </c>
      <c r="AT151" s="51">
        <f>1/(1+EXP(-AS151))</f>
        <v/>
      </c>
      <c r="AU151" s="52">
        <f>$BH$14*((AJ151)-$BD$5)/$BD$6+$BH$15*((AK151)-$BD$7)/$BD$8+$BH$16</f>
        <v/>
      </c>
      <c r="AV151" s="51">
        <f>1/(1+EXP(-AU151))</f>
        <v/>
      </c>
      <c r="AW151" s="52">
        <f>$BI$14*((AJ151)-$BD$5)/$BD$6+$BI$15*((AK151)-$BD$7)/$BD$8+$BI$16</f>
        <v/>
      </c>
      <c r="AX151" s="51">
        <f>1/(1+EXP(-AW151))</f>
        <v/>
      </c>
      <c r="AY151" s="52">
        <f>$BJ$14*((AJ151)-$BD$5)/$BD$6+$BJ$15*((AK151)-$BD$7)/$BD$8+$BJ$16</f>
        <v/>
      </c>
      <c r="AZ151" s="51">
        <f>1/(1+EXP(-AY151))</f>
        <v/>
      </c>
      <c r="BA151" s="52">
        <f>$BK$14*((AJ151)-$BD$5)/$BD$6+$BK$15*((AK151)-$BD$7)/$BD$8+$BK$16</f>
        <v/>
      </c>
      <c r="BB151" s="51">
        <f>1/(1+EXP(-BA151))</f>
        <v/>
      </c>
    </row>
    <row r="152" ht="15" customHeight="1" s="35">
      <c r="A152" s="48">
        <f>'4_Seq_Features'!A150</f>
        <v/>
      </c>
      <c r="B152" s="55">
        <f>'4_Seq_Features'!F150</f>
        <v/>
      </c>
      <c r="C152" s="48">
        <f>'4_Seq_Features'!E150</f>
        <v/>
      </c>
      <c r="D152" s="52">
        <f>$U$12*((B152)-$U$5)/$U$6+$U$13</f>
        <v/>
      </c>
      <c r="E152" s="51">
        <f>1/(1+EXP(-D152))</f>
        <v/>
      </c>
      <c r="F152" s="52">
        <f>$V$12*((B152)-$U$5)/$U$6+$V$13</f>
        <v/>
      </c>
      <c r="G152" s="51">
        <f>1/(1+EXP(-F152))</f>
        <v/>
      </c>
      <c r="H152" s="52">
        <f>$W$12*((B152)-$U$5)/$U$6+$W$13</f>
        <v/>
      </c>
      <c r="I152" s="51">
        <f>1/(1+EXP(-H152))</f>
        <v/>
      </c>
      <c r="J152" s="52">
        <f>$X$12*((B152)-$U$5)/$U$6+$X$13</f>
        <v/>
      </c>
      <c r="K152" s="51">
        <f>1/(1+EXP(-J152))</f>
        <v/>
      </c>
      <c r="L152" s="52">
        <f>$Y$12*((B152)-$U$5)/$U$6+$Y$13</f>
        <v/>
      </c>
      <c r="M152" s="51">
        <f>1/(1+EXP(-L152))</f>
        <v/>
      </c>
      <c r="N152" s="52">
        <f>$Z$12*((B152)-$U$5)/$U$6+$Z$13</f>
        <v/>
      </c>
      <c r="O152" s="51">
        <f>1/(1+EXP(-N152))</f>
        <v/>
      </c>
      <c r="P152" s="52">
        <f>$AA$12*((B152)-$U$5)/$U$6+$AA$13</f>
        <v/>
      </c>
      <c r="Q152" s="51">
        <f>1/(1+EXP(-P152))</f>
        <v/>
      </c>
      <c r="R152" s="52">
        <f>$AB$12*((B152)-$U$5)/$U$6+$AB$13</f>
        <v/>
      </c>
      <c r="S152" s="51">
        <f>1/(1+EXP(-R152))</f>
        <v/>
      </c>
      <c r="AI152" s="48">
        <f>'4_Seq_Features'!A150</f>
        <v/>
      </c>
      <c r="AJ152" s="55">
        <f>'4_Seq_Features'!G150</f>
        <v/>
      </c>
      <c r="AK152" s="55">
        <f>'4_Seq_Features'!H150</f>
        <v/>
      </c>
      <c r="AL152" s="48">
        <f>'4_Seq_Features'!E150</f>
        <v/>
      </c>
      <c r="AM152" s="52">
        <f>$BD$14*((AJ152)-$BD$5)/$BD$6+$BD$15*((AK152)-$BD$7)/$BD$8+$BD$16</f>
        <v/>
      </c>
      <c r="AN152" s="51">
        <f>1/(1+EXP(-AM152))</f>
        <v/>
      </c>
      <c r="AO152" s="52">
        <f>$BE$14*((AJ152)-$BD$5)/$BD$6+$BE$15*((AK152)-$BD$7)/$BD$8+$BE$16</f>
        <v/>
      </c>
      <c r="AP152" s="51">
        <f>1/(1+EXP(-AO152))</f>
        <v/>
      </c>
      <c r="AQ152" s="52">
        <f>$BF$14*((AJ152)-$BD$5)/$BD$6+$BF$15*((AK152)-$BD$7)/$BD$8+$BF$16</f>
        <v/>
      </c>
      <c r="AR152" s="51">
        <f>1/(1+EXP(-AQ152))</f>
        <v/>
      </c>
      <c r="AS152" s="52">
        <f>$BG$14*((AJ152)-$BD$5)/$BD$6+$BG$15*((AK152)-$BD$7)/$BD$8+$BG$16</f>
        <v/>
      </c>
      <c r="AT152" s="51">
        <f>1/(1+EXP(-AS152))</f>
        <v/>
      </c>
      <c r="AU152" s="52">
        <f>$BH$14*((AJ152)-$BD$5)/$BD$6+$BH$15*((AK152)-$BD$7)/$BD$8+$BH$16</f>
        <v/>
      </c>
      <c r="AV152" s="51">
        <f>1/(1+EXP(-AU152))</f>
        <v/>
      </c>
      <c r="AW152" s="52">
        <f>$BI$14*((AJ152)-$BD$5)/$BD$6+$BI$15*((AK152)-$BD$7)/$BD$8+$BI$16</f>
        <v/>
      </c>
      <c r="AX152" s="51">
        <f>1/(1+EXP(-AW152))</f>
        <v/>
      </c>
      <c r="AY152" s="52">
        <f>$BJ$14*((AJ152)-$BD$5)/$BD$6+$BJ$15*((AK152)-$BD$7)/$BD$8+$BJ$16</f>
        <v/>
      </c>
      <c r="AZ152" s="51">
        <f>1/(1+EXP(-AY152))</f>
        <v/>
      </c>
      <c r="BA152" s="52">
        <f>$BK$14*((AJ152)-$BD$5)/$BD$6+$BK$15*((AK152)-$BD$7)/$BD$8+$BK$16</f>
        <v/>
      </c>
      <c r="BB152" s="51">
        <f>1/(1+EXP(-BA152))</f>
        <v/>
      </c>
    </row>
    <row r="153" ht="15" customHeight="1" s="35">
      <c r="A153" s="48">
        <f>'4_Seq_Features'!A151</f>
        <v/>
      </c>
      <c r="B153" s="55">
        <f>'4_Seq_Features'!F151</f>
        <v/>
      </c>
      <c r="C153" s="48">
        <f>'4_Seq_Features'!E151</f>
        <v/>
      </c>
      <c r="D153" s="52">
        <f>$U$12*((B153)-$U$5)/$U$6+$U$13</f>
        <v/>
      </c>
      <c r="E153" s="51">
        <f>1/(1+EXP(-D153))</f>
        <v/>
      </c>
      <c r="F153" s="52">
        <f>$V$12*((B153)-$U$5)/$U$6+$V$13</f>
        <v/>
      </c>
      <c r="G153" s="51">
        <f>1/(1+EXP(-F153))</f>
        <v/>
      </c>
      <c r="H153" s="52">
        <f>$W$12*((B153)-$U$5)/$U$6+$W$13</f>
        <v/>
      </c>
      <c r="I153" s="51">
        <f>1/(1+EXP(-H153))</f>
        <v/>
      </c>
      <c r="J153" s="52">
        <f>$X$12*((B153)-$U$5)/$U$6+$X$13</f>
        <v/>
      </c>
      <c r="K153" s="51">
        <f>1/(1+EXP(-J153))</f>
        <v/>
      </c>
      <c r="L153" s="52">
        <f>$Y$12*((B153)-$U$5)/$U$6+$Y$13</f>
        <v/>
      </c>
      <c r="M153" s="51">
        <f>1/(1+EXP(-L153))</f>
        <v/>
      </c>
      <c r="N153" s="52">
        <f>$Z$12*((B153)-$U$5)/$U$6+$Z$13</f>
        <v/>
      </c>
      <c r="O153" s="51">
        <f>1/(1+EXP(-N153))</f>
        <v/>
      </c>
      <c r="P153" s="52">
        <f>$AA$12*((B153)-$U$5)/$U$6+$AA$13</f>
        <v/>
      </c>
      <c r="Q153" s="51">
        <f>1/(1+EXP(-P153))</f>
        <v/>
      </c>
      <c r="R153" s="52">
        <f>$AB$12*((B153)-$U$5)/$U$6+$AB$13</f>
        <v/>
      </c>
      <c r="S153" s="51">
        <f>1/(1+EXP(-R153))</f>
        <v/>
      </c>
      <c r="AI153" s="48">
        <f>'4_Seq_Features'!A151</f>
        <v/>
      </c>
      <c r="AJ153" s="55">
        <f>'4_Seq_Features'!G151</f>
        <v/>
      </c>
      <c r="AK153" s="55">
        <f>'4_Seq_Features'!H151</f>
        <v/>
      </c>
      <c r="AL153" s="48">
        <f>'4_Seq_Features'!E151</f>
        <v/>
      </c>
      <c r="AM153" s="52">
        <f>$BD$14*((AJ153)-$BD$5)/$BD$6+$BD$15*((AK153)-$BD$7)/$BD$8+$BD$16</f>
        <v/>
      </c>
      <c r="AN153" s="51">
        <f>1/(1+EXP(-AM153))</f>
        <v/>
      </c>
      <c r="AO153" s="52">
        <f>$BE$14*((AJ153)-$BD$5)/$BD$6+$BE$15*((AK153)-$BD$7)/$BD$8+$BE$16</f>
        <v/>
      </c>
      <c r="AP153" s="51">
        <f>1/(1+EXP(-AO153))</f>
        <v/>
      </c>
      <c r="AQ153" s="52">
        <f>$BF$14*((AJ153)-$BD$5)/$BD$6+$BF$15*((AK153)-$BD$7)/$BD$8+$BF$16</f>
        <v/>
      </c>
      <c r="AR153" s="51">
        <f>1/(1+EXP(-AQ153))</f>
        <v/>
      </c>
      <c r="AS153" s="52">
        <f>$BG$14*((AJ153)-$BD$5)/$BD$6+$BG$15*((AK153)-$BD$7)/$BD$8+$BG$16</f>
        <v/>
      </c>
      <c r="AT153" s="51">
        <f>1/(1+EXP(-AS153))</f>
        <v/>
      </c>
      <c r="AU153" s="52">
        <f>$BH$14*((AJ153)-$BD$5)/$BD$6+$BH$15*((AK153)-$BD$7)/$BD$8+$BH$16</f>
        <v/>
      </c>
      <c r="AV153" s="51">
        <f>1/(1+EXP(-AU153))</f>
        <v/>
      </c>
      <c r="AW153" s="52">
        <f>$BI$14*((AJ153)-$BD$5)/$BD$6+$BI$15*((AK153)-$BD$7)/$BD$8+$BI$16</f>
        <v/>
      </c>
      <c r="AX153" s="51">
        <f>1/(1+EXP(-AW153))</f>
        <v/>
      </c>
      <c r="AY153" s="52">
        <f>$BJ$14*((AJ153)-$BD$5)/$BD$6+$BJ$15*((AK153)-$BD$7)/$BD$8+$BJ$16</f>
        <v/>
      </c>
      <c r="AZ153" s="51">
        <f>1/(1+EXP(-AY153))</f>
        <v/>
      </c>
      <c r="BA153" s="52">
        <f>$BK$14*((AJ153)-$BD$5)/$BD$6+$BK$15*((AK153)-$BD$7)/$BD$8+$BK$16</f>
        <v/>
      </c>
      <c r="BB153" s="51">
        <f>1/(1+EXP(-BA153))</f>
        <v/>
      </c>
    </row>
    <row r="154" ht="15" customHeight="1" s="35">
      <c r="A154" s="48">
        <f>'4_Seq_Features'!A152</f>
        <v/>
      </c>
      <c r="B154" s="55">
        <f>'4_Seq_Features'!F152</f>
        <v/>
      </c>
      <c r="C154" s="48">
        <f>'4_Seq_Features'!E152</f>
        <v/>
      </c>
      <c r="D154" s="52">
        <f>$U$12*((B154)-$U$5)/$U$6+$U$13</f>
        <v/>
      </c>
      <c r="E154" s="51">
        <f>1/(1+EXP(-D154))</f>
        <v/>
      </c>
      <c r="F154" s="52">
        <f>$V$12*((B154)-$U$5)/$U$6+$V$13</f>
        <v/>
      </c>
      <c r="G154" s="51">
        <f>1/(1+EXP(-F154))</f>
        <v/>
      </c>
      <c r="H154" s="52">
        <f>$W$12*((B154)-$U$5)/$U$6+$W$13</f>
        <v/>
      </c>
      <c r="I154" s="51">
        <f>1/(1+EXP(-H154))</f>
        <v/>
      </c>
      <c r="J154" s="52">
        <f>$X$12*((B154)-$U$5)/$U$6+$X$13</f>
        <v/>
      </c>
      <c r="K154" s="51">
        <f>1/(1+EXP(-J154))</f>
        <v/>
      </c>
      <c r="L154" s="52">
        <f>$Y$12*((B154)-$U$5)/$U$6+$Y$13</f>
        <v/>
      </c>
      <c r="M154" s="51">
        <f>1/(1+EXP(-L154))</f>
        <v/>
      </c>
      <c r="N154" s="52">
        <f>$Z$12*((B154)-$U$5)/$U$6+$Z$13</f>
        <v/>
      </c>
      <c r="O154" s="51">
        <f>1/(1+EXP(-N154))</f>
        <v/>
      </c>
      <c r="P154" s="52">
        <f>$AA$12*((B154)-$U$5)/$U$6+$AA$13</f>
        <v/>
      </c>
      <c r="Q154" s="51">
        <f>1/(1+EXP(-P154))</f>
        <v/>
      </c>
      <c r="R154" s="52">
        <f>$AB$12*((B154)-$U$5)/$U$6+$AB$13</f>
        <v/>
      </c>
      <c r="S154" s="51">
        <f>1/(1+EXP(-R154))</f>
        <v/>
      </c>
      <c r="AI154" s="48">
        <f>'4_Seq_Features'!A152</f>
        <v/>
      </c>
      <c r="AJ154" s="55">
        <f>'4_Seq_Features'!G152</f>
        <v/>
      </c>
      <c r="AK154" s="55">
        <f>'4_Seq_Features'!H152</f>
        <v/>
      </c>
      <c r="AL154" s="48">
        <f>'4_Seq_Features'!E152</f>
        <v/>
      </c>
      <c r="AM154" s="52">
        <f>$BD$14*((AJ154)-$BD$5)/$BD$6+$BD$15*((AK154)-$BD$7)/$BD$8+$BD$16</f>
        <v/>
      </c>
      <c r="AN154" s="51">
        <f>1/(1+EXP(-AM154))</f>
        <v/>
      </c>
      <c r="AO154" s="52">
        <f>$BE$14*((AJ154)-$BD$5)/$BD$6+$BE$15*((AK154)-$BD$7)/$BD$8+$BE$16</f>
        <v/>
      </c>
      <c r="AP154" s="51">
        <f>1/(1+EXP(-AO154))</f>
        <v/>
      </c>
      <c r="AQ154" s="52">
        <f>$BF$14*((AJ154)-$BD$5)/$BD$6+$BF$15*((AK154)-$BD$7)/$BD$8+$BF$16</f>
        <v/>
      </c>
      <c r="AR154" s="51">
        <f>1/(1+EXP(-AQ154))</f>
        <v/>
      </c>
      <c r="AS154" s="52">
        <f>$BG$14*((AJ154)-$BD$5)/$BD$6+$BG$15*((AK154)-$BD$7)/$BD$8+$BG$16</f>
        <v/>
      </c>
      <c r="AT154" s="51">
        <f>1/(1+EXP(-AS154))</f>
        <v/>
      </c>
      <c r="AU154" s="52">
        <f>$BH$14*((AJ154)-$BD$5)/$BD$6+$BH$15*((AK154)-$BD$7)/$BD$8+$BH$16</f>
        <v/>
      </c>
      <c r="AV154" s="51">
        <f>1/(1+EXP(-AU154))</f>
        <v/>
      </c>
      <c r="AW154" s="52">
        <f>$BI$14*((AJ154)-$BD$5)/$BD$6+$BI$15*((AK154)-$BD$7)/$BD$8+$BI$16</f>
        <v/>
      </c>
      <c r="AX154" s="51">
        <f>1/(1+EXP(-AW154))</f>
        <v/>
      </c>
      <c r="AY154" s="52">
        <f>$BJ$14*((AJ154)-$BD$5)/$BD$6+$BJ$15*((AK154)-$BD$7)/$BD$8+$BJ$16</f>
        <v/>
      </c>
      <c r="AZ154" s="51">
        <f>1/(1+EXP(-AY154))</f>
        <v/>
      </c>
      <c r="BA154" s="52">
        <f>$BK$14*((AJ154)-$BD$5)/$BD$6+$BK$15*((AK154)-$BD$7)/$BD$8+$BK$16</f>
        <v/>
      </c>
      <c r="BB154" s="51">
        <f>1/(1+EXP(-BA154))</f>
        <v/>
      </c>
    </row>
    <row r="155" ht="15" customHeight="1" s="35">
      <c r="A155" s="48">
        <f>'4_Seq_Features'!A153</f>
        <v/>
      </c>
      <c r="B155" s="55">
        <f>'4_Seq_Features'!F153</f>
        <v/>
      </c>
      <c r="C155" s="48">
        <f>'4_Seq_Features'!E153</f>
        <v/>
      </c>
      <c r="D155" s="52">
        <f>$U$12*((B155)-$U$5)/$U$6+$U$13</f>
        <v/>
      </c>
      <c r="E155" s="51">
        <f>1/(1+EXP(-D155))</f>
        <v/>
      </c>
      <c r="F155" s="52">
        <f>$V$12*((B155)-$U$5)/$U$6+$V$13</f>
        <v/>
      </c>
      <c r="G155" s="51">
        <f>1/(1+EXP(-F155))</f>
        <v/>
      </c>
      <c r="H155" s="52">
        <f>$W$12*((B155)-$U$5)/$U$6+$W$13</f>
        <v/>
      </c>
      <c r="I155" s="51">
        <f>1/(1+EXP(-H155))</f>
        <v/>
      </c>
      <c r="J155" s="52">
        <f>$X$12*((B155)-$U$5)/$U$6+$X$13</f>
        <v/>
      </c>
      <c r="K155" s="51">
        <f>1/(1+EXP(-J155))</f>
        <v/>
      </c>
      <c r="L155" s="52">
        <f>$Y$12*((B155)-$U$5)/$U$6+$Y$13</f>
        <v/>
      </c>
      <c r="M155" s="51">
        <f>1/(1+EXP(-L155))</f>
        <v/>
      </c>
      <c r="N155" s="52">
        <f>$Z$12*((B155)-$U$5)/$U$6+$Z$13</f>
        <v/>
      </c>
      <c r="O155" s="51">
        <f>1/(1+EXP(-N155))</f>
        <v/>
      </c>
      <c r="P155" s="52">
        <f>$AA$12*((B155)-$U$5)/$U$6+$AA$13</f>
        <v/>
      </c>
      <c r="Q155" s="51">
        <f>1/(1+EXP(-P155))</f>
        <v/>
      </c>
      <c r="R155" s="52">
        <f>$AB$12*((B155)-$U$5)/$U$6+$AB$13</f>
        <v/>
      </c>
      <c r="S155" s="51">
        <f>1/(1+EXP(-R155))</f>
        <v/>
      </c>
      <c r="AI155" s="48">
        <f>'4_Seq_Features'!A153</f>
        <v/>
      </c>
      <c r="AJ155" s="55">
        <f>'4_Seq_Features'!G153</f>
        <v/>
      </c>
      <c r="AK155" s="55">
        <f>'4_Seq_Features'!H153</f>
        <v/>
      </c>
      <c r="AL155" s="48">
        <f>'4_Seq_Features'!E153</f>
        <v/>
      </c>
      <c r="AM155" s="52">
        <f>$BD$14*((AJ155)-$BD$5)/$BD$6+$BD$15*((AK155)-$BD$7)/$BD$8+$BD$16</f>
        <v/>
      </c>
      <c r="AN155" s="51">
        <f>1/(1+EXP(-AM155))</f>
        <v/>
      </c>
      <c r="AO155" s="52">
        <f>$BE$14*((AJ155)-$BD$5)/$BD$6+$BE$15*((AK155)-$BD$7)/$BD$8+$BE$16</f>
        <v/>
      </c>
      <c r="AP155" s="51">
        <f>1/(1+EXP(-AO155))</f>
        <v/>
      </c>
      <c r="AQ155" s="52">
        <f>$BF$14*((AJ155)-$BD$5)/$BD$6+$BF$15*((AK155)-$BD$7)/$BD$8+$BF$16</f>
        <v/>
      </c>
      <c r="AR155" s="51">
        <f>1/(1+EXP(-AQ155))</f>
        <v/>
      </c>
      <c r="AS155" s="52">
        <f>$BG$14*((AJ155)-$BD$5)/$BD$6+$BG$15*((AK155)-$BD$7)/$BD$8+$BG$16</f>
        <v/>
      </c>
      <c r="AT155" s="51">
        <f>1/(1+EXP(-AS155))</f>
        <v/>
      </c>
      <c r="AU155" s="52">
        <f>$BH$14*((AJ155)-$BD$5)/$BD$6+$BH$15*((AK155)-$BD$7)/$BD$8+$BH$16</f>
        <v/>
      </c>
      <c r="AV155" s="51">
        <f>1/(1+EXP(-AU155))</f>
        <v/>
      </c>
      <c r="AW155" s="52">
        <f>$BI$14*((AJ155)-$BD$5)/$BD$6+$BI$15*((AK155)-$BD$7)/$BD$8+$BI$16</f>
        <v/>
      </c>
      <c r="AX155" s="51">
        <f>1/(1+EXP(-AW155))</f>
        <v/>
      </c>
      <c r="AY155" s="52">
        <f>$BJ$14*((AJ155)-$BD$5)/$BD$6+$BJ$15*((AK155)-$BD$7)/$BD$8+$BJ$16</f>
        <v/>
      </c>
      <c r="AZ155" s="51">
        <f>1/(1+EXP(-AY155))</f>
        <v/>
      </c>
      <c r="BA155" s="52">
        <f>$BK$14*((AJ155)-$BD$5)/$BD$6+$BK$15*((AK155)-$BD$7)/$BD$8+$BK$16</f>
        <v/>
      </c>
      <c r="BB155" s="51">
        <f>1/(1+EXP(-BA155))</f>
        <v/>
      </c>
    </row>
    <row r="156" ht="15" customHeight="1" s="35">
      <c r="A156" s="48">
        <f>'4_Seq_Features'!A154</f>
        <v/>
      </c>
      <c r="B156" s="55">
        <f>'4_Seq_Features'!F154</f>
        <v/>
      </c>
      <c r="C156" s="48">
        <f>'4_Seq_Features'!E154</f>
        <v/>
      </c>
      <c r="D156" s="52">
        <f>$U$12*((B156)-$U$5)/$U$6+$U$13</f>
        <v/>
      </c>
      <c r="E156" s="51">
        <f>1/(1+EXP(-D156))</f>
        <v/>
      </c>
      <c r="F156" s="52">
        <f>$V$12*((B156)-$U$5)/$U$6+$V$13</f>
        <v/>
      </c>
      <c r="G156" s="51">
        <f>1/(1+EXP(-F156))</f>
        <v/>
      </c>
      <c r="H156" s="52">
        <f>$W$12*((B156)-$U$5)/$U$6+$W$13</f>
        <v/>
      </c>
      <c r="I156" s="51">
        <f>1/(1+EXP(-H156))</f>
        <v/>
      </c>
      <c r="J156" s="52">
        <f>$X$12*((B156)-$U$5)/$U$6+$X$13</f>
        <v/>
      </c>
      <c r="K156" s="51">
        <f>1/(1+EXP(-J156))</f>
        <v/>
      </c>
      <c r="L156" s="52">
        <f>$Y$12*((B156)-$U$5)/$U$6+$Y$13</f>
        <v/>
      </c>
      <c r="M156" s="51">
        <f>1/(1+EXP(-L156))</f>
        <v/>
      </c>
      <c r="N156" s="52">
        <f>$Z$12*((B156)-$U$5)/$U$6+$Z$13</f>
        <v/>
      </c>
      <c r="O156" s="51">
        <f>1/(1+EXP(-N156))</f>
        <v/>
      </c>
      <c r="P156" s="52">
        <f>$AA$12*((B156)-$U$5)/$U$6+$AA$13</f>
        <v/>
      </c>
      <c r="Q156" s="51">
        <f>1/(1+EXP(-P156))</f>
        <v/>
      </c>
      <c r="R156" s="52">
        <f>$AB$12*((B156)-$U$5)/$U$6+$AB$13</f>
        <v/>
      </c>
      <c r="S156" s="51">
        <f>1/(1+EXP(-R156))</f>
        <v/>
      </c>
      <c r="AI156" s="48">
        <f>'4_Seq_Features'!A154</f>
        <v/>
      </c>
      <c r="AJ156" s="55">
        <f>'4_Seq_Features'!G154</f>
        <v/>
      </c>
      <c r="AK156" s="55">
        <f>'4_Seq_Features'!H154</f>
        <v/>
      </c>
      <c r="AL156" s="48">
        <f>'4_Seq_Features'!E154</f>
        <v/>
      </c>
      <c r="AM156" s="52">
        <f>$BD$14*((AJ156)-$BD$5)/$BD$6+$BD$15*((AK156)-$BD$7)/$BD$8+$BD$16</f>
        <v/>
      </c>
      <c r="AN156" s="51">
        <f>1/(1+EXP(-AM156))</f>
        <v/>
      </c>
      <c r="AO156" s="52">
        <f>$BE$14*((AJ156)-$BD$5)/$BD$6+$BE$15*((AK156)-$BD$7)/$BD$8+$BE$16</f>
        <v/>
      </c>
      <c r="AP156" s="51">
        <f>1/(1+EXP(-AO156))</f>
        <v/>
      </c>
      <c r="AQ156" s="52">
        <f>$BF$14*((AJ156)-$BD$5)/$BD$6+$BF$15*((AK156)-$BD$7)/$BD$8+$BF$16</f>
        <v/>
      </c>
      <c r="AR156" s="51">
        <f>1/(1+EXP(-AQ156))</f>
        <v/>
      </c>
      <c r="AS156" s="52">
        <f>$BG$14*((AJ156)-$BD$5)/$BD$6+$BG$15*((AK156)-$BD$7)/$BD$8+$BG$16</f>
        <v/>
      </c>
      <c r="AT156" s="51">
        <f>1/(1+EXP(-AS156))</f>
        <v/>
      </c>
      <c r="AU156" s="52">
        <f>$BH$14*((AJ156)-$BD$5)/$BD$6+$BH$15*((AK156)-$BD$7)/$BD$8+$BH$16</f>
        <v/>
      </c>
      <c r="AV156" s="51">
        <f>1/(1+EXP(-AU156))</f>
        <v/>
      </c>
      <c r="AW156" s="52">
        <f>$BI$14*((AJ156)-$BD$5)/$BD$6+$BI$15*((AK156)-$BD$7)/$BD$8+$BI$16</f>
        <v/>
      </c>
      <c r="AX156" s="51">
        <f>1/(1+EXP(-AW156))</f>
        <v/>
      </c>
      <c r="AY156" s="52">
        <f>$BJ$14*((AJ156)-$BD$5)/$BD$6+$BJ$15*((AK156)-$BD$7)/$BD$8+$BJ$16</f>
        <v/>
      </c>
      <c r="AZ156" s="51">
        <f>1/(1+EXP(-AY156))</f>
        <v/>
      </c>
      <c r="BA156" s="52">
        <f>$BK$14*((AJ156)-$BD$5)/$BD$6+$BK$15*((AK156)-$BD$7)/$BD$8+$BK$16</f>
        <v/>
      </c>
      <c r="BB156" s="51">
        <f>1/(1+EXP(-BA156))</f>
        <v/>
      </c>
    </row>
    <row r="157" ht="15" customHeight="1" s="35">
      <c r="A157" s="48">
        <f>'4_Seq_Features'!A155</f>
        <v/>
      </c>
      <c r="B157" s="55">
        <f>'4_Seq_Features'!F155</f>
        <v/>
      </c>
      <c r="C157" s="48">
        <f>'4_Seq_Features'!E155</f>
        <v/>
      </c>
      <c r="D157" s="52">
        <f>$U$12*((B157)-$U$5)/$U$6+$U$13</f>
        <v/>
      </c>
      <c r="E157" s="51">
        <f>1/(1+EXP(-D157))</f>
        <v/>
      </c>
      <c r="F157" s="52">
        <f>$V$12*((B157)-$U$5)/$U$6+$V$13</f>
        <v/>
      </c>
      <c r="G157" s="51">
        <f>1/(1+EXP(-F157))</f>
        <v/>
      </c>
      <c r="H157" s="52">
        <f>$W$12*((B157)-$U$5)/$U$6+$W$13</f>
        <v/>
      </c>
      <c r="I157" s="51">
        <f>1/(1+EXP(-H157))</f>
        <v/>
      </c>
      <c r="J157" s="52">
        <f>$X$12*((B157)-$U$5)/$U$6+$X$13</f>
        <v/>
      </c>
      <c r="K157" s="51">
        <f>1/(1+EXP(-J157))</f>
        <v/>
      </c>
      <c r="L157" s="52">
        <f>$Y$12*((B157)-$U$5)/$U$6+$Y$13</f>
        <v/>
      </c>
      <c r="M157" s="51">
        <f>1/(1+EXP(-L157))</f>
        <v/>
      </c>
      <c r="N157" s="52">
        <f>$Z$12*((B157)-$U$5)/$U$6+$Z$13</f>
        <v/>
      </c>
      <c r="O157" s="51">
        <f>1/(1+EXP(-N157))</f>
        <v/>
      </c>
      <c r="P157" s="52">
        <f>$AA$12*((B157)-$U$5)/$U$6+$AA$13</f>
        <v/>
      </c>
      <c r="Q157" s="51">
        <f>1/(1+EXP(-P157))</f>
        <v/>
      </c>
      <c r="R157" s="52">
        <f>$AB$12*((B157)-$U$5)/$U$6+$AB$13</f>
        <v/>
      </c>
      <c r="S157" s="51">
        <f>1/(1+EXP(-R157))</f>
        <v/>
      </c>
      <c r="AI157" s="48">
        <f>'4_Seq_Features'!A155</f>
        <v/>
      </c>
      <c r="AJ157" s="55">
        <f>'4_Seq_Features'!G155</f>
        <v/>
      </c>
      <c r="AK157" s="55">
        <f>'4_Seq_Features'!H155</f>
        <v/>
      </c>
      <c r="AL157" s="48">
        <f>'4_Seq_Features'!E155</f>
        <v/>
      </c>
      <c r="AM157" s="52">
        <f>$BD$14*((AJ157)-$BD$5)/$BD$6+$BD$15*((AK157)-$BD$7)/$BD$8+$BD$16</f>
        <v/>
      </c>
      <c r="AN157" s="51">
        <f>1/(1+EXP(-AM157))</f>
        <v/>
      </c>
      <c r="AO157" s="52">
        <f>$BE$14*((AJ157)-$BD$5)/$BD$6+$BE$15*((AK157)-$BD$7)/$BD$8+$BE$16</f>
        <v/>
      </c>
      <c r="AP157" s="51">
        <f>1/(1+EXP(-AO157))</f>
        <v/>
      </c>
      <c r="AQ157" s="52">
        <f>$BF$14*((AJ157)-$BD$5)/$BD$6+$BF$15*((AK157)-$BD$7)/$BD$8+$BF$16</f>
        <v/>
      </c>
      <c r="AR157" s="51">
        <f>1/(1+EXP(-AQ157))</f>
        <v/>
      </c>
      <c r="AS157" s="52">
        <f>$BG$14*((AJ157)-$BD$5)/$BD$6+$BG$15*((AK157)-$BD$7)/$BD$8+$BG$16</f>
        <v/>
      </c>
      <c r="AT157" s="51">
        <f>1/(1+EXP(-AS157))</f>
        <v/>
      </c>
      <c r="AU157" s="52">
        <f>$BH$14*((AJ157)-$BD$5)/$BD$6+$BH$15*((AK157)-$BD$7)/$BD$8+$BH$16</f>
        <v/>
      </c>
      <c r="AV157" s="51">
        <f>1/(1+EXP(-AU157))</f>
        <v/>
      </c>
      <c r="AW157" s="52">
        <f>$BI$14*((AJ157)-$BD$5)/$BD$6+$BI$15*((AK157)-$BD$7)/$BD$8+$BI$16</f>
        <v/>
      </c>
      <c r="AX157" s="51">
        <f>1/(1+EXP(-AW157))</f>
        <v/>
      </c>
      <c r="AY157" s="52">
        <f>$BJ$14*((AJ157)-$BD$5)/$BD$6+$BJ$15*((AK157)-$BD$7)/$BD$8+$BJ$16</f>
        <v/>
      </c>
      <c r="AZ157" s="51">
        <f>1/(1+EXP(-AY157))</f>
        <v/>
      </c>
      <c r="BA157" s="52">
        <f>$BK$14*((AJ157)-$BD$5)/$BD$6+$BK$15*((AK157)-$BD$7)/$BD$8+$BK$16</f>
        <v/>
      </c>
      <c r="BB157" s="51">
        <f>1/(1+EXP(-BA157))</f>
        <v/>
      </c>
    </row>
    <row r="158" ht="15" customHeight="1" s="35">
      <c r="A158" s="48">
        <f>'4_Seq_Features'!A156</f>
        <v/>
      </c>
      <c r="B158" s="55">
        <f>'4_Seq_Features'!F156</f>
        <v/>
      </c>
      <c r="C158" s="48">
        <f>'4_Seq_Features'!E156</f>
        <v/>
      </c>
      <c r="D158" s="52">
        <f>$U$12*((B158)-$U$5)/$U$6+$U$13</f>
        <v/>
      </c>
      <c r="E158" s="51">
        <f>1/(1+EXP(-D158))</f>
        <v/>
      </c>
      <c r="F158" s="52">
        <f>$V$12*((B158)-$U$5)/$U$6+$V$13</f>
        <v/>
      </c>
      <c r="G158" s="51">
        <f>1/(1+EXP(-F158))</f>
        <v/>
      </c>
      <c r="H158" s="52">
        <f>$W$12*((B158)-$U$5)/$U$6+$W$13</f>
        <v/>
      </c>
      <c r="I158" s="51">
        <f>1/(1+EXP(-H158))</f>
        <v/>
      </c>
      <c r="J158" s="52">
        <f>$X$12*((B158)-$U$5)/$U$6+$X$13</f>
        <v/>
      </c>
      <c r="K158" s="51">
        <f>1/(1+EXP(-J158))</f>
        <v/>
      </c>
      <c r="L158" s="52">
        <f>$Y$12*((B158)-$U$5)/$U$6+$Y$13</f>
        <v/>
      </c>
      <c r="M158" s="51">
        <f>1/(1+EXP(-L158))</f>
        <v/>
      </c>
      <c r="N158" s="52">
        <f>$Z$12*((B158)-$U$5)/$U$6+$Z$13</f>
        <v/>
      </c>
      <c r="O158" s="51">
        <f>1/(1+EXP(-N158))</f>
        <v/>
      </c>
      <c r="P158" s="52">
        <f>$AA$12*((B158)-$U$5)/$U$6+$AA$13</f>
        <v/>
      </c>
      <c r="Q158" s="51">
        <f>1/(1+EXP(-P158))</f>
        <v/>
      </c>
      <c r="R158" s="52">
        <f>$AB$12*((B158)-$U$5)/$U$6+$AB$13</f>
        <v/>
      </c>
      <c r="S158" s="51">
        <f>1/(1+EXP(-R158))</f>
        <v/>
      </c>
      <c r="AI158" s="48">
        <f>'4_Seq_Features'!A156</f>
        <v/>
      </c>
      <c r="AJ158" s="55">
        <f>'4_Seq_Features'!G156</f>
        <v/>
      </c>
      <c r="AK158" s="55">
        <f>'4_Seq_Features'!H156</f>
        <v/>
      </c>
      <c r="AL158" s="48">
        <f>'4_Seq_Features'!E156</f>
        <v/>
      </c>
      <c r="AM158" s="52">
        <f>$BD$14*((AJ158)-$BD$5)/$BD$6+$BD$15*((AK158)-$BD$7)/$BD$8+$BD$16</f>
        <v/>
      </c>
      <c r="AN158" s="51">
        <f>1/(1+EXP(-AM158))</f>
        <v/>
      </c>
      <c r="AO158" s="52">
        <f>$BE$14*((AJ158)-$BD$5)/$BD$6+$BE$15*((AK158)-$BD$7)/$BD$8+$BE$16</f>
        <v/>
      </c>
      <c r="AP158" s="51">
        <f>1/(1+EXP(-AO158))</f>
        <v/>
      </c>
      <c r="AQ158" s="52">
        <f>$BF$14*((AJ158)-$BD$5)/$BD$6+$BF$15*((AK158)-$BD$7)/$BD$8+$BF$16</f>
        <v/>
      </c>
      <c r="AR158" s="51">
        <f>1/(1+EXP(-AQ158))</f>
        <v/>
      </c>
      <c r="AS158" s="52">
        <f>$BG$14*((AJ158)-$BD$5)/$BD$6+$BG$15*((AK158)-$BD$7)/$BD$8+$BG$16</f>
        <v/>
      </c>
      <c r="AT158" s="51">
        <f>1/(1+EXP(-AS158))</f>
        <v/>
      </c>
      <c r="AU158" s="52">
        <f>$BH$14*((AJ158)-$BD$5)/$BD$6+$BH$15*((AK158)-$BD$7)/$BD$8+$BH$16</f>
        <v/>
      </c>
      <c r="AV158" s="51">
        <f>1/(1+EXP(-AU158))</f>
        <v/>
      </c>
      <c r="AW158" s="52">
        <f>$BI$14*((AJ158)-$BD$5)/$BD$6+$BI$15*((AK158)-$BD$7)/$BD$8+$BI$16</f>
        <v/>
      </c>
      <c r="AX158" s="51">
        <f>1/(1+EXP(-AW158))</f>
        <v/>
      </c>
      <c r="AY158" s="52">
        <f>$BJ$14*((AJ158)-$BD$5)/$BD$6+$BJ$15*((AK158)-$BD$7)/$BD$8+$BJ$16</f>
        <v/>
      </c>
      <c r="AZ158" s="51">
        <f>1/(1+EXP(-AY158))</f>
        <v/>
      </c>
      <c r="BA158" s="52">
        <f>$BK$14*((AJ158)-$BD$5)/$BD$6+$BK$15*((AK158)-$BD$7)/$BD$8+$BK$16</f>
        <v/>
      </c>
      <c r="BB158" s="51">
        <f>1/(1+EXP(-BA158))</f>
        <v/>
      </c>
    </row>
    <row r="159" ht="15" customHeight="1" s="35">
      <c r="A159" s="48">
        <f>'4_Seq_Features'!A157</f>
        <v/>
      </c>
      <c r="B159" s="55">
        <f>'4_Seq_Features'!F157</f>
        <v/>
      </c>
      <c r="C159" s="48">
        <f>'4_Seq_Features'!E157</f>
        <v/>
      </c>
      <c r="D159" s="52">
        <f>$U$12*((B159)-$U$5)/$U$6+$U$13</f>
        <v/>
      </c>
      <c r="E159" s="51">
        <f>1/(1+EXP(-D159))</f>
        <v/>
      </c>
      <c r="F159" s="52">
        <f>$V$12*((B159)-$U$5)/$U$6+$V$13</f>
        <v/>
      </c>
      <c r="G159" s="51">
        <f>1/(1+EXP(-F159))</f>
        <v/>
      </c>
      <c r="H159" s="52">
        <f>$W$12*((B159)-$U$5)/$U$6+$W$13</f>
        <v/>
      </c>
      <c r="I159" s="51">
        <f>1/(1+EXP(-H159))</f>
        <v/>
      </c>
      <c r="J159" s="52">
        <f>$X$12*((B159)-$U$5)/$U$6+$X$13</f>
        <v/>
      </c>
      <c r="K159" s="51">
        <f>1/(1+EXP(-J159))</f>
        <v/>
      </c>
      <c r="L159" s="52">
        <f>$Y$12*((B159)-$U$5)/$U$6+$Y$13</f>
        <v/>
      </c>
      <c r="M159" s="51">
        <f>1/(1+EXP(-L159))</f>
        <v/>
      </c>
      <c r="N159" s="52">
        <f>$Z$12*((B159)-$U$5)/$U$6+$Z$13</f>
        <v/>
      </c>
      <c r="O159" s="51">
        <f>1/(1+EXP(-N159))</f>
        <v/>
      </c>
      <c r="P159" s="52">
        <f>$AA$12*((B159)-$U$5)/$U$6+$AA$13</f>
        <v/>
      </c>
      <c r="Q159" s="51">
        <f>1/(1+EXP(-P159))</f>
        <v/>
      </c>
      <c r="R159" s="52">
        <f>$AB$12*((B159)-$U$5)/$U$6+$AB$13</f>
        <v/>
      </c>
      <c r="S159" s="51">
        <f>1/(1+EXP(-R159))</f>
        <v/>
      </c>
      <c r="AI159" s="48">
        <f>'4_Seq_Features'!A157</f>
        <v/>
      </c>
      <c r="AJ159" s="55">
        <f>'4_Seq_Features'!G157</f>
        <v/>
      </c>
      <c r="AK159" s="55">
        <f>'4_Seq_Features'!H157</f>
        <v/>
      </c>
      <c r="AL159" s="48">
        <f>'4_Seq_Features'!E157</f>
        <v/>
      </c>
      <c r="AM159" s="52">
        <f>$BD$14*((AJ159)-$BD$5)/$BD$6+$BD$15*((AK159)-$BD$7)/$BD$8+$BD$16</f>
        <v/>
      </c>
      <c r="AN159" s="51">
        <f>1/(1+EXP(-AM159))</f>
        <v/>
      </c>
      <c r="AO159" s="52">
        <f>$BE$14*((AJ159)-$BD$5)/$BD$6+$BE$15*((AK159)-$BD$7)/$BD$8+$BE$16</f>
        <v/>
      </c>
      <c r="AP159" s="51">
        <f>1/(1+EXP(-AO159))</f>
        <v/>
      </c>
      <c r="AQ159" s="52">
        <f>$BF$14*((AJ159)-$BD$5)/$BD$6+$BF$15*((AK159)-$BD$7)/$BD$8+$BF$16</f>
        <v/>
      </c>
      <c r="AR159" s="51">
        <f>1/(1+EXP(-AQ159))</f>
        <v/>
      </c>
      <c r="AS159" s="52">
        <f>$BG$14*((AJ159)-$BD$5)/$BD$6+$BG$15*((AK159)-$BD$7)/$BD$8+$BG$16</f>
        <v/>
      </c>
      <c r="AT159" s="51">
        <f>1/(1+EXP(-AS159))</f>
        <v/>
      </c>
      <c r="AU159" s="52">
        <f>$BH$14*((AJ159)-$BD$5)/$BD$6+$BH$15*((AK159)-$BD$7)/$BD$8+$BH$16</f>
        <v/>
      </c>
      <c r="AV159" s="51">
        <f>1/(1+EXP(-AU159))</f>
        <v/>
      </c>
      <c r="AW159" s="52">
        <f>$BI$14*((AJ159)-$BD$5)/$BD$6+$BI$15*((AK159)-$BD$7)/$BD$8+$BI$16</f>
        <v/>
      </c>
      <c r="AX159" s="51">
        <f>1/(1+EXP(-AW159))</f>
        <v/>
      </c>
      <c r="AY159" s="52">
        <f>$BJ$14*((AJ159)-$BD$5)/$BD$6+$BJ$15*((AK159)-$BD$7)/$BD$8+$BJ$16</f>
        <v/>
      </c>
      <c r="AZ159" s="51">
        <f>1/(1+EXP(-AY159))</f>
        <v/>
      </c>
      <c r="BA159" s="52">
        <f>$BK$14*((AJ159)-$BD$5)/$BD$6+$BK$15*((AK159)-$BD$7)/$BD$8+$BK$16</f>
        <v/>
      </c>
      <c r="BB159" s="51">
        <f>1/(1+EXP(-BA159))</f>
        <v/>
      </c>
    </row>
    <row r="160" ht="15" customHeight="1" s="35">
      <c r="A160" s="48">
        <f>'4_Seq_Features'!A158</f>
        <v/>
      </c>
      <c r="B160" s="55">
        <f>'4_Seq_Features'!F158</f>
        <v/>
      </c>
      <c r="C160" s="48">
        <f>'4_Seq_Features'!E158</f>
        <v/>
      </c>
      <c r="D160" s="52">
        <f>$U$12*((B160)-$U$5)/$U$6+$U$13</f>
        <v/>
      </c>
      <c r="E160" s="51">
        <f>1/(1+EXP(-D160))</f>
        <v/>
      </c>
      <c r="F160" s="52">
        <f>$V$12*((B160)-$U$5)/$U$6+$V$13</f>
        <v/>
      </c>
      <c r="G160" s="51">
        <f>1/(1+EXP(-F160))</f>
        <v/>
      </c>
      <c r="H160" s="52">
        <f>$W$12*((B160)-$U$5)/$U$6+$W$13</f>
        <v/>
      </c>
      <c r="I160" s="51">
        <f>1/(1+EXP(-H160))</f>
        <v/>
      </c>
      <c r="J160" s="52">
        <f>$X$12*((B160)-$U$5)/$U$6+$X$13</f>
        <v/>
      </c>
      <c r="K160" s="51">
        <f>1/(1+EXP(-J160))</f>
        <v/>
      </c>
      <c r="L160" s="52">
        <f>$Y$12*((B160)-$U$5)/$U$6+$Y$13</f>
        <v/>
      </c>
      <c r="M160" s="51">
        <f>1/(1+EXP(-L160))</f>
        <v/>
      </c>
      <c r="N160" s="52">
        <f>$Z$12*((B160)-$U$5)/$U$6+$Z$13</f>
        <v/>
      </c>
      <c r="O160" s="51">
        <f>1/(1+EXP(-N160))</f>
        <v/>
      </c>
      <c r="P160" s="52">
        <f>$AA$12*((B160)-$U$5)/$U$6+$AA$13</f>
        <v/>
      </c>
      <c r="Q160" s="51">
        <f>1/(1+EXP(-P160))</f>
        <v/>
      </c>
      <c r="R160" s="52">
        <f>$AB$12*((B160)-$U$5)/$U$6+$AB$13</f>
        <v/>
      </c>
      <c r="S160" s="51">
        <f>1/(1+EXP(-R160))</f>
        <v/>
      </c>
      <c r="AI160" s="48">
        <f>'4_Seq_Features'!A158</f>
        <v/>
      </c>
      <c r="AJ160" s="55">
        <f>'4_Seq_Features'!G158</f>
        <v/>
      </c>
      <c r="AK160" s="55">
        <f>'4_Seq_Features'!H158</f>
        <v/>
      </c>
      <c r="AL160" s="48">
        <f>'4_Seq_Features'!E158</f>
        <v/>
      </c>
      <c r="AM160" s="52">
        <f>$BD$14*((AJ160)-$BD$5)/$BD$6+$BD$15*((AK160)-$BD$7)/$BD$8+$BD$16</f>
        <v/>
      </c>
      <c r="AN160" s="51">
        <f>1/(1+EXP(-AM160))</f>
        <v/>
      </c>
      <c r="AO160" s="52">
        <f>$BE$14*((AJ160)-$BD$5)/$BD$6+$BE$15*((AK160)-$BD$7)/$BD$8+$BE$16</f>
        <v/>
      </c>
      <c r="AP160" s="51">
        <f>1/(1+EXP(-AO160))</f>
        <v/>
      </c>
      <c r="AQ160" s="52">
        <f>$BF$14*((AJ160)-$BD$5)/$BD$6+$BF$15*((AK160)-$BD$7)/$BD$8+$BF$16</f>
        <v/>
      </c>
      <c r="AR160" s="51">
        <f>1/(1+EXP(-AQ160))</f>
        <v/>
      </c>
      <c r="AS160" s="52">
        <f>$BG$14*((AJ160)-$BD$5)/$BD$6+$BG$15*((AK160)-$BD$7)/$BD$8+$BG$16</f>
        <v/>
      </c>
      <c r="AT160" s="51">
        <f>1/(1+EXP(-AS160))</f>
        <v/>
      </c>
      <c r="AU160" s="52">
        <f>$BH$14*((AJ160)-$BD$5)/$BD$6+$BH$15*((AK160)-$BD$7)/$BD$8+$BH$16</f>
        <v/>
      </c>
      <c r="AV160" s="51">
        <f>1/(1+EXP(-AU160))</f>
        <v/>
      </c>
      <c r="AW160" s="52">
        <f>$BI$14*((AJ160)-$BD$5)/$BD$6+$BI$15*((AK160)-$BD$7)/$BD$8+$BI$16</f>
        <v/>
      </c>
      <c r="AX160" s="51">
        <f>1/(1+EXP(-AW160))</f>
        <v/>
      </c>
      <c r="AY160" s="52">
        <f>$BJ$14*((AJ160)-$BD$5)/$BD$6+$BJ$15*((AK160)-$BD$7)/$BD$8+$BJ$16</f>
        <v/>
      </c>
      <c r="AZ160" s="51">
        <f>1/(1+EXP(-AY160))</f>
        <v/>
      </c>
      <c r="BA160" s="52">
        <f>$BK$14*((AJ160)-$BD$5)/$BD$6+$BK$15*((AK160)-$BD$7)/$BD$8+$BK$16</f>
        <v/>
      </c>
      <c r="BB160" s="51">
        <f>1/(1+EXP(-BA160))</f>
        <v/>
      </c>
    </row>
    <row r="161" ht="15" customHeight="1" s="35">
      <c r="A161" s="48">
        <f>'4_Seq_Features'!A159</f>
        <v/>
      </c>
      <c r="B161" s="55">
        <f>'4_Seq_Features'!F159</f>
        <v/>
      </c>
      <c r="C161" s="48">
        <f>'4_Seq_Features'!E159</f>
        <v/>
      </c>
      <c r="D161" s="52">
        <f>$U$12*((B161)-$U$5)/$U$6+$U$13</f>
        <v/>
      </c>
      <c r="E161" s="51">
        <f>1/(1+EXP(-D161))</f>
        <v/>
      </c>
      <c r="F161" s="52">
        <f>$V$12*((B161)-$U$5)/$U$6+$V$13</f>
        <v/>
      </c>
      <c r="G161" s="51">
        <f>1/(1+EXP(-F161))</f>
        <v/>
      </c>
      <c r="H161" s="52">
        <f>$W$12*((B161)-$U$5)/$U$6+$W$13</f>
        <v/>
      </c>
      <c r="I161" s="51">
        <f>1/(1+EXP(-H161))</f>
        <v/>
      </c>
      <c r="J161" s="52">
        <f>$X$12*((B161)-$U$5)/$U$6+$X$13</f>
        <v/>
      </c>
      <c r="K161" s="51">
        <f>1/(1+EXP(-J161))</f>
        <v/>
      </c>
      <c r="L161" s="52">
        <f>$Y$12*((B161)-$U$5)/$U$6+$Y$13</f>
        <v/>
      </c>
      <c r="M161" s="51">
        <f>1/(1+EXP(-L161))</f>
        <v/>
      </c>
      <c r="N161" s="52">
        <f>$Z$12*((B161)-$U$5)/$U$6+$Z$13</f>
        <v/>
      </c>
      <c r="O161" s="51">
        <f>1/(1+EXP(-N161))</f>
        <v/>
      </c>
      <c r="P161" s="52">
        <f>$AA$12*((B161)-$U$5)/$U$6+$AA$13</f>
        <v/>
      </c>
      <c r="Q161" s="51">
        <f>1/(1+EXP(-P161))</f>
        <v/>
      </c>
      <c r="R161" s="52">
        <f>$AB$12*((B161)-$U$5)/$U$6+$AB$13</f>
        <v/>
      </c>
      <c r="S161" s="51">
        <f>1/(1+EXP(-R161))</f>
        <v/>
      </c>
      <c r="AI161" s="48">
        <f>'4_Seq_Features'!A159</f>
        <v/>
      </c>
      <c r="AJ161" s="55">
        <f>'4_Seq_Features'!G159</f>
        <v/>
      </c>
      <c r="AK161" s="55">
        <f>'4_Seq_Features'!H159</f>
        <v/>
      </c>
      <c r="AL161" s="48">
        <f>'4_Seq_Features'!E159</f>
        <v/>
      </c>
      <c r="AM161" s="52">
        <f>$BD$14*((AJ161)-$BD$5)/$BD$6+$BD$15*((AK161)-$BD$7)/$BD$8+$BD$16</f>
        <v/>
      </c>
      <c r="AN161" s="51">
        <f>1/(1+EXP(-AM161))</f>
        <v/>
      </c>
      <c r="AO161" s="52">
        <f>$BE$14*((AJ161)-$BD$5)/$BD$6+$BE$15*((AK161)-$BD$7)/$BD$8+$BE$16</f>
        <v/>
      </c>
      <c r="AP161" s="51">
        <f>1/(1+EXP(-AO161))</f>
        <v/>
      </c>
      <c r="AQ161" s="52">
        <f>$BF$14*((AJ161)-$BD$5)/$BD$6+$BF$15*((AK161)-$BD$7)/$BD$8+$BF$16</f>
        <v/>
      </c>
      <c r="AR161" s="51">
        <f>1/(1+EXP(-AQ161))</f>
        <v/>
      </c>
      <c r="AS161" s="52">
        <f>$BG$14*((AJ161)-$BD$5)/$BD$6+$BG$15*((AK161)-$BD$7)/$BD$8+$BG$16</f>
        <v/>
      </c>
      <c r="AT161" s="51">
        <f>1/(1+EXP(-AS161))</f>
        <v/>
      </c>
      <c r="AU161" s="52">
        <f>$BH$14*((AJ161)-$BD$5)/$BD$6+$BH$15*((AK161)-$BD$7)/$BD$8+$BH$16</f>
        <v/>
      </c>
      <c r="AV161" s="51">
        <f>1/(1+EXP(-AU161))</f>
        <v/>
      </c>
      <c r="AW161" s="52">
        <f>$BI$14*((AJ161)-$BD$5)/$BD$6+$BI$15*((AK161)-$BD$7)/$BD$8+$BI$16</f>
        <v/>
      </c>
      <c r="AX161" s="51">
        <f>1/(1+EXP(-AW161))</f>
        <v/>
      </c>
      <c r="AY161" s="52">
        <f>$BJ$14*((AJ161)-$BD$5)/$BD$6+$BJ$15*((AK161)-$BD$7)/$BD$8+$BJ$16</f>
        <v/>
      </c>
      <c r="AZ161" s="51">
        <f>1/(1+EXP(-AY161))</f>
        <v/>
      </c>
      <c r="BA161" s="52">
        <f>$BK$14*((AJ161)-$BD$5)/$BD$6+$BK$15*((AK161)-$BD$7)/$BD$8+$BK$16</f>
        <v/>
      </c>
      <c r="BB161" s="51">
        <f>1/(1+EXP(-BA161))</f>
        <v/>
      </c>
    </row>
    <row r="162" ht="15" customHeight="1" s="35">
      <c r="A162" s="48">
        <f>'4_Seq_Features'!A160</f>
        <v/>
      </c>
      <c r="B162" s="55">
        <f>'4_Seq_Features'!F160</f>
        <v/>
      </c>
      <c r="C162" s="48">
        <f>'4_Seq_Features'!E160</f>
        <v/>
      </c>
      <c r="D162" s="52">
        <f>$U$12*((B162)-$U$5)/$U$6+$U$13</f>
        <v/>
      </c>
      <c r="E162" s="51">
        <f>1/(1+EXP(-D162))</f>
        <v/>
      </c>
      <c r="F162" s="52">
        <f>$V$12*((B162)-$U$5)/$U$6+$V$13</f>
        <v/>
      </c>
      <c r="G162" s="51">
        <f>1/(1+EXP(-F162))</f>
        <v/>
      </c>
      <c r="H162" s="52">
        <f>$W$12*((B162)-$U$5)/$U$6+$W$13</f>
        <v/>
      </c>
      <c r="I162" s="51">
        <f>1/(1+EXP(-H162))</f>
        <v/>
      </c>
      <c r="J162" s="52">
        <f>$X$12*((B162)-$U$5)/$U$6+$X$13</f>
        <v/>
      </c>
      <c r="K162" s="51">
        <f>1/(1+EXP(-J162))</f>
        <v/>
      </c>
      <c r="L162" s="52">
        <f>$Y$12*((B162)-$U$5)/$U$6+$Y$13</f>
        <v/>
      </c>
      <c r="M162" s="51">
        <f>1/(1+EXP(-L162))</f>
        <v/>
      </c>
      <c r="N162" s="52">
        <f>$Z$12*((B162)-$U$5)/$U$6+$Z$13</f>
        <v/>
      </c>
      <c r="O162" s="51">
        <f>1/(1+EXP(-N162))</f>
        <v/>
      </c>
      <c r="P162" s="52">
        <f>$AA$12*((B162)-$U$5)/$U$6+$AA$13</f>
        <v/>
      </c>
      <c r="Q162" s="51">
        <f>1/(1+EXP(-P162))</f>
        <v/>
      </c>
      <c r="R162" s="52">
        <f>$AB$12*((B162)-$U$5)/$U$6+$AB$13</f>
        <v/>
      </c>
      <c r="S162" s="51">
        <f>1/(1+EXP(-R162))</f>
        <v/>
      </c>
      <c r="AI162" s="48">
        <f>'4_Seq_Features'!A160</f>
        <v/>
      </c>
      <c r="AJ162" s="55">
        <f>'4_Seq_Features'!G160</f>
        <v/>
      </c>
      <c r="AK162" s="55">
        <f>'4_Seq_Features'!H160</f>
        <v/>
      </c>
      <c r="AL162" s="48">
        <f>'4_Seq_Features'!E160</f>
        <v/>
      </c>
      <c r="AM162" s="52">
        <f>$BD$14*((AJ162)-$BD$5)/$BD$6+$BD$15*((AK162)-$BD$7)/$BD$8+$BD$16</f>
        <v/>
      </c>
      <c r="AN162" s="51">
        <f>1/(1+EXP(-AM162))</f>
        <v/>
      </c>
      <c r="AO162" s="52">
        <f>$BE$14*((AJ162)-$BD$5)/$BD$6+$BE$15*((AK162)-$BD$7)/$BD$8+$BE$16</f>
        <v/>
      </c>
      <c r="AP162" s="51">
        <f>1/(1+EXP(-AO162))</f>
        <v/>
      </c>
      <c r="AQ162" s="52">
        <f>$BF$14*((AJ162)-$BD$5)/$BD$6+$BF$15*((AK162)-$BD$7)/$BD$8+$BF$16</f>
        <v/>
      </c>
      <c r="AR162" s="51">
        <f>1/(1+EXP(-AQ162))</f>
        <v/>
      </c>
      <c r="AS162" s="52">
        <f>$BG$14*((AJ162)-$BD$5)/$BD$6+$BG$15*((AK162)-$BD$7)/$BD$8+$BG$16</f>
        <v/>
      </c>
      <c r="AT162" s="51">
        <f>1/(1+EXP(-AS162))</f>
        <v/>
      </c>
      <c r="AU162" s="52">
        <f>$BH$14*((AJ162)-$BD$5)/$BD$6+$BH$15*((AK162)-$BD$7)/$BD$8+$BH$16</f>
        <v/>
      </c>
      <c r="AV162" s="51">
        <f>1/(1+EXP(-AU162))</f>
        <v/>
      </c>
      <c r="AW162" s="52">
        <f>$BI$14*((AJ162)-$BD$5)/$BD$6+$BI$15*((AK162)-$BD$7)/$BD$8+$BI$16</f>
        <v/>
      </c>
      <c r="AX162" s="51">
        <f>1/(1+EXP(-AW162))</f>
        <v/>
      </c>
      <c r="AY162" s="52">
        <f>$BJ$14*((AJ162)-$BD$5)/$BD$6+$BJ$15*((AK162)-$BD$7)/$BD$8+$BJ$16</f>
        <v/>
      </c>
      <c r="AZ162" s="51">
        <f>1/(1+EXP(-AY162))</f>
        <v/>
      </c>
      <c r="BA162" s="52">
        <f>$BK$14*((AJ162)-$BD$5)/$BD$6+$BK$15*((AK162)-$BD$7)/$BD$8+$BK$16</f>
        <v/>
      </c>
      <c r="BB162" s="51">
        <f>1/(1+EXP(-BA162))</f>
        <v/>
      </c>
    </row>
    <row r="163" ht="15" customHeight="1" s="35">
      <c r="A163" s="48">
        <f>'4_Seq_Features'!A161</f>
        <v/>
      </c>
      <c r="B163" s="55">
        <f>'4_Seq_Features'!F161</f>
        <v/>
      </c>
      <c r="C163" s="48">
        <f>'4_Seq_Features'!E161</f>
        <v/>
      </c>
      <c r="D163" s="52">
        <f>$U$12*((B163)-$U$5)/$U$6+$U$13</f>
        <v/>
      </c>
      <c r="E163" s="51">
        <f>1/(1+EXP(-D163))</f>
        <v/>
      </c>
      <c r="F163" s="52">
        <f>$V$12*((B163)-$U$5)/$U$6+$V$13</f>
        <v/>
      </c>
      <c r="G163" s="51">
        <f>1/(1+EXP(-F163))</f>
        <v/>
      </c>
      <c r="H163" s="52">
        <f>$W$12*((B163)-$U$5)/$U$6+$W$13</f>
        <v/>
      </c>
      <c r="I163" s="51">
        <f>1/(1+EXP(-H163))</f>
        <v/>
      </c>
      <c r="J163" s="52">
        <f>$X$12*((B163)-$U$5)/$U$6+$X$13</f>
        <v/>
      </c>
      <c r="K163" s="51">
        <f>1/(1+EXP(-J163))</f>
        <v/>
      </c>
      <c r="L163" s="52">
        <f>$Y$12*((B163)-$U$5)/$U$6+$Y$13</f>
        <v/>
      </c>
      <c r="M163" s="51">
        <f>1/(1+EXP(-L163))</f>
        <v/>
      </c>
      <c r="N163" s="52">
        <f>$Z$12*((B163)-$U$5)/$U$6+$Z$13</f>
        <v/>
      </c>
      <c r="O163" s="51">
        <f>1/(1+EXP(-N163))</f>
        <v/>
      </c>
      <c r="P163" s="52">
        <f>$AA$12*((B163)-$U$5)/$U$6+$AA$13</f>
        <v/>
      </c>
      <c r="Q163" s="51">
        <f>1/(1+EXP(-P163))</f>
        <v/>
      </c>
      <c r="R163" s="52">
        <f>$AB$12*((B163)-$U$5)/$U$6+$AB$13</f>
        <v/>
      </c>
      <c r="S163" s="51">
        <f>1/(1+EXP(-R163))</f>
        <v/>
      </c>
      <c r="AI163" s="48">
        <f>'4_Seq_Features'!A161</f>
        <v/>
      </c>
      <c r="AJ163" s="55">
        <f>'4_Seq_Features'!G161</f>
        <v/>
      </c>
      <c r="AK163" s="55">
        <f>'4_Seq_Features'!H161</f>
        <v/>
      </c>
      <c r="AL163" s="48">
        <f>'4_Seq_Features'!E161</f>
        <v/>
      </c>
      <c r="AM163" s="52">
        <f>$BD$14*((AJ163)-$BD$5)/$BD$6+$BD$15*((AK163)-$BD$7)/$BD$8+$BD$16</f>
        <v/>
      </c>
      <c r="AN163" s="51">
        <f>1/(1+EXP(-AM163))</f>
        <v/>
      </c>
      <c r="AO163" s="52">
        <f>$BE$14*((AJ163)-$BD$5)/$BD$6+$BE$15*((AK163)-$BD$7)/$BD$8+$BE$16</f>
        <v/>
      </c>
      <c r="AP163" s="51">
        <f>1/(1+EXP(-AO163))</f>
        <v/>
      </c>
      <c r="AQ163" s="52">
        <f>$BF$14*((AJ163)-$BD$5)/$BD$6+$BF$15*((AK163)-$BD$7)/$BD$8+$BF$16</f>
        <v/>
      </c>
      <c r="AR163" s="51">
        <f>1/(1+EXP(-AQ163))</f>
        <v/>
      </c>
      <c r="AS163" s="52">
        <f>$BG$14*((AJ163)-$BD$5)/$BD$6+$BG$15*((AK163)-$BD$7)/$BD$8+$BG$16</f>
        <v/>
      </c>
      <c r="AT163" s="51">
        <f>1/(1+EXP(-AS163))</f>
        <v/>
      </c>
      <c r="AU163" s="52">
        <f>$BH$14*((AJ163)-$BD$5)/$BD$6+$BH$15*((AK163)-$BD$7)/$BD$8+$BH$16</f>
        <v/>
      </c>
      <c r="AV163" s="51">
        <f>1/(1+EXP(-AU163))</f>
        <v/>
      </c>
      <c r="AW163" s="52">
        <f>$BI$14*((AJ163)-$BD$5)/$BD$6+$BI$15*((AK163)-$BD$7)/$BD$8+$BI$16</f>
        <v/>
      </c>
      <c r="AX163" s="51">
        <f>1/(1+EXP(-AW163))</f>
        <v/>
      </c>
      <c r="AY163" s="52">
        <f>$BJ$14*((AJ163)-$BD$5)/$BD$6+$BJ$15*((AK163)-$BD$7)/$BD$8+$BJ$16</f>
        <v/>
      </c>
      <c r="AZ163" s="51">
        <f>1/(1+EXP(-AY163))</f>
        <v/>
      </c>
      <c r="BA163" s="52">
        <f>$BK$14*((AJ163)-$BD$5)/$BD$6+$BK$15*((AK163)-$BD$7)/$BD$8+$BK$16</f>
        <v/>
      </c>
      <c r="BB163" s="51">
        <f>1/(1+EXP(-BA163))</f>
        <v/>
      </c>
    </row>
    <row r="164" ht="15" customHeight="1" s="35">
      <c r="A164" s="48">
        <f>'4_Seq_Features'!A162</f>
        <v/>
      </c>
      <c r="B164" s="55">
        <f>'4_Seq_Features'!F162</f>
        <v/>
      </c>
      <c r="C164" s="48">
        <f>'4_Seq_Features'!E162</f>
        <v/>
      </c>
      <c r="D164" s="52">
        <f>$U$12*((B164)-$U$5)/$U$6+$U$13</f>
        <v/>
      </c>
      <c r="E164" s="51">
        <f>1/(1+EXP(-D164))</f>
        <v/>
      </c>
      <c r="F164" s="52">
        <f>$V$12*((B164)-$U$5)/$U$6+$V$13</f>
        <v/>
      </c>
      <c r="G164" s="51">
        <f>1/(1+EXP(-F164))</f>
        <v/>
      </c>
      <c r="H164" s="52">
        <f>$W$12*((B164)-$U$5)/$U$6+$W$13</f>
        <v/>
      </c>
      <c r="I164" s="51">
        <f>1/(1+EXP(-H164))</f>
        <v/>
      </c>
      <c r="J164" s="52">
        <f>$X$12*((B164)-$U$5)/$U$6+$X$13</f>
        <v/>
      </c>
      <c r="K164" s="51">
        <f>1/(1+EXP(-J164))</f>
        <v/>
      </c>
      <c r="L164" s="52">
        <f>$Y$12*((B164)-$U$5)/$U$6+$Y$13</f>
        <v/>
      </c>
      <c r="M164" s="51">
        <f>1/(1+EXP(-L164))</f>
        <v/>
      </c>
      <c r="N164" s="52">
        <f>$Z$12*((B164)-$U$5)/$U$6+$Z$13</f>
        <v/>
      </c>
      <c r="O164" s="51">
        <f>1/(1+EXP(-N164))</f>
        <v/>
      </c>
      <c r="P164" s="52">
        <f>$AA$12*((B164)-$U$5)/$U$6+$AA$13</f>
        <v/>
      </c>
      <c r="Q164" s="51">
        <f>1/(1+EXP(-P164))</f>
        <v/>
      </c>
      <c r="R164" s="52">
        <f>$AB$12*((B164)-$U$5)/$U$6+$AB$13</f>
        <v/>
      </c>
      <c r="S164" s="51">
        <f>1/(1+EXP(-R164))</f>
        <v/>
      </c>
      <c r="AI164" s="48">
        <f>'4_Seq_Features'!A162</f>
        <v/>
      </c>
      <c r="AJ164" s="55">
        <f>'4_Seq_Features'!G162</f>
        <v/>
      </c>
      <c r="AK164" s="55">
        <f>'4_Seq_Features'!H162</f>
        <v/>
      </c>
      <c r="AL164" s="48">
        <f>'4_Seq_Features'!E162</f>
        <v/>
      </c>
      <c r="AM164" s="52">
        <f>$BD$14*((AJ164)-$BD$5)/$BD$6+$BD$15*((AK164)-$BD$7)/$BD$8+$BD$16</f>
        <v/>
      </c>
      <c r="AN164" s="51">
        <f>1/(1+EXP(-AM164))</f>
        <v/>
      </c>
      <c r="AO164" s="52">
        <f>$BE$14*((AJ164)-$BD$5)/$BD$6+$BE$15*((AK164)-$BD$7)/$BD$8+$BE$16</f>
        <v/>
      </c>
      <c r="AP164" s="51">
        <f>1/(1+EXP(-AO164))</f>
        <v/>
      </c>
      <c r="AQ164" s="52">
        <f>$BF$14*((AJ164)-$BD$5)/$BD$6+$BF$15*((AK164)-$BD$7)/$BD$8+$BF$16</f>
        <v/>
      </c>
      <c r="AR164" s="51">
        <f>1/(1+EXP(-AQ164))</f>
        <v/>
      </c>
      <c r="AS164" s="52">
        <f>$BG$14*((AJ164)-$BD$5)/$BD$6+$BG$15*((AK164)-$BD$7)/$BD$8+$BG$16</f>
        <v/>
      </c>
      <c r="AT164" s="51">
        <f>1/(1+EXP(-AS164))</f>
        <v/>
      </c>
      <c r="AU164" s="52">
        <f>$BH$14*((AJ164)-$BD$5)/$BD$6+$BH$15*((AK164)-$BD$7)/$BD$8+$BH$16</f>
        <v/>
      </c>
      <c r="AV164" s="51">
        <f>1/(1+EXP(-AU164))</f>
        <v/>
      </c>
      <c r="AW164" s="52">
        <f>$BI$14*((AJ164)-$BD$5)/$BD$6+$BI$15*((AK164)-$BD$7)/$BD$8+$BI$16</f>
        <v/>
      </c>
      <c r="AX164" s="51">
        <f>1/(1+EXP(-AW164))</f>
        <v/>
      </c>
      <c r="AY164" s="52">
        <f>$BJ$14*((AJ164)-$BD$5)/$BD$6+$BJ$15*((AK164)-$BD$7)/$BD$8+$BJ$16</f>
        <v/>
      </c>
      <c r="AZ164" s="51">
        <f>1/(1+EXP(-AY164))</f>
        <v/>
      </c>
      <c r="BA164" s="52">
        <f>$BK$14*((AJ164)-$BD$5)/$BD$6+$BK$15*((AK164)-$BD$7)/$BD$8+$BK$16</f>
        <v/>
      </c>
      <c r="BB164" s="51">
        <f>1/(1+EXP(-BA164))</f>
        <v/>
      </c>
    </row>
    <row r="165" ht="15" customHeight="1" s="35">
      <c r="A165" s="48">
        <f>'4_Seq_Features'!A163</f>
        <v/>
      </c>
      <c r="B165" s="55">
        <f>'4_Seq_Features'!F163</f>
        <v/>
      </c>
      <c r="C165" s="48">
        <f>'4_Seq_Features'!E163</f>
        <v/>
      </c>
      <c r="D165" s="52">
        <f>$U$12*((B165)-$U$5)/$U$6+$U$13</f>
        <v/>
      </c>
      <c r="E165" s="51">
        <f>1/(1+EXP(-D165))</f>
        <v/>
      </c>
      <c r="F165" s="52">
        <f>$V$12*((B165)-$U$5)/$U$6+$V$13</f>
        <v/>
      </c>
      <c r="G165" s="51">
        <f>1/(1+EXP(-F165))</f>
        <v/>
      </c>
      <c r="H165" s="52">
        <f>$W$12*((B165)-$U$5)/$U$6+$W$13</f>
        <v/>
      </c>
      <c r="I165" s="51">
        <f>1/(1+EXP(-H165))</f>
        <v/>
      </c>
      <c r="J165" s="52">
        <f>$X$12*((B165)-$U$5)/$U$6+$X$13</f>
        <v/>
      </c>
      <c r="K165" s="51">
        <f>1/(1+EXP(-J165))</f>
        <v/>
      </c>
      <c r="L165" s="52">
        <f>$Y$12*((B165)-$U$5)/$U$6+$Y$13</f>
        <v/>
      </c>
      <c r="M165" s="51">
        <f>1/(1+EXP(-L165))</f>
        <v/>
      </c>
      <c r="N165" s="52">
        <f>$Z$12*((B165)-$U$5)/$U$6+$Z$13</f>
        <v/>
      </c>
      <c r="O165" s="51">
        <f>1/(1+EXP(-N165))</f>
        <v/>
      </c>
      <c r="P165" s="52">
        <f>$AA$12*((B165)-$U$5)/$U$6+$AA$13</f>
        <v/>
      </c>
      <c r="Q165" s="51">
        <f>1/(1+EXP(-P165))</f>
        <v/>
      </c>
      <c r="R165" s="52">
        <f>$AB$12*((B165)-$U$5)/$U$6+$AB$13</f>
        <v/>
      </c>
      <c r="S165" s="51">
        <f>1/(1+EXP(-R165))</f>
        <v/>
      </c>
      <c r="AI165" s="48">
        <f>'4_Seq_Features'!A163</f>
        <v/>
      </c>
      <c r="AJ165" s="55">
        <f>'4_Seq_Features'!G163</f>
        <v/>
      </c>
      <c r="AK165" s="55">
        <f>'4_Seq_Features'!H163</f>
        <v/>
      </c>
      <c r="AL165" s="48">
        <f>'4_Seq_Features'!E163</f>
        <v/>
      </c>
      <c r="AM165" s="52">
        <f>$BD$14*((AJ165)-$BD$5)/$BD$6+$BD$15*((AK165)-$BD$7)/$BD$8+$BD$16</f>
        <v/>
      </c>
      <c r="AN165" s="51">
        <f>1/(1+EXP(-AM165))</f>
        <v/>
      </c>
      <c r="AO165" s="52">
        <f>$BE$14*((AJ165)-$BD$5)/$BD$6+$BE$15*((AK165)-$BD$7)/$BD$8+$BE$16</f>
        <v/>
      </c>
      <c r="AP165" s="51">
        <f>1/(1+EXP(-AO165))</f>
        <v/>
      </c>
      <c r="AQ165" s="52">
        <f>$BF$14*((AJ165)-$BD$5)/$BD$6+$BF$15*((AK165)-$BD$7)/$BD$8+$BF$16</f>
        <v/>
      </c>
      <c r="AR165" s="51">
        <f>1/(1+EXP(-AQ165))</f>
        <v/>
      </c>
      <c r="AS165" s="52">
        <f>$BG$14*((AJ165)-$BD$5)/$BD$6+$BG$15*((AK165)-$BD$7)/$BD$8+$BG$16</f>
        <v/>
      </c>
      <c r="AT165" s="51">
        <f>1/(1+EXP(-AS165))</f>
        <v/>
      </c>
      <c r="AU165" s="52">
        <f>$BH$14*((AJ165)-$BD$5)/$BD$6+$BH$15*((AK165)-$BD$7)/$BD$8+$BH$16</f>
        <v/>
      </c>
      <c r="AV165" s="51">
        <f>1/(1+EXP(-AU165))</f>
        <v/>
      </c>
      <c r="AW165" s="52">
        <f>$BI$14*((AJ165)-$BD$5)/$BD$6+$BI$15*((AK165)-$BD$7)/$BD$8+$BI$16</f>
        <v/>
      </c>
      <c r="AX165" s="51">
        <f>1/(1+EXP(-AW165))</f>
        <v/>
      </c>
      <c r="AY165" s="52">
        <f>$BJ$14*((AJ165)-$BD$5)/$BD$6+$BJ$15*((AK165)-$BD$7)/$BD$8+$BJ$16</f>
        <v/>
      </c>
      <c r="AZ165" s="51">
        <f>1/(1+EXP(-AY165))</f>
        <v/>
      </c>
      <c r="BA165" s="52">
        <f>$BK$14*((AJ165)-$BD$5)/$BD$6+$BK$15*((AK165)-$BD$7)/$BD$8+$BK$16</f>
        <v/>
      </c>
      <c r="BB165" s="51">
        <f>1/(1+EXP(-BA165))</f>
        <v/>
      </c>
    </row>
    <row r="166" ht="15" customHeight="1" s="35">
      <c r="A166" s="48">
        <f>'4_Seq_Features'!A164</f>
        <v/>
      </c>
      <c r="B166" s="55">
        <f>'4_Seq_Features'!F164</f>
        <v/>
      </c>
      <c r="C166" s="48">
        <f>'4_Seq_Features'!E164</f>
        <v/>
      </c>
      <c r="D166" s="52">
        <f>$U$12*((B166)-$U$5)/$U$6+$U$13</f>
        <v/>
      </c>
      <c r="E166" s="51">
        <f>1/(1+EXP(-D166))</f>
        <v/>
      </c>
      <c r="F166" s="52">
        <f>$V$12*((B166)-$U$5)/$U$6+$V$13</f>
        <v/>
      </c>
      <c r="G166" s="51">
        <f>1/(1+EXP(-F166))</f>
        <v/>
      </c>
      <c r="H166" s="52">
        <f>$W$12*((B166)-$U$5)/$U$6+$W$13</f>
        <v/>
      </c>
      <c r="I166" s="51">
        <f>1/(1+EXP(-H166))</f>
        <v/>
      </c>
      <c r="J166" s="52">
        <f>$X$12*((B166)-$U$5)/$U$6+$X$13</f>
        <v/>
      </c>
      <c r="K166" s="51">
        <f>1/(1+EXP(-J166))</f>
        <v/>
      </c>
      <c r="L166" s="52">
        <f>$Y$12*((B166)-$U$5)/$U$6+$Y$13</f>
        <v/>
      </c>
      <c r="M166" s="51">
        <f>1/(1+EXP(-L166))</f>
        <v/>
      </c>
      <c r="N166" s="52">
        <f>$Z$12*((B166)-$U$5)/$U$6+$Z$13</f>
        <v/>
      </c>
      <c r="O166" s="51">
        <f>1/(1+EXP(-N166))</f>
        <v/>
      </c>
      <c r="P166" s="52">
        <f>$AA$12*((B166)-$U$5)/$U$6+$AA$13</f>
        <v/>
      </c>
      <c r="Q166" s="51">
        <f>1/(1+EXP(-P166))</f>
        <v/>
      </c>
      <c r="R166" s="52">
        <f>$AB$12*((B166)-$U$5)/$U$6+$AB$13</f>
        <v/>
      </c>
      <c r="S166" s="51">
        <f>1/(1+EXP(-R166))</f>
        <v/>
      </c>
      <c r="AI166" s="48">
        <f>'4_Seq_Features'!A164</f>
        <v/>
      </c>
      <c r="AJ166" s="55">
        <f>'4_Seq_Features'!G164</f>
        <v/>
      </c>
      <c r="AK166" s="55">
        <f>'4_Seq_Features'!H164</f>
        <v/>
      </c>
      <c r="AL166" s="48">
        <f>'4_Seq_Features'!E164</f>
        <v/>
      </c>
      <c r="AM166" s="52">
        <f>$BD$14*((AJ166)-$BD$5)/$BD$6+$BD$15*((AK166)-$BD$7)/$BD$8+$BD$16</f>
        <v/>
      </c>
      <c r="AN166" s="51">
        <f>1/(1+EXP(-AM166))</f>
        <v/>
      </c>
      <c r="AO166" s="52">
        <f>$BE$14*((AJ166)-$BD$5)/$BD$6+$BE$15*((AK166)-$BD$7)/$BD$8+$BE$16</f>
        <v/>
      </c>
      <c r="AP166" s="51">
        <f>1/(1+EXP(-AO166))</f>
        <v/>
      </c>
      <c r="AQ166" s="52">
        <f>$BF$14*((AJ166)-$BD$5)/$BD$6+$BF$15*((AK166)-$BD$7)/$BD$8+$BF$16</f>
        <v/>
      </c>
      <c r="AR166" s="51">
        <f>1/(1+EXP(-AQ166))</f>
        <v/>
      </c>
      <c r="AS166" s="52">
        <f>$BG$14*((AJ166)-$BD$5)/$BD$6+$BG$15*((AK166)-$BD$7)/$BD$8+$BG$16</f>
        <v/>
      </c>
      <c r="AT166" s="51">
        <f>1/(1+EXP(-AS166))</f>
        <v/>
      </c>
      <c r="AU166" s="52">
        <f>$BH$14*((AJ166)-$BD$5)/$BD$6+$BH$15*((AK166)-$BD$7)/$BD$8+$BH$16</f>
        <v/>
      </c>
      <c r="AV166" s="51">
        <f>1/(1+EXP(-AU166))</f>
        <v/>
      </c>
      <c r="AW166" s="52">
        <f>$BI$14*((AJ166)-$BD$5)/$BD$6+$BI$15*((AK166)-$BD$7)/$BD$8+$BI$16</f>
        <v/>
      </c>
      <c r="AX166" s="51">
        <f>1/(1+EXP(-AW166))</f>
        <v/>
      </c>
      <c r="AY166" s="52">
        <f>$BJ$14*((AJ166)-$BD$5)/$BD$6+$BJ$15*((AK166)-$BD$7)/$BD$8+$BJ$16</f>
        <v/>
      </c>
      <c r="AZ166" s="51">
        <f>1/(1+EXP(-AY166))</f>
        <v/>
      </c>
      <c r="BA166" s="52">
        <f>$BK$14*((AJ166)-$BD$5)/$BD$6+$BK$15*((AK166)-$BD$7)/$BD$8+$BK$16</f>
        <v/>
      </c>
      <c r="BB166" s="51">
        <f>1/(1+EXP(-BA166))</f>
        <v/>
      </c>
    </row>
    <row r="167" ht="15" customHeight="1" s="35">
      <c r="A167" s="48">
        <f>'4_Seq_Features'!A165</f>
        <v/>
      </c>
      <c r="B167" s="55">
        <f>'4_Seq_Features'!F165</f>
        <v/>
      </c>
      <c r="C167" s="48">
        <f>'4_Seq_Features'!E165</f>
        <v/>
      </c>
      <c r="D167" s="52">
        <f>$U$12*((B167)-$U$5)/$U$6+$U$13</f>
        <v/>
      </c>
      <c r="E167" s="51">
        <f>1/(1+EXP(-D167))</f>
        <v/>
      </c>
      <c r="F167" s="52">
        <f>$V$12*((B167)-$U$5)/$U$6+$V$13</f>
        <v/>
      </c>
      <c r="G167" s="51">
        <f>1/(1+EXP(-F167))</f>
        <v/>
      </c>
      <c r="H167" s="52">
        <f>$W$12*((B167)-$U$5)/$U$6+$W$13</f>
        <v/>
      </c>
      <c r="I167" s="51">
        <f>1/(1+EXP(-H167))</f>
        <v/>
      </c>
      <c r="J167" s="52">
        <f>$X$12*((B167)-$U$5)/$U$6+$X$13</f>
        <v/>
      </c>
      <c r="K167" s="51">
        <f>1/(1+EXP(-J167))</f>
        <v/>
      </c>
      <c r="L167" s="52">
        <f>$Y$12*((B167)-$U$5)/$U$6+$Y$13</f>
        <v/>
      </c>
      <c r="M167" s="51">
        <f>1/(1+EXP(-L167))</f>
        <v/>
      </c>
      <c r="N167" s="52">
        <f>$Z$12*((B167)-$U$5)/$U$6+$Z$13</f>
        <v/>
      </c>
      <c r="O167" s="51">
        <f>1/(1+EXP(-N167))</f>
        <v/>
      </c>
      <c r="P167" s="52">
        <f>$AA$12*((B167)-$U$5)/$U$6+$AA$13</f>
        <v/>
      </c>
      <c r="Q167" s="51">
        <f>1/(1+EXP(-P167))</f>
        <v/>
      </c>
      <c r="R167" s="52">
        <f>$AB$12*((B167)-$U$5)/$U$6+$AB$13</f>
        <v/>
      </c>
      <c r="S167" s="51">
        <f>1/(1+EXP(-R167))</f>
        <v/>
      </c>
      <c r="AI167" s="48">
        <f>'4_Seq_Features'!A165</f>
        <v/>
      </c>
      <c r="AJ167" s="55">
        <f>'4_Seq_Features'!G165</f>
        <v/>
      </c>
      <c r="AK167" s="55">
        <f>'4_Seq_Features'!H165</f>
        <v/>
      </c>
      <c r="AL167" s="48">
        <f>'4_Seq_Features'!E165</f>
        <v/>
      </c>
      <c r="AM167" s="52">
        <f>$BD$14*((AJ167)-$BD$5)/$BD$6+$BD$15*((AK167)-$BD$7)/$BD$8+$BD$16</f>
        <v/>
      </c>
      <c r="AN167" s="51">
        <f>1/(1+EXP(-AM167))</f>
        <v/>
      </c>
      <c r="AO167" s="52">
        <f>$BE$14*((AJ167)-$BD$5)/$BD$6+$BE$15*((AK167)-$BD$7)/$BD$8+$BE$16</f>
        <v/>
      </c>
      <c r="AP167" s="51">
        <f>1/(1+EXP(-AO167))</f>
        <v/>
      </c>
      <c r="AQ167" s="52">
        <f>$BF$14*((AJ167)-$BD$5)/$BD$6+$BF$15*((AK167)-$BD$7)/$BD$8+$BF$16</f>
        <v/>
      </c>
      <c r="AR167" s="51">
        <f>1/(1+EXP(-AQ167))</f>
        <v/>
      </c>
      <c r="AS167" s="52">
        <f>$BG$14*((AJ167)-$BD$5)/$BD$6+$BG$15*((AK167)-$BD$7)/$BD$8+$BG$16</f>
        <v/>
      </c>
      <c r="AT167" s="51">
        <f>1/(1+EXP(-AS167))</f>
        <v/>
      </c>
      <c r="AU167" s="52">
        <f>$BH$14*((AJ167)-$BD$5)/$BD$6+$BH$15*((AK167)-$BD$7)/$BD$8+$BH$16</f>
        <v/>
      </c>
      <c r="AV167" s="51">
        <f>1/(1+EXP(-AU167))</f>
        <v/>
      </c>
      <c r="AW167" s="52">
        <f>$BI$14*((AJ167)-$BD$5)/$BD$6+$BI$15*((AK167)-$BD$7)/$BD$8+$BI$16</f>
        <v/>
      </c>
      <c r="AX167" s="51">
        <f>1/(1+EXP(-AW167))</f>
        <v/>
      </c>
      <c r="AY167" s="52">
        <f>$BJ$14*((AJ167)-$BD$5)/$BD$6+$BJ$15*((AK167)-$BD$7)/$BD$8+$BJ$16</f>
        <v/>
      </c>
      <c r="AZ167" s="51">
        <f>1/(1+EXP(-AY167))</f>
        <v/>
      </c>
      <c r="BA167" s="52">
        <f>$BK$14*((AJ167)-$BD$5)/$BD$6+$BK$15*((AK167)-$BD$7)/$BD$8+$BK$16</f>
        <v/>
      </c>
      <c r="BB167" s="51">
        <f>1/(1+EXP(-BA167))</f>
        <v/>
      </c>
    </row>
    <row r="168" ht="15" customHeight="1" s="35">
      <c r="A168" s="48">
        <f>'4_Seq_Features'!A166</f>
        <v/>
      </c>
      <c r="B168" s="55">
        <f>'4_Seq_Features'!F166</f>
        <v/>
      </c>
      <c r="C168" s="48">
        <f>'4_Seq_Features'!E166</f>
        <v/>
      </c>
      <c r="D168" s="52">
        <f>$U$12*((B168)-$U$5)/$U$6+$U$13</f>
        <v/>
      </c>
      <c r="E168" s="51">
        <f>1/(1+EXP(-D168))</f>
        <v/>
      </c>
      <c r="F168" s="52">
        <f>$V$12*((B168)-$U$5)/$U$6+$V$13</f>
        <v/>
      </c>
      <c r="G168" s="51">
        <f>1/(1+EXP(-F168))</f>
        <v/>
      </c>
      <c r="H168" s="52">
        <f>$W$12*((B168)-$U$5)/$U$6+$W$13</f>
        <v/>
      </c>
      <c r="I168" s="51">
        <f>1/(1+EXP(-H168))</f>
        <v/>
      </c>
      <c r="J168" s="52">
        <f>$X$12*((B168)-$U$5)/$U$6+$X$13</f>
        <v/>
      </c>
      <c r="K168" s="51">
        <f>1/(1+EXP(-J168))</f>
        <v/>
      </c>
      <c r="L168" s="52">
        <f>$Y$12*((B168)-$U$5)/$U$6+$Y$13</f>
        <v/>
      </c>
      <c r="M168" s="51">
        <f>1/(1+EXP(-L168))</f>
        <v/>
      </c>
      <c r="N168" s="52">
        <f>$Z$12*((B168)-$U$5)/$U$6+$Z$13</f>
        <v/>
      </c>
      <c r="O168" s="51">
        <f>1/(1+EXP(-N168))</f>
        <v/>
      </c>
      <c r="P168" s="52">
        <f>$AA$12*((B168)-$U$5)/$U$6+$AA$13</f>
        <v/>
      </c>
      <c r="Q168" s="51">
        <f>1/(1+EXP(-P168))</f>
        <v/>
      </c>
      <c r="R168" s="52">
        <f>$AB$12*((B168)-$U$5)/$U$6+$AB$13</f>
        <v/>
      </c>
      <c r="S168" s="51">
        <f>1/(1+EXP(-R168))</f>
        <v/>
      </c>
      <c r="AI168" s="48">
        <f>'4_Seq_Features'!A166</f>
        <v/>
      </c>
      <c r="AJ168" s="55">
        <f>'4_Seq_Features'!G166</f>
        <v/>
      </c>
      <c r="AK168" s="55">
        <f>'4_Seq_Features'!H166</f>
        <v/>
      </c>
      <c r="AL168" s="48">
        <f>'4_Seq_Features'!E166</f>
        <v/>
      </c>
      <c r="AM168" s="52">
        <f>$BD$14*((AJ168)-$BD$5)/$BD$6+$BD$15*((AK168)-$BD$7)/$BD$8+$BD$16</f>
        <v/>
      </c>
      <c r="AN168" s="51">
        <f>1/(1+EXP(-AM168))</f>
        <v/>
      </c>
      <c r="AO168" s="52">
        <f>$BE$14*((AJ168)-$BD$5)/$BD$6+$BE$15*((AK168)-$BD$7)/$BD$8+$BE$16</f>
        <v/>
      </c>
      <c r="AP168" s="51">
        <f>1/(1+EXP(-AO168))</f>
        <v/>
      </c>
      <c r="AQ168" s="52">
        <f>$BF$14*((AJ168)-$BD$5)/$BD$6+$BF$15*((AK168)-$BD$7)/$BD$8+$BF$16</f>
        <v/>
      </c>
      <c r="AR168" s="51">
        <f>1/(1+EXP(-AQ168))</f>
        <v/>
      </c>
      <c r="AS168" s="52">
        <f>$BG$14*((AJ168)-$BD$5)/$BD$6+$BG$15*((AK168)-$BD$7)/$BD$8+$BG$16</f>
        <v/>
      </c>
      <c r="AT168" s="51">
        <f>1/(1+EXP(-AS168))</f>
        <v/>
      </c>
      <c r="AU168" s="52">
        <f>$BH$14*((AJ168)-$BD$5)/$BD$6+$BH$15*((AK168)-$BD$7)/$BD$8+$BH$16</f>
        <v/>
      </c>
      <c r="AV168" s="51">
        <f>1/(1+EXP(-AU168))</f>
        <v/>
      </c>
      <c r="AW168" s="52">
        <f>$BI$14*((AJ168)-$BD$5)/$BD$6+$BI$15*((AK168)-$BD$7)/$BD$8+$BI$16</f>
        <v/>
      </c>
      <c r="AX168" s="51">
        <f>1/(1+EXP(-AW168))</f>
        <v/>
      </c>
      <c r="AY168" s="52">
        <f>$BJ$14*((AJ168)-$BD$5)/$BD$6+$BJ$15*((AK168)-$BD$7)/$BD$8+$BJ$16</f>
        <v/>
      </c>
      <c r="AZ168" s="51">
        <f>1/(1+EXP(-AY168))</f>
        <v/>
      </c>
      <c r="BA168" s="52">
        <f>$BK$14*((AJ168)-$BD$5)/$BD$6+$BK$15*((AK168)-$BD$7)/$BD$8+$BK$16</f>
        <v/>
      </c>
      <c r="BB168" s="51">
        <f>1/(1+EXP(-BA168))</f>
        <v/>
      </c>
    </row>
    <row r="169" ht="15" customHeight="1" s="35">
      <c r="A169" s="48">
        <f>'4_Seq_Features'!A167</f>
        <v/>
      </c>
      <c r="B169" s="55">
        <f>'4_Seq_Features'!F167</f>
        <v/>
      </c>
      <c r="C169" s="48">
        <f>'4_Seq_Features'!E167</f>
        <v/>
      </c>
      <c r="D169" s="52">
        <f>$U$12*((B169)-$U$5)/$U$6+$U$13</f>
        <v/>
      </c>
      <c r="E169" s="51">
        <f>1/(1+EXP(-D169))</f>
        <v/>
      </c>
      <c r="F169" s="52">
        <f>$V$12*((B169)-$U$5)/$U$6+$V$13</f>
        <v/>
      </c>
      <c r="G169" s="51">
        <f>1/(1+EXP(-F169))</f>
        <v/>
      </c>
      <c r="H169" s="52">
        <f>$W$12*((B169)-$U$5)/$U$6+$W$13</f>
        <v/>
      </c>
      <c r="I169" s="51">
        <f>1/(1+EXP(-H169))</f>
        <v/>
      </c>
      <c r="J169" s="52">
        <f>$X$12*((B169)-$U$5)/$U$6+$X$13</f>
        <v/>
      </c>
      <c r="K169" s="51">
        <f>1/(1+EXP(-J169))</f>
        <v/>
      </c>
      <c r="L169" s="52">
        <f>$Y$12*((B169)-$U$5)/$U$6+$Y$13</f>
        <v/>
      </c>
      <c r="M169" s="51">
        <f>1/(1+EXP(-L169))</f>
        <v/>
      </c>
      <c r="N169" s="52">
        <f>$Z$12*((B169)-$U$5)/$U$6+$Z$13</f>
        <v/>
      </c>
      <c r="O169" s="51">
        <f>1/(1+EXP(-N169))</f>
        <v/>
      </c>
      <c r="P169" s="52">
        <f>$AA$12*((B169)-$U$5)/$U$6+$AA$13</f>
        <v/>
      </c>
      <c r="Q169" s="51">
        <f>1/(1+EXP(-P169))</f>
        <v/>
      </c>
      <c r="R169" s="52">
        <f>$AB$12*((B169)-$U$5)/$U$6+$AB$13</f>
        <v/>
      </c>
      <c r="S169" s="51">
        <f>1/(1+EXP(-R169))</f>
        <v/>
      </c>
      <c r="AI169" s="48">
        <f>'4_Seq_Features'!A167</f>
        <v/>
      </c>
      <c r="AJ169" s="55">
        <f>'4_Seq_Features'!G167</f>
        <v/>
      </c>
      <c r="AK169" s="55">
        <f>'4_Seq_Features'!H167</f>
        <v/>
      </c>
      <c r="AL169" s="48">
        <f>'4_Seq_Features'!E167</f>
        <v/>
      </c>
      <c r="AM169" s="52">
        <f>$BD$14*((AJ169)-$BD$5)/$BD$6+$BD$15*((AK169)-$BD$7)/$BD$8+$BD$16</f>
        <v/>
      </c>
      <c r="AN169" s="51">
        <f>1/(1+EXP(-AM169))</f>
        <v/>
      </c>
      <c r="AO169" s="52">
        <f>$BE$14*((AJ169)-$BD$5)/$BD$6+$BE$15*((AK169)-$BD$7)/$BD$8+$BE$16</f>
        <v/>
      </c>
      <c r="AP169" s="51">
        <f>1/(1+EXP(-AO169))</f>
        <v/>
      </c>
      <c r="AQ169" s="52">
        <f>$BF$14*((AJ169)-$BD$5)/$BD$6+$BF$15*((AK169)-$BD$7)/$BD$8+$BF$16</f>
        <v/>
      </c>
      <c r="AR169" s="51">
        <f>1/(1+EXP(-AQ169))</f>
        <v/>
      </c>
      <c r="AS169" s="52">
        <f>$BG$14*((AJ169)-$BD$5)/$BD$6+$BG$15*((AK169)-$BD$7)/$BD$8+$BG$16</f>
        <v/>
      </c>
      <c r="AT169" s="51">
        <f>1/(1+EXP(-AS169))</f>
        <v/>
      </c>
      <c r="AU169" s="52">
        <f>$BH$14*((AJ169)-$BD$5)/$BD$6+$BH$15*((AK169)-$BD$7)/$BD$8+$BH$16</f>
        <v/>
      </c>
      <c r="AV169" s="51">
        <f>1/(1+EXP(-AU169))</f>
        <v/>
      </c>
      <c r="AW169" s="52">
        <f>$BI$14*((AJ169)-$BD$5)/$BD$6+$BI$15*((AK169)-$BD$7)/$BD$8+$BI$16</f>
        <v/>
      </c>
      <c r="AX169" s="51">
        <f>1/(1+EXP(-AW169))</f>
        <v/>
      </c>
      <c r="AY169" s="52">
        <f>$BJ$14*((AJ169)-$BD$5)/$BD$6+$BJ$15*((AK169)-$BD$7)/$BD$8+$BJ$16</f>
        <v/>
      </c>
      <c r="AZ169" s="51">
        <f>1/(1+EXP(-AY169))</f>
        <v/>
      </c>
      <c r="BA169" s="52">
        <f>$BK$14*((AJ169)-$BD$5)/$BD$6+$BK$15*((AK169)-$BD$7)/$BD$8+$BK$16</f>
        <v/>
      </c>
      <c r="BB169" s="51">
        <f>1/(1+EXP(-BA169))</f>
        <v/>
      </c>
    </row>
    <row r="170" ht="15" customHeight="1" s="35">
      <c r="A170" s="48">
        <f>'4_Seq_Features'!A168</f>
        <v/>
      </c>
      <c r="B170" s="55">
        <f>'4_Seq_Features'!F168</f>
        <v/>
      </c>
      <c r="C170" s="48">
        <f>'4_Seq_Features'!E168</f>
        <v/>
      </c>
      <c r="D170" s="52">
        <f>$U$12*((B170)-$U$5)/$U$6+$U$13</f>
        <v/>
      </c>
      <c r="E170" s="51">
        <f>1/(1+EXP(-D170))</f>
        <v/>
      </c>
      <c r="F170" s="52">
        <f>$V$12*((B170)-$U$5)/$U$6+$V$13</f>
        <v/>
      </c>
      <c r="G170" s="51">
        <f>1/(1+EXP(-F170))</f>
        <v/>
      </c>
      <c r="H170" s="52">
        <f>$W$12*((B170)-$U$5)/$U$6+$W$13</f>
        <v/>
      </c>
      <c r="I170" s="51">
        <f>1/(1+EXP(-H170))</f>
        <v/>
      </c>
      <c r="J170" s="52">
        <f>$X$12*((B170)-$U$5)/$U$6+$X$13</f>
        <v/>
      </c>
      <c r="K170" s="51">
        <f>1/(1+EXP(-J170))</f>
        <v/>
      </c>
      <c r="L170" s="52">
        <f>$Y$12*((B170)-$U$5)/$U$6+$Y$13</f>
        <v/>
      </c>
      <c r="M170" s="51">
        <f>1/(1+EXP(-L170))</f>
        <v/>
      </c>
      <c r="N170" s="52">
        <f>$Z$12*((B170)-$U$5)/$U$6+$Z$13</f>
        <v/>
      </c>
      <c r="O170" s="51">
        <f>1/(1+EXP(-N170))</f>
        <v/>
      </c>
      <c r="P170" s="52">
        <f>$AA$12*((B170)-$U$5)/$U$6+$AA$13</f>
        <v/>
      </c>
      <c r="Q170" s="51">
        <f>1/(1+EXP(-P170))</f>
        <v/>
      </c>
      <c r="R170" s="52">
        <f>$AB$12*((B170)-$U$5)/$U$6+$AB$13</f>
        <v/>
      </c>
      <c r="S170" s="51">
        <f>1/(1+EXP(-R170))</f>
        <v/>
      </c>
      <c r="AI170" s="48">
        <f>'4_Seq_Features'!A168</f>
        <v/>
      </c>
      <c r="AJ170" s="55">
        <f>'4_Seq_Features'!G168</f>
        <v/>
      </c>
      <c r="AK170" s="55">
        <f>'4_Seq_Features'!H168</f>
        <v/>
      </c>
      <c r="AL170" s="48">
        <f>'4_Seq_Features'!E168</f>
        <v/>
      </c>
      <c r="AM170" s="52">
        <f>$BD$14*((AJ170)-$BD$5)/$BD$6+$BD$15*((AK170)-$BD$7)/$BD$8+$BD$16</f>
        <v/>
      </c>
      <c r="AN170" s="51">
        <f>1/(1+EXP(-AM170))</f>
        <v/>
      </c>
      <c r="AO170" s="52">
        <f>$BE$14*((AJ170)-$BD$5)/$BD$6+$BE$15*((AK170)-$BD$7)/$BD$8+$BE$16</f>
        <v/>
      </c>
      <c r="AP170" s="51">
        <f>1/(1+EXP(-AO170))</f>
        <v/>
      </c>
      <c r="AQ170" s="52">
        <f>$BF$14*((AJ170)-$BD$5)/$BD$6+$BF$15*((AK170)-$BD$7)/$BD$8+$BF$16</f>
        <v/>
      </c>
      <c r="AR170" s="51">
        <f>1/(1+EXP(-AQ170))</f>
        <v/>
      </c>
      <c r="AS170" s="52">
        <f>$BG$14*((AJ170)-$BD$5)/$BD$6+$BG$15*((AK170)-$BD$7)/$BD$8+$BG$16</f>
        <v/>
      </c>
      <c r="AT170" s="51">
        <f>1/(1+EXP(-AS170))</f>
        <v/>
      </c>
      <c r="AU170" s="52">
        <f>$BH$14*((AJ170)-$BD$5)/$BD$6+$BH$15*((AK170)-$BD$7)/$BD$8+$BH$16</f>
        <v/>
      </c>
      <c r="AV170" s="51">
        <f>1/(1+EXP(-AU170))</f>
        <v/>
      </c>
      <c r="AW170" s="52">
        <f>$BI$14*((AJ170)-$BD$5)/$BD$6+$BI$15*((AK170)-$BD$7)/$BD$8+$BI$16</f>
        <v/>
      </c>
      <c r="AX170" s="51">
        <f>1/(1+EXP(-AW170))</f>
        <v/>
      </c>
      <c r="AY170" s="52">
        <f>$BJ$14*((AJ170)-$BD$5)/$BD$6+$BJ$15*((AK170)-$BD$7)/$BD$8+$BJ$16</f>
        <v/>
      </c>
      <c r="AZ170" s="51">
        <f>1/(1+EXP(-AY170))</f>
        <v/>
      </c>
      <c r="BA170" s="52">
        <f>$BK$14*((AJ170)-$BD$5)/$BD$6+$BK$15*((AK170)-$BD$7)/$BD$8+$BK$16</f>
        <v/>
      </c>
      <c r="BB170" s="51">
        <f>1/(1+EXP(-BA170))</f>
        <v/>
      </c>
    </row>
    <row r="171" ht="15" customHeight="1" s="35">
      <c r="A171" s="48">
        <f>'4_Seq_Features'!A169</f>
        <v/>
      </c>
      <c r="B171" s="55">
        <f>'4_Seq_Features'!F169</f>
        <v/>
      </c>
      <c r="C171" s="48">
        <f>'4_Seq_Features'!E169</f>
        <v/>
      </c>
      <c r="D171" s="52">
        <f>$U$12*((B171)-$U$5)/$U$6+$U$13</f>
        <v/>
      </c>
      <c r="E171" s="51">
        <f>1/(1+EXP(-D171))</f>
        <v/>
      </c>
      <c r="F171" s="52">
        <f>$V$12*((B171)-$U$5)/$U$6+$V$13</f>
        <v/>
      </c>
      <c r="G171" s="51">
        <f>1/(1+EXP(-F171))</f>
        <v/>
      </c>
      <c r="H171" s="52">
        <f>$W$12*((B171)-$U$5)/$U$6+$W$13</f>
        <v/>
      </c>
      <c r="I171" s="51">
        <f>1/(1+EXP(-H171))</f>
        <v/>
      </c>
      <c r="J171" s="52">
        <f>$X$12*((B171)-$U$5)/$U$6+$X$13</f>
        <v/>
      </c>
      <c r="K171" s="51">
        <f>1/(1+EXP(-J171))</f>
        <v/>
      </c>
      <c r="L171" s="52">
        <f>$Y$12*((B171)-$U$5)/$U$6+$Y$13</f>
        <v/>
      </c>
      <c r="M171" s="51">
        <f>1/(1+EXP(-L171))</f>
        <v/>
      </c>
      <c r="N171" s="52">
        <f>$Z$12*((B171)-$U$5)/$U$6+$Z$13</f>
        <v/>
      </c>
      <c r="O171" s="51">
        <f>1/(1+EXP(-N171))</f>
        <v/>
      </c>
      <c r="P171" s="52">
        <f>$AA$12*((B171)-$U$5)/$U$6+$AA$13</f>
        <v/>
      </c>
      <c r="Q171" s="51">
        <f>1/(1+EXP(-P171))</f>
        <v/>
      </c>
      <c r="R171" s="52">
        <f>$AB$12*((B171)-$U$5)/$U$6+$AB$13</f>
        <v/>
      </c>
      <c r="S171" s="51">
        <f>1/(1+EXP(-R171))</f>
        <v/>
      </c>
      <c r="AI171" s="48">
        <f>'4_Seq_Features'!A169</f>
        <v/>
      </c>
      <c r="AJ171" s="55">
        <f>'4_Seq_Features'!G169</f>
        <v/>
      </c>
      <c r="AK171" s="55">
        <f>'4_Seq_Features'!H169</f>
        <v/>
      </c>
      <c r="AL171" s="48">
        <f>'4_Seq_Features'!E169</f>
        <v/>
      </c>
      <c r="AM171" s="52">
        <f>$BD$14*((AJ171)-$BD$5)/$BD$6+$BD$15*((AK171)-$BD$7)/$BD$8+$BD$16</f>
        <v/>
      </c>
      <c r="AN171" s="51">
        <f>1/(1+EXP(-AM171))</f>
        <v/>
      </c>
      <c r="AO171" s="52">
        <f>$BE$14*((AJ171)-$BD$5)/$BD$6+$BE$15*((AK171)-$BD$7)/$BD$8+$BE$16</f>
        <v/>
      </c>
      <c r="AP171" s="51">
        <f>1/(1+EXP(-AO171))</f>
        <v/>
      </c>
      <c r="AQ171" s="52">
        <f>$BF$14*((AJ171)-$BD$5)/$BD$6+$BF$15*((AK171)-$BD$7)/$BD$8+$BF$16</f>
        <v/>
      </c>
      <c r="AR171" s="51">
        <f>1/(1+EXP(-AQ171))</f>
        <v/>
      </c>
      <c r="AS171" s="52">
        <f>$BG$14*((AJ171)-$BD$5)/$BD$6+$BG$15*((AK171)-$BD$7)/$BD$8+$BG$16</f>
        <v/>
      </c>
      <c r="AT171" s="51">
        <f>1/(1+EXP(-AS171))</f>
        <v/>
      </c>
      <c r="AU171" s="52">
        <f>$BH$14*((AJ171)-$BD$5)/$BD$6+$BH$15*((AK171)-$BD$7)/$BD$8+$BH$16</f>
        <v/>
      </c>
      <c r="AV171" s="51">
        <f>1/(1+EXP(-AU171))</f>
        <v/>
      </c>
      <c r="AW171" s="52">
        <f>$BI$14*((AJ171)-$BD$5)/$BD$6+$BI$15*((AK171)-$BD$7)/$BD$8+$BI$16</f>
        <v/>
      </c>
      <c r="AX171" s="51">
        <f>1/(1+EXP(-AW171))</f>
        <v/>
      </c>
      <c r="AY171" s="52">
        <f>$BJ$14*((AJ171)-$BD$5)/$BD$6+$BJ$15*((AK171)-$BD$7)/$BD$8+$BJ$16</f>
        <v/>
      </c>
      <c r="AZ171" s="51">
        <f>1/(1+EXP(-AY171))</f>
        <v/>
      </c>
      <c r="BA171" s="52">
        <f>$BK$14*((AJ171)-$BD$5)/$BD$6+$BK$15*((AK171)-$BD$7)/$BD$8+$BK$16</f>
        <v/>
      </c>
      <c r="BB171" s="51">
        <f>1/(1+EXP(-BA171))</f>
        <v/>
      </c>
    </row>
    <row r="172" ht="15" customHeight="1" s="35">
      <c r="A172" s="48">
        <f>'4_Seq_Features'!A170</f>
        <v/>
      </c>
      <c r="B172" s="55">
        <f>'4_Seq_Features'!F170</f>
        <v/>
      </c>
      <c r="C172" s="48">
        <f>'4_Seq_Features'!E170</f>
        <v/>
      </c>
      <c r="D172" s="52">
        <f>$U$12*((B172)-$U$5)/$U$6+$U$13</f>
        <v/>
      </c>
      <c r="E172" s="51">
        <f>1/(1+EXP(-D172))</f>
        <v/>
      </c>
      <c r="F172" s="52">
        <f>$V$12*((B172)-$U$5)/$U$6+$V$13</f>
        <v/>
      </c>
      <c r="G172" s="51">
        <f>1/(1+EXP(-F172))</f>
        <v/>
      </c>
      <c r="H172" s="52">
        <f>$W$12*((B172)-$U$5)/$U$6+$W$13</f>
        <v/>
      </c>
      <c r="I172" s="51">
        <f>1/(1+EXP(-H172))</f>
        <v/>
      </c>
      <c r="J172" s="52">
        <f>$X$12*((B172)-$U$5)/$U$6+$X$13</f>
        <v/>
      </c>
      <c r="K172" s="51">
        <f>1/(1+EXP(-J172))</f>
        <v/>
      </c>
      <c r="L172" s="52">
        <f>$Y$12*((B172)-$U$5)/$U$6+$Y$13</f>
        <v/>
      </c>
      <c r="M172" s="51">
        <f>1/(1+EXP(-L172))</f>
        <v/>
      </c>
      <c r="N172" s="52">
        <f>$Z$12*((B172)-$U$5)/$U$6+$Z$13</f>
        <v/>
      </c>
      <c r="O172" s="51">
        <f>1/(1+EXP(-N172))</f>
        <v/>
      </c>
      <c r="P172" s="52">
        <f>$AA$12*((B172)-$U$5)/$U$6+$AA$13</f>
        <v/>
      </c>
      <c r="Q172" s="51">
        <f>1/(1+EXP(-P172))</f>
        <v/>
      </c>
      <c r="R172" s="52">
        <f>$AB$12*((B172)-$U$5)/$U$6+$AB$13</f>
        <v/>
      </c>
      <c r="S172" s="51">
        <f>1/(1+EXP(-R172))</f>
        <v/>
      </c>
      <c r="AI172" s="48">
        <f>'4_Seq_Features'!A170</f>
        <v/>
      </c>
      <c r="AJ172" s="55">
        <f>'4_Seq_Features'!G170</f>
        <v/>
      </c>
      <c r="AK172" s="55">
        <f>'4_Seq_Features'!H170</f>
        <v/>
      </c>
      <c r="AL172" s="48">
        <f>'4_Seq_Features'!E170</f>
        <v/>
      </c>
      <c r="AM172" s="52">
        <f>$BD$14*((AJ172)-$BD$5)/$BD$6+$BD$15*((AK172)-$BD$7)/$BD$8+$BD$16</f>
        <v/>
      </c>
      <c r="AN172" s="51">
        <f>1/(1+EXP(-AM172))</f>
        <v/>
      </c>
      <c r="AO172" s="52">
        <f>$BE$14*((AJ172)-$BD$5)/$BD$6+$BE$15*((AK172)-$BD$7)/$BD$8+$BE$16</f>
        <v/>
      </c>
      <c r="AP172" s="51">
        <f>1/(1+EXP(-AO172))</f>
        <v/>
      </c>
      <c r="AQ172" s="52">
        <f>$BF$14*((AJ172)-$BD$5)/$BD$6+$BF$15*((AK172)-$BD$7)/$BD$8+$BF$16</f>
        <v/>
      </c>
      <c r="AR172" s="51">
        <f>1/(1+EXP(-AQ172))</f>
        <v/>
      </c>
      <c r="AS172" s="52">
        <f>$BG$14*((AJ172)-$BD$5)/$BD$6+$BG$15*((AK172)-$BD$7)/$BD$8+$BG$16</f>
        <v/>
      </c>
      <c r="AT172" s="51">
        <f>1/(1+EXP(-AS172))</f>
        <v/>
      </c>
      <c r="AU172" s="52">
        <f>$BH$14*((AJ172)-$BD$5)/$BD$6+$BH$15*((AK172)-$BD$7)/$BD$8+$BH$16</f>
        <v/>
      </c>
      <c r="AV172" s="51">
        <f>1/(1+EXP(-AU172))</f>
        <v/>
      </c>
      <c r="AW172" s="52">
        <f>$BI$14*((AJ172)-$BD$5)/$BD$6+$BI$15*((AK172)-$BD$7)/$BD$8+$BI$16</f>
        <v/>
      </c>
      <c r="AX172" s="51">
        <f>1/(1+EXP(-AW172))</f>
        <v/>
      </c>
      <c r="AY172" s="52">
        <f>$BJ$14*((AJ172)-$BD$5)/$BD$6+$BJ$15*((AK172)-$BD$7)/$BD$8+$BJ$16</f>
        <v/>
      </c>
      <c r="AZ172" s="51">
        <f>1/(1+EXP(-AY172))</f>
        <v/>
      </c>
      <c r="BA172" s="52">
        <f>$BK$14*((AJ172)-$BD$5)/$BD$6+$BK$15*((AK172)-$BD$7)/$BD$8+$BK$16</f>
        <v/>
      </c>
      <c r="BB172" s="51">
        <f>1/(1+EXP(-BA172))</f>
        <v/>
      </c>
    </row>
    <row r="173" ht="15" customHeight="1" s="35">
      <c r="A173" s="48">
        <f>'4_Seq_Features'!A171</f>
        <v/>
      </c>
      <c r="B173" s="55">
        <f>'4_Seq_Features'!F171</f>
        <v/>
      </c>
      <c r="C173" s="48">
        <f>'4_Seq_Features'!E171</f>
        <v/>
      </c>
      <c r="D173" s="52">
        <f>$U$12*((B173)-$U$5)/$U$6+$U$13</f>
        <v/>
      </c>
      <c r="E173" s="51">
        <f>1/(1+EXP(-D173))</f>
        <v/>
      </c>
      <c r="F173" s="52">
        <f>$V$12*((B173)-$U$5)/$U$6+$V$13</f>
        <v/>
      </c>
      <c r="G173" s="51">
        <f>1/(1+EXP(-F173))</f>
        <v/>
      </c>
      <c r="H173" s="52">
        <f>$W$12*((B173)-$U$5)/$U$6+$W$13</f>
        <v/>
      </c>
      <c r="I173" s="51">
        <f>1/(1+EXP(-H173))</f>
        <v/>
      </c>
      <c r="J173" s="52">
        <f>$X$12*((B173)-$U$5)/$U$6+$X$13</f>
        <v/>
      </c>
      <c r="K173" s="51">
        <f>1/(1+EXP(-J173))</f>
        <v/>
      </c>
      <c r="L173" s="52">
        <f>$Y$12*((B173)-$U$5)/$U$6+$Y$13</f>
        <v/>
      </c>
      <c r="M173" s="51">
        <f>1/(1+EXP(-L173))</f>
        <v/>
      </c>
      <c r="N173" s="52">
        <f>$Z$12*((B173)-$U$5)/$U$6+$Z$13</f>
        <v/>
      </c>
      <c r="O173" s="51">
        <f>1/(1+EXP(-N173))</f>
        <v/>
      </c>
      <c r="P173" s="52">
        <f>$AA$12*((B173)-$U$5)/$U$6+$AA$13</f>
        <v/>
      </c>
      <c r="Q173" s="51">
        <f>1/(1+EXP(-P173))</f>
        <v/>
      </c>
      <c r="R173" s="52">
        <f>$AB$12*((B173)-$U$5)/$U$6+$AB$13</f>
        <v/>
      </c>
      <c r="S173" s="51">
        <f>1/(1+EXP(-R173))</f>
        <v/>
      </c>
      <c r="AI173" s="48">
        <f>'4_Seq_Features'!A171</f>
        <v/>
      </c>
      <c r="AJ173" s="55">
        <f>'4_Seq_Features'!G171</f>
        <v/>
      </c>
      <c r="AK173" s="55">
        <f>'4_Seq_Features'!H171</f>
        <v/>
      </c>
      <c r="AL173" s="48">
        <f>'4_Seq_Features'!E171</f>
        <v/>
      </c>
      <c r="AM173" s="52">
        <f>$BD$14*((AJ173)-$BD$5)/$BD$6+$BD$15*((AK173)-$BD$7)/$BD$8+$BD$16</f>
        <v/>
      </c>
      <c r="AN173" s="51">
        <f>1/(1+EXP(-AM173))</f>
        <v/>
      </c>
      <c r="AO173" s="52">
        <f>$BE$14*((AJ173)-$BD$5)/$BD$6+$BE$15*((AK173)-$BD$7)/$BD$8+$BE$16</f>
        <v/>
      </c>
      <c r="AP173" s="51">
        <f>1/(1+EXP(-AO173))</f>
        <v/>
      </c>
      <c r="AQ173" s="52">
        <f>$BF$14*((AJ173)-$BD$5)/$BD$6+$BF$15*((AK173)-$BD$7)/$BD$8+$BF$16</f>
        <v/>
      </c>
      <c r="AR173" s="51">
        <f>1/(1+EXP(-AQ173))</f>
        <v/>
      </c>
      <c r="AS173" s="52">
        <f>$BG$14*((AJ173)-$BD$5)/$BD$6+$BG$15*((AK173)-$BD$7)/$BD$8+$BG$16</f>
        <v/>
      </c>
      <c r="AT173" s="51">
        <f>1/(1+EXP(-AS173))</f>
        <v/>
      </c>
      <c r="AU173" s="52">
        <f>$BH$14*((AJ173)-$BD$5)/$BD$6+$BH$15*((AK173)-$BD$7)/$BD$8+$BH$16</f>
        <v/>
      </c>
      <c r="AV173" s="51">
        <f>1/(1+EXP(-AU173))</f>
        <v/>
      </c>
      <c r="AW173" s="52">
        <f>$BI$14*((AJ173)-$BD$5)/$BD$6+$BI$15*((AK173)-$BD$7)/$BD$8+$BI$16</f>
        <v/>
      </c>
      <c r="AX173" s="51">
        <f>1/(1+EXP(-AW173))</f>
        <v/>
      </c>
      <c r="AY173" s="52">
        <f>$BJ$14*((AJ173)-$BD$5)/$BD$6+$BJ$15*((AK173)-$BD$7)/$BD$8+$BJ$16</f>
        <v/>
      </c>
      <c r="AZ173" s="51">
        <f>1/(1+EXP(-AY173))</f>
        <v/>
      </c>
      <c r="BA173" s="52">
        <f>$BK$14*((AJ173)-$BD$5)/$BD$6+$BK$15*((AK173)-$BD$7)/$BD$8+$BK$16</f>
        <v/>
      </c>
      <c r="BB173" s="51">
        <f>1/(1+EXP(-BA173))</f>
        <v/>
      </c>
    </row>
    <row r="174" ht="15" customHeight="1" s="35">
      <c r="A174" s="48">
        <f>'4_Seq_Features'!A172</f>
        <v/>
      </c>
      <c r="B174" s="55">
        <f>'4_Seq_Features'!F172</f>
        <v/>
      </c>
      <c r="C174" s="48">
        <f>'4_Seq_Features'!E172</f>
        <v/>
      </c>
      <c r="D174" s="52">
        <f>$U$12*((B174)-$U$5)/$U$6+$U$13</f>
        <v/>
      </c>
      <c r="E174" s="51">
        <f>1/(1+EXP(-D174))</f>
        <v/>
      </c>
      <c r="F174" s="52">
        <f>$V$12*((B174)-$U$5)/$U$6+$V$13</f>
        <v/>
      </c>
      <c r="G174" s="51">
        <f>1/(1+EXP(-F174))</f>
        <v/>
      </c>
      <c r="H174" s="52">
        <f>$W$12*((B174)-$U$5)/$U$6+$W$13</f>
        <v/>
      </c>
      <c r="I174" s="51">
        <f>1/(1+EXP(-H174))</f>
        <v/>
      </c>
      <c r="J174" s="52">
        <f>$X$12*((B174)-$U$5)/$U$6+$X$13</f>
        <v/>
      </c>
      <c r="K174" s="51">
        <f>1/(1+EXP(-J174))</f>
        <v/>
      </c>
      <c r="L174" s="52">
        <f>$Y$12*((B174)-$U$5)/$U$6+$Y$13</f>
        <v/>
      </c>
      <c r="M174" s="51">
        <f>1/(1+EXP(-L174))</f>
        <v/>
      </c>
      <c r="N174" s="52">
        <f>$Z$12*((B174)-$U$5)/$U$6+$Z$13</f>
        <v/>
      </c>
      <c r="O174" s="51">
        <f>1/(1+EXP(-N174))</f>
        <v/>
      </c>
      <c r="P174" s="52">
        <f>$AA$12*((B174)-$U$5)/$U$6+$AA$13</f>
        <v/>
      </c>
      <c r="Q174" s="51">
        <f>1/(1+EXP(-P174))</f>
        <v/>
      </c>
      <c r="R174" s="52">
        <f>$AB$12*((B174)-$U$5)/$U$6+$AB$13</f>
        <v/>
      </c>
      <c r="S174" s="51">
        <f>1/(1+EXP(-R174))</f>
        <v/>
      </c>
      <c r="AI174" s="48">
        <f>'4_Seq_Features'!A172</f>
        <v/>
      </c>
      <c r="AJ174" s="55">
        <f>'4_Seq_Features'!G172</f>
        <v/>
      </c>
      <c r="AK174" s="55">
        <f>'4_Seq_Features'!H172</f>
        <v/>
      </c>
      <c r="AL174" s="48">
        <f>'4_Seq_Features'!E172</f>
        <v/>
      </c>
      <c r="AM174" s="52">
        <f>$BD$14*((AJ174)-$BD$5)/$BD$6+$BD$15*((AK174)-$BD$7)/$BD$8+$BD$16</f>
        <v/>
      </c>
      <c r="AN174" s="51">
        <f>1/(1+EXP(-AM174))</f>
        <v/>
      </c>
      <c r="AO174" s="52">
        <f>$BE$14*((AJ174)-$BD$5)/$BD$6+$BE$15*((AK174)-$BD$7)/$BD$8+$BE$16</f>
        <v/>
      </c>
      <c r="AP174" s="51">
        <f>1/(1+EXP(-AO174))</f>
        <v/>
      </c>
      <c r="AQ174" s="52">
        <f>$BF$14*((AJ174)-$BD$5)/$BD$6+$BF$15*((AK174)-$BD$7)/$BD$8+$BF$16</f>
        <v/>
      </c>
      <c r="AR174" s="51">
        <f>1/(1+EXP(-AQ174))</f>
        <v/>
      </c>
      <c r="AS174" s="52">
        <f>$BG$14*((AJ174)-$BD$5)/$BD$6+$BG$15*((AK174)-$BD$7)/$BD$8+$BG$16</f>
        <v/>
      </c>
      <c r="AT174" s="51">
        <f>1/(1+EXP(-AS174))</f>
        <v/>
      </c>
      <c r="AU174" s="52">
        <f>$BH$14*((AJ174)-$BD$5)/$BD$6+$BH$15*((AK174)-$BD$7)/$BD$8+$BH$16</f>
        <v/>
      </c>
      <c r="AV174" s="51">
        <f>1/(1+EXP(-AU174))</f>
        <v/>
      </c>
      <c r="AW174" s="52">
        <f>$BI$14*((AJ174)-$BD$5)/$BD$6+$BI$15*((AK174)-$BD$7)/$BD$8+$BI$16</f>
        <v/>
      </c>
      <c r="AX174" s="51">
        <f>1/(1+EXP(-AW174))</f>
        <v/>
      </c>
      <c r="AY174" s="52">
        <f>$BJ$14*((AJ174)-$BD$5)/$BD$6+$BJ$15*((AK174)-$BD$7)/$BD$8+$BJ$16</f>
        <v/>
      </c>
      <c r="AZ174" s="51">
        <f>1/(1+EXP(-AY174))</f>
        <v/>
      </c>
      <c r="BA174" s="52">
        <f>$BK$14*((AJ174)-$BD$5)/$BD$6+$BK$15*((AK174)-$BD$7)/$BD$8+$BK$16</f>
        <v/>
      </c>
      <c r="BB174" s="51">
        <f>1/(1+EXP(-BA174))</f>
        <v/>
      </c>
    </row>
    <row r="175" ht="15" customHeight="1" s="35">
      <c r="A175" s="48">
        <f>'4_Seq_Features'!A173</f>
        <v/>
      </c>
      <c r="B175" s="55">
        <f>'4_Seq_Features'!F173</f>
        <v/>
      </c>
      <c r="C175" s="48">
        <f>'4_Seq_Features'!E173</f>
        <v/>
      </c>
      <c r="D175" s="52">
        <f>$U$12*((B175)-$U$5)/$U$6+$U$13</f>
        <v/>
      </c>
      <c r="E175" s="51">
        <f>1/(1+EXP(-D175))</f>
        <v/>
      </c>
      <c r="F175" s="52">
        <f>$V$12*((B175)-$U$5)/$U$6+$V$13</f>
        <v/>
      </c>
      <c r="G175" s="51">
        <f>1/(1+EXP(-F175))</f>
        <v/>
      </c>
      <c r="H175" s="52">
        <f>$W$12*((B175)-$U$5)/$U$6+$W$13</f>
        <v/>
      </c>
      <c r="I175" s="51">
        <f>1/(1+EXP(-H175))</f>
        <v/>
      </c>
      <c r="J175" s="52">
        <f>$X$12*((B175)-$U$5)/$U$6+$X$13</f>
        <v/>
      </c>
      <c r="K175" s="51">
        <f>1/(1+EXP(-J175))</f>
        <v/>
      </c>
      <c r="L175" s="52">
        <f>$Y$12*((B175)-$U$5)/$U$6+$Y$13</f>
        <v/>
      </c>
      <c r="M175" s="51">
        <f>1/(1+EXP(-L175))</f>
        <v/>
      </c>
      <c r="N175" s="52">
        <f>$Z$12*((B175)-$U$5)/$U$6+$Z$13</f>
        <v/>
      </c>
      <c r="O175" s="51">
        <f>1/(1+EXP(-N175))</f>
        <v/>
      </c>
      <c r="P175" s="52">
        <f>$AA$12*((B175)-$U$5)/$U$6+$AA$13</f>
        <v/>
      </c>
      <c r="Q175" s="51">
        <f>1/(1+EXP(-P175))</f>
        <v/>
      </c>
      <c r="R175" s="52">
        <f>$AB$12*((B175)-$U$5)/$U$6+$AB$13</f>
        <v/>
      </c>
      <c r="S175" s="51">
        <f>1/(1+EXP(-R175))</f>
        <v/>
      </c>
      <c r="AI175" s="48">
        <f>'4_Seq_Features'!A173</f>
        <v/>
      </c>
      <c r="AJ175" s="55">
        <f>'4_Seq_Features'!G173</f>
        <v/>
      </c>
      <c r="AK175" s="55">
        <f>'4_Seq_Features'!H173</f>
        <v/>
      </c>
      <c r="AL175" s="48">
        <f>'4_Seq_Features'!E173</f>
        <v/>
      </c>
      <c r="AM175" s="52">
        <f>$BD$14*((AJ175)-$BD$5)/$BD$6+$BD$15*((AK175)-$BD$7)/$BD$8+$BD$16</f>
        <v/>
      </c>
      <c r="AN175" s="51">
        <f>1/(1+EXP(-AM175))</f>
        <v/>
      </c>
      <c r="AO175" s="52">
        <f>$BE$14*((AJ175)-$BD$5)/$BD$6+$BE$15*((AK175)-$BD$7)/$BD$8+$BE$16</f>
        <v/>
      </c>
      <c r="AP175" s="51">
        <f>1/(1+EXP(-AO175))</f>
        <v/>
      </c>
      <c r="AQ175" s="52">
        <f>$BF$14*((AJ175)-$BD$5)/$BD$6+$BF$15*((AK175)-$BD$7)/$BD$8+$BF$16</f>
        <v/>
      </c>
      <c r="AR175" s="51">
        <f>1/(1+EXP(-AQ175))</f>
        <v/>
      </c>
      <c r="AS175" s="52">
        <f>$BG$14*((AJ175)-$BD$5)/$BD$6+$BG$15*((AK175)-$BD$7)/$BD$8+$BG$16</f>
        <v/>
      </c>
      <c r="AT175" s="51">
        <f>1/(1+EXP(-AS175))</f>
        <v/>
      </c>
      <c r="AU175" s="52">
        <f>$BH$14*((AJ175)-$BD$5)/$BD$6+$BH$15*((AK175)-$BD$7)/$BD$8+$BH$16</f>
        <v/>
      </c>
      <c r="AV175" s="51">
        <f>1/(1+EXP(-AU175))</f>
        <v/>
      </c>
      <c r="AW175" s="52">
        <f>$BI$14*((AJ175)-$BD$5)/$BD$6+$BI$15*((AK175)-$BD$7)/$BD$8+$BI$16</f>
        <v/>
      </c>
      <c r="AX175" s="51">
        <f>1/(1+EXP(-AW175))</f>
        <v/>
      </c>
      <c r="AY175" s="52">
        <f>$BJ$14*((AJ175)-$BD$5)/$BD$6+$BJ$15*((AK175)-$BD$7)/$BD$8+$BJ$16</f>
        <v/>
      </c>
      <c r="AZ175" s="51">
        <f>1/(1+EXP(-AY175))</f>
        <v/>
      </c>
      <c r="BA175" s="52">
        <f>$BK$14*((AJ175)-$BD$5)/$BD$6+$BK$15*((AK175)-$BD$7)/$BD$8+$BK$16</f>
        <v/>
      </c>
      <c r="BB175" s="51">
        <f>1/(1+EXP(-BA175))</f>
        <v/>
      </c>
    </row>
    <row r="176" ht="15" customHeight="1" s="35">
      <c r="A176" s="48">
        <f>'4_Seq_Features'!A174</f>
        <v/>
      </c>
      <c r="B176" s="55">
        <f>'4_Seq_Features'!F174</f>
        <v/>
      </c>
      <c r="C176" s="48">
        <f>'4_Seq_Features'!E174</f>
        <v/>
      </c>
      <c r="D176" s="52">
        <f>$U$12*((B176)-$U$5)/$U$6+$U$13</f>
        <v/>
      </c>
      <c r="E176" s="51">
        <f>1/(1+EXP(-D176))</f>
        <v/>
      </c>
      <c r="F176" s="52">
        <f>$V$12*((B176)-$U$5)/$U$6+$V$13</f>
        <v/>
      </c>
      <c r="G176" s="51">
        <f>1/(1+EXP(-F176))</f>
        <v/>
      </c>
      <c r="H176" s="52">
        <f>$W$12*((B176)-$U$5)/$U$6+$W$13</f>
        <v/>
      </c>
      <c r="I176" s="51">
        <f>1/(1+EXP(-H176))</f>
        <v/>
      </c>
      <c r="J176" s="52">
        <f>$X$12*((B176)-$U$5)/$U$6+$X$13</f>
        <v/>
      </c>
      <c r="K176" s="51">
        <f>1/(1+EXP(-J176))</f>
        <v/>
      </c>
      <c r="L176" s="52">
        <f>$Y$12*((B176)-$U$5)/$U$6+$Y$13</f>
        <v/>
      </c>
      <c r="M176" s="51">
        <f>1/(1+EXP(-L176))</f>
        <v/>
      </c>
      <c r="N176" s="52">
        <f>$Z$12*((B176)-$U$5)/$U$6+$Z$13</f>
        <v/>
      </c>
      <c r="O176" s="51">
        <f>1/(1+EXP(-N176))</f>
        <v/>
      </c>
      <c r="P176" s="52">
        <f>$AA$12*((B176)-$U$5)/$U$6+$AA$13</f>
        <v/>
      </c>
      <c r="Q176" s="51">
        <f>1/(1+EXP(-P176))</f>
        <v/>
      </c>
      <c r="R176" s="52">
        <f>$AB$12*((B176)-$U$5)/$U$6+$AB$13</f>
        <v/>
      </c>
      <c r="S176" s="51">
        <f>1/(1+EXP(-R176))</f>
        <v/>
      </c>
      <c r="AI176" s="48">
        <f>'4_Seq_Features'!A174</f>
        <v/>
      </c>
      <c r="AJ176" s="55">
        <f>'4_Seq_Features'!G174</f>
        <v/>
      </c>
      <c r="AK176" s="55">
        <f>'4_Seq_Features'!H174</f>
        <v/>
      </c>
      <c r="AL176" s="48">
        <f>'4_Seq_Features'!E174</f>
        <v/>
      </c>
      <c r="AM176" s="52">
        <f>$BD$14*((AJ176)-$BD$5)/$BD$6+$BD$15*((AK176)-$BD$7)/$BD$8+$BD$16</f>
        <v/>
      </c>
      <c r="AN176" s="51">
        <f>1/(1+EXP(-AM176))</f>
        <v/>
      </c>
      <c r="AO176" s="52">
        <f>$BE$14*((AJ176)-$BD$5)/$BD$6+$BE$15*((AK176)-$BD$7)/$BD$8+$BE$16</f>
        <v/>
      </c>
      <c r="AP176" s="51">
        <f>1/(1+EXP(-AO176))</f>
        <v/>
      </c>
      <c r="AQ176" s="52">
        <f>$BF$14*((AJ176)-$BD$5)/$BD$6+$BF$15*((AK176)-$BD$7)/$BD$8+$BF$16</f>
        <v/>
      </c>
      <c r="AR176" s="51">
        <f>1/(1+EXP(-AQ176))</f>
        <v/>
      </c>
      <c r="AS176" s="52">
        <f>$BG$14*((AJ176)-$BD$5)/$BD$6+$BG$15*((AK176)-$BD$7)/$BD$8+$BG$16</f>
        <v/>
      </c>
      <c r="AT176" s="51">
        <f>1/(1+EXP(-AS176))</f>
        <v/>
      </c>
      <c r="AU176" s="52">
        <f>$BH$14*((AJ176)-$BD$5)/$BD$6+$BH$15*((AK176)-$BD$7)/$BD$8+$BH$16</f>
        <v/>
      </c>
      <c r="AV176" s="51">
        <f>1/(1+EXP(-AU176))</f>
        <v/>
      </c>
      <c r="AW176" s="52">
        <f>$BI$14*((AJ176)-$BD$5)/$BD$6+$BI$15*((AK176)-$BD$7)/$BD$8+$BI$16</f>
        <v/>
      </c>
      <c r="AX176" s="51">
        <f>1/(1+EXP(-AW176))</f>
        <v/>
      </c>
      <c r="AY176" s="52">
        <f>$BJ$14*((AJ176)-$BD$5)/$BD$6+$BJ$15*((AK176)-$BD$7)/$BD$8+$BJ$16</f>
        <v/>
      </c>
      <c r="AZ176" s="51">
        <f>1/(1+EXP(-AY176))</f>
        <v/>
      </c>
      <c r="BA176" s="52">
        <f>$BK$14*((AJ176)-$BD$5)/$BD$6+$BK$15*((AK176)-$BD$7)/$BD$8+$BK$16</f>
        <v/>
      </c>
      <c r="BB176" s="51">
        <f>1/(1+EXP(-BA176))</f>
        <v/>
      </c>
    </row>
    <row r="177" ht="15" customHeight="1" s="35">
      <c r="A177" s="48">
        <f>'4_Seq_Features'!A175</f>
        <v/>
      </c>
      <c r="B177" s="55">
        <f>'4_Seq_Features'!F175</f>
        <v/>
      </c>
      <c r="C177" s="48">
        <f>'4_Seq_Features'!E175</f>
        <v/>
      </c>
      <c r="D177" s="52">
        <f>$U$12*((B177)-$U$5)/$U$6+$U$13</f>
        <v/>
      </c>
      <c r="E177" s="51">
        <f>1/(1+EXP(-D177))</f>
        <v/>
      </c>
      <c r="F177" s="52">
        <f>$V$12*((B177)-$U$5)/$U$6+$V$13</f>
        <v/>
      </c>
      <c r="G177" s="51">
        <f>1/(1+EXP(-F177))</f>
        <v/>
      </c>
      <c r="H177" s="52">
        <f>$W$12*((B177)-$U$5)/$U$6+$W$13</f>
        <v/>
      </c>
      <c r="I177" s="51">
        <f>1/(1+EXP(-H177))</f>
        <v/>
      </c>
      <c r="J177" s="52">
        <f>$X$12*((B177)-$U$5)/$U$6+$X$13</f>
        <v/>
      </c>
      <c r="K177" s="51">
        <f>1/(1+EXP(-J177))</f>
        <v/>
      </c>
      <c r="L177" s="52">
        <f>$Y$12*((B177)-$U$5)/$U$6+$Y$13</f>
        <v/>
      </c>
      <c r="M177" s="51">
        <f>1/(1+EXP(-L177))</f>
        <v/>
      </c>
      <c r="N177" s="52">
        <f>$Z$12*((B177)-$U$5)/$U$6+$Z$13</f>
        <v/>
      </c>
      <c r="O177" s="51">
        <f>1/(1+EXP(-N177))</f>
        <v/>
      </c>
      <c r="P177" s="52">
        <f>$AA$12*((B177)-$U$5)/$U$6+$AA$13</f>
        <v/>
      </c>
      <c r="Q177" s="51">
        <f>1/(1+EXP(-P177))</f>
        <v/>
      </c>
      <c r="R177" s="52">
        <f>$AB$12*((B177)-$U$5)/$U$6+$AB$13</f>
        <v/>
      </c>
      <c r="S177" s="51">
        <f>1/(1+EXP(-R177))</f>
        <v/>
      </c>
      <c r="AI177" s="48">
        <f>'4_Seq_Features'!A175</f>
        <v/>
      </c>
      <c r="AJ177" s="55">
        <f>'4_Seq_Features'!G175</f>
        <v/>
      </c>
      <c r="AK177" s="55">
        <f>'4_Seq_Features'!H175</f>
        <v/>
      </c>
      <c r="AL177" s="48">
        <f>'4_Seq_Features'!E175</f>
        <v/>
      </c>
      <c r="AM177" s="52">
        <f>$BD$14*((AJ177)-$BD$5)/$BD$6+$BD$15*((AK177)-$BD$7)/$BD$8+$BD$16</f>
        <v/>
      </c>
      <c r="AN177" s="51">
        <f>1/(1+EXP(-AM177))</f>
        <v/>
      </c>
      <c r="AO177" s="52">
        <f>$BE$14*((AJ177)-$BD$5)/$BD$6+$BE$15*((AK177)-$BD$7)/$BD$8+$BE$16</f>
        <v/>
      </c>
      <c r="AP177" s="51">
        <f>1/(1+EXP(-AO177))</f>
        <v/>
      </c>
      <c r="AQ177" s="52">
        <f>$BF$14*((AJ177)-$BD$5)/$BD$6+$BF$15*((AK177)-$BD$7)/$BD$8+$BF$16</f>
        <v/>
      </c>
      <c r="AR177" s="51">
        <f>1/(1+EXP(-AQ177))</f>
        <v/>
      </c>
      <c r="AS177" s="52">
        <f>$BG$14*((AJ177)-$BD$5)/$BD$6+$BG$15*((AK177)-$BD$7)/$BD$8+$BG$16</f>
        <v/>
      </c>
      <c r="AT177" s="51">
        <f>1/(1+EXP(-AS177))</f>
        <v/>
      </c>
      <c r="AU177" s="52">
        <f>$BH$14*((AJ177)-$BD$5)/$BD$6+$BH$15*((AK177)-$BD$7)/$BD$8+$BH$16</f>
        <v/>
      </c>
      <c r="AV177" s="51">
        <f>1/(1+EXP(-AU177))</f>
        <v/>
      </c>
      <c r="AW177" s="52">
        <f>$BI$14*((AJ177)-$BD$5)/$BD$6+$BI$15*((AK177)-$BD$7)/$BD$8+$BI$16</f>
        <v/>
      </c>
      <c r="AX177" s="51">
        <f>1/(1+EXP(-AW177))</f>
        <v/>
      </c>
      <c r="AY177" s="52">
        <f>$BJ$14*((AJ177)-$BD$5)/$BD$6+$BJ$15*((AK177)-$BD$7)/$BD$8+$BJ$16</f>
        <v/>
      </c>
      <c r="AZ177" s="51">
        <f>1/(1+EXP(-AY177))</f>
        <v/>
      </c>
      <c r="BA177" s="52">
        <f>$BK$14*((AJ177)-$BD$5)/$BD$6+$BK$15*((AK177)-$BD$7)/$BD$8+$BK$16</f>
        <v/>
      </c>
      <c r="BB177" s="51">
        <f>1/(1+EXP(-BA177))</f>
        <v/>
      </c>
    </row>
    <row r="178" ht="15" customHeight="1" s="35">
      <c r="A178" s="48">
        <f>'4_Seq_Features'!A176</f>
        <v/>
      </c>
      <c r="B178" s="55">
        <f>'4_Seq_Features'!F176</f>
        <v/>
      </c>
      <c r="C178" s="48">
        <f>'4_Seq_Features'!E176</f>
        <v/>
      </c>
      <c r="D178" s="52">
        <f>$U$12*((B178)-$U$5)/$U$6+$U$13</f>
        <v/>
      </c>
      <c r="E178" s="51">
        <f>1/(1+EXP(-D178))</f>
        <v/>
      </c>
      <c r="F178" s="52">
        <f>$V$12*((B178)-$U$5)/$U$6+$V$13</f>
        <v/>
      </c>
      <c r="G178" s="51">
        <f>1/(1+EXP(-F178))</f>
        <v/>
      </c>
      <c r="H178" s="52">
        <f>$W$12*((B178)-$U$5)/$U$6+$W$13</f>
        <v/>
      </c>
      <c r="I178" s="51">
        <f>1/(1+EXP(-H178))</f>
        <v/>
      </c>
      <c r="J178" s="52">
        <f>$X$12*((B178)-$U$5)/$U$6+$X$13</f>
        <v/>
      </c>
      <c r="K178" s="51">
        <f>1/(1+EXP(-J178))</f>
        <v/>
      </c>
      <c r="L178" s="52">
        <f>$Y$12*((B178)-$U$5)/$U$6+$Y$13</f>
        <v/>
      </c>
      <c r="M178" s="51">
        <f>1/(1+EXP(-L178))</f>
        <v/>
      </c>
      <c r="N178" s="52">
        <f>$Z$12*((B178)-$U$5)/$U$6+$Z$13</f>
        <v/>
      </c>
      <c r="O178" s="51">
        <f>1/(1+EXP(-N178))</f>
        <v/>
      </c>
      <c r="P178" s="52">
        <f>$AA$12*((B178)-$U$5)/$U$6+$AA$13</f>
        <v/>
      </c>
      <c r="Q178" s="51">
        <f>1/(1+EXP(-P178))</f>
        <v/>
      </c>
      <c r="R178" s="52">
        <f>$AB$12*((B178)-$U$5)/$U$6+$AB$13</f>
        <v/>
      </c>
      <c r="S178" s="51">
        <f>1/(1+EXP(-R178))</f>
        <v/>
      </c>
      <c r="AI178" s="48">
        <f>'4_Seq_Features'!A176</f>
        <v/>
      </c>
      <c r="AJ178" s="55">
        <f>'4_Seq_Features'!G176</f>
        <v/>
      </c>
      <c r="AK178" s="55">
        <f>'4_Seq_Features'!H176</f>
        <v/>
      </c>
      <c r="AL178" s="48">
        <f>'4_Seq_Features'!E176</f>
        <v/>
      </c>
      <c r="AM178" s="52">
        <f>$BD$14*((AJ178)-$BD$5)/$BD$6+$BD$15*((AK178)-$BD$7)/$BD$8+$BD$16</f>
        <v/>
      </c>
      <c r="AN178" s="51">
        <f>1/(1+EXP(-AM178))</f>
        <v/>
      </c>
      <c r="AO178" s="52">
        <f>$BE$14*((AJ178)-$BD$5)/$BD$6+$BE$15*((AK178)-$BD$7)/$BD$8+$BE$16</f>
        <v/>
      </c>
      <c r="AP178" s="51">
        <f>1/(1+EXP(-AO178))</f>
        <v/>
      </c>
      <c r="AQ178" s="52">
        <f>$BF$14*((AJ178)-$BD$5)/$BD$6+$BF$15*((AK178)-$BD$7)/$BD$8+$BF$16</f>
        <v/>
      </c>
      <c r="AR178" s="51">
        <f>1/(1+EXP(-AQ178))</f>
        <v/>
      </c>
      <c r="AS178" s="52">
        <f>$BG$14*((AJ178)-$BD$5)/$BD$6+$BG$15*((AK178)-$BD$7)/$BD$8+$BG$16</f>
        <v/>
      </c>
      <c r="AT178" s="51">
        <f>1/(1+EXP(-AS178))</f>
        <v/>
      </c>
      <c r="AU178" s="52">
        <f>$BH$14*((AJ178)-$BD$5)/$BD$6+$BH$15*((AK178)-$BD$7)/$BD$8+$BH$16</f>
        <v/>
      </c>
      <c r="AV178" s="51">
        <f>1/(1+EXP(-AU178))</f>
        <v/>
      </c>
      <c r="AW178" s="52">
        <f>$BI$14*((AJ178)-$BD$5)/$BD$6+$BI$15*((AK178)-$BD$7)/$BD$8+$BI$16</f>
        <v/>
      </c>
      <c r="AX178" s="51">
        <f>1/(1+EXP(-AW178))</f>
        <v/>
      </c>
      <c r="AY178" s="52">
        <f>$BJ$14*((AJ178)-$BD$5)/$BD$6+$BJ$15*((AK178)-$BD$7)/$BD$8+$BJ$16</f>
        <v/>
      </c>
      <c r="AZ178" s="51">
        <f>1/(1+EXP(-AY178))</f>
        <v/>
      </c>
      <c r="BA178" s="52">
        <f>$BK$14*((AJ178)-$BD$5)/$BD$6+$BK$15*((AK178)-$BD$7)/$BD$8+$BK$16</f>
        <v/>
      </c>
      <c r="BB178" s="51">
        <f>1/(1+EXP(-BA178))</f>
        <v/>
      </c>
    </row>
    <row r="179" ht="15" customHeight="1" s="35">
      <c r="A179" s="48">
        <f>'4_Seq_Features'!A177</f>
        <v/>
      </c>
      <c r="B179" s="55">
        <f>'4_Seq_Features'!F177</f>
        <v/>
      </c>
      <c r="C179" s="48">
        <f>'4_Seq_Features'!E177</f>
        <v/>
      </c>
      <c r="D179" s="52">
        <f>$U$12*((B179)-$U$5)/$U$6+$U$13</f>
        <v/>
      </c>
      <c r="E179" s="51">
        <f>1/(1+EXP(-D179))</f>
        <v/>
      </c>
      <c r="F179" s="52">
        <f>$V$12*((B179)-$U$5)/$U$6+$V$13</f>
        <v/>
      </c>
      <c r="G179" s="51">
        <f>1/(1+EXP(-F179))</f>
        <v/>
      </c>
      <c r="H179" s="52">
        <f>$W$12*((B179)-$U$5)/$U$6+$W$13</f>
        <v/>
      </c>
      <c r="I179" s="51">
        <f>1/(1+EXP(-H179))</f>
        <v/>
      </c>
      <c r="J179" s="52">
        <f>$X$12*((B179)-$U$5)/$U$6+$X$13</f>
        <v/>
      </c>
      <c r="K179" s="51">
        <f>1/(1+EXP(-J179))</f>
        <v/>
      </c>
      <c r="L179" s="52">
        <f>$Y$12*((B179)-$U$5)/$U$6+$Y$13</f>
        <v/>
      </c>
      <c r="M179" s="51">
        <f>1/(1+EXP(-L179))</f>
        <v/>
      </c>
      <c r="N179" s="52">
        <f>$Z$12*((B179)-$U$5)/$U$6+$Z$13</f>
        <v/>
      </c>
      <c r="O179" s="51">
        <f>1/(1+EXP(-N179))</f>
        <v/>
      </c>
      <c r="P179" s="52">
        <f>$AA$12*((B179)-$U$5)/$U$6+$AA$13</f>
        <v/>
      </c>
      <c r="Q179" s="51">
        <f>1/(1+EXP(-P179))</f>
        <v/>
      </c>
      <c r="R179" s="52">
        <f>$AB$12*((B179)-$U$5)/$U$6+$AB$13</f>
        <v/>
      </c>
      <c r="S179" s="51">
        <f>1/(1+EXP(-R179))</f>
        <v/>
      </c>
      <c r="AI179" s="48">
        <f>'4_Seq_Features'!A177</f>
        <v/>
      </c>
      <c r="AJ179" s="55">
        <f>'4_Seq_Features'!G177</f>
        <v/>
      </c>
      <c r="AK179" s="55">
        <f>'4_Seq_Features'!H177</f>
        <v/>
      </c>
      <c r="AL179" s="48">
        <f>'4_Seq_Features'!E177</f>
        <v/>
      </c>
      <c r="AM179" s="52">
        <f>$BD$14*((AJ179)-$BD$5)/$BD$6+$BD$15*((AK179)-$BD$7)/$BD$8+$BD$16</f>
        <v/>
      </c>
      <c r="AN179" s="51">
        <f>1/(1+EXP(-AM179))</f>
        <v/>
      </c>
      <c r="AO179" s="52">
        <f>$BE$14*((AJ179)-$BD$5)/$BD$6+$BE$15*((AK179)-$BD$7)/$BD$8+$BE$16</f>
        <v/>
      </c>
      <c r="AP179" s="51">
        <f>1/(1+EXP(-AO179))</f>
        <v/>
      </c>
      <c r="AQ179" s="52">
        <f>$BF$14*((AJ179)-$BD$5)/$BD$6+$BF$15*((AK179)-$BD$7)/$BD$8+$BF$16</f>
        <v/>
      </c>
      <c r="AR179" s="51">
        <f>1/(1+EXP(-AQ179))</f>
        <v/>
      </c>
      <c r="AS179" s="52">
        <f>$BG$14*((AJ179)-$BD$5)/$BD$6+$BG$15*((AK179)-$BD$7)/$BD$8+$BG$16</f>
        <v/>
      </c>
      <c r="AT179" s="51">
        <f>1/(1+EXP(-AS179))</f>
        <v/>
      </c>
      <c r="AU179" s="52">
        <f>$BH$14*((AJ179)-$BD$5)/$BD$6+$BH$15*((AK179)-$BD$7)/$BD$8+$BH$16</f>
        <v/>
      </c>
      <c r="AV179" s="51">
        <f>1/(1+EXP(-AU179))</f>
        <v/>
      </c>
      <c r="AW179" s="52">
        <f>$BI$14*((AJ179)-$BD$5)/$BD$6+$BI$15*((AK179)-$BD$7)/$BD$8+$BI$16</f>
        <v/>
      </c>
      <c r="AX179" s="51">
        <f>1/(1+EXP(-AW179))</f>
        <v/>
      </c>
      <c r="AY179" s="52">
        <f>$BJ$14*((AJ179)-$BD$5)/$BD$6+$BJ$15*((AK179)-$BD$7)/$BD$8+$BJ$16</f>
        <v/>
      </c>
      <c r="AZ179" s="51">
        <f>1/(1+EXP(-AY179))</f>
        <v/>
      </c>
      <c r="BA179" s="52">
        <f>$BK$14*((AJ179)-$BD$5)/$BD$6+$BK$15*((AK179)-$BD$7)/$BD$8+$BK$16</f>
        <v/>
      </c>
      <c r="BB179" s="51">
        <f>1/(1+EXP(-BA179))</f>
        <v/>
      </c>
    </row>
    <row r="180" ht="15" customHeight="1" s="35">
      <c r="A180" s="48">
        <f>'4_Seq_Features'!A178</f>
        <v/>
      </c>
      <c r="B180" s="55">
        <f>'4_Seq_Features'!F178</f>
        <v/>
      </c>
      <c r="C180" s="48">
        <f>'4_Seq_Features'!E178</f>
        <v/>
      </c>
      <c r="D180" s="52">
        <f>$U$12*((B180)-$U$5)/$U$6+$U$13</f>
        <v/>
      </c>
      <c r="E180" s="51">
        <f>1/(1+EXP(-D180))</f>
        <v/>
      </c>
      <c r="F180" s="52">
        <f>$V$12*((B180)-$U$5)/$U$6+$V$13</f>
        <v/>
      </c>
      <c r="G180" s="51">
        <f>1/(1+EXP(-F180))</f>
        <v/>
      </c>
      <c r="H180" s="52">
        <f>$W$12*((B180)-$U$5)/$U$6+$W$13</f>
        <v/>
      </c>
      <c r="I180" s="51">
        <f>1/(1+EXP(-H180))</f>
        <v/>
      </c>
      <c r="J180" s="52">
        <f>$X$12*((B180)-$U$5)/$U$6+$X$13</f>
        <v/>
      </c>
      <c r="K180" s="51">
        <f>1/(1+EXP(-J180))</f>
        <v/>
      </c>
      <c r="L180" s="52">
        <f>$Y$12*((B180)-$U$5)/$U$6+$Y$13</f>
        <v/>
      </c>
      <c r="M180" s="51">
        <f>1/(1+EXP(-L180))</f>
        <v/>
      </c>
      <c r="N180" s="52">
        <f>$Z$12*((B180)-$U$5)/$U$6+$Z$13</f>
        <v/>
      </c>
      <c r="O180" s="51">
        <f>1/(1+EXP(-N180))</f>
        <v/>
      </c>
      <c r="P180" s="52">
        <f>$AA$12*((B180)-$U$5)/$U$6+$AA$13</f>
        <v/>
      </c>
      <c r="Q180" s="51">
        <f>1/(1+EXP(-P180))</f>
        <v/>
      </c>
      <c r="R180" s="52">
        <f>$AB$12*((B180)-$U$5)/$U$6+$AB$13</f>
        <v/>
      </c>
      <c r="S180" s="51">
        <f>1/(1+EXP(-R180))</f>
        <v/>
      </c>
      <c r="AI180" s="48">
        <f>'4_Seq_Features'!A178</f>
        <v/>
      </c>
      <c r="AJ180" s="55">
        <f>'4_Seq_Features'!G178</f>
        <v/>
      </c>
      <c r="AK180" s="55">
        <f>'4_Seq_Features'!H178</f>
        <v/>
      </c>
      <c r="AL180" s="48">
        <f>'4_Seq_Features'!E178</f>
        <v/>
      </c>
      <c r="AM180" s="52">
        <f>$BD$14*((AJ180)-$BD$5)/$BD$6+$BD$15*((AK180)-$BD$7)/$BD$8+$BD$16</f>
        <v/>
      </c>
      <c r="AN180" s="51">
        <f>1/(1+EXP(-AM180))</f>
        <v/>
      </c>
      <c r="AO180" s="52">
        <f>$BE$14*((AJ180)-$BD$5)/$BD$6+$BE$15*((AK180)-$BD$7)/$BD$8+$BE$16</f>
        <v/>
      </c>
      <c r="AP180" s="51">
        <f>1/(1+EXP(-AO180))</f>
        <v/>
      </c>
      <c r="AQ180" s="52">
        <f>$BF$14*((AJ180)-$BD$5)/$BD$6+$BF$15*((AK180)-$BD$7)/$BD$8+$BF$16</f>
        <v/>
      </c>
      <c r="AR180" s="51">
        <f>1/(1+EXP(-AQ180))</f>
        <v/>
      </c>
      <c r="AS180" s="52">
        <f>$BG$14*((AJ180)-$BD$5)/$BD$6+$BG$15*((AK180)-$BD$7)/$BD$8+$BG$16</f>
        <v/>
      </c>
      <c r="AT180" s="51">
        <f>1/(1+EXP(-AS180))</f>
        <v/>
      </c>
      <c r="AU180" s="52">
        <f>$BH$14*((AJ180)-$BD$5)/$BD$6+$BH$15*((AK180)-$BD$7)/$BD$8+$BH$16</f>
        <v/>
      </c>
      <c r="AV180" s="51">
        <f>1/(1+EXP(-AU180))</f>
        <v/>
      </c>
      <c r="AW180" s="52">
        <f>$BI$14*((AJ180)-$BD$5)/$BD$6+$BI$15*((AK180)-$BD$7)/$BD$8+$BI$16</f>
        <v/>
      </c>
      <c r="AX180" s="51">
        <f>1/(1+EXP(-AW180))</f>
        <v/>
      </c>
      <c r="AY180" s="52">
        <f>$BJ$14*((AJ180)-$BD$5)/$BD$6+$BJ$15*((AK180)-$BD$7)/$BD$8+$BJ$16</f>
        <v/>
      </c>
      <c r="AZ180" s="51">
        <f>1/(1+EXP(-AY180))</f>
        <v/>
      </c>
      <c r="BA180" s="52">
        <f>$BK$14*((AJ180)-$BD$5)/$BD$6+$BK$15*((AK180)-$BD$7)/$BD$8+$BK$16</f>
        <v/>
      </c>
      <c r="BB180" s="51">
        <f>1/(1+EXP(-BA180))</f>
        <v/>
      </c>
    </row>
    <row r="181" ht="15" customHeight="1" s="35">
      <c r="A181" s="48">
        <f>'4_Seq_Features'!A179</f>
        <v/>
      </c>
      <c r="B181" s="55">
        <f>'4_Seq_Features'!F179</f>
        <v/>
      </c>
      <c r="C181" s="48">
        <f>'4_Seq_Features'!E179</f>
        <v/>
      </c>
      <c r="D181" s="52">
        <f>$U$12*((B181)-$U$5)/$U$6+$U$13</f>
        <v/>
      </c>
      <c r="E181" s="51">
        <f>1/(1+EXP(-D181))</f>
        <v/>
      </c>
      <c r="F181" s="52">
        <f>$V$12*((B181)-$U$5)/$U$6+$V$13</f>
        <v/>
      </c>
      <c r="G181" s="51">
        <f>1/(1+EXP(-F181))</f>
        <v/>
      </c>
      <c r="H181" s="52">
        <f>$W$12*((B181)-$U$5)/$U$6+$W$13</f>
        <v/>
      </c>
      <c r="I181" s="51">
        <f>1/(1+EXP(-H181))</f>
        <v/>
      </c>
      <c r="J181" s="52">
        <f>$X$12*((B181)-$U$5)/$U$6+$X$13</f>
        <v/>
      </c>
      <c r="K181" s="51">
        <f>1/(1+EXP(-J181))</f>
        <v/>
      </c>
      <c r="L181" s="52">
        <f>$Y$12*((B181)-$U$5)/$U$6+$Y$13</f>
        <v/>
      </c>
      <c r="M181" s="51">
        <f>1/(1+EXP(-L181))</f>
        <v/>
      </c>
      <c r="N181" s="52">
        <f>$Z$12*((B181)-$U$5)/$U$6+$Z$13</f>
        <v/>
      </c>
      <c r="O181" s="51">
        <f>1/(1+EXP(-N181))</f>
        <v/>
      </c>
      <c r="P181" s="52">
        <f>$AA$12*((B181)-$U$5)/$U$6+$AA$13</f>
        <v/>
      </c>
      <c r="Q181" s="51">
        <f>1/(1+EXP(-P181))</f>
        <v/>
      </c>
      <c r="R181" s="52">
        <f>$AB$12*((B181)-$U$5)/$U$6+$AB$13</f>
        <v/>
      </c>
      <c r="S181" s="51">
        <f>1/(1+EXP(-R181))</f>
        <v/>
      </c>
      <c r="AI181" s="48">
        <f>'4_Seq_Features'!A179</f>
        <v/>
      </c>
      <c r="AJ181" s="55">
        <f>'4_Seq_Features'!G179</f>
        <v/>
      </c>
      <c r="AK181" s="55">
        <f>'4_Seq_Features'!H179</f>
        <v/>
      </c>
      <c r="AL181" s="48">
        <f>'4_Seq_Features'!E179</f>
        <v/>
      </c>
      <c r="AM181" s="52">
        <f>$BD$14*((AJ181)-$BD$5)/$BD$6+$BD$15*((AK181)-$BD$7)/$BD$8+$BD$16</f>
        <v/>
      </c>
      <c r="AN181" s="51">
        <f>1/(1+EXP(-AM181))</f>
        <v/>
      </c>
      <c r="AO181" s="52">
        <f>$BE$14*((AJ181)-$BD$5)/$BD$6+$BE$15*((AK181)-$BD$7)/$BD$8+$BE$16</f>
        <v/>
      </c>
      <c r="AP181" s="51">
        <f>1/(1+EXP(-AO181))</f>
        <v/>
      </c>
      <c r="AQ181" s="52">
        <f>$BF$14*((AJ181)-$BD$5)/$BD$6+$BF$15*((AK181)-$BD$7)/$BD$8+$BF$16</f>
        <v/>
      </c>
      <c r="AR181" s="51">
        <f>1/(1+EXP(-AQ181))</f>
        <v/>
      </c>
      <c r="AS181" s="52">
        <f>$BG$14*((AJ181)-$BD$5)/$BD$6+$BG$15*((AK181)-$BD$7)/$BD$8+$BG$16</f>
        <v/>
      </c>
      <c r="AT181" s="51">
        <f>1/(1+EXP(-AS181))</f>
        <v/>
      </c>
      <c r="AU181" s="52">
        <f>$BH$14*((AJ181)-$BD$5)/$BD$6+$BH$15*((AK181)-$BD$7)/$BD$8+$BH$16</f>
        <v/>
      </c>
      <c r="AV181" s="51">
        <f>1/(1+EXP(-AU181))</f>
        <v/>
      </c>
      <c r="AW181" s="52">
        <f>$BI$14*((AJ181)-$BD$5)/$BD$6+$BI$15*((AK181)-$BD$7)/$BD$8+$BI$16</f>
        <v/>
      </c>
      <c r="AX181" s="51">
        <f>1/(1+EXP(-AW181))</f>
        <v/>
      </c>
      <c r="AY181" s="52">
        <f>$BJ$14*((AJ181)-$BD$5)/$BD$6+$BJ$15*((AK181)-$BD$7)/$BD$8+$BJ$16</f>
        <v/>
      </c>
      <c r="AZ181" s="51">
        <f>1/(1+EXP(-AY181))</f>
        <v/>
      </c>
      <c r="BA181" s="52">
        <f>$BK$14*((AJ181)-$BD$5)/$BD$6+$BK$15*((AK181)-$BD$7)/$BD$8+$BK$16</f>
        <v/>
      </c>
      <c r="BB181" s="51">
        <f>1/(1+EXP(-BA181))</f>
        <v/>
      </c>
    </row>
    <row r="182" ht="15" customHeight="1" s="35">
      <c r="A182" s="48">
        <f>'4_Seq_Features'!A180</f>
        <v/>
      </c>
      <c r="B182" s="55">
        <f>'4_Seq_Features'!F180</f>
        <v/>
      </c>
      <c r="C182" s="48">
        <f>'4_Seq_Features'!E180</f>
        <v/>
      </c>
      <c r="D182" s="52">
        <f>$U$12*((B182)-$U$5)/$U$6+$U$13</f>
        <v/>
      </c>
      <c r="E182" s="51">
        <f>1/(1+EXP(-D182))</f>
        <v/>
      </c>
      <c r="F182" s="52">
        <f>$V$12*((B182)-$U$5)/$U$6+$V$13</f>
        <v/>
      </c>
      <c r="G182" s="51">
        <f>1/(1+EXP(-F182))</f>
        <v/>
      </c>
      <c r="H182" s="52">
        <f>$W$12*((B182)-$U$5)/$U$6+$W$13</f>
        <v/>
      </c>
      <c r="I182" s="51">
        <f>1/(1+EXP(-H182))</f>
        <v/>
      </c>
      <c r="J182" s="52">
        <f>$X$12*((B182)-$U$5)/$U$6+$X$13</f>
        <v/>
      </c>
      <c r="K182" s="51">
        <f>1/(1+EXP(-J182))</f>
        <v/>
      </c>
      <c r="L182" s="52">
        <f>$Y$12*((B182)-$U$5)/$U$6+$Y$13</f>
        <v/>
      </c>
      <c r="M182" s="51">
        <f>1/(1+EXP(-L182))</f>
        <v/>
      </c>
      <c r="N182" s="52">
        <f>$Z$12*((B182)-$U$5)/$U$6+$Z$13</f>
        <v/>
      </c>
      <c r="O182" s="51">
        <f>1/(1+EXP(-N182))</f>
        <v/>
      </c>
      <c r="P182" s="52">
        <f>$AA$12*((B182)-$U$5)/$U$6+$AA$13</f>
        <v/>
      </c>
      <c r="Q182" s="51">
        <f>1/(1+EXP(-P182))</f>
        <v/>
      </c>
      <c r="R182" s="52">
        <f>$AB$12*((B182)-$U$5)/$U$6+$AB$13</f>
        <v/>
      </c>
      <c r="S182" s="51">
        <f>1/(1+EXP(-R182))</f>
        <v/>
      </c>
      <c r="AI182" s="48">
        <f>'4_Seq_Features'!A180</f>
        <v/>
      </c>
      <c r="AJ182" s="55">
        <f>'4_Seq_Features'!G180</f>
        <v/>
      </c>
      <c r="AK182" s="55">
        <f>'4_Seq_Features'!H180</f>
        <v/>
      </c>
      <c r="AL182" s="48">
        <f>'4_Seq_Features'!E180</f>
        <v/>
      </c>
      <c r="AM182" s="52">
        <f>$BD$14*((AJ182)-$BD$5)/$BD$6+$BD$15*((AK182)-$BD$7)/$BD$8+$BD$16</f>
        <v/>
      </c>
      <c r="AN182" s="51">
        <f>1/(1+EXP(-AM182))</f>
        <v/>
      </c>
      <c r="AO182" s="52">
        <f>$BE$14*((AJ182)-$BD$5)/$BD$6+$BE$15*((AK182)-$BD$7)/$BD$8+$BE$16</f>
        <v/>
      </c>
      <c r="AP182" s="51">
        <f>1/(1+EXP(-AO182))</f>
        <v/>
      </c>
      <c r="AQ182" s="52">
        <f>$BF$14*((AJ182)-$BD$5)/$BD$6+$BF$15*((AK182)-$BD$7)/$BD$8+$BF$16</f>
        <v/>
      </c>
      <c r="AR182" s="51">
        <f>1/(1+EXP(-AQ182))</f>
        <v/>
      </c>
      <c r="AS182" s="52">
        <f>$BG$14*((AJ182)-$BD$5)/$BD$6+$BG$15*((AK182)-$BD$7)/$BD$8+$BG$16</f>
        <v/>
      </c>
      <c r="AT182" s="51">
        <f>1/(1+EXP(-AS182))</f>
        <v/>
      </c>
      <c r="AU182" s="52">
        <f>$BH$14*((AJ182)-$BD$5)/$BD$6+$BH$15*((AK182)-$BD$7)/$BD$8+$BH$16</f>
        <v/>
      </c>
      <c r="AV182" s="51">
        <f>1/(1+EXP(-AU182))</f>
        <v/>
      </c>
      <c r="AW182" s="52">
        <f>$BI$14*((AJ182)-$BD$5)/$BD$6+$BI$15*((AK182)-$BD$7)/$BD$8+$BI$16</f>
        <v/>
      </c>
      <c r="AX182" s="51">
        <f>1/(1+EXP(-AW182))</f>
        <v/>
      </c>
      <c r="AY182" s="52">
        <f>$BJ$14*((AJ182)-$BD$5)/$BD$6+$BJ$15*((AK182)-$BD$7)/$BD$8+$BJ$16</f>
        <v/>
      </c>
      <c r="AZ182" s="51">
        <f>1/(1+EXP(-AY182))</f>
        <v/>
      </c>
      <c r="BA182" s="52">
        <f>$BK$14*((AJ182)-$BD$5)/$BD$6+$BK$15*((AK182)-$BD$7)/$BD$8+$BK$16</f>
        <v/>
      </c>
      <c r="BB182" s="51">
        <f>1/(1+EXP(-BA182))</f>
        <v/>
      </c>
    </row>
    <row r="183" ht="15" customHeight="1" s="35">
      <c r="A183" s="48">
        <f>'4_Seq_Features'!A181</f>
        <v/>
      </c>
      <c r="B183" s="55">
        <f>'4_Seq_Features'!F181</f>
        <v/>
      </c>
      <c r="C183" s="48">
        <f>'4_Seq_Features'!E181</f>
        <v/>
      </c>
      <c r="D183" s="52">
        <f>$U$12*((B183)-$U$5)/$U$6+$U$13</f>
        <v/>
      </c>
      <c r="E183" s="51">
        <f>1/(1+EXP(-D183))</f>
        <v/>
      </c>
      <c r="F183" s="52">
        <f>$V$12*((B183)-$U$5)/$U$6+$V$13</f>
        <v/>
      </c>
      <c r="G183" s="51">
        <f>1/(1+EXP(-F183))</f>
        <v/>
      </c>
      <c r="H183" s="52">
        <f>$W$12*((B183)-$U$5)/$U$6+$W$13</f>
        <v/>
      </c>
      <c r="I183" s="51">
        <f>1/(1+EXP(-H183))</f>
        <v/>
      </c>
      <c r="J183" s="52">
        <f>$X$12*((B183)-$U$5)/$U$6+$X$13</f>
        <v/>
      </c>
      <c r="K183" s="51">
        <f>1/(1+EXP(-J183))</f>
        <v/>
      </c>
      <c r="L183" s="52">
        <f>$Y$12*((B183)-$U$5)/$U$6+$Y$13</f>
        <v/>
      </c>
      <c r="M183" s="51">
        <f>1/(1+EXP(-L183))</f>
        <v/>
      </c>
      <c r="N183" s="52">
        <f>$Z$12*((B183)-$U$5)/$U$6+$Z$13</f>
        <v/>
      </c>
      <c r="O183" s="51">
        <f>1/(1+EXP(-N183))</f>
        <v/>
      </c>
      <c r="P183" s="52">
        <f>$AA$12*((B183)-$U$5)/$U$6+$AA$13</f>
        <v/>
      </c>
      <c r="Q183" s="51">
        <f>1/(1+EXP(-P183))</f>
        <v/>
      </c>
      <c r="R183" s="52">
        <f>$AB$12*((B183)-$U$5)/$U$6+$AB$13</f>
        <v/>
      </c>
      <c r="S183" s="51">
        <f>1/(1+EXP(-R183))</f>
        <v/>
      </c>
      <c r="AI183" s="48">
        <f>'4_Seq_Features'!A181</f>
        <v/>
      </c>
      <c r="AJ183" s="55">
        <f>'4_Seq_Features'!G181</f>
        <v/>
      </c>
      <c r="AK183" s="55">
        <f>'4_Seq_Features'!H181</f>
        <v/>
      </c>
      <c r="AL183" s="48">
        <f>'4_Seq_Features'!E181</f>
        <v/>
      </c>
      <c r="AM183" s="52">
        <f>$BD$14*((AJ183)-$BD$5)/$BD$6+$BD$15*((AK183)-$BD$7)/$BD$8+$BD$16</f>
        <v/>
      </c>
      <c r="AN183" s="51">
        <f>1/(1+EXP(-AM183))</f>
        <v/>
      </c>
      <c r="AO183" s="52">
        <f>$BE$14*((AJ183)-$BD$5)/$BD$6+$BE$15*((AK183)-$BD$7)/$BD$8+$BE$16</f>
        <v/>
      </c>
      <c r="AP183" s="51">
        <f>1/(1+EXP(-AO183))</f>
        <v/>
      </c>
      <c r="AQ183" s="52">
        <f>$BF$14*((AJ183)-$BD$5)/$BD$6+$BF$15*((AK183)-$BD$7)/$BD$8+$BF$16</f>
        <v/>
      </c>
      <c r="AR183" s="51">
        <f>1/(1+EXP(-AQ183))</f>
        <v/>
      </c>
      <c r="AS183" s="52">
        <f>$BG$14*((AJ183)-$BD$5)/$BD$6+$BG$15*((AK183)-$BD$7)/$BD$8+$BG$16</f>
        <v/>
      </c>
      <c r="AT183" s="51">
        <f>1/(1+EXP(-AS183))</f>
        <v/>
      </c>
      <c r="AU183" s="52">
        <f>$BH$14*((AJ183)-$BD$5)/$BD$6+$BH$15*((AK183)-$BD$7)/$BD$8+$BH$16</f>
        <v/>
      </c>
      <c r="AV183" s="51">
        <f>1/(1+EXP(-AU183))</f>
        <v/>
      </c>
      <c r="AW183" s="52">
        <f>$BI$14*((AJ183)-$BD$5)/$BD$6+$BI$15*((AK183)-$BD$7)/$BD$8+$BI$16</f>
        <v/>
      </c>
      <c r="AX183" s="51">
        <f>1/(1+EXP(-AW183))</f>
        <v/>
      </c>
      <c r="AY183" s="52">
        <f>$BJ$14*((AJ183)-$BD$5)/$BD$6+$BJ$15*((AK183)-$BD$7)/$BD$8+$BJ$16</f>
        <v/>
      </c>
      <c r="AZ183" s="51">
        <f>1/(1+EXP(-AY183))</f>
        <v/>
      </c>
      <c r="BA183" s="52">
        <f>$BK$14*((AJ183)-$BD$5)/$BD$6+$BK$15*((AK183)-$BD$7)/$BD$8+$BK$16</f>
        <v/>
      </c>
      <c r="BB183" s="51">
        <f>1/(1+EXP(-BA183))</f>
        <v/>
      </c>
    </row>
    <row r="184" ht="15" customHeight="1" s="35">
      <c r="A184" s="48">
        <f>'4_Seq_Features'!A182</f>
        <v/>
      </c>
      <c r="B184" s="55">
        <f>'4_Seq_Features'!F182</f>
        <v/>
      </c>
      <c r="C184" s="48">
        <f>'4_Seq_Features'!E182</f>
        <v/>
      </c>
      <c r="D184" s="52">
        <f>$U$12*((B184)-$U$5)/$U$6+$U$13</f>
        <v/>
      </c>
      <c r="E184" s="51">
        <f>1/(1+EXP(-D184))</f>
        <v/>
      </c>
      <c r="F184" s="52">
        <f>$V$12*((B184)-$U$5)/$U$6+$V$13</f>
        <v/>
      </c>
      <c r="G184" s="51">
        <f>1/(1+EXP(-F184))</f>
        <v/>
      </c>
      <c r="H184" s="52">
        <f>$W$12*((B184)-$U$5)/$U$6+$W$13</f>
        <v/>
      </c>
      <c r="I184" s="51">
        <f>1/(1+EXP(-H184))</f>
        <v/>
      </c>
      <c r="J184" s="52">
        <f>$X$12*((B184)-$U$5)/$U$6+$X$13</f>
        <v/>
      </c>
      <c r="K184" s="51">
        <f>1/(1+EXP(-J184))</f>
        <v/>
      </c>
      <c r="L184" s="52">
        <f>$Y$12*((B184)-$U$5)/$U$6+$Y$13</f>
        <v/>
      </c>
      <c r="M184" s="51">
        <f>1/(1+EXP(-L184))</f>
        <v/>
      </c>
      <c r="N184" s="52">
        <f>$Z$12*((B184)-$U$5)/$U$6+$Z$13</f>
        <v/>
      </c>
      <c r="O184" s="51">
        <f>1/(1+EXP(-N184))</f>
        <v/>
      </c>
      <c r="P184" s="52">
        <f>$AA$12*((B184)-$U$5)/$U$6+$AA$13</f>
        <v/>
      </c>
      <c r="Q184" s="51">
        <f>1/(1+EXP(-P184))</f>
        <v/>
      </c>
      <c r="R184" s="52">
        <f>$AB$12*((B184)-$U$5)/$U$6+$AB$13</f>
        <v/>
      </c>
      <c r="S184" s="51">
        <f>1/(1+EXP(-R184))</f>
        <v/>
      </c>
      <c r="AI184" s="48">
        <f>'4_Seq_Features'!A182</f>
        <v/>
      </c>
      <c r="AJ184" s="55">
        <f>'4_Seq_Features'!G182</f>
        <v/>
      </c>
      <c r="AK184" s="55">
        <f>'4_Seq_Features'!H182</f>
        <v/>
      </c>
      <c r="AL184" s="48">
        <f>'4_Seq_Features'!E182</f>
        <v/>
      </c>
      <c r="AM184" s="52">
        <f>$BD$14*((AJ184)-$BD$5)/$BD$6+$BD$15*((AK184)-$BD$7)/$BD$8+$BD$16</f>
        <v/>
      </c>
      <c r="AN184" s="51">
        <f>1/(1+EXP(-AM184))</f>
        <v/>
      </c>
      <c r="AO184" s="52">
        <f>$BE$14*((AJ184)-$BD$5)/$BD$6+$BE$15*((AK184)-$BD$7)/$BD$8+$BE$16</f>
        <v/>
      </c>
      <c r="AP184" s="51">
        <f>1/(1+EXP(-AO184))</f>
        <v/>
      </c>
      <c r="AQ184" s="52">
        <f>$BF$14*((AJ184)-$BD$5)/$BD$6+$BF$15*((AK184)-$BD$7)/$BD$8+$BF$16</f>
        <v/>
      </c>
      <c r="AR184" s="51">
        <f>1/(1+EXP(-AQ184))</f>
        <v/>
      </c>
      <c r="AS184" s="52">
        <f>$BG$14*((AJ184)-$BD$5)/$BD$6+$BG$15*((AK184)-$BD$7)/$BD$8+$BG$16</f>
        <v/>
      </c>
      <c r="AT184" s="51">
        <f>1/(1+EXP(-AS184))</f>
        <v/>
      </c>
      <c r="AU184" s="52">
        <f>$BH$14*((AJ184)-$BD$5)/$BD$6+$BH$15*((AK184)-$BD$7)/$BD$8+$BH$16</f>
        <v/>
      </c>
      <c r="AV184" s="51">
        <f>1/(1+EXP(-AU184))</f>
        <v/>
      </c>
      <c r="AW184" s="52">
        <f>$BI$14*((AJ184)-$BD$5)/$BD$6+$BI$15*((AK184)-$BD$7)/$BD$8+$BI$16</f>
        <v/>
      </c>
      <c r="AX184" s="51">
        <f>1/(1+EXP(-AW184))</f>
        <v/>
      </c>
      <c r="AY184" s="52">
        <f>$BJ$14*((AJ184)-$BD$5)/$BD$6+$BJ$15*((AK184)-$BD$7)/$BD$8+$BJ$16</f>
        <v/>
      </c>
      <c r="AZ184" s="51">
        <f>1/(1+EXP(-AY184))</f>
        <v/>
      </c>
      <c r="BA184" s="52">
        <f>$BK$14*((AJ184)-$BD$5)/$BD$6+$BK$15*((AK184)-$BD$7)/$BD$8+$BK$16</f>
        <v/>
      </c>
      <c r="BB184" s="51">
        <f>1/(1+EXP(-BA184))</f>
        <v/>
      </c>
    </row>
    <row r="185" ht="15" customHeight="1" s="35">
      <c r="A185" s="48">
        <f>'4_Seq_Features'!A183</f>
        <v/>
      </c>
      <c r="B185" s="55">
        <f>'4_Seq_Features'!F183</f>
        <v/>
      </c>
      <c r="C185" s="48">
        <f>'4_Seq_Features'!E183</f>
        <v/>
      </c>
      <c r="D185" s="52">
        <f>$U$12*((B185)-$U$5)/$U$6+$U$13</f>
        <v/>
      </c>
      <c r="E185" s="51">
        <f>1/(1+EXP(-D185))</f>
        <v/>
      </c>
      <c r="F185" s="52">
        <f>$V$12*((B185)-$U$5)/$U$6+$V$13</f>
        <v/>
      </c>
      <c r="G185" s="51">
        <f>1/(1+EXP(-F185))</f>
        <v/>
      </c>
      <c r="H185" s="52">
        <f>$W$12*((B185)-$U$5)/$U$6+$W$13</f>
        <v/>
      </c>
      <c r="I185" s="51">
        <f>1/(1+EXP(-H185))</f>
        <v/>
      </c>
      <c r="J185" s="52">
        <f>$X$12*((B185)-$U$5)/$U$6+$X$13</f>
        <v/>
      </c>
      <c r="K185" s="51">
        <f>1/(1+EXP(-J185))</f>
        <v/>
      </c>
      <c r="L185" s="52">
        <f>$Y$12*((B185)-$U$5)/$U$6+$Y$13</f>
        <v/>
      </c>
      <c r="M185" s="51">
        <f>1/(1+EXP(-L185))</f>
        <v/>
      </c>
      <c r="N185" s="52">
        <f>$Z$12*((B185)-$U$5)/$U$6+$Z$13</f>
        <v/>
      </c>
      <c r="O185" s="51">
        <f>1/(1+EXP(-N185))</f>
        <v/>
      </c>
      <c r="P185" s="52">
        <f>$AA$12*((B185)-$U$5)/$U$6+$AA$13</f>
        <v/>
      </c>
      <c r="Q185" s="51">
        <f>1/(1+EXP(-P185))</f>
        <v/>
      </c>
      <c r="R185" s="52">
        <f>$AB$12*((B185)-$U$5)/$U$6+$AB$13</f>
        <v/>
      </c>
      <c r="S185" s="51">
        <f>1/(1+EXP(-R185))</f>
        <v/>
      </c>
      <c r="AI185" s="48">
        <f>'4_Seq_Features'!A183</f>
        <v/>
      </c>
      <c r="AJ185" s="55">
        <f>'4_Seq_Features'!G183</f>
        <v/>
      </c>
      <c r="AK185" s="55">
        <f>'4_Seq_Features'!H183</f>
        <v/>
      </c>
      <c r="AL185" s="48">
        <f>'4_Seq_Features'!E183</f>
        <v/>
      </c>
      <c r="AM185" s="52">
        <f>$BD$14*((AJ185)-$BD$5)/$BD$6+$BD$15*((AK185)-$BD$7)/$BD$8+$BD$16</f>
        <v/>
      </c>
      <c r="AN185" s="51">
        <f>1/(1+EXP(-AM185))</f>
        <v/>
      </c>
      <c r="AO185" s="52">
        <f>$BE$14*((AJ185)-$BD$5)/$BD$6+$BE$15*((AK185)-$BD$7)/$BD$8+$BE$16</f>
        <v/>
      </c>
      <c r="AP185" s="51">
        <f>1/(1+EXP(-AO185))</f>
        <v/>
      </c>
      <c r="AQ185" s="52">
        <f>$BF$14*((AJ185)-$BD$5)/$BD$6+$BF$15*((AK185)-$BD$7)/$BD$8+$BF$16</f>
        <v/>
      </c>
      <c r="AR185" s="51">
        <f>1/(1+EXP(-AQ185))</f>
        <v/>
      </c>
      <c r="AS185" s="52">
        <f>$BG$14*((AJ185)-$BD$5)/$BD$6+$BG$15*((AK185)-$BD$7)/$BD$8+$BG$16</f>
        <v/>
      </c>
      <c r="AT185" s="51">
        <f>1/(1+EXP(-AS185))</f>
        <v/>
      </c>
      <c r="AU185" s="52">
        <f>$BH$14*((AJ185)-$BD$5)/$BD$6+$BH$15*((AK185)-$BD$7)/$BD$8+$BH$16</f>
        <v/>
      </c>
      <c r="AV185" s="51">
        <f>1/(1+EXP(-AU185))</f>
        <v/>
      </c>
      <c r="AW185" s="52">
        <f>$BI$14*((AJ185)-$BD$5)/$BD$6+$BI$15*((AK185)-$BD$7)/$BD$8+$BI$16</f>
        <v/>
      </c>
      <c r="AX185" s="51">
        <f>1/(1+EXP(-AW185))</f>
        <v/>
      </c>
      <c r="AY185" s="52">
        <f>$BJ$14*((AJ185)-$BD$5)/$BD$6+$BJ$15*((AK185)-$BD$7)/$BD$8+$BJ$16</f>
        <v/>
      </c>
      <c r="AZ185" s="51">
        <f>1/(1+EXP(-AY185))</f>
        <v/>
      </c>
      <c r="BA185" s="52">
        <f>$BK$14*((AJ185)-$BD$5)/$BD$6+$BK$15*((AK185)-$BD$7)/$BD$8+$BK$16</f>
        <v/>
      </c>
      <c r="BB185" s="51">
        <f>1/(1+EXP(-BA185))</f>
        <v/>
      </c>
    </row>
    <row r="186" ht="15" customHeight="1" s="35">
      <c r="A186" s="48">
        <f>'4_Seq_Features'!A184</f>
        <v/>
      </c>
      <c r="B186" s="55">
        <f>'4_Seq_Features'!F184</f>
        <v/>
      </c>
      <c r="C186" s="48">
        <f>'4_Seq_Features'!E184</f>
        <v/>
      </c>
      <c r="D186" s="52">
        <f>$U$12*((B186)-$U$5)/$U$6+$U$13</f>
        <v/>
      </c>
      <c r="E186" s="51">
        <f>1/(1+EXP(-D186))</f>
        <v/>
      </c>
      <c r="F186" s="52">
        <f>$V$12*((B186)-$U$5)/$U$6+$V$13</f>
        <v/>
      </c>
      <c r="G186" s="51">
        <f>1/(1+EXP(-F186))</f>
        <v/>
      </c>
      <c r="H186" s="52">
        <f>$W$12*((B186)-$U$5)/$U$6+$W$13</f>
        <v/>
      </c>
      <c r="I186" s="51">
        <f>1/(1+EXP(-H186))</f>
        <v/>
      </c>
      <c r="J186" s="52">
        <f>$X$12*((B186)-$U$5)/$U$6+$X$13</f>
        <v/>
      </c>
      <c r="K186" s="51">
        <f>1/(1+EXP(-J186))</f>
        <v/>
      </c>
      <c r="L186" s="52">
        <f>$Y$12*((B186)-$U$5)/$U$6+$Y$13</f>
        <v/>
      </c>
      <c r="M186" s="51">
        <f>1/(1+EXP(-L186))</f>
        <v/>
      </c>
      <c r="N186" s="52">
        <f>$Z$12*((B186)-$U$5)/$U$6+$Z$13</f>
        <v/>
      </c>
      <c r="O186" s="51">
        <f>1/(1+EXP(-N186))</f>
        <v/>
      </c>
      <c r="P186" s="52">
        <f>$AA$12*((B186)-$U$5)/$U$6+$AA$13</f>
        <v/>
      </c>
      <c r="Q186" s="51">
        <f>1/(1+EXP(-P186))</f>
        <v/>
      </c>
      <c r="R186" s="52">
        <f>$AB$12*((B186)-$U$5)/$U$6+$AB$13</f>
        <v/>
      </c>
      <c r="S186" s="51">
        <f>1/(1+EXP(-R186))</f>
        <v/>
      </c>
      <c r="AI186" s="48">
        <f>'4_Seq_Features'!A184</f>
        <v/>
      </c>
      <c r="AJ186" s="55">
        <f>'4_Seq_Features'!G184</f>
        <v/>
      </c>
      <c r="AK186" s="55">
        <f>'4_Seq_Features'!H184</f>
        <v/>
      </c>
      <c r="AL186" s="48">
        <f>'4_Seq_Features'!E184</f>
        <v/>
      </c>
      <c r="AM186" s="52">
        <f>$BD$14*((AJ186)-$BD$5)/$BD$6+$BD$15*((AK186)-$BD$7)/$BD$8+$BD$16</f>
        <v/>
      </c>
      <c r="AN186" s="51">
        <f>1/(1+EXP(-AM186))</f>
        <v/>
      </c>
      <c r="AO186" s="52">
        <f>$BE$14*((AJ186)-$BD$5)/$BD$6+$BE$15*((AK186)-$BD$7)/$BD$8+$BE$16</f>
        <v/>
      </c>
      <c r="AP186" s="51">
        <f>1/(1+EXP(-AO186))</f>
        <v/>
      </c>
      <c r="AQ186" s="52">
        <f>$BF$14*((AJ186)-$BD$5)/$BD$6+$BF$15*((AK186)-$BD$7)/$BD$8+$BF$16</f>
        <v/>
      </c>
      <c r="AR186" s="51">
        <f>1/(1+EXP(-AQ186))</f>
        <v/>
      </c>
      <c r="AS186" s="52">
        <f>$BG$14*((AJ186)-$BD$5)/$BD$6+$BG$15*((AK186)-$BD$7)/$BD$8+$BG$16</f>
        <v/>
      </c>
      <c r="AT186" s="51">
        <f>1/(1+EXP(-AS186))</f>
        <v/>
      </c>
      <c r="AU186" s="52">
        <f>$BH$14*((AJ186)-$BD$5)/$BD$6+$BH$15*((AK186)-$BD$7)/$BD$8+$BH$16</f>
        <v/>
      </c>
      <c r="AV186" s="51">
        <f>1/(1+EXP(-AU186))</f>
        <v/>
      </c>
      <c r="AW186" s="52">
        <f>$BI$14*((AJ186)-$BD$5)/$BD$6+$BI$15*((AK186)-$BD$7)/$BD$8+$BI$16</f>
        <v/>
      </c>
      <c r="AX186" s="51">
        <f>1/(1+EXP(-AW186))</f>
        <v/>
      </c>
      <c r="AY186" s="52">
        <f>$BJ$14*((AJ186)-$BD$5)/$BD$6+$BJ$15*((AK186)-$BD$7)/$BD$8+$BJ$16</f>
        <v/>
      </c>
      <c r="AZ186" s="51">
        <f>1/(1+EXP(-AY186))</f>
        <v/>
      </c>
      <c r="BA186" s="52">
        <f>$BK$14*((AJ186)-$BD$5)/$BD$6+$BK$15*((AK186)-$BD$7)/$BD$8+$BK$16</f>
        <v/>
      </c>
      <c r="BB186" s="51">
        <f>1/(1+EXP(-BA186))</f>
        <v/>
      </c>
    </row>
    <row r="187" ht="15" customHeight="1" s="35">
      <c r="A187" s="48">
        <f>'4_Seq_Features'!A185</f>
        <v/>
      </c>
      <c r="B187" s="55">
        <f>'4_Seq_Features'!F185</f>
        <v/>
      </c>
      <c r="C187" s="48">
        <f>'4_Seq_Features'!E185</f>
        <v/>
      </c>
      <c r="D187" s="52">
        <f>$U$12*((B187)-$U$5)/$U$6+$U$13</f>
        <v/>
      </c>
      <c r="E187" s="51">
        <f>1/(1+EXP(-D187))</f>
        <v/>
      </c>
      <c r="F187" s="52">
        <f>$V$12*((B187)-$U$5)/$U$6+$V$13</f>
        <v/>
      </c>
      <c r="G187" s="51">
        <f>1/(1+EXP(-F187))</f>
        <v/>
      </c>
      <c r="H187" s="52">
        <f>$W$12*((B187)-$U$5)/$U$6+$W$13</f>
        <v/>
      </c>
      <c r="I187" s="51">
        <f>1/(1+EXP(-H187))</f>
        <v/>
      </c>
      <c r="J187" s="52">
        <f>$X$12*((B187)-$U$5)/$U$6+$X$13</f>
        <v/>
      </c>
      <c r="K187" s="51">
        <f>1/(1+EXP(-J187))</f>
        <v/>
      </c>
      <c r="L187" s="52">
        <f>$Y$12*((B187)-$U$5)/$U$6+$Y$13</f>
        <v/>
      </c>
      <c r="M187" s="51">
        <f>1/(1+EXP(-L187))</f>
        <v/>
      </c>
      <c r="N187" s="52">
        <f>$Z$12*((B187)-$U$5)/$U$6+$Z$13</f>
        <v/>
      </c>
      <c r="O187" s="51">
        <f>1/(1+EXP(-N187))</f>
        <v/>
      </c>
      <c r="P187" s="52">
        <f>$AA$12*((B187)-$U$5)/$U$6+$AA$13</f>
        <v/>
      </c>
      <c r="Q187" s="51">
        <f>1/(1+EXP(-P187))</f>
        <v/>
      </c>
      <c r="R187" s="52">
        <f>$AB$12*((B187)-$U$5)/$U$6+$AB$13</f>
        <v/>
      </c>
      <c r="S187" s="51">
        <f>1/(1+EXP(-R187))</f>
        <v/>
      </c>
      <c r="AI187" s="48">
        <f>'4_Seq_Features'!A185</f>
        <v/>
      </c>
      <c r="AJ187" s="55">
        <f>'4_Seq_Features'!G185</f>
        <v/>
      </c>
      <c r="AK187" s="55">
        <f>'4_Seq_Features'!H185</f>
        <v/>
      </c>
      <c r="AL187" s="48">
        <f>'4_Seq_Features'!E185</f>
        <v/>
      </c>
      <c r="AM187" s="52">
        <f>$BD$14*((AJ187)-$BD$5)/$BD$6+$BD$15*((AK187)-$BD$7)/$BD$8+$BD$16</f>
        <v/>
      </c>
      <c r="AN187" s="51">
        <f>1/(1+EXP(-AM187))</f>
        <v/>
      </c>
      <c r="AO187" s="52">
        <f>$BE$14*((AJ187)-$BD$5)/$BD$6+$BE$15*((AK187)-$BD$7)/$BD$8+$BE$16</f>
        <v/>
      </c>
      <c r="AP187" s="51">
        <f>1/(1+EXP(-AO187))</f>
        <v/>
      </c>
      <c r="AQ187" s="52">
        <f>$BF$14*((AJ187)-$BD$5)/$BD$6+$BF$15*((AK187)-$BD$7)/$BD$8+$BF$16</f>
        <v/>
      </c>
      <c r="AR187" s="51">
        <f>1/(1+EXP(-AQ187))</f>
        <v/>
      </c>
      <c r="AS187" s="52">
        <f>$BG$14*((AJ187)-$BD$5)/$BD$6+$BG$15*((AK187)-$BD$7)/$BD$8+$BG$16</f>
        <v/>
      </c>
      <c r="AT187" s="51">
        <f>1/(1+EXP(-AS187))</f>
        <v/>
      </c>
      <c r="AU187" s="52">
        <f>$BH$14*((AJ187)-$BD$5)/$BD$6+$BH$15*((AK187)-$BD$7)/$BD$8+$BH$16</f>
        <v/>
      </c>
      <c r="AV187" s="51">
        <f>1/(1+EXP(-AU187))</f>
        <v/>
      </c>
      <c r="AW187" s="52">
        <f>$BI$14*((AJ187)-$BD$5)/$BD$6+$BI$15*((AK187)-$BD$7)/$BD$8+$BI$16</f>
        <v/>
      </c>
      <c r="AX187" s="51">
        <f>1/(1+EXP(-AW187))</f>
        <v/>
      </c>
      <c r="AY187" s="52">
        <f>$BJ$14*((AJ187)-$BD$5)/$BD$6+$BJ$15*((AK187)-$BD$7)/$BD$8+$BJ$16</f>
        <v/>
      </c>
      <c r="AZ187" s="51">
        <f>1/(1+EXP(-AY187))</f>
        <v/>
      </c>
      <c r="BA187" s="52">
        <f>$BK$14*((AJ187)-$BD$5)/$BD$6+$BK$15*((AK187)-$BD$7)/$BD$8+$BK$16</f>
        <v/>
      </c>
      <c r="BB187" s="51">
        <f>1/(1+EXP(-BA187))</f>
        <v/>
      </c>
    </row>
    <row r="188" ht="15" customHeight="1" s="35">
      <c r="A188" s="48">
        <f>'4_Seq_Features'!A186</f>
        <v/>
      </c>
      <c r="B188" s="55">
        <f>'4_Seq_Features'!F186</f>
        <v/>
      </c>
      <c r="C188" s="48">
        <f>'4_Seq_Features'!E186</f>
        <v/>
      </c>
      <c r="D188" s="52">
        <f>$U$12*((B188)-$U$5)/$U$6+$U$13</f>
        <v/>
      </c>
      <c r="E188" s="51">
        <f>1/(1+EXP(-D188))</f>
        <v/>
      </c>
      <c r="F188" s="52">
        <f>$V$12*((B188)-$U$5)/$U$6+$V$13</f>
        <v/>
      </c>
      <c r="G188" s="51">
        <f>1/(1+EXP(-F188))</f>
        <v/>
      </c>
      <c r="H188" s="52">
        <f>$W$12*((B188)-$U$5)/$U$6+$W$13</f>
        <v/>
      </c>
      <c r="I188" s="51">
        <f>1/(1+EXP(-H188))</f>
        <v/>
      </c>
      <c r="J188" s="52">
        <f>$X$12*((B188)-$U$5)/$U$6+$X$13</f>
        <v/>
      </c>
      <c r="K188" s="51">
        <f>1/(1+EXP(-J188))</f>
        <v/>
      </c>
      <c r="L188" s="52">
        <f>$Y$12*((B188)-$U$5)/$U$6+$Y$13</f>
        <v/>
      </c>
      <c r="M188" s="51">
        <f>1/(1+EXP(-L188))</f>
        <v/>
      </c>
      <c r="N188" s="52">
        <f>$Z$12*((B188)-$U$5)/$U$6+$Z$13</f>
        <v/>
      </c>
      <c r="O188" s="51">
        <f>1/(1+EXP(-N188))</f>
        <v/>
      </c>
      <c r="P188" s="52">
        <f>$AA$12*((B188)-$U$5)/$U$6+$AA$13</f>
        <v/>
      </c>
      <c r="Q188" s="51">
        <f>1/(1+EXP(-P188))</f>
        <v/>
      </c>
      <c r="R188" s="52">
        <f>$AB$12*((B188)-$U$5)/$U$6+$AB$13</f>
        <v/>
      </c>
      <c r="S188" s="51">
        <f>1/(1+EXP(-R188))</f>
        <v/>
      </c>
      <c r="AI188" s="48">
        <f>'4_Seq_Features'!A186</f>
        <v/>
      </c>
      <c r="AJ188" s="55">
        <f>'4_Seq_Features'!G186</f>
        <v/>
      </c>
      <c r="AK188" s="55">
        <f>'4_Seq_Features'!H186</f>
        <v/>
      </c>
      <c r="AL188" s="48">
        <f>'4_Seq_Features'!E186</f>
        <v/>
      </c>
      <c r="AM188" s="52">
        <f>$BD$14*((AJ188)-$BD$5)/$BD$6+$BD$15*((AK188)-$BD$7)/$BD$8+$BD$16</f>
        <v/>
      </c>
      <c r="AN188" s="51">
        <f>1/(1+EXP(-AM188))</f>
        <v/>
      </c>
      <c r="AO188" s="52">
        <f>$BE$14*((AJ188)-$BD$5)/$BD$6+$BE$15*((AK188)-$BD$7)/$BD$8+$BE$16</f>
        <v/>
      </c>
      <c r="AP188" s="51">
        <f>1/(1+EXP(-AO188))</f>
        <v/>
      </c>
      <c r="AQ188" s="52">
        <f>$BF$14*((AJ188)-$BD$5)/$BD$6+$BF$15*((AK188)-$BD$7)/$BD$8+$BF$16</f>
        <v/>
      </c>
      <c r="AR188" s="51">
        <f>1/(1+EXP(-AQ188))</f>
        <v/>
      </c>
      <c r="AS188" s="52">
        <f>$BG$14*((AJ188)-$BD$5)/$BD$6+$BG$15*((AK188)-$BD$7)/$BD$8+$BG$16</f>
        <v/>
      </c>
      <c r="AT188" s="51">
        <f>1/(1+EXP(-AS188))</f>
        <v/>
      </c>
      <c r="AU188" s="52">
        <f>$BH$14*((AJ188)-$BD$5)/$BD$6+$BH$15*((AK188)-$BD$7)/$BD$8+$BH$16</f>
        <v/>
      </c>
      <c r="AV188" s="51">
        <f>1/(1+EXP(-AU188))</f>
        <v/>
      </c>
      <c r="AW188" s="52">
        <f>$BI$14*((AJ188)-$BD$5)/$BD$6+$BI$15*((AK188)-$BD$7)/$BD$8+$BI$16</f>
        <v/>
      </c>
      <c r="AX188" s="51">
        <f>1/(1+EXP(-AW188))</f>
        <v/>
      </c>
      <c r="AY188" s="52">
        <f>$BJ$14*((AJ188)-$BD$5)/$BD$6+$BJ$15*((AK188)-$BD$7)/$BD$8+$BJ$16</f>
        <v/>
      </c>
      <c r="AZ188" s="51">
        <f>1/(1+EXP(-AY188))</f>
        <v/>
      </c>
      <c r="BA188" s="52">
        <f>$BK$14*((AJ188)-$BD$5)/$BD$6+$BK$15*((AK188)-$BD$7)/$BD$8+$BK$16</f>
        <v/>
      </c>
      <c r="BB188" s="51">
        <f>1/(1+EXP(-BA188))</f>
        <v/>
      </c>
    </row>
    <row r="189" ht="15" customHeight="1" s="35">
      <c r="A189" s="48">
        <f>'4_Seq_Features'!A187</f>
        <v/>
      </c>
      <c r="B189" s="55">
        <f>'4_Seq_Features'!F187</f>
        <v/>
      </c>
      <c r="C189" s="48">
        <f>'4_Seq_Features'!E187</f>
        <v/>
      </c>
      <c r="D189" s="52">
        <f>$U$12*((B189)-$U$5)/$U$6+$U$13</f>
        <v/>
      </c>
      <c r="E189" s="51">
        <f>1/(1+EXP(-D189))</f>
        <v/>
      </c>
      <c r="F189" s="52">
        <f>$V$12*((B189)-$U$5)/$U$6+$V$13</f>
        <v/>
      </c>
      <c r="G189" s="51">
        <f>1/(1+EXP(-F189))</f>
        <v/>
      </c>
      <c r="H189" s="52">
        <f>$W$12*((B189)-$U$5)/$U$6+$W$13</f>
        <v/>
      </c>
      <c r="I189" s="51">
        <f>1/(1+EXP(-H189))</f>
        <v/>
      </c>
      <c r="J189" s="52">
        <f>$X$12*((B189)-$U$5)/$U$6+$X$13</f>
        <v/>
      </c>
      <c r="K189" s="51">
        <f>1/(1+EXP(-J189))</f>
        <v/>
      </c>
      <c r="L189" s="52">
        <f>$Y$12*((B189)-$U$5)/$U$6+$Y$13</f>
        <v/>
      </c>
      <c r="M189" s="51">
        <f>1/(1+EXP(-L189))</f>
        <v/>
      </c>
      <c r="N189" s="52">
        <f>$Z$12*((B189)-$U$5)/$U$6+$Z$13</f>
        <v/>
      </c>
      <c r="O189" s="51">
        <f>1/(1+EXP(-N189))</f>
        <v/>
      </c>
      <c r="P189" s="52">
        <f>$AA$12*((B189)-$U$5)/$U$6+$AA$13</f>
        <v/>
      </c>
      <c r="Q189" s="51">
        <f>1/(1+EXP(-P189))</f>
        <v/>
      </c>
      <c r="R189" s="52">
        <f>$AB$12*((B189)-$U$5)/$U$6+$AB$13</f>
        <v/>
      </c>
      <c r="S189" s="51">
        <f>1/(1+EXP(-R189))</f>
        <v/>
      </c>
      <c r="AI189" s="48">
        <f>'4_Seq_Features'!A187</f>
        <v/>
      </c>
      <c r="AJ189" s="55">
        <f>'4_Seq_Features'!G187</f>
        <v/>
      </c>
      <c r="AK189" s="55">
        <f>'4_Seq_Features'!H187</f>
        <v/>
      </c>
      <c r="AL189" s="48">
        <f>'4_Seq_Features'!E187</f>
        <v/>
      </c>
      <c r="AM189" s="52">
        <f>$BD$14*((AJ189)-$BD$5)/$BD$6+$BD$15*((AK189)-$BD$7)/$BD$8+$BD$16</f>
        <v/>
      </c>
      <c r="AN189" s="51">
        <f>1/(1+EXP(-AM189))</f>
        <v/>
      </c>
      <c r="AO189" s="52">
        <f>$BE$14*((AJ189)-$BD$5)/$BD$6+$BE$15*((AK189)-$BD$7)/$BD$8+$BE$16</f>
        <v/>
      </c>
      <c r="AP189" s="51">
        <f>1/(1+EXP(-AO189))</f>
        <v/>
      </c>
      <c r="AQ189" s="52">
        <f>$BF$14*((AJ189)-$BD$5)/$BD$6+$BF$15*((AK189)-$BD$7)/$BD$8+$BF$16</f>
        <v/>
      </c>
      <c r="AR189" s="51">
        <f>1/(1+EXP(-AQ189))</f>
        <v/>
      </c>
      <c r="AS189" s="52">
        <f>$BG$14*((AJ189)-$BD$5)/$BD$6+$BG$15*((AK189)-$BD$7)/$BD$8+$BG$16</f>
        <v/>
      </c>
      <c r="AT189" s="51">
        <f>1/(1+EXP(-AS189))</f>
        <v/>
      </c>
      <c r="AU189" s="52">
        <f>$BH$14*((AJ189)-$BD$5)/$BD$6+$BH$15*((AK189)-$BD$7)/$BD$8+$BH$16</f>
        <v/>
      </c>
      <c r="AV189" s="51">
        <f>1/(1+EXP(-AU189))</f>
        <v/>
      </c>
      <c r="AW189" s="52">
        <f>$BI$14*((AJ189)-$BD$5)/$BD$6+$BI$15*((AK189)-$BD$7)/$BD$8+$BI$16</f>
        <v/>
      </c>
      <c r="AX189" s="51">
        <f>1/(1+EXP(-AW189))</f>
        <v/>
      </c>
      <c r="AY189" s="52">
        <f>$BJ$14*((AJ189)-$BD$5)/$BD$6+$BJ$15*((AK189)-$BD$7)/$BD$8+$BJ$16</f>
        <v/>
      </c>
      <c r="AZ189" s="51">
        <f>1/(1+EXP(-AY189))</f>
        <v/>
      </c>
      <c r="BA189" s="52">
        <f>$BK$14*((AJ189)-$BD$5)/$BD$6+$BK$15*((AK189)-$BD$7)/$BD$8+$BK$16</f>
        <v/>
      </c>
      <c r="BB189" s="51">
        <f>1/(1+EXP(-BA189))</f>
        <v/>
      </c>
    </row>
    <row r="190" ht="15" customHeight="1" s="35">
      <c r="A190" s="48">
        <f>'4_Seq_Features'!A188</f>
        <v/>
      </c>
      <c r="B190" s="55">
        <f>'4_Seq_Features'!F188</f>
        <v/>
      </c>
      <c r="C190" s="48">
        <f>'4_Seq_Features'!E188</f>
        <v/>
      </c>
      <c r="D190" s="52">
        <f>$U$12*((B190)-$U$5)/$U$6+$U$13</f>
        <v/>
      </c>
      <c r="E190" s="51">
        <f>1/(1+EXP(-D190))</f>
        <v/>
      </c>
      <c r="F190" s="52">
        <f>$V$12*((B190)-$U$5)/$U$6+$V$13</f>
        <v/>
      </c>
      <c r="G190" s="51">
        <f>1/(1+EXP(-F190))</f>
        <v/>
      </c>
      <c r="H190" s="52">
        <f>$W$12*((B190)-$U$5)/$U$6+$W$13</f>
        <v/>
      </c>
      <c r="I190" s="51">
        <f>1/(1+EXP(-H190))</f>
        <v/>
      </c>
      <c r="J190" s="52">
        <f>$X$12*((B190)-$U$5)/$U$6+$X$13</f>
        <v/>
      </c>
      <c r="K190" s="51">
        <f>1/(1+EXP(-J190))</f>
        <v/>
      </c>
      <c r="L190" s="52">
        <f>$Y$12*((B190)-$U$5)/$U$6+$Y$13</f>
        <v/>
      </c>
      <c r="M190" s="51">
        <f>1/(1+EXP(-L190))</f>
        <v/>
      </c>
      <c r="N190" s="52">
        <f>$Z$12*((B190)-$U$5)/$U$6+$Z$13</f>
        <v/>
      </c>
      <c r="O190" s="51">
        <f>1/(1+EXP(-N190))</f>
        <v/>
      </c>
      <c r="P190" s="52">
        <f>$AA$12*((B190)-$U$5)/$U$6+$AA$13</f>
        <v/>
      </c>
      <c r="Q190" s="51">
        <f>1/(1+EXP(-P190))</f>
        <v/>
      </c>
      <c r="R190" s="52">
        <f>$AB$12*((B190)-$U$5)/$U$6+$AB$13</f>
        <v/>
      </c>
      <c r="S190" s="51">
        <f>1/(1+EXP(-R190))</f>
        <v/>
      </c>
      <c r="AI190" s="48">
        <f>'4_Seq_Features'!A188</f>
        <v/>
      </c>
      <c r="AJ190" s="55">
        <f>'4_Seq_Features'!G188</f>
        <v/>
      </c>
      <c r="AK190" s="55">
        <f>'4_Seq_Features'!H188</f>
        <v/>
      </c>
      <c r="AL190" s="48">
        <f>'4_Seq_Features'!E188</f>
        <v/>
      </c>
      <c r="AM190" s="52">
        <f>$BD$14*((AJ190)-$BD$5)/$BD$6+$BD$15*((AK190)-$BD$7)/$BD$8+$BD$16</f>
        <v/>
      </c>
      <c r="AN190" s="51">
        <f>1/(1+EXP(-AM190))</f>
        <v/>
      </c>
      <c r="AO190" s="52">
        <f>$BE$14*((AJ190)-$BD$5)/$BD$6+$BE$15*((AK190)-$BD$7)/$BD$8+$BE$16</f>
        <v/>
      </c>
      <c r="AP190" s="51">
        <f>1/(1+EXP(-AO190))</f>
        <v/>
      </c>
      <c r="AQ190" s="52">
        <f>$BF$14*((AJ190)-$BD$5)/$BD$6+$BF$15*((AK190)-$BD$7)/$BD$8+$BF$16</f>
        <v/>
      </c>
      <c r="AR190" s="51">
        <f>1/(1+EXP(-AQ190))</f>
        <v/>
      </c>
      <c r="AS190" s="52">
        <f>$BG$14*((AJ190)-$BD$5)/$BD$6+$BG$15*((AK190)-$BD$7)/$BD$8+$BG$16</f>
        <v/>
      </c>
      <c r="AT190" s="51">
        <f>1/(1+EXP(-AS190))</f>
        <v/>
      </c>
      <c r="AU190" s="52">
        <f>$BH$14*((AJ190)-$BD$5)/$BD$6+$BH$15*((AK190)-$BD$7)/$BD$8+$BH$16</f>
        <v/>
      </c>
      <c r="AV190" s="51">
        <f>1/(1+EXP(-AU190))</f>
        <v/>
      </c>
      <c r="AW190" s="52">
        <f>$BI$14*((AJ190)-$BD$5)/$BD$6+$BI$15*((AK190)-$BD$7)/$BD$8+$BI$16</f>
        <v/>
      </c>
      <c r="AX190" s="51">
        <f>1/(1+EXP(-AW190))</f>
        <v/>
      </c>
      <c r="AY190" s="52">
        <f>$BJ$14*((AJ190)-$BD$5)/$BD$6+$BJ$15*((AK190)-$BD$7)/$BD$8+$BJ$16</f>
        <v/>
      </c>
      <c r="AZ190" s="51">
        <f>1/(1+EXP(-AY190))</f>
        <v/>
      </c>
      <c r="BA190" s="52">
        <f>$BK$14*((AJ190)-$BD$5)/$BD$6+$BK$15*((AK190)-$BD$7)/$BD$8+$BK$16</f>
        <v/>
      </c>
      <c r="BB190" s="51">
        <f>1/(1+EXP(-BA190))</f>
        <v/>
      </c>
    </row>
    <row r="191" ht="15" customHeight="1" s="35">
      <c r="A191" s="48">
        <f>'4_Seq_Features'!A189</f>
        <v/>
      </c>
      <c r="B191" s="55">
        <f>'4_Seq_Features'!F189</f>
        <v/>
      </c>
      <c r="C191" s="48">
        <f>'4_Seq_Features'!E189</f>
        <v/>
      </c>
      <c r="D191" s="52">
        <f>$U$12*((B191)-$U$5)/$U$6+$U$13</f>
        <v/>
      </c>
      <c r="E191" s="51">
        <f>1/(1+EXP(-D191))</f>
        <v/>
      </c>
      <c r="F191" s="52">
        <f>$V$12*((B191)-$U$5)/$U$6+$V$13</f>
        <v/>
      </c>
      <c r="G191" s="51">
        <f>1/(1+EXP(-F191))</f>
        <v/>
      </c>
      <c r="H191" s="52">
        <f>$W$12*((B191)-$U$5)/$U$6+$W$13</f>
        <v/>
      </c>
      <c r="I191" s="51">
        <f>1/(1+EXP(-H191))</f>
        <v/>
      </c>
      <c r="J191" s="52">
        <f>$X$12*((B191)-$U$5)/$U$6+$X$13</f>
        <v/>
      </c>
      <c r="K191" s="51">
        <f>1/(1+EXP(-J191))</f>
        <v/>
      </c>
      <c r="L191" s="52">
        <f>$Y$12*((B191)-$U$5)/$U$6+$Y$13</f>
        <v/>
      </c>
      <c r="M191" s="51">
        <f>1/(1+EXP(-L191))</f>
        <v/>
      </c>
      <c r="N191" s="52">
        <f>$Z$12*((B191)-$U$5)/$U$6+$Z$13</f>
        <v/>
      </c>
      <c r="O191" s="51">
        <f>1/(1+EXP(-N191))</f>
        <v/>
      </c>
      <c r="P191" s="52">
        <f>$AA$12*((B191)-$U$5)/$U$6+$AA$13</f>
        <v/>
      </c>
      <c r="Q191" s="51">
        <f>1/(1+EXP(-P191))</f>
        <v/>
      </c>
      <c r="R191" s="52">
        <f>$AB$12*((B191)-$U$5)/$U$6+$AB$13</f>
        <v/>
      </c>
      <c r="S191" s="51">
        <f>1/(1+EXP(-R191))</f>
        <v/>
      </c>
      <c r="AI191" s="48">
        <f>'4_Seq_Features'!A189</f>
        <v/>
      </c>
      <c r="AJ191" s="55">
        <f>'4_Seq_Features'!G189</f>
        <v/>
      </c>
      <c r="AK191" s="55">
        <f>'4_Seq_Features'!H189</f>
        <v/>
      </c>
      <c r="AL191" s="48">
        <f>'4_Seq_Features'!E189</f>
        <v/>
      </c>
      <c r="AM191" s="52">
        <f>$BD$14*((AJ191)-$BD$5)/$BD$6+$BD$15*((AK191)-$BD$7)/$BD$8+$BD$16</f>
        <v/>
      </c>
      <c r="AN191" s="51">
        <f>1/(1+EXP(-AM191))</f>
        <v/>
      </c>
      <c r="AO191" s="52">
        <f>$BE$14*((AJ191)-$BD$5)/$BD$6+$BE$15*((AK191)-$BD$7)/$BD$8+$BE$16</f>
        <v/>
      </c>
      <c r="AP191" s="51">
        <f>1/(1+EXP(-AO191))</f>
        <v/>
      </c>
      <c r="AQ191" s="52">
        <f>$BF$14*((AJ191)-$BD$5)/$BD$6+$BF$15*((AK191)-$BD$7)/$BD$8+$BF$16</f>
        <v/>
      </c>
      <c r="AR191" s="51">
        <f>1/(1+EXP(-AQ191))</f>
        <v/>
      </c>
      <c r="AS191" s="52">
        <f>$BG$14*((AJ191)-$BD$5)/$BD$6+$BG$15*((AK191)-$BD$7)/$BD$8+$BG$16</f>
        <v/>
      </c>
      <c r="AT191" s="51">
        <f>1/(1+EXP(-AS191))</f>
        <v/>
      </c>
      <c r="AU191" s="52">
        <f>$BH$14*((AJ191)-$BD$5)/$BD$6+$BH$15*((AK191)-$BD$7)/$BD$8+$BH$16</f>
        <v/>
      </c>
      <c r="AV191" s="51">
        <f>1/(1+EXP(-AU191))</f>
        <v/>
      </c>
      <c r="AW191" s="52">
        <f>$BI$14*((AJ191)-$BD$5)/$BD$6+$BI$15*((AK191)-$BD$7)/$BD$8+$BI$16</f>
        <v/>
      </c>
      <c r="AX191" s="51">
        <f>1/(1+EXP(-AW191))</f>
        <v/>
      </c>
      <c r="AY191" s="52">
        <f>$BJ$14*((AJ191)-$BD$5)/$BD$6+$BJ$15*((AK191)-$BD$7)/$BD$8+$BJ$16</f>
        <v/>
      </c>
      <c r="AZ191" s="51">
        <f>1/(1+EXP(-AY191))</f>
        <v/>
      </c>
      <c r="BA191" s="52">
        <f>$BK$14*((AJ191)-$BD$5)/$BD$6+$BK$15*((AK191)-$BD$7)/$BD$8+$BK$16</f>
        <v/>
      </c>
      <c r="BB191" s="51">
        <f>1/(1+EXP(-BA191))</f>
        <v/>
      </c>
    </row>
    <row r="192" ht="15" customHeight="1" s="35">
      <c r="A192" s="48">
        <f>'4_Seq_Features'!A190</f>
        <v/>
      </c>
      <c r="B192" s="55">
        <f>'4_Seq_Features'!F190</f>
        <v/>
      </c>
      <c r="C192" s="48">
        <f>'4_Seq_Features'!E190</f>
        <v/>
      </c>
      <c r="D192" s="52">
        <f>$U$12*((B192)-$U$5)/$U$6+$U$13</f>
        <v/>
      </c>
      <c r="E192" s="51">
        <f>1/(1+EXP(-D192))</f>
        <v/>
      </c>
      <c r="F192" s="52">
        <f>$V$12*((B192)-$U$5)/$U$6+$V$13</f>
        <v/>
      </c>
      <c r="G192" s="51">
        <f>1/(1+EXP(-F192))</f>
        <v/>
      </c>
      <c r="H192" s="52">
        <f>$W$12*((B192)-$U$5)/$U$6+$W$13</f>
        <v/>
      </c>
      <c r="I192" s="51">
        <f>1/(1+EXP(-H192))</f>
        <v/>
      </c>
      <c r="J192" s="52">
        <f>$X$12*((B192)-$U$5)/$U$6+$X$13</f>
        <v/>
      </c>
      <c r="K192" s="51">
        <f>1/(1+EXP(-J192))</f>
        <v/>
      </c>
      <c r="L192" s="52">
        <f>$Y$12*((B192)-$U$5)/$U$6+$Y$13</f>
        <v/>
      </c>
      <c r="M192" s="51">
        <f>1/(1+EXP(-L192))</f>
        <v/>
      </c>
      <c r="N192" s="52">
        <f>$Z$12*((B192)-$U$5)/$U$6+$Z$13</f>
        <v/>
      </c>
      <c r="O192" s="51">
        <f>1/(1+EXP(-N192))</f>
        <v/>
      </c>
      <c r="P192" s="52">
        <f>$AA$12*((B192)-$U$5)/$U$6+$AA$13</f>
        <v/>
      </c>
      <c r="Q192" s="51">
        <f>1/(1+EXP(-P192))</f>
        <v/>
      </c>
      <c r="R192" s="52">
        <f>$AB$12*((B192)-$U$5)/$U$6+$AB$13</f>
        <v/>
      </c>
      <c r="S192" s="51">
        <f>1/(1+EXP(-R192))</f>
        <v/>
      </c>
      <c r="AI192" s="48">
        <f>'4_Seq_Features'!A190</f>
        <v/>
      </c>
      <c r="AJ192" s="55">
        <f>'4_Seq_Features'!G190</f>
        <v/>
      </c>
      <c r="AK192" s="55">
        <f>'4_Seq_Features'!H190</f>
        <v/>
      </c>
      <c r="AL192" s="48">
        <f>'4_Seq_Features'!E190</f>
        <v/>
      </c>
      <c r="AM192" s="52">
        <f>$BD$14*((AJ192)-$BD$5)/$BD$6+$BD$15*((AK192)-$BD$7)/$BD$8+$BD$16</f>
        <v/>
      </c>
      <c r="AN192" s="51">
        <f>1/(1+EXP(-AM192))</f>
        <v/>
      </c>
      <c r="AO192" s="52">
        <f>$BE$14*((AJ192)-$BD$5)/$BD$6+$BE$15*((AK192)-$BD$7)/$BD$8+$BE$16</f>
        <v/>
      </c>
      <c r="AP192" s="51">
        <f>1/(1+EXP(-AO192))</f>
        <v/>
      </c>
      <c r="AQ192" s="52">
        <f>$BF$14*((AJ192)-$BD$5)/$BD$6+$BF$15*((AK192)-$BD$7)/$BD$8+$BF$16</f>
        <v/>
      </c>
      <c r="AR192" s="51">
        <f>1/(1+EXP(-AQ192))</f>
        <v/>
      </c>
      <c r="AS192" s="52">
        <f>$BG$14*((AJ192)-$BD$5)/$BD$6+$BG$15*((AK192)-$BD$7)/$BD$8+$BG$16</f>
        <v/>
      </c>
      <c r="AT192" s="51">
        <f>1/(1+EXP(-AS192))</f>
        <v/>
      </c>
      <c r="AU192" s="52">
        <f>$BH$14*((AJ192)-$BD$5)/$BD$6+$BH$15*((AK192)-$BD$7)/$BD$8+$BH$16</f>
        <v/>
      </c>
      <c r="AV192" s="51">
        <f>1/(1+EXP(-AU192))</f>
        <v/>
      </c>
      <c r="AW192" s="52">
        <f>$BI$14*((AJ192)-$BD$5)/$BD$6+$BI$15*((AK192)-$BD$7)/$BD$8+$BI$16</f>
        <v/>
      </c>
      <c r="AX192" s="51">
        <f>1/(1+EXP(-AW192))</f>
        <v/>
      </c>
      <c r="AY192" s="52">
        <f>$BJ$14*((AJ192)-$BD$5)/$BD$6+$BJ$15*((AK192)-$BD$7)/$BD$8+$BJ$16</f>
        <v/>
      </c>
      <c r="AZ192" s="51">
        <f>1/(1+EXP(-AY192))</f>
        <v/>
      </c>
      <c r="BA192" s="52">
        <f>$BK$14*((AJ192)-$BD$5)/$BD$6+$BK$15*((AK192)-$BD$7)/$BD$8+$BK$16</f>
        <v/>
      </c>
      <c r="BB192" s="51">
        <f>1/(1+EXP(-BA192))</f>
        <v/>
      </c>
    </row>
    <row r="193" ht="15" customHeight="1" s="35">
      <c r="A193" s="48">
        <f>'4_Seq_Features'!A191</f>
        <v/>
      </c>
      <c r="B193" s="55">
        <f>'4_Seq_Features'!F191</f>
        <v/>
      </c>
      <c r="C193" s="48">
        <f>'4_Seq_Features'!E191</f>
        <v/>
      </c>
      <c r="D193" s="52">
        <f>$U$12*((B193)-$U$5)/$U$6+$U$13</f>
        <v/>
      </c>
      <c r="E193" s="51">
        <f>1/(1+EXP(-D193))</f>
        <v/>
      </c>
      <c r="F193" s="52">
        <f>$V$12*((B193)-$U$5)/$U$6+$V$13</f>
        <v/>
      </c>
      <c r="G193" s="51">
        <f>1/(1+EXP(-F193))</f>
        <v/>
      </c>
      <c r="H193" s="52">
        <f>$W$12*((B193)-$U$5)/$U$6+$W$13</f>
        <v/>
      </c>
      <c r="I193" s="51">
        <f>1/(1+EXP(-H193))</f>
        <v/>
      </c>
      <c r="J193" s="52">
        <f>$X$12*((B193)-$U$5)/$U$6+$X$13</f>
        <v/>
      </c>
      <c r="K193" s="51">
        <f>1/(1+EXP(-J193))</f>
        <v/>
      </c>
      <c r="L193" s="52">
        <f>$Y$12*((B193)-$U$5)/$U$6+$Y$13</f>
        <v/>
      </c>
      <c r="M193" s="51">
        <f>1/(1+EXP(-L193))</f>
        <v/>
      </c>
      <c r="N193" s="52">
        <f>$Z$12*((B193)-$U$5)/$U$6+$Z$13</f>
        <v/>
      </c>
      <c r="O193" s="51">
        <f>1/(1+EXP(-N193))</f>
        <v/>
      </c>
      <c r="P193" s="52">
        <f>$AA$12*((B193)-$U$5)/$U$6+$AA$13</f>
        <v/>
      </c>
      <c r="Q193" s="51">
        <f>1/(1+EXP(-P193))</f>
        <v/>
      </c>
      <c r="R193" s="52">
        <f>$AB$12*((B193)-$U$5)/$U$6+$AB$13</f>
        <v/>
      </c>
      <c r="S193" s="51">
        <f>1/(1+EXP(-R193))</f>
        <v/>
      </c>
      <c r="AI193" s="48">
        <f>'4_Seq_Features'!A191</f>
        <v/>
      </c>
      <c r="AJ193" s="55">
        <f>'4_Seq_Features'!G191</f>
        <v/>
      </c>
      <c r="AK193" s="55">
        <f>'4_Seq_Features'!H191</f>
        <v/>
      </c>
      <c r="AL193" s="48">
        <f>'4_Seq_Features'!E191</f>
        <v/>
      </c>
      <c r="AM193" s="52">
        <f>$BD$14*((AJ193)-$BD$5)/$BD$6+$BD$15*((AK193)-$BD$7)/$BD$8+$BD$16</f>
        <v/>
      </c>
      <c r="AN193" s="51">
        <f>1/(1+EXP(-AM193))</f>
        <v/>
      </c>
      <c r="AO193" s="52">
        <f>$BE$14*((AJ193)-$BD$5)/$BD$6+$BE$15*((AK193)-$BD$7)/$BD$8+$BE$16</f>
        <v/>
      </c>
      <c r="AP193" s="51">
        <f>1/(1+EXP(-AO193))</f>
        <v/>
      </c>
      <c r="AQ193" s="52">
        <f>$BF$14*((AJ193)-$BD$5)/$BD$6+$BF$15*((AK193)-$BD$7)/$BD$8+$BF$16</f>
        <v/>
      </c>
      <c r="AR193" s="51">
        <f>1/(1+EXP(-AQ193))</f>
        <v/>
      </c>
      <c r="AS193" s="52">
        <f>$BG$14*((AJ193)-$BD$5)/$BD$6+$BG$15*((AK193)-$BD$7)/$BD$8+$BG$16</f>
        <v/>
      </c>
      <c r="AT193" s="51">
        <f>1/(1+EXP(-AS193))</f>
        <v/>
      </c>
      <c r="AU193" s="52">
        <f>$BH$14*((AJ193)-$BD$5)/$BD$6+$BH$15*((AK193)-$BD$7)/$BD$8+$BH$16</f>
        <v/>
      </c>
      <c r="AV193" s="51">
        <f>1/(1+EXP(-AU193))</f>
        <v/>
      </c>
      <c r="AW193" s="52">
        <f>$BI$14*((AJ193)-$BD$5)/$BD$6+$BI$15*((AK193)-$BD$7)/$BD$8+$BI$16</f>
        <v/>
      </c>
      <c r="AX193" s="51">
        <f>1/(1+EXP(-AW193))</f>
        <v/>
      </c>
      <c r="AY193" s="52">
        <f>$BJ$14*((AJ193)-$BD$5)/$BD$6+$BJ$15*((AK193)-$BD$7)/$BD$8+$BJ$16</f>
        <v/>
      </c>
      <c r="AZ193" s="51">
        <f>1/(1+EXP(-AY193))</f>
        <v/>
      </c>
      <c r="BA193" s="52">
        <f>$BK$14*((AJ193)-$BD$5)/$BD$6+$BK$15*((AK193)-$BD$7)/$BD$8+$BK$16</f>
        <v/>
      </c>
      <c r="BB193" s="51">
        <f>1/(1+EXP(-BA193))</f>
        <v/>
      </c>
    </row>
    <row r="194" ht="15" customHeight="1" s="35">
      <c r="A194" s="48">
        <f>'4_Seq_Features'!A192</f>
        <v/>
      </c>
      <c r="B194" s="55">
        <f>'4_Seq_Features'!F192</f>
        <v/>
      </c>
      <c r="C194" s="48">
        <f>'4_Seq_Features'!E192</f>
        <v/>
      </c>
      <c r="D194" s="52">
        <f>$U$12*((B194)-$U$5)/$U$6+$U$13</f>
        <v/>
      </c>
      <c r="E194" s="51">
        <f>1/(1+EXP(-D194))</f>
        <v/>
      </c>
      <c r="F194" s="52">
        <f>$V$12*((B194)-$U$5)/$U$6+$V$13</f>
        <v/>
      </c>
      <c r="G194" s="51">
        <f>1/(1+EXP(-F194))</f>
        <v/>
      </c>
      <c r="H194" s="52">
        <f>$W$12*((B194)-$U$5)/$U$6+$W$13</f>
        <v/>
      </c>
      <c r="I194" s="51">
        <f>1/(1+EXP(-H194))</f>
        <v/>
      </c>
      <c r="J194" s="52">
        <f>$X$12*((B194)-$U$5)/$U$6+$X$13</f>
        <v/>
      </c>
      <c r="K194" s="51">
        <f>1/(1+EXP(-J194))</f>
        <v/>
      </c>
      <c r="L194" s="52">
        <f>$Y$12*((B194)-$U$5)/$U$6+$Y$13</f>
        <v/>
      </c>
      <c r="M194" s="51">
        <f>1/(1+EXP(-L194))</f>
        <v/>
      </c>
      <c r="N194" s="52">
        <f>$Z$12*((B194)-$U$5)/$U$6+$Z$13</f>
        <v/>
      </c>
      <c r="O194" s="51">
        <f>1/(1+EXP(-N194))</f>
        <v/>
      </c>
      <c r="P194" s="52">
        <f>$AA$12*((B194)-$U$5)/$U$6+$AA$13</f>
        <v/>
      </c>
      <c r="Q194" s="51">
        <f>1/(1+EXP(-P194))</f>
        <v/>
      </c>
      <c r="R194" s="52">
        <f>$AB$12*((B194)-$U$5)/$U$6+$AB$13</f>
        <v/>
      </c>
      <c r="S194" s="51">
        <f>1/(1+EXP(-R194))</f>
        <v/>
      </c>
      <c r="AI194" s="48">
        <f>'4_Seq_Features'!A192</f>
        <v/>
      </c>
      <c r="AJ194" s="55">
        <f>'4_Seq_Features'!G192</f>
        <v/>
      </c>
      <c r="AK194" s="55">
        <f>'4_Seq_Features'!H192</f>
        <v/>
      </c>
      <c r="AL194" s="48">
        <f>'4_Seq_Features'!E192</f>
        <v/>
      </c>
      <c r="AM194" s="52">
        <f>$BD$14*((AJ194)-$BD$5)/$BD$6+$BD$15*((AK194)-$BD$7)/$BD$8+$BD$16</f>
        <v/>
      </c>
      <c r="AN194" s="51">
        <f>1/(1+EXP(-AM194))</f>
        <v/>
      </c>
      <c r="AO194" s="52">
        <f>$BE$14*((AJ194)-$BD$5)/$BD$6+$BE$15*((AK194)-$BD$7)/$BD$8+$BE$16</f>
        <v/>
      </c>
      <c r="AP194" s="51">
        <f>1/(1+EXP(-AO194))</f>
        <v/>
      </c>
      <c r="AQ194" s="52">
        <f>$BF$14*((AJ194)-$BD$5)/$BD$6+$BF$15*((AK194)-$BD$7)/$BD$8+$BF$16</f>
        <v/>
      </c>
      <c r="AR194" s="51">
        <f>1/(1+EXP(-AQ194))</f>
        <v/>
      </c>
      <c r="AS194" s="52">
        <f>$BG$14*((AJ194)-$BD$5)/$BD$6+$BG$15*((AK194)-$BD$7)/$BD$8+$BG$16</f>
        <v/>
      </c>
      <c r="AT194" s="51">
        <f>1/(1+EXP(-AS194))</f>
        <v/>
      </c>
      <c r="AU194" s="52">
        <f>$BH$14*((AJ194)-$BD$5)/$BD$6+$BH$15*((AK194)-$BD$7)/$BD$8+$BH$16</f>
        <v/>
      </c>
      <c r="AV194" s="51">
        <f>1/(1+EXP(-AU194))</f>
        <v/>
      </c>
      <c r="AW194" s="52">
        <f>$BI$14*((AJ194)-$BD$5)/$BD$6+$BI$15*((AK194)-$BD$7)/$BD$8+$BI$16</f>
        <v/>
      </c>
      <c r="AX194" s="51">
        <f>1/(1+EXP(-AW194))</f>
        <v/>
      </c>
      <c r="AY194" s="52">
        <f>$BJ$14*((AJ194)-$BD$5)/$BD$6+$BJ$15*((AK194)-$BD$7)/$BD$8+$BJ$16</f>
        <v/>
      </c>
      <c r="AZ194" s="51">
        <f>1/(1+EXP(-AY194))</f>
        <v/>
      </c>
      <c r="BA194" s="52">
        <f>$BK$14*((AJ194)-$BD$5)/$BD$6+$BK$15*((AK194)-$BD$7)/$BD$8+$BK$16</f>
        <v/>
      </c>
      <c r="BB194" s="51">
        <f>1/(1+EXP(-BA194))</f>
        <v/>
      </c>
    </row>
    <row r="195" ht="15" customHeight="1" s="35">
      <c r="A195" s="48">
        <f>'4_Seq_Features'!A193</f>
        <v/>
      </c>
      <c r="B195" s="55">
        <f>'4_Seq_Features'!F193</f>
        <v/>
      </c>
      <c r="C195" s="48">
        <f>'4_Seq_Features'!E193</f>
        <v/>
      </c>
      <c r="D195" s="52">
        <f>$U$12*((B195)-$U$5)/$U$6+$U$13</f>
        <v/>
      </c>
      <c r="E195" s="51">
        <f>1/(1+EXP(-D195))</f>
        <v/>
      </c>
      <c r="F195" s="52">
        <f>$V$12*((B195)-$U$5)/$U$6+$V$13</f>
        <v/>
      </c>
      <c r="G195" s="51">
        <f>1/(1+EXP(-F195))</f>
        <v/>
      </c>
      <c r="H195" s="52">
        <f>$W$12*((B195)-$U$5)/$U$6+$W$13</f>
        <v/>
      </c>
      <c r="I195" s="51">
        <f>1/(1+EXP(-H195))</f>
        <v/>
      </c>
      <c r="J195" s="52">
        <f>$X$12*((B195)-$U$5)/$U$6+$X$13</f>
        <v/>
      </c>
      <c r="K195" s="51">
        <f>1/(1+EXP(-J195))</f>
        <v/>
      </c>
      <c r="L195" s="52">
        <f>$Y$12*((B195)-$U$5)/$U$6+$Y$13</f>
        <v/>
      </c>
      <c r="M195" s="51">
        <f>1/(1+EXP(-L195))</f>
        <v/>
      </c>
      <c r="N195" s="52">
        <f>$Z$12*((B195)-$U$5)/$U$6+$Z$13</f>
        <v/>
      </c>
      <c r="O195" s="51">
        <f>1/(1+EXP(-N195))</f>
        <v/>
      </c>
      <c r="P195" s="52">
        <f>$AA$12*((B195)-$U$5)/$U$6+$AA$13</f>
        <v/>
      </c>
      <c r="Q195" s="51">
        <f>1/(1+EXP(-P195))</f>
        <v/>
      </c>
      <c r="R195" s="52">
        <f>$AB$12*((B195)-$U$5)/$U$6+$AB$13</f>
        <v/>
      </c>
      <c r="S195" s="51">
        <f>1/(1+EXP(-R195))</f>
        <v/>
      </c>
      <c r="AI195" s="48">
        <f>'4_Seq_Features'!A193</f>
        <v/>
      </c>
      <c r="AJ195" s="55">
        <f>'4_Seq_Features'!G193</f>
        <v/>
      </c>
      <c r="AK195" s="55">
        <f>'4_Seq_Features'!H193</f>
        <v/>
      </c>
      <c r="AL195" s="48">
        <f>'4_Seq_Features'!E193</f>
        <v/>
      </c>
      <c r="AM195" s="52">
        <f>$BD$14*((AJ195)-$BD$5)/$BD$6+$BD$15*((AK195)-$BD$7)/$BD$8+$BD$16</f>
        <v/>
      </c>
      <c r="AN195" s="51">
        <f>1/(1+EXP(-AM195))</f>
        <v/>
      </c>
      <c r="AO195" s="52">
        <f>$BE$14*((AJ195)-$BD$5)/$BD$6+$BE$15*((AK195)-$BD$7)/$BD$8+$BE$16</f>
        <v/>
      </c>
      <c r="AP195" s="51">
        <f>1/(1+EXP(-AO195))</f>
        <v/>
      </c>
      <c r="AQ195" s="52">
        <f>$BF$14*((AJ195)-$BD$5)/$BD$6+$BF$15*((AK195)-$BD$7)/$BD$8+$BF$16</f>
        <v/>
      </c>
      <c r="AR195" s="51">
        <f>1/(1+EXP(-AQ195))</f>
        <v/>
      </c>
      <c r="AS195" s="52">
        <f>$BG$14*((AJ195)-$BD$5)/$BD$6+$BG$15*((AK195)-$BD$7)/$BD$8+$BG$16</f>
        <v/>
      </c>
      <c r="AT195" s="51">
        <f>1/(1+EXP(-AS195))</f>
        <v/>
      </c>
      <c r="AU195" s="52">
        <f>$BH$14*((AJ195)-$BD$5)/$BD$6+$BH$15*((AK195)-$BD$7)/$BD$8+$BH$16</f>
        <v/>
      </c>
      <c r="AV195" s="51">
        <f>1/(1+EXP(-AU195))</f>
        <v/>
      </c>
      <c r="AW195" s="52">
        <f>$BI$14*((AJ195)-$BD$5)/$BD$6+$BI$15*((AK195)-$BD$7)/$BD$8+$BI$16</f>
        <v/>
      </c>
      <c r="AX195" s="51">
        <f>1/(1+EXP(-AW195))</f>
        <v/>
      </c>
      <c r="AY195" s="52">
        <f>$BJ$14*((AJ195)-$BD$5)/$BD$6+$BJ$15*((AK195)-$BD$7)/$BD$8+$BJ$16</f>
        <v/>
      </c>
      <c r="AZ195" s="51">
        <f>1/(1+EXP(-AY195))</f>
        <v/>
      </c>
      <c r="BA195" s="52">
        <f>$BK$14*((AJ195)-$BD$5)/$BD$6+$BK$15*((AK195)-$BD$7)/$BD$8+$BK$16</f>
        <v/>
      </c>
      <c r="BB195" s="51">
        <f>1/(1+EXP(-BA195))</f>
        <v/>
      </c>
    </row>
    <row r="196" ht="15" customHeight="1" s="35">
      <c r="A196" s="48">
        <f>'4_Seq_Features'!A194</f>
        <v/>
      </c>
      <c r="B196" s="55">
        <f>'4_Seq_Features'!F194</f>
        <v/>
      </c>
      <c r="C196" s="48">
        <f>'4_Seq_Features'!E194</f>
        <v/>
      </c>
      <c r="D196" s="52">
        <f>$U$12*((B196)-$U$5)/$U$6+$U$13</f>
        <v/>
      </c>
      <c r="E196" s="51">
        <f>1/(1+EXP(-D196))</f>
        <v/>
      </c>
      <c r="F196" s="52">
        <f>$V$12*((B196)-$U$5)/$U$6+$V$13</f>
        <v/>
      </c>
      <c r="G196" s="51">
        <f>1/(1+EXP(-F196))</f>
        <v/>
      </c>
      <c r="H196" s="52">
        <f>$W$12*((B196)-$U$5)/$U$6+$W$13</f>
        <v/>
      </c>
      <c r="I196" s="51">
        <f>1/(1+EXP(-H196))</f>
        <v/>
      </c>
      <c r="J196" s="52">
        <f>$X$12*((B196)-$U$5)/$U$6+$X$13</f>
        <v/>
      </c>
      <c r="K196" s="51">
        <f>1/(1+EXP(-J196))</f>
        <v/>
      </c>
      <c r="L196" s="52">
        <f>$Y$12*((B196)-$U$5)/$U$6+$Y$13</f>
        <v/>
      </c>
      <c r="M196" s="51">
        <f>1/(1+EXP(-L196))</f>
        <v/>
      </c>
      <c r="N196" s="52">
        <f>$Z$12*((B196)-$U$5)/$U$6+$Z$13</f>
        <v/>
      </c>
      <c r="O196" s="51">
        <f>1/(1+EXP(-N196))</f>
        <v/>
      </c>
      <c r="P196" s="52">
        <f>$AA$12*((B196)-$U$5)/$U$6+$AA$13</f>
        <v/>
      </c>
      <c r="Q196" s="51">
        <f>1/(1+EXP(-P196))</f>
        <v/>
      </c>
      <c r="R196" s="52">
        <f>$AB$12*((B196)-$U$5)/$U$6+$AB$13</f>
        <v/>
      </c>
      <c r="S196" s="51">
        <f>1/(1+EXP(-R196))</f>
        <v/>
      </c>
      <c r="AI196" s="48">
        <f>'4_Seq_Features'!A194</f>
        <v/>
      </c>
      <c r="AJ196" s="55">
        <f>'4_Seq_Features'!G194</f>
        <v/>
      </c>
      <c r="AK196" s="55">
        <f>'4_Seq_Features'!H194</f>
        <v/>
      </c>
      <c r="AL196" s="48">
        <f>'4_Seq_Features'!E194</f>
        <v/>
      </c>
      <c r="AM196" s="52">
        <f>$BD$14*((AJ196)-$BD$5)/$BD$6+$BD$15*((AK196)-$BD$7)/$BD$8+$BD$16</f>
        <v/>
      </c>
      <c r="AN196" s="51">
        <f>1/(1+EXP(-AM196))</f>
        <v/>
      </c>
      <c r="AO196" s="52">
        <f>$BE$14*((AJ196)-$BD$5)/$BD$6+$BE$15*((AK196)-$BD$7)/$BD$8+$BE$16</f>
        <v/>
      </c>
      <c r="AP196" s="51">
        <f>1/(1+EXP(-AO196))</f>
        <v/>
      </c>
      <c r="AQ196" s="52">
        <f>$BF$14*((AJ196)-$BD$5)/$BD$6+$BF$15*((AK196)-$BD$7)/$BD$8+$BF$16</f>
        <v/>
      </c>
      <c r="AR196" s="51">
        <f>1/(1+EXP(-AQ196))</f>
        <v/>
      </c>
      <c r="AS196" s="52">
        <f>$BG$14*((AJ196)-$BD$5)/$BD$6+$BG$15*((AK196)-$BD$7)/$BD$8+$BG$16</f>
        <v/>
      </c>
      <c r="AT196" s="51">
        <f>1/(1+EXP(-AS196))</f>
        <v/>
      </c>
      <c r="AU196" s="52">
        <f>$BH$14*((AJ196)-$BD$5)/$BD$6+$BH$15*((AK196)-$BD$7)/$BD$8+$BH$16</f>
        <v/>
      </c>
      <c r="AV196" s="51">
        <f>1/(1+EXP(-AU196))</f>
        <v/>
      </c>
      <c r="AW196" s="52">
        <f>$BI$14*((AJ196)-$BD$5)/$BD$6+$BI$15*((AK196)-$BD$7)/$BD$8+$BI$16</f>
        <v/>
      </c>
      <c r="AX196" s="51">
        <f>1/(1+EXP(-AW196))</f>
        <v/>
      </c>
      <c r="AY196" s="52">
        <f>$BJ$14*((AJ196)-$BD$5)/$BD$6+$BJ$15*((AK196)-$BD$7)/$BD$8+$BJ$16</f>
        <v/>
      </c>
      <c r="AZ196" s="51">
        <f>1/(1+EXP(-AY196))</f>
        <v/>
      </c>
      <c r="BA196" s="52">
        <f>$BK$14*((AJ196)-$BD$5)/$BD$6+$BK$15*((AK196)-$BD$7)/$BD$8+$BK$16</f>
        <v/>
      </c>
      <c r="BB196" s="51">
        <f>1/(1+EXP(-BA196))</f>
        <v/>
      </c>
    </row>
    <row r="197" ht="15" customHeight="1" s="35">
      <c r="A197" s="48">
        <f>'4_Seq_Features'!A195</f>
        <v/>
      </c>
      <c r="B197" s="55">
        <f>'4_Seq_Features'!F195</f>
        <v/>
      </c>
      <c r="C197" s="48">
        <f>'4_Seq_Features'!E195</f>
        <v/>
      </c>
      <c r="D197" s="52">
        <f>$U$12*((B197)-$U$5)/$U$6+$U$13</f>
        <v/>
      </c>
      <c r="E197" s="51">
        <f>1/(1+EXP(-D197))</f>
        <v/>
      </c>
      <c r="F197" s="52">
        <f>$V$12*((B197)-$U$5)/$U$6+$V$13</f>
        <v/>
      </c>
      <c r="G197" s="51">
        <f>1/(1+EXP(-F197))</f>
        <v/>
      </c>
      <c r="H197" s="52">
        <f>$W$12*((B197)-$U$5)/$U$6+$W$13</f>
        <v/>
      </c>
      <c r="I197" s="51">
        <f>1/(1+EXP(-H197))</f>
        <v/>
      </c>
      <c r="J197" s="52">
        <f>$X$12*((B197)-$U$5)/$U$6+$X$13</f>
        <v/>
      </c>
      <c r="K197" s="51">
        <f>1/(1+EXP(-J197))</f>
        <v/>
      </c>
      <c r="L197" s="52">
        <f>$Y$12*((B197)-$U$5)/$U$6+$Y$13</f>
        <v/>
      </c>
      <c r="M197" s="51">
        <f>1/(1+EXP(-L197))</f>
        <v/>
      </c>
      <c r="N197" s="52">
        <f>$Z$12*((B197)-$U$5)/$U$6+$Z$13</f>
        <v/>
      </c>
      <c r="O197" s="51">
        <f>1/(1+EXP(-N197))</f>
        <v/>
      </c>
      <c r="P197" s="52">
        <f>$AA$12*((B197)-$U$5)/$U$6+$AA$13</f>
        <v/>
      </c>
      <c r="Q197" s="51">
        <f>1/(1+EXP(-P197))</f>
        <v/>
      </c>
      <c r="R197" s="52">
        <f>$AB$12*((B197)-$U$5)/$U$6+$AB$13</f>
        <v/>
      </c>
      <c r="S197" s="51">
        <f>1/(1+EXP(-R197))</f>
        <v/>
      </c>
      <c r="AI197" s="48">
        <f>'4_Seq_Features'!A195</f>
        <v/>
      </c>
      <c r="AJ197" s="55">
        <f>'4_Seq_Features'!G195</f>
        <v/>
      </c>
      <c r="AK197" s="55">
        <f>'4_Seq_Features'!H195</f>
        <v/>
      </c>
      <c r="AL197" s="48">
        <f>'4_Seq_Features'!E195</f>
        <v/>
      </c>
      <c r="AM197" s="52">
        <f>$BD$14*((AJ197)-$BD$5)/$BD$6+$BD$15*((AK197)-$BD$7)/$BD$8+$BD$16</f>
        <v/>
      </c>
      <c r="AN197" s="51">
        <f>1/(1+EXP(-AM197))</f>
        <v/>
      </c>
      <c r="AO197" s="52">
        <f>$BE$14*((AJ197)-$BD$5)/$BD$6+$BE$15*((AK197)-$BD$7)/$BD$8+$BE$16</f>
        <v/>
      </c>
      <c r="AP197" s="51">
        <f>1/(1+EXP(-AO197))</f>
        <v/>
      </c>
      <c r="AQ197" s="52">
        <f>$BF$14*((AJ197)-$BD$5)/$BD$6+$BF$15*((AK197)-$BD$7)/$BD$8+$BF$16</f>
        <v/>
      </c>
      <c r="AR197" s="51">
        <f>1/(1+EXP(-AQ197))</f>
        <v/>
      </c>
      <c r="AS197" s="52">
        <f>$BG$14*((AJ197)-$BD$5)/$BD$6+$BG$15*((AK197)-$BD$7)/$BD$8+$BG$16</f>
        <v/>
      </c>
      <c r="AT197" s="51">
        <f>1/(1+EXP(-AS197))</f>
        <v/>
      </c>
      <c r="AU197" s="52">
        <f>$BH$14*((AJ197)-$BD$5)/$BD$6+$BH$15*((AK197)-$BD$7)/$BD$8+$BH$16</f>
        <v/>
      </c>
      <c r="AV197" s="51">
        <f>1/(1+EXP(-AU197))</f>
        <v/>
      </c>
      <c r="AW197" s="52">
        <f>$BI$14*((AJ197)-$BD$5)/$BD$6+$BI$15*((AK197)-$BD$7)/$BD$8+$BI$16</f>
        <v/>
      </c>
      <c r="AX197" s="51">
        <f>1/(1+EXP(-AW197))</f>
        <v/>
      </c>
      <c r="AY197" s="52">
        <f>$BJ$14*((AJ197)-$BD$5)/$BD$6+$BJ$15*((AK197)-$BD$7)/$BD$8+$BJ$16</f>
        <v/>
      </c>
      <c r="AZ197" s="51">
        <f>1/(1+EXP(-AY197))</f>
        <v/>
      </c>
      <c r="BA197" s="52">
        <f>$BK$14*((AJ197)-$BD$5)/$BD$6+$BK$15*((AK197)-$BD$7)/$BD$8+$BK$16</f>
        <v/>
      </c>
      <c r="BB197" s="51">
        <f>1/(1+EXP(-BA197))</f>
        <v/>
      </c>
    </row>
    <row r="198" ht="15" customHeight="1" s="35">
      <c r="A198" s="48">
        <f>'4_Seq_Features'!A196</f>
        <v/>
      </c>
      <c r="B198" s="55">
        <f>'4_Seq_Features'!F196</f>
        <v/>
      </c>
      <c r="C198" s="48">
        <f>'4_Seq_Features'!E196</f>
        <v/>
      </c>
      <c r="D198" s="52">
        <f>$U$12*((B198)-$U$5)/$U$6+$U$13</f>
        <v/>
      </c>
      <c r="E198" s="51">
        <f>1/(1+EXP(-D198))</f>
        <v/>
      </c>
      <c r="F198" s="52">
        <f>$V$12*((B198)-$U$5)/$U$6+$V$13</f>
        <v/>
      </c>
      <c r="G198" s="51">
        <f>1/(1+EXP(-F198))</f>
        <v/>
      </c>
      <c r="H198" s="52">
        <f>$W$12*((B198)-$U$5)/$U$6+$W$13</f>
        <v/>
      </c>
      <c r="I198" s="51">
        <f>1/(1+EXP(-H198))</f>
        <v/>
      </c>
      <c r="J198" s="52">
        <f>$X$12*((B198)-$U$5)/$U$6+$X$13</f>
        <v/>
      </c>
      <c r="K198" s="51">
        <f>1/(1+EXP(-J198))</f>
        <v/>
      </c>
      <c r="L198" s="52">
        <f>$Y$12*((B198)-$U$5)/$U$6+$Y$13</f>
        <v/>
      </c>
      <c r="M198" s="51">
        <f>1/(1+EXP(-L198))</f>
        <v/>
      </c>
      <c r="N198" s="52">
        <f>$Z$12*((B198)-$U$5)/$U$6+$Z$13</f>
        <v/>
      </c>
      <c r="O198" s="51">
        <f>1/(1+EXP(-N198))</f>
        <v/>
      </c>
      <c r="P198" s="52">
        <f>$AA$12*((B198)-$U$5)/$U$6+$AA$13</f>
        <v/>
      </c>
      <c r="Q198" s="51">
        <f>1/(1+EXP(-P198))</f>
        <v/>
      </c>
      <c r="R198" s="52">
        <f>$AB$12*((B198)-$U$5)/$U$6+$AB$13</f>
        <v/>
      </c>
      <c r="S198" s="51">
        <f>1/(1+EXP(-R198))</f>
        <v/>
      </c>
      <c r="AI198" s="48">
        <f>'4_Seq_Features'!A196</f>
        <v/>
      </c>
      <c r="AJ198" s="55">
        <f>'4_Seq_Features'!G196</f>
        <v/>
      </c>
      <c r="AK198" s="55">
        <f>'4_Seq_Features'!H196</f>
        <v/>
      </c>
      <c r="AL198" s="48">
        <f>'4_Seq_Features'!E196</f>
        <v/>
      </c>
      <c r="AM198" s="52">
        <f>$BD$14*((AJ198)-$BD$5)/$BD$6+$BD$15*((AK198)-$BD$7)/$BD$8+$BD$16</f>
        <v/>
      </c>
      <c r="AN198" s="51">
        <f>1/(1+EXP(-AM198))</f>
        <v/>
      </c>
      <c r="AO198" s="52">
        <f>$BE$14*((AJ198)-$BD$5)/$BD$6+$BE$15*((AK198)-$BD$7)/$BD$8+$BE$16</f>
        <v/>
      </c>
      <c r="AP198" s="51">
        <f>1/(1+EXP(-AO198))</f>
        <v/>
      </c>
      <c r="AQ198" s="52">
        <f>$BF$14*((AJ198)-$BD$5)/$BD$6+$BF$15*((AK198)-$BD$7)/$BD$8+$BF$16</f>
        <v/>
      </c>
      <c r="AR198" s="51">
        <f>1/(1+EXP(-AQ198))</f>
        <v/>
      </c>
      <c r="AS198" s="52">
        <f>$BG$14*((AJ198)-$BD$5)/$BD$6+$BG$15*((AK198)-$BD$7)/$BD$8+$BG$16</f>
        <v/>
      </c>
      <c r="AT198" s="51">
        <f>1/(1+EXP(-AS198))</f>
        <v/>
      </c>
      <c r="AU198" s="52">
        <f>$BH$14*((AJ198)-$BD$5)/$BD$6+$BH$15*((AK198)-$BD$7)/$BD$8+$BH$16</f>
        <v/>
      </c>
      <c r="AV198" s="51">
        <f>1/(1+EXP(-AU198))</f>
        <v/>
      </c>
      <c r="AW198" s="52">
        <f>$BI$14*((AJ198)-$BD$5)/$BD$6+$BI$15*((AK198)-$BD$7)/$BD$8+$BI$16</f>
        <v/>
      </c>
      <c r="AX198" s="51">
        <f>1/(1+EXP(-AW198))</f>
        <v/>
      </c>
      <c r="AY198" s="52">
        <f>$BJ$14*((AJ198)-$BD$5)/$BD$6+$BJ$15*((AK198)-$BD$7)/$BD$8+$BJ$16</f>
        <v/>
      </c>
      <c r="AZ198" s="51">
        <f>1/(1+EXP(-AY198))</f>
        <v/>
      </c>
      <c r="BA198" s="52">
        <f>$BK$14*((AJ198)-$BD$5)/$BD$6+$BK$15*((AK198)-$BD$7)/$BD$8+$BK$16</f>
        <v/>
      </c>
      <c r="BB198" s="51">
        <f>1/(1+EXP(-BA198))</f>
        <v/>
      </c>
    </row>
    <row r="199" ht="15" customHeight="1" s="35">
      <c r="A199" s="48">
        <f>'4_Seq_Features'!A197</f>
        <v/>
      </c>
      <c r="B199" s="55">
        <f>'4_Seq_Features'!F197</f>
        <v/>
      </c>
      <c r="C199" s="48">
        <f>'4_Seq_Features'!E197</f>
        <v/>
      </c>
      <c r="D199" s="52">
        <f>$U$12*((B199)-$U$5)/$U$6+$U$13</f>
        <v/>
      </c>
      <c r="E199" s="51">
        <f>1/(1+EXP(-D199))</f>
        <v/>
      </c>
      <c r="F199" s="52">
        <f>$V$12*((B199)-$U$5)/$U$6+$V$13</f>
        <v/>
      </c>
      <c r="G199" s="51">
        <f>1/(1+EXP(-F199))</f>
        <v/>
      </c>
      <c r="H199" s="52">
        <f>$W$12*((B199)-$U$5)/$U$6+$W$13</f>
        <v/>
      </c>
      <c r="I199" s="51">
        <f>1/(1+EXP(-H199))</f>
        <v/>
      </c>
      <c r="J199" s="52">
        <f>$X$12*((B199)-$U$5)/$U$6+$X$13</f>
        <v/>
      </c>
      <c r="K199" s="51">
        <f>1/(1+EXP(-J199))</f>
        <v/>
      </c>
      <c r="L199" s="52">
        <f>$Y$12*((B199)-$U$5)/$U$6+$Y$13</f>
        <v/>
      </c>
      <c r="M199" s="51">
        <f>1/(1+EXP(-L199))</f>
        <v/>
      </c>
      <c r="N199" s="52">
        <f>$Z$12*((B199)-$U$5)/$U$6+$Z$13</f>
        <v/>
      </c>
      <c r="O199" s="51">
        <f>1/(1+EXP(-N199))</f>
        <v/>
      </c>
      <c r="P199" s="52">
        <f>$AA$12*((B199)-$U$5)/$U$6+$AA$13</f>
        <v/>
      </c>
      <c r="Q199" s="51">
        <f>1/(1+EXP(-P199))</f>
        <v/>
      </c>
      <c r="R199" s="52">
        <f>$AB$12*((B199)-$U$5)/$U$6+$AB$13</f>
        <v/>
      </c>
      <c r="S199" s="51">
        <f>1/(1+EXP(-R199))</f>
        <v/>
      </c>
      <c r="AI199" s="48">
        <f>'4_Seq_Features'!A197</f>
        <v/>
      </c>
      <c r="AJ199" s="55">
        <f>'4_Seq_Features'!G197</f>
        <v/>
      </c>
      <c r="AK199" s="55">
        <f>'4_Seq_Features'!H197</f>
        <v/>
      </c>
      <c r="AL199" s="48">
        <f>'4_Seq_Features'!E197</f>
        <v/>
      </c>
      <c r="AM199" s="52">
        <f>$BD$14*((AJ199)-$BD$5)/$BD$6+$BD$15*((AK199)-$BD$7)/$BD$8+$BD$16</f>
        <v/>
      </c>
      <c r="AN199" s="51">
        <f>1/(1+EXP(-AM199))</f>
        <v/>
      </c>
      <c r="AO199" s="52">
        <f>$BE$14*((AJ199)-$BD$5)/$BD$6+$BE$15*((AK199)-$BD$7)/$BD$8+$BE$16</f>
        <v/>
      </c>
      <c r="AP199" s="51">
        <f>1/(1+EXP(-AO199))</f>
        <v/>
      </c>
      <c r="AQ199" s="52">
        <f>$BF$14*((AJ199)-$BD$5)/$BD$6+$BF$15*((AK199)-$BD$7)/$BD$8+$BF$16</f>
        <v/>
      </c>
      <c r="AR199" s="51">
        <f>1/(1+EXP(-AQ199))</f>
        <v/>
      </c>
      <c r="AS199" s="52">
        <f>$BG$14*((AJ199)-$BD$5)/$BD$6+$BG$15*((AK199)-$BD$7)/$BD$8+$BG$16</f>
        <v/>
      </c>
      <c r="AT199" s="51">
        <f>1/(1+EXP(-AS199))</f>
        <v/>
      </c>
      <c r="AU199" s="52">
        <f>$BH$14*((AJ199)-$BD$5)/$BD$6+$BH$15*((AK199)-$BD$7)/$BD$8+$BH$16</f>
        <v/>
      </c>
      <c r="AV199" s="51">
        <f>1/(1+EXP(-AU199))</f>
        <v/>
      </c>
      <c r="AW199" s="52">
        <f>$BI$14*((AJ199)-$BD$5)/$BD$6+$BI$15*((AK199)-$BD$7)/$BD$8+$BI$16</f>
        <v/>
      </c>
      <c r="AX199" s="51">
        <f>1/(1+EXP(-AW199))</f>
        <v/>
      </c>
      <c r="AY199" s="52">
        <f>$BJ$14*((AJ199)-$BD$5)/$BD$6+$BJ$15*((AK199)-$BD$7)/$BD$8+$BJ$16</f>
        <v/>
      </c>
      <c r="AZ199" s="51">
        <f>1/(1+EXP(-AY199))</f>
        <v/>
      </c>
      <c r="BA199" s="52">
        <f>$BK$14*((AJ199)-$BD$5)/$BD$6+$BK$15*((AK199)-$BD$7)/$BD$8+$BK$16</f>
        <v/>
      </c>
      <c r="BB199" s="51">
        <f>1/(1+EXP(-BA199))</f>
        <v/>
      </c>
    </row>
    <row r="200" ht="15" customHeight="1" s="35">
      <c r="A200" s="48">
        <f>'4_Seq_Features'!A198</f>
        <v/>
      </c>
      <c r="B200" s="55">
        <f>'4_Seq_Features'!F198</f>
        <v/>
      </c>
      <c r="C200" s="48">
        <f>'4_Seq_Features'!E198</f>
        <v/>
      </c>
      <c r="D200" s="52">
        <f>$U$12*((B200)-$U$5)/$U$6+$U$13</f>
        <v/>
      </c>
      <c r="E200" s="51">
        <f>1/(1+EXP(-D200))</f>
        <v/>
      </c>
      <c r="F200" s="52">
        <f>$V$12*((B200)-$U$5)/$U$6+$V$13</f>
        <v/>
      </c>
      <c r="G200" s="51">
        <f>1/(1+EXP(-F200))</f>
        <v/>
      </c>
      <c r="H200" s="52">
        <f>$W$12*((B200)-$U$5)/$U$6+$W$13</f>
        <v/>
      </c>
      <c r="I200" s="51">
        <f>1/(1+EXP(-H200))</f>
        <v/>
      </c>
      <c r="J200" s="52">
        <f>$X$12*((B200)-$U$5)/$U$6+$X$13</f>
        <v/>
      </c>
      <c r="K200" s="51">
        <f>1/(1+EXP(-J200))</f>
        <v/>
      </c>
      <c r="L200" s="52">
        <f>$Y$12*((B200)-$U$5)/$U$6+$Y$13</f>
        <v/>
      </c>
      <c r="M200" s="51">
        <f>1/(1+EXP(-L200))</f>
        <v/>
      </c>
      <c r="N200" s="52">
        <f>$Z$12*((B200)-$U$5)/$U$6+$Z$13</f>
        <v/>
      </c>
      <c r="O200" s="51">
        <f>1/(1+EXP(-N200))</f>
        <v/>
      </c>
      <c r="P200" s="52">
        <f>$AA$12*((B200)-$U$5)/$U$6+$AA$13</f>
        <v/>
      </c>
      <c r="Q200" s="51">
        <f>1/(1+EXP(-P200))</f>
        <v/>
      </c>
      <c r="R200" s="52">
        <f>$AB$12*((B200)-$U$5)/$U$6+$AB$13</f>
        <v/>
      </c>
      <c r="S200" s="51">
        <f>1/(1+EXP(-R200))</f>
        <v/>
      </c>
      <c r="AI200" s="48">
        <f>'4_Seq_Features'!A198</f>
        <v/>
      </c>
      <c r="AJ200" s="55">
        <f>'4_Seq_Features'!G198</f>
        <v/>
      </c>
      <c r="AK200" s="55">
        <f>'4_Seq_Features'!H198</f>
        <v/>
      </c>
      <c r="AL200" s="48">
        <f>'4_Seq_Features'!E198</f>
        <v/>
      </c>
      <c r="AM200" s="52">
        <f>$BD$14*((AJ200)-$BD$5)/$BD$6+$BD$15*((AK200)-$BD$7)/$BD$8+$BD$16</f>
        <v/>
      </c>
      <c r="AN200" s="51">
        <f>1/(1+EXP(-AM200))</f>
        <v/>
      </c>
      <c r="AO200" s="52">
        <f>$BE$14*((AJ200)-$BD$5)/$BD$6+$BE$15*((AK200)-$BD$7)/$BD$8+$BE$16</f>
        <v/>
      </c>
      <c r="AP200" s="51">
        <f>1/(1+EXP(-AO200))</f>
        <v/>
      </c>
      <c r="AQ200" s="52">
        <f>$BF$14*((AJ200)-$BD$5)/$BD$6+$BF$15*((AK200)-$BD$7)/$BD$8+$BF$16</f>
        <v/>
      </c>
      <c r="AR200" s="51">
        <f>1/(1+EXP(-AQ200))</f>
        <v/>
      </c>
      <c r="AS200" s="52">
        <f>$BG$14*((AJ200)-$BD$5)/$BD$6+$BG$15*((AK200)-$BD$7)/$BD$8+$BG$16</f>
        <v/>
      </c>
      <c r="AT200" s="51">
        <f>1/(1+EXP(-AS200))</f>
        <v/>
      </c>
      <c r="AU200" s="52">
        <f>$BH$14*((AJ200)-$BD$5)/$BD$6+$BH$15*((AK200)-$BD$7)/$BD$8+$BH$16</f>
        <v/>
      </c>
      <c r="AV200" s="51">
        <f>1/(1+EXP(-AU200))</f>
        <v/>
      </c>
      <c r="AW200" s="52">
        <f>$BI$14*((AJ200)-$BD$5)/$BD$6+$BI$15*((AK200)-$BD$7)/$BD$8+$BI$16</f>
        <v/>
      </c>
      <c r="AX200" s="51">
        <f>1/(1+EXP(-AW200))</f>
        <v/>
      </c>
      <c r="AY200" s="52">
        <f>$BJ$14*((AJ200)-$BD$5)/$BD$6+$BJ$15*((AK200)-$BD$7)/$BD$8+$BJ$16</f>
        <v/>
      </c>
      <c r="AZ200" s="51">
        <f>1/(1+EXP(-AY200))</f>
        <v/>
      </c>
      <c r="BA200" s="52">
        <f>$BK$14*((AJ200)-$BD$5)/$BD$6+$BK$15*((AK200)-$BD$7)/$BD$8+$BK$16</f>
        <v/>
      </c>
      <c r="BB200" s="51">
        <f>1/(1+EXP(-BA200))</f>
        <v/>
      </c>
    </row>
    <row r="201" ht="15" customHeight="1" s="35">
      <c r="A201" s="48">
        <f>'4_Seq_Features'!A199</f>
        <v/>
      </c>
      <c r="B201" s="55">
        <f>'4_Seq_Features'!F199</f>
        <v/>
      </c>
      <c r="C201" s="48">
        <f>'4_Seq_Features'!E199</f>
        <v/>
      </c>
      <c r="D201" s="52">
        <f>$U$12*((B201)-$U$5)/$U$6+$U$13</f>
        <v/>
      </c>
      <c r="E201" s="51">
        <f>1/(1+EXP(-D201))</f>
        <v/>
      </c>
      <c r="F201" s="52">
        <f>$V$12*((B201)-$U$5)/$U$6+$V$13</f>
        <v/>
      </c>
      <c r="G201" s="51">
        <f>1/(1+EXP(-F201))</f>
        <v/>
      </c>
      <c r="H201" s="52">
        <f>$W$12*((B201)-$U$5)/$U$6+$W$13</f>
        <v/>
      </c>
      <c r="I201" s="51">
        <f>1/(1+EXP(-H201))</f>
        <v/>
      </c>
      <c r="J201" s="52">
        <f>$X$12*((B201)-$U$5)/$U$6+$X$13</f>
        <v/>
      </c>
      <c r="K201" s="51">
        <f>1/(1+EXP(-J201))</f>
        <v/>
      </c>
      <c r="L201" s="52">
        <f>$Y$12*((B201)-$U$5)/$U$6+$Y$13</f>
        <v/>
      </c>
      <c r="M201" s="51">
        <f>1/(1+EXP(-L201))</f>
        <v/>
      </c>
      <c r="N201" s="52">
        <f>$Z$12*((B201)-$U$5)/$U$6+$Z$13</f>
        <v/>
      </c>
      <c r="O201" s="51">
        <f>1/(1+EXP(-N201))</f>
        <v/>
      </c>
      <c r="P201" s="52">
        <f>$AA$12*((B201)-$U$5)/$U$6+$AA$13</f>
        <v/>
      </c>
      <c r="Q201" s="51">
        <f>1/(1+EXP(-P201))</f>
        <v/>
      </c>
      <c r="R201" s="52">
        <f>$AB$12*((B201)-$U$5)/$U$6+$AB$13</f>
        <v/>
      </c>
      <c r="S201" s="51">
        <f>1/(1+EXP(-R201))</f>
        <v/>
      </c>
      <c r="AI201" s="48">
        <f>'4_Seq_Features'!A199</f>
        <v/>
      </c>
      <c r="AJ201" s="55">
        <f>'4_Seq_Features'!G199</f>
        <v/>
      </c>
      <c r="AK201" s="55">
        <f>'4_Seq_Features'!H199</f>
        <v/>
      </c>
      <c r="AL201" s="48">
        <f>'4_Seq_Features'!E199</f>
        <v/>
      </c>
      <c r="AM201" s="52">
        <f>$BD$14*((AJ201)-$BD$5)/$BD$6+$BD$15*((AK201)-$BD$7)/$BD$8+$BD$16</f>
        <v/>
      </c>
      <c r="AN201" s="51">
        <f>1/(1+EXP(-AM201))</f>
        <v/>
      </c>
      <c r="AO201" s="52">
        <f>$BE$14*((AJ201)-$BD$5)/$BD$6+$BE$15*((AK201)-$BD$7)/$BD$8+$BE$16</f>
        <v/>
      </c>
      <c r="AP201" s="51">
        <f>1/(1+EXP(-AO201))</f>
        <v/>
      </c>
      <c r="AQ201" s="52">
        <f>$BF$14*((AJ201)-$BD$5)/$BD$6+$BF$15*((AK201)-$BD$7)/$BD$8+$BF$16</f>
        <v/>
      </c>
      <c r="AR201" s="51">
        <f>1/(1+EXP(-AQ201))</f>
        <v/>
      </c>
      <c r="AS201" s="52">
        <f>$BG$14*((AJ201)-$BD$5)/$BD$6+$BG$15*((AK201)-$BD$7)/$BD$8+$BG$16</f>
        <v/>
      </c>
      <c r="AT201" s="51">
        <f>1/(1+EXP(-AS201))</f>
        <v/>
      </c>
      <c r="AU201" s="52">
        <f>$BH$14*((AJ201)-$BD$5)/$BD$6+$BH$15*((AK201)-$BD$7)/$BD$8+$BH$16</f>
        <v/>
      </c>
      <c r="AV201" s="51">
        <f>1/(1+EXP(-AU201))</f>
        <v/>
      </c>
      <c r="AW201" s="52">
        <f>$BI$14*((AJ201)-$BD$5)/$BD$6+$BI$15*((AK201)-$BD$7)/$BD$8+$BI$16</f>
        <v/>
      </c>
      <c r="AX201" s="51">
        <f>1/(1+EXP(-AW201))</f>
        <v/>
      </c>
      <c r="AY201" s="52">
        <f>$BJ$14*((AJ201)-$BD$5)/$BD$6+$BJ$15*((AK201)-$BD$7)/$BD$8+$BJ$16</f>
        <v/>
      </c>
      <c r="AZ201" s="51">
        <f>1/(1+EXP(-AY201))</f>
        <v/>
      </c>
      <c r="BA201" s="52">
        <f>$BK$14*((AJ201)-$BD$5)/$BD$6+$BK$15*((AK201)-$BD$7)/$BD$8+$BK$16</f>
        <v/>
      </c>
      <c r="BB201" s="51">
        <f>1/(1+EXP(-BA201))</f>
        <v/>
      </c>
    </row>
    <row r="202" ht="15" customHeight="1" s="35">
      <c r="A202" s="48">
        <f>'4_Seq_Features'!A200</f>
        <v/>
      </c>
      <c r="B202" s="55">
        <f>'4_Seq_Features'!F200</f>
        <v/>
      </c>
      <c r="C202" s="48">
        <f>'4_Seq_Features'!E200</f>
        <v/>
      </c>
      <c r="D202" s="52">
        <f>$U$12*((B202)-$U$5)/$U$6+$U$13</f>
        <v/>
      </c>
      <c r="E202" s="51">
        <f>1/(1+EXP(-D202))</f>
        <v/>
      </c>
      <c r="F202" s="52">
        <f>$V$12*((B202)-$U$5)/$U$6+$V$13</f>
        <v/>
      </c>
      <c r="G202" s="51">
        <f>1/(1+EXP(-F202))</f>
        <v/>
      </c>
      <c r="H202" s="52">
        <f>$W$12*((B202)-$U$5)/$U$6+$W$13</f>
        <v/>
      </c>
      <c r="I202" s="51">
        <f>1/(1+EXP(-H202))</f>
        <v/>
      </c>
      <c r="J202" s="52">
        <f>$X$12*((B202)-$U$5)/$U$6+$X$13</f>
        <v/>
      </c>
      <c r="K202" s="51">
        <f>1/(1+EXP(-J202))</f>
        <v/>
      </c>
      <c r="L202" s="52">
        <f>$Y$12*((B202)-$U$5)/$U$6+$Y$13</f>
        <v/>
      </c>
      <c r="M202" s="51">
        <f>1/(1+EXP(-L202))</f>
        <v/>
      </c>
      <c r="N202" s="52">
        <f>$Z$12*((B202)-$U$5)/$U$6+$Z$13</f>
        <v/>
      </c>
      <c r="O202" s="51">
        <f>1/(1+EXP(-N202))</f>
        <v/>
      </c>
      <c r="P202" s="52">
        <f>$AA$12*((B202)-$U$5)/$U$6+$AA$13</f>
        <v/>
      </c>
      <c r="Q202" s="51">
        <f>1/(1+EXP(-P202))</f>
        <v/>
      </c>
      <c r="R202" s="52">
        <f>$AB$12*((B202)-$U$5)/$U$6+$AB$13</f>
        <v/>
      </c>
      <c r="S202" s="51">
        <f>1/(1+EXP(-R202))</f>
        <v/>
      </c>
      <c r="AI202" s="48">
        <f>'4_Seq_Features'!A200</f>
        <v/>
      </c>
      <c r="AJ202" s="55">
        <f>'4_Seq_Features'!G200</f>
        <v/>
      </c>
      <c r="AK202" s="55">
        <f>'4_Seq_Features'!H200</f>
        <v/>
      </c>
      <c r="AL202" s="48">
        <f>'4_Seq_Features'!E200</f>
        <v/>
      </c>
      <c r="AM202" s="52">
        <f>$BD$14*((AJ202)-$BD$5)/$BD$6+$BD$15*((AK202)-$BD$7)/$BD$8+$BD$16</f>
        <v/>
      </c>
      <c r="AN202" s="51">
        <f>1/(1+EXP(-AM202))</f>
        <v/>
      </c>
      <c r="AO202" s="52">
        <f>$BE$14*((AJ202)-$BD$5)/$BD$6+$BE$15*((AK202)-$BD$7)/$BD$8+$BE$16</f>
        <v/>
      </c>
      <c r="AP202" s="51">
        <f>1/(1+EXP(-AO202))</f>
        <v/>
      </c>
      <c r="AQ202" s="52">
        <f>$BF$14*((AJ202)-$BD$5)/$BD$6+$BF$15*((AK202)-$BD$7)/$BD$8+$BF$16</f>
        <v/>
      </c>
      <c r="AR202" s="51">
        <f>1/(1+EXP(-AQ202))</f>
        <v/>
      </c>
      <c r="AS202" s="52">
        <f>$BG$14*((AJ202)-$BD$5)/$BD$6+$BG$15*((AK202)-$BD$7)/$BD$8+$BG$16</f>
        <v/>
      </c>
      <c r="AT202" s="51">
        <f>1/(1+EXP(-AS202))</f>
        <v/>
      </c>
      <c r="AU202" s="52">
        <f>$BH$14*((AJ202)-$BD$5)/$BD$6+$BH$15*((AK202)-$BD$7)/$BD$8+$BH$16</f>
        <v/>
      </c>
      <c r="AV202" s="51">
        <f>1/(1+EXP(-AU202))</f>
        <v/>
      </c>
      <c r="AW202" s="52">
        <f>$BI$14*((AJ202)-$BD$5)/$BD$6+$BI$15*((AK202)-$BD$7)/$BD$8+$BI$16</f>
        <v/>
      </c>
      <c r="AX202" s="51">
        <f>1/(1+EXP(-AW202))</f>
        <v/>
      </c>
      <c r="AY202" s="52">
        <f>$BJ$14*((AJ202)-$BD$5)/$BD$6+$BJ$15*((AK202)-$BD$7)/$BD$8+$BJ$16</f>
        <v/>
      </c>
      <c r="AZ202" s="51">
        <f>1/(1+EXP(-AY202))</f>
        <v/>
      </c>
      <c r="BA202" s="52">
        <f>$BK$14*((AJ202)-$BD$5)/$BD$6+$BK$15*((AK202)-$BD$7)/$BD$8+$BK$16</f>
        <v/>
      </c>
      <c r="BB202" s="51">
        <f>1/(1+EXP(-BA202))</f>
        <v/>
      </c>
    </row>
    <row r="203" ht="15" customHeight="1" s="35">
      <c r="A203" s="48">
        <f>'4_Seq_Features'!A201</f>
        <v/>
      </c>
      <c r="B203" s="55">
        <f>'4_Seq_Features'!F201</f>
        <v/>
      </c>
      <c r="C203" s="48">
        <f>'4_Seq_Features'!E201</f>
        <v/>
      </c>
      <c r="D203" s="52">
        <f>$U$12*((B203)-$U$5)/$U$6+$U$13</f>
        <v/>
      </c>
      <c r="E203" s="51">
        <f>1/(1+EXP(-D203))</f>
        <v/>
      </c>
      <c r="F203" s="52">
        <f>$V$12*((B203)-$U$5)/$U$6+$V$13</f>
        <v/>
      </c>
      <c r="G203" s="51">
        <f>1/(1+EXP(-F203))</f>
        <v/>
      </c>
      <c r="H203" s="52">
        <f>$W$12*((B203)-$U$5)/$U$6+$W$13</f>
        <v/>
      </c>
      <c r="I203" s="51">
        <f>1/(1+EXP(-H203))</f>
        <v/>
      </c>
      <c r="J203" s="52">
        <f>$X$12*((B203)-$U$5)/$U$6+$X$13</f>
        <v/>
      </c>
      <c r="K203" s="51">
        <f>1/(1+EXP(-J203))</f>
        <v/>
      </c>
      <c r="L203" s="52">
        <f>$Y$12*((B203)-$U$5)/$U$6+$Y$13</f>
        <v/>
      </c>
      <c r="M203" s="51">
        <f>1/(1+EXP(-L203))</f>
        <v/>
      </c>
      <c r="N203" s="52">
        <f>$Z$12*((B203)-$U$5)/$U$6+$Z$13</f>
        <v/>
      </c>
      <c r="O203" s="51">
        <f>1/(1+EXP(-N203))</f>
        <v/>
      </c>
      <c r="P203" s="52">
        <f>$AA$12*((B203)-$U$5)/$U$6+$AA$13</f>
        <v/>
      </c>
      <c r="Q203" s="51">
        <f>1/(1+EXP(-P203))</f>
        <v/>
      </c>
      <c r="R203" s="52">
        <f>$AB$12*((B203)-$U$5)/$U$6+$AB$13</f>
        <v/>
      </c>
      <c r="S203" s="51">
        <f>1/(1+EXP(-R203))</f>
        <v/>
      </c>
      <c r="AI203" s="48">
        <f>'4_Seq_Features'!A201</f>
        <v/>
      </c>
      <c r="AJ203" s="55">
        <f>'4_Seq_Features'!G201</f>
        <v/>
      </c>
      <c r="AK203" s="55">
        <f>'4_Seq_Features'!H201</f>
        <v/>
      </c>
      <c r="AL203" s="48">
        <f>'4_Seq_Features'!E201</f>
        <v/>
      </c>
      <c r="AM203" s="52">
        <f>$BD$14*((AJ203)-$BD$5)/$BD$6+$BD$15*((AK203)-$BD$7)/$BD$8+$BD$16</f>
        <v/>
      </c>
      <c r="AN203" s="51">
        <f>1/(1+EXP(-AM203))</f>
        <v/>
      </c>
      <c r="AO203" s="52">
        <f>$BE$14*((AJ203)-$BD$5)/$BD$6+$BE$15*((AK203)-$BD$7)/$BD$8+$BE$16</f>
        <v/>
      </c>
      <c r="AP203" s="51">
        <f>1/(1+EXP(-AO203))</f>
        <v/>
      </c>
      <c r="AQ203" s="52">
        <f>$BF$14*((AJ203)-$BD$5)/$BD$6+$BF$15*((AK203)-$BD$7)/$BD$8+$BF$16</f>
        <v/>
      </c>
      <c r="AR203" s="51">
        <f>1/(1+EXP(-AQ203))</f>
        <v/>
      </c>
      <c r="AS203" s="52">
        <f>$BG$14*((AJ203)-$BD$5)/$BD$6+$BG$15*((AK203)-$BD$7)/$BD$8+$BG$16</f>
        <v/>
      </c>
      <c r="AT203" s="51">
        <f>1/(1+EXP(-AS203))</f>
        <v/>
      </c>
      <c r="AU203" s="52">
        <f>$BH$14*((AJ203)-$BD$5)/$BD$6+$BH$15*((AK203)-$BD$7)/$BD$8+$BH$16</f>
        <v/>
      </c>
      <c r="AV203" s="51">
        <f>1/(1+EXP(-AU203))</f>
        <v/>
      </c>
      <c r="AW203" s="52">
        <f>$BI$14*((AJ203)-$BD$5)/$BD$6+$BI$15*((AK203)-$BD$7)/$BD$8+$BI$16</f>
        <v/>
      </c>
      <c r="AX203" s="51">
        <f>1/(1+EXP(-AW203))</f>
        <v/>
      </c>
      <c r="AY203" s="52">
        <f>$BJ$14*((AJ203)-$BD$5)/$BD$6+$BJ$15*((AK203)-$BD$7)/$BD$8+$BJ$16</f>
        <v/>
      </c>
      <c r="AZ203" s="51">
        <f>1/(1+EXP(-AY203))</f>
        <v/>
      </c>
      <c r="BA203" s="52">
        <f>$BK$14*((AJ203)-$BD$5)/$BD$6+$BK$15*((AK203)-$BD$7)/$BD$8+$BK$16</f>
        <v/>
      </c>
      <c r="BB203" s="51">
        <f>1/(1+EXP(-BA203))</f>
        <v/>
      </c>
    </row>
    <row r="204" ht="15" customHeight="1" s="35">
      <c r="A204" s="48">
        <f>'4_Seq_Features'!A202</f>
        <v/>
      </c>
      <c r="B204" s="55">
        <f>'4_Seq_Features'!F202</f>
        <v/>
      </c>
      <c r="C204" s="48">
        <f>'4_Seq_Features'!E202</f>
        <v/>
      </c>
      <c r="D204" s="52">
        <f>$U$12*((B204)-$U$5)/$U$6+$U$13</f>
        <v/>
      </c>
      <c r="E204" s="51">
        <f>1/(1+EXP(-D204))</f>
        <v/>
      </c>
      <c r="F204" s="52">
        <f>$V$12*((B204)-$U$5)/$U$6+$V$13</f>
        <v/>
      </c>
      <c r="G204" s="51">
        <f>1/(1+EXP(-F204))</f>
        <v/>
      </c>
      <c r="H204" s="52">
        <f>$W$12*((B204)-$U$5)/$U$6+$W$13</f>
        <v/>
      </c>
      <c r="I204" s="51">
        <f>1/(1+EXP(-H204))</f>
        <v/>
      </c>
      <c r="J204" s="52">
        <f>$X$12*((B204)-$U$5)/$U$6+$X$13</f>
        <v/>
      </c>
      <c r="K204" s="51">
        <f>1/(1+EXP(-J204))</f>
        <v/>
      </c>
      <c r="L204" s="52">
        <f>$Y$12*((B204)-$U$5)/$U$6+$Y$13</f>
        <v/>
      </c>
      <c r="M204" s="51">
        <f>1/(1+EXP(-L204))</f>
        <v/>
      </c>
      <c r="N204" s="52">
        <f>$Z$12*((B204)-$U$5)/$U$6+$Z$13</f>
        <v/>
      </c>
      <c r="O204" s="51">
        <f>1/(1+EXP(-N204))</f>
        <v/>
      </c>
      <c r="P204" s="52">
        <f>$AA$12*((B204)-$U$5)/$U$6+$AA$13</f>
        <v/>
      </c>
      <c r="Q204" s="51">
        <f>1/(1+EXP(-P204))</f>
        <v/>
      </c>
      <c r="R204" s="52">
        <f>$AB$12*((B204)-$U$5)/$U$6+$AB$13</f>
        <v/>
      </c>
      <c r="S204" s="51">
        <f>1/(1+EXP(-R204))</f>
        <v/>
      </c>
      <c r="AI204" s="48">
        <f>'4_Seq_Features'!A202</f>
        <v/>
      </c>
      <c r="AJ204" s="55">
        <f>'4_Seq_Features'!G202</f>
        <v/>
      </c>
      <c r="AK204" s="55">
        <f>'4_Seq_Features'!H202</f>
        <v/>
      </c>
      <c r="AL204" s="48">
        <f>'4_Seq_Features'!E202</f>
        <v/>
      </c>
      <c r="AM204" s="52">
        <f>$BD$14*((AJ204)-$BD$5)/$BD$6+$BD$15*((AK204)-$BD$7)/$BD$8+$BD$16</f>
        <v/>
      </c>
      <c r="AN204" s="51">
        <f>1/(1+EXP(-AM204))</f>
        <v/>
      </c>
      <c r="AO204" s="52">
        <f>$BE$14*((AJ204)-$BD$5)/$BD$6+$BE$15*((AK204)-$BD$7)/$BD$8+$BE$16</f>
        <v/>
      </c>
      <c r="AP204" s="51">
        <f>1/(1+EXP(-AO204))</f>
        <v/>
      </c>
      <c r="AQ204" s="52">
        <f>$BF$14*((AJ204)-$BD$5)/$BD$6+$BF$15*((AK204)-$BD$7)/$BD$8+$BF$16</f>
        <v/>
      </c>
      <c r="AR204" s="51">
        <f>1/(1+EXP(-AQ204))</f>
        <v/>
      </c>
      <c r="AS204" s="52">
        <f>$BG$14*((AJ204)-$BD$5)/$BD$6+$BG$15*((AK204)-$BD$7)/$BD$8+$BG$16</f>
        <v/>
      </c>
      <c r="AT204" s="51">
        <f>1/(1+EXP(-AS204))</f>
        <v/>
      </c>
      <c r="AU204" s="52">
        <f>$BH$14*((AJ204)-$BD$5)/$BD$6+$BH$15*((AK204)-$BD$7)/$BD$8+$BH$16</f>
        <v/>
      </c>
      <c r="AV204" s="51">
        <f>1/(1+EXP(-AU204))</f>
        <v/>
      </c>
      <c r="AW204" s="52">
        <f>$BI$14*((AJ204)-$BD$5)/$BD$6+$BI$15*((AK204)-$BD$7)/$BD$8+$BI$16</f>
        <v/>
      </c>
      <c r="AX204" s="51">
        <f>1/(1+EXP(-AW204))</f>
        <v/>
      </c>
      <c r="AY204" s="52">
        <f>$BJ$14*((AJ204)-$BD$5)/$BD$6+$BJ$15*((AK204)-$BD$7)/$BD$8+$BJ$16</f>
        <v/>
      </c>
      <c r="AZ204" s="51">
        <f>1/(1+EXP(-AY204))</f>
        <v/>
      </c>
      <c r="BA204" s="52">
        <f>$BK$14*((AJ204)-$BD$5)/$BD$6+$BK$15*((AK204)-$BD$7)/$BD$8+$BK$16</f>
        <v/>
      </c>
      <c r="BB204" s="51">
        <f>1/(1+EXP(-BA204))</f>
        <v/>
      </c>
    </row>
    <row r="205" ht="15" customHeight="1" s="35">
      <c r="A205" s="48">
        <f>'4_Seq_Features'!A203</f>
        <v/>
      </c>
      <c r="B205" s="55">
        <f>'4_Seq_Features'!F203</f>
        <v/>
      </c>
      <c r="C205" s="48">
        <f>'4_Seq_Features'!E203</f>
        <v/>
      </c>
      <c r="D205" s="52">
        <f>$U$12*((B205)-$U$5)/$U$6+$U$13</f>
        <v/>
      </c>
      <c r="E205" s="51">
        <f>1/(1+EXP(-D205))</f>
        <v/>
      </c>
      <c r="F205" s="52">
        <f>$V$12*((B205)-$U$5)/$U$6+$V$13</f>
        <v/>
      </c>
      <c r="G205" s="51">
        <f>1/(1+EXP(-F205))</f>
        <v/>
      </c>
      <c r="H205" s="52">
        <f>$W$12*((B205)-$U$5)/$U$6+$W$13</f>
        <v/>
      </c>
      <c r="I205" s="51">
        <f>1/(1+EXP(-H205))</f>
        <v/>
      </c>
      <c r="J205" s="52">
        <f>$X$12*((B205)-$U$5)/$U$6+$X$13</f>
        <v/>
      </c>
      <c r="K205" s="51">
        <f>1/(1+EXP(-J205))</f>
        <v/>
      </c>
      <c r="L205" s="52">
        <f>$Y$12*((B205)-$U$5)/$U$6+$Y$13</f>
        <v/>
      </c>
      <c r="M205" s="51">
        <f>1/(1+EXP(-L205))</f>
        <v/>
      </c>
      <c r="N205" s="52">
        <f>$Z$12*((B205)-$U$5)/$U$6+$Z$13</f>
        <v/>
      </c>
      <c r="O205" s="51">
        <f>1/(1+EXP(-N205))</f>
        <v/>
      </c>
      <c r="P205" s="52">
        <f>$AA$12*((B205)-$U$5)/$U$6+$AA$13</f>
        <v/>
      </c>
      <c r="Q205" s="51">
        <f>1/(1+EXP(-P205))</f>
        <v/>
      </c>
      <c r="R205" s="52">
        <f>$AB$12*((B205)-$U$5)/$U$6+$AB$13</f>
        <v/>
      </c>
      <c r="S205" s="51">
        <f>1/(1+EXP(-R205))</f>
        <v/>
      </c>
      <c r="AI205" s="48">
        <f>'4_Seq_Features'!A203</f>
        <v/>
      </c>
      <c r="AJ205" s="55">
        <f>'4_Seq_Features'!G203</f>
        <v/>
      </c>
      <c r="AK205" s="55">
        <f>'4_Seq_Features'!H203</f>
        <v/>
      </c>
      <c r="AL205" s="48">
        <f>'4_Seq_Features'!E203</f>
        <v/>
      </c>
      <c r="AM205" s="52">
        <f>$BD$14*((AJ205)-$BD$5)/$BD$6+$BD$15*((AK205)-$BD$7)/$BD$8+$BD$16</f>
        <v/>
      </c>
      <c r="AN205" s="51">
        <f>1/(1+EXP(-AM205))</f>
        <v/>
      </c>
      <c r="AO205" s="52">
        <f>$BE$14*((AJ205)-$BD$5)/$BD$6+$BE$15*((AK205)-$BD$7)/$BD$8+$BE$16</f>
        <v/>
      </c>
      <c r="AP205" s="51">
        <f>1/(1+EXP(-AO205))</f>
        <v/>
      </c>
      <c r="AQ205" s="52">
        <f>$BF$14*((AJ205)-$BD$5)/$BD$6+$BF$15*((AK205)-$BD$7)/$BD$8+$BF$16</f>
        <v/>
      </c>
      <c r="AR205" s="51">
        <f>1/(1+EXP(-AQ205))</f>
        <v/>
      </c>
      <c r="AS205" s="52">
        <f>$BG$14*((AJ205)-$BD$5)/$BD$6+$BG$15*((AK205)-$BD$7)/$BD$8+$BG$16</f>
        <v/>
      </c>
      <c r="AT205" s="51">
        <f>1/(1+EXP(-AS205))</f>
        <v/>
      </c>
      <c r="AU205" s="52">
        <f>$BH$14*((AJ205)-$BD$5)/$BD$6+$BH$15*((AK205)-$BD$7)/$BD$8+$BH$16</f>
        <v/>
      </c>
      <c r="AV205" s="51">
        <f>1/(1+EXP(-AU205))</f>
        <v/>
      </c>
      <c r="AW205" s="52">
        <f>$BI$14*((AJ205)-$BD$5)/$BD$6+$BI$15*((AK205)-$BD$7)/$BD$8+$BI$16</f>
        <v/>
      </c>
      <c r="AX205" s="51">
        <f>1/(1+EXP(-AW205))</f>
        <v/>
      </c>
      <c r="AY205" s="52">
        <f>$BJ$14*((AJ205)-$BD$5)/$BD$6+$BJ$15*((AK205)-$BD$7)/$BD$8+$BJ$16</f>
        <v/>
      </c>
      <c r="AZ205" s="51">
        <f>1/(1+EXP(-AY205))</f>
        <v/>
      </c>
      <c r="BA205" s="52">
        <f>$BK$14*((AJ205)-$BD$5)/$BD$6+$BK$15*((AK205)-$BD$7)/$BD$8+$BK$16</f>
        <v/>
      </c>
      <c r="BB205" s="51">
        <f>1/(1+EXP(-BA205))</f>
        <v/>
      </c>
    </row>
    <row r="206" ht="15" customHeight="1" s="35">
      <c r="A206" s="48">
        <f>'4_Seq_Features'!A204</f>
        <v/>
      </c>
      <c r="B206" s="55">
        <f>'4_Seq_Features'!F204</f>
        <v/>
      </c>
      <c r="C206" s="48">
        <f>'4_Seq_Features'!E204</f>
        <v/>
      </c>
      <c r="D206" s="52">
        <f>$U$12*((B206)-$U$5)/$U$6+$U$13</f>
        <v/>
      </c>
      <c r="E206" s="51">
        <f>1/(1+EXP(-D206))</f>
        <v/>
      </c>
      <c r="F206" s="52">
        <f>$V$12*((B206)-$U$5)/$U$6+$V$13</f>
        <v/>
      </c>
      <c r="G206" s="51">
        <f>1/(1+EXP(-F206))</f>
        <v/>
      </c>
      <c r="H206" s="52">
        <f>$W$12*((B206)-$U$5)/$U$6+$W$13</f>
        <v/>
      </c>
      <c r="I206" s="51">
        <f>1/(1+EXP(-H206))</f>
        <v/>
      </c>
      <c r="J206" s="52">
        <f>$X$12*((B206)-$U$5)/$U$6+$X$13</f>
        <v/>
      </c>
      <c r="K206" s="51">
        <f>1/(1+EXP(-J206))</f>
        <v/>
      </c>
      <c r="L206" s="52">
        <f>$Y$12*((B206)-$U$5)/$U$6+$Y$13</f>
        <v/>
      </c>
      <c r="M206" s="51">
        <f>1/(1+EXP(-L206))</f>
        <v/>
      </c>
      <c r="N206" s="52">
        <f>$Z$12*((B206)-$U$5)/$U$6+$Z$13</f>
        <v/>
      </c>
      <c r="O206" s="51">
        <f>1/(1+EXP(-N206))</f>
        <v/>
      </c>
      <c r="P206" s="52">
        <f>$AA$12*((B206)-$U$5)/$U$6+$AA$13</f>
        <v/>
      </c>
      <c r="Q206" s="51">
        <f>1/(1+EXP(-P206))</f>
        <v/>
      </c>
      <c r="R206" s="52">
        <f>$AB$12*((B206)-$U$5)/$U$6+$AB$13</f>
        <v/>
      </c>
      <c r="S206" s="51">
        <f>1/(1+EXP(-R206))</f>
        <v/>
      </c>
      <c r="AI206" s="48">
        <f>'4_Seq_Features'!A204</f>
        <v/>
      </c>
      <c r="AJ206" s="55">
        <f>'4_Seq_Features'!G204</f>
        <v/>
      </c>
      <c r="AK206" s="55">
        <f>'4_Seq_Features'!H204</f>
        <v/>
      </c>
      <c r="AL206" s="48">
        <f>'4_Seq_Features'!E204</f>
        <v/>
      </c>
      <c r="AM206" s="52">
        <f>$BD$14*((AJ206)-$BD$5)/$BD$6+$BD$15*((AK206)-$BD$7)/$BD$8+$BD$16</f>
        <v/>
      </c>
      <c r="AN206" s="51">
        <f>1/(1+EXP(-AM206))</f>
        <v/>
      </c>
      <c r="AO206" s="52">
        <f>$BE$14*((AJ206)-$BD$5)/$BD$6+$BE$15*((AK206)-$BD$7)/$BD$8+$BE$16</f>
        <v/>
      </c>
      <c r="AP206" s="51">
        <f>1/(1+EXP(-AO206))</f>
        <v/>
      </c>
      <c r="AQ206" s="52">
        <f>$BF$14*((AJ206)-$BD$5)/$BD$6+$BF$15*((AK206)-$BD$7)/$BD$8+$BF$16</f>
        <v/>
      </c>
      <c r="AR206" s="51">
        <f>1/(1+EXP(-AQ206))</f>
        <v/>
      </c>
      <c r="AS206" s="52">
        <f>$BG$14*((AJ206)-$BD$5)/$BD$6+$BG$15*((AK206)-$BD$7)/$BD$8+$BG$16</f>
        <v/>
      </c>
      <c r="AT206" s="51">
        <f>1/(1+EXP(-AS206))</f>
        <v/>
      </c>
      <c r="AU206" s="52">
        <f>$BH$14*((AJ206)-$BD$5)/$BD$6+$BH$15*((AK206)-$BD$7)/$BD$8+$BH$16</f>
        <v/>
      </c>
      <c r="AV206" s="51">
        <f>1/(1+EXP(-AU206))</f>
        <v/>
      </c>
      <c r="AW206" s="52">
        <f>$BI$14*((AJ206)-$BD$5)/$BD$6+$BI$15*((AK206)-$BD$7)/$BD$8+$BI$16</f>
        <v/>
      </c>
      <c r="AX206" s="51">
        <f>1/(1+EXP(-AW206))</f>
        <v/>
      </c>
      <c r="AY206" s="52">
        <f>$BJ$14*((AJ206)-$BD$5)/$BD$6+$BJ$15*((AK206)-$BD$7)/$BD$8+$BJ$16</f>
        <v/>
      </c>
      <c r="AZ206" s="51">
        <f>1/(1+EXP(-AY206))</f>
        <v/>
      </c>
      <c r="BA206" s="52">
        <f>$BK$14*((AJ206)-$BD$5)/$BD$6+$BK$15*((AK206)-$BD$7)/$BD$8+$BK$16</f>
        <v/>
      </c>
      <c r="BB206" s="51">
        <f>1/(1+EXP(-BA206))</f>
        <v/>
      </c>
    </row>
    <row r="207" ht="15" customHeight="1" s="35">
      <c r="A207" s="48">
        <f>'4_Seq_Features'!A205</f>
        <v/>
      </c>
      <c r="B207" s="55">
        <f>'4_Seq_Features'!F205</f>
        <v/>
      </c>
      <c r="C207" s="48">
        <f>'4_Seq_Features'!E205</f>
        <v/>
      </c>
      <c r="D207" s="52">
        <f>$U$12*((B207)-$U$5)/$U$6+$U$13</f>
        <v/>
      </c>
      <c r="E207" s="51">
        <f>1/(1+EXP(-D207))</f>
        <v/>
      </c>
      <c r="F207" s="52">
        <f>$V$12*((B207)-$U$5)/$U$6+$V$13</f>
        <v/>
      </c>
      <c r="G207" s="51">
        <f>1/(1+EXP(-F207))</f>
        <v/>
      </c>
      <c r="H207" s="52">
        <f>$W$12*((B207)-$U$5)/$U$6+$W$13</f>
        <v/>
      </c>
      <c r="I207" s="51">
        <f>1/(1+EXP(-H207))</f>
        <v/>
      </c>
      <c r="J207" s="52">
        <f>$X$12*((B207)-$U$5)/$U$6+$X$13</f>
        <v/>
      </c>
      <c r="K207" s="51">
        <f>1/(1+EXP(-J207))</f>
        <v/>
      </c>
      <c r="L207" s="52">
        <f>$Y$12*((B207)-$U$5)/$U$6+$Y$13</f>
        <v/>
      </c>
      <c r="M207" s="51">
        <f>1/(1+EXP(-L207))</f>
        <v/>
      </c>
      <c r="N207" s="52">
        <f>$Z$12*((B207)-$U$5)/$U$6+$Z$13</f>
        <v/>
      </c>
      <c r="O207" s="51">
        <f>1/(1+EXP(-N207))</f>
        <v/>
      </c>
      <c r="P207" s="52">
        <f>$AA$12*((B207)-$U$5)/$U$6+$AA$13</f>
        <v/>
      </c>
      <c r="Q207" s="51">
        <f>1/(1+EXP(-P207))</f>
        <v/>
      </c>
      <c r="R207" s="52">
        <f>$AB$12*((B207)-$U$5)/$U$6+$AB$13</f>
        <v/>
      </c>
      <c r="S207" s="51">
        <f>1/(1+EXP(-R207))</f>
        <v/>
      </c>
      <c r="AI207" s="48">
        <f>'4_Seq_Features'!A205</f>
        <v/>
      </c>
      <c r="AJ207" s="55">
        <f>'4_Seq_Features'!G205</f>
        <v/>
      </c>
      <c r="AK207" s="55">
        <f>'4_Seq_Features'!H205</f>
        <v/>
      </c>
      <c r="AL207" s="48">
        <f>'4_Seq_Features'!E205</f>
        <v/>
      </c>
      <c r="AM207" s="52">
        <f>$BD$14*((AJ207)-$BD$5)/$BD$6+$BD$15*((AK207)-$BD$7)/$BD$8+$BD$16</f>
        <v/>
      </c>
      <c r="AN207" s="51">
        <f>1/(1+EXP(-AM207))</f>
        <v/>
      </c>
      <c r="AO207" s="52">
        <f>$BE$14*((AJ207)-$BD$5)/$BD$6+$BE$15*((AK207)-$BD$7)/$BD$8+$BE$16</f>
        <v/>
      </c>
      <c r="AP207" s="51">
        <f>1/(1+EXP(-AO207))</f>
        <v/>
      </c>
      <c r="AQ207" s="52">
        <f>$BF$14*((AJ207)-$BD$5)/$BD$6+$BF$15*((AK207)-$BD$7)/$BD$8+$BF$16</f>
        <v/>
      </c>
      <c r="AR207" s="51">
        <f>1/(1+EXP(-AQ207))</f>
        <v/>
      </c>
      <c r="AS207" s="52">
        <f>$BG$14*((AJ207)-$BD$5)/$BD$6+$BG$15*((AK207)-$BD$7)/$BD$8+$BG$16</f>
        <v/>
      </c>
      <c r="AT207" s="51">
        <f>1/(1+EXP(-AS207))</f>
        <v/>
      </c>
      <c r="AU207" s="52">
        <f>$BH$14*((AJ207)-$BD$5)/$BD$6+$BH$15*((AK207)-$BD$7)/$BD$8+$BH$16</f>
        <v/>
      </c>
      <c r="AV207" s="51">
        <f>1/(1+EXP(-AU207))</f>
        <v/>
      </c>
      <c r="AW207" s="52">
        <f>$BI$14*((AJ207)-$BD$5)/$BD$6+$BI$15*((AK207)-$BD$7)/$BD$8+$BI$16</f>
        <v/>
      </c>
      <c r="AX207" s="51">
        <f>1/(1+EXP(-AW207))</f>
        <v/>
      </c>
      <c r="AY207" s="52">
        <f>$BJ$14*((AJ207)-$BD$5)/$BD$6+$BJ$15*((AK207)-$BD$7)/$BD$8+$BJ$16</f>
        <v/>
      </c>
      <c r="AZ207" s="51">
        <f>1/(1+EXP(-AY207))</f>
        <v/>
      </c>
      <c r="BA207" s="52">
        <f>$BK$14*((AJ207)-$BD$5)/$BD$6+$BK$15*((AK207)-$BD$7)/$BD$8+$BK$16</f>
        <v/>
      </c>
      <c r="BB207" s="51">
        <f>1/(1+EXP(-BA207))</f>
        <v/>
      </c>
    </row>
    <row r="208" ht="15" customHeight="1" s="35">
      <c r="A208" s="48">
        <f>'4_Seq_Features'!A206</f>
        <v/>
      </c>
      <c r="B208" s="55">
        <f>'4_Seq_Features'!F206</f>
        <v/>
      </c>
      <c r="C208" s="48">
        <f>'4_Seq_Features'!E206</f>
        <v/>
      </c>
      <c r="D208" s="52">
        <f>$U$12*((B208)-$U$5)/$U$6+$U$13</f>
        <v/>
      </c>
      <c r="E208" s="51">
        <f>1/(1+EXP(-D208))</f>
        <v/>
      </c>
      <c r="F208" s="52">
        <f>$V$12*((B208)-$U$5)/$U$6+$V$13</f>
        <v/>
      </c>
      <c r="G208" s="51">
        <f>1/(1+EXP(-F208))</f>
        <v/>
      </c>
      <c r="H208" s="52">
        <f>$W$12*((B208)-$U$5)/$U$6+$W$13</f>
        <v/>
      </c>
      <c r="I208" s="51">
        <f>1/(1+EXP(-H208))</f>
        <v/>
      </c>
      <c r="J208" s="52">
        <f>$X$12*((B208)-$U$5)/$U$6+$X$13</f>
        <v/>
      </c>
      <c r="K208" s="51">
        <f>1/(1+EXP(-J208))</f>
        <v/>
      </c>
      <c r="L208" s="52">
        <f>$Y$12*((B208)-$U$5)/$U$6+$Y$13</f>
        <v/>
      </c>
      <c r="M208" s="51">
        <f>1/(1+EXP(-L208))</f>
        <v/>
      </c>
      <c r="N208" s="52">
        <f>$Z$12*((B208)-$U$5)/$U$6+$Z$13</f>
        <v/>
      </c>
      <c r="O208" s="51">
        <f>1/(1+EXP(-N208))</f>
        <v/>
      </c>
      <c r="P208" s="52">
        <f>$AA$12*((B208)-$U$5)/$U$6+$AA$13</f>
        <v/>
      </c>
      <c r="Q208" s="51">
        <f>1/(1+EXP(-P208))</f>
        <v/>
      </c>
      <c r="R208" s="52">
        <f>$AB$12*((B208)-$U$5)/$U$6+$AB$13</f>
        <v/>
      </c>
      <c r="S208" s="51">
        <f>1/(1+EXP(-R208))</f>
        <v/>
      </c>
      <c r="AI208" s="48">
        <f>'4_Seq_Features'!A206</f>
        <v/>
      </c>
      <c r="AJ208" s="55">
        <f>'4_Seq_Features'!G206</f>
        <v/>
      </c>
      <c r="AK208" s="55">
        <f>'4_Seq_Features'!H206</f>
        <v/>
      </c>
      <c r="AL208" s="48">
        <f>'4_Seq_Features'!E206</f>
        <v/>
      </c>
      <c r="AM208" s="52">
        <f>$BD$14*((AJ208)-$BD$5)/$BD$6+$BD$15*((AK208)-$BD$7)/$BD$8+$BD$16</f>
        <v/>
      </c>
      <c r="AN208" s="51">
        <f>1/(1+EXP(-AM208))</f>
        <v/>
      </c>
      <c r="AO208" s="52">
        <f>$BE$14*((AJ208)-$BD$5)/$BD$6+$BE$15*((AK208)-$BD$7)/$BD$8+$BE$16</f>
        <v/>
      </c>
      <c r="AP208" s="51">
        <f>1/(1+EXP(-AO208))</f>
        <v/>
      </c>
      <c r="AQ208" s="52">
        <f>$BF$14*((AJ208)-$BD$5)/$BD$6+$BF$15*((AK208)-$BD$7)/$BD$8+$BF$16</f>
        <v/>
      </c>
      <c r="AR208" s="51">
        <f>1/(1+EXP(-AQ208))</f>
        <v/>
      </c>
      <c r="AS208" s="52">
        <f>$BG$14*((AJ208)-$BD$5)/$BD$6+$BG$15*((AK208)-$BD$7)/$BD$8+$BG$16</f>
        <v/>
      </c>
      <c r="AT208" s="51">
        <f>1/(1+EXP(-AS208))</f>
        <v/>
      </c>
      <c r="AU208" s="52">
        <f>$BH$14*((AJ208)-$BD$5)/$BD$6+$BH$15*((AK208)-$BD$7)/$BD$8+$BH$16</f>
        <v/>
      </c>
      <c r="AV208" s="51">
        <f>1/(1+EXP(-AU208))</f>
        <v/>
      </c>
      <c r="AW208" s="52">
        <f>$BI$14*((AJ208)-$BD$5)/$BD$6+$BI$15*((AK208)-$BD$7)/$BD$8+$BI$16</f>
        <v/>
      </c>
      <c r="AX208" s="51">
        <f>1/(1+EXP(-AW208))</f>
        <v/>
      </c>
      <c r="AY208" s="52">
        <f>$BJ$14*((AJ208)-$BD$5)/$BD$6+$BJ$15*((AK208)-$BD$7)/$BD$8+$BJ$16</f>
        <v/>
      </c>
      <c r="AZ208" s="51">
        <f>1/(1+EXP(-AY208))</f>
        <v/>
      </c>
      <c r="BA208" s="52">
        <f>$BK$14*((AJ208)-$BD$5)/$BD$6+$BK$15*((AK208)-$BD$7)/$BD$8+$BK$16</f>
        <v/>
      </c>
      <c r="BB208" s="51">
        <f>1/(1+EXP(-BA208))</f>
        <v/>
      </c>
    </row>
    <row r="209" ht="15" customHeight="1" s="35">
      <c r="A209" s="48">
        <f>'4_Seq_Features'!A207</f>
        <v/>
      </c>
      <c r="B209" s="55">
        <f>'4_Seq_Features'!F207</f>
        <v/>
      </c>
      <c r="C209" s="48">
        <f>'4_Seq_Features'!E207</f>
        <v/>
      </c>
      <c r="D209" s="52">
        <f>$U$12*((B209)-$U$5)/$U$6+$U$13</f>
        <v/>
      </c>
      <c r="E209" s="51">
        <f>1/(1+EXP(-D209))</f>
        <v/>
      </c>
      <c r="F209" s="52">
        <f>$V$12*((B209)-$U$5)/$U$6+$V$13</f>
        <v/>
      </c>
      <c r="G209" s="51">
        <f>1/(1+EXP(-F209))</f>
        <v/>
      </c>
      <c r="H209" s="52">
        <f>$W$12*((B209)-$U$5)/$U$6+$W$13</f>
        <v/>
      </c>
      <c r="I209" s="51">
        <f>1/(1+EXP(-H209))</f>
        <v/>
      </c>
      <c r="J209" s="52">
        <f>$X$12*((B209)-$U$5)/$U$6+$X$13</f>
        <v/>
      </c>
      <c r="K209" s="51">
        <f>1/(1+EXP(-J209))</f>
        <v/>
      </c>
      <c r="L209" s="52">
        <f>$Y$12*((B209)-$U$5)/$U$6+$Y$13</f>
        <v/>
      </c>
      <c r="M209" s="51">
        <f>1/(1+EXP(-L209))</f>
        <v/>
      </c>
      <c r="N209" s="52">
        <f>$Z$12*((B209)-$U$5)/$U$6+$Z$13</f>
        <v/>
      </c>
      <c r="O209" s="51">
        <f>1/(1+EXP(-N209))</f>
        <v/>
      </c>
      <c r="P209" s="52">
        <f>$AA$12*((B209)-$U$5)/$U$6+$AA$13</f>
        <v/>
      </c>
      <c r="Q209" s="51">
        <f>1/(1+EXP(-P209))</f>
        <v/>
      </c>
      <c r="R209" s="52">
        <f>$AB$12*((B209)-$U$5)/$U$6+$AB$13</f>
        <v/>
      </c>
      <c r="S209" s="51">
        <f>1/(1+EXP(-R209))</f>
        <v/>
      </c>
      <c r="AI209" s="48">
        <f>'4_Seq_Features'!A207</f>
        <v/>
      </c>
      <c r="AJ209" s="55">
        <f>'4_Seq_Features'!G207</f>
        <v/>
      </c>
      <c r="AK209" s="55">
        <f>'4_Seq_Features'!H207</f>
        <v/>
      </c>
      <c r="AL209" s="48">
        <f>'4_Seq_Features'!E207</f>
        <v/>
      </c>
      <c r="AM209" s="52">
        <f>$BD$14*((AJ209)-$BD$5)/$BD$6+$BD$15*((AK209)-$BD$7)/$BD$8+$BD$16</f>
        <v/>
      </c>
      <c r="AN209" s="51">
        <f>1/(1+EXP(-AM209))</f>
        <v/>
      </c>
      <c r="AO209" s="52">
        <f>$BE$14*((AJ209)-$BD$5)/$BD$6+$BE$15*((AK209)-$BD$7)/$BD$8+$BE$16</f>
        <v/>
      </c>
      <c r="AP209" s="51">
        <f>1/(1+EXP(-AO209))</f>
        <v/>
      </c>
      <c r="AQ209" s="52">
        <f>$BF$14*((AJ209)-$BD$5)/$BD$6+$BF$15*((AK209)-$BD$7)/$BD$8+$BF$16</f>
        <v/>
      </c>
      <c r="AR209" s="51">
        <f>1/(1+EXP(-AQ209))</f>
        <v/>
      </c>
      <c r="AS209" s="52">
        <f>$BG$14*((AJ209)-$BD$5)/$BD$6+$BG$15*((AK209)-$BD$7)/$BD$8+$BG$16</f>
        <v/>
      </c>
      <c r="AT209" s="51">
        <f>1/(1+EXP(-AS209))</f>
        <v/>
      </c>
      <c r="AU209" s="52">
        <f>$BH$14*((AJ209)-$BD$5)/$BD$6+$BH$15*((AK209)-$BD$7)/$BD$8+$BH$16</f>
        <v/>
      </c>
      <c r="AV209" s="51">
        <f>1/(1+EXP(-AU209))</f>
        <v/>
      </c>
      <c r="AW209" s="52">
        <f>$BI$14*((AJ209)-$BD$5)/$BD$6+$BI$15*((AK209)-$BD$7)/$BD$8+$BI$16</f>
        <v/>
      </c>
      <c r="AX209" s="51">
        <f>1/(1+EXP(-AW209))</f>
        <v/>
      </c>
      <c r="AY209" s="52">
        <f>$BJ$14*((AJ209)-$BD$5)/$BD$6+$BJ$15*((AK209)-$BD$7)/$BD$8+$BJ$16</f>
        <v/>
      </c>
      <c r="AZ209" s="51">
        <f>1/(1+EXP(-AY209))</f>
        <v/>
      </c>
      <c r="BA209" s="52">
        <f>$BK$14*((AJ209)-$BD$5)/$BD$6+$BK$15*((AK209)-$BD$7)/$BD$8+$BK$16</f>
        <v/>
      </c>
      <c r="BB209" s="51">
        <f>1/(1+EXP(-BA209))</f>
        <v/>
      </c>
    </row>
    <row r="210" ht="15" customHeight="1" s="35">
      <c r="A210" s="48">
        <f>'4_Seq_Features'!A208</f>
        <v/>
      </c>
      <c r="B210" s="55">
        <f>'4_Seq_Features'!F208</f>
        <v/>
      </c>
      <c r="C210" s="48">
        <f>'4_Seq_Features'!E208</f>
        <v/>
      </c>
      <c r="D210" s="52">
        <f>$U$12*((B210)-$U$5)/$U$6+$U$13</f>
        <v/>
      </c>
      <c r="E210" s="51">
        <f>1/(1+EXP(-D210))</f>
        <v/>
      </c>
      <c r="F210" s="52">
        <f>$V$12*((B210)-$U$5)/$U$6+$V$13</f>
        <v/>
      </c>
      <c r="G210" s="51">
        <f>1/(1+EXP(-F210))</f>
        <v/>
      </c>
      <c r="H210" s="52">
        <f>$W$12*((B210)-$U$5)/$U$6+$W$13</f>
        <v/>
      </c>
      <c r="I210" s="51">
        <f>1/(1+EXP(-H210))</f>
        <v/>
      </c>
      <c r="J210" s="52">
        <f>$X$12*((B210)-$U$5)/$U$6+$X$13</f>
        <v/>
      </c>
      <c r="K210" s="51">
        <f>1/(1+EXP(-J210))</f>
        <v/>
      </c>
      <c r="L210" s="52">
        <f>$Y$12*((B210)-$U$5)/$U$6+$Y$13</f>
        <v/>
      </c>
      <c r="M210" s="51">
        <f>1/(1+EXP(-L210))</f>
        <v/>
      </c>
      <c r="N210" s="52">
        <f>$Z$12*((B210)-$U$5)/$U$6+$Z$13</f>
        <v/>
      </c>
      <c r="O210" s="51">
        <f>1/(1+EXP(-N210))</f>
        <v/>
      </c>
      <c r="P210" s="52">
        <f>$AA$12*((B210)-$U$5)/$U$6+$AA$13</f>
        <v/>
      </c>
      <c r="Q210" s="51">
        <f>1/(1+EXP(-P210))</f>
        <v/>
      </c>
      <c r="R210" s="52">
        <f>$AB$12*((B210)-$U$5)/$U$6+$AB$13</f>
        <v/>
      </c>
      <c r="S210" s="51">
        <f>1/(1+EXP(-R210))</f>
        <v/>
      </c>
      <c r="AI210" s="48">
        <f>'4_Seq_Features'!A208</f>
        <v/>
      </c>
      <c r="AJ210" s="55">
        <f>'4_Seq_Features'!G208</f>
        <v/>
      </c>
      <c r="AK210" s="55">
        <f>'4_Seq_Features'!H208</f>
        <v/>
      </c>
      <c r="AL210" s="48">
        <f>'4_Seq_Features'!E208</f>
        <v/>
      </c>
      <c r="AM210" s="52">
        <f>$BD$14*((AJ210)-$BD$5)/$BD$6+$BD$15*((AK210)-$BD$7)/$BD$8+$BD$16</f>
        <v/>
      </c>
      <c r="AN210" s="51">
        <f>1/(1+EXP(-AM210))</f>
        <v/>
      </c>
      <c r="AO210" s="52">
        <f>$BE$14*((AJ210)-$BD$5)/$BD$6+$BE$15*((AK210)-$BD$7)/$BD$8+$BE$16</f>
        <v/>
      </c>
      <c r="AP210" s="51">
        <f>1/(1+EXP(-AO210))</f>
        <v/>
      </c>
      <c r="AQ210" s="52">
        <f>$BF$14*((AJ210)-$BD$5)/$BD$6+$BF$15*((AK210)-$BD$7)/$BD$8+$BF$16</f>
        <v/>
      </c>
      <c r="AR210" s="51">
        <f>1/(1+EXP(-AQ210))</f>
        <v/>
      </c>
      <c r="AS210" s="52">
        <f>$BG$14*((AJ210)-$BD$5)/$BD$6+$BG$15*((AK210)-$BD$7)/$BD$8+$BG$16</f>
        <v/>
      </c>
      <c r="AT210" s="51">
        <f>1/(1+EXP(-AS210))</f>
        <v/>
      </c>
      <c r="AU210" s="52">
        <f>$BH$14*((AJ210)-$BD$5)/$BD$6+$BH$15*((AK210)-$BD$7)/$BD$8+$BH$16</f>
        <v/>
      </c>
      <c r="AV210" s="51">
        <f>1/(1+EXP(-AU210))</f>
        <v/>
      </c>
      <c r="AW210" s="52">
        <f>$BI$14*((AJ210)-$BD$5)/$BD$6+$BI$15*((AK210)-$BD$7)/$BD$8+$BI$16</f>
        <v/>
      </c>
      <c r="AX210" s="51">
        <f>1/(1+EXP(-AW210))</f>
        <v/>
      </c>
      <c r="AY210" s="52">
        <f>$BJ$14*((AJ210)-$BD$5)/$BD$6+$BJ$15*((AK210)-$BD$7)/$BD$8+$BJ$16</f>
        <v/>
      </c>
      <c r="AZ210" s="51">
        <f>1/(1+EXP(-AY210))</f>
        <v/>
      </c>
      <c r="BA210" s="52">
        <f>$BK$14*((AJ210)-$BD$5)/$BD$6+$BK$15*((AK210)-$BD$7)/$BD$8+$BK$16</f>
        <v/>
      </c>
      <c r="BB210" s="51">
        <f>1/(1+EXP(-BA210))</f>
        <v/>
      </c>
    </row>
    <row r="211" ht="15" customHeight="1" s="35">
      <c r="A211" s="48">
        <f>'4_Seq_Features'!A209</f>
        <v/>
      </c>
      <c r="B211" s="55">
        <f>'4_Seq_Features'!F209</f>
        <v/>
      </c>
      <c r="C211" s="48">
        <f>'4_Seq_Features'!E209</f>
        <v/>
      </c>
      <c r="D211" s="52">
        <f>$U$12*((B211)-$U$5)/$U$6+$U$13</f>
        <v/>
      </c>
      <c r="E211" s="51">
        <f>1/(1+EXP(-D211))</f>
        <v/>
      </c>
      <c r="F211" s="52">
        <f>$V$12*((B211)-$U$5)/$U$6+$V$13</f>
        <v/>
      </c>
      <c r="G211" s="51">
        <f>1/(1+EXP(-F211))</f>
        <v/>
      </c>
      <c r="H211" s="52">
        <f>$W$12*((B211)-$U$5)/$U$6+$W$13</f>
        <v/>
      </c>
      <c r="I211" s="51">
        <f>1/(1+EXP(-H211))</f>
        <v/>
      </c>
      <c r="J211" s="52">
        <f>$X$12*((B211)-$U$5)/$U$6+$X$13</f>
        <v/>
      </c>
      <c r="K211" s="51">
        <f>1/(1+EXP(-J211))</f>
        <v/>
      </c>
      <c r="L211" s="52">
        <f>$Y$12*((B211)-$U$5)/$U$6+$Y$13</f>
        <v/>
      </c>
      <c r="M211" s="51">
        <f>1/(1+EXP(-L211))</f>
        <v/>
      </c>
      <c r="N211" s="52">
        <f>$Z$12*((B211)-$U$5)/$U$6+$Z$13</f>
        <v/>
      </c>
      <c r="O211" s="51">
        <f>1/(1+EXP(-N211))</f>
        <v/>
      </c>
      <c r="P211" s="52">
        <f>$AA$12*((B211)-$U$5)/$U$6+$AA$13</f>
        <v/>
      </c>
      <c r="Q211" s="51">
        <f>1/(1+EXP(-P211))</f>
        <v/>
      </c>
      <c r="R211" s="52">
        <f>$AB$12*((B211)-$U$5)/$U$6+$AB$13</f>
        <v/>
      </c>
      <c r="S211" s="51">
        <f>1/(1+EXP(-R211))</f>
        <v/>
      </c>
      <c r="AI211" s="48">
        <f>'4_Seq_Features'!A209</f>
        <v/>
      </c>
      <c r="AJ211" s="55">
        <f>'4_Seq_Features'!G209</f>
        <v/>
      </c>
      <c r="AK211" s="55">
        <f>'4_Seq_Features'!H209</f>
        <v/>
      </c>
      <c r="AL211" s="48">
        <f>'4_Seq_Features'!E209</f>
        <v/>
      </c>
      <c r="AM211" s="52">
        <f>$BD$14*((AJ211)-$BD$5)/$BD$6+$BD$15*((AK211)-$BD$7)/$BD$8+$BD$16</f>
        <v/>
      </c>
      <c r="AN211" s="51">
        <f>1/(1+EXP(-AM211))</f>
        <v/>
      </c>
      <c r="AO211" s="52">
        <f>$BE$14*((AJ211)-$BD$5)/$BD$6+$BE$15*((AK211)-$BD$7)/$BD$8+$BE$16</f>
        <v/>
      </c>
      <c r="AP211" s="51">
        <f>1/(1+EXP(-AO211))</f>
        <v/>
      </c>
      <c r="AQ211" s="52">
        <f>$BF$14*((AJ211)-$BD$5)/$BD$6+$BF$15*((AK211)-$BD$7)/$BD$8+$BF$16</f>
        <v/>
      </c>
      <c r="AR211" s="51">
        <f>1/(1+EXP(-AQ211))</f>
        <v/>
      </c>
      <c r="AS211" s="52">
        <f>$BG$14*((AJ211)-$BD$5)/$BD$6+$BG$15*((AK211)-$BD$7)/$BD$8+$BG$16</f>
        <v/>
      </c>
      <c r="AT211" s="51">
        <f>1/(1+EXP(-AS211))</f>
        <v/>
      </c>
      <c r="AU211" s="52">
        <f>$BH$14*((AJ211)-$BD$5)/$BD$6+$BH$15*((AK211)-$BD$7)/$BD$8+$BH$16</f>
        <v/>
      </c>
      <c r="AV211" s="51">
        <f>1/(1+EXP(-AU211))</f>
        <v/>
      </c>
      <c r="AW211" s="52">
        <f>$BI$14*((AJ211)-$BD$5)/$BD$6+$BI$15*((AK211)-$BD$7)/$BD$8+$BI$16</f>
        <v/>
      </c>
      <c r="AX211" s="51">
        <f>1/(1+EXP(-AW211))</f>
        <v/>
      </c>
      <c r="AY211" s="52">
        <f>$BJ$14*((AJ211)-$BD$5)/$BD$6+$BJ$15*((AK211)-$BD$7)/$BD$8+$BJ$16</f>
        <v/>
      </c>
      <c r="AZ211" s="51">
        <f>1/(1+EXP(-AY211))</f>
        <v/>
      </c>
      <c r="BA211" s="52">
        <f>$BK$14*((AJ211)-$BD$5)/$BD$6+$BK$15*((AK211)-$BD$7)/$BD$8+$BK$16</f>
        <v/>
      </c>
      <c r="BB211" s="51">
        <f>1/(1+EXP(-BA211))</f>
        <v/>
      </c>
    </row>
    <row r="212" ht="15" customHeight="1" s="35">
      <c r="A212" s="48">
        <f>'4_Seq_Features'!A210</f>
        <v/>
      </c>
      <c r="B212" s="55">
        <f>'4_Seq_Features'!F210</f>
        <v/>
      </c>
      <c r="C212" s="48">
        <f>'4_Seq_Features'!E210</f>
        <v/>
      </c>
      <c r="D212" s="52">
        <f>$U$12*((B212)-$U$5)/$U$6+$U$13</f>
        <v/>
      </c>
      <c r="E212" s="51">
        <f>1/(1+EXP(-D212))</f>
        <v/>
      </c>
      <c r="F212" s="52">
        <f>$V$12*((B212)-$U$5)/$U$6+$V$13</f>
        <v/>
      </c>
      <c r="G212" s="51">
        <f>1/(1+EXP(-F212))</f>
        <v/>
      </c>
      <c r="H212" s="52">
        <f>$W$12*((B212)-$U$5)/$U$6+$W$13</f>
        <v/>
      </c>
      <c r="I212" s="51">
        <f>1/(1+EXP(-H212))</f>
        <v/>
      </c>
      <c r="J212" s="52">
        <f>$X$12*((B212)-$U$5)/$U$6+$X$13</f>
        <v/>
      </c>
      <c r="K212" s="51">
        <f>1/(1+EXP(-J212))</f>
        <v/>
      </c>
      <c r="L212" s="52">
        <f>$Y$12*((B212)-$U$5)/$U$6+$Y$13</f>
        <v/>
      </c>
      <c r="M212" s="51">
        <f>1/(1+EXP(-L212))</f>
        <v/>
      </c>
      <c r="N212" s="52">
        <f>$Z$12*((B212)-$U$5)/$U$6+$Z$13</f>
        <v/>
      </c>
      <c r="O212" s="51">
        <f>1/(1+EXP(-N212))</f>
        <v/>
      </c>
      <c r="P212" s="52">
        <f>$AA$12*((B212)-$U$5)/$U$6+$AA$13</f>
        <v/>
      </c>
      <c r="Q212" s="51">
        <f>1/(1+EXP(-P212))</f>
        <v/>
      </c>
      <c r="R212" s="52">
        <f>$AB$12*((B212)-$U$5)/$U$6+$AB$13</f>
        <v/>
      </c>
      <c r="S212" s="51">
        <f>1/(1+EXP(-R212))</f>
        <v/>
      </c>
      <c r="AI212" s="48">
        <f>'4_Seq_Features'!A210</f>
        <v/>
      </c>
      <c r="AJ212" s="55">
        <f>'4_Seq_Features'!G210</f>
        <v/>
      </c>
      <c r="AK212" s="55">
        <f>'4_Seq_Features'!H210</f>
        <v/>
      </c>
      <c r="AL212" s="48">
        <f>'4_Seq_Features'!E210</f>
        <v/>
      </c>
      <c r="AM212" s="52">
        <f>$BD$14*((AJ212)-$BD$5)/$BD$6+$BD$15*((AK212)-$BD$7)/$BD$8+$BD$16</f>
        <v/>
      </c>
      <c r="AN212" s="51">
        <f>1/(1+EXP(-AM212))</f>
        <v/>
      </c>
      <c r="AO212" s="52">
        <f>$BE$14*((AJ212)-$BD$5)/$BD$6+$BE$15*((AK212)-$BD$7)/$BD$8+$BE$16</f>
        <v/>
      </c>
      <c r="AP212" s="51">
        <f>1/(1+EXP(-AO212))</f>
        <v/>
      </c>
      <c r="AQ212" s="52">
        <f>$BF$14*((AJ212)-$BD$5)/$BD$6+$BF$15*((AK212)-$BD$7)/$BD$8+$BF$16</f>
        <v/>
      </c>
      <c r="AR212" s="51">
        <f>1/(1+EXP(-AQ212))</f>
        <v/>
      </c>
      <c r="AS212" s="52">
        <f>$BG$14*((AJ212)-$BD$5)/$BD$6+$BG$15*((AK212)-$BD$7)/$BD$8+$BG$16</f>
        <v/>
      </c>
      <c r="AT212" s="51">
        <f>1/(1+EXP(-AS212))</f>
        <v/>
      </c>
      <c r="AU212" s="52">
        <f>$BH$14*((AJ212)-$BD$5)/$BD$6+$BH$15*((AK212)-$BD$7)/$BD$8+$BH$16</f>
        <v/>
      </c>
      <c r="AV212" s="51">
        <f>1/(1+EXP(-AU212))</f>
        <v/>
      </c>
      <c r="AW212" s="52">
        <f>$BI$14*((AJ212)-$BD$5)/$BD$6+$BI$15*((AK212)-$BD$7)/$BD$8+$BI$16</f>
        <v/>
      </c>
      <c r="AX212" s="51">
        <f>1/(1+EXP(-AW212))</f>
        <v/>
      </c>
      <c r="AY212" s="52">
        <f>$BJ$14*((AJ212)-$BD$5)/$BD$6+$BJ$15*((AK212)-$BD$7)/$BD$8+$BJ$16</f>
        <v/>
      </c>
      <c r="AZ212" s="51">
        <f>1/(1+EXP(-AY212))</f>
        <v/>
      </c>
      <c r="BA212" s="52">
        <f>$BK$14*((AJ212)-$BD$5)/$BD$6+$BK$15*((AK212)-$BD$7)/$BD$8+$BK$16</f>
        <v/>
      </c>
      <c r="BB212" s="51">
        <f>1/(1+EXP(-BA212))</f>
        <v/>
      </c>
    </row>
    <row r="213" ht="15" customHeight="1" s="35">
      <c r="A213" s="48">
        <f>'4_Seq_Features'!A211</f>
        <v/>
      </c>
      <c r="B213" s="55">
        <f>'4_Seq_Features'!F211</f>
        <v/>
      </c>
      <c r="C213" s="48">
        <f>'4_Seq_Features'!E211</f>
        <v/>
      </c>
      <c r="D213" s="52">
        <f>$U$12*((B213)-$U$5)/$U$6+$U$13</f>
        <v/>
      </c>
      <c r="E213" s="51">
        <f>1/(1+EXP(-D213))</f>
        <v/>
      </c>
      <c r="F213" s="52">
        <f>$V$12*((B213)-$U$5)/$U$6+$V$13</f>
        <v/>
      </c>
      <c r="G213" s="51">
        <f>1/(1+EXP(-F213))</f>
        <v/>
      </c>
      <c r="H213" s="52">
        <f>$W$12*((B213)-$U$5)/$U$6+$W$13</f>
        <v/>
      </c>
      <c r="I213" s="51">
        <f>1/(1+EXP(-H213))</f>
        <v/>
      </c>
      <c r="J213" s="52">
        <f>$X$12*((B213)-$U$5)/$U$6+$X$13</f>
        <v/>
      </c>
      <c r="K213" s="51">
        <f>1/(1+EXP(-J213))</f>
        <v/>
      </c>
      <c r="L213" s="52">
        <f>$Y$12*((B213)-$U$5)/$U$6+$Y$13</f>
        <v/>
      </c>
      <c r="M213" s="51">
        <f>1/(1+EXP(-L213))</f>
        <v/>
      </c>
      <c r="N213" s="52">
        <f>$Z$12*((B213)-$U$5)/$U$6+$Z$13</f>
        <v/>
      </c>
      <c r="O213" s="51">
        <f>1/(1+EXP(-N213))</f>
        <v/>
      </c>
      <c r="P213" s="52">
        <f>$AA$12*((B213)-$U$5)/$U$6+$AA$13</f>
        <v/>
      </c>
      <c r="Q213" s="51">
        <f>1/(1+EXP(-P213))</f>
        <v/>
      </c>
      <c r="R213" s="52">
        <f>$AB$12*((B213)-$U$5)/$U$6+$AB$13</f>
        <v/>
      </c>
      <c r="S213" s="51">
        <f>1/(1+EXP(-R213))</f>
        <v/>
      </c>
      <c r="AI213" s="48">
        <f>'4_Seq_Features'!A211</f>
        <v/>
      </c>
      <c r="AJ213" s="55">
        <f>'4_Seq_Features'!G211</f>
        <v/>
      </c>
      <c r="AK213" s="55">
        <f>'4_Seq_Features'!H211</f>
        <v/>
      </c>
      <c r="AL213" s="48">
        <f>'4_Seq_Features'!E211</f>
        <v/>
      </c>
      <c r="AM213" s="52">
        <f>$BD$14*((AJ213)-$BD$5)/$BD$6+$BD$15*((AK213)-$BD$7)/$BD$8+$BD$16</f>
        <v/>
      </c>
      <c r="AN213" s="51">
        <f>1/(1+EXP(-AM213))</f>
        <v/>
      </c>
      <c r="AO213" s="52">
        <f>$BE$14*((AJ213)-$BD$5)/$BD$6+$BE$15*((AK213)-$BD$7)/$BD$8+$BE$16</f>
        <v/>
      </c>
      <c r="AP213" s="51">
        <f>1/(1+EXP(-AO213))</f>
        <v/>
      </c>
      <c r="AQ213" s="52">
        <f>$BF$14*((AJ213)-$BD$5)/$BD$6+$BF$15*((AK213)-$BD$7)/$BD$8+$BF$16</f>
        <v/>
      </c>
      <c r="AR213" s="51">
        <f>1/(1+EXP(-AQ213))</f>
        <v/>
      </c>
      <c r="AS213" s="52">
        <f>$BG$14*((AJ213)-$BD$5)/$BD$6+$BG$15*((AK213)-$BD$7)/$BD$8+$BG$16</f>
        <v/>
      </c>
      <c r="AT213" s="51">
        <f>1/(1+EXP(-AS213))</f>
        <v/>
      </c>
      <c r="AU213" s="52">
        <f>$BH$14*((AJ213)-$BD$5)/$BD$6+$BH$15*((AK213)-$BD$7)/$BD$8+$BH$16</f>
        <v/>
      </c>
      <c r="AV213" s="51">
        <f>1/(1+EXP(-AU213))</f>
        <v/>
      </c>
      <c r="AW213" s="52">
        <f>$BI$14*((AJ213)-$BD$5)/$BD$6+$BI$15*((AK213)-$BD$7)/$BD$8+$BI$16</f>
        <v/>
      </c>
      <c r="AX213" s="51">
        <f>1/(1+EXP(-AW213))</f>
        <v/>
      </c>
      <c r="AY213" s="52">
        <f>$BJ$14*((AJ213)-$BD$5)/$BD$6+$BJ$15*((AK213)-$BD$7)/$BD$8+$BJ$16</f>
        <v/>
      </c>
      <c r="AZ213" s="51">
        <f>1/(1+EXP(-AY213))</f>
        <v/>
      </c>
      <c r="BA213" s="52">
        <f>$BK$14*((AJ213)-$BD$5)/$BD$6+$BK$15*((AK213)-$BD$7)/$BD$8+$BK$16</f>
        <v/>
      </c>
      <c r="BB213" s="51">
        <f>1/(1+EXP(-BA213))</f>
        <v/>
      </c>
    </row>
    <row r="214" ht="15" customHeight="1" s="35">
      <c r="A214" s="48">
        <f>'4_Seq_Features'!A212</f>
        <v/>
      </c>
      <c r="B214" s="55">
        <f>'4_Seq_Features'!F212</f>
        <v/>
      </c>
      <c r="C214" s="48">
        <f>'4_Seq_Features'!E212</f>
        <v/>
      </c>
      <c r="D214" s="52">
        <f>$U$12*((B214)-$U$5)/$U$6+$U$13</f>
        <v/>
      </c>
      <c r="E214" s="51">
        <f>1/(1+EXP(-D214))</f>
        <v/>
      </c>
      <c r="F214" s="52">
        <f>$V$12*((B214)-$U$5)/$U$6+$V$13</f>
        <v/>
      </c>
      <c r="G214" s="51">
        <f>1/(1+EXP(-F214))</f>
        <v/>
      </c>
      <c r="H214" s="52">
        <f>$W$12*((B214)-$U$5)/$U$6+$W$13</f>
        <v/>
      </c>
      <c r="I214" s="51">
        <f>1/(1+EXP(-H214))</f>
        <v/>
      </c>
      <c r="J214" s="52">
        <f>$X$12*((B214)-$U$5)/$U$6+$X$13</f>
        <v/>
      </c>
      <c r="K214" s="51">
        <f>1/(1+EXP(-J214))</f>
        <v/>
      </c>
      <c r="L214" s="52">
        <f>$Y$12*((B214)-$U$5)/$U$6+$Y$13</f>
        <v/>
      </c>
      <c r="M214" s="51">
        <f>1/(1+EXP(-L214))</f>
        <v/>
      </c>
      <c r="N214" s="52">
        <f>$Z$12*((B214)-$U$5)/$U$6+$Z$13</f>
        <v/>
      </c>
      <c r="O214" s="51">
        <f>1/(1+EXP(-N214))</f>
        <v/>
      </c>
      <c r="P214" s="52">
        <f>$AA$12*((B214)-$U$5)/$U$6+$AA$13</f>
        <v/>
      </c>
      <c r="Q214" s="51">
        <f>1/(1+EXP(-P214))</f>
        <v/>
      </c>
      <c r="R214" s="52">
        <f>$AB$12*((B214)-$U$5)/$U$6+$AB$13</f>
        <v/>
      </c>
      <c r="S214" s="51">
        <f>1/(1+EXP(-R214))</f>
        <v/>
      </c>
      <c r="AI214" s="48">
        <f>'4_Seq_Features'!A212</f>
        <v/>
      </c>
      <c r="AJ214" s="55">
        <f>'4_Seq_Features'!G212</f>
        <v/>
      </c>
      <c r="AK214" s="55">
        <f>'4_Seq_Features'!H212</f>
        <v/>
      </c>
      <c r="AL214" s="48">
        <f>'4_Seq_Features'!E212</f>
        <v/>
      </c>
      <c r="AM214" s="52">
        <f>$BD$14*((AJ214)-$BD$5)/$BD$6+$BD$15*((AK214)-$BD$7)/$BD$8+$BD$16</f>
        <v/>
      </c>
      <c r="AN214" s="51">
        <f>1/(1+EXP(-AM214))</f>
        <v/>
      </c>
      <c r="AO214" s="52">
        <f>$BE$14*((AJ214)-$BD$5)/$BD$6+$BE$15*((AK214)-$BD$7)/$BD$8+$BE$16</f>
        <v/>
      </c>
      <c r="AP214" s="51">
        <f>1/(1+EXP(-AO214))</f>
        <v/>
      </c>
      <c r="AQ214" s="52">
        <f>$BF$14*((AJ214)-$BD$5)/$BD$6+$BF$15*((AK214)-$BD$7)/$BD$8+$BF$16</f>
        <v/>
      </c>
      <c r="AR214" s="51">
        <f>1/(1+EXP(-AQ214))</f>
        <v/>
      </c>
      <c r="AS214" s="52">
        <f>$BG$14*((AJ214)-$BD$5)/$BD$6+$BG$15*((AK214)-$BD$7)/$BD$8+$BG$16</f>
        <v/>
      </c>
      <c r="AT214" s="51">
        <f>1/(1+EXP(-AS214))</f>
        <v/>
      </c>
      <c r="AU214" s="52">
        <f>$BH$14*((AJ214)-$BD$5)/$BD$6+$BH$15*((AK214)-$BD$7)/$BD$8+$BH$16</f>
        <v/>
      </c>
      <c r="AV214" s="51">
        <f>1/(1+EXP(-AU214))</f>
        <v/>
      </c>
      <c r="AW214" s="52">
        <f>$BI$14*((AJ214)-$BD$5)/$BD$6+$BI$15*((AK214)-$BD$7)/$BD$8+$BI$16</f>
        <v/>
      </c>
      <c r="AX214" s="51">
        <f>1/(1+EXP(-AW214))</f>
        <v/>
      </c>
      <c r="AY214" s="52">
        <f>$BJ$14*((AJ214)-$BD$5)/$BD$6+$BJ$15*((AK214)-$BD$7)/$BD$8+$BJ$16</f>
        <v/>
      </c>
      <c r="AZ214" s="51">
        <f>1/(1+EXP(-AY214))</f>
        <v/>
      </c>
      <c r="BA214" s="52">
        <f>$BK$14*((AJ214)-$BD$5)/$BD$6+$BK$15*((AK214)-$BD$7)/$BD$8+$BK$16</f>
        <v/>
      </c>
      <c r="BB214" s="51">
        <f>1/(1+EXP(-BA214))</f>
        <v/>
      </c>
    </row>
    <row r="215" ht="15" customHeight="1" s="35">
      <c r="A215" s="48">
        <f>'4_Seq_Features'!A213</f>
        <v/>
      </c>
      <c r="B215" s="55">
        <f>'4_Seq_Features'!F213</f>
        <v/>
      </c>
      <c r="C215" s="48">
        <f>'4_Seq_Features'!E213</f>
        <v/>
      </c>
      <c r="D215" s="52">
        <f>$U$12*((B215)-$U$5)/$U$6+$U$13</f>
        <v/>
      </c>
      <c r="E215" s="51">
        <f>1/(1+EXP(-D215))</f>
        <v/>
      </c>
      <c r="F215" s="52">
        <f>$V$12*((B215)-$U$5)/$U$6+$V$13</f>
        <v/>
      </c>
      <c r="G215" s="51">
        <f>1/(1+EXP(-F215))</f>
        <v/>
      </c>
      <c r="H215" s="52">
        <f>$W$12*((B215)-$U$5)/$U$6+$W$13</f>
        <v/>
      </c>
      <c r="I215" s="51">
        <f>1/(1+EXP(-H215))</f>
        <v/>
      </c>
      <c r="J215" s="52">
        <f>$X$12*((B215)-$U$5)/$U$6+$X$13</f>
        <v/>
      </c>
      <c r="K215" s="51">
        <f>1/(1+EXP(-J215))</f>
        <v/>
      </c>
      <c r="L215" s="52">
        <f>$Y$12*((B215)-$U$5)/$U$6+$Y$13</f>
        <v/>
      </c>
      <c r="M215" s="51">
        <f>1/(1+EXP(-L215))</f>
        <v/>
      </c>
      <c r="N215" s="52">
        <f>$Z$12*((B215)-$U$5)/$U$6+$Z$13</f>
        <v/>
      </c>
      <c r="O215" s="51">
        <f>1/(1+EXP(-N215))</f>
        <v/>
      </c>
      <c r="P215" s="52">
        <f>$AA$12*((B215)-$U$5)/$U$6+$AA$13</f>
        <v/>
      </c>
      <c r="Q215" s="51">
        <f>1/(1+EXP(-P215))</f>
        <v/>
      </c>
      <c r="R215" s="52">
        <f>$AB$12*((B215)-$U$5)/$U$6+$AB$13</f>
        <v/>
      </c>
      <c r="S215" s="51">
        <f>1/(1+EXP(-R215))</f>
        <v/>
      </c>
      <c r="AI215" s="48">
        <f>'4_Seq_Features'!A213</f>
        <v/>
      </c>
      <c r="AJ215" s="55">
        <f>'4_Seq_Features'!G213</f>
        <v/>
      </c>
      <c r="AK215" s="55">
        <f>'4_Seq_Features'!H213</f>
        <v/>
      </c>
      <c r="AL215" s="48">
        <f>'4_Seq_Features'!E213</f>
        <v/>
      </c>
      <c r="AM215" s="52">
        <f>$BD$14*((AJ215)-$BD$5)/$BD$6+$BD$15*((AK215)-$BD$7)/$BD$8+$BD$16</f>
        <v/>
      </c>
      <c r="AN215" s="51">
        <f>1/(1+EXP(-AM215))</f>
        <v/>
      </c>
      <c r="AO215" s="52">
        <f>$BE$14*((AJ215)-$BD$5)/$BD$6+$BE$15*((AK215)-$BD$7)/$BD$8+$BE$16</f>
        <v/>
      </c>
      <c r="AP215" s="51">
        <f>1/(1+EXP(-AO215))</f>
        <v/>
      </c>
      <c r="AQ215" s="52">
        <f>$BF$14*((AJ215)-$BD$5)/$BD$6+$BF$15*((AK215)-$BD$7)/$BD$8+$BF$16</f>
        <v/>
      </c>
      <c r="AR215" s="51">
        <f>1/(1+EXP(-AQ215))</f>
        <v/>
      </c>
      <c r="AS215" s="52">
        <f>$BG$14*((AJ215)-$BD$5)/$BD$6+$BG$15*((AK215)-$BD$7)/$BD$8+$BG$16</f>
        <v/>
      </c>
      <c r="AT215" s="51">
        <f>1/(1+EXP(-AS215))</f>
        <v/>
      </c>
      <c r="AU215" s="52">
        <f>$BH$14*((AJ215)-$BD$5)/$BD$6+$BH$15*((AK215)-$BD$7)/$BD$8+$BH$16</f>
        <v/>
      </c>
      <c r="AV215" s="51">
        <f>1/(1+EXP(-AU215))</f>
        <v/>
      </c>
      <c r="AW215" s="52">
        <f>$BI$14*((AJ215)-$BD$5)/$BD$6+$BI$15*((AK215)-$BD$7)/$BD$8+$BI$16</f>
        <v/>
      </c>
      <c r="AX215" s="51">
        <f>1/(1+EXP(-AW215))</f>
        <v/>
      </c>
      <c r="AY215" s="52">
        <f>$BJ$14*((AJ215)-$BD$5)/$BD$6+$BJ$15*((AK215)-$BD$7)/$BD$8+$BJ$16</f>
        <v/>
      </c>
      <c r="AZ215" s="51">
        <f>1/(1+EXP(-AY215))</f>
        <v/>
      </c>
      <c r="BA215" s="52">
        <f>$BK$14*((AJ215)-$BD$5)/$BD$6+$BK$15*((AK215)-$BD$7)/$BD$8+$BK$16</f>
        <v/>
      </c>
      <c r="BB215" s="51">
        <f>1/(1+EXP(-BA215))</f>
        <v/>
      </c>
    </row>
    <row r="216" ht="15" customHeight="1" s="35">
      <c r="A216" s="48">
        <f>'4_Seq_Features'!A214</f>
        <v/>
      </c>
      <c r="B216" s="55">
        <f>'4_Seq_Features'!F214</f>
        <v/>
      </c>
      <c r="C216" s="48">
        <f>'4_Seq_Features'!E214</f>
        <v/>
      </c>
      <c r="D216" s="52">
        <f>$U$12*((B216)-$U$5)/$U$6+$U$13</f>
        <v/>
      </c>
      <c r="E216" s="51">
        <f>1/(1+EXP(-D216))</f>
        <v/>
      </c>
      <c r="F216" s="52">
        <f>$V$12*((B216)-$U$5)/$U$6+$V$13</f>
        <v/>
      </c>
      <c r="G216" s="51">
        <f>1/(1+EXP(-F216))</f>
        <v/>
      </c>
      <c r="H216" s="52">
        <f>$W$12*((B216)-$U$5)/$U$6+$W$13</f>
        <v/>
      </c>
      <c r="I216" s="51">
        <f>1/(1+EXP(-H216))</f>
        <v/>
      </c>
      <c r="J216" s="52">
        <f>$X$12*((B216)-$U$5)/$U$6+$X$13</f>
        <v/>
      </c>
      <c r="K216" s="51">
        <f>1/(1+EXP(-J216))</f>
        <v/>
      </c>
      <c r="L216" s="52">
        <f>$Y$12*((B216)-$U$5)/$U$6+$Y$13</f>
        <v/>
      </c>
      <c r="M216" s="51">
        <f>1/(1+EXP(-L216))</f>
        <v/>
      </c>
      <c r="N216" s="52">
        <f>$Z$12*((B216)-$U$5)/$U$6+$Z$13</f>
        <v/>
      </c>
      <c r="O216" s="51">
        <f>1/(1+EXP(-N216))</f>
        <v/>
      </c>
      <c r="P216" s="52">
        <f>$AA$12*((B216)-$U$5)/$U$6+$AA$13</f>
        <v/>
      </c>
      <c r="Q216" s="51">
        <f>1/(1+EXP(-P216))</f>
        <v/>
      </c>
      <c r="R216" s="52">
        <f>$AB$12*((B216)-$U$5)/$U$6+$AB$13</f>
        <v/>
      </c>
      <c r="S216" s="51">
        <f>1/(1+EXP(-R216))</f>
        <v/>
      </c>
      <c r="AI216" s="48">
        <f>'4_Seq_Features'!A214</f>
        <v/>
      </c>
      <c r="AJ216" s="55">
        <f>'4_Seq_Features'!G214</f>
        <v/>
      </c>
      <c r="AK216" s="55">
        <f>'4_Seq_Features'!H214</f>
        <v/>
      </c>
      <c r="AL216" s="48">
        <f>'4_Seq_Features'!E214</f>
        <v/>
      </c>
      <c r="AM216" s="52">
        <f>$BD$14*((AJ216)-$BD$5)/$BD$6+$BD$15*((AK216)-$BD$7)/$BD$8+$BD$16</f>
        <v/>
      </c>
      <c r="AN216" s="51">
        <f>1/(1+EXP(-AM216))</f>
        <v/>
      </c>
      <c r="AO216" s="52">
        <f>$BE$14*((AJ216)-$BD$5)/$BD$6+$BE$15*((AK216)-$BD$7)/$BD$8+$BE$16</f>
        <v/>
      </c>
      <c r="AP216" s="51">
        <f>1/(1+EXP(-AO216))</f>
        <v/>
      </c>
      <c r="AQ216" s="52">
        <f>$BF$14*((AJ216)-$BD$5)/$BD$6+$BF$15*((AK216)-$BD$7)/$BD$8+$BF$16</f>
        <v/>
      </c>
      <c r="AR216" s="51">
        <f>1/(1+EXP(-AQ216))</f>
        <v/>
      </c>
      <c r="AS216" s="52">
        <f>$BG$14*((AJ216)-$BD$5)/$BD$6+$BG$15*((AK216)-$BD$7)/$BD$8+$BG$16</f>
        <v/>
      </c>
      <c r="AT216" s="51">
        <f>1/(1+EXP(-AS216))</f>
        <v/>
      </c>
      <c r="AU216" s="52">
        <f>$BH$14*((AJ216)-$BD$5)/$BD$6+$BH$15*((AK216)-$BD$7)/$BD$8+$BH$16</f>
        <v/>
      </c>
      <c r="AV216" s="51">
        <f>1/(1+EXP(-AU216))</f>
        <v/>
      </c>
      <c r="AW216" s="52">
        <f>$BI$14*((AJ216)-$BD$5)/$BD$6+$BI$15*((AK216)-$BD$7)/$BD$8+$BI$16</f>
        <v/>
      </c>
      <c r="AX216" s="51">
        <f>1/(1+EXP(-AW216))</f>
        <v/>
      </c>
      <c r="AY216" s="52">
        <f>$BJ$14*((AJ216)-$BD$5)/$BD$6+$BJ$15*((AK216)-$BD$7)/$BD$8+$BJ$16</f>
        <v/>
      </c>
      <c r="AZ216" s="51">
        <f>1/(1+EXP(-AY216))</f>
        <v/>
      </c>
      <c r="BA216" s="52">
        <f>$BK$14*((AJ216)-$BD$5)/$BD$6+$BK$15*((AK216)-$BD$7)/$BD$8+$BK$16</f>
        <v/>
      </c>
      <c r="BB216" s="51">
        <f>1/(1+EXP(-BA216))</f>
        <v/>
      </c>
    </row>
    <row r="217" ht="15" customHeight="1" s="35">
      <c r="A217" s="48">
        <f>'4_Seq_Features'!A215</f>
        <v/>
      </c>
      <c r="B217" s="55">
        <f>'4_Seq_Features'!F215</f>
        <v/>
      </c>
      <c r="C217" s="48">
        <f>'4_Seq_Features'!E215</f>
        <v/>
      </c>
      <c r="D217" s="52">
        <f>$U$12*((B217)-$U$5)/$U$6+$U$13</f>
        <v/>
      </c>
      <c r="E217" s="51">
        <f>1/(1+EXP(-D217))</f>
        <v/>
      </c>
      <c r="F217" s="52">
        <f>$V$12*((B217)-$U$5)/$U$6+$V$13</f>
        <v/>
      </c>
      <c r="G217" s="51">
        <f>1/(1+EXP(-F217))</f>
        <v/>
      </c>
      <c r="H217" s="52">
        <f>$W$12*((B217)-$U$5)/$U$6+$W$13</f>
        <v/>
      </c>
      <c r="I217" s="51">
        <f>1/(1+EXP(-H217))</f>
        <v/>
      </c>
      <c r="J217" s="52">
        <f>$X$12*((B217)-$U$5)/$U$6+$X$13</f>
        <v/>
      </c>
      <c r="K217" s="51">
        <f>1/(1+EXP(-J217))</f>
        <v/>
      </c>
      <c r="L217" s="52">
        <f>$Y$12*((B217)-$U$5)/$U$6+$Y$13</f>
        <v/>
      </c>
      <c r="M217" s="51">
        <f>1/(1+EXP(-L217))</f>
        <v/>
      </c>
      <c r="N217" s="52">
        <f>$Z$12*((B217)-$U$5)/$U$6+$Z$13</f>
        <v/>
      </c>
      <c r="O217" s="51">
        <f>1/(1+EXP(-N217))</f>
        <v/>
      </c>
      <c r="P217" s="52">
        <f>$AA$12*((B217)-$U$5)/$U$6+$AA$13</f>
        <v/>
      </c>
      <c r="Q217" s="51">
        <f>1/(1+EXP(-P217))</f>
        <v/>
      </c>
      <c r="R217" s="52">
        <f>$AB$12*((B217)-$U$5)/$U$6+$AB$13</f>
        <v/>
      </c>
      <c r="S217" s="51">
        <f>1/(1+EXP(-R217))</f>
        <v/>
      </c>
      <c r="AI217" s="48">
        <f>'4_Seq_Features'!A215</f>
        <v/>
      </c>
      <c r="AJ217" s="55">
        <f>'4_Seq_Features'!G215</f>
        <v/>
      </c>
      <c r="AK217" s="55">
        <f>'4_Seq_Features'!H215</f>
        <v/>
      </c>
      <c r="AL217" s="48">
        <f>'4_Seq_Features'!E215</f>
        <v/>
      </c>
      <c r="AM217" s="52">
        <f>$BD$14*((AJ217)-$BD$5)/$BD$6+$BD$15*((AK217)-$BD$7)/$BD$8+$BD$16</f>
        <v/>
      </c>
      <c r="AN217" s="51">
        <f>1/(1+EXP(-AM217))</f>
        <v/>
      </c>
      <c r="AO217" s="52">
        <f>$BE$14*((AJ217)-$BD$5)/$BD$6+$BE$15*((AK217)-$BD$7)/$BD$8+$BE$16</f>
        <v/>
      </c>
      <c r="AP217" s="51">
        <f>1/(1+EXP(-AO217))</f>
        <v/>
      </c>
      <c r="AQ217" s="52">
        <f>$BF$14*((AJ217)-$BD$5)/$BD$6+$BF$15*((AK217)-$BD$7)/$BD$8+$BF$16</f>
        <v/>
      </c>
      <c r="AR217" s="51">
        <f>1/(1+EXP(-AQ217))</f>
        <v/>
      </c>
      <c r="AS217" s="52">
        <f>$BG$14*((AJ217)-$BD$5)/$BD$6+$BG$15*((AK217)-$BD$7)/$BD$8+$BG$16</f>
        <v/>
      </c>
      <c r="AT217" s="51">
        <f>1/(1+EXP(-AS217))</f>
        <v/>
      </c>
      <c r="AU217" s="52">
        <f>$BH$14*((AJ217)-$BD$5)/$BD$6+$BH$15*((AK217)-$BD$7)/$BD$8+$BH$16</f>
        <v/>
      </c>
      <c r="AV217" s="51">
        <f>1/(1+EXP(-AU217))</f>
        <v/>
      </c>
      <c r="AW217" s="52">
        <f>$BI$14*((AJ217)-$BD$5)/$BD$6+$BI$15*((AK217)-$BD$7)/$BD$8+$BI$16</f>
        <v/>
      </c>
      <c r="AX217" s="51">
        <f>1/(1+EXP(-AW217))</f>
        <v/>
      </c>
      <c r="AY217" s="52">
        <f>$BJ$14*((AJ217)-$BD$5)/$BD$6+$BJ$15*((AK217)-$BD$7)/$BD$8+$BJ$16</f>
        <v/>
      </c>
      <c r="AZ217" s="51">
        <f>1/(1+EXP(-AY217))</f>
        <v/>
      </c>
      <c r="BA217" s="52">
        <f>$BK$14*((AJ217)-$BD$5)/$BD$6+$BK$15*((AK217)-$BD$7)/$BD$8+$BK$16</f>
        <v/>
      </c>
      <c r="BB217" s="51">
        <f>1/(1+EXP(-BA217))</f>
        <v/>
      </c>
    </row>
    <row r="218" ht="15" customHeight="1" s="35">
      <c r="A218" s="48">
        <f>'4_Seq_Features'!A216</f>
        <v/>
      </c>
      <c r="B218" s="55">
        <f>'4_Seq_Features'!F216</f>
        <v/>
      </c>
      <c r="C218" s="48">
        <f>'4_Seq_Features'!E216</f>
        <v/>
      </c>
      <c r="D218" s="52">
        <f>$U$12*((B218)-$U$5)/$U$6+$U$13</f>
        <v/>
      </c>
      <c r="E218" s="51">
        <f>1/(1+EXP(-D218))</f>
        <v/>
      </c>
      <c r="F218" s="52">
        <f>$V$12*((B218)-$U$5)/$U$6+$V$13</f>
        <v/>
      </c>
      <c r="G218" s="51">
        <f>1/(1+EXP(-F218))</f>
        <v/>
      </c>
      <c r="H218" s="52">
        <f>$W$12*((B218)-$U$5)/$U$6+$W$13</f>
        <v/>
      </c>
      <c r="I218" s="51">
        <f>1/(1+EXP(-H218))</f>
        <v/>
      </c>
      <c r="J218" s="52">
        <f>$X$12*((B218)-$U$5)/$U$6+$X$13</f>
        <v/>
      </c>
      <c r="K218" s="51">
        <f>1/(1+EXP(-J218))</f>
        <v/>
      </c>
      <c r="L218" s="52">
        <f>$Y$12*((B218)-$U$5)/$U$6+$Y$13</f>
        <v/>
      </c>
      <c r="M218" s="51">
        <f>1/(1+EXP(-L218))</f>
        <v/>
      </c>
      <c r="N218" s="52">
        <f>$Z$12*((B218)-$U$5)/$U$6+$Z$13</f>
        <v/>
      </c>
      <c r="O218" s="51">
        <f>1/(1+EXP(-N218))</f>
        <v/>
      </c>
      <c r="P218" s="52">
        <f>$AA$12*((B218)-$U$5)/$U$6+$AA$13</f>
        <v/>
      </c>
      <c r="Q218" s="51">
        <f>1/(1+EXP(-P218))</f>
        <v/>
      </c>
      <c r="R218" s="52">
        <f>$AB$12*((B218)-$U$5)/$U$6+$AB$13</f>
        <v/>
      </c>
      <c r="S218" s="51">
        <f>1/(1+EXP(-R218))</f>
        <v/>
      </c>
      <c r="AI218" s="48">
        <f>'4_Seq_Features'!A216</f>
        <v/>
      </c>
      <c r="AJ218" s="55">
        <f>'4_Seq_Features'!G216</f>
        <v/>
      </c>
      <c r="AK218" s="55">
        <f>'4_Seq_Features'!H216</f>
        <v/>
      </c>
      <c r="AL218" s="48">
        <f>'4_Seq_Features'!E216</f>
        <v/>
      </c>
      <c r="AM218" s="52">
        <f>$BD$14*((AJ218)-$BD$5)/$BD$6+$BD$15*((AK218)-$BD$7)/$BD$8+$BD$16</f>
        <v/>
      </c>
      <c r="AN218" s="51">
        <f>1/(1+EXP(-AM218))</f>
        <v/>
      </c>
      <c r="AO218" s="52">
        <f>$BE$14*((AJ218)-$BD$5)/$BD$6+$BE$15*((AK218)-$BD$7)/$BD$8+$BE$16</f>
        <v/>
      </c>
      <c r="AP218" s="51">
        <f>1/(1+EXP(-AO218))</f>
        <v/>
      </c>
      <c r="AQ218" s="52">
        <f>$BF$14*((AJ218)-$BD$5)/$BD$6+$BF$15*((AK218)-$BD$7)/$BD$8+$BF$16</f>
        <v/>
      </c>
      <c r="AR218" s="51">
        <f>1/(1+EXP(-AQ218))</f>
        <v/>
      </c>
      <c r="AS218" s="52">
        <f>$BG$14*((AJ218)-$BD$5)/$BD$6+$BG$15*((AK218)-$BD$7)/$BD$8+$BG$16</f>
        <v/>
      </c>
      <c r="AT218" s="51">
        <f>1/(1+EXP(-AS218))</f>
        <v/>
      </c>
      <c r="AU218" s="52">
        <f>$BH$14*((AJ218)-$BD$5)/$BD$6+$BH$15*((AK218)-$BD$7)/$BD$8+$BH$16</f>
        <v/>
      </c>
      <c r="AV218" s="51">
        <f>1/(1+EXP(-AU218))</f>
        <v/>
      </c>
      <c r="AW218" s="52">
        <f>$BI$14*((AJ218)-$BD$5)/$BD$6+$BI$15*((AK218)-$BD$7)/$BD$8+$BI$16</f>
        <v/>
      </c>
      <c r="AX218" s="51">
        <f>1/(1+EXP(-AW218))</f>
        <v/>
      </c>
      <c r="AY218" s="52">
        <f>$BJ$14*((AJ218)-$BD$5)/$BD$6+$BJ$15*((AK218)-$BD$7)/$BD$8+$BJ$16</f>
        <v/>
      </c>
      <c r="AZ218" s="51">
        <f>1/(1+EXP(-AY218))</f>
        <v/>
      </c>
      <c r="BA218" s="52">
        <f>$BK$14*((AJ218)-$BD$5)/$BD$6+$BK$15*((AK218)-$BD$7)/$BD$8+$BK$16</f>
        <v/>
      </c>
      <c r="BB218" s="51">
        <f>1/(1+EXP(-BA218))</f>
        <v/>
      </c>
    </row>
    <row r="219" ht="15" customHeight="1" s="35">
      <c r="A219" s="48">
        <f>'4_Seq_Features'!A217</f>
        <v/>
      </c>
      <c r="B219" s="55">
        <f>'4_Seq_Features'!F217</f>
        <v/>
      </c>
      <c r="C219" s="48">
        <f>'4_Seq_Features'!E217</f>
        <v/>
      </c>
      <c r="D219" s="52">
        <f>$U$12*((B219)-$U$5)/$U$6+$U$13</f>
        <v/>
      </c>
      <c r="E219" s="51">
        <f>1/(1+EXP(-D219))</f>
        <v/>
      </c>
      <c r="F219" s="52">
        <f>$V$12*((B219)-$U$5)/$U$6+$V$13</f>
        <v/>
      </c>
      <c r="G219" s="51">
        <f>1/(1+EXP(-F219))</f>
        <v/>
      </c>
      <c r="H219" s="52">
        <f>$W$12*((B219)-$U$5)/$U$6+$W$13</f>
        <v/>
      </c>
      <c r="I219" s="51">
        <f>1/(1+EXP(-H219))</f>
        <v/>
      </c>
      <c r="J219" s="52">
        <f>$X$12*((B219)-$U$5)/$U$6+$X$13</f>
        <v/>
      </c>
      <c r="K219" s="51">
        <f>1/(1+EXP(-J219))</f>
        <v/>
      </c>
      <c r="L219" s="52">
        <f>$Y$12*((B219)-$U$5)/$U$6+$Y$13</f>
        <v/>
      </c>
      <c r="M219" s="51">
        <f>1/(1+EXP(-L219))</f>
        <v/>
      </c>
      <c r="N219" s="52">
        <f>$Z$12*((B219)-$U$5)/$U$6+$Z$13</f>
        <v/>
      </c>
      <c r="O219" s="51">
        <f>1/(1+EXP(-N219))</f>
        <v/>
      </c>
      <c r="P219" s="52">
        <f>$AA$12*((B219)-$U$5)/$U$6+$AA$13</f>
        <v/>
      </c>
      <c r="Q219" s="51">
        <f>1/(1+EXP(-P219))</f>
        <v/>
      </c>
      <c r="R219" s="52">
        <f>$AB$12*((B219)-$U$5)/$U$6+$AB$13</f>
        <v/>
      </c>
      <c r="S219" s="51">
        <f>1/(1+EXP(-R219))</f>
        <v/>
      </c>
      <c r="AI219" s="48">
        <f>'4_Seq_Features'!A217</f>
        <v/>
      </c>
      <c r="AJ219" s="55">
        <f>'4_Seq_Features'!G217</f>
        <v/>
      </c>
      <c r="AK219" s="55">
        <f>'4_Seq_Features'!H217</f>
        <v/>
      </c>
      <c r="AL219" s="48">
        <f>'4_Seq_Features'!E217</f>
        <v/>
      </c>
      <c r="AM219" s="52">
        <f>$BD$14*((AJ219)-$BD$5)/$BD$6+$BD$15*((AK219)-$BD$7)/$BD$8+$BD$16</f>
        <v/>
      </c>
      <c r="AN219" s="51">
        <f>1/(1+EXP(-AM219))</f>
        <v/>
      </c>
      <c r="AO219" s="52">
        <f>$BE$14*((AJ219)-$BD$5)/$BD$6+$BE$15*((AK219)-$BD$7)/$BD$8+$BE$16</f>
        <v/>
      </c>
      <c r="AP219" s="51">
        <f>1/(1+EXP(-AO219))</f>
        <v/>
      </c>
      <c r="AQ219" s="52">
        <f>$BF$14*((AJ219)-$BD$5)/$BD$6+$BF$15*((AK219)-$BD$7)/$BD$8+$BF$16</f>
        <v/>
      </c>
      <c r="AR219" s="51">
        <f>1/(1+EXP(-AQ219))</f>
        <v/>
      </c>
      <c r="AS219" s="52">
        <f>$BG$14*((AJ219)-$BD$5)/$BD$6+$BG$15*((AK219)-$BD$7)/$BD$8+$BG$16</f>
        <v/>
      </c>
      <c r="AT219" s="51">
        <f>1/(1+EXP(-AS219))</f>
        <v/>
      </c>
      <c r="AU219" s="52">
        <f>$BH$14*((AJ219)-$BD$5)/$BD$6+$BH$15*((AK219)-$BD$7)/$BD$8+$BH$16</f>
        <v/>
      </c>
      <c r="AV219" s="51">
        <f>1/(1+EXP(-AU219))</f>
        <v/>
      </c>
      <c r="AW219" s="52">
        <f>$BI$14*((AJ219)-$BD$5)/$BD$6+$BI$15*((AK219)-$BD$7)/$BD$8+$BI$16</f>
        <v/>
      </c>
      <c r="AX219" s="51">
        <f>1/(1+EXP(-AW219))</f>
        <v/>
      </c>
      <c r="AY219" s="52">
        <f>$BJ$14*((AJ219)-$BD$5)/$BD$6+$BJ$15*((AK219)-$BD$7)/$BD$8+$BJ$16</f>
        <v/>
      </c>
      <c r="AZ219" s="51">
        <f>1/(1+EXP(-AY219))</f>
        <v/>
      </c>
      <c r="BA219" s="52">
        <f>$BK$14*((AJ219)-$BD$5)/$BD$6+$BK$15*((AK219)-$BD$7)/$BD$8+$BK$16</f>
        <v/>
      </c>
      <c r="BB219" s="51">
        <f>1/(1+EXP(-BA219))</f>
        <v/>
      </c>
    </row>
    <row r="220" ht="15" customHeight="1" s="35">
      <c r="A220" s="48">
        <f>'4_Seq_Features'!A218</f>
        <v/>
      </c>
      <c r="B220" s="55">
        <f>'4_Seq_Features'!F218</f>
        <v/>
      </c>
      <c r="C220" s="48">
        <f>'4_Seq_Features'!E218</f>
        <v/>
      </c>
      <c r="D220" s="52">
        <f>$U$12*((B220)-$U$5)/$U$6+$U$13</f>
        <v/>
      </c>
      <c r="E220" s="51">
        <f>1/(1+EXP(-D220))</f>
        <v/>
      </c>
      <c r="F220" s="52">
        <f>$V$12*((B220)-$U$5)/$U$6+$V$13</f>
        <v/>
      </c>
      <c r="G220" s="51">
        <f>1/(1+EXP(-F220))</f>
        <v/>
      </c>
      <c r="H220" s="52">
        <f>$W$12*((B220)-$U$5)/$U$6+$W$13</f>
        <v/>
      </c>
      <c r="I220" s="51">
        <f>1/(1+EXP(-H220))</f>
        <v/>
      </c>
      <c r="J220" s="52">
        <f>$X$12*((B220)-$U$5)/$U$6+$X$13</f>
        <v/>
      </c>
      <c r="K220" s="51">
        <f>1/(1+EXP(-J220))</f>
        <v/>
      </c>
      <c r="L220" s="52">
        <f>$Y$12*((B220)-$U$5)/$U$6+$Y$13</f>
        <v/>
      </c>
      <c r="M220" s="51">
        <f>1/(1+EXP(-L220))</f>
        <v/>
      </c>
      <c r="N220" s="52">
        <f>$Z$12*((B220)-$U$5)/$U$6+$Z$13</f>
        <v/>
      </c>
      <c r="O220" s="51">
        <f>1/(1+EXP(-N220))</f>
        <v/>
      </c>
      <c r="P220" s="52">
        <f>$AA$12*((B220)-$U$5)/$U$6+$AA$13</f>
        <v/>
      </c>
      <c r="Q220" s="51">
        <f>1/(1+EXP(-P220))</f>
        <v/>
      </c>
      <c r="R220" s="52">
        <f>$AB$12*((B220)-$U$5)/$U$6+$AB$13</f>
        <v/>
      </c>
      <c r="S220" s="51">
        <f>1/(1+EXP(-R220))</f>
        <v/>
      </c>
      <c r="AI220" s="48">
        <f>'4_Seq_Features'!A218</f>
        <v/>
      </c>
      <c r="AJ220" s="55">
        <f>'4_Seq_Features'!G218</f>
        <v/>
      </c>
      <c r="AK220" s="55">
        <f>'4_Seq_Features'!H218</f>
        <v/>
      </c>
      <c r="AL220" s="48">
        <f>'4_Seq_Features'!E218</f>
        <v/>
      </c>
      <c r="AM220" s="52">
        <f>$BD$14*((AJ220)-$BD$5)/$BD$6+$BD$15*((AK220)-$BD$7)/$BD$8+$BD$16</f>
        <v/>
      </c>
      <c r="AN220" s="51">
        <f>1/(1+EXP(-AM220))</f>
        <v/>
      </c>
      <c r="AO220" s="52">
        <f>$BE$14*((AJ220)-$BD$5)/$BD$6+$BE$15*((AK220)-$BD$7)/$BD$8+$BE$16</f>
        <v/>
      </c>
      <c r="AP220" s="51">
        <f>1/(1+EXP(-AO220))</f>
        <v/>
      </c>
      <c r="AQ220" s="52">
        <f>$BF$14*((AJ220)-$BD$5)/$BD$6+$BF$15*((AK220)-$BD$7)/$BD$8+$BF$16</f>
        <v/>
      </c>
      <c r="AR220" s="51">
        <f>1/(1+EXP(-AQ220))</f>
        <v/>
      </c>
      <c r="AS220" s="52">
        <f>$BG$14*((AJ220)-$BD$5)/$BD$6+$BG$15*((AK220)-$BD$7)/$BD$8+$BG$16</f>
        <v/>
      </c>
      <c r="AT220" s="51">
        <f>1/(1+EXP(-AS220))</f>
        <v/>
      </c>
      <c r="AU220" s="52">
        <f>$BH$14*((AJ220)-$BD$5)/$BD$6+$BH$15*((AK220)-$BD$7)/$BD$8+$BH$16</f>
        <v/>
      </c>
      <c r="AV220" s="51">
        <f>1/(1+EXP(-AU220))</f>
        <v/>
      </c>
      <c r="AW220" s="52">
        <f>$BI$14*((AJ220)-$BD$5)/$BD$6+$BI$15*((AK220)-$BD$7)/$BD$8+$BI$16</f>
        <v/>
      </c>
      <c r="AX220" s="51">
        <f>1/(1+EXP(-AW220))</f>
        <v/>
      </c>
      <c r="AY220" s="52">
        <f>$BJ$14*((AJ220)-$BD$5)/$BD$6+$BJ$15*((AK220)-$BD$7)/$BD$8+$BJ$16</f>
        <v/>
      </c>
      <c r="AZ220" s="51">
        <f>1/(1+EXP(-AY220))</f>
        <v/>
      </c>
      <c r="BA220" s="52">
        <f>$BK$14*((AJ220)-$BD$5)/$BD$6+$BK$15*((AK220)-$BD$7)/$BD$8+$BK$16</f>
        <v/>
      </c>
      <c r="BB220" s="51">
        <f>1/(1+EXP(-BA220))</f>
        <v/>
      </c>
    </row>
    <row r="221" ht="15" customHeight="1" s="35">
      <c r="A221" s="48">
        <f>'4_Seq_Features'!A219</f>
        <v/>
      </c>
      <c r="B221" s="55">
        <f>'4_Seq_Features'!F219</f>
        <v/>
      </c>
      <c r="C221" s="48">
        <f>'4_Seq_Features'!E219</f>
        <v/>
      </c>
      <c r="D221" s="52">
        <f>$U$12*((B221)-$U$5)/$U$6+$U$13</f>
        <v/>
      </c>
      <c r="E221" s="51">
        <f>1/(1+EXP(-D221))</f>
        <v/>
      </c>
      <c r="F221" s="52">
        <f>$V$12*((B221)-$U$5)/$U$6+$V$13</f>
        <v/>
      </c>
      <c r="G221" s="51">
        <f>1/(1+EXP(-F221))</f>
        <v/>
      </c>
      <c r="H221" s="52">
        <f>$W$12*((B221)-$U$5)/$U$6+$W$13</f>
        <v/>
      </c>
      <c r="I221" s="51">
        <f>1/(1+EXP(-H221))</f>
        <v/>
      </c>
      <c r="J221" s="52">
        <f>$X$12*((B221)-$U$5)/$U$6+$X$13</f>
        <v/>
      </c>
      <c r="K221" s="51">
        <f>1/(1+EXP(-J221))</f>
        <v/>
      </c>
      <c r="L221" s="52">
        <f>$Y$12*((B221)-$U$5)/$U$6+$Y$13</f>
        <v/>
      </c>
      <c r="M221" s="51">
        <f>1/(1+EXP(-L221))</f>
        <v/>
      </c>
      <c r="N221" s="52">
        <f>$Z$12*((B221)-$U$5)/$U$6+$Z$13</f>
        <v/>
      </c>
      <c r="O221" s="51">
        <f>1/(1+EXP(-N221))</f>
        <v/>
      </c>
      <c r="P221" s="52">
        <f>$AA$12*((B221)-$U$5)/$U$6+$AA$13</f>
        <v/>
      </c>
      <c r="Q221" s="51">
        <f>1/(1+EXP(-P221))</f>
        <v/>
      </c>
      <c r="R221" s="52">
        <f>$AB$12*((B221)-$U$5)/$U$6+$AB$13</f>
        <v/>
      </c>
      <c r="S221" s="51">
        <f>1/(1+EXP(-R221))</f>
        <v/>
      </c>
      <c r="AI221" s="48">
        <f>'4_Seq_Features'!A219</f>
        <v/>
      </c>
      <c r="AJ221" s="55">
        <f>'4_Seq_Features'!G219</f>
        <v/>
      </c>
      <c r="AK221" s="55">
        <f>'4_Seq_Features'!H219</f>
        <v/>
      </c>
      <c r="AL221" s="48">
        <f>'4_Seq_Features'!E219</f>
        <v/>
      </c>
      <c r="AM221" s="52">
        <f>$BD$14*((AJ221)-$BD$5)/$BD$6+$BD$15*((AK221)-$BD$7)/$BD$8+$BD$16</f>
        <v/>
      </c>
      <c r="AN221" s="51">
        <f>1/(1+EXP(-AM221))</f>
        <v/>
      </c>
      <c r="AO221" s="52">
        <f>$BE$14*((AJ221)-$BD$5)/$BD$6+$BE$15*((AK221)-$BD$7)/$BD$8+$BE$16</f>
        <v/>
      </c>
      <c r="AP221" s="51">
        <f>1/(1+EXP(-AO221))</f>
        <v/>
      </c>
      <c r="AQ221" s="52">
        <f>$BF$14*((AJ221)-$BD$5)/$BD$6+$BF$15*((AK221)-$BD$7)/$BD$8+$BF$16</f>
        <v/>
      </c>
      <c r="AR221" s="51">
        <f>1/(1+EXP(-AQ221))</f>
        <v/>
      </c>
      <c r="AS221" s="52">
        <f>$BG$14*((AJ221)-$BD$5)/$BD$6+$BG$15*((AK221)-$BD$7)/$BD$8+$BG$16</f>
        <v/>
      </c>
      <c r="AT221" s="51">
        <f>1/(1+EXP(-AS221))</f>
        <v/>
      </c>
      <c r="AU221" s="52">
        <f>$BH$14*((AJ221)-$BD$5)/$BD$6+$BH$15*((AK221)-$BD$7)/$BD$8+$BH$16</f>
        <v/>
      </c>
      <c r="AV221" s="51">
        <f>1/(1+EXP(-AU221))</f>
        <v/>
      </c>
      <c r="AW221" s="52">
        <f>$BI$14*((AJ221)-$BD$5)/$BD$6+$BI$15*((AK221)-$BD$7)/$BD$8+$BI$16</f>
        <v/>
      </c>
      <c r="AX221" s="51">
        <f>1/(1+EXP(-AW221))</f>
        <v/>
      </c>
      <c r="AY221" s="52">
        <f>$BJ$14*((AJ221)-$BD$5)/$BD$6+$BJ$15*((AK221)-$BD$7)/$BD$8+$BJ$16</f>
        <v/>
      </c>
      <c r="AZ221" s="51">
        <f>1/(1+EXP(-AY221))</f>
        <v/>
      </c>
      <c r="BA221" s="52">
        <f>$BK$14*((AJ221)-$BD$5)/$BD$6+$BK$15*((AK221)-$BD$7)/$BD$8+$BK$16</f>
        <v/>
      </c>
      <c r="BB221" s="51">
        <f>1/(1+EXP(-BA221))</f>
        <v/>
      </c>
    </row>
    <row r="222" ht="15" customHeight="1" s="35">
      <c r="A222" s="48">
        <f>'4_Seq_Features'!A220</f>
        <v/>
      </c>
      <c r="B222" s="55">
        <f>'4_Seq_Features'!F220</f>
        <v/>
      </c>
      <c r="C222" s="48">
        <f>'4_Seq_Features'!E220</f>
        <v/>
      </c>
      <c r="D222" s="52">
        <f>$U$12*((B222)-$U$5)/$U$6+$U$13</f>
        <v/>
      </c>
      <c r="E222" s="51">
        <f>1/(1+EXP(-D222))</f>
        <v/>
      </c>
      <c r="F222" s="52">
        <f>$V$12*((B222)-$U$5)/$U$6+$V$13</f>
        <v/>
      </c>
      <c r="G222" s="51">
        <f>1/(1+EXP(-F222))</f>
        <v/>
      </c>
      <c r="H222" s="52">
        <f>$W$12*((B222)-$U$5)/$U$6+$W$13</f>
        <v/>
      </c>
      <c r="I222" s="51">
        <f>1/(1+EXP(-H222))</f>
        <v/>
      </c>
      <c r="J222" s="52">
        <f>$X$12*((B222)-$U$5)/$U$6+$X$13</f>
        <v/>
      </c>
      <c r="K222" s="51">
        <f>1/(1+EXP(-J222))</f>
        <v/>
      </c>
      <c r="L222" s="52">
        <f>$Y$12*((B222)-$U$5)/$U$6+$Y$13</f>
        <v/>
      </c>
      <c r="M222" s="51">
        <f>1/(1+EXP(-L222))</f>
        <v/>
      </c>
      <c r="N222" s="52">
        <f>$Z$12*((B222)-$U$5)/$U$6+$Z$13</f>
        <v/>
      </c>
      <c r="O222" s="51">
        <f>1/(1+EXP(-N222))</f>
        <v/>
      </c>
      <c r="P222" s="52">
        <f>$AA$12*((B222)-$U$5)/$U$6+$AA$13</f>
        <v/>
      </c>
      <c r="Q222" s="51">
        <f>1/(1+EXP(-P222))</f>
        <v/>
      </c>
      <c r="R222" s="52">
        <f>$AB$12*((B222)-$U$5)/$U$6+$AB$13</f>
        <v/>
      </c>
      <c r="S222" s="51">
        <f>1/(1+EXP(-R222))</f>
        <v/>
      </c>
      <c r="AI222" s="48">
        <f>'4_Seq_Features'!A220</f>
        <v/>
      </c>
      <c r="AJ222" s="55">
        <f>'4_Seq_Features'!G220</f>
        <v/>
      </c>
      <c r="AK222" s="55">
        <f>'4_Seq_Features'!H220</f>
        <v/>
      </c>
      <c r="AL222" s="48">
        <f>'4_Seq_Features'!E220</f>
        <v/>
      </c>
      <c r="AM222" s="52">
        <f>$BD$14*((AJ222)-$BD$5)/$BD$6+$BD$15*((AK222)-$BD$7)/$BD$8+$BD$16</f>
        <v/>
      </c>
      <c r="AN222" s="51">
        <f>1/(1+EXP(-AM222))</f>
        <v/>
      </c>
      <c r="AO222" s="52">
        <f>$BE$14*((AJ222)-$BD$5)/$BD$6+$BE$15*((AK222)-$BD$7)/$BD$8+$BE$16</f>
        <v/>
      </c>
      <c r="AP222" s="51">
        <f>1/(1+EXP(-AO222))</f>
        <v/>
      </c>
      <c r="AQ222" s="52">
        <f>$BF$14*((AJ222)-$BD$5)/$BD$6+$BF$15*((AK222)-$BD$7)/$BD$8+$BF$16</f>
        <v/>
      </c>
      <c r="AR222" s="51">
        <f>1/(1+EXP(-AQ222))</f>
        <v/>
      </c>
      <c r="AS222" s="52">
        <f>$BG$14*((AJ222)-$BD$5)/$BD$6+$BG$15*((AK222)-$BD$7)/$BD$8+$BG$16</f>
        <v/>
      </c>
      <c r="AT222" s="51">
        <f>1/(1+EXP(-AS222))</f>
        <v/>
      </c>
      <c r="AU222" s="52">
        <f>$BH$14*((AJ222)-$BD$5)/$BD$6+$BH$15*((AK222)-$BD$7)/$BD$8+$BH$16</f>
        <v/>
      </c>
      <c r="AV222" s="51">
        <f>1/(1+EXP(-AU222))</f>
        <v/>
      </c>
      <c r="AW222" s="52">
        <f>$BI$14*((AJ222)-$BD$5)/$BD$6+$BI$15*((AK222)-$BD$7)/$BD$8+$BI$16</f>
        <v/>
      </c>
      <c r="AX222" s="51">
        <f>1/(1+EXP(-AW222))</f>
        <v/>
      </c>
      <c r="AY222" s="52">
        <f>$BJ$14*((AJ222)-$BD$5)/$BD$6+$BJ$15*((AK222)-$BD$7)/$BD$8+$BJ$16</f>
        <v/>
      </c>
      <c r="AZ222" s="51">
        <f>1/(1+EXP(-AY222))</f>
        <v/>
      </c>
      <c r="BA222" s="52">
        <f>$BK$14*((AJ222)-$BD$5)/$BD$6+$BK$15*((AK222)-$BD$7)/$BD$8+$BK$16</f>
        <v/>
      </c>
      <c r="BB222" s="51">
        <f>1/(1+EXP(-BA222))</f>
        <v/>
      </c>
    </row>
    <row r="223" ht="15" customHeight="1" s="35">
      <c r="A223" s="48">
        <f>'4_Seq_Features'!A221</f>
        <v/>
      </c>
      <c r="B223" s="55">
        <f>'4_Seq_Features'!F221</f>
        <v/>
      </c>
      <c r="C223" s="48">
        <f>'4_Seq_Features'!E221</f>
        <v/>
      </c>
      <c r="D223" s="52">
        <f>$U$12*((B223)-$U$5)/$U$6+$U$13</f>
        <v/>
      </c>
      <c r="E223" s="51">
        <f>1/(1+EXP(-D223))</f>
        <v/>
      </c>
      <c r="F223" s="52">
        <f>$V$12*((B223)-$U$5)/$U$6+$V$13</f>
        <v/>
      </c>
      <c r="G223" s="51">
        <f>1/(1+EXP(-F223))</f>
        <v/>
      </c>
      <c r="H223" s="52">
        <f>$W$12*((B223)-$U$5)/$U$6+$W$13</f>
        <v/>
      </c>
      <c r="I223" s="51">
        <f>1/(1+EXP(-H223))</f>
        <v/>
      </c>
      <c r="J223" s="52">
        <f>$X$12*((B223)-$U$5)/$U$6+$X$13</f>
        <v/>
      </c>
      <c r="K223" s="51">
        <f>1/(1+EXP(-J223))</f>
        <v/>
      </c>
      <c r="L223" s="52">
        <f>$Y$12*((B223)-$U$5)/$U$6+$Y$13</f>
        <v/>
      </c>
      <c r="M223" s="51">
        <f>1/(1+EXP(-L223))</f>
        <v/>
      </c>
      <c r="N223" s="52">
        <f>$Z$12*((B223)-$U$5)/$U$6+$Z$13</f>
        <v/>
      </c>
      <c r="O223" s="51">
        <f>1/(1+EXP(-N223))</f>
        <v/>
      </c>
      <c r="P223" s="52">
        <f>$AA$12*((B223)-$U$5)/$U$6+$AA$13</f>
        <v/>
      </c>
      <c r="Q223" s="51">
        <f>1/(1+EXP(-P223))</f>
        <v/>
      </c>
      <c r="R223" s="52">
        <f>$AB$12*((B223)-$U$5)/$U$6+$AB$13</f>
        <v/>
      </c>
      <c r="S223" s="51">
        <f>1/(1+EXP(-R223))</f>
        <v/>
      </c>
      <c r="AI223" s="48">
        <f>'4_Seq_Features'!A221</f>
        <v/>
      </c>
      <c r="AJ223" s="55">
        <f>'4_Seq_Features'!G221</f>
        <v/>
      </c>
      <c r="AK223" s="55">
        <f>'4_Seq_Features'!H221</f>
        <v/>
      </c>
      <c r="AL223" s="48">
        <f>'4_Seq_Features'!E221</f>
        <v/>
      </c>
      <c r="AM223" s="52">
        <f>$BD$14*((AJ223)-$BD$5)/$BD$6+$BD$15*((AK223)-$BD$7)/$BD$8+$BD$16</f>
        <v/>
      </c>
      <c r="AN223" s="51">
        <f>1/(1+EXP(-AM223))</f>
        <v/>
      </c>
      <c r="AO223" s="52">
        <f>$BE$14*((AJ223)-$BD$5)/$BD$6+$BE$15*((AK223)-$BD$7)/$BD$8+$BE$16</f>
        <v/>
      </c>
      <c r="AP223" s="51">
        <f>1/(1+EXP(-AO223))</f>
        <v/>
      </c>
      <c r="AQ223" s="52">
        <f>$BF$14*((AJ223)-$BD$5)/$BD$6+$BF$15*((AK223)-$BD$7)/$BD$8+$BF$16</f>
        <v/>
      </c>
      <c r="AR223" s="51">
        <f>1/(1+EXP(-AQ223))</f>
        <v/>
      </c>
      <c r="AS223" s="52">
        <f>$BG$14*((AJ223)-$BD$5)/$BD$6+$BG$15*((AK223)-$BD$7)/$BD$8+$BG$16</f>
        <v/>
      </c>
      <c r="AT223" s="51">
        <f>1/(1+EXP(-AS223))</f>
        <v/>
      </c>
      <c r="AU223" s="52">
        <f>$BH$14*((AJ223)-$BD$5)/$BD$6+$BH$15*((AK223)-$BD$7)/$BD$8+$BH$16</f>
        <v/>
      </c>
      <c r="AV223" s="51">
        <f>1/(1+EXP(-AU223))</f>
        <v/>
      </c>
      <c r="AW223" s="52">
        <f>$BI$14*((AJ223)-$BD$5)/$BD$6+$BI$15*((AK223)-$BD$7)/$BD$8+$BI$16</f>
        <v/>
      </c>
      <c r="AX223" s="51">
        <f>1/(1+EXP(-AW223))</f>
        <v/>
      </c>
      <c r="AY223" s="52">
        <f>$BJ$14*((AJ223)-$BD$5)/$BD$6+$BJ$15*((AK223)-$BD$7)/$BD$8+$BJ$16</f>
        <v/>
      </c>
      <c r="AZ223" s="51">
        <f>1/(1+EXP(-AY223))</f>
        <v/>
      </c>
      <c r="BA223" s="52">
        <f>$BK$14*((AJ223)-$BD$5)/$BD$6+$BK$15*((AK223)-$BD$7)/$BD$8+$BK$16</f>
        <v/>
      </c>
      <c r="BB223" s="51">
        <f>1/(1+EXP(-BA223))</f>
        <v/>
      </c>
    </row>
    <row r="224" ht="15" customHeight="1" s="35">
      <c r="A224" s="48">
        <f>'4_Seq_Features'!A222</f>
        <v/>
      </c>
      <c r="B224" s="55">
        <f>'4_Seq_Features'!F222</f>
        <v/>
      </c>
      <c r="C224" s="48">
        <f>'4_Seq_Features'!E222</f>
        <v/>
      </c>
      <c r="D224" s="52">
        <f>$U$12*((B224)-$U$5)/$U$6+$U$13</f>
        <v/>
      </c>
      <c r="E224" s="51">
        <f>1/(1+EXP(-D224))</f>
        <v/>
      </c>
      <c r="F224" s="52">
        <f>$V$12*((B224)-$U$5)/$U$6+$V$13</f>
        <v/>
      </c>
      <c r="G224" s="51">
        <f>1/(1+EXP(-F224))</f>
        <v/>
      </c>
      <c r="H224" s="52">
        <f>$W$12*((B224)-$U$5)/$U$6+$W$13</f>
        <v/>
      </c>
      <c r="I224" s="51">
        <f>1/(1+EXP(-H224))</f>
        <v/>
      </c>
      <c r="J224" s="52">
        <f>$X$12*((B224)-$U$5)/$U$6+$X$13</f>
        <v/>
      </c>
      <c r="K224" s="51">
        <f>1/(1+EXP(-J224))</f>
        <v/>
      </c>
      <c r="L224" s="52">
        <f>$Y$12*((B224)-$U$5)/$U$6+$Y$13</f>
        <v/>
      </c>
      <c r="M224" s="51">
        <f>1/(1+EXP(-L224))</f>
        <v/>
      </c>
      <c r="N224" s="52">
        <f>$Z$12*((B224)-$U$5)/$U$6+$Z$13</f>
        <v/>
      </c>
      <c r="O224" s="51">
        <f>1/(1+EXP(-N224))</f>
        <v/>
      </c>
      <c r="P224" s="52">
        <f>$AA$12*((B224)-$U$5)/$U$6+$AA$13</f>
        <v/>
      </c>
      <c r="Q224" s="51">
        <f>1/(1+EXP(-P224))</f>
        <v/>
      </c>
      <c r="R224" s="52">
        <f>$AB$12*((B224)-$U$5)/$U$6+$AB$13</f>
        <v/>
      </c>
      <c r="S224" s="51">
        <f>1/(1+EXP(-R224))</f>
        <v/>
      </c>
      <c r="AI224" s="48">
        <f>'4_Seq_Features'!A222</f>
        <v/>
      </c>
      <c r="AJ224" s="55">
        <f>'4_Seq_Features'!G222</f>
        <v/>
      </c>
      <c r="AK224" s="55">
        <f>'4_Seq_Features'!H222</f>
        <v/>
      </c>
      <c r="AL224" s="48">
        <f>'4_Seq_Features'!E222</f>
        <v/>
      </c>
      <c r="AM224" s="52">
        <f>$BD$14*((AJ224)-$BD$5)/$BD$6+$BD$15*((AK224)-$BD$7)/$BD$8+$BD$16</f>
        <v/>
      </c>
      <c r="AN224" s="51">
        <f>1/(1+EXP(-AM224))</f>
        <v/>
      </c>
      <c r="AO224" s="52">
        <f>$BE$14*((AJ224)-$BD$5)/$BD$6+$BE$15*((AK224)-$BD$7)/$BD$8+$BE$16</f>
        <v/>
      </c>
      <c r="AP224" s="51">
        <f>1/(1+EXP(-AO224))</f>
        <v/>
      </c>
      <c r="AQ224" s="52">
        <f>$BF$14*((AJ224)-$BD$5)/$BD$6+$BF$15*((AK224)-$BD$7)/$BD$8+$BF$16</f>
        <v/>
      </c>
      <c r="AR224" s="51">
        <f>1/(1+EXP(-AQ224))</f>
        <v/>
      </c>
      <c r="AS224" s="52">
        <f>$BG$14*((AJ224)-$BD$5)/$BD$6+$BG$15*((AK224)-$BD$7)/$BD$8+$BG$16</f>
        <v/>
      </c>
      <c r="AT224" s="51">
        <f>1/(1+EXP(-AS224))</f>
        <v/>
      </c>
      <c r="AU224" s="52">
        <f>$BH$14*((AJ224)-$BD$5)/$BD$6+$BH$15*((AK224)-$BD$7)/$BD$8+$BH$16</f>
        <v/>
      </c>
      <c r="AV224" s="51">
        <f>1/(1+EXP(-AU224))</f>
        <v/>
      </c>
      <c r="AW224" s="52">
        <f>$BI$14*((AJ224)-$BD$5)/$BD$6+$BI$15*((AK224)-$BD$7)/$BD$8+$BI$16</f>
        <v/>
      </c>
      <c r="AX224" s="51">
        <f>1/(1+EXP(-AW224))</f>
        <v/>
      </c>
      <c r="AY224" s="52">
        <f>$BJ$14*((AJ224)-$BD$5)/$BD$6+$BJ$15*((AK224)-$BD$7)/$BD$8+$BJ$16</f>
        <v/>
      </c>
      <c r="AZ224" s="51">
        <f>1/(1+EXP(-AY224))</f>
        <v/>
      </c>
      <c r="BA224" s="52">
        <f>$BK$14*((AJ224)-$BD$5)/$BD$6+$BK$15*((AK224)-$BD$7)/$BD$8+$BK$16</f>
        <v/>
      </c>
      <c r="BB224" s="51">
        <f>1/(1+EXP(-BA224))</f>
        <v/>
      </c>
    </row>
    <row r="225" ht="15" customHeight="1" s="35">
      <c r="A225" s="48">
        <f>'4_Seq_Features'!A223</f>
        <v/>
      </c>
      <c r="B225" s="55">
        <f>'4_Seq_Features'!F223</f>
        <v/>
      </c>
      <c r="C225" s="48">
        <f>'4_Seq_Features'!E223</f>
        <v/>
      </c>
      <c r="D225" s="52">
        <f>$U$12*((B225)-$U$5)/$U$6+$U$13</f>
        <v/>
      </c>
      <c r="E225" s="51">
        <f>1/(1+EXP(-D225))</f>
        <v/>
      </c>
      <c r="F225" s="52">
        <f>$V$12*((B225)-$U$5)/$U$6+$V$13</f>
        <v/>
      </c>
      <c r="G225" s="51">
        <f>1/(1+EXP(-F225))</f>
        <v/>
      </c>
      <c r="H225" s="52">
        <f>$W$12*((B225)-$U$5)/$U$6+$W$13</f>
        <v/>
      </c>
      <c r="I225" s="51">
        <f>1/(1+EXP(-H225))</f>
        <v/>
      </c>
      <c r="J225" s="52">
        <f>$X$12*((B225)-$U$5)/$U$6+$X$13</f>
        <v/>
      </c>
      <c r="K225" s="51">
        <f>1/(1+EXP(-J225))</f>
        <v/>
      </c>
      <c r="L225" s="52">
        <f>$Y$12*((B225)-$U$5)/$U$6+$Y$13</f>
        <v/>
      </c>
      <c r="M225" s="51">
        <f>1/(1+EXP(-L225))</f>
        <v/>
      </c>
      <c r="N225" s="52">
        <f>$Z$12*((B225)-$U$5)/$U$6+$Z$13</f>
        <v/>
      </c>
      <c r="O225" s="51">
        <f>1/(1+EXP(-N225))</f>
        <v/>
      </c>
      <c r="P225" s="52">
        <f>$AA$12*((B225)-$U$5)/$U$6+$AA$13</f>
        <v/>
      </c>
      <c r="Q225" s="51">
        <f>1/(1+EXP(-P225))</f>
        <v/>
      </c>
      <c r="R225" s="52">
        <f>$AB$12*((B225)-$U$5)/$U$6+$AB$13</f>
        <v/>
      </c>
      <c r="S225" s="51">
        <f>1/(1+EXP(-R225))</f>
        <v/>
      </c>
      <c r="AI225" s="48">
        <f>'4_Seq_Features'!A223</f>
        <v/>
      </c>
      <c r="AJ225" s="55">
        <f>'4_Seq_Features'!G223</f>
        <v/>
      </c>
      <c r="AK225" s="55">
        <f>'4_Seq_Features'!H223</f>
        <v/>
      </c>
      <c r="AL225" s="48">
        <f>'4_Seq_Features'!E223</f>
        <v/>
      </c>
      <c r="AM225" s="52">
        <f>$BD$14*((AJ225)-$BD$5)/$BD$6+$BD$15*((AK225)-$BD$7)/$BD$8+$BD$16</f>
        <v/>
      </c>
      <c r="AN225" s="51">
        <f>1/(1+EXP(-AM225))</f>
        <v/>
      </c>
      <c r="AO225" s="52">
        <f>$BE$14*((AJ225)-$BD$5)/$BD$6+$BE$15*((AK225)-$BD$7)/$BD$8+$BE$16</f>
        <v/>
      </c>
      <c r="AP225" s="51">
        <f>1/(1+EXP(-AO225))</f>
        <v/>
      </c>
      <c r="AQ225" s="52">
        <f>$BF$14*((AJ225)-$BD$5)/$BD$6+$BF$15*((AK225)-$BD$7)/$BD$8+$BF$16</f>
        <v/>
      </c>
      <c r="AR225" s="51">
        <f>1/(1+EXP(-AQ225))</f>
        <v/>
      </c>
      <c r="AS225" s="52">
        <f>$BG$14*((AJ225)-$BD$5)/$BD$6+$BG$15*((AK225)-$BD$7)/$BD$8+$BG$16</f>
        <v/>
      </c>
      <c r="AT225" s="51">
        <f>1/(1+EXP(-AS225))</f>
        <v/>
      </c>
      <c r="AU225" s="52">
        <f>$BH$14*((AJ225)-$BD$5)/$BD$6+$BH$15*((AK225)-$BD$7)/$BD$8+$BH$16</f>
        <v/>
      </c>
      <c r="AV225" s="51">
        <f>1/(1+EXP(-AU225))</f>
        <v/>
      </c>
      <c r="AW225" s="52">
        <f>$BI$14*((AJ225)-$BD$5)/$BD$6+$BI$15*((AK225)-$BD$7)/$BD$8+$BI$16</f>
        <v/>
      </c>
      <c r="AX225" s="51">
        <f>1/(1+EXP(-AW225))</f>
        <v/>
      </c>
      <c r="AY225" s="52">
        <f>$BJ$14*((AJ225)-$BD$5)/$BD$6+$BJ$15*((AK225)-$BD$7)/$BD$8+$BJ$16</f>
        <v/>
      </c>
      <c r="AZ225" s="51">
        <f>1/(1+EXP(-AY225))</f>
        <v/>
      </c>
      <c r="BA225" s="52">
        <f>$BK$14*((AJ225)-$BD$5)/$BD$6+$BK$15*((AK225)-$BD$7)/$BD$8+$BK$16</f>
        <v/>
      </c>
      <c r="BB225" s="51">
        <f>1/(1+EXP(-BA225))</f>
        <v/>
      </c>
    </row>
    <row r="226" ht="15" customHeight="1" s="35">
      <c r="A226" s="48">
        <f>'4_Seq_Features'!A224</f>
        <v/>
      </c>
      <c r="B226" s="55">
        <f>'4_Seq_Features'!F224</f>
        <v/>
      </c>
      <c r="C226" s="48">
        <f>'4_Seq_Features'!E224</f>
        <v/>
      </c>
      <c r="D226" s="52">
        <f>$U$12*((B226)-$U$5)/$U$6+$U$13</f>
        <v/>
      </c>
      <c r="E226" s="51">
        <f>1/(1+EXP(-D226))</f>
        <v/>
      </c>
      <c r="F226" s="52">
        <f>$V$12*((B226)-$U$5)/$U$6+$V$13</f>
        <v/>
      </c>
      <c r="G226" s="51">
        <f>1/(1+EXP(-F226))</f>
        <v/>
      </c>
      <c r="H226" s="52">
        <f>$W$12*((B226)-$U$5)/$U$6+$W$13</f>
        <v/>
      </c>
      <c r="I226" s="51">
        <f>1/(1+EXP(-H226))</f>
        <v/>
      </c>
      <c r="J226" s="52">
        <f>$X$12*((B226)-$U$5)/$U$6+$X$13</f>
        <v/>
      </c>
      <c r="K226" s="51">
        <f>1/(1+EXP(-J226))</f>
        <v/>
      </c>
      <c r="L226" s="52">
        <f>$Y$12*((B226)-$U$5)/$U$6+$Y$13</f>
        <v/>
      </c>
      <c r="M226" s="51">
        <f>1/(1+EXP(-L226))</f>
        <v/>
      </c>
      <c r="N226" s="52">
        <f>$Z$12*((B226)-$U$5)/$U$6+$Z$13</f>
        <v/>
      </c>
      <c r="O226" s="51">
        <f>1/(1+EXP(-N226))</f>
        <v/>
      </c>
      <c r="P226" s="52">
        <f>$AA$12*((B226)-$U$5)/$U$6+$AA$13</f>
        <v/>
      </c>
      <c r="Q226" s="51">
        <f>1/(1+EXP(-P226))</f>
        <v/>
      </c>
      <c r="R226" s="52">
        <f>$AB$12*((B226)-$U$5)/$U$6+$AB$13</f>
        <v/>
      </c>
      <c r="S226" s="51">
        <f>1/(1+EXP(-R226))</f>
        <v/>
      </c>
      <c r="AI226" s="48">
        <f>'4_Seq_Features'!A224</f>
        <v/>
      </c>
      <c r="AJ226" s="55">
        <f>'4_Seq_Features'!G224</f>
        <v/>
      </c>
      <c r="AK226" s="55">
        <f>'4_Seq_Features'!H224</f>
        <v/>
      </c>
      <c r="AL226" s="48">
        <f>'4_Seq_Features'!E224</f>
        <v/>
      </c>
      <c r="AM226" s="52">
        <f>$BD$14*((AJ226)-$BD$5)/$BD$6+$BD$15*((AK226)-$BD$7)/$BD$8+$BD$16</f>
        <v/>
      </c>
      <c r="AN226" s="51">
        <f>1/(1+EXP(-AM226))</f>
        <v/>
      </c>
      <c r="AO226" s="52">
        <f>$BE$14*((AJ226)-$BD$5)/$BD$6+$BE$15*((AK226)-$BD$7)/$BD$8+$BE$16</f>
        <v/>
      </c>
      <c r="AP226" s="51">
        <f>1/(1+EXP(-AO226))</f>
        <v/>
      </c>
      <c r="AQ226" s="52">
        <f>$BF$14*((AJ226)-$BD$5)/$BD$6+$BF$15*((AK226)-$BD$7)/$BD$8+$BF$16</f>
        <v/>
      </c>
      <c r="AR226" s="51">
        <f>1/(1+EXP(-AQ226))</f>
        <v/>
      </c>
      <c r="AS226" s="52">
        <f>$BG$14*((AJ226)-$BD$5)/$BD$6+$BG$15*((AK226)-$BD$7)/$BD$8+$BG$16</f>
        <v/>
      </c>
      <c r="AT226" s="51">
        <f>1/(1+EXP(-AS226))</f>
        <v/>
      </c>
      <c r="AU226" s="52">
        <f>$BH$14*((AJ226)-$BD$5)/$BD$6+$BH$15*((AK226)-$BD$7)/$BD$8+$BH$16</f>
        <v/>
      </c>
      <c r="AV226" s="51">
        <f>1/(1+EXP(-AU226))</f>
        <v/>
      </c>
      <c r="AW226" s="52">
        <f>$BI$14*((AJ226)-$BD$5)/$BD$6+$BI$15*((AK226)-$BD$7)/$BD$8+$BI$16</f>
        <v/>
      </c>
      <c r="AX226" s="51">
        <f>1/(1+EXP(-AW226))</f>
        <v/>
      </c>
      <c r="AY226" s="52">
        <f>$BJ$14*((AJ226)-$BD$5)/$BD$6+$BJ$15*((AK226)-$BD$7)/$BD$8+$BJ$16</f>
        <v/>
      </c>
      <c r="AZ226" s="51">
        <f>1/(1+EXP(-AY226))</f>
        <v/>
      </c>
      <c r="BA226" s="52">
        <f>$BK$14*((AJ226)-$BD$5)/$BD$6+$BK$15*((AK226)-$BD$7)/$BD$8+$BK$16</f>
        <v/>
      </c>
      <c r="BB226" s="51">
        <f>1/(1+EXP(-BA226))</f>
        <v/>
      </c>
    </row>
    <row r="227" ht="15" customHeight="1" s="35">
      <c r="A227" s="48">
        <f>'4_Seq_Features'!A225</f>
        <v/>
      </c>
      <c r="B227" s="55">
        <f>'4_Seq_Features'!F225</f>
        <v/>
      </c>
      <c r="C227" s="48">
        <f>'4_Seq_Features'!E225</f>
        <v/>
      </c>
      <c r="D227" s="52">
        <f>$U$12*((B227)-$U$5)/$U$6+$U$13</f>
        <v/>
      </c>
      <c r="E227" s="51">
        <f>1/(1+EXP(-D227))</f>
        <v/>
      </c>
      <c r="F227" s="52">
        <f>$V$12*((B227)-$U$5)/$U$6+$V$13</f>
        <v/>
      </c>
      <c r="G227" s="51">
        <f>1/(1+EXP(-F227))</f>
        <v/>
      </c>
      <c r="H227" s="52">
        <f>$W$12*((B227)-$U$5)/$U$6+$W$13</f>
        <v/>
      </c>
      <c r="I227" s="51">
        <f>1/(1+EXP(-H227))</f>
        <v/>
      </c>
      <c r="J227" s="52">
        <f>$X$12*((B227)-$U$5)/$U$6+$X$13</f>
        <v/>
      </c>
      <c r="K227" s="51">
        <f>1/(1+EXP(-J227))</f>
        <v/>
      </c>
      <c r="L227" s="52">
        <f>$Y$12*((B227)-$U$5)/$U$6+$Y$13</f>
        <v/>
      </c>
      <c r="M227" s="51">
        <f>1/(1+EXP(-L227))</f>
        <v/>
      </c>
      <c r="N227" s="52">
        <f>$Z$12*((B227)-$U$5)/$U$6+$Z$13</f>
        <v/>
      </c>
      <c r="O227" s="51">
        <f>1/(1+EXP(-N227))</f>
        <v/>
      </c>
      <c r="P227" s="52">
        <f>$AA$12*((B227)-$U$5)/$U$6+$AA$13</f>
        <v/>
      </c>
      <c r="Q227" s="51">
        <f>1/(1+EXP(-P227))</f>
        <v/>
      </c>
      <c r="R227" s="52">
        <f>$AB$12*((B227)-$U$5)/$U$6+$AB$13</f>
        <v/>
      </c>
      <c r="S227" s="51">
        <f>1/(1+EXP(-R227))</f>
        <v/>
      </c>
      <c r="AI227" s="48">
        <f>'4_Seq_Features'!A225</f>
        <v/>
      </c>
      <c r="AJ227" s="55">
        <f>'4_Seq_Features'!G225</f>
        <v/>
      </c>
      <c r="AK227" s="55">
        <f>'4_Seq_Features'!H225</f>
        <v/>
      </c>
      <c r="AL227" s="48">
        <f>'4_Seq_Features'!E225</f>
        <v/>
      </c>
      <c r="AM227" s="52">
        <f>$BD$14*((AJ227)-$BD$5)/$BD$6+$BD$15*((AK227)-$BD$7)/$BD$8+$BD$16</f>
        <v/>
      </c>
      <c r="AN227" s="51">
        <f>1/(1+EXP(-AM227))</f>
        <v/>
      </c>
      <c r="AO227" s="52">
        <f>$BE$14*((AJ227)-$BD$5)/$BD$6+$BE$15*((AK227)-$BD$7)/$BD$8+$BE$16</f>
        <v/>
      </c>
      <c r="AP227" s="51">
        <f>1/(1+EXP(-AO227))</f>
        <v/>
      </c>
      <c r="AQ227" s="52">
        <f>$BF$14*((AJ227)-$BD$5)/$BD$6+$BF$15*((AK227)-$BD$7)/$BD$8+$BF$16</f>
        <v/>
      </c>
      <c r="AR227" s="51">
        <f>1/(1+EXP(-AQ227))</f>
        <v/>
      </c>
      <c r="AS227" s="52">
        <f>$BG$14*((AJ227)-$BD$5)/$BD$6+$BG$15*((AK227)-$BD$7)/$BD$8+$BG$16</f>
        <v/>
      </c>
      <c r="AT227" s="51">
        <f>1/(1+EXP(-AS227))</f>
        <v/>
      </c>
      <c r="AU227" s="52">
        <f>$BH$14*((AJ227)-$BD$5)/$BD$6+$BH$15*((AK227)-$BD$7)/$BD$8+$BH$16</f>
        <v/>
      </c>
      <c r="AV227" s="51">
        <f>1/(1+EXP(-AU227))</f>
        <v/>
      </c>
      <c r="AW227" s="52">
        <f>$BI$14*((AJ227)-$BD$5)/$BD$6+$BI$15*((AK227)-$BD$7)/$BD$8+$BI$16</f>
        <v/>
      </c>
      <c r="AX227" s="51">
        <f>1/(1+EXP(-AW227))</f>
        <v/>
      </c>
      <c r="AY227" s="52">
        <f>$BJ$14*((AJ227)-$BD$5)/$BD$6+$BJ$15*((AK227)-$BD$7)/$BD$8+$BJ$16</f>
        <v/>
      </c>
      <c r="AZ227" s="51">
        <f>1/(1+EXP(-AY227))</f>
        <v/>
      </c>
      <c r="BA227" s="52">
        <f>$BK$14*((AJ227)-$BD$5)/$BD$6+$BK$15*((AK227)-$BD$7)/$BD$8+$BK$16</f>
        <v/>
      </c>
      <c r="BB227" s="51">
        <f>1/(1+EXP(-BA227))</f>
        <v/>
      </c>
    </row>
    <row r="228" ht="15" customHeight="1" s="35">
      <c r="A228" s="48">
        <f>'4_Seq_Features'!A226</f>
        <v/>
      </c>
      <c r="B228" s="55">
        <f>'4_Seq_Features'!F226</f>
        <v/>
      </c>
      <c r="C228" s="48">
        <f>'4_Seq_Features'!E226</f>
        <v/>
      </c>
      <c r="D228" s="52">
        <f>$U$12*((B228)-$U$5)/$U$6+$U$13</f>
        <v/>
      </c>
      <c r="E228" s="51">
        <f>1/(1+EXP(-D228))</f>
        <v/>
      </c>
      <c r="F228" s="52">
        <f>$V$12*((B228)-$U$5)/$U$6+$V$13</f>
        <v/>
      </c>
      <c r="G228" s="51">
        <f>1/(1+EXP(-F228))</f>
        <v/>
      </c>
      <c r="H228" s="52">
        <f>$W$12*((B228)-$U$5)/$U$6+$W$13</f>
        <v/>
      </c>
      <c r="I228" s="51">
        <f>1/(1+EXP(-H228))</f>
        <v/>
      </c>
      <c r="J228" s="52">
        <f>$X$12*((B228)-$U$5)/$U$6+$X$13</f>
        <v/>
      </c>
      <c r="K228" s="51">
        <f>1/(1+EXP(-J228))</f>
        <v/>
      </c>
      <c r="L228" s="52">
        <f>$Y$12*((B228)-$U$5)/$U$6+$Y$13</f>
        <v/>
      </c>
      <c r="M228" s="51">
        <f>1/(1+EXP(-L228))</f>
        <v/>
      </c>
      <c r="N228" s="52">
        <f>$Z$12*((B228)-$U$5)/$U$6+$Z$13</f>
        <v/>
      </c>
      <c r="O228" s="51">
        <f>1/(1+EXP(-N228))</f>
        <v/>
      </c>
      <c r="P228" s="52">
        <f>$AA$12*((B228)-$U$5)/$U$6+$AA$13</f>
        <v/>
      </c>
      <c r="Q228" s="51">
        <f>1/(1+EXP(-P228))</f>
        <v/>
      </c>
      <c r="R228" s="52">
        <f>$AB$12*((B228)-$U$5)/$U$6+$AB$13</f>
        <v/>
      </c>
      <c r="S228" s="51">
        <f>1/(1+EXP(-R228))</f>
        <v/>
      </c>
      <c r="AI228" s="48">
        <f>'4_Seq_Features'!A226</f>
        <v/>
      </c>
      <c r="AJ228" s="55">
        <f>'4_Seq_Features'!G226</f>
        <v/>
      </c>
      <c r="AK228" s="55">
        <f>'4_Seq_Features'!H226</f>
        <v/>
      </c>
      <c r="AL228" s="48">
        <f>'4_Seq_Features'!E226</f>
        <v/>
      </c>
      <c r="AM228" s="52">
        <f>$BD$14*((AJ228)-$BD$5)/$BD$6+$BD$15*((AK228)-$BD$7)/$BD$8+$BD$16</f>
        <v/>
      </c>
      <c r="AN228" s="51">
        <f>1/(1+EXP(-AM228))</f>
        <v/>
      </c>
      <c r="AO228" s="52">
        <f>$BE$14*((AJ228)-$BD$5)/$BD$6+$BE$15*((AK228)-$BD$7)/$BD$8+$BE$16</f>
        <v/>
      </c>
      <c r="AP228" s="51">
        <f>1/(1+EXP(-AO228))</f>
        <v/>
      </c>
      <c r="AQ228" s="52">
        <f>$BF$14*((AJ228)-$BD$5)/$BD$6+$BF$15*((AK228)-$BD$7)/$BD$8+$BF$16</f>
        <v/>
      </c>
      <c r="AR228" s="51">
        <f>1/(1+EXP(-AQ228))</f>
        <v/>
      </c>
      <c r="AS228" s="52">
        <f>$BG$14*((AJ228)-$BD$5)/$BD$6+$BG$15*((AK228)-$BD$7)/$BD$8+$BG$16</f>
        <v/>
      </c>
      <c r="AT228" s="51">
        <f>1/(1+EXP(-AS228))</f>
        <v/>
      </c>
      <c r="AU228" s="52">
        <f>$BH$14*((AJ228)-$BD$5)/$BD$6+$BH$15*((AK228)-$BD$7)/$BD$8+$BH$16</f>
        <v/>
      </c>
      <c r="AV228" s="51">
        <f>1/(1+EXP(-AU228))</f>
        <v/>
      </c>
      <c r="AW228" s="52">
        <f>$BI$14*((AJ228)-$BD$5)/$BD$6+$BI$15*((AK228)-$BD$7)/$BD$8+$BI$16</f>
        <v/>
      </c>
      <c r="AX228" s="51">
        <f>1/(1+EXP(-AW228))</f>
        <v/>
      </c>
      <c r="AY228" s="52">
        <f>$BJ$14*((AJ228)-$BD$5)/$BD$6+$BJ$15*((AK228)-$BD$7)/$BD$8+$BJ$16</f>
        <v/>
      </c>
      <c r="AZ228" s="51">
        <f>1/(1+EXP(-AY228))</f>
        <v/>
      </c>
      <c r="BA228" s="52">
        <f>$BK$14*((AJ228)-$BD$5)/$BD$6+$BK$15*((AK228)-$BD$7)/$BD$8+$BK$16</f>
        <v/>
      </c>
      <c r="BB228" s="51">
        <f>1/(1+EXP(-BA228))</f>
        <v/>
      </c>
    </row>
    <row r="229" ht="15" customHeight="1" s="35">
      <c r="A229" s="48">
        <f>'4_Seq_Features'!A227</f>
        <v/>
      </c>
      <c r="B229" s="55">
        <f>'4_Seq_Features'!F227</f>
        <v/>
      </c>
      <c r="C229" s="48">
        <f>'4_Seq_Features'!E227</f>
        <v/>
      </c>
      <c r="D229" s="52">
        <f>$U$12*((B229)-$U$5)/$U$6+$U$13</f>
        <v/>
      </c>
      <c r="E229" s="51">
        <f>1/(1+EXP(-D229))</f>
        <v/>
      </c>
      <c r="F229" s="52">
        <f>$V$12*((B229)-$U$5)/$U$6+$V$13</f>
        <v/>
      </c>
      <c r="G229" s="51">
        <f>1/(1+EXP(-F229))</f>
        <v/>
      </c>
      <c r="H229" s="52">
        <f>$W$12*((B229)-$U$5)/$U$6+$W$13</f>
        <v/>
      </c>
      <c r="I229" s="51">
        <f>1/(1+EXP(-H229))</f>
        <v/>
      </c>
      <c r="J229" s="52">
        <f>$X$12*((B229)-$U$5)/$U$6+$X$13</f>
        <v/>
      </c>
      <c r="K229" s="51">
        <f>1/(1+EXP(-J229))</f>
        <v/>
      </c>
      <c r="L229" s="52">
        <f>$Y$12*((B229)-$U$5)/$U$6+$Y$13</f>
        <v/>
      </c>
      <c r="M229" s="51">
        <f>1/(1+EXP(-L229))</f>
        <v/>
      </c>
      <c r="N229" s="52">
        <f>$Z$12*((B229)-$U$5)/$U$6+$Z$13</f>
        <v/>
      </c>
      <c r="O229" s="51">
        <f>1/(1+EXP(-N229))</f>
        <v/>
      </c>
      <c r="P229" s="52">
        <f>$AA$12*((B229)-$U$5)/$U$6+$AA$13</f>
        <v/>
      </c>
      <c r="Q229" s="51">
        <f>1/(1+EXP(-P229))</f>
        <v/>
      </c>
      <c r="R229" s="52">
        <f>$AB$12*((B229)-$U$5)/$U$6+$AB$13</f>
        <v/>
      </c>
      <c r="S229" s="51">
        <f>1/(1+EXP(-R229))</f>
        <v/>
      </c>
      <c r="AI229" s="48">
        <f>'4_Seq_Features'!A227</f>
        <v/>
      </c>
      <c r="AJ229" s="55">
        <f>'4_Seq_Features'!G227</f>
        <v/>
      </c>
      <c r="AK229" s="55">
        <f>'4_Seq_Features'!H227</f>
        <v/>
      </c>
      <c r="AL229" s="48">
        <f>'4_Seq_Features'!E227</f>
        <v/>
      </c>
      <c r="AM229" s="52">
        <f>$BD$14*((AJ229)-$BD$5)/$BD$6+$BD$15*((AK229)-$BD$7)/$BD$8+$BD$16</f>
        <v/>
      </c>
      <c r="AN229" s="51">
        <f>1/(1+EXP(-AM229))</f>
        <v/>
      </c>
      <c r="AO229" s="52">
        <f>$BE$14*((AJ229)-$BD$5)/$BD$6+$BE$15*((AK229)-$BD$7)/$BD$8+$BE$16</f>
        <v/>
      </c>
      <c r="AP229" s="51">
        <f>1/(1+EXP(-AO229))</f>
        <v/>
      </c>
      <c r="AQ229" s="52">
        <f>$BF$14*((AJ229)-$BD$5)/$BD$6+$BF$15*((AK229)-$BD$7)/$BD$8+$BF$16</f>
        <v/>
      </c>
      <c r="AR229" s="51">
        <f>1/(1+EXP(-AQ229))</f>
        <v/>
      </c>
      <c r="AS229" s="52">
        <f>$BG$14*((AJ229)-$BD$5)/$BD$6+$BG$15*((AK229)-$BD$7)/$BD$8+$BG$16</f>
        <v/>
      </c>
      <c r="AT229" s="51">
        <f>1/(1+EXP(-AS229))</f>
        <v/>
      </c>
      <c r="AU229" s="52">
        <f>$BH$14*((AJ229)-$BD$5)/$BD$6+$BH$15*((AK229)-$BD$7)/$BD$8+$BH$16</f>
        <v/>
      </c>
      <c r="AV229" s="51">
        <f>1/(1+EXP(-AU229))</f>
        <v/>
      </c>
      <c r="AW229" s="52">
        <f>$BI$14*((AJ229)-$BD$5)/$BD$6+$BI$15*((AK229)-$BD$7)/$BD$8+$BI$16</f>
        <v/>
      </c>
      <c r="AX229" s="51">
        <f>1/(1+EXP(-AW229))</f>
        <v/>
      </c>
      <c r="AY229" s="52">
        <f>$BJ$14*((AJ229)-$BD$5)/$BD$6+$BJ$15*((AK229)-$BD$7)/$BD$8+$BJ$16</f>
        <v/>
      </c>
      <c r="AZ229" s="51">
        <f>1/(1+EXP(-AY229))</f>
        <v/>
      </c>
      <c r="BA229" s="52">
        <f>$BK$14*((AJ229)-$BD$5)/$BD$6+$BK$15*((AK229)-$BD$7)/$BD$8+$BK$16</f>
        <v/>
      </c>
      <c r="BB229" s="51">
        <f>1/(1+EXP(-BA229))</f>
        <v/>
      </c>
    </row>
    <row r="230" ht="15" customHeight="1" s="35">
      <c r="A230" s="48">
        <f>'4_Seq_Features'!A228</f>
        <v/>
      </c>
      <c r="B230" s="55">
        <f>'4_Seq_Features'!F228</f>
        <v/>
      </c>
      <c r="C230" s="48">
        <f>'4_Seq_Features'!E228</f>
        <v/>
      </c>
      <c r="D230" s="52">
        <f>$U$12*((B230)-$U$5)/$U$6+$U$13</f>
        <v/>
      </c>
      <c r="E230" s="51">
        <f>1/(1+EXP(-D230))</f>
        <v/>
      </c>
      <c r="F230" s="52">
        <f>$V$12*((B230)-$U$5)/$U$6+$V$13</f>
        <v/>
      </c>
      <c r="G230" s="51">
        <f>1/(1+EXP(-F230))</f>
        <v/>
      </c>
      <c r="H230" s="52">
        <f>$W$12*((B230)-$U$5)/$U$6+$W$13</f>
        <v/>
      </c>
      <c r="I230" s="51">
        <f>1/(1+EXP(-H230))</f>
        <v/>
      </c>
      <c r="J230" s="52">
        <f>$X$12*((B230)-$U$5)/$U$6+$X$13</f>
        <v/>
      </c>
      <c r="K230" s="51">
        <f>1/(1+EXP(-J230))</f>
        <v/>
      </c>
      <c r="L230" s="52">
        <f>$Y$12*((B230)-$U$5)/$U$6+$Y$13</f>
        <v/>
      </c>
      <c r="M230" s="51">
        <f>1/(1+EXP(-L230))</f>
        <v/>
      </c>
      <c r="N230" s="52">
        <f>$Z$12*((B230)-$U$5)/$U$6+$Z$13</f>
        <v/>
      </c>
      <c r="O230" s="51">
        <f>1/(1+EXP(-N230))</f>
        <v/>
      </c>
      <c r="P230" s="52">
        <f>$AA$12*((B230)-$U$5)/$U$6+$AA$13</f>
        <v/>
      </c>
      <c r="Q230" s="51">
        <f>1/(1+EXP(-P230))</f>
        <v/>
      </c>
      <c r="R230" s="52">
        <f>$AB$12*((B230)-$U$5)/$U$6+$AB$13</f>
        <v/>
      </c>
      <c r="S230" s="51">
        <f>1/(1+EXP(-R230))</f>
        <v/>
      </c>
      <c r="AI230" s="48">
        <f>'4_Seq_Features'!A228</f>
        <v/>
      </c>
      <c r="AJ230" s="55">
        <f>'4_Seq_Features'!G228</f>
        <v/>
      </c>
      <c r="AK230" s="55">
        <f>'4_Seq_Features'!H228</f>
        <v/>
      </c>
      <c r="AL230" s="48">
        <f>'4_Seq_Features'!E228</f>
        <v/>
      </c>
      <c r="AM230" s="52">
        <f>$BD$14*((AJ230)-$BD$5)/$BD$6+$BD$15*((AK230)-$BD$7)/$BD$8+$BD$16</f>
        <v/>
      </c>
      <c r="AN230" s="51">
        <f>1/(1+EXP(-AM230))</f>
        <v/>
      </c>
      <c r="AO230" s="52">
        <f>$BE$14*((AJ230)-$BD$5)/$BD$6+$BE$15*((AK230)-$BD$7)/$BD$8+$BE$16</f>
        <v/>
      </c>
      <c r="AP230" s="51">
        <f>1/(1+EXP(-AO230))</f>
        <v/>
      </c>
      <c r="AQ230" s="52">
        <f>$BF$14*((AJ230)-$BD$5)/$BD$6+$BF$15*((AK230)-$BD$7)/$BD$8+$BF$16</f>
        <v/>
      </c>
      <c r="AR230" s="51">
        <f>1/(1+EXP(-AQ230))</f>
        <v/>
      </c>
      <c r="AS230" s="52">
        <f>$BG$14*((AJ230)-$BD$5)/$BD$6+$BG$15*((AK230)-$BD$7)/$BD$8+$BG$16</f>
        <v/>
      </c>
      <c r="AT230" s="51">
        <f>1/(1+EXP(-AS230))</f>
        <v/>
      </c>
      <c r="AU230" s="52">
        <f>$BH$14*((AJ230)-$BD$5)/$BD$6+$BH$15*((AK230)-$BD$7)/$BD$8+$BH$16</f>
        <v/>
      </c>
      <c r="AV230" s="51">
        <f>1/(1+EXP(-AU230))</f>
        <v/>
      </c>
      <c r="AW230" s="52">
        <f>$BI$14*((AJ230)-$BD$5)/$BD$6+$BI$15*((AK230)-$BD$7)/$BD$8+$BI$16</f>
        <v/>
      </c>
      <c r="AX230" s="51">
        <f>1/(1+EXP(-AW230))</f>
        <v/>
      </c>
      <c r="AY230" s="52">
        <f>$BJ$14*((AJ230)-$BD$5)/$BD$6+$BJ$15*((AK230)-$BD$7)/$BD$8+$BJ$16</f>
        <v/>
      </c>
      <c r="AZ230" s="51">
        <f>1/(1+EXP(-AY230))</f>
        <v/>
      </c>
      <c r="BA230" s="52">
        <f>$BK$14*((AJ230)-$BD$5)/$BD$6+$BK$15*((AK230)-$BD$7)/$BD$8+$BK$16</f>
        <v/>
      </c>
      <c r="BB230" s="51">
        <f>1/(1+EXP(-BA230))</f>
        <v/>
      </c>
    </row>
    <row r="231" ht="15" customHeight="1" s="35">
      <c r="A231" s="48">
        <f>'4_Seq_Features'!A229</f>
        <v/>
      </c>
      <c r="B231" s="55">
        <f>'4_Seq_Features'!F229</f>
        <v/>
      </c>
      <c r="C231" s="48">
        <f>'4_Seq_Features'!E229</f>
        <v/>
      </c>
      <c r="D231" s="52">
        <f>$U$12*((B231)-$U$5)/$U$6+$U$13</f>
        <v/>
      </c>
      <c r="E231" s="51">
        <f>1/(1+EXP(-D231))</f>
        <v/>
      </c>
      <c r="F231" s="52">
        <f>$V$12*((B231)-$U$5)/$U$6+$V$13</f>
        <v/>
      </c>
      <c r="G231" s="51">
        <f>1/(1+EXP(-F231))</f>
        <v/>
      </c>
      <c r="H231" s="52">
        <f>$W$12*((B231)-$U$5)/$U$6+$W$13</f>
        <v/>
      </c>
      <c r="I231" s="51">
        <f>1/(1+EXP(-H231))</f>
        <v/>
      </c>
      <c r="J231" s="52">
        <f>$X$12*((B231)-$U$5)/$U$6+$X$13</f>
        <v/>
      </c>
      <c r="K231" s="51">
        <f>1/(1+EXP(-J231))</f>
        <v/>
      </c>
      <c r="L231" s="52">
        <f>$Y$12*((B231)-$U$5)/$U$6+$Y$13</f>
        <v/>
      </c>
      <c r="M231" s="51">
        <f>1/(1+EXP(-L231))</f>
        <v/>
      </c>
      <c r="N231" s="52">
        <f>$Z$12*((B231)-$U$5)/$U$6+$Z$13</f>
        <v/>
      </c>
      <c r="O231" s="51">
        <f>1/(1+EXP(-N231))</f>
        <v/>
      </c>
      <c r="P231" s="52">
        <f>$AA$12*((B231)-$U$5)/$U$6+$AA$13</f>
        <v/>
      </c>
      <c r="Q231" s="51">
        <f>1/(1+EXP(-P231))</f>
        <v/>
      </c>
      <c r="R231" s="52">
        <f>$AB$12*((B231)-$U$5)/$U$6+$AB$13</f>
        <v/>
      </c>
      <c r="S231" s="51">
        <f>1/(1+EXP(-R231))</f>
        <v/>
      </c>
      <c r="AI231" s="48">
        <f>'4_Seq_Features'!A229</f>
        <v/>
      </c>
      <c r="AJ231" s="55">
        <f>'4_Seq_Features'!G229</f>
        <v/>
      </c>
      <c r="AK231" s="55">
        <f>'4_Seq_Features'!H229</f>
        <v/>
      </c>
      <c r="AL231" s="48">
        <f>'4_Seq_Features'!E229</f>
        <v/>
      </c>
      <c r="AM231" s="52">
        <f>$BD$14*((AJ231)-$BD$5)/$BD$6+$BD$15*((AK231)-$BD$7)/$BD$8+$BD$16</f>
        <v/>
      </c>
      <c r="AN231" s="51">
        <f>1/(1+EXP(-AM231))</f>
        <v/>
      </c>
      <c r="AO231" s="52">
        <f>$BE$14*((AJ231)-$BD$5)/$BD$6+$BE$15*((AK231)-$BD$7)/$BD$8+$BE$16</f>
        <v/>
      </c>
      <c r="AP231" s="51">
        <f>1/(1+EXP(-AO231))</f>
        <v/>
      </c>
      <c r="AQ231" s="52">
        <f>$BF$14*((AJ231)-$BD$5)/$BD$6+$BF$15*((AK231)-$BD$7)/$BD$8+$BF$16</f>
        <v/>
      </c>
      <c r="AR231" s="51">
        <f>1/(1+EXP(-AQ231))</f>
        <v/>
      </c>
      <c r="AS231" s="52">
        <f>$BG$14*((AJ231)-$BD$5)/$BD$6+$BG$15*((AK231)-$BD$7)/$BD$8+$BG$16</f>
        <v/>
      </c>
      <c r="AT231" s="51">
        <f>1/(1+EXP(-AS231))</f>
        <v/>
      </c>
      <c r="AU231" s="52">
        <f>$BH$14*((AJ231)-$BD$5)/$BD$6+$BH$15*((AK231)-$BD$7)/$BD$8+$BH$16</f>
        <v/>
      </c>
      <c r="AV231" s="51">
        <f>1/(1+EXP(-AU231))</f>
        <v/>
      </c>
      <c r="AW231" s="52">
        <f>$BI$14*((AJ231)-$BD$5)/$BD$6+$BI$15*((AK231)-$BD$7)/$BD$8+$BI$16</f>
        <v/>
      </c>
      <c r="AX231" s="51">
        <f>1/(1+EXP(-AW231))</f>
        <v/>
      </c>
      <c r="AY231" s="52">
        <f>$BJ$14*((AJ231)-$BD$5)/$BD$6+$BJ$15*((AK231)-$BD$7)/$BD$8+$BJ$16</f>
        <v/>
      </c>
      <c r="AZ231" s="51">
        <f>1/(1+EXP(-AY231))</f>
        <v/>
      </c>
      <c r="BA231" s="52">
        <f>$BK$14*((AJ231)-$BD$5)/$BD$6+$BK$15*((AK231)-$BD$7)/$BD$8+$BK$16</f>
        <v/>
      </c>
      <c r="BB231" s="51">
        <f>1/(1+EXP(-BA231))</f>
        <v/>
      </c>
    </row>
    <row r="232" ht="15" customHeight="1" s="35">
      <c r="A232" s="48">
        <f>'4_Seq_Features'!A230</f>
        <v/>
      </c>
      <c r="B232" s="55">
        <f>'4_Seq_Features'!F230</f>
        <v/>
      </c>
      <c r="C232" s="48">
        <f>'4_Seq_Features'!E230</f>
        <v/>
      </c>
      <c r="D232" s="52">
        <f>$U$12*((B232)-$U$5)/$U$6+$U$13</f>
        <v/>
      </c>
      <c r="E232" s="51">
        <f>1/(1+EXP(-D232))</f>
        <v/>
      </c>
      <c r="F232" s="52">
        <f>$V$12*((B232)-$U$5)/$U$6+$V$13</f>
        <v/>
      </c>
      <c r="G232" s="51">
        <f>1/(1+EXP(-F232))</f>
        <v/>
      </c>
      <c r="H232" s="52">
        <f>$W$12*((B232)-$U$5)/$U$6+$W$13</f>
        <v/>
      </c>
      <c r="I232" s="51">
        <f>1/(1+EXP(-H232))</f>
        <v/>
      </c>
      <c r="J232" s="52">
        <f>$X$12*((B232)-$U$5)/$U$6+$X$13</f>
        <v/>
      </c>
      <c r="K232" s="51">
        <f>1/(1+EXP(-J232))</f>
        <v/>
      </c>
      <c r="L232" s="52">
        <f>$Y$12*((B232)-$U$5)/$U$6+$Y$13</f>
        <v/>
      </c>
      <c r="M232" s="51">
        <f>1/(1+EXP(-L232))</f>
        <v/>
      </c>
      <c r="N232" s="52">
        <f>$Z$12*((B232)-$U$5)/$U$6+$Z$13</f>
        <v/>
      </c>
      <c r="O232" s="51">
        <f>1/(1+EXP(-N232))</f>
        <v/>
      </c>
      <c r="P232" s="52">
        <f>$AA$12*((B232)-$U$5)/$U$6+$AA$13</f>
        <v/>
      </c>
      <c r="Q232" s="51">
        <f>1/(1+EXP(-P232))</f>
        <v/>
      </c>
      <c r="R232" s="52">
        <f>$AB$12*((B232)-$U$5)/$U$6+$AB$13</f>
        <v/>
      </c>
      <c r="S232" s="51">
        <f>1/(1+EXP(-R232))</f>
        <v/>
      </c>
      <c r="AI232" s="48">
        <f>'4_Seq_Features'!A230</f>
        <v/>
      </c>
      <c r="AJ232" s="55">
        <f>'4_Seq_Features'!G230</f>
        <v/>
      </c>
      <c r="AK232" s="55">
        <f>'4_Seq_Features'!H230</f>
        <v/>
      </c>
      <c r="AL232" s="48">
        <f>'4_Seq_Features'!E230</f>
        <v/>
      </c>
      <c r="AM232" s="52">
        <f>$BD$14*((AJ232)-$BD$5)/$BD$6+$BD$15*((AK232)-$BD$7)/$BD$8+$BD$16</f>
        <v/>
      </c>
      <c r="AN232" s="51">
        <f>1/(1+EXP(-AM232))</f>
        <v/>
      </c>
      <c r="AO232" s="52">
        <f>$BE$14*((AJ232)-$BD$5)/$BD$6+$BE$15*((AK232)-$BD$7)/$BD$8+$BE$16</f>
        <v/>
      </c>
      <c r="AP232" s="51">
        <f>1/(1+EXP(-AO232))</f>
        <v/>
      </c>
      <c r="AQ232" s="52">
        <f>$BF$14*((AJ232)-$BD$5)/$BD$6+$BF$15*((AK232)-$BD$7)/$BD$8+$BF$16</f>
        <v/>
      </c>
      <c r="AR232" s="51">
        <f>1/(1+EXP(-AQ232))</f>
        <v/>
      </c>
      <c r="AS232" s="52">
        <f>$BG$14*((AJ232)-$BD$5)/$BD$6+$BG$15*((AK232)-$BD$7)/$BD$8+$BG$16</f>
        <v/>
      </c>
      <c r="AT232" s="51">
        <f>1/(1+EXP(-AS232))</f>
        <v/>
      </c>
      <c r="AU232" s="52">
        <f>$BH$14*((AJ232)-$BD$5)/$BD$6+$BH$15*((AK232)-$BD$7)/$BD$8+$BH$16</f>
        <v/>
      </c>
      <c r="AV232" s="51">
        <f>1/(1+EXP(-AU232))</f>
        <v/>
      </c>
      <c r="AW232" s="52">
        <f>$BI$14*((AJ232)-$BD$5)/$BD$6+$BI$15*((AK232)-$BD$7)/$BD$8+$BI$16</f>
        <v/>
      </c>
      <c r="AX232" s="51">
        <f>1/(1+EXP(-AW232))</f>
        <v/>
      </c>
      <c r="AY232" s="52">
        <f>$BJ$14*((AJ232)-$BD$5)/$BD$6+$BJ$15*((AK232)-$BD$7)/$BD$8+$BJ$16</f>
        <v/>
      </c>
      <c r="AZ232" s="51">
        <f>1/(1+EXP(-AY232))</f>
        <v/>
      </c>
      <c r="BA232" s="52">
        <f>$BK$14*((AJ232)-$BD$5)/$BD$6+$BK$15*((AK232)-$BD$7)/$BD$8+$BK$16</f>
        <v/>
      </c>
      <c r="BB232" s="51">
        <f>1/(1+EXP(-BA232))</f>
        <v/>
      </c>
    </row>
    <row r="233" ht="15" customHeight="1" s="35">
      <c r="A233" s="48">
        <f>'4_Seq_Features'!A231</f>
        <v/>
      </c>
      <c r="B233" s="55">
        <f>'4_Seq_Features'!F231</f>
        <v/>
      </c>
      <c r="C233" s="48">
        <f>'4_Seq_Features'!E231</f>
        <v/>
      </c>
      <c r="D233" s="52">
        <f>$U$12*((B233)-$U$5)/$U$6+$U$13</f>
        <v/>
      </c>
      <c r="E233" s="51">
        <f>1/(1+EXP(-D233))</f>
        <v/>
      </c>
      <c r="F233" s="52">
        <f>$V$12*((B233)-$U$5)/$U$6+$V$13</f>
        <v/>
      </c>
      <c r="G233" s="51">
        <f>1/(1+EXP(-F233))</f>
        <v/>
      </c>
      <c r="H233" s="52">
        <f>$W$12*((B233)-$U$5)/$U$6+$W$13</f>
        <v/>
      </c>
      <c r="I233" s="51">
        <f>1/(1+EXP(-H233))</f>
        <v/>
      </c>
      <c r="J233" s="52">
        <f>$X$12*((B233)-$U$5)/$U$6+$X$13</f>
        <v/>
      </c>
      <c r="K233" s="51">
        <f>1/(1+EXP(-J233))</f>
        <v/>
      </c>
      <c r="L233" s="52">
        <f>$Y$12*((B233)-$U$5)/$U$6+$Y$13</f>
        <v/>
      </c>
      <c r="M233" s="51">
        <f>1/(1+EXP(-L233))</f>
        <v/>
      </c>
      <c r="N233" s="52">
        <f>$Z$12*((B233)-$U$5)/$U$6+$Z$13</f>
        <v/>
      </c>
      <c r="O233" s="51">
        <f>1/(1+EXP(-N233))</f>
        <v/>
      </c>
      <c r="P233" s="52">
        <f>$AA$12*((B233)-$U$5)/$U$6+$AA$13</f>
        <v/>
      </c>
      <c r="Q233" s="51">
        <f>1/(1+EXP(-P233))</f>
        <v/>
      </c>
      <c r="R233" s="52">
        <f>$AB$12*((B233)-$U$5)/$U$6+$AB$13</f>
        <v/>
      </c>
      <c r="S233" s="51">
        <f>1/(1+EXP(-R233))</f>
        <v/>
      </c>
      <c r="AI233" s="48">
        <f>'4_Seq_Features'!A231</f>
        <v/>
      </c>
      <c r="AJ233" s="55">
        <f>'4_Seq_Features'!G231</f>
        <v/>
      </c>
      <c r="AK233" s="55">
        <f>'4_Seq_Features'!H231</f>
        <v/>
      </c>
      <c r="AL233" s="48">
        <f>'4_Seq_Features'!E231</f>
        <v/>
      </c>
      <c r="AM233" s="52">
        <f>$BD$14*((AJ233)-$BD$5)/$BD$6+$BD$15*((AK233)-$BD$7)/$BD$8+$BD$16</f>
        <v/>
      </c>
      <c r="AN233" s="51">
        <f>1/(1+EXP(-AM233))</f>
        <v/>
      </c>
      <c r="AO233" s="52">
        <f>$BE$14*((AJ233)-$BD$5)/$BD$6+$BE$15*((AK233)-$BD$7)/$BD$8+$BE$16</f>
        <v/>
      </c>
      <c r="AP233" s="51">
        <f>1/(1+EXP(-AO233))</f>
        <v/>
      </c>
      <c r="AQ233" s="52">
        <f>$BF$14*((AJ233)-$BD$5)/$BD$6+$BF$15*((AK233)-$BD$7)/$BD$8+$BF$16</f>
        <v/>
      </c>
      <c r="AR233" s="51">
        <f>1/(1+EXP(-AQ233))</f>
        <v/>
      </c>
      <c r="AS233" s="52">
        <f>$BG$14*((AJ233)-$BD$5)/$BD$6+$BG$15*((AK233)-$BD$7)/$BD$8+$BG$16</f>
        <v/>
      </c>
      <c r="AT233" s="51">
        <f>1/(1+EXP(-AS233))</f>
        <v/>
      </c>
      <c r="AU233" s="52">
        <f>$BH$14*((AJ233)-$BD$5)/$BD$6+$BH$15*((AK233)-$BD$7)/$BD$8+$BH$16</f>
        <v/>
      </c>
      <c r="AV233" s="51">
        <f>1/(1+EXP(-AU233))</f>
        <v/>
      </c>
      <c r="AW233" s="52">
        <f>$BI$14*((AJ233)-$BD$5)/$BD$6+$BI$15*((AK233)-$BD$7)/$BD$8+$BI$16</f>
        <v/>
      </c>
      <c r="AX233" s="51">
        <f>1/(1+EXP(-AW233))</f>
        <v/>
      </c>
      <c r="AY233" s="52">
        <f>$BJ$14*((AJ233)-$BD$5)/$BD$6+$BJ$15*((AK233)-$BD$7)/$BD$8+$BJ$16</f>
        <v/>
      </c>
      <c r="AZ233" s="51">
        <f>1/(1+EXP(-AY233))</f>
        <v/>
      </c>
      <c r="BA233" s="52">
        <f>$BK$14*((AJ233)-$BD$5)/$BD$6+$BK$15*((AK233)-$BD$7)/$BD$8+$BK$16</f>
        <v/>
      </c>
      <c r="BB233" s="51">
        <f>1/(1+EXP(-BA233))</f>
        <v/>
      </c>
    </row>
    <row r="234" ht="15" customHeight="1" s="35">
      <c r="A234" s="48">
        <f>'4_Seq_Features'!A232</f>
        <v/>
      </c>
      <c r="B234" s="55">
        <f>'4_Seq_Features'!F232</f>
        <v/>
      </c>
      <c r="C234" s="48">
        <f>'4_Seq_Features'!E232</f>
        <v/>
      </c>
      <c r="D234" s="52">
        <f>$U$12*((B234)-$U$5)/$U$6+$U$13</f>
        <v/>
      </c>
      <c r="E234" s="51">
        <f>1/(1+EXP(-D234))</f>
        <v/>
      </c>
      <c r="F234" s="52">
        <f>$V$12*((B234)-$U$5)/$U$6+$V$13</f>
        <v/>
      </c>
      <c r="G234" s="51">
        <f>1/(1+EXP(-F234))</f>
        <v/>
      </c>
      <c r="H234" s="52">
        <f>$W$12*((B234)-$U$5)/$U$6+$W$13</f>
        <v/>
      </c>
      <c r="I234" s="51">
        <f>1/(1+EXP(-H234))</f>
        <v/>
      </c>
      <c r="J234" s="52">
        <f>$X$12*((B234)-$U$5)/$U$6+$X$13</f>
        <v/>
      </c>
      <c r="K234" s="51">
        <f>1/(1+EXP(-J234))</f>
        <v/>
      </c>
      <c r="L234" s="52">
        <f>$Y$12*((B234)-$U$5)/$U$6+$Y$13</f>
        <v/>
      </c>
      <c r="M234" s="51">
        <f>1/(1+EXP(-L234))</f>
        <v/>
      </c>
      <c r="N234" s="52">
        <f>$Z$12*((B234)-$U$5)/$U$6+$Z$13</f>
        <v/>
      </c>
      <c r="O234" s="51">
        <f>1/(1+EXP(-N234))</f>
        <v/>
      </c>
      <c r="P234" s="52">
        <f>$AA$12*((B234)-$U$5)/$U$6+$AA$13</f>
        <v/>
      </c>
      <c r="Q234" s="51">
        <f>1/(1+EXP(-P234))</f>
        <v/>
      </c>
      <c r="R234" s="52">
        <f>$AB$12*((B234)-$U$5)/$U$6+$AB$13</f>
        <v/>
      </c>
      <c r="S234" s="51">
        <f>1/(1+EXP(-R234))</f>
        <v/>
      </c>
      <c r="AI234" s="48">
        <f>'4_Seq_Features'!A232</f>
        <v/>
      </c>
      <c r="AJ234" s="55">
        <f>'4_Seq_Features'!G232</f>
        <v/>
      </c>
      <c r="AK234" s="55">
        <f>'4_Seq_Features'!H232</f>
        <v/>
      </c>
      <c r="AL234" s="48">
        <f>'4_Seq_Features'!E232</f>
        <v/>
      </c>
      <c r="AM234" s="52">
        <f>$BD$14*((AJ234)-$BD$5)/$BD$6+$BD$15*((AK234)-$BD$7)/$BD$8+$BD$16</f>
        <v/>
      </c>
      <c r="AN234" s="51">
        <f>1/(1+EXP(-AM234))</f>
        <v/>
      </c>
      <c r="AO234" s="52">
        <f>$BE$14*((AJ234)-$BD$5)/$BD$6+$BE$15*((AK234)-$BD$7)/$BD$8+$BE$16</f>
        <v/>
      </c>
      <c r="AP234" s="51">
        <f>1/(1+EXP(-AO234))</f>
        <v/>
      </c>
      <c r="AQ234" s="52">
        <f>$BF$14*((AJ234)-$BD$5)/$BD$6+$BF$15*((AK234)-$BD$7)/$BD$8+$BF$16</f>
        <v/>
      </c>
      <c r="AR234" s="51">
        <f>1/(1+EXP(-AQ234))</f>
        <v/>
      </c>
      <c r="AS234" s="52">
        <f>$BG$14*((AJ234)-$BD$5)/$BD$6+$BG$15*((AK234)-$BD$7)/$BD$8+$BG$16</f>
        <v/>
      </c>
      <c r="AT234" s="51">
        <f>1/(1+EXP(-AS234))</f>
        <v/>
      </c>
      <c r="AU234" s="52">
        <f>$BH$14*((AJ234)-$BD$5)/$BD$6+$BH$15*((AK234)-$BD$7)/$BD$8+$BH$16</f>
        <v/>
      </c>
      <c r="AV234" s="51">
        <f>1/(1+EXP(-AU234))</f>
        <v/>
      </c>
      <c r="AW234" s="52">
        <f>$BI$14*((AJ234)-$BD$5)/$BD$6+$BI$15*((AK234)-$BD$7)/$BD$8+$BI$16</f>
        <v/>
      </c>
      <c r="AX234" s="51">
        <f>1/(1+EXP(-AW234))</f>
        <v/>
      </c>
      <c r="AY234" s="52">
        <f>$BJ$14*((AJ234)-$BD$5)/$BD$6+$BJ$15*((AK234)-$BD$7)/$BD$8+$BJ$16</f>
        <v/>
      </c>
      <c r="AZ234" s="51">
        <f>1/(1+EXP(-AY234))</f>
        <v/>
      </c>
      <c r="BA234" s="52">
        <f>$BK$14*((AJ234)-$BD$5)/$BD$6+$BK$15*((AK234)-$BD$7)/$BD$8+$BK$16</f>
        <v/>
      </c>
      <c r="BB234" s="51">
        <f>1/(1+EXP(-BA234))</f>
        <v/>
      </c>
    </row>
    <row r="235" ht="15" customHeight="1" s="35">
      <c r="A235" s="48">
        <f>'4_Seq_Features'!A233</f>
        <v/>
      </c>
      <c r="B235" s="55">
        <f>'4_Seq_Features'!F233</f>
        <v/>
      </c>
      <c r="C235" s="48">
        <f>'4_Seq_Features'!E233</f>
        <v/>
      </c>
      <c r="D235" s="52">
        <f>$U$12*((B235)-$U$5)/$U$6+$U$13</f>
        <v/>
      </c>
      <c r="E235" s="51">
        <f>1/(1+EXP(-D235))</f>
        <v/>
      </c>
      <c r="F235" s="52">
        <f>$V$12*((B235)-$U$5)/$U$6+$V$13</f>
        <v/>
      </c>
      <c r="G235" s="51">
        <f>1/(1+EXP(-F235))</f>
        <v/>
      </c>
      <c r="H235" s="52">
        <f>$W$12*((B235)-$U$5)/$U$6+$W$13</f>
        <v/>
      </c>
      <c r="I235" s="51">
        <f>1/(1+EXP(-H235))</f>
        <v/>
      </c>
      <c r="J235" s="52">
        <f>$X$12*((B235)-$U$5)/$U$6+$X$13</f>
        <v/>
      </c>
      <c r="K235" s="51">
        <f>1/(1+EXP(-J235))</f>
        <v/>
      </c>
      <c r="L235" s="52">
        <f>$Y$12*((B235)-$U$5)/$U$6+$Y$13</f>
        <v/>
      </c>
      <c r="M235" s="51">
        <f>1/(1+EXP(-L235))</f>
        <v/>
      </c>
      <c r="N235" s="52">
        <f>$Z$12*((B235)-$U$5)/$U$6+$Z$13</f>
        <v/>
      </c>
      <c r="O235" s="51">
        <f>1/(1+EXP(-N235))</f>
        <v/>
      </c>
      <c r="P235" s="52">
        <f>$AA$12*((B235)-$U$5)/$U$6+$AA$13</f>
        <v/>
      </c>
      <c r="Q235" s="51">
        <f>1/(1+EXP(-P235))</f>
        <v/>
      </c>
      <c r="R235" s="52">
        <f>$AB$12*((B235)-$U$5)/$U$6+$AB$13</f>
        <v/>
      </c>
      <c r="S235" s="51">
        <f>1/(1+EXP(-R235))</f>
        <v/>
      </c>
      <c r="AI235" s="48">
        <f>'4_Seq_Features'!A233</f>
        <v/>
      </c>
      <c r="AJ235" s="55">
        <f>'4_Seq_Features'!G233</f>
        <v/>
      </c>
      <c r="AK235" s="55">
        <f>'4_Seq_Features'!H233</f>
        <v/>
      </c>
      <c r="AL235" s="48">
        <f>'4_Seq_Features'!E233</f>
        <v/>
      </c>
      <c r="AM235" s="52">
        <f>$BD$14*((AJ235)-$BD$5)/$BD$6+$BD$15*((AK235)-$BD$7)/$BD$8+$BD$16</f>
        <v/>
      </c>
      <c r="AN235" s="51">
        <f>1/(1+EXP(-AM235))</f>
        <v/>
      </c>
      <c r="AO235" s="52">
        <f>$BE$14*((AJ235)-$BD$5)/$BD$6+$BE$15*((AK235)-$BD$7)/$BD$8+$BE$16</f>
        <v/>
      </c>
      <c r="AP235" s="51">
        <f>1/(1+EXP(-AO235))</f>
        <v/>
      </c>
      <c r="AQ235" s="52">
        <f>$BF$14*((AJ235)-$BD$5)/$BD$6+$BF$15*((AK235)-$BD$7)/$BD$8+$BF$16</f>
        <v/>
      </c>
      <c r="AR235" s="51">
        <f>1/(1+EXP(-AQ235))</f>
        <v/>
      </c>
      <c r="AS235" s="52">
        <f>$BG$14*((AJ235)-$BD$5)/$BD$6+$BG$15*((AK235)-$BD$7)/$BD$8+$BG$16</f>
        <v/>
      </c>
      <c r="AT235" s="51">
        <f>1/(1+EXP(-AS235))</f>
        <v/>
      </c>
      <c r="AU235" s="52">
        <f>$BH$14*((AJ235)-$BD$5)/$BD$6+$BH$15*((AK235)-$BD$7)/$BD$8+$BH$16</f>
        <v/>
      </c>
      <c r="AV235" s="51">
        <f>1/(1+EXP(-AU235))</f>
        <v/>
      </c>
      <c r="AW235" s="52">
        <f>$BI$14*((AJ235)-$BD$5)/$BD$6+$BI$15*((AK235)-$BD$7)/$BD$8+$BI$16</f>
        <v/>
      </c>
      <c r="AX235" s="51">
        <f>1/(1+EXP(-AW235))</f>
        <v/>
      </c>
      <c r="AY235" s="52">
        <f>$BJ$14*((AJ235)-$BD$5)/$BD$6+$BJ$15*((AK235)-$BD$7)/$BD$8+$BJ$16</f>
        <v/>
      </c>
      <c r="AZ235" s="51">
        <f>1/(1+EXP(-AY235))</f>
        <v/>
      </c>
      <c r="BA235" s="52">
        <f>$BK$14*((AJ235)-$BD$5)/$BD$6+$BK$15*((AK235)-$BD$7)/$BD$8+$BK$16</f>
        <v/>
      </c>
      <c r="BB235" s="51">
        <f>1/(1+EXP(-BA235))</f>
        <v/>
      </c>
    </row>
    <row r="236" ht="15" customHeight="1" s="35">
      <c r="A236" s="48">
        <f>'4_Seq_Features'!A234</f>
        <v/>
      </c>
      <c r="B236" s="55">
        <f>'4_Seq_Features'!F234</f>
        <v/>
      </c>
      <c r="C236" s="48">
        <f>'4_Seq_Features'!E234</f>
        <v/>
      </c>
      <c r="D236" s="52">
        <f>$U$12*((B236)-$U$5)/$U$6+$U$13</f>
        <v/>
      </c>
      <c r="E236" s="51">
        <f>1/(1+EXP(-D236))</f>
        <v/>
      </c>
      <c r="F236" s="52">
        <f>$V$12*((B236)-$U$5)/$U$6+$V$13</f>
        <v/>
      </c>
      <c r="G236" s="51">
        <f>1/(1+EXP(-F236))</f>
        <v/>
      </c>
      <c r="H236" s="52">
        <f>$W$12*((B236)-$U$5)/$U$6+$W$13</f>
        <v/>
      </c>
      <c r="I236" s="51">
        <f>1/(1+EXP(-H236))</f>
        <v/>
      </c>
      <c r="J236" s="52">
        <f>$X$12*((B236)-$U$5)/$U$6+$X$13</f>
        <v/>
      </c>
      <c r="K236" s="51">
        <f>1/(1+EXP(-J236))</f>
        <v/>
      </c>
      <c r="L236" s="52">
        <f>$Y$12*((B236)-$U$5)/$U$6+$Y$13</f>
        <v/>
      </c>
      <c r="M236" s="51">
        <f>1/(1+EXP(-L236))</f>
        <v/>
      </c>
      <c r="N236" s="52">
        <f>$Z$12*((B236)-$U$5)/$U$6+$Z$13</f>
        <v/>
      </c>
      <c r="O236" s="51">
        <f>1/(1+EXP(-N236))</f>
        <v/>
      </c>
      <c r="P236" s="52">
        <f>$AA$12*((B236)-$U$5)/$U$6+$AA$13</f>
        <v/>
      </c>
      <c r="Q236" s="51">
        <f>1/(1+EXP(-P236))</f>
        <v/>
      </c>
      <c r="R236" s="52">
        <f>$AB$12*((B236)-$U$5)/$U$6+$AB$13</f>
        <v/>
      </c>
      <c r="S236" s="51">
        <f>1/(1+EXP(-R236))</f>
        <v/>
      </c>
      <c r="AI236" s="48">
        <f>'4_Seq_Features'!A234</f>
        <v/>
      </c>
      <c r="AJ236" s="55">
        <f>'4_Seq_Features'!G234</f>
        <v/>
      </c>
      <c r="AK236" s="55">
        <f>'4_Seq_Features'!H234</f>
        <v/>
      </c>
      <c r="AL236" s="48">
        <f>'4_Seq_Features'!E234</f>
        <v/>
      </c>
      <c r="AM236" s="52">
        <f>$BD$14*((AJ236)-$BD$5)/$BD$6+$BD$15*((AK236)-$BD$7)/$BD$8+$BD$16</f>
        <v/>
      </c>
      <c r="AN236" s="51">
        <f>1/(1+EXP(-AM236))</f>
        <v/>
      </c>
      <c r="AO236" s="52">
        <f>$BE$14*((AJ236)-$BD$5)/$BD$6+$BE$15*((AK236)-$BD$7)/$BD$8+$BE$16</f>
        <v/>
      </c>
      <c r="AP236" s="51">
        <f>1/(1+EXP(-AO236))</f>
        <v/>
      </c>
      <c r="AQ236" s="52">
        <f>$BF$14*((AJ236)-$BD$5)/$BD$6+$BF$15*((AK236)-$BD$7)/$BD$8+$BF$16</f>
        <v/>
      </c>
      <c r="AR236" s="51">
        <f>1/(1+EXP(-AQ236))</f>
        <v/>
      </c>
      <c r="AS236" s="52">
        <f>$BG$14*((AJ236)-$BD$5)/$BD$6+$BG$15*((AK236)-$BD$7)/$BD$8+$BG$16</f>
        <v/>
      </c>
      <c r="AT236" s="51">
        <f>1/(1+EXP(-AS236))</f>
        <v/>
      </c>
      <c r="AU236" s="52">
        <f>$BH$14*((AJ236)-$BD$5)/$BD$6+$BH$15*((AK236)-$BD$7)/$BD$8+$BH$16</f>
        <v/>
      </c>
      <c r="AV236" s="51">
        <f>1/(1+EXP(-AU236))</f>
        <v/>
      </c>
      <c r="AW236" s="52">
        <f>$BI$14*((AJ236)-$BD$5)/$BD$6+$BI$15*((AK236)-$BD$7)/$BD$8+$BI$16</f>
        <v/>
      </c>
      <c r="AX236" s="51">
        <f>1/(1+EXP(-AW236))</f>
        <v/>
      </c>
      <c r="AY236" s="52">
        <f>$BJ$14*((AJ236)-$BD$5)/$BD$6+$BJ$15*((AK236)-$BD$7)/$BD$8+$BJ$16</f>
        <v/>
      </c>
      <c r="AZ236" s="51">
        <f>1/(1+EXP(-AY236))</f>
        <v/>
      </c>
      <c r="BA236" s="52">
        <f>$BK$14*((AJ236)-$BD$5)/$BD$6+$BK$15*((AK236)-$BD$7)/$BD$8+$BK$16</f>
        <v/>
      </c>
      <c r="BB236" s="51">
        <f>1/(1+EXP(-BA236))</f>
        <v/>
      </c>
    </row>
    <row r="237" ht="15" customHeight="1" s="35">
      <c r="A237" s="48">
        <f>'4_Seq_Features'!A235</f>
        <v/>
      </c>
      <c r="B237" s="55">
        <f>'4_Seq_Features'!F235</f>
        <v/>
      </c>
      <c r="C237" s="48">
        <f>'4_Seq_Features'!E235</f>
        <v/>
      </c>
      <c r="D237" s="52">
        <f>$U$12*((B237)-$U$5)/$U$6+$U$13</f>
        <v/>
      </c>
      <c r="E237" s="51">
        <f>1/(1+EXP(-D237))</f>
        <v/>
      </c>
      <c r="F237" s="52">
        <f>$V$12*((B237)-$U$5)/$U$6+$V$13</f>
        <v/>
      </c>
      <c r="G237" s="51">
        <f>1/(1+EXP(-F237))</f>
        <v/>
      </c>
      <c r="H237" s="52">
        <f>$W$12*((B237)-$U$5)/$U$6+$W$13</f>
        <v/>
      </c>
      <c r="I237" s="51">
        <f>1/(1+EXP(-H237))</f>
        <v/>
      </c>
      <c r="J237" s="52">
        <f>$X$12*((B237)-$U$5)/$U$6+$X$13</f>
        <v/>
      </c>
      <c r="K237" s="51">
        <f>1/(1+EXP(-J237))</f>
        <v/>
      </c>
      <c r="L237" s="52">
        <f>$Y$12*((B237)-$U$5)/$U$6+$Y$13</f>
        <v/>
      </c>
      <c r="M237" s="51">
        <f>1/(1+EXP(-L237))</f>
        <v/>
      </c>
      <c r="N237" s="52">
        <f>$Z$12*((B237)-$U$5)/$U$6+$Z$13</f>
        <v/>
      </c>
      <c r="O237" s="51">
        <f>1/(1+EXP(-N237))</f>
        <v/>
      </c>
      <c r="P237" s="52">
        <f>$AA$12*((B237)-$U$5)/$U$6+$AA$13</f>
        <v/>
      </c>
      <c r="Q237" s="51">
        <f>1/(1+EXP(-P237))</f>
        <v/>
      </c>
      <c r="R237" s="52">
        <f>$AB$12*((B237)-$U$5)/$U$6+$AB$13</f>
        <v/>
      </c>
      <c r="S237" s="51">
        <f>1/(1+EXP(-R237))</f>
        <v/>
      </c>
      <c r="AI237" s="48">
        <f>'4_Seq_Features'!A235</f>
        <v/>
      </c>
      <c r="AJ237" s="55">
        <f>'4_Seq_Features'!G235</f>
        <v/>
      </c>
      <c r="AK237" s="55">
        <f>'4_Seq_Features'!H235</f>
        <v/>
      </c>
      <c r="AL237" s="48">
        <f>'4_Seq_Features'!E235</f>
        <v/>
      </c>
      <c r="AM237" s="52">
        <f>$BD$14*((AJ237)-$BD$5)/$BD$6+$BD$15*((AK237)-$BD$7)/$BD$8+$BD$16</f>
        <v/>
      </c>
      <c r="AN237" s="51">
        <f>1/(1+EXP(-AM237))</f>
        <v/>
      </c>
      <c r="AO237" s="52">
        <f>$BE$14*((AJ237)-$BD$5)/$BD$6+$BE$15*((AK237)-$BD$7)/$BD$8+$BE$16</f>
        <v/>
      </c>
      <c r="AP237" s="51">
        <f>1/(1+EXP(-AO237))</f>
        <v/>
      </c>
      <c r="AQ237" s="52">
        <f>$BF$14*((AJ237)-$BD$5)/$BD$6+$BF$15*((AK237)-$BD$7)/$BD$8+$BF$16</f>
        <v/>
      </c>
      <c r="AR237" s="51">
        <f>1/(1+EXP(-AQ237))</f>
        <v/>
      </c>
      <c r="AS237" s="52">
        <f>$BG$14*((AJ237)-$BD$5)/$BD$6+$BG$15*((AK237)-$BD$7)/$BD$8+$BG$16</f>
        <v/>
      </c>
      <c r="AT237" s="51">
        <f>1/(1+EXP(-AS237))</f>
        <v/>
      </c>
      <c r="AU237" s="52">
        <f>$BH$14*((AJ237)-$BD$5)/$BD$6+$BH$15*((AK237)-$BD$7)/$BD$8+$BH$16</f>
        <v/>
      </c>
      <c r="AV237" s="51">
        <f>1/(1+EXP(-AU237))</f>
        <v/>
      </c>
      <c r="AW237" s="52">
        <f>$BI$14*((AJ237)-$BD$5)/$BD$6+$BI$15*((AK237)-$BD$7)/$BD$8+$BI$16</f>
        <v/>
      </c>
      <c r="AX237" s="51">
        <f>1/(1+EXP(-AW237))</f>
        <v/>
      </c>
      <c r="AY237" s="52">
        <f>$BJ$14*((AJ237)-$BD$5)/$BD$6+$BJ$15*((AK237)-$BD$7)/$BD$8+$BJ$16</f>
        <v/>
      </c>
      <c r="AZ237" s="51">
        <f>1/(1+EXP(-AY237))</f>
        <v/>
      </c>
      <c r="BA237" s="52">
        <f>$BK$14*((AJ237)-$BD$5)/$BD$6+$BK$15*((AK237)-$BD$7)/$BD$8+$BK$16</f>
        <v/>
      </c>
      <c r="BB237" s="51">
        <f>1/(1+EXP(-BA237))</f>
        <v/>
      </c>
    </row>
    <row r="238" ht="15" customHeight="1" s="35">
      <c r="A238" s="48">
        <f>'4_Seq_Features'!A236</f>
        <v/>
      </c>
      <c r="B238" s="55">
        <f>'4_Seq_Features'!F236</f>
        <v/>
      </c>
      <c r="C238" s="48">
        <f>'4_Seq_Features'!E236</f>
        <v/>
      </c>
      <c r="D238" s="52">
        <f>$U$12*((B238)-$U$5)/$U$6+$U$13</f>
        <v/>
      </c>
      <c r="E238" s="51">
        <f>1/(1+EXP(-D238))</f>
        <v/>
      </c>
      <c r="F238" s="52">
        <f>$V$12*((B238)-$U$5)/$U$6+$V$13</f>
        <v/>
      </c>
      <c r="G238" s="51">
        <f>1/(1+EXP(-F238))</f>
        <v/>
      </c>
      <c r="H238" s="52">
        <f>$W$12*((B238)-$U$5)/$U$6+$W$13</f>
        <v/>
      </c>
      <c r="I238" s="51">
        <f>1/(1+EXP(-H238))</f>
        <v/>
      </c>
      <c r="J238" s="52">
        <f>$X$12*((B238)-$U$5)/$U$6+$X$13</f>
        <v/>
      </c>
      <c r="K238" s="51">
        <f>1/(1+EXP(-J238))</f>
        <v/>
      </c>
      <c r="L238" s="52">
        <f>$Y$12*((B238)-$U$5)/$U$6+$Y$13</f>
        <v/>
      </c>
      <c r="M238" s="51">
        <f>1/(1+EXP(-L238))</f>
        <v/>
      </c>
      <c r="N238" s="52">
        <f>$Z$12*((B238)-$U$5)/$U$6+$Z$13</f>
        <v/>
      </c>
      <c r="O238" s="51">
        <f>1/(1+EXP(-N238))</f>
        <v/>
      </c>
      <c r="P238" s="52">
        <f>$AA$12*((B238)-$U$5)/$U$6+$AA$13</f>
        <v/>
      </c>
      <c r="Q238" s="51">
        <f>1/(1+EXP(-P238))</f>
        <v/>
      </c>
      <c r="R238" s="52">
        <f>$AB$12*((B238)-$U$5)/$U$6+$AB$13</f>
        <v/>
      </c>
      <c r="S238" s="51">
        <f>1/(1+EXP(-R238))</f>
        <v/>
      </c>
      <c r="AI238" s="48">
        <f>'4_Seq_Features'!A236</f>
        <v/>
      </c>
      <c r="AJ238" s="55">
        <f>'4_Seq_Features'!G236</f>
        <v/>
      </c>
      <c r="AK238" s="55">
        <f>'4_Seq_Features'!H236</f>
        <v/>
      </c>
      <c r="AL238" s="48">
        <f>'4_Seq_Features'!E236</f>
        <v/>
      </c>
      <c r="AM238" s="52">
        <f>$BD$14*((AJ238)-$BD$5)/$BD$6+$BD$15*((AK238)-$BD$7)/$BD$8+$BD$16</f>
        <v/>
      </c>
      <c r="AN238" s="51">
        <f>1/(1+EXP(-AM238))</f>
        <v/>
      </c>
      <c r="AO238" s="52">
        <f>$BE$14*((AJ238)-$BD$5)/$BD$6+$BE$15*((AK238)-$BD$7)/$BD$8+$BE$16</f>
        <v/>
      </c>
      <c r="AP238" s="51">
        <f>1/(1+EXP(-AO238))</f>
        <v/>
      </c>
      <c r="AQ238" s="52">
        <f>$BF$14*((AJ238)-$BD$5)/$BD$6+$BF$15*((AK238)-$BD$7)/$BD$8+$BF$16</f>
        <v/>
      </c>
      <c r="AR238" s="51">
        <f>1/(1+EXP(-AQ238))</f>
        <v/>
      </c>
      <c r="AS238" s="52">
        <f>$BG$14*((AJ238)-$BD$5)/$BD$6+$BG$15*((AK238)-$BD$7)/$BD$8+$BG$16</f>
        <v/>
      </c>
      <c r="AT238" s="51">
        <f>1/(1+EXP(-AS238))</f>
        <v/>
      </c>
      <c r="AU238" s="52">
        <f>$BH$14*((AJ238)-$BD$5)/$BD$6+$BH$15*((AK238)-$BD$7)/$BD$8+$BH$16</f>
        <v/>
      </c>
      <c r="AV238" s="51">
        <f>1/(1+EXP(-AU238))</f>
        <v/>
      </c>
      <c r="AW238" s="52">
        <f>$BI$14*((AJ238)-$BD$5)/$BD$6+$BI$15*((AK238)-$BD$7)/$BD$8+$BI$16</f>
        <v/>
      </c>
      <c r="AX238" s="51">
        <f>1/(1+EXP(-AW238))</f>
        <v/>
      </c>
      <c r="AY238" s="52">
        <f>$BJ$14*((AJ238)-$BD$5)/$BD$6+$BJ$15*((AK238)-$BD$7)/$BD$8+$BJ$16</f>
        <v/>
      </c>
      <c r="AZ238" s="51">
        <f>1/(1+EXP(-AY238))</f>
        <v/>
      </c>
      <c r="BA238" s="52">
        <f>$BK$14*((AJ238)-$BD$5)/$BD$6+$BK$15*((AK238)-$BD$7)/$BD$8+$BK$16</f>
        <v/>
      </c>
      <c r="BB238" s="51">
        <f>1/(1+EXP(-BA238))</f>
        <v/>
      </c>
    </row>
    <row r="239" ht="15" customHeight="1" s="35">
      <c r="A239" s="48">
        <f>'4_Seq_Features'!A237</f>
        <v/>
      </c>
      <c r="B239" s="55">
        <f>'4_Seq_Features'!F237</f>
        <v/>
      </c>
      <c r="C239" s="48">
        <f>'4_Seq_Features'!E237</f>
        <v/>
      </c>
      <c r="D239" s="52">
        <f>$U$12*((B239)-$U$5)/$U$6+$U$13</f>
        <v/>
      </c>
      <c r="E239" s="51">
        <f>1/(1+EXP(-D239))</f>
        <v/>
      </c>
      <c r="F239" s="52">
        <f>$V$12*((B239)-$U$5)/$U$6+$V$13</f>
        <v/>
      </c>
      <c r="G239" s="51">
        <f>1/(1+EXP(-F239))</f>
        <v/>
      </c>
      <c r="H239" s="52">
        <f>$W$12*((B239)-$U$5)/$U$6+$W$13</f>
        <v/>
      </c>
      <c r="I239" s="51">
        <f>1/(1+EXP(-H239))</f>
        <v/>
      </c>
      <c r="J239" s="52">
        <f>$X$12*((B239)-$U$5)/$U$6+$X$13</f>
        <v/>
      </c>
      <c r="K239" s="51">
        <f>1/(1+EXP(-J239))</f>
        <v/>
      </c>
      <c r="L239" s="52">
        <f>$Y$12*((B239)-$U$5)/$U$6+$Y$13</f>
        <v/>
      </c>
      <c r="M239" s="51">
        <f>1/(1+EXP(-L239))</f>
        <v/>
      </c>
      <c r="N239" s="52">
        <f>$Z$12*((B239)-$U$5)/$U$6+$Z$13</f>
        <v/>
      </c>
      <c r="O239" s="51">
        <f>1/(1+EXP(-N239))</f>
        <v/>
      </c>
      <c r="P239" s="52">
        <f>$AA$12*((B239)-$U$5)/$U$6+$AA$13</f>
        <v/>
      </c>
      <c r="Q239" s="51">
        <f>1/(1+EXP(-P239))</f>
        <v/>
      </c>
      <c r="R239" s="52">
        <f>$AB$12*((B239)-$U$5)/$U$6+$AB$13</f>
        <v/>
      </c>
      <c r="S239" s="51">
        <f>1/(1+EXP(-R239))</f>
        <v/>
      </c>
      <c r="AI239" s="48">
        <f>'4_Seq_Features'!A237</f>
        <v/>
      </c>
      <c r="AJ239" s="55">
        <f>'4_Seq_Features'!G237</f>
        <v/>
      </c>
      <c r="AK239" s="55">
        <f>'4_Seq_Features'!H237</f>
        <v/>
      </c>
      <c r="AL239" s="48">
        <f>'4_Seq_Features'!E237</f>
        <v/>
      </c>
      <c r="AM239" s="52">
        <f>$BD$14*((AJ239)-$BD$5)/$BD$6+$BD$15*((AK239)-$BD$7)/$BD$8+$BD$16</f>
        <v/>
      </c>
      <c r="AN239" s="51">
        <f>1/(1+EXP(-AM239))</f>
        <v/>
      </c>
      <c r="AO239" s="52">
        <f>$BE$14*((AJ239)-$BD$5)/$BD$6+$BE$15*((AK239)-$BD$7)/$BD$8+$BE$16</f>
        <v/>
      </c>
      <c r="AP239" s="51">
        <f>1/(1+EXP(-AO239))</f>
        <v/>
      </c>
      <c r="AQ239" s="52">
        <f>$BF$14*((AJ239)-$BD$5)/$BD$6+$BF$15*((AK239)-$BD$7)/$BD$8+$BF$16</f>
        <v/>
      </c>
      <c r="AR239" s="51">
        <f>1/(1+EXP(-AQ239))</f>
        <v/>
      </c>
      <c r="AS239" s="52">
        <f>$BG$14*((AJ239)-$BD$5)/$BD$6+$BG$15*((AK239)-$BD$7)/$BD$8+$BG$16</f>
        <v/>
      </c>
      <c r="AT239" s="51">
        <f>1/(1+EXP(-AS239))</f>
        <v/>
      </c>
      <c r="AU239" s="52">
        <f>$BH$14*((AJ239)-$BD$5)/$BD$6+$BH$15*((AK239)-$BD$7)/$BD$8+$BH$16</f>
        <v/>
      </c>
      <c r="AV239" s="51">
        <f>1/(1+EXP(-AU239))</f>
        <v/>
      </c>
      <c r="AW239" s="52">
        <f>$BI$14*((AJ239)-$BD$5)/$BD$6+$BI$15*((AK239)-$BD$7)/$BD$8+$BI$16</f>
        <v/>
      </c>
      <c r="AX239" s="51">
        <f>1/(1+EXP(-AW239))</f>
        <v/>
      </c>
      <c r="AY239" s="52">
        <f>$BJ$14*((AJ239)-$BD$5)/$BD$6+$BJ$15*((AK239)-$BD$7)/$BD$8+$BJ$16</f>
        <v/>
      </c>
      <c r="AZ239" s="51">
        <f>1/(1+EXP(-AY239))</f>
        <v/>
      </c>
      <c r="BA239" s="52">
        <f>$BK$14*((AJ239)-$BD$5)/$BD$6+$BK$15*((AK239)-$BD$7)/$BD$8+$BK$16</f>
        <v/>
      </c>
      <c r="BB239" s="51">
        <f>1/(1+EXP(-BA239))</f>
        <v/>
      </c>
    </row>
    <row r="240" ht="15" customHeight="1" s="35">
      <c r="A240" s="48">
        <f>'4_Seq_Features'!A238</f>
        <v/>
      </c>
      <c r="B240" s="55">
        <f>'4_Seq_Features'!F238</f>
        <v/>
      </c>
      <c r="C240" s="48">
        <f>'4_Seq_Features'!E238</f>
        <v/>
      </c>
      <c r="D240" s="52">
        <f>$U$12*((B240)-$U$5)/$U$6+$U$13</f>
        <v/>
      </c>
      <c r="E240" s="51">
        <f>1/(1+EXP(-D240))</f>
        <v/>
      </c>
      <c r="F240" s="52">
        <f>$V$12*((B240)-$U$5)/$U$6+$V$13</f>
        <v/>
      </c>
      <c r="G240" s="51">
        <f>1/(1+EXP(-F240))</f>
        <v/>
      </c>
      <c r="H240" s="52">
        <f>$W$12*((B240)-$U$5)/$U$6+$W$13</f>
        <v/>
      </c>
      <c r="I240" s="51">
        <f>1/(1+EXP(-H240))</f>
        <v/>
      </c>
      <c r="J240" s="52">
        <f>$X$12*((B240)-$U$5)/$U$6+$X$13</f>
        <v/>
      </c>
      <c r="K240" s="51">
        <f>1/(1+EXP(-J240))</f>
        <v/>
      </c>
      <c r="L240" s="52">
        <f>$Y$12*((B240)-$U$5)/$U$6+$Y$13</f>
        <v/>
      </c>
      <c r="M240" s="51">
        <f>1/(1+EXP(-L240))</f>
        <v/>
      </c>
      <c r="N240" s="52">
        <f>$Z$12*((B240)-$U$5)/$U$6+$Z$13</f>
        <v/>
      </c>
      <c r="O240" s="51">
        <f>1/(1+EXP(-N240))</f>
        <v/>
      </c>
      <c r="P240" s="52">
        <f>$AA$12*((B240)-$U$5)/$U$6+$AA$13</f>
        <v/>
      </c>
      <c r="Q240" s="51">
        <f>1/(1+EXP(-P240))</f>
        <v/>
      </c>
      <c r="R240" s="52">
        <f>$AB$12*((B240)-$U$5)/$U$6+$AB$13</f>
        <v/>
      </c>
      <c r="S240" s="51">
        <f>1/(1+EXP(-R240))</f>
        <v/>
      </c>
      <c r="AI240" s="48">
        <f>'4_Seq_Features'!A238</f>
        <v/>
      </c>
      <c r="AJ240" s="55">
        <f>'4_Seq_Features'!G238</f>
        <v/>
      </c>
      <c r="AK240" s="55">
        <f>'4_Seq_Features'!H238</f>
        <v/>
      </c>
      <c r="AL240" s="48">
        <f>'4_Seq_Features'!E238</f>
        <v/>
      </c>
      <c r="AM240" s="52">
        <f>$BD$14*((AJ240)-$BD$5)/$BD$6+$BD$15*((AK240)-$BD$7)/$BD$8+$BD$16</f>
        <v/>
      </c>
      <c r="AN240" s="51">
        <f>1/(1+EXP(-AM240))</f>
        <v/>
      </c>
      <c r="AO240" s="52">
        <f>$BE$14*((AJ240)-$BD$5)/$BD$6+$BE$15*((AK240)-$BD$7)/$BD$8+$BE$16</f>
        <v/>
      </c>
      <c r="AP240" s="51">
        <f>1/(1+EXP(-AO240))</f>
        <v/>
      </c>
      <c r="AQ240" s="52">
        <f>$BF$14*((AJ240)-$BD$5)/$BD$6+$BF$15*((AK240)-$BD$7)/$BD$8+$BF$16</f>
        <v/>
      </c>
      <c r="AR240" s="51">
        <f>1/(1+EXP(-AQ240))</f>
        <v/>
      </c>
      <c r="AS240" s="52">
        <f>$BG$14*((AJ240)-$BD$5)/$BD$6+$BG$15*((AK240)-$BD$7)/$BD$8+$BG$16</f>
        <v/>
      </c>
      <c r="AT240" s="51">
        <f>1/(1+EXP(-AS240))</f>
        <v/>
      </c>
      <c r="AU240" s="52">
        <f>$BH$14*((AJ240)-$BD$5)/$BD$6+$BH$15*((AK240)-$BD$7)/$BD$8+$BH$16</f>
        <v/>
      </c>
      <c r="AV240" s="51">
        <f>1/(1+EXP(-AU240))</f>
        <v/>
      </c>
      <c r="AW240" s="52">
        <f>$BI$14*((AJ240)-$BD$5)/$BD$6+$BI$15*((AK240)-$BD$7)/$BD$8+$BI$16</f>
        <v/>
      </c>
      <c r="AX240" s="51">
        <f>1/(1+EXP(-AW240))</f>
        <v/>
      </c>
      <c r="AY240" s="52">
        <f>$BJ$14*((AJ240)-$BD$5)/$BD$6+$BJ$15*((AK240)-$BD$7)/$BD$8+$BJ$16</f>
        <v/>
      </c>
      <c r="AZ240" s="51">
        <f>1/(1+EXP(-AY240))</f>
        <v/>
      </c>
      <c r="BA240" s="52">
        <f>$BK$14*((AJ240)-$BD$5)/$BD$6+$BK$15*((AK240)-$BD$7)/$BD$8+$BK$16</f>
        <v/>
      </c>
      <c r="BB240" s="51">
        <f>1/(1+EXP(-BA240))</f>
        <v/>
      </c>
    </row>
    <row r="241" ht="15" customHeight="1" s="35">
      <c r="A241" s="48">
        <f>'4_Seq_Features'!A239</f>
        <v/>
      </c>
      <c r="B241" s="55">
        <f>'4_Seq_Features'!F239</f>
        <v/>
      </c>
      <c r="C241" s="48">
        <f>'4_Seq_Features'!E239</f>
        <v/>
      </c>
      <c r="D241" s="52">
        <f>$U$12*((B241)-$U$5)/$U$6+$U$13</f>
        <v/>
      </c>
      <c r="E241" s="51">
        <f>1/(1+EXP(-D241))</f>
        <v/>
      </c>
      <c r="F241" s="52">
        <f>$V$12*((B241)-$U$5)/$U$6+$V$13</f>
        <v/>
      </c>
      <c r="G241" s="51">
        <f>1/(1+EXP(-F241))</f>
        <v/>
      </c>
      <c r="H241" s="52">
        <f>$W$12*((B241)-$U$5)/$U$6+$W$13</f>
        <v/>
      </c>
      <c r="I241" s="51">
        <f>1/(1+EXP(-H241))</f>
        <v/>
      </c>
      <c r="J241" s="52">
        <f>$X$12*((B241)-$U$5)/$U$6+$X$13</f>
        <v/>
      </c>
      <c r="K241" s="51">
        <f>1/(1+EXP(-J241))</f>
        <v/>
      </c>
      <c r="L241" s="52">
        <f>$Y$12*((B241)-$U$5)/$U$6+$Y$13</f>
        <v/>
      </c>
      <c r="M241" s="51">
        <f>1/(1+EXP(-L241))</f>
        <v/>
      </c>
      <c r="N241" s="52">
        <f>$Z$12*((B241)-$U$5)/$U$6+$Z$13</f>
        <v/>
      </c>
      <c r="O241" s="51">
        <f>1/(1+EXP(-N241))</f>
        <v/>
      </c>
      <c r="P241" s="52">
        <f>$AA$12*((B241)-$U$5)/$U$6+$AA$13</f>
        <v/>
      </c>
      <c r="Q241" s="51">
        <f>1/(1+EXP(-P241))</f>
        <v/>
      </c>
      <c r="R241" s="52">
        <f>$AB$12*((B241)-$U$5)/$U$6+$AB$13</f>
        <v/>
      </c>
      <c r="S241" s="51">
        <f>1/(1+EXP(-R241))</f>
        <v/>
      </c>
      <c r="AI241" s="48">
        <f>'4_Seq_Features'!A239</f>
        <v/>
      </c>
      <c r="AJ241" s="55">
        <f>'4_Seq_Features'!G239</f>
        <v/>
      </c>
      <c r="AK241" s="55">
        <f>'4_Seq_Features'!H239</f>
        <v/>
      </c>
      <c r="AL241" s="48">
        <f>'4_Seq_Features'!E239</f>
        <v/>
      </c>
      <c r="AM241" s="52">
        <f>$BD$14*((AJ241)-$BD$5)/$BD$6+$BD$15*((AK241)-$BD$7)/$BD$8+$BD$16</f>
        <v/>
      </c>
      <c r="AN241" s="51">
        <f>1/(1+EXP(-AM241))</f>
        <v/>
      </c>
      <c r="AO241" s="52">
        <f>$BE$14*((AJ241)-$BD$5)/$BD$6+$BE$15*((AK241)-$BD$7)/$BD$8+$BE$16</f>
        <v/>
      </c>
      <c r="AP241" s="51">
        <f>1/(1+EXP(-AO241))</f>
        <v/>
      </c>
      <c r="AQ241" s="52">
        <f>$BF$14*((AJ241)-$BD$5)/$BD$6+$BF$15*((AK241)-$BD$7)/$BD$8+$BF$16</f>
        <v/>
      </c>
      <c r="AR241" s="51">
        <f>1/(1+EXP(-AQ241))</f>
        <v/>
      </c>
      <c r="AS241" s="52">
        <f>$BG$14*((AJ241)-$BD$5)/$BD$6+$BG$15*((AK241)-$BD$7)/$BD$8+$BG$16</f>
        <v/>
      </c>
      <c r="AT241" s="51">
        <f>1/(1+EXP(-AS241))</f>
        <v/>
      </c>
      <c r="AU241" s="52">
        <f>$BH$14*((AJ241)-$BD$5)/$BD$6+$BH$15*((AK241)-$BD$7)/$BD$8+$BH$16</f>
        <v/>
      </c>
      <c r="AV241" s="51">
        <f>1/(1+EXP(-AU241))</f>
        <v/>
      </c>
      <c r="AW241" s="52">
        <f>$BI$14*((AJ241)-$BD$5)/$BD$6+$BI$15*((AK241)-$BD$7)/$BD$8+$BI$16</f>
        <v/>
      </c>
      <c r="AX241" s="51">
        <f>1/(1+EXP(-AW241))</f>
        <v/>
      </c>
      <c r="AY241" s="52">
        <f>$BJ$14*((AJ241)-$BD$5)/$BD$6+$BJ$15*((AK241)-$BD$7)/$BD$8+$BJ$16</f>
        <v/>
      </c>
      <c r="AZ241" s="51">
        <f>1/(1+EXP(-AY241))</f>
        <v/>
      </c>
      <c r="BA241" s="52">
        <f>$BK$14*((AJ241)-$BD$5)/$BD$6+$BK$15*((AK241)-$BD$7)/$BD$8+$BK$16</f>
        <v/>
      </c>
      <c r="BB241" s="51">
        <f>1/(1+EXP(-BA241))</f>
        <v/>
      </c>
    </row>
    <row r="242" ht="15" customHeight="1" s="35">
      <c r="A242" s="48">
        <f>'4_Seq_Features'!A240</f>
        <v/>
      </c>
      <c r="B242" s="55">
        <f>'4_Seq_Features'!F240</f>
        <v/>
      </c>
      <c r="C242" s="48">
        <f>'4_Seq_Features'!E240</f>
        <v/>
      </c>
      <c r="D242" s="52">
        <f>$U$12*((B242)-$U$5)/$U$6+$U$13</f>
        <v/>
      </c>
      <c r="E242" s="51">
        <f>1/(1+EXP(-D242))</f>
        <v/>
      </c>
      <c r="F242" s="52">
        <f>$V$12*((B242)-$U$5)/$U$6+$V$13</f>
        <v/>
      </c>
      <c r="G242" s="51">
        <f>1/(1+EXP(-F242))</f>
        <v/>
      </c>
      <c r="H242" s="52">
        <f>$W$12*((B242)-$U$5)/$U$6+$W$13</f>
        <v/>
      </c>
      <c r="I242" s="51">
        <f>1/(1+EXP(-H242))</f>
        <v/>
      </c>
      <c r="J242" s="52">
        <f>$X$12*((B242)-$U$5)/$U$6+$X$13</f>
        <v/>
      </c>
      <c r="K242" s="51">
        <f>1/(1+EXP(-J242))</f>
        <v/>
      </c>
      <c r="L242" s="52">
        <f>$Y$12*((B242)-$U$5)/$U$6+$Y$13</f>
        <v/>
      </c>
      <c r="M242" s="51">
        <f>1/(1+EXP(-L242))</f>
        <v/>
      </c>
      <c r="N242" s="52">
        <f>$Z$12*((B242)-$U$5)/$U$6+$Z$13</f>
        <v/>
      </c>
      <c r="O242" s="51">
        <f>1/(1+EXP(-N242))</f>
        <v/>
      </c>
      <c r="P242" s="52">
        <f>$AA$12*((B242)-$U$5)/$U$6+$AA$13</f>
        <v/>
      </c>
      <c r="Q242" s="51">
        <f>1/(1+EXP(-P242))</f>
        <v/>
      </c>
      <c r="R242" s="52">
        <f>$AB$12*((B242)-$U$5)/$U$6+$AB$13</f>
        <v/>
      </c>
      <c r="S242" s="51">
        <f>1/(1+EXP(-R242))</f>
        <v/>
      </c>
      <c r="AI242" s="48">
        <f>'4_Seq_Features'!A240</f>
        <v/>
      </c>
      <c r="AJ242" s="55">
        <f>'4_Seq_Features'!G240</f>
        <v/>
      </c>
      <c r="AK242" s="55">
        <f>'4_Seq_Features'!H240</f>
        <v/>
      </c>
      <c r="AL242" s="48">
        <f>'4_Seq_Features'!E240</f>
        <v/>
      </c>
      <c r="AM242" s="52">
        <f>$BD$14*((AJ242)-$BD$5)/$BD$6+$BD$15*((AK242)-$BD$7)/$BD$8+$BD$16</f>
        <v/>
      </c>
      <c r="AN242" s="51">
        <f>1/(1+EXP(-AM242))</f>
        <v/>
      </c>
      <c r="AO242" s="52">
        <f>$BE$14*((AJ242)-$BD$5)/$BD$6+$BE$15*((AK242)-$BD$7)/$BD$8+$BE$16</f>
        <v/>
      </c>
      <c r="AP242" s="51">
        <f>1/(1+EXP(-AO242))</f>
        <v/>
      </c>
      <c r="AQ242" s="52">
        <f>$BF$14*((AJ242)-$BD$5)/$BD$6+$BF$15*((AK242)-$BD$7)/$BD$8+$BF$16</f>
        <v/>
      </c>
      <c r="AR242" s="51">
        <f>1/(1+EXP(-AQ242))</f>
        <v/>
      </c>
      <c r="AS242" s="52">
        <f>$BG$14*((AJ242)-$BD$5)/$BD$6+$BG$15*((AK242)-$BD$7)/$BD$8+$BG$16</f>
        <v/>
      </c>
      <c r="AT242" s="51">
        <f>1/(1+EXP(-AS242))</f>
        <v/>
      </c>
      <c r="AU242" s="52">
        <f>$BH$14*((AJ242)-$BD$5)/$BD$6+$BH$15*((AK242)-$BD$7)/$BD$8+$BH$16</f>
        <v/>
      </c>
      <c r="AV242" s="51">
        <f>1/(1+EXP(-AU242))</f>
        <v/>
      </c>
      <c r="AW242" s="52">
        <f>$BI$14*((AJ242)-$BD$5)/$BD$6+$BI$15*((AK242)-$BD$7)/$BD$8+$BI$16</f>
        <v/>
      </c>
      <c r="AX242" s="51">
        <f>1/(1+EXP(-AW242))</f>
        <v/>
      </c>
      <c r="AY242" s="52">
        <f>$BJ$14*((AJ242)-$BD$5)/$BD$6+$BJ$15*((AK242)-$BD$7)/$BD$8+$BJ$16</f>
        <v/>
      </c>
      <c r="AZ242" s="51">
        <f>1/(1+EXP(-AY242))</f>
        <v/>
      </c>
      <c r="BA242" s="52">
        <f>$BK$14*((AJ242)-$BD$5)/$BD$6+$BK$15*((AK242)-$BD$7)/$BD$8+$BK$16</f>
        <v/>
      </c>
      <c r="BB242" s="51">
        <f>1/(1+EXP(-BA242))</f>
        <v/>
      </c>
    </row>
    <row r="243" ht="15" customHeight="1" s="35">
      <c r="A243" s="48">
        <f>'4_Seq_Features'!A241</f>
        <v/>
      </c>
      <c r="B243" s="55">
        <f>'4_Seq_Features'!F241</f>
        <v/>
      </c>
      <c r="C243" s="48">
        <f>'4_Seq_Features'!E241</f>
        <v/>
      </c>
      <c r="D243" s="52">
        <f>$U$12*((B243)-$U$5)/$U$6+$U$13</f>
        <v/>
      </c>
      <c r="E243" s="51">
        <f>1/(1+EXP(-D243))</f>
        <v/>
      </c>
      <c r="F243" s="52">
        <f>$V$12*((B243)-$U$5)/$U$6+$V$13</f>
        <v/>
      </c>
      <c r="G243" s="51">
        <f>1/(1+EXP(-F243))</f>
        <v/>
      </c>
      <c r="H243" s="52">
        <f>$W$12*((B243)-$U$5)/$U$6+$W$13</f>
        <v/>
      </c>
      <c r="I243" s="51">
        <f>1/(1+EXP(-H243))</f>
        <v/>
      </c>
      <c r="J243" s="52">
        <f>$X$12*((B243)-$U$5)/$U$6+$X$13</f>
        <v/>
      </c>
      <c r="K243" s="51">
        <f>1/(1+EXP(-J243))</f>
        <v/>
      </c>
      <c r="L243" s="52">
        <f>$Y$12*((B243)-$U$5)/$U$6+$Y$13</f>
        <v/>
      </c>
      <c r="M243" s="51">
        <f>1/(1+EXP(-L243))</f>
        <v/>
      </c>
      <c r="N243" s="52">
        <f>$Z$12*((B243)-$U$5)/$U$6+$Z$13</f>
        <v/>
      </c>
      <c r="O243" s="51">
        <f>1/(1+EXP(-N243))</f>
        <v/>
      </c>
      <c r="P243" s="52">
        <f>$AA$12*((B243)-$U$5)/$U$6+$AA$13</f>
        <v/>
      </c>
      <c r="Q243" s="51">
        <f>1/(1+EXP(-P243))</f>
        <v/>
      </c>
      <c r="R243" s="52">
        <f>$AB$12*((B243)-$U$5)/$U$6+$AB$13</f>
        <v/>
      </c>
      <c r="S243" s="51">
        <f>1/(1+EXP(-R243))</f>
        <v/>
      </c>
      <c r="AI243" s="48">
        <f>'4_Seq_Features'!A241</f>
        <v/>
      </c>
      <c r="AJ243" s="55">
        <f>'4_Seq_Features'!G241</f>
        <v/>
      </c>
      <c r="AK243" s="55">
        <f>'4_Seq_Features'!H241</f>
        <v/>
      </c>
      <c r="AL243" s="48">
        <f>'4_Seq_Features'!E241</f>
        <v/>
      </c>
      <c r="AM243" s="52">
        <f>$BD$14*((AJ243)-$BD$5)/$BD$6+$BD$15*((AK243)-$BD$7)/$BD$8+$BD$16</f>
        <v/>
      </c>
      <c r="AN243" s="51">
        <f>1/(1+EXP(-AM243))</f>
        <v/>
      </c>
      <c r="AO243" s="52">
        <f>$BE$14*((AJ243)-$BD$5)/$BD$6+$BE$15*((AK243)-$BD$7)/$BD$8+$BE$16</f>
        <v/>
      </c>
      <c r="AP243" s="51">
        <f>1/(1+EXP(-AO243))</f>
        <v/>
      </c>
      <c r="AQ243" s="52">
        <f>$BF$14*((AJ243)-$BD$5)/$BD$6+$BF$15*((AK243)-$BD$7)/$BD$8+$BF$16</f>
        <v/>
      </c>
      <c r="AR243" s="51">
        <f>1/(1+EXP(-AQ243))</f>
        <v/>
      </c>
      <c r="AS243" s="52">
        <f>$BG$14*((AJ243)-$BD$5)/$BD$6+$BG$15*((AK243)-$BD$7)/$BD$8+$BG$16</f>
        <v/>
      </c>
      <c r="AT243" s="51">
        <f>1/(1+EXP(-AS243))</f>
        <v/>
      </c>
      <c r="AU243" s="52">
        <f>$BH$14*((AJ243)-$BD$5)/$BD$6+$BH$15*((AK243)-$BD$7)/$BD$8+$BH$16</f>
        <v/>
      </c>
      <c r="AV243" s="51">
        <f>1/(1+EXP(-AU243))</f>
        <v/>
      </c>
      <c r="AW243" s="52">
        <f>$BI$14*((AJ243)-$BD$5)/$BD$6+$BI$15*((AK243)-$BD$7)/$BD$8+$BI$16</f>
        <v/>
      </c>
      <c r="AX243" s="51">
        <f>1/(1+EXP(-AW243))</f>
        <v/>
      </c>
      <c r="AY243" s="52">
        <f>$BJ$14*((AJ243)-$BD$5)/$BD$6+$BJ$15*((AK243)-$BD$7)/$BD$8+$BJ$16</f>
        <v/>
      </c>
      <c r="AZ243" s="51">
        <f>1/(1+EXP(-AY243))</f>
        <v/>
      </c>
      <c r="BA243" s="52">
        <f>$BK$14*((AJ243)-$BD$5)/$BD$6+$BK$15*((AK243)-$BD$7)/$BD$8+$BK$16</f>
        <v/>
      </c>
      <c r="BB243" s="51">
        <f>1/(1+EXP(-BA243))</f>
        <v/>
      </c>
    </row>
    <row r="244" ht="15" customHeight="1" s="35">
      <c r="A244" s="48">
        <f>'4_Seq_Features'!A242</f>
        <v/>
      </c>
      <c r="B244" s="55">
        <f>'4_Seq_Features'!F242</f>
        <v/>
      </c>
      <c r="C244" s="48">
        <f>'4_Seq_Features'!E242</f>
        <v/>
      </c>
      <c r="D244" s="52">
        <f>$U$12*((B244)-$U$5)/$U$6+$U$13</f>
        <v/>
      </c>
      <c r="E244" s="51">
        <f>1/(1+EXP(-D244))</f>
        <v/>
      </c>
      <c r="F244" s="52">
        <f>$V$12*((B244)-$U$5)/$U$6+$V$13</f>
        <v/>
      </c>
      <c r="G244" s="51">
        <f>1/(1+EXP(-F244))</f>
        <v/>
      </c>
      <c r="H244" s="52">
        <f>$W$12*((B244)-$U$5)/$U$6+$W$13</f>
        <v/>
      </c>
      <c r="I244" s="51">
        <f>1/(1+EXP(-H244))</f>
        <v/>
      </c>
      <c r="J244" s="52">
        <f>$X$12*((B244)-$U$5)/$U$6+$X$13</f>
        <v/>
      </c>
      <c r="K244" s="51">
        <f>1/(1+EXP(-J244))</f>
        <v/>
      </c>
      <c r="L244" s="52">
        <f>$Y$12*((B244)-$U$5)/$U$6+$Y$13</f>
        <v/>
      </c>
      <c r="M244" s="51">
        <f>1/(1+EXP(-L244))</f>
        <v/>
      </c>
      <c r="N244" s="52">
        <f>$Z$12*((B244)-$U$5)/$U$6+$Z$13</f>
        <v/>
      </c>
      <c r="O244" s="51">
        <f>1/(1+EXP(-N244))</f>
        <v/>
      </c>
      <c r="P244" s="52">
        <f>$AA$12*((B244)-$U$5)/$U$6+$AA$13</f>
        <v/>
      </c>
      <c r="Q244" s="51">
        <f>1/(1+EXP(-P244))</f>
        <v/>
      </c>
      <c r="R244" s="52">
        <f>$AB$12*((B244)-$U$5)/$U$6+$AB$13</f>
        <v/>
      </c>
      <c r="S244" s="51">
        <f>1/(1+EXP(-R244))</f>
        <v/>
      </c>
      <c r="AI244" s="48">
        <f>'4_Seq_Features'!A242</f>
        <v/>
      </c>
      <c r="AJ244" s="55">
        <f>'4_Seq_Features'!G242</f>
        <v/>
      </c>
      <c r="AK244" s="55">
        <f>'4_Seq_Features'!H242</f>
        <v/>
      </c>
      <c r="AL244" s="48">
        <f>'4_Seq_Features'!E242</f>
        <v/>
      </c>
      <c r="AM244" s="52">
        <f>$BD$14*((AJ244)-$BD$5)/$BD$6+$BD$15*((AK244)-$BD$7)/$BD$8+$BD$16</f>
        <v/>
      </c>
      <c r="AN244" s="51">
        <f>1/(1+EXP(-AM244))</f>
        <v/>
      </c>
      <c r="AO244" s="52">
        <f>$BE$14*((AJ244)-$BD$5)/$BD$6+$BE$15*((AK244)-$BD$7)/$BD$8+$BE$16</f>
        <v/>
      </c>
      <c r="AP244" s="51">
        <f>1/(1+EXP(-AO244))</f>
        <v/>
      </c>
      <c r="AQ244" s="52">
        <f>$BF$14*((AJ244)-$BD$5)/$BD$6+$BF$15*((AK244)-$BD$7)/$BD$8+$BF$16</f>
        <v/>
      </c>
      <c r="AR244" s="51">
        <f>1/(1+EXP(-AQ244))</f>
        <v/>
      </c>
      <c r="AS244" s="52">
        <f>$BG$14*((AJ244)-$BD$5)/$BD$6+$BG$15*((AK244)-$BD$7)/$BD$8+$BG$16</f>
        <v/>
      </c>
      <c r="AT244" s="51">
        <f>1/(1+EXP(-AS244))</f>
        <v/>
      </c>
      <c r="AU244" s="52">
        <f>$BH$14*((AJ244)-$BD$5)/$BD$6+$BH$15*((AK244)-$BD$7)/$BD$8+$BH$16</f>
        <v/>
      </c>
      <c r="AV244" s="51">
        <f>1/(1+EXP(-AU244))</f>
        <v/>
      </c>
      <c r="AW244" s="52">
        <f>$BI$14*((AJ244)-$BD$5)/$BD$6+$BI$15*((AK244)-$BD$7)/$BD$8+$BI$16</f>
        <v/>
      </c>
      <c r="AX244" s="51">
        <f>1/(1+EXP(-AW244))</f>
        <v/>
      </c>
      <c r="AY244" s="52">
        <f>$BJ$14*((AJ244)-$BD$5)/$BD$6+$BJ$15*((AK244)-$BD$7)/$BD$8+$BJ$16</f>
        <v/>
      </c>
      <c r="AZ244" s="51">
        <f>1/(1+EXP(-AY244))</f>
        <v/>
      </c>
      <c r="BA244" s="52">
        <f>$BK$14*((AJ244)-$BD$5)/$BD$6+$BK$15*((AK244)-$BD$7)/$BD$8+$BK$16</f>
        <v/>
      </c>
      <c r="BB244" s="51">
        <f>1/(1+EXP(-BA244))</f>
        <v/>
      </c>
    </row>
    <row r="245" ht="15" customHeight="1" s="35">
      <c r="A245" s="48">
        <f>'4_Seq_Features'!A243</f>
        <v/>
      </c>
      <c r="B245" s="55">
        <f>'4_Seq_Features'!F243</f>
        <v/>
      </c>
      <c r="C245" s="48">
        <f>'4_Seq_Features'!E243</f>
        <v/>
      </c>
      <c r="D245" s="52">
        <f>$U$12*((B245)-$U$5)/$U$6+$U$13</f>
        <v/>
      </c>
      <c r="E245" s="51">
        <f>1/(1+EXP(-D245))</f>
        <v/>
      </c>
      <c r="F245" s="52">
        <f>$V$12*((B245)-$U$5)/$U$6+$V$13</f>
        <v/>
      </c>
      <c r="G245" s="51">
        <f>1/(1+EXP(-F245))</f>
        <v/>
      </c>
      <c r="H245" s="52">
        <f>$W$12*((B245)-$U$5)/$U$6+$W$13</f>
        <v/>
      </c>
      <c r="I245" s="51">
        <f>1/(1+EXP(-H245))</f>
        <v/>
      </c>
      <c r="J245" s="52">
        <f>$X$12*((B245)-$U$5)/$U$6+$X$13</f>
        <v/>
      </c>
      <c r="K245" s="51">
        <f>1/(1+EXP(-J245))</f>
        <v/>
      </c>
      <c r="L245" s="52">
        <f>$Y$12*((B245)-$U$5)/$U$6+$Y$13</f>
        <v/>
      </c>
      <c r="M245" s="51">
        <f>1/(1+EXP(-L245))</f>
        <v/>
      </c>
      <c r="N245" s="52">
        <f>$Z$12*((B245)-$U$5)/$U$6+$Z$13</f>
        <v/>
      </c>
      <c r="O245" s="51">
        <f>1/(1+EXP(-N245))</f>
        <v/>
      </c>
      <c r="P245" s="52">
        <f>$AA$12*((B245)-$U$5)/$U$6+$AA$13</f>
        <v/>
      </c>
      <c r="Q245" s="51">
        <f>1/(1+EXP(-P245))</f>
        <v/>
      </c>
      <c r="R245" s="52">
        <f>$AB$12*((B245)-$U$5)/$U$6+$AB$13</f>
        <v/>
      </c>
      <c r="S245" s="51">
        <f>1/(1+EXP(-R245))</f>
        <v/>
      </c>
      <c r="AI245" s="48">
        <f>'4_Seq_Features'!A243</f>
        <v/>
      </c>
      <c r="AJ245" s="55">
        <f>'4_Seq_Features'!G243</f>
        <v/>
      </c>
      <c r="AK245" s="55">
        <f>'4_Seq_Features'!H243</f>
        <v/>
      </c>
      <c r="AL245" s="48">
        <f>'4_Seq_Features'!E243</f>
        <v/>
      </c>
      <c r="AM245" s="52">
        <f>$BD$14*((AJ245)-$BD$5)/$BD$6+$BD$15*((AK245)-$BD$7)/$BD$8+$BD$16</f>
        <v/>
      </c>
      <c r="AN245" s="51">
        <f>1/(1+EXP(-AM245))</f>
        <v/>
      </c>
      <c r="AO245" s="52">
        <f>$BE$14*((AJ245)-$BD$5)/$BD$6+$BE$15*((AK245)-$BD$7)/$BD$8+$BE$16</f>
        <v/>
      </c>
      <c r="AP245" s="51">
        <f>1/(1+EXP(-AO245))</f>
        <v/>
      </c>
      <c r="AQ245" s="52">
        <f>$BF$14*((AJ245)-$BD$5)/$BD$6+$BF$15*((AK245)-$BD$7)/$BD$8+$BF$16</f>
        <v/>
      </c>
      <c r="AR245" s="51">
        <f>1/(1+EXP(-AQ245))</f>
        <v/>
      </c>
      <c r="AS245" s="52">
        <f>$BG$14*((AJ245)-$BD$5)/$BD$6+$BG$15*((AK245)-$BD$7)/$BD$8+$BG$16</f>
        <v/>
      </c>
      <c r="AT245" s="51">
        <f>1/(1+EXP(-AS245))</f>
        <v/>
      </c>
      <c r="AU245" s="52">
        <f>$BH$14*((AJ245)-$BD$5)/$BD$6+$BH$15*((AK245)-$BD$7)/$BD$8+$BH$16</f>
        <v/>
      </c>
      <c r="AV245" s="51">
        <f>1/(1+EXP(-AU245))</f>
        <v/>
      </c>
      <c r="AW245" s="52">
        <f>$BI$14*((AJ245)-$BD$5)/$BD$6+$BI$15*((AK245)-$BD$7)/$BD$8+$BI$16</f>
        <v/>
      </c>
      <c r="AX245" s="51">
        <f>1/(1+EXP(-AW245))</f>
        <v/>
      </c>
      <c r="AY245" s="52">
        <f>$BJ$14*((AJ245)-$BD$5)/$BD$6+$BJ$15*((AK245)-$BD$7)/$BD$8+$BJ$16</f>
        <v/>
      </c>
      <c r="AZ245" s="51">
        <f>1/(1+EXP(-AY245))</f>
        <v/>
      </c>
      <c r="BA245" s="52">
        <f>$BK$14*((AJ245)-$BD$5)/$BD$6+$BK$15*((AK245)-$BD$7)/$BD$8+$BK$16</f>
        <v/>
      </c>
      <c r="BB245" s="51">
        <f>1/(1+EXP(-BA245))</f>
        <v/>
      </c>
    </row>
    <row r="246" ht="15" customHeight="1" s="35">
      <c r="A246" s="48">
        <f>'4_Seq_Features'!A244</f>
        <v/>
      </c>
      <c r="B246" s="55">
        <f>'4_Seq_Features'!F244</f>
        <v/>
      </c>
      <c r="C246" s="48">
        <f>'4_Seq_Features'!E244</f>
        <v/>
      </c>
      <c r="D246" s="52">
        <f>$U$12*((B246)-$U$5)/$U$6+$U$13</f>
        <v/>
      </c>
      <c r="E246" s="51">
        <f>1/(1+EXP(-D246))</f>
        <v/>
      </c>
      <c r="F246" s="52">
        <f>$V$12*((B246)-$U$5)/$U$6+$V$13</f>
        <v/>
      </c>
      <c r="G246" s="51">
        <f>1/(1+EXP(-F246))</f>
        <v/>
      </c>
      <c r="H246" s="52">
        <f>$W$12*((B246)-$U$5)/$U$6+$W$13</f>
        <v/>
      </c>
      <c r="I246" s="51">
        <f>1/(1+EXP(-H246))</f>
        <v/>
      </c>
      <c r="J246" s="52">
        <f>$X$12*((B246)-$U$5)/$U$6+$X$13</f>
        <v/>
      </c>
      <c r="K246" s="51">
        <f>1/(1+EXP(-J246))</f>
        <v/>
      </c>
      <c r="L246" s="52">
        <f>$Y$12*((B246)-$U$5)/$U$6+$Y$13</f>
        <v/>
      </c>
      <c r="M246" s="51">
        <f>1/(1+EXP(-L246))</f>
        <v/>
      </c>
      <c r="N246" s="52">
        <f>$Z$12*((B246)-$U$5)/$U$6+$Z$13</f>
        <v/>
      </c>
      <c r="O246" s="51">
        <f>1/(1+EXP(-N246))</f>
        <v/>
      </c>
      <c r="P246" s="52">
        <f>$AA$12*((B246)-$U$5)/$U$6+$AA$13</f>
        <v/>
      </c>
      <c r="Q246" s="51">
        <f>1/(1+EXP(-P246))</f>
        <v/>
      </c>
      <c r="R246" s="52">
        <f>$AB$12*((B246)-$U$5)/$U$6+$AB$13</f>
        <v/>
      </c>
      <c r="S246" s="51">
        <f>1/(1+EXP(-R246))</f>
        <v/>
      </c>
      <c r="AI246" s="48">
        <f>'4_Seq_Features'!A244</f>
        <v/>
      </c>
      <c r="AJ246" s="55">
        <f>'4_Seq_Features'!G244</f>
        <v/>
      </c>
      <c r="AK246" s="55">
        <f>'4_Seq_Features'!H244</f>
        <v/>
      </c>
      <c r="AL246" s="48">
        <f>'4_Seq_Features'!E244</f>
        <v/>
      </c>
      <c r="AM246" s="52">
        <f>$BD$14*((AJ246)-$BD$5)/$BD$6+$BD$15*((AK246)-$BD$7)/$BD$8+$BD$16</f>
        <v/>
      </c>
      <c r="AN246" s="51">
        <f>1/(1+EXP(-AM246))</f>
        <v/>
      </c>
      <c r="AO246" s="52">
        <f>$BE$14*((AJ246)-$BD$5)/$BD$6+$BE$15*((AK246)-$BD$7)/$BD$8+$BE$16</f>
        <v/>
      </c>
      <c r="AP246" s="51">
        <f>1/(1+EXP(-AO246))</f>
        <v/>
      </c>
      <c r="AQ246" s="52">
        <f>$BF$14*((AJ246)-$BD$5)/$BD$6+$BF$15*((AK246)-$BD$7)/$BD$8+$BF$16</f>
        <v/>
      </c>
      <c r="AR246" s="51">
        <f>1/(1+EXP(-AQ246))</f>
        <v/>
      </c>
      <c r="AS246" s="52">
        <f>$BG$14*((AJ246)-$BD$5)/$BD$6+$BG$15*((AK246)-$BD$7)/$BD$8+$BG$16</f>
        <v/>
      </c>
      <c r="AT246" s="51">
        <f>1/(1+EXP(-AS246))</f>
        <v/>
      </c>
      <c r="AU246" s="52">
        <f>$BH$14*((AJ246)-$BD$5)/$BD$6+$BH$15*((AK246)-$BD$7)/$BD$8+$BH$16</f>
        <v/>
      </c>
      <c r="AV246" s="51">
        <f>1/(1+EXP(-AU246))</f>
        <v/>
      </c>
      <c r="AW246" s="52">
        <f>$BI$14*((AJ246)-$BD$5)/$BD$6+$BI$15*((AK246)-$BD$7)/$BD$8+$BI$16</f>
        <v/>
      </c>
      <c r="AX246" s="51">
        <f>1/(1+EXP(-AW246))</f>
        <v/>
      </c>
      <c r="AY246" s="52">
        <f>$BJ$14*((AJ246)-$BD$5)/$BD$6+$BJ$15*((AK246)-$BD$7)/$BD$8+$BJ$16</f>
        <v/>
      </c>
      <c r="AZ246" s="51">
        <f>1/(1+EXP(-AY246))</f>
        <v/>
      </c>
      <c r="BA246" s="52">
        <f>$BK$14*((AJ246)-$BD$5)/$BD$6+$BK$15*((AK246)-$BD$7)/$BD$8+$BK$16</f>
        <v/>
      </c>
      <c r="BB246" s="51">
        <f>1/(1+EXP(-BA246))</f>
        <v/>
      </c>
    </row>
    <row r="247" ht="15" customHeight="1" s="35">
      <c r="A247" s="48">
        <f>'4_Seq_Features'!A245</f>
        <v/>
      </c>
      <c r="B247" s="55">
        <f>'4_Seq_Features'!F245</f>
        <v/>
      </c>
      <c r="C247" s="48">
        <f>'4_Seq_Features'!E245</f>
        <v/>
      </c>
      <c r="D247" s="52">
        <f>$U$12*((B247)-$U$5)/$U$6+$U$13</f>
        <v/>
      </c>
      <c r="E247" s="51">
        <f>1/(1+EXP(-D247))</f>
        <v/>
      </c>
      <c r="F247" s="52">
        <f>$V$12*((B247)-$U$5)/$U$6+$V$13</f>
        <v/>
      </c>
      <c r="G247" s="51">
        <f>1/(1+EXP(-F247))</f>
        <v/>
      </c>
      <c r="H247" s="52">
        <f>$W$12*((B247)-$U$5)/$U$6+$W$13</f>
        <v/>
      </c>
      <c r="I247" s="51">
        <f>1/(1+EXP(-H247))</f>
        <v/>
      </c>
      <c r="J247" s="52">
        <f>$X$12*((B247)-$U$5)/$U$6+$X$13</f>
        <v/>
      </c>
      <c r="K247" s="51">
        <f>1/(1+EXP(-J247))</f>
        <v/>
      </c>
      <c r="L247" s="52">
        <f>$Y$12*((B247)-$U$5)/$U$6+$Y$13</f>
        <v/>
      </c>
      <c r="M247" s="51">
        <f>1/(1+EXP(-L247))</f>
        <v/>
      </c>
      <c r="N247" s="52">
        <f>$Z$12*((B247)-$U$5)/$U$6+$Z$13</f>
        <v/>
      </c>
      <c r="O247" s="51">
        <f>1/(1+EXP(-N247))</f>
        <v/>
      </c>
      <c r="P247" s="52">
        <f>$AA$12*((B247)-$U$5)/$U$6+$AA$13</f>
        <v/>
      </c>
      <c r="Q247" s="51">
        <f>1/(1+EXP(-P247))</f>
        <v/>
      </c>
      <c r="R247" s="52">
        <f>$AB$12*((B247)-$U$5)/$U$6+$AB$13</f>
        <v/>
      </c>
      <c r="S247" s="51">
        <f>1/(1+EXP(-R247))</f>
        <v/>
      </c>
      <c r="AI247" s="48">
        <f>'4_Seq_Features'!A245</f>
        <v/>
      </c>
      <c r="AJ247" s="55">
        <f>'4_Seq_Features'!G245</f>
        <v/>
      </c>
      <c r="AK247" s="55">
        <f>'4_Seq_Features'!H245</f>
        <v/>
      </c>
      <c r="AL247" s="48">
        <f>'4_Seq_Features'!E245</f>
        <v/>
      </c>
      <c r="AM247" s="52">
        <f>$BD$14*((AJ247)-$BD$5)/$BD$6+$BD$15*((AK247)-$BD$7)/$BD$8+$BD$16</f>
        <v/>
      </c>
      <c r="AN247" s="51">
        <f>1/(1+EXP(-AM247))</f>
        <v/>
      </c>
      <c r="AO247" s="52">
        <f>$BE$14*((AJ247)-$BD$5)/$BD$6+$BE$15*((AK247)-$BD$7)/$BD$8+$BE$16</f>
        <v/>
      </c>
      <c r="AP247" s="51">
        <f>1/(1+EXP(-AO247))</f>
        <v/>
      </c>
      <c r="AQ247" s="52">
        <f>$BF$14*((AJ247)-$BD$5)/$BD$6+$BF$15*((AK247)-$BD$7)/$BD$8+$BF$16</f>
        <v/>
      </c>
      <c r="AR247" s="51">
        <f>1/(1+EXP(-AQ247))</f>
        <v/>
      </c>
      <c r="AS247" s="52">
        <f>$BG$14*((AJ247)-$BD$5)/$BD$6+$BG$15*((AK247)-$BD$7)/$BD$8+$BG$16</f>
        <v/>
      </c>
      <c r="AT247" s="51">
        <f>1/(1+EXP(-AS247))</f>
        <v/>
      </c>
      <c r="AU247" s="52">
        <f>$BH$14*((AJ247)-$BD$5)/$BD$6+$BH$15*((AK247)-$BD$7)/$BD$8+$BH$16</f>
        <v/>
      </c>
      <c r="AV247" s="51">
        <f>1/(1+EXP(-AU247))</f>
        <v/>
      </c>
      <c r="AW247" s="52">
        <f>$BI$14*((AJ247)-$BD$5)/$BD$6+$BI$15*((AK247)-$BD$7)/$BD$8+$BI$16</f>
        <v/>
      </c>
      <c r="AX247" s="51">
        <f>1/(1+EXP(-AW247))</f>
        <v/>
      </c>
      <c r="AY247" s="52">
        <f>$BJ$14*((AJ247)-$BD$5)/$BD$6+$BJ$15*((AK247)-$BD$7)/$BD$8+$BJ$16</f>
        <v/>
      </c>
      <c r="AZ247" s="51">
        <f>1/(1+EXP(-AY247))</f>
        <v/>
      </c>
      <c r="BA247" s="52">
        <f>$BK$14*((AJ247)-$BD$5)/$BD$6+$BK$15*((AK247)-$BD$7)/$BD$8+$BK$16</f>
        <v/>
      </c>
      <c r="BB247" s="51">
        <f>1/(1+EXP(-BA247))</f>
        <v/>
      </c>
    </row>
    <row r="248" ht="15" customHeight="1" s="35">
      <c r="A248" s="48">
        <f>'4_Seq_Features'!A246</f>
        <v/>
      </c>
      <c r="B248" s="55">
        <f>'4_Seq_Features'!F246</f>
        <v/>
      </c>
      <c r="C248" s="48">
        <f>'4_Seq_Features'!E246</f>
        <v/>
      </c>
      <c r="D248" s="52">
        <f>$U$12*((B248)-$U$5)/$U$6+$U$13</f>
        <v/>
      </c>
      <c r="E248" s="51">
        <f>1/(1+EXP(-D248))</f>
        <v/>
      </c>
      <c r="F248" s="52">
        <f>$V$12*((B248)-$U$5)/$U$6+$V$13</f>
        <v/>
      </c>
      <c r="G248" s="51">
        <f>1/(1+EXP(-F248))</f>
        <v/>
      </c>
      <c r="H248" s="52">
        <f>$W$12*((B248)-$U$5)/$U$6+$W$13</f>
        <v/>
      </c>
      <c r="I248" s="51">
        <f>1/(1+EXP(-H248))</f>
        <v/>
      </c>
      <c r="J248" s="52">
        <f>$X$12*((B248)-$U$5)/$U$6+$X$13</f>
        <v/>
      </c>
      <c r="K248" s="51">
        <f>1/(1+EXP(-J248))</f>
        <v/>
      </c>
      <c r="L248" s="52">
        <f>$Y$12*((B248)-$U$5)/$U$6+$Y$13</f>
        <v/>
      </c>
      <c r="M248" s="51">
        <f>1/(1+EXP(-L248))</f>
        <v/>
      </c>
      <c r="N248" s="52">
        <f>$Z$12*((B248)-$U$5)/$U$6+$Z$13</f>
        <v/>
      </c>
      <c r="O248" s="51">
        <f>1/(1+EXP(-N248))</f>
        <v/>
      </c>
      <c r="P248" s="52">
        <f>$AA$12*((B248)-$U$5)/$U$6+$AA$13</f>
        <v/>
      </c>
      <c r="Q248" s="51">
        <f>1/(1+EXP(-P248))</f>
        <v/>
      </c>
      <c r="R248" s="52">
        <f>$AB$12*((B248)-$U$5)/$U$6+$AB$13</f>
        <v/>
      </c>
      <c r="S248" s="51">
        <f>1/(1+EXP(-R248))</f>
        <v/>
      </c>
      <c r="AI248" s="48">
        <f>'4_Seq_Features'!A246</f>
        <v/>
      </c>
      <c r="AJ248" s="55">
        <f>'4_Seq_Features'!G246</f>
        <v/>
      </c>
      <c r="AK248" s="55">
        <f>'4_Seq_Features'!H246</f>
        <v/>
      </c>
      <c r="AL248" s="48">
        <f>'4_Seq_Features'!E246</f>
        <v/>
      </c>
      <c r="AM248" s="52">
        <f>$BD$14*((AJ248)-$BD$5)/$BD$6+$BD$15*((AK248)-$BD$7)/$BD$8+$BD$16</f>
        <v/>
      </c>
      <c r="AN248" s="51">
        <f>1/(1+EXP(-AM248))</f>
        <v/>
      </c>
      <c r="AO248" s="52">
        <f>$BE$14*((AJ248)-$BD$5)/$BD$6+$BE$15*((AK248)-$BD$7)/$BD$8+$BE$16</f>
        <v/>
      </c>
      <c r="AP248" s="51">
        <f>1/(1+EXP(-AO248))</f>
        <v/>
      </c>
      <c r="AQ248" s="52">
        <f>$BF$14*((AJ248)-$BD$5)/$BD$6+$BF$15*((AK248)-$BD$7)/$BD$8+$BF$16</f>
        <v/>
      </c>
      <c r="AR248" s="51">
        <f>1/(1+EXP(-AQ248))</f>
        <v/>
      </c>
      <c r="AS248" s="52">
        <f>$BG$14*((AJ248)-$BD$5)/$BD$6+$BG$15*((AK248)-$BD$7)/$BD$8+$BG$16</f>
        <v/>
      </c>
      <c r="AT248" s="51">
        <f>1/(1+EXP(-AS248))</f>
        <v/>
      </c>
      <c r="AU248" s="52">
        <f>$BH$14*((AJ248)-$BD$5)/$BD$6+$BH$15*((AK248)-$BD$7)/$BD$8+$BH$16</f>
        <v/>
      </c>
      <c r="AV248" s="51">
        <f>1/(1+EXP(-AU248))</f>
        <v/>
      </c>
      <c r="AW248" s="52">
        <f>$BI$14*((AJ248)-$BD$5)/$BD$6+$BI$15*((AK248)-$BD$7)/$BD$8+$BI$16</f>
        <v/>
      </c>
      <c r="AX248" s="51">
        <f>1/(1+EXP(-AW248))</f>
        <v/>
      </c>
      <c r="AY248" s="52">
        <f>$BJ$14*((AJ248)-$BD$5)/$BD$6+$BJ$15*((AK248)-$BD$7)/$BD$8+$BJ$16</f>
        <v/>
      </c>
      <c r="AZ248" s="51">
        <f>1/(1+EXP(-AY248))</f>
        <v/>
      </c>
      <c r="BA248" s="52">
        <f>$BK$14*((AJ248)-$BD$5)/$BD$6+$BK$15*((AK248)-$BD$7)/$BD$8+$BK$16</f>
        <v/>
      </c>
      <c r="BB248" s="51">
        <f>1/(1+EXP(-BA248))</f>
        <v/>
      </c>
    </row>
    <row r="249" ht="15" customHeight="1" s="35">
      <c r="A249" s="48">
        <f>'4_Seq_Features'!A247</f>
        <v/>
      </c>
      <c r="B249" s="55">
        <f>'4_Seq_Features'!F247</f>
        <v/>
      </c>
      <c r="C249" s="48">
        <f>'4_Seq_Features'!E247</f>
        <v/>
      </c>
      <c r="D249" s="52">
        <f>$U$12*((B249)-$U$5)/$U$6+$U$13</f>
        <v/>
      </c>
      <c r="E249" s="51">
        <f>1/(1+EXP(-D249))</f>
        <v/>
      </c>
      <c r="F249" s="52">
        <f>$V$12*((B249)-$U$5)/$U$6+$V$13</f>
        <v/>
      </c>
      <c r="G249" s="51">
        <f>1/(1+EXP(-F249))</f>
        <v/>
      </c>
      <c r="H249" s="52">
        <f>$W$12*((B249)-$U$5)/$U$6+$W$13</f>
        <v/>
      </c>
      <c r="I249" s="51">
        <f>1/(1+EXP(-H249))</f>
        <v/>
      </c>
      <c r="J249" s="52">
        <f>$X$12*((B249)-$U$5)/$U$6+$X$13</f>
        <v/>
      </c>
      <c r="K249" s="51">
        <f>1/(1+EXP(-J249))</f>
        <v/>
      </c>
      <c r="L249" s="52">
        <f>$Y$12*((B249)-$U$5)/$U$6+$Y$13</f>
        <v/>
      </c>
      <c r="M249" s="51">
        <f>1/(1+EXP(-L249))</f>
        <v/>
      </c>
      <c r="N249" s="52">
        <f>$Z$12*((B249)-$U$5)/$U$6+$Z$13</f>
        <v/>
      </c>
      <c r="O249" s="51">
        <f>1/(1+EXP(-N249))</f>
        <v/>
      </c>
      <c r="P249" s="52">
        <f>$AA$12*((B249)-$U$5)/$U$6+$AA$13</f>
        <v/>
      </c>
      <c r="Q249" s="51">
        <f>1/(1+EXP(-P249))</f>
        <v/>
      </c>
      <c r="R249" s="52">
        <f>$AB$12*((B249)-$U$5)/$U$6+$AB$13</f>
        <v/>
      </c>
      <c r="S249" s="51">
        <f>1/(1+EXP(-R249))</f>
        <v/>
      </c>
      <c r="AI249" s="48">
        <f>'4_Seq_Features'!A247</f>
        <v/>
      </c>
      <c r="AJ249" s="55">
        <f>'4_Seq_Features'!G247</f>
        <v/>
      </c>
      <c r="AK249" s="55">
        <f>'4_Seq_Features'!H247</f>
        <v/>
      </c>
      <c r="AL249" s="48">
        <f>'4_Seq_Features'!E247</f>
        <v/>
      </c>
      <c r="AM249" s="52">
        <f>$BD$14*((AJ249)-$BD$5)/$BD$6+$BD$15*((AK249)-$BD$7)/$BD$8+$BD$16</f>
        <v/>
      </c>
      <c r="AN249" s="51">
        <f>1/(1+EXP(-AM249))</f>
        <v/>
      </c>
      <c r="AO249" s="52">
        <f>$BE$14*((AJ249)-$BD$5)/$BD$6+$BE$15*((AK249)-$BD$7)/$BD$8+$BE$16</f>
        <v/>
      </c>
      <c r="AP249" s="51">
        <f>1/(1+EXP(-AO249))</f>
        <v/>
      </c>
      <c r="AQ249" s="52">
        <f>$BF$14*((AJ249)-$BD$5)/$BD$6+$BF$15*((AK249)-$BD$7)/$BD$8+$BF$16</f>
        <v/>
      </c>
      <c r="AR249" s="51">
        <f>1/(1+EXP(-AQ249))</f>
        <v/>
      </c>
      <c r="AS249" s="52">
        <f>$BG$14*((AJ249)-$BD$5)/$BD$6+$BG$15*((AK249)-$BD$7)/$BD$8+$BG$16</f>
        <v/>
      </c>
      <c r="AT249" s="51">
        <f>1/(1+EXP(-AS249))</f>
        <v/>
      </c>
      <c r="AU249" s="52">
        <f>$BH$14*((AJ249)-$BD$5)/$BD$6+$BH$15*((AK249)-$BD$7)/$BD$8+$BH$16</f>
        <v/>
      </c>
      <c r="AV249" s="51">
        <f>1/(1+EXP(-AU249))</f>
        <v/>
      </c>
      <c r="AW249" s="52">
        <f>$BI$14*((AJ249)-$BD$5)/$BD$6+$BI$15*((AK249)-$BD$7)/$BD$8+$BI$16</f>
        <v/>
      </c>
      <c r="AX249" s="51">
        <f>1/(1+EXP(-AW249))</f>
        <v/>
      </c>
      <c r="AY249" s="52">
        <f>$BJ$14*((AJ249)-$BD$5)/$BD$6+$BJ$15*((AK249)-$BD$7)/$BD$8+$BJ$16</f>
        <v/>
      </c>
      <c r="AZ249" s="51">
        <f>1/(1+EXP(-AY249))</f>
        <v/>
      </c>
      <c r="BA249" s="52">
        <f>$BK$14*((AJ249)-$BD$5)/$BD$6+$BK$15*((AK249)-$BD$7)/$BD$8+$BK$16</f>
        <v/>
      </c>
      <c r="BB249" s="51">
        <f>1/(1+EXP(-BA249))</f>
        <v/>
      </c>
    </row>
    <row r="250" ht="15" customHeight="1" s="35">
      <c r="A250" s="48">
        <f>'4_Seq_Features'!A248</f>
        <v/>
      </c>
      <c r="B250" s="55">
        <f>'4_Seq_Features'!F248</f>
        <v/>
      </c>
      <c r="C250" s="48">
        <f>'4_Seq_Features'!E248</f>
        <v/>
      </c>
      <c r="D250" s="52">
        <f>$U$12*((B250)-$U$5)/$U$6+$U$13</f>
        <v/>
      </c>
      <c r="E250" s="51">
        <f>1/(1+EXP(-D250))</f>
        <v/>
      </c>
      <c r="F250" s="52">
        <f>$V$12*((B250)-$U$5)/$U$6+$V$13</f>
        <v/>
      </c>
      <c r="G250" s="51">
        <f>1/(1+EXP(-F250))</f>
        <v/>
      </c>
      <c r="H250" s="52">
        <f>$W$12*((B250)-$U$5)/$U$6+$W$13</f>
        <v/>
      </c>
      <c r="I250" s="51">
        <f>1/(1+EXP(-H250))</f>
        <v/>
      </c>
      <c r="J250" s="52">
        <f>$X$12*((B250)-$U$5)/$U$6+$X$13</f>
        <v/>
      </c>
      <c r="K250" s="51">
        <f>1/(1+EXP(-J250))</f>
        <v/>
      </c>
      <c r="L250" s="52">
        <f>$Y$12*((B250)-$U$5)/$U$6+$Y$13</f>
        <v/>
      </c>
      <c r="M250" s="51">
        <f>1/(1+EXP(-L250))</f>
        <v/>
      </c>
      <c r="N250" s="52">
        <f>$Z$12*((B250)-$U$5)/$U$6+$Z$13</f>
        <v/>
      </c>
      <c r="O250" s="51">
        <f>1/(1+EXP(-N250))</f>
        <v/>
      </c>
      <c r="P250" s="52">
        <f>$AA$12*((B250)-$U$5)/$U$6+$AA$13</f>
        <v/>
      </c>
      <c r="Q250" s="51">
        <f>1/(1+EXP(-P250))</f>
        <v/>
      </c>
      <c r="R250" s="52">
        <f>$AB$12*((B250)-$U$5)/$U$6+$AB$13</f>
        <v/>
      </c>
      <c r="S250" s="51">
        <f>1/(1+EXP(-R250))</f>
        <v/>
      </c>
      <c r="AI250" s="48">
        <f>'4_Seq_Features'!A248</f>
        <v/>
      </c>
      <c r="AJ250" s="55">
        <f>'4_Seq_Features'!G248</f>
        <v/>
      </c>
      <c r="AK250" s="55">
        <f>'4_Seq_Features'!H248</f>
        <v/>
      </c>
      <c r="AL250" s="48">
        <f>'4_Seq_Features'!E248</f>
        <v/>
      </c>
      <c r="AM250" s="52">
        <f>$BD$14*((AJ250)-$BD$5)/$BD$6+$BD$15*((AK250)-$BD$7)/$BD$8+$BD$16</f>
        <v/>
      </c>
      <c r="AN250" s="51">
        <f>1/(1+EXP(-AM250))</f>
        <v/>
      </c>
      <c r="AO250" s="52">
        <f>$BE$14*((AJ250)-$BD$5)/$BD$6+$BE$15*((AK250)-$BD$7)/$BD$8+$BE$16</f>
        <v/>
      </c>
      <c r="AP250" s="51">
        <f>1/(1+EXP(-AO250))</f>
        <v/>
      </c>
      <c r="AQ250" s="52">
        <f>$BF$14*((AJ250)-$BD$5)/$BD$6+$BF$15*((AK250)-$BD$7)/$BD$8+$BF$16</f>
        <v/>
      </c>
      <c r="AR250" s="51">
        <f>1/(1+EXP(-AQ250))</f>
        <v/>
      </c>
      <c r="AS250" s="52">
        <f>$BG$14*((AJ250)-$BD$5)/$BD$6+$BG$15*((AK250)-$BD$7)/$BD$8+$BG$16</f>
        <v/>
      </c>
      <c r="AT250" s="51">
        <f>1/(1+EXP(-AS250))</f>
        <v/>
      </c>
      <c r="AU250" s="52">
        <f>$BH$14*((AJ250)-$BD$5)/$BD$6+$BH$15*((AK250)-$BD$7)/$BD$8+$BH$16</f>
        <v/>
      </c>
      <c r="AV250" s="51">
        <f>1/(1+EXP(-AU250))</f>
        <v/>
      </c>
      <c r="AW250" s="52">
        <f>$BI$14*((AJ250)-$BD$5)/$BD$6+$BI$15*((AK250)-$BD$7)/$BD$8+$BI$16</f>
        <v/>
      </c>
      <c r="AX250" s="51">
        <f>1/(1+EXP(-AW250))</f>
        <v/>
      </c>
      <c r="AY250" s="52">
        <f>$BJ$14*((AJ250)-$BD$5)/$BD$6+$BJ$15*((AK250)-$BD$7)/$BD$8+$BJ$16</f>
        <v/>
      </c>
      <c r="AZ250" s="51">
        <f>1/(1+EXP(-AY250))</f>
        <v/>
      </c>
      <c r="BA250" s="52">
        <f>$BK$14*((AJ250)-$BD$5)/$BD$6+$BK$15*((AK250)-$BD$7)/$BD$8+$BK$16</f>
        <v/>
      </c>
      <c r="BB250" s="51">
        <f>1/(1+EXP(-BA250))</f>
        <v/>
      </c>
    </row>
    <row r="251" ht="15" customHeight="1" s="35">
      <c r="A251" s="48">
        <f>'4_Seq_Features'!A249</f>
        <v/>
      </c>
      <c r="B251" s="55">
        <f>'4_Seq_Features'!F249</f>
        <v/>
      </c>
      <c r="C251" s="48">
        <f>'4_Seq_Features'!E249</f>
        <v/>
      </c>
      <c r="D251" s="52">
        <f>$U$12*((B251)-$U$5)/$U$6+$U$13</f>
        <v/>
      </c>
      <c r="E251" s="51">
        <f>1/(1+EXP(-D251))</f>
        <v/>
      </c>
      <c r="F251" s="52">
        <f>$V$12*((B251)-$U$5)/$U$6+$V$13</f>
        <v/>
      </c>
      <c r="G251" s="51">
        <f>1/(1+EXP(-F251))</f>
        <v/>
      </c>
      <c r="H251" s="52">
        <f>$W$12*((B251)-$U$5)/$U$6+$W$13</f>
        <v/>
      </c>
      <c r="I251" s="51">
        <f>1/(1+EXP(-H251))</f>
        <v/>
      </c>
      <c r="J251" s="52">
        <f>$X$12*((B251)-$U$5)/$U$6+$X$13</f>
        <v/>
      </c>
      <c r="K251" s="51">
        <f>1/(1+EXP(-J251))</f>
        <v/>
      </c>
      <c r="L251" s="52">
        <f>$Y$12*((B251)-$U$5)/$U$6+$Y$13</f>
        <v/>
      </c>
      <c r="M251" s="51">
        <f>1/(1+EXP(-L251))</f>
        <v/>
      </c>
      <c r="N251" s="52">
        <f>$Z$12*((B251)-$U$5)/$U$6+$Z$13</f>
        <v/>
      </c>
      <c r="O251" s="51">
        <f>1/(1+EXP(-N251))</f>
        <v/>
      </c>
      <c r="P251" s="52">
        <f>$AA$12*((B251)-$U$5)/$U$6+$AA$13</f>
        <v/>
      </c>
      <c r="Q251" s="51">
        <f>1/(1+EXP(-P251))</f>
        <v/>
      </c>
      <c r="R251" s="52">
        <f>$AB$12*((B251)-$U$5)/$U$6+$AB$13</f>
        <v/>
      </c>
      <c r="S251" s="51">
        <f>1/(1+EXP(-R251))</f>
        <v/>
      </c>
      <c r="AI251" s="48">
        <f>'4_Seq_Features'!A249</f>
        <v/>
      </c>
      <c r="AJ251" s="55">
        <f>'4_Seq_Features'!G249</f>
        <v/>
      </c>
      <c r="AK251" s="55">
        <f>'4_Seq_Features'!H249</f>
        <v/>
      </c>
      <c r="AL251" s="48">
        <f>'4_Seq_Features'!E249</f>
        <v/>
      </c>
      <c r="AM251" s="52">
        <f>$BD$14*((AJ251)-$BD$5)/$BD$6+$BD$15*((AK251)-$BD$7)/$BD$8+$BD$16</f>
        <v/>
      </c>
      <c r="AN251" s="51">
        <f>1/(1+EXP(-AM251))</f>
        <v/>
      </c>
      <c r="AO251" s="52">
        <f>$BE$14*((AJ251)-$BD$5)/$BD$6+$BE$15*((AK251)-$BD$7)/$BD$8+$BE$16</f>
        <v/>
      </c>
      <c r="AP251" s="51">
        <f>1/(1+EXP(-AO251))</f>
        <v/>
      </c>
      <c r="AQ251" s="52">
        <f>$BF$14*((AJ251)-$BD$5)/$BD$6+$BF$15*((AK251)-$BD$7)/$BD$8+$BF$16</f>
        <v/>
      </c>
      <c r="AR251" s="51">
        <f>1/(1+EXP(-AQ251))</f>
        <v/>
      </c>
      <c r="AS251" s="52">
        <f>$BG$14*((AJ251)-$BD$5)/$BD$6+$BG$15*((AK251)-$BD$7)/$BD$8+$BG$16</f>
        <v/>
      </c>
      <c r="AT251" s="51">
        <f>1/(1+EXP(-AS251))</f>
        <v/>
      </c>
      <c r="AU251" s="52">
        <f>$BH$14*((AJ251)-$BD$5)/$BD$6+$BH$15*((AK251)-$BD$7)/$BD$8+$BH$16</f>
        <v/>
      </c>
      <c r="AV251" s="51">
        <f>1/(1+EXP(-AU251))</f>
        <v/>
      </c>
      <c r="AW251" s="52">
        <f>$BI$14*((AJ251)-$BD$5)/$BD$6+$BI$15*((AK251)-$BD$7)/$BD$8+$BI$16</f>
        <v/>
      </c>
      <c r="AX251" s="51">
        <f>1/(1+EXP(-AW251))</f>
        <v/>
      </c>
      <c r="AY251" s="52">
        <f>$BJ$14*((AJ251)-$BD$5)/$BD$6+$BJ$15*((AK251)-$BD$7)/$BD$8+$BJ$16</f>
        <v/>
      </c>
      <c r="AZ251" s="51">
        <f>1/(1+EXP(-AY251))</f>
        <v/>
      </c>
      <c r="BA251" s="52">
        <f>$BK$14*((AJ251)-$BD$5)/$BD$6+$BK$15*((AK251)-$BD$7)/$BD$8+$BK$16</f>
        <v/>
      </c>
      <c r="BB251" s="51">
        <f>1/(1+EXP(-BA251))</f>
        <v/>
      </c>
    </row>
    <row r="252" ht="15" customHeight="1" s="35">
      <c r="A252" s="48">
        <f>'4_Seq_Features'!A250</f>
        <v/>
      </c>
      <c r="B252" s="55">
        <f>'4_Seq_Features'!F250</f>
        <v/>
      </c>
      <c r="C252" s="48">
        <f>'4_Seq_Features'!E250</f>
        <v/>
      </c>
      <c r="D252" s="52">
        <f>$U$12*((B252)-$U$5)/$U$6+$U$13</f>
        <v/>
      </c>
      <c r="E252" s="51">
        <f>1/(1+EXP(-D252))</f>
        <v/>
      </c>
      <c r="F252" s="52">
        <f>$V$12*((B252)-$U$5)/$U$6+$V$13</f>
        <v/>
      </c>
      <c r="G252" s="51">
        <f>1/(1+EXP(-F252))</f>
        <v/>
      </c>
      <c r="H252" s="52">
        <f>$W$12*((B252)-$U$5)/$U$6+$W$13</f>
        <v/>
      </c>
      <c r="I252" s="51">
        <f>1/(1+EXP(-H252))</f>
        <v/>
      </c>
      <c r="J252" s="52">
        <f>$X$12*((B252)-$U$5)/$U$6+$X$13</f>
        <v/>
      </c>
      <c r="K252" s="51">
        <f>1/(1+EXP(-J252))</f>
        <v/>
      </c>
      <c r="L252" s="52">
        <f>$Y$12*((B252)-$U$5)/$U$6+$Y$13</f>
        <v/>
      </c>
      <c r="M252" s="51">
        <f>1/(1+EXP(-L252))</f>
        <v/>
      </c>
      <c r="N252" s="52">
        <f>$Z$12*((B252)-$U$5)/$U$6+$Z$13</f>
        <v/>
      </c>
      <c r="O252" s="51">
        <f>1/(1+EXP(-N252))</f>
        <v/>
      </c>
      <c r="P252" s="52">
        <f>$AA$12*((B252)-$U$5)/$U$6+$AA$13</f>
        <v/>
      </c>
      <c r="Q252" s="51">
        <f>1/(1+EXP(-P252))</f>
        <v/>
      </c>
      <c r="R252" s="52">
        <f>$AB$12*((B252)-$U$5)/$U$6+$AB$13</f>
        <v/>
      </c>
      <c r="S252" s="51">
        <f>1/(1+EXP(-R252))</f>
        <v/>
      </c>
      <c r="AI252" s="48">
        <f>'4_Seq_Features'!A250</f>
        <v/>
      </c>
      <c r="AJ252" s="55">
        <f>'4_Seq_Features'!G250</f>
        <v/>
      </c>
      <c r="AK252" s="55">
        <f>'4_Seq_Features'!H250</f>
        <v/>
      </c>
      <c r="AL252" s="48">
        <f>'4_Seq_Features'!E250</f>
        <v/>
      </c>
      <c r="AM252" s="52">
        <f>$BD$14*((AJ252)-$BD$5)/$BD$6+$BD$15*((AK252)-$BD$7)/$BD$8+$BD$16</f>
        <v/>
      </c>
      <c r="AN252" s="51">
        <f>1/(1+EXP(-AM252))</f>
        <v/>
      </c>
      <c r="AO252" s="52">
        <f>$BE$14*((AJ252)-$BD$5)/$BD$6+$BE$15*((AK252)-$BD$7)/$BD$8+$BE$16</f>
        <v/>
      </c>
      <c r="AP252" s="51">
        <f>1/(1+EXP(-AO252))</f>
        <v/>
      </c>
      <c r="AQ252" s="52">
        <f>$BF$14*((AJ252)-$BD$5)/$BD$6+$BF$15*((AK252)-$BD$7)/$BD$8+$BF$16</f>
        <v/>
      </c>
      <c r="AR252" s="51">
        <f>1/(1+EXP(-AQ252))</f>
        <v/>
      </c>
      <c r="AS252" s="52">
        <f>$BG$14*((AJ252)-$BD$5)/$BD$6+$BG$15*((AK252)-$BD$7)/$BD$8+$BG$16</f>
        <v/>
      </c>
      <c r="AT252" s="51">
        <f>1/(1+EXP(-AS252))</f>
        <v/>
      </c>
      <c r="AU252" s="52">
        <f>$BH$14*((AJ252)-$BD$5)/$BD$6+$BH$15*((AK252)-$BD$7)/$BD$8+$BH$16</f>
        <v/>
      </c>
      <c r="AV252" s="51">
        <f>1/(1+EXP(-AU252))</f>
        <v/>
      </c>
      <c r="AW252" s="52">
        <f>$BI$14*((AJ252)-$BD$5)/$BD$6+$BI$15*((AK252)-$BD$7)/$BD$8+$BI$16</f>
        <v/>
      </c>
      <c r="AX252" s="51">
        <f>1/(1+EXP(-AW252))</f>
        <v/>
      </c>
      <c r="AY252" s="52">
        <f>$BJ$14*((AJ252)-$BD$5)/$BD$6+$BJ$15*((AK252)-$BD$7)/$BD$8+$BJ$16</f>
        <v/>
      </c>
      <c r="AZ252" s="51">
        <f>1/(1+EXP(-AY252))</f>
        <v/>
      </c>
      <c r="BA252" s="52">
        <f>$BK$14*((AJ252)-$BD$5)/$BD$6+$BK$15*((AK252)-$BD$7)/$BD$8+$BK$16</f>
        <v/>
      </c>
      <c r="BB252" s="51">
        <f>1/(1+EXP(-BA252))</f>
        <v/>
      </c>
    </row>
    <row r="253" ht="15" customHeight="1" s="35">
      <c r="A253" s="48">
        <f>'4_Seq_Features'!A251</f>
        <v/>
      </c>
      <c r="B253" s="55">
        <f>'4_Seq_Features'!F251</f>
        <v/>
      </c>
      <c r="C253" s="48">
        <f>'4_Seq_Features'!E251</f>
        <v/>
      </c>
      <c r="D253" s="52">
        <f>$U$12*((B253)-$U$5)/$U$6+$U$13</f>
        <v/>
      </c>
      <c r="E253" s="51">
        <f>1/(1+EXP(-D253))</f>
        <v/>
      </c>
      <c r="F253" s="52">
        <f>$V$12*((B253)-$U$5)/$U$6+$V$13</f>
        <v/>
      </c>
      <c r="G253" s="51">
        <f>1/(1+EXP(-F253))</f>
        <v/>
      </c>
      <c r="H253" s="52">
        <f>$W$12*((B253)-$U$5)/$U$6+$W$13</f>
        <v/>
      </c>
      <c r="I253" s="51">
        <f>1/(1+EXP(-H253))</f>
        <v/>
      </c>
      <c r="J253" s="52">
        <f>$X$12*((B253)-$U$5)/$U$6+$X$13</f>
        <v/>
      </c>
      <c r="K253" s="51">
        <f>1/(1+EXP(-J253))</f>
        <v/>
      </c>
      <c r="L253" s="52">
        <f>$Y$12*((B253)-$U$5)/$U$6+$Y$13</f>
        <v/>
      </c>
      <c r="M253" s="51">
        <f>1/(1+EXP(-L253))</f>
        <v/>
      </c>
      <c r="N253" s="52">
        <f>$Z$12*((B253)-$U$5)/$U$6+$Z$13</f>
        <v/>
      </c>
      <c r="O253" s="51">
        <f>1/(1+EXP(-N253))</f>
        <v/>
      </c>
      <c r="P253" s="52">
        <f>$AA$12*((B253)-$U$5)/$U$6+$AA$13</f>
        <v/>
      </c>
      <c r="Q253" s="51">
        <f>1/(1+EXP(-P253))</f>
        <v/>
      </c>
      <c r="R253" s="52">
        <f>$AB$12*((B253)-$U$5)/$U$6+$AB$13</f>
        <v/>
      </c>
      <c r="S253" s="51">
        <f>1/(1+EXP(-R253))</f>
        <v/>
      </c>
      <c r="AI253" s="48">
        <f>'4_Seq_Features'!A251</f>
        <v/>
      </c>
      <c r="AJ253" s="55">
        <f>'4_Seq_Features'!G251</f>
        <v/>
      </c>
      <c r="AK253" s="55">
        <f>'4_Seq_Features'!H251</f>
        <v/>
      </c>
      <c r="AL253" s="48">
        <f>'4_Seq_Features'!E251</f>
        <v/>
      </c>
      <c r="AM253" s="52">
        <f>$BD$14*((AJ253)-$BD$5)/$BD$6+$BD$15*((AK253)-$BD$7)/$BD$8+$BD$16</f>
        <v/>
      </c>
      <c r="AN253" s="51">
        <f>1/(1+EXP(-AM253))</f>
        <v/>
      </c>
      <c r="AO253" s="52">
        <f>$BE$14*((AJ253)-$BD$5)/$BD$6+$BE$15*((AK253)-$BD$7)/$BD$8+$BE$16</f>
        <v/>
      </c>
      <c r="AP253" s="51">
        <f>1/(1+EXP(-AO253))</f>
        <v/>
      </c>
      <c r="AQ253" s="52">
        <f>$BF$14*((AJ253)-$BD$5)/$BD$6+$BF$15*((AK253)-$BD$7)/$BD$8+$BF$16</f>
        <v/>
      </c>
      <c r="AR253" s="51">
        <f>1/(1+EXP(-AQ253))</f>
        <v/>
      </c>
      <c r="AS253" s="52">
        <f>$BG$14*((AJ253)-$BD$5)/$BD$6+$BG$15*((AK253)-$BD$7)/$BD$8+$BG$16</f>
        <v/>
      </c>
      <c r="AT253" s="51">
        <f>1/(1+EXP(-AS253))</f>
        <v/>
      </c>
      <c r="AU253" s="52">
        <f>$BH$14*((AJ253)-$BD$5)/$BD$6+$BH$15*((AK253)-$BD$7)/$BD$8+$BH$16</f>
        <v/>
      </c>
      <c r="AV253" s="51">
        <f>1/(1+EXP(-AU253))</f>
        <v/>
      </c>
      <c r="AW253" s="52">
        <f>$BI$14*((AJ253)-$BD$5)/$BD$6+$BI$15*((AK253)-$BD$7)/$BD$8+$BI$16</f>
        <v/>
      </c>
      <c r="AX253" s="51">
        <f>1/(1+EXP(-AW253))</f>
        <v/>
      </c>
      <c r="AY253" s="52">
        <f>$BJ$14*((AJ253)-$BD$5)/$BD$6+$BJ$15*((AK253)-$BD$7)/$BD$8+$BJ$16</f>
        <v/>
      </c>
      <c r="AZ253" s="51">
        <f>1/(1+EXP(-AY253))</f>
        <v/>
      </c>
      <c r="BA253" s="52">
        <f>$BK$14*((AJ253)-$BD$5)/$BD$6+$BK$15*((AK253)-$BD$7)/$BD$8+$BK$16</f>
        <v/>
      </c>
      <c r="BB253" s="51">
        <f>1/(1+EXP(-BA253))</f>
        <v/>
      </c>
    </row>
    <row r="254" ht="15" customHeight="1" s="35">
      <c r="A254" s="48">
        <f>'4_Seq_Features'!A252</f>
        <v/>
      </c>
      <c r="B254" s="55">
        <f>'4_Seq_Features'!F252</f>
        <v/>
      </c>
      <c r="C254" s="48">
        <f>'4_Seq_Features'!E252</f>
        <v/>
      </c>
      <c r="D254" s="52">
        <f>$U$12*((B254)-$U$5)/$U$6+$U$13</f>
        <v/>
      </c>
      <c r="E254" s="51">
        <f>1/(1+EXP(-D254))</f>
        <v/>
      </c>
      <c r="F254" s="52">
        <f>$V$12*((B254)-$U$5)/$U$6+$V$13</f>
        <v/>
      </c>
      <c r="G254" s="51">
        <f>1/(1+EXP(-F254))</f>
        <v/>
      </c>
      <c r="H254" s="52">
        <f>$W$12*((B254)-$U$5)/$U$6+$W$13</f>
        <v/>
      </c>
      <c r="I254" s="51">
        <f>1/(1+EXP(-H254))</f>
        <v/>
      </c>
      <c r="J254" s="52">
        <f>$X$12*((B254)-$U$5)/$U$6+$X$13</f>
        <v/>
      </c>
      <c r="K254" s="51">
        <f>1/(1+EXP(-J254))</f>
        <v/>
      </c>
      <c r="L254" s="52">
        <f>$Y$12*((B254)-$U$5)/$U$6+$Y$13</f>
        <v/>
      </c>
      <c r="M254" s="51">
        <f>1/(1+EXP(-L254))</f>
        <v/>
      </c>
      <c r="N254" s="52">
        <f>$Z$12*((B254)-$U$5)/$U$6+$Z$13</f>
        <v/>
      </c>
      <c r="O254" s="51">
        <f>1/(1+EXP(-N254))</f>
        <v/>
      </c>
      <c r="P254" s="52">
        <f>$AA$12*((B254)-$U$5)/$U$6+$AA$13</f>
        <v/>
      </c>
      <c r="Q254" s="51">
        <f>1/(1+EXP(-P254))</f>
        <v/>
      </c>
      <c r="R254" s="52">
        <f>$AB$12*((B254)-$U$5)/$U$6+$AB$13</f>
        <v/>
      </c>
      <c r="S254" s="51">
        <f>1/(1+EXP(-R254))</f>
        <v/>
      </c>
      <c r="AI254" s="48">
        <f>'4_Seq_Features'!A252</f>
        <v/>
      </c>
      <c r="AJ254" s="55">
        <f>'4_Seq_Features'!G252</f>
        <v/>
      </c>
      <c r="AK254" s="55">
        <f>'4_Seq_Features'!H252</f>
        <v/>
      </c>
      <c r="AL254" s="48">
        <f>'4_Seq_Features'!E252</f>
        <v/>
      </c>
      <c r="AM254" s="52">
        <f>$BD$14*((AJ254)-$BD$5)/$BD$6+$BD$15*((AK254)-$BD$7)/$BD$8+$BD$16</f>
        <v/>
      </c>
      <c r="AN254" s="51">
        <f>1/(1+EXP(-AM254))</f>
        <v/>
      </c>
      <c r="AO254" s="52">
        <f>$BE$14*((AJ254)-$BD$5)/$BD$6+$BE$15*((AK254)-$BD$7)/$BD$8+$BE$16</f>
        <v/>
      </c>
      <c r="AP254" s="51">
        <f>1/(1+EXP(-AO254))</f>
        <v/>
      </c>
      <c r="AQ254" s="52">
        <f>$BF$14*((AJ254)-$BD$5)/$BD$6+$BF$15*((AK254)-$BD$7)/$BD$8+$BF$16</f>
        <v/>
      </c>
      <c r="AR254" s="51">
        <f>1/(1+EXP(-AQ254))</f>
        <v/>
      </c>
      <c r="AS254" s="52">
        <f>$BG$14*((AJ254)-$BD$5)/$BD$6+$BG$15*((AK254)-$BD$7)/$BD$8+$BG$16</f>
        <v/>
      </c>
      <c r="AT254" s="51">
        <f>1/(1+EXP(-AS254))</f>
        <v/>
      </c>
      <c r="AU254" s="52">
        <f>$BH$14*((AJ254)-$BD$5)/$BD$6+$BH$15*((AK254)-$BD$7)/$BD$8+$BH$16</f>
        <v/>
      </c>
      <c r="AV254" s="51">
        <f>1/(1+EXP(-AU254))</f>
        <v/>
      </c>
      <c r="AW254" s="52">
        <f>$BI$14*((AJ254)-$BD$5)/$BD$6+$BI$15*((AK254)-$BD$7)/$BD$8+$BI$16</f>
        <v/>
      </c>
      <c r="AX254" s="51">
        <f>1/(1+EXP(-AW254))</f>
        <v/>
      </c>
      <c r="AY254" s="52">
        <f>$BJ$14*((AJ254)-$BD$5)/$BD$6+$BJ$15*((AK254)-$BD$7)/$BD$8+$BJ$16</f>
        <v/>
      </c>
      <c r="AZ254" s="51">
        <f>1/(1+EXP(-AY254))</f>
        <v/>
      </c>
      <c r="BA254" s="52">
        <f>$BK$14*((AJ254)-$BD$5)/$BD$6+$BK$15*((AK254)-$BD$7)/$BD$8+$BK$16</f>
        <v/>
      </c>
      <c r="BB254" s="51">
        <f>1/(1+EXP(-BA254))</f>
        <v/>
      </c>
    </row>
    <row r="255" ht="15" customHeight="1" s="35">
      <c r="A255" s="48">
        <f>'4_Seq_Features'!A253</f>
        <v/>
      </c>
      <c r="B255" s="55">
        <f>'4_Seq_Features'!F253</f>
        <v/>
      </c>
      <c r="C255" s="48">
        <f>'4_Seq_Features'!E253</f>
        <v/>
      </c>
      <c r="D255" s="52">
        <f>$U$12*((B255)-$U$5)/$U$6+$U$13</f>
        <v/>
      </c>
      <c r="E255" s="51">
        <f>1/(1+EXP(-D255))</f>
        <v/>
      </c>
      <c r="F255" s="52">
        <f>$V$12*((B255)-$U$5)/$U$6+$V$13</f>
        <v/>
      </c>
      <c r="G255" s="51">
        <f>1/(1+EXP(-F255))</f>
        <v/>
      </c>
      <c r="H255" s="52">
        <f>$W$12*((B255)-$U$5)/$U$6+$W$13</f>
        <v/>
      </c>
      <c r="I255" s="51">
        <f>1/(1+EXP(-H255))</f>
        <v/>
      </c>
      <c r="J255" s="52">
        <f>$X$12*((B255)-$U$5)/$U$6+$X$13</f>
        <v/>
      </c>
      <c r="K255" s="51">
        <f>1/(1+EXP(-J255))</f>
        <v/>
      </c>
      <c r="L255" s="52">
        <f>$Y$12*((B255)-$U$5)/$U$6+$Y$13</f>
        <v/>
      </c>
      <c r="M255" s="51">
        <f>1/(1+EXP(-L255))</f>
        <v/>
      </c>
      <c r="N255" s="52">
        <f>$Z$12*((B255)-$U$5)/$U$6+$Z$13</f>
        <v/>
      </c>
      <c r="O255" s="51">
        <f>1/(1+EXP(-N255))</f>
        <v/>
      </c>
      <c r="P255" s="52">
        <f>$AA$12*((B255)-$U$5)/$U$6+$AA$13</f>
        <v/>
      </c>
      <c r="Q255" s="51">
        <f>1/(1+EXP(-P255))</f>
        <v/>
      </c>
      <c r="R255" s="52">
        <f>$AB$12*((B255)-$U$5)/$U$6+$AB$13</f>
        <v/>
      </c>
      <c r="S255" s="51">
        <f>1/(1+EXP(-R255))</f>
        <v/>
      </c>
      <c r="AI255" s="48">
        <f>'4_Seq_Features'!A253</f>
        <v/>
      </c>
      <c r="AJ255" s="55">
        <f>'4_Seq_Features'!G253</f>
        <v/>
      </c>
      <c r="AK255" s="55">
        <f>'4_Seq_Features'!H253</f>
        <v/>
      </c>
      <c r="AL255" s="48">
        <f>'4_Seq_Features'!E253</f>
        <v/>
      </c>
      <c r="AM255" s="52">
        <f>$BD$14*((AJ255)-$BD$5)/$BD$6+$BD$15*((AK255)-$BD$7)/$BD$8+$BD$16</f>
        <v/>
      </c>
      <c r="AN255" s="51">
        <f>1/(1+EXP(-AM255))</f>
        <v/>
      </c>
      <c r="AO255" s="52">
        <f>$BE$14*((AJ255)-$BD$5)/$BD$6+$BE$15*((AK255)-$BD$7)/$BD$8+$BE$16</f>
        <v/>
      </c>
      <c r="AP255" s="51">
        <f>1/(1+EXP(-AO255))</f>
        <v/>
      </c>
      <c r="AQ255" s="52">
        <f>$BF$14*((AJ255)-$BD$5)/$BD$6+$BF$15*((AK255)-$BD$7)/$BD$8+$BF$16</f>
        <v/>
      </c>
      <c r="AR255" s="51">
        <f>1/(1+EXP(-AQ255))</f>
        <v/>
      </c>
      <c r="AS255" s="52">
        <f>$BG$14*((AJ255)-$BD$5)/$BD$6+$BG$15*((AK255)-$BD$7)/$BD$8+$BG$16</f>
        <v/>
      </c>
      <c r="AT255" s="51">
        <f>1/(1+EXP(-AS255))</f>
        <v/>
      </c>
      <c r="AU255" s="52">
        <f>$BH$14*((AJ255)-$BD$5)/$BD$6+$BH$15*((AK255)-$BD$7)/$BD$8+$BH$16</f>
        <v/>
      </c>
      <c r="AV255" s="51">
        <f>1/(1+EXP(-AU255))</f>
        <v/>
      </c>
      <c r="AW255" s="52">
        <f>$BI$14*((AJ255)-$BD$5)/$BD$6+$BI$15*((AK255)-$BD$7)/$BD$8+$BI$16</f>
        <v/>
      </c>
      <c r="AX255" s="51">
        <f>1/(1+EXP(-AW255))</f>
        <v/>
      </c>
      <c r="AY255" s="52">
        <f>$BJ$14*((AJ255)-$BD$5)/$BD$6+$BJ$15*((AK255)-$BD$7)/$BD$8+$BJ$16</f>
        <v/>
      </c>
      <c r="AZ255" s="51">
        <f>1/(1+EXP(-AY255))</f>
        <v/>
      </c>
      <c r="BA255" s="52">
        <f>$BK$14*((AJ255)-$BD$5)/$BD$6+$BK$15*((AK255)-$BD$7)/$BD$8+$BK$16</f>
        <v/>
      </c>
      <c r="BB255" s="51">
        <f>1/(1+EXP(-BA255))</f>
        <v/>
      </c>
    </row>
    <row r="256" ht="15" customHeight="1" s="35">
      <c r="A256" s="48">
        <f>'4_Seq_Features'!A254</f>
        <v/>
      </c>
      <c r="B256" s="55">
        <f>'4_Seq_Features'!F254</f>
        <v/>
      </c>
      <c r="C256" s="48">
        <f>'4_Seq_Features'!E254</f>
        <v/>
      </c>
      <c r="D256" s="52">
        <f>$U$12*((B256)-$U$5)/$U$6+$U$13</f>
        <v/>
      </c>
      <c r="E256" s="51">
        <f>1/(1+EXP(-D256))</f>
        <v/>
      </c>
      <c r="F256" s="52">
        <f>$V$12*((B256)-$U$5)/$U$6+$V$13</f>
        <v/>
      </c>
      <c r="G256" s="51">
        <f>1/(1+EXP(-F256))</f>
        <v/>
      </c>
      <c r="H256" s="52">
        <f>$W$12*((B256)-$U$5)/$U$6+$W$13</f>
        <v/>
      </c>
      <c r="I256" s="51">
        <f>1/(1+EXP(-H256))</f>
        <v/>
      </c>
      <c r="J256" s="52">
        <f>$X$12*((B256)-$U$5)/$U$6+$X$13</f>
        <v/>
      </c>
      <c r="K256" s="51">
        <f>1/(1+EXP(-J256))</f>
        <v/>
      </c>
      <c r="L256" s="52">
        <f>$Y$12*((B256)-$U$5)/$U$6+$Y$13</f>
        <v/>
      </c>
      <c r="M256" s="51">
        <f>1/(1+EXP(-L256))</f>
        <v/>
      </c>
      <c r="N256" s="52">
        <f>$Z$12*((B256)-$U$5)/$U$6+$Z$13</f>
        <v/>
      </c>
      <c r="O256" s="51">
        <f>1/(1+EXP(-N256))</f>
        <v/>
      </c>
      <c r="P256" s="52">
        <f>$AA$12*((B256)-$U$5)/$U$6+$AA$13</f>
        <v/>
      </c>
      <c r="Q256" s="51">
        <f>1/(1+EXP(-P256))</f>
        <v/>
      </c>
      <c r="R256" s="52">
        <f>$AB$12*((B256)-$U$5)/$U$6+$AB$13</f>
        <v/>
      </c>
      <c r="S256" s="51">
        <f>1/(1+EXP(-R256))</f>
        <v/>
      </c>
      <c r="AI256" s="48">
        <f>'4_Seq_Features'!A254</f>
        <v/>
      </c>
      <c r="AJ256" s="55">
        <f>'4_Seq_Features'!G254</f>
        <v/>
      </c>
      <c r="AK256" s="55">
        <f>'4_Seq_Features'!H254</f>
        <v/>
      </c>
      <c r="AL256" s="48">
        <f>'4_Seq_Features'!E254</f>
        <v/>
      </c>
      <c r="AM256" s="52">
        <f>$BD$14*((AJ256)-$BD$5)/$BD$6+$BD$15*((AK256)-$BD$7)/$BD$8+$BD$16</f>
        <v/>
      </c>
      <c r="AN256" s="51">
        <f>1/(1+EXP(-AM256))</f>
        <v/>
      </c>
      <c r="AO256" s="52">
        <f>$BE$14*((AJ256)-$BD$5)/$BD$6+$BE$15*((AK256)-$BD$7)/$BD$8+$BE$16</f>
        <v/>
      </c>
      <c r="AP256" s="51">
        <f>1/(1+EXP(-AO256))</f>
        <v/>
      </c>
      <c r="AQ256" s="52">
        <f>$BF$14*((AJ256)-$BD$5)/$BD$6+$BF$15*((AK256)-$BD$7)/$BD$8+$BF$16</f>
        <v/>
      </c>
      <c r="AR256" s="51">
        <f>1/(1+EXP(-AQ256))</f>
        <v/>
      </c>
      <c r="AS256" s="52">
        <f>$BG$14*((AJ256)-$BD$5)/$BD$6+$BG$15*((AK256)-$BD$7)/$BD$8+$BG$16</f>
        <v/>
      </c>
      <c r="AT256" s="51">
        <f>1/(1+EXP(-AS256))</f>
        <v/>
      </c>
      <c r="AU256" s="52">
        <f>$BH$14*((AJ256)-$BD$5)/$BD$6+$BH$15*((AK256)-$BD$7)/$BD$8+$BH$16</f>
        <v/>
      </c>
      <c r="AV256" s="51">
        <f>1/(1+EXP(-AU256))</f>
        <v/>
      </c>
      <c r="AW256" s="52">
        <f>$BI$14*((AJ256)-$BD$5)/$BD$6+$BI$15*((AK256)-$BD$7)/$BD$8+$BI$16</f>
        <v/>
      </c>
      <c r="AX256" s="51">
        <f>1/(1+EXP(-AW256))</f>
        <v/>
      </c>
      <c r="AY256" s="52">
        <f>$BJ$14*((AJ256)-$BD$5)/$BD$6+$BJ$15*((AK256)-$BD$7)/$BD$8+$BJ$16</f>
        <v/>
      </c>
      <c r="AZ256" s="51">
        <f>1/(1+EXP(-AY256))</f>
        <v/>
      </c>
      <c r="BA256" s="52">
        <f>$BK$14*((AJ256)-$BD$5)/$BD$6+$BK$15*((AK256)-$BD$7)/$BD$8+$BK$16</f>
        <v/>
      </c>
      <c r="BB256" s="51">
        <f>1/(1+EXP(-BA256))</f>
        <v/>
      </c>
    </row>
    <row r="257" ht="15" customHeight="1" s="35">
      <c r="A257" s="48">
        <f>'4_Seq_Features'!A255</f>
        <v/>
      </c>
      <c r="B257" s="55">
        <f>'4_Seq_Features'!F255</f>
        <v/>
      </c>
      <c r="C257" s="48">
        <f>'4_Seq_Features'!E255</f>
        <v/>
      </c>
      <c r="D257" s="52">
        <f>$U$12*((B257)-$U$5)/$U$6+$U$13</f>
        <v/>
      </c>
      <c r="E257" s="51">
        <f>1/(1+EXP(-D257))</f>
        <v/>
      </c>
      <c r="F257" s="52">
        <f>$V$12*((B257)-$U$5)/$U$6+$V$13</f>
        <v/>
      </c>
      <c r="G257" s="51">
        <f>1/(1+EXP(-F257))</f>
        <v/>
      </c>
      <c r="H257" s="52">
        <f>$W$12*((B257)-$U$5)/$U$6+$W$13</f>
        <v/>
      </c>
      <c r="I257" s="51">
        <f>1/(1+EXP(-H257))</f>
        <v/>
      </c>
      <c r="J257" s="52">
        <f>$X$12*((B257)-$U$5)/$U$6+$X$13</f>
        <v/>
      </c>
      <c r="K257" s="51">
        <f>1/(1+EXP(-J257))</f>
        <v/>
      </c>
      <c r="L257" s="52">
        <f>$Y$12*((B257)-$U$5)/$U$6+$Y$13</f>
        <v/>
      </c>
      <c r="M257" s="51">
        <f>1/(1+EXP(-L257))</f>
        <v/>
      </c>
      <c r="N257" s="52">
        <f>$Z$12*((B257)-$U$5)/$U$6+$Z$13</f>
        <v/>
      </c>
      <c r="O257" s="51">
        <f>1/(1+EXP(-N257))</f>
        <v/>
      </c>
      <c r="P257" s="52">
        <f>$AA$12*((B257)-$U$5)/$U$6+$AA$13</f>
        <v/>
      </c>
      <c r="Q257" s="51">
        <f>1/(1+EXP(-P257))</f>
        <v/>
      </c>
      <c r="R257" s="52">
        <f>$AB$12*((B257)-$U$5)/$U$6+$AB$13</f>
        <v/>
      </c>
      <c r="S257" s="51">
        <f>1/(1+EXP(-R257))</f>
        <v/>
      </c>
      <c r="AI257" s="48">
        <f>'4_Seq_Features'!A255</f>
        <v/>
      </c>
      <c r="AJ257" s="55">
        <f>'4_Seq_Features'!G255</f>
        <v/>
      </c>
      <c r="AK257" s="55">
        <f>'4_Seq_Features'!H255</f>
        <v/>
      </c>
      <c r="AL257" s="48">
        <f>'4_Seq_Features'!E255</f>
        <v/>
      </c>
      <c r="AM257" s="52">
        <f>$BD$14*((AJ257)-$BD$5)/$BD$6+$BD$15*((AK257)-$BD$7)/$BD$8+$BD$16</f>
        <v/>
      </c>
      <c r="AN257" s="51">
        <f>1/(1+EXP(-AM257))</f>
        <v/>
      </c>
      <c r="AO257" s="52">
        <f>$BE$14*((AJ257)-$BD$5)/$BD$6+$BE$15*((AK257)-$BD$7)/$BD$8+$BE$16</f>
        <v/>
      </c>
      <c r="AP257" s="51">
        <f>1/(1+EXP(-AO257))</f>
        <v/>
      </c>
      <c r="AQ257" s="52">
        <f>$BF$14*((AJ257)-$BD$5)/$BD$6+$BF$15*((AK257)-$BD$7)/$BD$8+$BF$16</f>
        <v/>
      </c>
      <c r="AR257" s="51">
        <f>1/(1+EXP(-AQ257))</f>
        <v/>
      </c>
      <c r="AS257" s="52">
        <f>$BG$14*((AJ257)-$BD$5)/$BD$6+$BG$15*((AK257)-$BD$7)/$BD$8+$BG$16</f>
        <v/>
      </c>
      <c r="AT257" s="51">
        <f>1/(1+EXP(-AS257))</f>
        <v/>
      </c>
      <c r="AU257" s="52">
        <f>$BH$14*((AJ257)-$BD$5)/$BD$6+$BH$15*((AK257)-$BD$7)/$BD$8+$BH$16</f>
        <v/>
      </c>
      <c r="AV257" s="51">
        <f>1/(1+EXP(-AU257))</f>
        <v/>
      </c>
      <c r="AW257" s="52">
        <f>$BI$14*((AJ257)-$BD$5)/$BD$6+$BI$15*((AK257)-$BD$7)/$BD$8+$BI$16</f>
        <v/>
      </c>
      <c r="AX257" s="51">
        <f>1/(1+EXP(-AW257))</f>
        <v/>
      </c>
      <c r="AY257" s="52">
        <f>$BJ$14*((AJ257)-$BD$5)/$BD$6+$BJ$15*((AK257)-$BD$7)/$BD$8+$BJ$16</f>
        <v/>
      </c>
      <c r="AZ257" s="51">
        <f>1/(1+EXP(-AY257))</f>
        <v/>
      </c>
      <c r="BA257" s="52">
        <f>$BK$14*((AJ257)-$BD$5)/$BD$6+$BK$15*((AK257)-$BD$7)/$BD$8+$BK$16</f>
        <v/>
      </c>
      <c r="BB257" s="51">
        <f>1/(1+EXP(-BA257))</f>
        <v/>
      </c>
    </row>
    <row r="258" ht="15" customHeight="1" s="35">
      <c r="A258" s="48">
        <f>'4_Seq_Features'!A256</f>
        <v/>
      </c>
      <c r="B258" s="55">
        <f>'4_Seq_Features'!F256</f>
        <v/>
      </c>
      <c r="C258" s="48">
        <f>'4_Seq_Features'!E256</f>
        <v/>
      </c>
      <c r="D258" s="52">
        <f>$U$12*((B258)-$U$5)/$U$6+$U$13</f>
        <v/>
      </c>
      <c r="E258" s="51">
        <f>1/(1+EXP(-D258))</f>
        <v/>
      </c>
      <c r="F258" s="52">
        <f>$V$12*((B258)-$U$5)/$U$6+$V$13</f>
        <v/>
      </c>
      <c r="G258" s="51">
        <f>1/(1+EXP(-F258))</f>
        <v/>
      </c>
      <c r="H258" s="52">
        <f>$W$12*((B258)-$U$5)/$U$6+$W$13</f>
        <v/>
      </c>
      <c r="I258" s="51">
        <f>1/(1+EXP(-H258))</f>
        <v/>
      </c>
      <c r="J258" s="52">
        <f>$X$12*((B258)-$U$5)/$U$6+$X$13</f>
        <v/>
      </c>
      <c r="K258" s="51">
        <f>1/(1+EXP(-J258))</f>
        <v/>
      </c>
      <c r="L258" s="52">
        <f>$Y$12*((B258)-$U$5)/$U$6+$Y$13</f>
        <v/>
      </c>
      <c r="M258" s="51">
        <f>1/(1+EXP(-L258))</f>
        <v/>
      </c>
      <c r="N258" s="52">
        <f>$Z$12*((B258)-$U$5)/$U$6+$Z$13</f>
        <v/>
      </c>
      <c r="O258" s="51">
        <f>1/(1+EXP(-N258))</f>
        <v/>
      </c>
      <c r="P258" s="52">
        <f>$AA$12*((B258)-$U$5)/$U$6+$AA$13</f>
        <v/>
      </c>
      <c r="Q258" s="51">
        <f>1/(1+EXP(-P258))</f>
        <v/>
      </c>
      <c r="R258" s="52">
        <f>$AB$12*((B258)-$U$5)/$U$6+$AB$13</f>
        <v/>
      </c>
      <c r="S258" s="51">
        <f>1/(1+EXP(-R258))</f>
        <v/>
      </c>
      <c r="AI258" s="48">
        <f>'4_Seq_Features'!A256</f>
        <v/>
      </c>
      <c r="AJ258" s="55">
        <f>'4_Seq_Features'!G256</f>
        <v/>
      </c>
      <c r="AK258" s="55">
        <f>'4_Seq_Features'!H256</f>
        <v/>
      </c>
      <c r="AL258" s="48">
        <f>'4_Seq_Features'!E256</f>
        <v/>
      </c>
      <c r="AM258" s="52">
        <f>$BD$14*((AJ258)-$BD$5)/$BD$6+$BD$15*((AK258)-$BD$7)/$BD$8+$BD$16</f>
        <v/>
      </c>
      <c r="AN258" s="51">
        <f>1/(1+EXP(-AM258))</f>
        <v/>
      </c>
      <c r="AO258" s="52">
        <f>$BE$14*((AJ258)-$BD$5)/$BD$6+$BE$15*((AK258)-$BD$7)/$BD$8+$BE$16</f>
        <v/>
      </c>
      <c r="AP258" s="51">
        <f>1/(1+EXP(-AO258))</f>
        <v/>
      </c>
      <c r="AQ258" s="52">
        <f>$BF$14*((AJ258)-$BD$5)/$BD$6+$BF$15*((AK258)-$BD$7)/$BD$8+$BF$16</f>
        <v/>
      </c>
      <c r="AR258" s="51">
        <f>1/(1+EXP(-AQ258))</f>
        <v/>
      </c>
      <c r="AS258" s="52">
        <f>$BG$14*((AJ258)-$BD$5)/$BD$6+$BG$15*((AK258)-$BD$7)/$BD$8+$BG$16</f>
        <v/>
      </c>
      <c r="AT258" s="51">
        <f>1/(1+EXP(-AS258))</f>
        <v/>
      </c>
      <c r="AU258" s="52">
        <f>$BH$14*((AJ258)-$BD$5)/$BD$6+$BH$15*((AK258)-$BD$7)/$BD$8+$BH$16</f>
        <v/>
      </c>
      <c r="AV258" s="51">
        <f>1/(1+EXP(-AU258))</f>
        <v/>
      </c>
      <c r="AW258" s="52">
        <f>$BI$14*((AJ258)-$BD$5)/$BD$6+$BI$15*((AK258)-$BD$7)/$BD$8+$BI$16</f>
        <v/>
      </c>
      <c r="AX258" s="51">
        <f>1/(1+EXP(-AW258))</f>
        <v/>
      </c>
      <c r="AY258" s="52">
        <f>$BJ$14*((AJ258)-$BD$5)/$BD$6+$BJ$15*((AK258)-$BD$7)/$BD$8+$BJ$16</f>
        <v/>
      </c>
      <c r="AZ258" s="51">
        <f>1/(1+EXP(-AY258))</f>
        <v/>
      </c>
      <c r="BA258" s="52">
        <f>$BK$14*((AJ258)-$BD$5)/$BD$6+$BK$15*((AK258)-$BD$7)/$BD$8+$BK$16</f>
        <v/>
      </c>
      <c r="BB258" s="51">
        <f>1/(1+EXP(-BA258))</f>
        <v/>
      </c>
    </row>
    <row r="259" ht="15" customHeight="1" s="35">
      <c r="A259" s="48">
        <f>'4_Seq_Features'!A257</f>
        <v/>
      </c>
      <c r="B259" s="55">
        <f>'4_Seq_Features'!F257</f>
        <v/>
      </c>
      <c r="C259" s="48">
        <f>'4_Seq_Features'!E257</f>
        <v/>
      </c>
      <c r="D259" s="52">
        <f>$U$12*((B259)-$U$5)/$U$6+$U$13</f>
        <v/>
      </c>
      <c r="E259" s="51">
        <f>1/(1+EXP(-D259))</f>
        <v/>
      </c>
      <c r="F259" s="52">
        <f>$V$12*((B259)-$U$5)/$U$6+$V$13</f>
        <v/>
      </c>
      <c r="G259" s="51">
        <f>1/(1+EXP(-F259))</f>
        <v/>
      </c>
      <c r="H259" s="52">
        <f>$W$12*((B259)-$U$5)/$U$6+$W$13</f>
        <v/>
      </c>
      <c r="I259" s="51">
        <f>1/(1+EXP(-H259))</f>
        <v/>
      </c>
      <c r="J259" s="52">
        <f>$X$12*((B259)-$U$5)/$U$6+$X$13</f>
        <v/>
      </c>
      <c r="K259" s="51">
        <f>1/(1+EXP(-J259))</f>
        <v/>
      </c>
      <c r="L259" s="52">
        <f>$Y$12*((B259)-$U$5)/$U$6+$Y$13</f>
        <v/>
      </c>
      <c r="M259" s="51">
        <f>1/(1+EXP(-L259))</f>
        <v/>
      </c>
      <c r="N259" s="52">
        <f>$Z$12*((B259)-$U$5)/$U$6+$Z$13</f>
        <v/>
      </c>
      <c r="O259" s="51">
        <f>1/(1+EXP(-N259))</f>
        <v/>
      </c>
      <c r="P259" s="52">
        <f>$AA$12*((B259)-$U$5)/$U$6+$AA$13</f>
        <v/>
      </c>
      <c r="Q259" s="51">
        <f>1/(1+EXP(-P259))</f>
        <v/>
      </c>
      <c r="R259" s="52">
        <f>$AB$12*((B259)-$U$5)/$U$6+$AB$13</f>
        <v/>
      </c>
      <c r="S259" s="51">
        <f>1/(1+EXP(-R259))</f>
        <v/>
      </c>
      <c r="AI259" s="48">
        <f>'4_Seq_Features'!A257</f>
        <v/>
      </c>
      <c r="AJ259" s="55">
        <f>'4_Seq_Features'!G257</f>
        <v/>
      </c>
      <c r="AK259" s="55">
        <f>'4_Seq_Features'!H257</f>
        <v/>
      </c>
      <c r="AL259" s="48">
        <f>'4_Seq_Features'!E257</f>
        <v/>
      </c>
      <c r="AM259" s="52">
        <f>$BD$14*((AJ259)-$BD$5)/$BD$6+$BD$15*((AK259)-$BD$7)/$BD$8+$BD$16</f>
        <v/>
      </c>
      <c r="AN259" s="51">
        <f>1/(1+EXP(-AM259))</f>
        <v/>
      </c>
      <c r="AO259" s="52">
        <f>$BE$14*((AJ259)-$BD$5)/$BD$6+$BE$15*((AK259)-$BD$7)/$BD$8+$BE$16</f>
        <v/>
      </c>
      <c r="AP259" s="51">
        <f>1/(1+EXP(-AO259))</f>
        <v/>
      </c>
      <c r="AQ259" s="52">
        <f>$BF$14*((AJ259)-$BD$5)/$BD$6+$BF$15*((AK259)-$BD$7)/$BD$8+$BF$16</f>
        <v/>
      </c>
      <c r="AR259" s="51">
        <f>1/(1+EXP(-AQ259))</f>
        <v/>
      </c>
      <c r="AS259" s="52">
        <f>$BG$14*((AJ259)-$BD$5)/$BD$6+$BG$15*((AK259)-$BD$7)/$BD$8+$BG$16</f>
        <v/>
      </c>
      <c r="AT259" s="51">
        <f>1/(1+EXP(-AS259))</f>
        <v/>
      </c>
      <c r="AU259" s="52">
        <f>$BH$14*((AJ259)-$BD$5)/$BD$6+$BH$15*((AK259)-$BD$7)/$BD$8+$BH$16</f>
        <v/>
      </c>
      <c r="AV259" s="51">
        <f>1/(1+EXP(-AU259))</f>
        <v/>
      </c>
      <c r="AW259" s="52">
        <f>$BI$14*((AJ259)-$BD$5)/$BD$6+$BI$15*((AK259)-$BD$7)/$BD$8+$BI$16</f>
        <v/>
      </c>
      <c r="AX259" s="51">
        <f>1/(1+EXP(-AW259))</f>
        <v/>
      </c>
      <c r="AY259" s="52">
        <f>$BJ$14*((AJ259)-$BD$5)/$BD$6+$BJ$15*((AK259)-$BD$7)/$BD$8+$BJ$16</f>
        <v/>
      </c>
      <c r="AZ259" s="51">
        <f>1/(1+EXP(-AY259))</f>
        <v/>
      </c>
      <c r="BA259" s="52">
        <f>$BK$14*((AJ259)-$BD$5)/$BD$6+$BK$15*((AK259)-$BD$7)/$BD$8+$BK$16</f>
        <v/>
      </c>
      <c r="BB259" s="51">
        <f>1/(1+EXP(-BA259))</f>
        <v/>
      </c>
    </row>
    <row r="260" ht="15" customHeight="1" s="35">
      <c r="A260" s="48">
        <f>'4_Seq_Features'!A258</f>
        <v/>
      </c>
      <c r="B260" s="55">
        <f>'4_Seq_Features'!F258</f>
        <v/>
      </c>
      <c r="C260" s="48">
        <f>'4_Seq_Features'!E258</f>
        <v/>
      </c>
      <c r="D260" s="52">
        <f>$U$12*((B260)-$U$5)/$U$6+$U$13</f>
        <v/>
      </c>
      <c r="E260" s="51">
        <f>1/(1+EXP(-D260))</f>
        <v/>
      </c>
      <c r="F260" s="52">
        <f>$V$12*((B260)-$U$5)/$U$6+$V$13</f>
        <v/>
      </c>
      <c r="G260" s="51">
        <f>1/(1+EXP(-F260))</f>
        <v/>
      </c>
      <c r="H260" s="52">
        <f>$W$12*((B260)-$U$5)/$U$6+$W$13</f>
        <v/>
      </c>
      <c r="I260" s="51">
        <f>1/(1+EXP(-H260))</f>
        <v/>
      </c>
      <c r="J260" s="52">
        <f>$X$12*((B260)-$U$5)/$U$6+$X$13</f>
        <v/>
      </c>
      <c r="K260" s="51">
        <f>1/(1+EXP(-J260))</f>
        <v/>
      </c>
      <c r="L260" s="52">
        <f>$Y$12*((B260)-$U$5)/$U$6+$Y$13</f>
        <v/>
      </c>
      <c r="M260" s="51">
        <f>1/(1+EXP(-L260))</f>
        <v/>
      </c>
      <c r="N260" s="52">
        <f>$Z$12*((B260)-$U$5)/$U$6+$Z$13</f>
        <v/>
      </c>
      <c r="O260" s="51">
        <f>1/(1+EXP(-N260))</f>
        <v/>
      </c>
      <c r="P260" s="52">
        <f>$AA$12*((B260)-$U$5)/$U$6+$AA$13</f>
        <v/>
      </c>
      <c r="Q260" s="51">
        <f>1/(1+EXP(-P260))</f>
        <v/>
      </c>
      <c r="R260" s="52">
        <f>$AB$12*((B260)-$U$5)/$U$6+$AB$13</f>
        <v/>
      </c>
      <c r="S260" s="51">
        <f>1/(1+EXP(-R260))</f>
        <v/>
      </c>
      <c r="AI260" s="48">
        <f>'4_Seq_Features'!A258</f>
        <v/>
      </c>
      <c r="AJ260" s="55">
        <f>'4_Seq_Features'!G258</f>
        <v/>
      </c>
      <c r="AK260" s="55">
        <f>'4_Seq_Features'!H258</f>
        <v/>
      </c>
      <c r="AL260" s="48">
        <f>'4_Seq_Features'!E258</f>
        <v/>
      </c>
      <c r="AM260" s="52">
        <f>$BD$14*((AJ260)-$BD$5)/$BD$6+$BD$15*((AK260)-$BD$7)/$BD$8+$BD$16</f>
        <v/>
      </c>
      <c r="AN260" s="51">
        <f>1/(1+EXP(-AM260))</f>
        <v/>
      </c>
      <c r="AO260" s="52">
        <f>$BE$14*((AJ260)-$BD$5)/$BD$6+$BE$15*((AK260)-$BD$7)/$BD$8+$BE$16</f>
        <v/>
      </c>
      <c r="AP260" s="51">
        <f>1/(1+EXP(-AO260))</f>
        <v/>
      </c>
      <c r="AQ260" s="52">
        <f>$BF$14*((AJ260)-$BD$5)/$BD$6+$BF$15*((AK260)-$BD$7)/$BD$8+$BF$16</f>
        <v/>
      </c>
      <c r="AR260" s="51">
        <f>1/(1+EXP(-AQ260))</f>
        <v/>
      </c>
      <c r="AS260" s="52">
        <f>$BG$14*((AJ260)-$BD$5)/$BD$6+$BG$15*((AK260)-$BD$7)/$BD$8+$BG$16</f>
        <v/>
      </c>
      <c r="AT260" s="51">
        <f>1/(1+EXP(-AS260))</f>
        <v/>
      </c>
      <c r="AU260" s="52">
        <f>$BH$14*((AJ260)-$BD$5)/$BD$6+$BH$15*((AK260)-$BD$7)/$BD$8+$BH$16</f>
        <v/>
      </c>
      <c r="AV260" s="51">
        <f>1/(1+EXP(-AU260))</f>
        <v/>
      </c>
      <c r="AW260" s="52">
        <f>$BI$14*((AJ260)-$BD$5)/$BD$6+$BI$15*((AK260)-$BD$7)/$BD$8+$BI$16</f>
        <v/>
      </c>
      <c r="AX260" s="51">
        <f>1/(1+EXP(-AW260))</f>
        <v/>
      </c>
      <c r="AY260" s="52">
        <f>$BJ$14*((AJ260)-$BD$5)/$BD$6+$BJ$15*((AK260)-$BD$7)/$BD$8+$BJ$16</f>
        <v/>
      </c>
      <c r="AZ260" s="51">
        <f>1/(1+EXP(-AY260))</f>
        <v/>
      </c>
      <c r="BA260" s="52">
        <f>$BK$14*((AJ260)-$BD$5)/$BD$6+$BK$15*((AK260)-$BD$7)/$BD$8+$BK$16</f>
        <v/>
      </c>
      <c r="BB260" s="51">
        <f>1/(1+EXP(-BA260))</f>
        <v/>
      </c>
    </row>
    <row r="261" ht="15" customHeight="1" s="35">
      <c r="A261" s="48">
        <f>'4_Seq_Features'!A259</f>
        <v/>
      </c>
      <c r="B261" s="55">
        <f>'4_Seq_Features'!F259</f>
        <v/>
      </c>
      <c r="C261" s="48">
        <f>'4_Seq_Features'!E259</f>
        <v/>
      </c>
      <c r="D261" s="52">
        <f>$U$12*((B261)-$U$5)/$U$6+$U$13</f>
        <v/>
      </c>
      <c r="E261" s="51">
        <f>1/(1+EXP(-D261))</f>
        <v/>
      </c>
      <c r="F261" s="52">
        <f>$V$12*((B261)-$U$5)/$U$6+$V$13</f>
        <v/>
      </c>
      <c r="G261" s="51">
        <f>1/(1+EXP(-F261))</f>
        <v/>
      </c>
      <c r="H261" s="52">
        <f>$W$12*((B261)-$U$5)/$U$6+$W$13</f>
        <v/>
      </c>
      <c r="I261" s="51">
        <f>1/(1+EXP(-H261))</f>
        <v/>
      </c>
      <c r="J261" s="52">
        <f>$X$12*((B261)-$U$5)/$U$6+$X$13</f>
        <v/>
      </c>
      <c r="K261" s="51">
        <f>1/(1+EXP(-J261))</f>
        <v/>
      </c>
      <c r="L261" s="52">
        <f>$Y$12*((B261)-$U$5)/$U$6+$Y$13</f>
        <v/>
      </c>
      <c r="M261" s="51">
        <f>1/(1+EXP(-L261))</f>
        <v/>
      </c>
      <c r="N261" s="52">
        <f>$Z$12*((B261)-$U$5)/$U$6+$Z$13</f>
        <v/>
      </c>
      <c r="O261" s="51">
        <f>1/(1+EXP(-N261))</f>
        <v/>
      </c>
      <c r="P261" s="52">
        <f>$AA$12*((B261)-$U$5)/$U$6+$AA$13</f>
        <v/>
      </c>
      <c r="Q261" s="51">
        <f>1/(1+EXP(-P261))</f>
        <v/>
      </c>
      <c r="R261" s="52">
        <f>$AB$12*((B261)-$U$5)/$U$6+$AB$13</f>
        <v/>
      </c>
      <c r="S261" s="51">
        <f>1/(1+EXP(-R261))</f>
        <v/>
      </c>
      <c r="AI261" s="48">
        <f>'4_Seq_Features'!A259</f>
        <v/>
      </c>
      <c r="AJ261" s="55">
        <f>'4_Seq_Features'!G259</f>
        <v/>
      </c>
      <c r="AK261" s="55">
        <f>'4_Seq_Features'!H259</f>
        <v/>
      </c>
      <c r="AL261" s="48">
        <f>'4_Seq_Features'!E259</f>
        <v/>
      </c>
      <c r="AM261" s="52">
        <f>$BD$14*((AJ261)-$BD$5)/$BD$6+$BD$15*((AK261)-$BD$7)/$BD$8+$BD$16</f>
        <v/>
      </c>
      <c r="AN261" s="51">
        <f>1/(1+EXP(-AM261))</f>
        <v/>
      </c>
      <c r="AO261" s="52">
        <f>$BE$14*((AJ261)-$BD$5)/$BD$6+$BE$15*((AK261)-$BD$7)/$BD$8+$BE$16</f>
        <v/>
      </c>
      <c r="AP261" s="51">
        <f>1/(1+EXP(-AO261))</f>
        <v/>
      </c>
      <c r="AQ261" s="52">
        <f>$BF$14*((AJ261)-$BD$5)/$BD$6+$BF$15*((AK261)-$BD$7)/$BD$8+$BF$16</f>
        <v/>
      </c>
      <c r="AR261" s="51">
        <f>1/(1+EXP(-AQ261))</f>
        <v/>
      </c>
      <c r="AS261" s="52">
        <f>$BG$14*((AJ261)-$BD$5)/$BD$6+$BG$15*((AK261)-$BD$7)/$BD$8+$BG$16</f>
        <v/>
      </c>
      <c r="AT261" s="51">
        <f>1/(1+EXP(-AS261))</f>
        <v/>
      </c>
      <c r="AU261" s="52">
        <f>$BH$14*((AJ261)-$BD$5)/$BD$6+$BH$15*((AK261)-$BD$7)/$BD$8+$BH$16</f>
        <v/>
      </c>
      <c r="AV261" s="51">
        <f>1/(1+EXP(-AU261))</f>
        <v/>
      </c>
      <c r="AW261" s="52">
        <f>$BI$14*((AJ261)-$BD$5)/$BD$6+$BI$15*((AK261)-$BD$7)/$BD$8+$BI$16</f>
        <v/>
      </c>
      <c r="AX261" s="51">
        <f>1/(1+EXP(-AW261))</f>
        <v/>
      </c>
      <c r="AY261" s="52">
        <f>$BJ$14*((AJ261)-$BD$5)/$BD$6+$BJ$15*((AK261)-$BD$7)/$BD$8+$BJ$16</f>
        <v/>
      </c>
      <c r="AZ261" s="51">
        <f>1/(1+EXP(-AY261))</f>
        <v/>
      </c>
      <c r="BA261" s="52">
        <f>$BK$14*((AJ261)-$BD$5)/$BD$6+$BK$15*((AK261)-$BD$7)/$BD$8+$BK$16</f>
        <v/>
      </c>
      <c r="BB261" s="51">
        <f>1/(1+EXP(-BA261))</f>
        <v/>
      </c>
    </row>
    <row r="262" ht="15" customHeight="1" s="35">
      <c r="A262" s="48">
        <f>'4_Seq_Features'!A260</f>
        <v/>
      </c>
      <c r="B262" s="55">
        <f>'4_Seq_Features'!F260</f>
        <v/>
      </c>
      <c r="C262" s="48">
        <f>'4_Seq_Features'!E260</f>
        <v/>
      </c>
      <c r="D262" s="52">
        <f>$U$12*((B262)-$U$5)/$U$6+$U$13</f>
        <v/>
      </c>
      <c r="E262" s="51">
        <f>1/(1+EXP(-D262))</f>
        <v/>
      </c>
      <c r="F262" s="52">
        <f>$V$12*((B262)-$U$5)/$U$6+$V$13</f>
        <v/>
      </c>
      <c r="G262" s="51">
        <f>1/(1+EXP(-F262))</f>
        <v/>
      </c>
      <c r="H262" s="52">
        <f>$W$12*((B262)-$U$5)/$U$6+$W$13</f>
        <v/>
      </c>
      <c r="I262" s="51">
        <f>1/(1+EXP(-H262))</f>
        <v/>
      </c>
      <c r="J262" s="52">
        <f>$X$12*((B262)-$U$5)/$U$6+$X$13</f>
        <v/>
      </c>
      <c r="K262" s="51">
        <f>1/(1+EXP(-J262))</f>
        <v/>
      </c>
      <c r="L262" s="52">
        <f>$Y$12*((B262)-$U$5)/$U$6+$Y$13</f>
        <v/>
      </c>
      <c r="M262" s="51">
        <f>1/(1+EXP(-L262))</f>
        <v/>
      </c>
      <c r="N262" s="52">
        <f>$Z$12*((B262)-$U$5)/$U$6+$Z$13</f>
        <v/>
      </c>
      <c r="O262" s="51">
        <f>1/(1+EXP(-N262))</f>
        <v/>
      </c>
      <c r="P262" s="52">
        <f>$AA$12*((B262)-$U$5)/$U$6+$AA$13</f>
        <v/>
      </c>
      <c r="Q262" s="51">
        <f>1/(1+EXP(-P262))</f>
        <v/>
      </c>
      <c r="R262" s="52">
        <f>$AB$12*((B262)-$U$5)/$U$6+$AB$13</f>
        <v/>
      </c>
      <c r="S262" s="51">
        <f>1/(1+EXP(-R262))</f>
        <v/>
      </c>
      <c r="AI262" s="48">
        <f>'4_Seq_Features'!A260</f>
        <v/>
      </c>
      <c r="AJ262" s="55">
        <f>'4_Seq_Features'!G260</f>
        <v/>
      </c>
      <c r="AK262" s="55">
        <f>'4_Seq_Features'!H260</f>
        <v/>
      </c>
      <c r="AL262" s="48">
        <f>'4_Seq_Features'!E260</f>
        <v/>
      </c>
      <c r="AM262" s="52">
        <f>$BD$14*((AJ262)-$BD$5)/$BD$6+$BD$15*((AK262)-$BD$7)/$BD$8+$BD$16</f>
        <v/>
      </c>
      <c r="AN262" s="51">
        <f>1/(1+EXP(-AM262))</f>
        <v/>
      </c>
      <c r="AO262" s="52">
        <f>$BE$14*((AJ262)-$BD$5)/$BD$6+$BE$15*((AK262)-$BD$7)/$BD$8+$BE$16</f>
        <v/>
      </c>
      <c r="AP262" s="51">
        <f>1/(1+EXP(-AO262))</f>
        <v/>
      </c>
      <c r="AQ262" s="52">
        <f>$BF$14*((AJ262)-$BD$5)/$BD$6+$BF$15*((AK262)-$BD$7)/$BD$8+$BF$16</f>
        <v/>
      </c>
      <c r="AR262" s="51">
        <f>1/(1+EXP(-AQ262))</f>
        <v/>
      </c>
      <c r="AS262" s="52">
        <f>$BG$14*((AJ262)-$BD$5)/$BD$6+$BG$15*((AK262)-$BD$7)/$BD$8+$BG$16</f>
        <v/>
      </c>
      <c r="AT262" s="51">
        <f>1/(1+EXP(-AS262))</f>
        <v/>
      </c>
      <c r="AU262" s="52">
        <f>$BH$14*((AJ262)-$BD$5)/$BD$6+$BH$15*((AK262)-$BD$7)/$BD$8+$BH$16</f>
        <v/>
      </c>
      <c r="AV262" s="51">
        <f>1/(1+EXP(-AU262))</f>
        <v/>
      </c>
      <c r="AW262" s="52">
        <f>$BI$14*((AJ262)-$BD$5)/$BD$6+$BI$15*((AK262)-$BD$7)/$BD$8+$BI$16</f>
        <v/>
      </c>
      <c r="AX262" s="51">
        <f>1/(1+EXP(-AW262))</f>
        <v/>
      </c>
      <c r="AY262" s="52">
        <f>$BJ$14*((AJ262)-$BD$5)/$BD$6+$BJ$15*((AK262)-$BD$7)/$BD$8+$BJ$16</f>
        <v/>
      </c>
      <c r="AZ262" s="51">
        <f>1/(1+EXP(-AY262))</f>
        <v/>
      </c>
      <c r="BA262" s="52">
        <f>$BK$14*((AJ262)-$BD$5)/$BD$6+$BK$15*((AK262)-$BD$7)/$BD$8+$BK$16</f>
        <v/>
      </c>
      <c r="BB262" s="51">
        <f>1/(1+EXP(-BA262))</f>
        <v/>
      </c>
    </row>
    <row r="263" ht="15" customHeight="1" s="35">
      <c r="A263" s="48">
        <f>'4_Seq_Features'!A261</f>
        <v/>
      </c>
      <c r="B263" s="55">
        <f>'4_Seq_Features'!F261</f>
        <v/>
      </c>
      <c r="C263" s="48">
        <f>'4_Seq_Features'!E261</f>
        <v/>
      </c>
      <c r="D263" s="52">
        <f>$U$12*((B263)-$U$5)/$U$6+$U$13</f>
        <v/>
      </c>
      <c r="E263" s="51">
        <f>1/(1+EXP(-D263))</f>
        <v/>
      </c>
      <c r="F263" s="52">
        <f>$V$12*((B263)-$U$5)/$U$6+$V$13</f>
        <v/>
      </c>
      <c r="G263" s="51">
        <f>1/(1+EXP(-F263))</f>
        <v/>
      </c>
      <c r="H263" s="52">
        <f>$W$12*((B263)-$U$5)/$U$6+$W$13</f>
        <v/>
      </c>
      <c r="I263" s="51">
        <f>1/(1+EXP(-H263))</f>
        <v/>
      </c>
      <c r="J263" s="52">
        <f>$X$12*((B263)-$U$5)/$U$6+$X$13</f>
        <v/>
      </c>
      <c r="K263" s="51">
        <f>1/(1+EXP(-J263))</f>
        <v/>
      </c>
      <c r="L263" s="52">
        <f>$Y$12*((B263)-$U$5)/$U$6+$Y$13</f>
        <v/>
      </c>
      <c r="M263" s="51">
        <f>1/(1+EXP(-L263))</f>
        <v/>
      </c>
      <c r="N263" s="52">
        <f>$Z$12*((B263)-$U$5)/$U$6+$Z$13</f>
        <v/>
      </c>
      <c r="O263" s="51">
        <f>1/(1+EXP(-N263))</f>
        <v/>
      </c>
      <c r="P263" s="52">
        <f>$AA$12*((B263)-$U$5)/$U$6+$AA$13</f>
        <v/>
      </c>
      <c r="Q263" s="51">
        <f>1/(1+EXP(-P263))</f>
        <v/>
      </c>
      <c r="R263" s="52">
        <f>$AB$12*((B263)-$U$5)/$U$6+$AB$13</f>
        <v/>
      </c>
      <c r="S263" s="51">
        <f>1/(1+EXP(-R263))</f>
        <v/>
      </c>
      <c r="AI263" s="48">
        <f>'4_Seq_Features'!A261</f>
        <v/>
      </c>
      <c r="AJ263" s="55">
        <f>'4_Seq_Features'!G261</f>
        <v/>
      </c>
      <c r="AK263" s="55">
        <f>'4_Seq_Features'!H261</f>
        <v/>
      </c>
      <c r="AL263" s="48">
        <f>'4_Seq_Features'!E261</f>
        <v/>
      </c>
      <c r="AM263" s="52">
        <f>$BD$14*((AJ263)-$BD$5)/$BD$6+$BD$15*((AK263)-$BD$7)/$BD$8+$BD$16</f>
        <v/>
      </c>
      <c r="AN263" s="51">
        <f>1/(1+EXP(-AM263))</f>
        <v/>
      </c>
      <c r="AO263" s="52">
        <f>$BE$14*((AJ263)-$BD$5)/$BD$6+$BE$15*((AK263)-$BD$7)/$BD$8+$BE$16</f>
        <v/>
      </c>
      <c r="AP263" s="51">
        <f>1/(1+EXP(-AO263))</f>
        <v/>
      </c>
      <c r="AQ263" s="52">
        <f>$BF$14*((AJ263)-$BD$5)/$BD$6+$BF$15*((AK263)-$BD$7)/$BD$8+$BF$16</f>
        <v/>
      </c>
      <c r="AR263" s="51">
        <f>1/(1+EXP(-AQ263))</f>
        <v/>
      </c>
      <c r="AS263" s="52">
        <f>$BG$14*((AJ263)-$BD$5)/$BD$6+$BG$15*((AK263)-$BD$7)/$BD$8+$BG$16</f>
        <v/>
      </c>
      <c r="AT263" s="51">
        <f>1/(1+EXP(-AS263))</f>
        <v/>
      </c>
      <c r="AU263" s="52">
        <f>$BH$14*((AJ263)-$BD$5)/$BD$6+$BH$15*((AK263)-$BD$7)/$BD$8+$BH$16</f>
        <v/>
      </c>
      <c r="AV263" s="51">
        <f>1/(1+EXP(-AU263))</f>
        <v/>
      </c>
      <c r="AW263" s="52">
        <f>$BI$14*((AJ263)-$BD$5)/$BD$6+$BI$15*((AK263)-$BD$7)/$BD$8+$BI$16</f>
        <v/>
      </c>
      <c r="AX263" s="51">
        <f>1/(1+EXP(-AW263))</f>
        <v/>
      </c>
      <c r="AY263" s="52">
        <f>$BJ$14*((AJ263)-$BD$5)/$BD$6+$BJ$15*((AK263)-$BD$7)/$BD$8+$BJ$16</f>
        <v/>
      </c>
      <c r="AZ263" s="51">
        <f>1/(1+EXP(-AY263))</f>
        <v/>
      </c>
      <c r="BA263" s="52">
        <f>$BK$14*((AJ263)-$BD$5)/$BD$6+$BK$15*((AK263)-$BD$7)/$BD$8+$BK$16</f>
        <v/>
      </c>
      <c r="BB263" s="51">
        <f>1/(1+EXP(-BA263))</f>
        <v/>
      </c>
    </row>
    <row r="264" ht="15" customHeight="1" s="35">
      <c r="A264" s="48">
        <f>'4_Seq_Features'!A262</f>
        <v/>
      </c>
      <c r="B264" s="55">
        <f>'4_Seq_Features'!F262</f>
        <v/>
      </c>
      <c r="C264" s="48">
        <f>'4_Seq_Features'!E262</f>
        <v/>
      </c>
      <c r="D264" s="52">
        <f>$U$12*((B264)-$U$5)/$U$6+$U$13</f>
        <v/>
      </c>
      <c r="E264" s="51">
        <f>1/(1+EXP(-D264))</f>
        <v/>
      </c>
      <c r="F264" s="52">
        <f>$V$12*((B264)-$U$5)/$U$6+$V$13</f>
        <v/>
      </c>
      <c r="G264" s="51">
        <f>1/(1+EXP(-F264))</f>
        <v/>
      </c>
      <c r="H264" s="52">
        <f>$W$12*((B264)-$U$5)/$U$6+$W$13</f>
        <v/>
      </c>
      <c r="I264" s="51">
        <f>1/(1+EXP(-H264))</f>
        <v/>
      </c>
      <c r="J264" s="52">
        <f>$X$12*((B264)-$U$5)/$U$6+$X$13</f>
        <v/>
      </c>
      <c r="K264" s="51">
        <f>1/(1+EXP(-J264))</f>
        <v/>
      </c>
      <c r="L264" s="52">
        <f>$Y$12*((B264)-$U$5)/$U$6+$Y$13</f>
        <v/>
      </c>
      <c r="M264" s="51">
        <f>1/(1+EXP(-L264))</f>
        <v/>
      </c>
      <c r="N264" s="52">
        <f>$Z$12*((B264)-$U$5)/$U$6+$Z$13</f>
        <v/>
      </c>
      <c r="O264" s="51">
        <f>1/(1+EXP(-N264))</f>
        <v/>
      </c>
      <c r="P264" s="52">
        <f>$AA$12*((B264)-$U$5)/$U$6+$AA$13</f>
        <v/>
      </c>
      <c r="Q264" s="51">
        <f>1/(1+EXP(-P264))</f>
        <v/>
      </c>
      <c r="R264" s="52">
        <f>$AB$12*((B264)-$U$5)/$U$6+$AB$13</f>
        <v/>
      </c>
      <c r="S264" s="51">
        <f>1/(1+EXP(-R264))</f>
        <v/>
      </c>
      <c r="AI264" s="48">
        <f>'4_Seq_Features'!A262</f>
        <v/>
      </c>
      <c r="AJ264" s="55">
        <f>'4_Seq_Features'!G262</f>
        <v/>
      </c>
      <c r="AK264" s="55">
        <f>'4_Seq_Features'!H262</f>
        <v/>
      </c>
      <c r="AL264" s="48">
        <f>'4_Seq_Features'!E262</f>
        <v/>
      </c>
      <c r="AM264" s="52">
        <f>$BD$14*((AJ264)-$BD$5)/$BD$6+$BD$15*((AK264)-$BD$7)/$BD$8+$BD$16</f>
        <v/>
      </c>
      <c r="AN264" s="51">
        <f>1/(1+EXP(-AM264))</f>
        <v/>
      </c>
      <c r="AO264" s="52">
        <f>$BE$14*((AJ264)-$BD$5)/$BD$6+$BE$15*((AK264)-$BD$7)/$BD$8+$BE$16</f>
        <v/>
      </c>
      <c r="AP264" s="51">
        <f>1/(1+EXP(-AO264))</f>
        <v/>
      </c>
      <c r="AQ264" s="52">
        <f>$BF$14*((AJ264)-$BD$5)/$BD$6+$BF$15*((AK264)-$BD$7)/$BD$8+$BF$16</f>
        <v/>
      </c>
      <c r="AR264" s="51">
        <f>1/(1+EXP(-AQ264))</f>
        <v/>
      </c>
      <c r="AS264" s="52">
        <f>$BG$14*((AJ264)-$BD$5)/$BD$6+$BG$15*((AK264)-$BD$7)/$BD$8+$BG$16</f>
        <v/>
      </c>
      <c r="AT264" s="51">
        <f>1/(1+EXP(-AS264))</f>
        <v/>
      </c>
      <c r="AU264" s="52">
        <f>$BH$14*((AJ264)-$BD$5)/$BD$6+$BH$15*((AK264)-$BD$7)/$BD$8+$BH$16</f>
        <v/>
      </c>
      <c r="AV264" s="51">
        <f>1/(1+EXP(-AU264))</f>
        <v/>
      </c>
      <c r="AW264" s="52">
        <f>$BI$14*((AJ264)-$BD$5)/$BD$6+$BI$15*((AK264)-$BD$7)/$BD$8+$BI$16</f>
        <v/>
      </c>
      <c r="AX264" s="51">
        <f>1/(1+EXP(-AW264))</f>
        <v/>
      </c>
      <c r="AY264" s="52">
        <f>$BJ$14*((AJ264)-$BD$5)/$BD$6+$BJ$15*((AK264)-$BD$7)/$BD$8+$BJ$16</f>
        <v/>
      </c>
      <c r="AZ264" s="51">
        <f>1/(1+EXP(-AY264))</f>
        <v/>
      </c>
      <c r="BA264" s="52">
        <f>$BK$14*((AJ264)-$BD$5)/$BD$6+$BK$15*((AK264)-$BD$7)/$BD$8+$BK$16</f>
        <v/>
      </c>
      <c r="BB264" s="51">
        <f>1/(1+EXP(-BA264))</f>
        <v/>
      </c>
    </row>
    <row r="265" ht="15" customHeight="1" s="35">
      <c r="A265" s="48">
        <f>'4_Seq_Features'!A263</f>
        <v/>
      </c>
      <c r="B265" s="55">
        <f>'4_Seq_Features'!F263</f>
        <v/>
      </c>
      <c r="C265" s="48">
        <f>'4_Seq_Features'!E263</f>
        <v/>
      </c>
      <c r="D265" s="52">
        <f>$U$12*((B265)-$U$5)/$U$6+$U$13</f>
        <v/>
      </c>
      <c r="E265" s="51">
        <f>1/(1+EXP(-D265))</f>
        <v/>
      </c>
      <c r="F265" s="52">
        <f>$V$12*((B265)-$U$5)/$U$6+$V$13</f>
        <v/>
      </c>
      <c r="G265" s="51">
        <f>1/(1+EXP(-F265))</f>
        <v/>
      </c>
      <c r="H265" s="52">
        <f>$W$12*((B265)-$U$5)/$U$6+$W$13</f>
        <v/>
      </c>
      <c r="I265" s="51">
        <f>1/(1+EXP(-H265))</f>
        <v/>
      </c>
      <c r="J265" s="52">
        <f>$X$12*((B265)-$U$5)/$U$6+$X$13</f>
        <v/>
      </c>
      <c r="K265" s="51">
        <f>1/(1+EXP(-J265))</f>
        <v/>
      </c>
      <c r="L265" s="52">
        <f>$Y$12*((B265)-$U$5)/$U$6+$Y$13</f>
        <v/>
      </c>
      <c r="M265" s="51">
        <f>1/(1+EXP(-L265))</f>
        <v/>
      </c>
      <c r="N265" s="52">
        <f>$Z$12*((B265)-$U$5)/$U$6+$Z$13</f>
        <v/>
      </c>
      <c r="O265" s="51">
        <f>1/(1+EXP(-N265))</f>
        <v/>
      </c>
      <c r="P265" s="52">
        <f>$AA$12*((B265)-$U$5)/$U$6+$AA$13</f>
        <v/>
      </c>
      <c r="Q265" s="51">
        <f>1/(1+EXP(-P265))</f>
        <v/>
      </c>
      <c r="R265" s="52">
        <f>$AB$12*((B265)-$U$5)/$U$6+$AB$13</f>
        <v/>
      </c>
      <c r="S265" s="51">
        <f>1/(1+EXP(-R265))</f>
        <v/>
      </c>
      <c r="AI265" s="48">
        <f>'4_Seq_Features'!A263</f>
        <v/>
      </c>
      <c r="AJ265" s="55">
        <f>'4_Seq_Features'!G263</f>
        <v/>
      </c>
      <c r="AK265" s="55">
        <f>'4_Seq_Features'!H263</f>
        <v/>
      </c>
      <c r="AL265" s="48">
        <f>'4_Seq_Features'!E263</f>
        <v/>
      </c>
      <c r="AM265" s="52">
        <f>$BD$14*((AJ265)-$BD$5)/$BD$6+$BD$15*((AK265)-$BD$7)/$BD$8+$BD$16</f>
        <v/>
      </c>
      <c r="AN265" s="51">
        <f>1/(1+EXP(-AM265))</f>
        <v/>
      </c>
      <c r="AO265" s="52">
        <f>$BE$14*((AJ265)-$BD$5)/$BD$6+$BE$15*((AK265)-$BD$7)/$BD$8+$BE$16</f>
        <v/>
      </c>
      <c r="AP265" s="51">
        <f>1/(1+EXP(-AO265))</f>
        <v/>
      </c>
      <c r="AQ265" s="52">
        <f>$BF$14*((AJ265)-$BD$5)/$BD$6+$BF$15*((AK265)-$BD$7)/$BD$8+$BF$16</f>
        <v/>
      </c>
      <c r="AR265" s="51">
        <f>1/(1+EXP(-AQ265))</f>
        <v/>
      </c>
      <c r="AS265" s="52">
        <f>$BG$14*((AJ265)-$BD$5)/$BD$6+$BG$15*((AK265)-$BD$7)/$BD$8+$BG$16</f>
        <v/>
      </c>
      <c r="AT265" s="51">
        <f>1/(1+EXP(-AS265))</f>
        <v/>
      </c>
      <c r="AU265" s="52">
        <f>$BH$14*((AJ265)-$BD$5)/$BD$6+$BH$15*((AK265)-$BD$7)/$BD$8+$BH$16</f>
        <v/>
      </c>
      <c r="AV265" s="51">
        <f>1/(1+EXP(-AU265))</f>
        <v/>
      </c>
      <c r="AW265" s="52">
        <f>$BI$14*((AJ265)-$BD$5)/$BD$6+$BI$15*((AK265)-$BD$7)/$BD$8+$BI$16</f>
        <v/>
      </c>
      <c r="AX265" s="51">
        <f>1/(1+EXP(-AW265))</f>
        <v/>
      </c>
      <c r="AY265" s="52">
        <f>$BJ$14*((AJ265)-$BD$5)/$BD$6+$BJ$15*((AK265)-$BD$7)/$BD$8+$BJ$16</f>
        <v/>
      </c>
      <c r="AZ265" s="51">
        <f>1/(1+EXP(-AY265))</f>
        <v/>
      </c>
      <c r="BA265" s="52">
        <f>$BK$14*((AJ265)-$BD$5)/$BD$6+$BK$15*((AK265)-$BD$7)/$BD$8+$BK$16</f>
        <v/>
      </c>
      <c r="BB265" s="51">
        <f>1/(1+EXP(-BA265))</f>
        <v/>
      </c>
    </row>
    <row r="266" ht="15" customHeight="1" s="35">
      <c r="A266" s="48">
        <f>'4_Seq_Features'!A264</f>
        <v/>
      </c>
      <c r="B266" s="55">
        <f>'4_Seq_Features'!F264</f>
        <v/>
      </c>
      <c r="C266" s="48">
        <f>'4_Seq_Features'!E264</f>
        <v/>
      </c>
      <c r="D266" s="52">
        <f>$U$12*((B266)-$U$5)/$U$6+$U$13</f>
        <v/>
      </c>
      <c r="E266" s="51">
        <f>1/(1+EXP(-D266))</f>
        <v/>
      </c>
      <c r="F266" s="52">
        <f>$V$12*((B266)-$U$5)/$U$6+$V$13</f>
        <v/>
      </c>
      <c r="G266" s="51">
        <f>1/(1+EXP(-F266))</f>
        <v/>
      </c>
      <c r="H266" s="52">
        <f>$W$12*((B266)-$U$5)/$U$6+$W$13</f>
        <v/>
      </c>
      <c r="I266" s="51">
        <f>1/(1+EXP(-H266))</f>
        <v/>
      </c>
      <c r="J266" s="52">
        <f>$X$12*((B266)-$U$5)/$U$6+$X$13</f>
        <v/>
      </c>
      <c r="K266" s="51">
        <f>1/(1+EXP(-J266))</f>
        <v/>
      </c>
      <c r="L266" s="52">
        <f>$Y$12*((B266)-$U$5)/$U$6+$Y$13</f>
        <v/>
      </c>
      <c r="M266" s="51">
        <f>1/(1+EXP(-L266))</f>
        <v/>
      </c>
      <c r="N266" s="52">
        <f>$Z$12*((B266)-$U$5)/$U$6+$Z$13</f>
        <v/>
      </c>
      <c r="O266" s="51">
        <f>1/(1+EXP(-N266))</f>
        <v/>
      </c>
      <c r="P266" s="52">
        <f>$AA$12*((B266)-$U$5)/$U$6+$AA$13</f>
        <v/>
      </c>
      <c r="Q266" s="51">
        <f>1/(1+EXP(-P266))</f>
        <v/>
      </c>
      <c r="R266" s="52">
        <f>$AB$12*((B266)-$U$5)/$U$6+$AB$13</f>
        <v/>
      </c>
      <c r="S266" s="51">
        <f>1/(1+EXP(-R266))</f>
        <v/>
      </c>
      <c r="AI266" s="48">
        <f>'4_Seq_Features'!A264</f>
        <v/>
      </c>
      <c r="AJ266" s="55">
        <f>'4_Seq_Features'!G264</f>
        <v/>
      </c>
      <c r="AK266" s="55">
        <f>'4_Seq_Features'!H264</f>
        <v/>
      </c>
      <c r="AL266" s="48">
        <f>'4_Seq_Features'!E264</f>
        <v/>
      </c>
      <c r="AM266" s="52">
        <f>$BD$14*((AJ266)-$BD$5)/$BD$6+$BD$15*((AK266)-$BD$7)/$BD$8+$BD$16</f>
        <v/>
      </c>
      <c r="AN266" s="51">
        <f>1/(1+EXP(-AM266))</f>
        <v/>
      </c>
      <c r="AO266" s="52">
        <f>$BE$14*((AJ266)-$BD$5)/$BD$6+$BE$15*((AK266)-$BD$7)/$BD$8+$BE$16</f>
        <v/>
      </c>
      <c r="AP266" s="51">
        <f>1/(1+EXP(-AO266))</f>
        <v/>
      </c>
      <c r="AQ266" s="52">
        <f>$BF$14*((AJ266)-$BD$5)/$BD$6+$BF$15*((AK266)-$BD$7)/$BD$8+$BF$16</f>
        <v/>
      </c>
      <c r="AR266" s="51">
        <f>1/(1+EXP(-AQ266))</f>
        <v/>
      </c>
      <c r="AS266" s="52">
        <f>$BG$14*((AJ266)-$BD$5)/$BD$6+$BG$15*((AK266)-$BD$7)/$BD$8+$BG$16</f>
        <v/>
      </c>
      <c r="AT266" s="51">
        <f>1/(1+EXP(-AS266))</f>
        <v/>
      </c>
      <c r="AU266" s="52">
        <f>$BH$14*((AJ266)-$BD$5)/$BD$6+$BH$15*((AK266)-$BD$7)/$BD$8+$BH$16</f>
        <v/>
      </c>
      <c r="AV266" s="51">
        <f>1/(1+EXP(-AU266))</f>
        <v/>
      </c>
      <c r="AW266" s="52">
        <f>$BI$14*((AJ266)-$BD$5)/$BD$6+$BI$15*((AK266)-$BD$7)/$BD$8+$BI$16</f>
        <v/>
      </c>
      <c r="AX266" s="51">
        <f>1/(1+EXP(-AW266))</f>
        <v/>
      </c>
      <c r="AY266" s="52">
        <f>$BJ$14*((AJ266)-$BD$5)/$BD$6+$BJ$15*((AK266)-$BD$7)/$BD$8+$BJ$16</f>
        <v/>
      </c>
      <c r="AZ266" s="51">
        <f>1/(1+EXP(-AY266))</f>
        <v/>
      </c>
      <c r="BA266" s="52">
        <f>$BK$14*((AJ266)-$BD$5)/$BD$6+$BK$15*((AK266)-$BD$7)/$BD$8+$BK$16</f>
        <v/>
      </c>
      <c r="BB266" s="51">
        <f>1/(1+EXP(-BA266))</f>
        <v/>
      </c>
    </row>
    <row r="267" ht="15" customHeight="1" s="35">
      <c r="A267" s="48">
        <f>'4_Seq_Features'!A265</f>
        <v/>
      </c>
      <c r="B267" s="55">
        <f>'4_Seq_Features'!F265</f>
        <v/>
      </c>
      <c r="C267" s="48">
        <f>'4_Seq_Features'!E265</f>
        <v/>
      </c>
      <c r="D267" s="52">
        <f>$U$12*((B267)-$U$5)/$U$6+$U$13</f>
        <v/>
      </c>
      <c r="E267" s="51">
        <f>1/(1+EXP(-D267))</f>
        <v/>
      </c>
      <c r="F267" s="52">
        <f>$V$12*((B267)-$U$5)/$U$6+$V$13</f>
        <v/>
      </c>
      <c r="G267" s="51">
        <f>1/(1+EXP(-F267))</f>
        <v/>
      </c>
      <c r="H267" s="52">
        <f>$W$12*((B267)-$U$5)/$U$6+$W$13</f>
        <v/>
      </c>
      <c r="I267" s="51">
        <f>1/(1+EXP(-H267))</f>
        <v/>
      </c>
      <c r="J267" s="52">
        <f>$X$12*((B267)-$U$5)/$U$6+$X$13</f>
        <v/>
      </c>
      <c r="K267" s="51">
        <f>1/(1+EXP(-J267))</f>
        <v/>
      </c>
      <c r="L267" s="52">
        <f>$Y$12*((B267)-$U$5)/$U$6+$Y$13</f>
        <v/>
      </c>
      <c r="M267" s="51">
        <f>1/(1+EXP(-L267))</f>
        <v/>
      </c>
      <c r="N267" s="52">
        <f>$Z$12*((B267)-$U$5)/$U$6+$Z$13</f>
        <v/>
      </c>
      <c r="O267" s="51">
        <f>1/(1+EXP(-N267))</f>
        <v/>
      </c>
      <c r="P267" s="52">
        <f>$AA$12*((B267)-$U$5)/$U$6+$AA$13</f>
        <v/>
      </c>
      <c r="Q267" s="51">
        <f>1/(1+EXP(-P267))</f>
        <v/>
      </c>
      <c r="R267" s="52">
        <f>$AB$12*((B267)-$U$5)/$U$6+$AB$13</f>
        <v/>
      </c>
      <c r="S267" s="51">
        <f>1/(1+EXP(-R267))</f>
        <v/>
      </c>
      <c r="AI267" s="48">
        <f>'4_Seq_Features'!A265</f>
        <v/>
      </c>
      <c r="AJ267" s="55">
        <f>'4_Seq_Features'!G265</f>
        <v/>
      </c>
      <c r="AK267" s="55">
        <f>'4_Seq_Features'!H265</f>
        <v/>
      </c>
      <c r="AL267" s="48">
        <f>'4_Seq_Features'!E265</f>
        <v/>
      </c>
      <c r="AM267" s="52">
        <f>$BD$14*((AJ267)-$BD$5)/$BD$6+$BD$15*((AK267)-$BD$7)/$BD$8+$BD$16</f>
        <v/>
      </c>
      <c r="AN267" s="51">
        <f>1/(1+EXP(-AM267))</f>
        <v/>
      </c>
      <c r="AO267" s="52">
        <f>$BE$14*((AJ267)-$BD$5)/$BD$6+$BE$15*((AK267)-$BD$7)/$BD$8+$BE$16</f>
        <v/>
      </c>
      <c r="AP267" s="51">
        <f>1/(1+EXP(-AO267))</f>
        <v/>
      </c>
      <c r="AQ267" s="52">
        <f>$BF$14*((AJ267)-$BD$5)/$BD$6+$BF$15*((AK267)-$BD$7)/$BD$8+$BF$16</f>
        <v/>
      </c>
      <c r="AR267" s="51">
        <f>1/(1+EXP(-AQ267))</f>
        <v/>
      </c>
      <c r="AS267" s="52">
        <f>$BG$14*((AJ267)-$BD$5)/$BD$6+$BG$15*((AK267)-$BD$7)/$BD$8+$BG$16</f>
        <v/>
      </c>
      <c r="AT267" s="51">
        <f>1/(1+EXP(-AS267))</f>
        <v/>
      </c>
      <c r="AU267" s="52">
        <f>$BH$14*((AJ267)-$BD$5)/$BD$6+$BH$15*((AK267)-$BD$7)/$BD$8+$BH$16</f>
        <v/>
      </c>
      <c r="AV267" s="51">
        <f>1/(1+EXP(-AU267))</f>
        <v/>
      </c>
      <c r="AW267" s="52">
        <f>$BI$14*((AJ267)-$BD$5)/$BD$6+$BI$15*((AK267)-$BD$7)/$BD$8+$BI$16</f>
        <v/>
      </c>
      <c r="AX267" s="51">
        <f>1/(1+EXP(-AW267))</f>
        <v/>
      </c>
      <c r="AY267" s="52">
        <f>$BJ$14*((AJ267)-$BD$5)/$BD$6+$BJ$15*((AK267)-$BD$7)/$BD$8+$BJ$16</f>
        <v/>
      </c>
      <c r="AZ267" s="51">
        <f>1/(1+EXP(-AY267))</f>
        <v/>
      </c>
      <c r="BA267" s="52">
        <f>$BK$14*((AJ267)-$BD$5)/$BD$6+$BK$15*((AK267)-$BD$7)/$BD$8+$BK$16</f>
        <v/>
      </c>
      <c r="BB267" s="51">
        <f>1/(1+EXP(-BA267))</f>
        <v/>
      </c>
    </row>
    <row r="268" ht="15" customHeight="1" s="35">
      <c r="A268" s="48">
        <f>'4_Seq_Features'!A266</f>
        <v/>
      </c>
      <c r="B268" s="55">
        <f>'4_Seq_Features'!F266</f>
        <v/>
      </c>
      <c r="C268" s="48">
        <f>'4_Seq_Features'!E266</f>
        <v/>
      </c>
      <c r="D268" s="52">
        <f>$U$12*((B268)-$U$5)/$U$6+$U$13</f>
        <v/>
      </c>
      <c r="E268" s="51">
        <f>1/(1+EXP(-D268))</f>
        <v/>
      </c>
      <c r="F268" s="52">
        <f>$V$12*((B268)-$U$5)/$U$6+$V$13</f>
        <v/>
      </c>
      <c r="G268" s="51">
        <f>1/(1+EXP(-F268))</f>
        <v/>
      </c>
      <c r="H268" s="52">
        <f>$W$12*((B268)-$U$5)/$U$6+$W$13</f>
        <v/>
      </c>
      <c r="I268" s="51">
        <f>1/(1+EXP(-H268))</f>
        <v/>
      </c>
      <c r="J268" s="52">
        <f>$X$12*((B268)-$U$5)/$U$6+$X$13</f>
        <v/>
      </c>
      <c r="K268" s="51">
        <f>1/(1+EXP(-J268))</f>
        <v/>
      </c>
      <c r="L268" s="52">
        <f>$Y$12*((B268)-$U$5)/$U$6+$Y$13</f>
        <v/>
      </c>
      <c r="M268" s="51">
        <f>1/(1+EXP(-L268))</f>
        <v/>
      </c>
      <c r="N268" s="52">
        <f>$Z$12*((B268)-$U$5)/$U$6+$Z$13</f>
        <v/>
      </c>
      <c r="O268" s="51">
        <f>1/(1+EXP(-N268))</f>
        <v/>
      </c>
      <c r="P268" s="52">
        <f>$AA$12*((B268)-$U$5)/$U$6+$AA$13</f>
        <v/>
      </c>
      <c r="Q268" s="51">
        <f>1/(1+EXP(-P268))</f>
        <v/>
      </c>
      <c r="R268" s="52">
        <f>$AB$12*((B268)-$U$5)/$U$6+$AB$13</f>
        <v/>
      </c>
      <c r="S268" s="51">
        <f>1/(1+EXP(-R268))</f>
        <v/>
      </c>
      <c r="AI268" s="48">
        <f>'4_Seq_Features'!A266</f>
        <v/>
      </c>
      <c r="AJ268" s="55">
        <f>'4_Seq_Features'!G266</f>
        <v/>
      </c>
      <c r="AK268" s="55">
        <f>'4_Seq_Features'!H266</f>
        <v/>
      </c>
      <c r="AL268" s="48">
        <f>'4_Seq_Features'!E266</f>
        <v/>
      </c>
      <c r="AM268" s="52">
        <f>$BD$14*((AJ268)-$BD$5)/$BD$6+$BD$15*((AK268)-$BD$7)/$BD$8+$BD$16</f>
        <v/>
      </c>
      <c r="AN268" s="51">
        <f>1/(1+EXP(-AM268))</f>
        <v/>
      </c>
      <c r="AO268" s="52">
        <f>$BE$14*((AJ268)-$BD$5)/$BD$6+$BE$15*((AK268)-$BD$7)/$BD$8+$BE$16</f>
        <v/>
      </c>
      <c r="AP268" s="51">
        <f>1/(1+EXP(-AO268))</f>
        <v/>
      </c>
      <c r="AQ268" s="52">
        <f>$BF$14*((AJ268)-$BD$5)/$BD$6+$BF$15*((AK268)-$BD$7)/$BD$8+$BF$16</f>
        <v/>
      </c>
      <c r="AR268" s="51">
        <f>1/(1+EXP(-AQ268))</f>
        <v/>
      </c>
      <c r="AS268" s="52">
        <f>$BG$14*((AJ268)-$BD$5)/$BD$6+$BG$15*((AK268)-$BD$7)/$BD$8+$BG$16</f>
        <v/>
      </c>
      <c r="AT268" s="51">
        <f>1/(1+EXP(-AS268))</f>
        <v/>
      </c>
      <c r="AU268" s="52">
        <f>$BH$14*((AJ268)-$BD$5)/$BD$6+$BH$15*((AK268)-$BD$7)/$BD$8+$BH$16</f>
        <v/>
      </c>
      <c r="AV268" s="51">
        <f>1/(1+EXP(-AU268))</f>
        <v/>
      </c>
      <c r="AW268" s="52">
        <f>$BI$14*((AJ268)-$BD$5)/$BD$6+$BI$15*((AK268)-$BD$7)/$BD$8+$BI$16</f>
        <v/>
      </c>
      <c r="AX268" s="51">
        <f>1/(1+EXP(-AW268))</f>
        <v/>
      </c>
      <c r="AY268" s="52">
        <f>$BJ$14*((AJ268)-$BD$5)/$BD$6+$BJ$15*((AK268)-$BD$7)/$BD$8+$BJ$16</f>
        <v/>
      </c>
      <c r="AZ268" s="51">
        <f>1/(1+EXP(-AY268))</f>
        <v/>
      </c>
      <c r="BA268" s="52">
        <f>$BK$14*((AJ268)-$BD$5)/$BD$6+$BK$15*((AK268)-$BD$7)/$BD$8+$BK$16</f>
        <v/>
      </c>
      <c r="BB268" s="51">
        <f>1/(1+EXP(-BA268))</f>
        <v/>
      </c>
    </row>
    <row r="269" ht="15" customHeight="1" s="35">
      <c r="A269" s="48">
        <f>'4_Seq_Features'!A267</f>
        <v/>
      </c>
      <c r="B269" s="55">
        <f>'4_Seq_Features'!F267</f>
        <v/>
      </c>
      <c r="C269" s="48">
        <f>'4_Seq_Features'!E267</f>
        <v/>
      </c>
      <c r="D269" s="52">
        <f>$U$12*((B269)-$U$5)/$U$6+$U$13</f>
        <v/>
      </c>
      <c r="E269" s="51">
        <f>1/(1+EXP(-D269))</f>
        <v/>
      </c>
      <c r="F269" s="52">
        <f>$V$12*((B269)-$U$5)/$U$6+$V$13</f>
        <v/>
      </c>
      <c r="G269" s="51">
        <f>1/(1+EXP(-F269))</f>
        <v/>
      </c>
      <c r="H269" s="52">
        <f>$W$12*((B269)-$U$5)/$U$6+$W$13</f>
        <v/>
      </c>
      <c r="I269" s="51">
        <f>1/(1+EXP(-H269))</f>
        <v/>
      </c>
      <c r="J269" s="52">
        <f>$X$12*((B269)-$U$5)/$U$6+$X$13</f>
        <v/>
      </c>
      <c r="K269" s="51">
        <f>1/(1+EXP(-J269))</f>
        <v/>
      </c>
      <c r="L269" s="52">
        <f>$Y$12*((B269)-$U$5)/$U$6+$Y$13</f>
        <v/>
      </c>
      <c r="M269" s="51">
        <f>1/(1+EXP(-L269))</f>
        <v/>
      </c>
      <c r="N269" s="52">
        <f>$Z$12*((B269)-$U$5)/$U$6+$Z$13</f>
        <v/>
      </c>
      <c r="O269" s="51">
        <f>1/(1+EXP(-N269))</f>
        <v/>
      </c>
      <c r="P269" s="52">
        <f>$AA$12*((B269)-$U$5)/$U$6+$AA$13</f>
        <v/>
      </c>
      <c r="Q269" s="51">
        <f>1/(1+EXP(-P269))</f>
        <v/>
      </c>
      <c r="R269" s="52">
        <f>$AB$12*((B269)-$U$5)/$U$6+$AB$13</f>
        <v/>
      </c>
      <c r="S269" s="51">
        <f>1/(1+EXP(-R269))</f>
        <v/>
      </c>
      <c r="AI269" s="48">
        <f>'4_Seq_Features'!A267</f>
        <v/>
      </c>
      <c r="AJ269" s="55">
        <f>'4_Seq_Features'!G267</f>
        <v/>
      </c>
      <c r="AK269" s="55">
        <f>'4_Seq_Features'!H267</f>
        <v/>
      </c>
      <c r="AL269" s="48">
        <f>'4_Seq_Features'!E267</f>
        <v/>
      </c>
      <c r="AM269" s="52">
        <f>$BD$14*((AJ269)-$BD$5)/$BD$6+$BD$15*((AK269)-$BD$7)/$BD$8+$BD$16</f>
        <v/>
      </c>
      <c r="AN269" s="51">
        <f>1/(1+EXP(-AM269))</f>
        <v/>
      </c>
      <c r="AO269" s="52">
        <f>$BE$14*((AJ269)-$BD$5)/$BD$6+$BE$15*((AK269)-$BD$7)/$BD$8+$BE$16</f>
        <v/>
      </c>
      <c r="AP269" s="51">
        <f>1/(1+EXP(-AO269))</f>
        <v/>
      </c>
      <c r="AQ269" s="52">
        <f>$BF$14*((AJ269)-$BD$5)/$BD$6+$BF$15*((AK269)-$BD$7)/$BD$8+$BF$16</f>
        <v/>
      </c>
      <c r="AR269" s="51">
        <f>1/(1+EXP(-AQ269))</f>
        <v/>
      </c>
      <c r="AS269" s="52">
        <f>$BG$14*((AJ269)-$BD$5)/$BD$6+$BG$15*((AK269)-$BD$7)/$BD$8+$BG$16</f>
        <v/>
      </c>
      <c r="AT269" s="51">
        <f>1/(1+EXP(-AS269))</f>
        <v/>
      </c>
      <c r="AU269" s="52">
        <f>$BH$14*((AJ269)-$BD$5)/$BD$6+$BH$15*((AK269)-$BD$7)/$BD$8+$BH$16</f>
        <v/>
      </c>
      <c r="AV269" s="51">
        <f>1/(1+EXP(-AU269))</f>
        <v/>
      </c>
      <c r="AW269" s="52">
        <f>$BI$14*((AJ269)-$BD$5)/$BD$6+$BI$15*((AK269)-$BD$7)/$BD$8+$BI$16</f>
        <v/>
      </c>
      <c r="AX269" s="51">
        <f>1/(1+EXP(-AW269))</f>
        <v/>
      </c>
      <c r="AY269" s="52">
        <f>$BJ$14*((AJ269)-$BD$5)/$BD$6+$BJ$15*((AK269)-$BD$7)/$BD$8+$BJ$16</f>
        <v/>
      </c>
      <c r="AZ269" s="51">
        <f>1/(1+EXP(-AY269))</f>
        <v/>
      </c>
      <c r="BA269" s="52">
        <f>$BK$14*((AJ269)-$BD$5)/$BD$6+$BK$15*((AK269)-$BD$7)/$BD$8+$BK$16</f>
        <v/>
      </c>
      <c r="BB269" s="51">
        <f>1/(1+EXP(-BA269))</f>
        <v/>
      </c>
    </row>
    <row r="270" ht="15" customHeight="1" s="35">
      <c r="A270" s="48">
        <f>'4_Seq_Features'!A268</f>
        <v/>
      </c>
      <c r="B270" s="55">
        <f>'4_Seq_Features'!F268</f>
        <v/>
      </c>
      <c r="C270" s="48">
        <f>'4_Seq_Features'!E268</f>
        <v/>
      </c>
      <c r="D270" s="52">
        <f>$U$12*((B270)-$U$5)/$U$6+$U$13</f>
        <v/>
      </c>
      <c r="E270" s="51">
        <f>1/(1+EXP(-D270))</f>
        <v/>
      </c>
      <c r="F270" s="52">
        <f>$V$12*((B270)-$U$5)/$U$6+$V$13</f>
        <v/>
      </c>
      <c r="G270" s="51">
        <f>1/(1+EXP(-F270))</f>
        <v/>
      </c>
      <c r="H270" s="52">
        <f>$W$12*((B270)-$U$5)/$U$6+$W$13</f>
        <v/>
      </c>
      <c r="I270" s="51">
        <f>1/(1+EXP(-H270))</f>
        <v/>
      </c>
      <c r="J270" s="52">
        <f>$X$12*((B270)-$U$5)/$U$6+$X$13</f>
        <v/>
      </c>
      <c r="K270" s="51">
        <f>1/(1+EXP(-J270))</f>
        <v/>
      </c>
      <c r="L270" s="52">
        <f>$Y$12*((B270)-$U$5)/$U$6+$Y$13</f>
        <v/>
      </c>
      <c r="M270" s="51">
        <f>1/(1+EXP(-L270))</f>
        <v/>
      </c>
      <c r="N270" s="52">
        <f>$Z$12*((B270)-$U$5)/$U$6+$Z$13</f>
        <v/>
      </c>
      <c r="O270" s="51">
        <f>1/(1+EXP(-N270))</f>
        <v/>
      </c>
      <c r="P270" s="52">
        <f>$AA$12*((B270)-$U$5)/$U$6+$AA$13</f>
        <v/>
      </c>
      <c r="Q270" s="51">
        <f>1/(1+EXP(-P270))</f>
        <v/>
      </c>
      <c r="R270" s="52">
        <f>$AB$12*((B270)-$U$5)/$U$6+$AB$13</f>
        <v/>
      </c>
      <c r="S270" s="51">
        <f>1/(1+EXP(-R270))</f>
        <v/>
      </c>
      <c r="AI270" s="48">
        <f>'4_Seq_Features'!A268</f>
        <v/>
      </c>
      <c r="AJ270" s="55">
        <f>'4_Seq_Features'!G268</f>
        <v/>
      </c>
      <c r="AK270" s="55">
        <f>'4_Seq_Features'!H268</f>
        <v/>
      </c>
      <c r="AL270" s="48">
        <f>'4_Seq_Features'!E268</f>
        <v/>
      </c>
      <c r="AM270" s="52">
        <f>$BD$14*((AJ270)-$BD$5)/$BD$6+$BD$15*((AK270)-$BD$7)/$BD$8+$BD$16</f>
        <v/>
      </c>
      <c r="AN270" s="51">
        <f>1/(1+EXP(-AM270))</f>
        <v/>
      </c>
      <c r="AO270" s="52">
        <f>$BE$14*((AJ270)-$BD$5)/$BD$6+$BE$15*((AK270)-$BD$7)/$BD$8+$BE$16</f>
        <v/>
      </c>
      <c r="AP270" s="51">
        <f>1/(1+EXP(-AO270))</f>
        <v/>
      </c>
      <c r="AQ270" s="52">
        <f>$BF$14*((AJ270)-$BD$5)/$BD$6+$BF$15*((AK270)-$BD$7)/$BD$8+$BF$16</f>
        <v/>
      </c>
      <c r="AR270" s="51">
        <f>1/(1+EXP(-AQ270))</f>
        <v/>
      </c>
      <c r="AS270" s="52">
        <f>$BG$14*((AJ270)-$BD$5)/$BD$6+$BG$15*((AK270)-$BD$7)/$BD$8+$BG$16</f>
        <v/>
      </c>
      <c r="AT270" s="51">
        <f>1/(1+EXP(-AS270))</f>
        <v/>
      </c>
      <c r="AU270" s="52">
        <f>$BH$14*((AJ270)-$BD$5)/$BD$6+$BH$15*((AK270)-$BD$7)/$BD$8+$BH$16</f>
        <v/>
      </c>
      <c r="AV270" s="51">
        <f>1/(1+EXP(-AU270))</f>
        <v/>
      </c>
      <c r="AW270" s="52">
        <f>$BI$14*((AJ270)-$BD$5)/$BD$6+$BI$15*((AK270)-$BD$7)/$BD$8+$BI$16</f>
        <v/>
      </c>
      <c r="AX270" s="51">
        <f>1/(1+EXP(-AW270))</f>
        <v/>
      </c>
      <c r="AY270" s="52">
        <f>$BJ$14*((AJ270)-$BD$5)/$BD$6+$BJ$15*((AK270)-$BD$7)/$BD$8+$BJ$16</f>
        <v/>
      </c>
      <c r="AZ270" s="51">
        <f>1/(1+EXP(-AY270))</f>
        <v/>
      </c>
      <c r="BA270" s="52">
        <f>$BK$14*((AJ270)-$BD$5)/$BD$6+$BK$15*((AK270)-$BD$7)/$BD$8+$BK$16</f>
        <v/>
      </c>
      <c r="BB270" s="51">
        <f>1/(1+EXP(-BA270))</f>
        <v/>
      </c>
    </row>
    <row r="271" ht="15" customHeight="1" s="35">
      <c r="A271" s="48">
        <f>'4_Seq_Features'!A269</f>
        <v/>
      </c>
      <c r="B271" s="55">
        <f>'4_Seq_Features'!F269</f>
        <v/>
      </c>
      <c r="C271" s="48">
        <f>'4_Seq_Features'!E269</f>
        <v/>
      </c>
      <c r="D271" s="52">
        <f>$U$12*((B271)-$U$5)/$U$6+$U$13</f>
        <v/>
      </c>
      <c r="E271" s="51">
        <f>1/(1+EXP(-D271))</f>
        <v/>
      </c>
      <c r="F271" s="52">
        <f>$V$12*((B271)-$U$5)/$U$6+$V$13</f>
        <v/>
      </c>
      <c r="G271" s="51">
        <f>1/(1+EXP(-F271))</f>
        <v/>
      </c>
      <c r="H271" s="52">
        <f>$W$12*((B271)-$U$5)/$U$6+$W$13</f>
        <v/>
      </c>
      <c r="I271" s="51">
        <f>1/(1+EXP(-H271))</f>
        <v/>
      </c>
      <c r="J271" s="52">
        <f>$X$12*((B271)-$U$5)/$U$6+$X$13</f>
        <v/>
      </c>
      <c r="K271" s="51">
        <f>1/(1+EXP(-J271))</f>
        <v/>
      </c>
      <c r="L271" s="52">
        <f>$Y$12*((B271)-$U$5)/$U$6+$Y$13</f>
        <v/>
      </c>
      <c r="M271" s="51">
        <f>1/(1+EXP(-L271))</f>
        <v/>
      </c>
      <c r="N271" s="52">
        <f>$Z$12*((B271)-$U$5)/$U$6+$Z$13</f>
        <v/>
      </c>
      <c r="O271" s="51">
        <f>1/(1+EXP(-N271))</f>
        <v/>
      </c>
      <c r="P271" s="52">
        <f>$AA$12*((B271)-$U$5)/$U$6+$AA$13</f>
        <v/>
      </c>
      <c r="Q271" s="51">
        <f>1/(1+EXP(-P271))</f>
        <v/>
      </c>
      <c r="R271" s="52">
        <f>$AB$12*((B271)-$U$5)/$U$6+$AB$13</f>
        <v/>
      </c>
      <c r="S271" s="51">
        <f>1/(1+EXP(-R271))</f>
        <v/>
      </c>
      <c r="AI271" s="48">
        <f>'4_Seq_Features'!A269</f>
        <v/>
      </c>
      <c r="AJ271" s="55">
        <f>'4_Seq_Features'!G269</f>
        <v/>
      </c>
      <c r="AK271" s="55">
        <f>'4_Seq_Features'!H269</f>
        <v/>
      </c>
      <c r="AL271" s="48">
        <f>'4_Seq_Features'!E269</f>
        <v/>
      </c>
      <c r="AM271" s="52">
        <f>$BD$14*((AJ271)-$BD$5)/$BD$6+$BD$15*((AK271)-$BD$7)/$BD$8+$BD$16</f>
        <v/>
      </c>
      <c r="AN271" s="51">
        <f>1/(1+EXP(-AM271))</f>
        <v/>
      </c>
      <c r="AO271" s="52">
        <f>$BE$14*((AJ271)-$BD$5)/$BD$6+$BE$15*((AK271)-$BD$7)/$BD$8+$BE$16</f>
        <v/>
      </c>
      <c r="AP271" s="51">
        <f>1/(1+EXP(-AO271))</f>
        <v/>
      </c>
      <c r="AQ271" s="52">
        <f>$BF$14*((AJ271)-$BD$5)/$BD$6+$BF$15*((AK271)-$BD$7)/$BD$8+$BF$16</f>
        <v/>
      </c>
      <c r="AR271" s="51">
        <f>1/(1+EXP(-AQ271))</f>
        <v/>
      </c>
      <c r="AS271" s="52">
        <f>$BG$14*((AJ271)-$BD$5)/$BD$6+$BG$15*((AK271)-$BD$7)/$BD$8+$BG$16</f>
        <v/>
      </c>
      <c r="AT271" s="51">
        <f>1/(1+EXP(-AS271))</f>
        <v/>
      </c>
      <c r="AU271" s="52">
        <f>$BH$14*((AJ271)-$BD$5)/$BD$6+$BH$15*((AK271)-$BD$7)/$BD$8+$BH$16</f>
        <v/>
      </c>
      <c r="AV271" s="51">
        <f>1/(1+EXP(-AU271))</f>
        <v/>
      </c>
      <c r="AW271" s="52">
        <f>$BI$14*((AJ271)-$BD$5)/$BD$6+$BI$15*((AK271)-$BD$7)/$BD$8+$BI$16</f>
        <v/>
      </c>
      <c r="AX271" s="51">
        <f>1/(1+EXP(-AW271))</f>
        <v/>
      </c>
      <c r="AY271" s="52">
        <f>$BJ$14*((AJ271)-$BD$5)/$BD$6+$BJ$15*((AK271)-$BD$7)/$BD$8+$BJ$16</f>
        <v/>
      </c>
      <c r="AZ271" s="51">
        <f>1/(1+EXP(-AY271))</f>
        <v/>
      </c>
      <c r="BA271" s="52">
        <f>$BK$14*((AJ271)-$BD$5)/$BD$6+$BK$15*((AK271)-$BD$7)/$BD$8+$BK$16</f>
        <v/>
      </c>
      <c r="BB271" s="51">
        <f>1/(1+EXP(-BA271))</f>
        <v/>
      </c>
    </row>
    <row r="272" ht="15" customHeight="1" s="35">
      <c r="A272" s="48">
        <f>'4_Seq_Features'!A270</f>
        <v/>
      </c>
      <c r="B272" s="55">
        <f>'4_Seq_Features'!F270</f>
        <v/>
      </c>
      <c r="C272" s="48">
        <f>'4_Seq_Features'!E270</f>
        <v/>
      </c>
      <c r="D272" s="52">
        <f>$U$12*((B272)-$U$5)/$U$6+$U$13</f>
        <v/>
      </c>
      <c r="E272" s="51">
        <f>1/(1+EXP(-D272))</f>
        <v/>
      </c>
      <c r="F272" s="52">
        <f>$V$12*((B272)-$U$5)/$U$6+$V$13</f>
        <v/>
      </c>
      <c r="G272" s="51">
        <f>1/(1+EXP(-F272))</f>
        <v/>
      </c>
      <c r="H272" s="52">
        <f>$W$12*((B272)-$U$5)/$U$6+$W$13</f>
        <v/>
      </c>
      <c r="I272" s="51">
        <f>1/(1+EXP(-H272))</f>
        <v/>
      </c>
      <c r="J272" s="52">
        <f>$X$12*((B272)-$U$5)/$U$6+$X$13</f>
        <v/>
      </c>
      <c r="K272" s="51">
        <f>1/(1+EXP(-J272))</f>
        <v/>
      </c>
      <c r="L272" s="52">
        <f>$Y$12*((B272)-$U$5)/$U$6+$Y$13</f>
        <v/>
      </c>
      <c r="M272" s="51">
        <f>1/(1+EXP(-L272))</f>
        <v/>
      </c>
      <c r="N272" s="52">
        <f>$Z$12*((B272)-$U$5)/$U$6+$Z$13</f>
        <v/>
      </c>
      <c r="O272" s="51">
        <f>1/(1+EXP(-N272))</f>
        <v/>
      </c>
      <c r="P272" s="52">
        <f>$AA$12*((B272)-$U$5)/$U$6+$AA$13</f>
        <v/>
      </c>
      <c r="Q272" s="51">
        <f>1/(1+EXP(-P272))</f>
        <v/>
      </c>
      <c r="R272" s="52">
        <f>$AB$12*((B272)-$U$5)/$U$6+$AB$13</f>
        <v/>
      </c>
      <c r="S272" s="51">
        <f>1/(1+EXP(-R272))</f>
        <v/>
      </c>
      <c r="AI272" s="48">
        <f>'4_Seq_Features'!A270</f>
        <v/>
      </c>
      <c r="AJ272" s="55">
        <f>'4_Seq_Features'!G270</f>
        <v/>
      </c>
      <c r="AK272" s="55">
        <f>'4_Seq_Features'!H270</f>
        <v/>
      </c>
      <c r="AL272" s="48">
        <f>'4_Seq_Features'!E270</f>
        <v/>
      </c>
      <c r="AM272" s="52">
        <f>$BD$14*((AJ272)-$BD$5)/$BD$6+$BD$15*((AK272)-$BD$7)/$BD$8+$BD$16</f>
        <v/>
      </c>
      <c r="AN272" s="51">
        <f>1/(1+EXP(-AM272))</f>
        <v/>
      </c>
      <c r="AO272" s="52">
        <f>$BE$14*((AJ272)-$BD$5)/$BD$6+$BE$15*((AK272)-$BD$7)/$BD$8+$BE$16</f>
        <v/>
      </c>
      <c r="AP272" s="51">
        <f>1/(1+EXP(-AO272))</f>
        <v/>
      </c>
      <c r="AQ272" s="52">
        <f>$BF$14*((AJ272)-$BD$5)/$BD$6+$BF$15*((AK272)-$BD$7)/$BD$8+$BF$16</f>
        <v/>
      </c>
      <c r="AR272" s="51">
        <f>1/(1+EXP(-AQ272))</f>
        <v/>
      </c>
      <c r="AS272" s="52">
        <f>$BG$14*((AJ272)-$BD$5)/$BD$6+$BG$15*((AK272)-$BD$7)/$BD$8+$BG$16</f>
        <v/>
      </c>
      <c r="AT272" s="51">
        <f>1/(1+EXP(-AS272))</f>
        <v/>
      </c>
      <c r="AU272" s="52">
        <f>$BH$14*((AJ272)-$BD$5)/$BD$6+$BH$15*((AK272)-$BD$7)/$BD$8+$BH$16</f>
        <v/>
      </c>
      <c r="AV272" s="51">
        <f>1/(1+EXP(-AU272))</f>
        <v/>
      </c>
      <c r="AW272" s="52">
        <f>$BI$14*((AJ272)-$BD$5)/$BD$6+$BI$15*((AK272)-$BD$7)/$BD$8+$BI$16</f>
        <v/>
      </c>
      <c r="AX272" s="51">
        <f>1/(1+EXP(-AW272))</f>
        <v/>
      </c>
      <c r="AY272" s="52">
        <f>$BJ$14*((AJ272)-$BD$5)/$BD$6+$BJ$15*((AK272)-$BD$7)/$BD$8+$BJ$16</f>
        <v/>
      </c>
      <c r="AZ272" s="51">
        <f>1/(1+EXP(-AY272))</f>
        <v/>
      </c>
      <c r="BA272" s="52">
        <f>$BK$14*((AJ272)-$BD$5)/$BD$6+$BK$15*((AK272)-$BD$7)/$BD$8+$BK$16</f>
        <v/>
      </c>
      <c r="BB272" s="51">
        <f>1/(1+EXP(-BA272))</f>
        <v/>
      </c>
    </row>
    <row r="273" ht="15" customHeight="1" s="35">
      <c r="A273" s="48">
        <f>'4_Seq_Features'!A271</f>
        <v/>
      </c>
      <c r="B273" s="55">
        <f>'4_Seq_Features'!F271</f>
        <v/>
      </c>
      <c r="C273" s="48">
        <f>'4_Seq_Features'!E271</f>
        <v/>
      </c>
      <c r="D273" s="52">
        <f>$U$12*((B273)-$U$5)/$U$6+$U$13</f>
        <v/>
      </c>
      <c r="E273" s="51">
        <f>1/(1+EXP(-D273))</f>
        <v/>
      </c>
      <c r="F273" s="52">
        <f>$V$12*((B273)-$U$5)/$U$6+$V$13</f>
        <v/>
      </c>
      <c r="G273" s="51">
        <f>1/(1+EXP(-F273))</f>
        <v/>
      </c>
      <c r="H273" s="52">
        <f>$W$12*((B273)-$U$5)/$U$6+$W$13</f>
        <v/>
      </c>
      <c r="I273" s="51">
        <f>1/(1+EXP(-H273))</f>
        <v/>
      </c>
      <c r="J273" s="52">
        <f>$X$12*((B273)-$U$5)/$U$6+$X$13</f>
        <v/>
      </c>
      <c r="K273" s="51">
        <f>1/(1+EXP(-J273))</f>
        <v/>
      </c>
      <c r="L273" s="52">
        <f>$Y$12*((B273)-$U$5)/$U$6+$Y$13</f>
        <v/>
      </c>
      <c r="M273" s="51">
        <f>1/(1+EXP(-L273))</f>
        <v/>
      </c>
      <c r="N273" s="52">
        <f>$Z$12*((B273)-$U$5)/$U$6+$Z$13</f>
        <v/>
      </c>
      <c r="O273" s="51">
        <f>1/(1+EXP(-N273))</f>
        <v/>
      </c>
      <c r="P273" s="52">
        <f>$AA$12*((B273)-$U$5)/$U$6+$AA$13</f>
        <v/>
      </c>
      <c r="Q273" s="51">
        <f>1/(1+EXP(-P273))</f>
        <v/>
      </c>
      <c r="R273" s="52">
        <f>$AB$12*((B273)-$U$5)/$U$6+$AB$13</f>
        <v/>
      </c>
      <c r="S273" s="51">
        <f>1/(1+EXP(-R273))</f>
        <v/>
      </c>
      <c r="AI273" s="48">
        <f>'4_Seq_Features'!A271</f>
        <v/>
      </c>
      <c r="AJ273" s="55">
        <f>'4_Seq_Features'!G271</f>
        <v/>
      </c>
      <c r="AK273" s="55">
        <f>'4_Seq_Features'!H271</f>
        <v/>
      </c>
      <c r="AL273" s="48">
        <f>'4_Seq_Features'!E271</f>
        <v/>
      </c>
      <c r="AM273" s="52">
        <f>$BD$14*((AJ273)-$BD$5)/$BD$6+$BD$15*((AK273)-$BD$7)/$BD$8+$BD$16</f>
        <v/>
      </c>
      <c r="AN273" s="51">
        <f>1/(1+EXP(-AM273))</f>
        <v/>
      </c>
      <c r="AO273" s="52">
        <f>$BE$14*((AJ273)-$BD$5)/$BD$6+$BE$15*((AK273)-$BD$7)/$BD$8+$BE$16</f>
        <v/>
      </c>
      <c r="AP273" s="51">
        <f>1/(1+EXP(-AO273))</f>
        <v/>
      </c>
      <c r="AQ273" s="52">
        <f>$BF$14*((AJ273)-$BD$5)/$BD$6+$BF$15*((AK273)-$BD$7)/$BD$8+$BF$16</f>
        <v/>
      </c>
      <c r="AR273" s="51">
        <f>1/(1+EXP(-AQ273))</f>
        <v/>
      </c>
      <c r="AS273" s="52">
        <f>$BG$14*((AJ273)-$BD$5)/$BD$6+$BG$15*((AK273)-$BD$7)/$BD$8+$BG$16</f>
        <v/>
      </c>
      <c r="AT273" s="51">
        <f>1/(1+EXP(-AS273))</f>
        <v/>
      </c>
      <c r="AU273" s="52">
        <f>$BH$14*((AJ273)-$BD$5)/$BD$6+$BH$15*((AK273)-$BD$7)/$BD$8+$BH$16</f>
        <v/>
      </c>
      <c r="AV273" s="51">
        <f>1/(1+EXP(-AU273))</f>
        <v/>
      </c>
      <c r="AW273" s="52">
        <f>$BI$14*((AJ273)-$BD$5)/$BD$6+$BI$15*((AK273)-$BD$7)/$BD$8+$BI$16</f>
        <v/>
      </c>
      <c r="AX273" s="51">
        <f>1/(1+EXP(-AW273))</f>
        <v/>
      </c>
      <c r="AY273" s="52">
        <f>$BJ$14*((AJ273)-$BD$5)/$BD$6+$BJ$15*((AK273)-$BD$7)/$BD$8+$BJ$16</f>
        <v/>
      </c>
      <c r="AZ273" s="51">
        <f>1/(1+EXP(-AY273))</f>
        <v/>
      </c>
      <c r="BA273" s="52">
        <f>$BK$14*((AJ273)-$BD$5)/$BD$6+$BK$15*((AK273)-$BD$7)/$BD$8+$BK$16</f>
        <v/>
      </c>
      <c r="BB273" s="51">
        <f>1/(1+EXP(-BA273))</f>
        <v/>
      </c>
    </row>
    <row r="274" ht="15" customHeight="1" s="35">
      <c r="A274" s="48">
        <f>'4_Seq_Features'!A272</f>
        <v/>
      </c>
      <c r="B274" s="55">
        <f>'4_Seq_Features'!F272</f>
        <v/>
      </c>
      <c r="C274" s="48">
        <f>'4_Seq_Features'!E272</f>
        <v/>
      </c>
      <c r="D274" s="52">
        <f>$U$12*((B274)-$U$5)/$U$6+$U$13</f>
        <v/>
      </c>
      <c r="E274" s="51">
        <f>1/(1+EXP(-D274))</f>
        <v/>
      </c>
      <c r="F274" s="52">
        <f>$V$12*((B274)-$U$5)/$U$6+$V$13</f>
        <v/>
      </c>
      <c r="G274" s="51">
        <f>1/(1+EXP(-F274))</f>
        <v/>
      </c>
      <c r="H274" s="52">
        <f>$W$12*((B274)-$U$5)/$U$6+$W$13</f>
        <v/>
      </c>
      <c r="I274" s="51">
        <f>1/(1+EXP(-H274))</f>
        <v/>
      </c>
      <c r="J274" s="52">
        <f>$X$12*((B274)-$U$5)/$U$6+$X$13</f>
        <v/>
      </c>
      <c r="K274" s="51">
        <f>1/(1+EXP(-J274))</f>
        <v/>
      </c>
      <c r="L274" s="52">
        <f>$Y$12*((B274)-$U$5)/$U$6+$Y$13</f>
        <v/>
      </c>
      <c r="M274" s="51">
        <f>1/(1+EXP(-L274))</f>
        <v/>
      </c>
      <c r="N274" s="52">
        <f>$Z$12*((B274)-$U$5)/$U$6+$Z$13</f>
        <v/>
      </c>
      <c r="O274" s="51">
        <f>1/(1+EXP(-N274))</f>
        <v/>
      </c>
      <c r="P274" s="52">
        <f>$AA$12*((B274)-$U$5)/$U$6+$AA$13</f>
        <v/>
      </c>
      <c r="Q274" s="51">
        <f>1/(1+EXP(-P274))</f>
        <v/>
      </c>
      <c r="R274" s="52">
        <f>$AB$12*((B274)-$U$5)/$U$6+$AB$13</f>
        <v/>
      </c>
      <c r="S274" s="51">
        <f>1/(1+EXP(-R274))</f>
        <v/>
      </c>
      <c r="AI274" s="48">
        <f>'4_Seq_Features'!A272</f>
        <v/>
      </c>
      <c r="AJ274" s="55">
        <f>'4_Seq_Features'!G272</f>
        <v/>
      </c>
      <c r="AK274" s="55">
        <f>'4_Seq_Features'!H272</f>
        <v/>
      </c>
      <c r="AL274" s="48">
        <f>'4_Seq_Features'!E272</f>
        <v/>
      </c>
      <c r="AM274" s="52">
        <f>$BD$14*((AJ274)-$BD$5)/$BD$6+$BD$15*((AK274)-$BD$7)/$BD$8+$BD$16</f>
        <v/>
      </c>
      <c r="AN274" s="51">
        <f>1/(1+EXP(-AM274))</f>
        <v/>
      </c>
      <c r="AO274" s="52">
        <f>$BE$14*((AJ274)-$BD$5)/$BD$6+$BE$15*((AK274)-$BD$7)/$BD$8+$BE$16</f>
        <v/>
      </c>
      <c r="AP274" s="51">
        <f>1/(1+EXP(-AO274))</f>
        <v/>
      </c>
      <c r="AQ274" s="52">
        <f>$BF$14*((AJ274)-$BD$5)/$BD$6+$BF$15*((AK274)-$BD$7)/$BD$8+$BF$16</f>
        <v/>
      </c>
      <c r="AR274" s="51">
        <f>1/(1+EXP(-AQ274))</f>
        <v/>
      </c>
      <c r="AS274" s="52">
        <f>$BG$14*((AJ274)-$BD$5)/$BD$6+$BG$15*((AK274)-$BD$7)/$BD$8+$BG$16</f>
        <v/>
      </c>
      <c r="AT274" s="51">
        <f>1/(1+EXP(-AS274))</f>
        <v/>
      </c>
      <c r="AU274" s="52">
        <f>$BH$14*((AJ274)-$BD$5)/$BD$6+$BH$15*((AK274)-$BD$7)/$BD$8+$BH$16</f>
        <v/>
      </c>
      <c r="AV274" s="51">
        <f>1/(1+EXP(-AU274))</f>
        <v/>
      </c>
      <c r="AW274" s="52">
        <f>$BI$14*((AJ274)-$BD$5)/$BD$6+$BI$15*((AK274)-$BD$7)/$BD$8+$BI$16</f>
        <v/>
      </c>
      <c r="AX274" s="51">
        <f>1/(1+EXP(-AW274))</f>
        <v/>
      </c>
      <c r="AY274" s="52">
        <f>$BJ$14*((AJ274)-$BD$5)/$BD$6+$BJ$15*((AK274)-$BD$7)/$BD$8+$BJ$16</f>
        <v/>
      </c>
      <c r="AZ274" s="51">
        <f>1/(1+EXP(-AY274))</f>
        <v/>
      </c>
      <c r="BA274" s="52">
        <f>$BK$14*((AJ274)-$BD$5)/$BD$6+$BK$15*((AK274)-$BD$7)/$BD$8+$BK$16</f>
        <v/>
      </c>
      <c r="BB274" s="51">
        <f>1/(1+EXP(-BA274))</f>
        <v/>
      </c>
    </row>
    <row r="275" ht="15" customHeight="1" s="35">
      <c r="A275" s="48">
        <f>'4_Seq_Features'!A273</f>
        <v/>
      </c>
      <c r="B275" s="55">
        <f>'4_Seq_Features'!F273</f>
        <v/>
      </c>
      <c r="C275" s="48">
        <f>'4_Seq_Features'!E273</f>
        <v/>
      </c>
      <c r="D275" s="52">
        <f>$U$12*((B275)-$U$5)/$U$6+$U$13</f>
        <v/>
      </c>
      <c r="E275" s="51">
        <f>1/(1+EXP(-D275))</f>
        <v/>
      </c>
      <c r="F275" s="52">
        <f>$V$12*((B275)-$U$5)/$U$6+$V$13</f>
        <v/>
      </c>
      <c r="G275" s="51">
        <f>1/(1+EXP(-F275))</f>
        <v/>
      </c>
      <c r="H275" s="52">
        <f>$W$12*((B275)-$U$5)/$U$6+$W$13</f>
        <v/>
      </c>
      <c r="I275" s="51">
        <f>1/(1+EXP(-H275))</f>
        <v/>
      </c>
      <c r="J275" s="52">
        <f>$X$12*((B275)-$U$5)/$U$6+$X$13</f>
        <v/>
      </c>
      <c r="K275" s="51">
        <f>1/(1+EXP(-J275))</f>
        <v/>
      </c>
      <c r="L275" s="52">
        <f>$Y$12*((B275)-$U$5)/$U$6+$Y$13</f>
        <v/>
      </c>
      <c r="M275" s="51">
        <f>1/(1+EXP(-L275))</f>
        <v/>
      </c>
      <c r="N275" s="52">
        <f>$Z$12*((B275)-$U$5)/$U$6+$Z$13</f>
        <v/>
      </c>
      <c r="O275" s="51">
        <f>1/(1+EXP(-N275))</f>
        <v/>
      </c>
      <c r="P275" s="52">
        <f>$AA$12*((B275)-$U$5)/$U$6+$AA$13</f>
        <v/>
      </c>
      <c r="Q275" s="51">
        <f>1/(1+EXP(-P275))</f>
        <v/>
      </c>
      <c r="R275" s="52">
        <f>$AB$12*((B275)-$U$5)/$U$6+$AB$13</f>
        <v/>
      </c>
      <c r="S275" s="51">
        <f>1/(1+EXP(-R275))</f>
        <v/>
      </c>
      <c r="AI275" s="48">
        <f>'4_Seq_Features'!A273</f>
        <v/>
      </c>
      <c r="AJ275" s="55">
        <f>'4_Seq_Features'!G273</f>
        <v/>
      </c>
      <c r="AK275" s="55">
        <f>'4_Seq_Features'!H273</f>
        <v/>
      </c>
      <c r="AL275" s="48">
        <f>'4_Seq_Features'!E273</f>
        <v/>
      </c>
      <c r="AM275" s="52">
        <f>$BD$14*((AJ275)-$BD$5)/$BD$6+$BD$15*((AK275)-$BD$7)/$BD$8+$BD$16</f>
        <v/>
      </c>
      <c r="AN275" s="51">
        <f>1/(1+EXP(-AM275))</f>
        <v/>
      </c>
      <c r="AO275" s="52">
        <f>$BE$14*((AJ275)-$BD$5)/$BD$6+$BE$15*((AK275)-$BD$7)/$BD$8+$BE$16</f>
        <v/>
      </c>
      <c r="AP275" s="51">
        <f>1/(1+EXP(-AO275))</f>
        <v/>
      </c>
      <c r="AQ275" s="52">
        <f>$BF$14*((AJ275)-$BD$5)/$BD$6+$BF$15*((AK275)-$BD$7)/$BD$8+$BF$16</f>
        <v/>
      </c>
      <c r="AR275" s="51">
        <f>1/(1+EXP(-AQ275))</f>
        <v/>
      </c>
      <c r="AS275" s="52">
        <f>$BG$14*((AJ275)-$BD$5)/$BD$6+$BG$15*((AK275)-$BD$7)/$BD$8+$BG$16</f>
        <v/>
      </c>
      <c r="AT275" s="51">
        <f>1/(1+EXP(-AS275))</f>
        <v/>
      </c>
      <c r="AU275" s="52">
        <f>$BH$14*((AJ275)-$BD$5)/$BD$6+$BH$15*((AK275)-$BD$7)/$BD$8+$BH$16</f>
        <v/>
      </c>
      <c r="AV275" s="51">
        <f>1/(1+EXP(-AU275))</f>
        <v/>
      </c>
      <c r="AW275" s="52">
        <f>$BI$14*((AJ275)-$BD$5)/$BD$6+$BI$15*((AK275)-$BD$7)/$BD$8+$BI$16</f>
        <v/>
      </c>
      <c r="AX275" s="51">
        <f>1/(1+EXP(-AW275))</f>
        <v/>
      </c>
      <c r="AY275" s="52">
        <f>$BJ$14*((AJ275)-$BD$5)/$BD$6+$BJ$15*((AK275)-$BD$7)/$BD$8+$BJ$16</f>
        <v/>
      </c>
      <c r="AZ275" s="51">
        <f>1/(1+EXP(-AY275))</f>
        <v/>
      </c>
      <c r="BA275" s="52">
        <f>$BK$14*((AJ275)-$BD$5)/$BD$6+$BK$15*((AK275)-$BD$7)/$BD$8+$BK$16</f>
        <v/>
      </c>
      <c r="BB275" s="51">
        <f>1/(1+EXP(-BA275))</f>
        <v/>
      </c>
    </row>
    <row r="276" ht="15" customHeight="1" s="35">
      <c r="A276" s="48">
        <f>'4_Seq_Features'!A274</f>
        <v/>
      </c>
      <c r="B276" s="55">
        <f>'4_Seq_Features'!F274</f>
        <v/>
      </c>
      <c r="C276" s="48">
        <f>'4_Seq_Features'!E274</f>
        <v/>
      </c>
      <c r="D276" s="52">
        <f>$U$12*((B276)-$U$5)/$U$6+$U$13</f>
        <v/>
      </c>
      <c r="E276" s="51">
        <f>1/(1+EXP(-D276))</f>
        <v/>
      </c>
      <c r="F276" s="52">
        <f>$V$12*((B276)-$U$5)/$U$6+$V$13</f>
        <v/>
      </c>
      <c r="G276" s="51">
        <f>1/(1+EXP(-F276))</f>
        <v/>
      </c>
      <c r="H276" s="52">
        <f>$W$12*((B276)-$U$5)/$U$6+$W$13</f>
        <v/>
      </c>
      <c r="I276" s="51">
        <f>1/(1+EXP(-H276))</f>
        <v/>
      </c>
      <c r="J276" s="52">
        <f>$X$12*((B276)-$U$5)/$U$6+$X$13</f>
        <v/>
      </c>
      <c r="K276" s="51">
        <f>1/(1+EXP(-J276))</f>
        <v/>
      </c>
      <c r="L276" s="52">
        <f>$Y$12*((B276)-$U$5)/$U$6+$Y$13</f>
        <v/>
      </c>
      <c r="M276" s="51">
        <f>1/(1+EXP(-L276))</f>
        <v/>
      </c>
      <c r="N276" s="52">
        <f>$Z$12*((B276)-$U$5)/$U$6+$Z$13</f>
        <v/>
      </c>
      <c r="O276" s="51">
        <f>1/(1+EXP(-N276))</f>
        <v/>
      </c>
      <c r="P276" s="52">
        <f>$AA$12*((B276)-$U$5)/$U$6+$AA$13</f>
        <v/>
      </c>
      <c r="Q276" s="51">
        <f>1/(1+EXP(-P276))</f>
        <v/>
      </c>
      <c r="R276" s="52">
        <f>$AB$12*((B276)-$U$5)/$U$6+$AB$13</f>
        <v/>
      </c>
      <c r="S276" s="51">
        <f>1/(1+EXP(-R276))</f>
        <v/>
      </c>
      <c r="AI276" s="48">
        <f>'4_Seq_Features'!A274</f>
        <v/>
      </c>
      <c r="AJ276" s="55">
        <f>'4_Seq_Features'!G274</f>
        <v/>
      </c>
      <c r="AK276" s="55">
        <f>'4_Seq_Features'!H274</f>
        <v/>
      </c>
      <c r="AL276" s="48">
        <f>'4_Seq_Features'!E274</f>
        <v/>
      </c>
      <c r="AM276" s="52">
        <f>$BD$14*((AJ276)-$BD$5)/$BD$6+$BD$15*((AK276)-$BD$7)/$BD$8+$BD$16</f>
        <v/>
      </c>
      <c r="AN276" s="51">
        <f>1/(1+EXP(-AM276))</f>
        <v/>
      </c>
      <c r="AO276" s="52">
        <f>$BE$14*((AJ276)-$BD$5)/$BD$6+$BE$15*((AK276)-$BD$7)/$BD$8+$BE$16</f>
        <v/>
      </c>
      <c r="AP276" s="51">
        <f>1/(1+EXP(-AO276))</f>
        <v/>
      </c>
      <c r="AQ276" s="52">
        <f>$BF$14*((AJ276)-$BD$5)/$BD$6+$BF$15*((AK276)-$BD$7)/$BD$8+$BF$16</f>
        <v/>
      </c>
      <c r="AR276" s="51">
        <f>1/(1+EXP(-AQ276))</f>
        <v/>
      </c>
      <c r="AS276" s="52">
        <f>$BG$14*((AJ276)-$BD$5)/$BD$6+$BG$15*((AK276)-$BD$7)/$BD$8+$BG$16</f>
        <v/>
      </c>
      <c r="AT276" s="51">
        <f>1/(1+EXP(-AS276))</f>
        <v/>
      </c>
      <c r="AU276" s="52">
        <f>$BH$14*((AJ276)-$BD$5)/$BD$6+$BH$15*((AK276)-$BD$7)/$BD$8+$BH$16</f>
        <v/>
      </c>
      <c r="AV276" s="51">
        <f>1/(1+EXP(-AU276))</f>
        <v/>
      </c>
      <c r="AW276" s="52">
        <f>$BI$14*((AJ276)-$BD$5)/$BD$6+$BI$15*((AK276)-$BD$7)/$BD$8+$BI$16</f>
        <v/>
      </c>
      <c r="AX276" s="51">
        <f>1/(1+EXP(-AW276))</f>
        <v/>
      </c>
      <c r="AY276" s="52">
        <f>$BJ$14*((AJ276)-$BD$5)/$BD$6+$BJ$15*((AK276)-$BD$7)/$BD$8+$BJ$16</f>
        <v/>
      </c>
      <c r="AZ276" s="51">
        <f>1/(1+EXP(-AY276))</f>
        <v/>
      </c>
      <c r="BA276" s="52">
        <f>$BK$14*((AJ276)-$BD$5)/$BD$6+$BK$15*((AK276)-$BD$7)/$BD$8+$BK$16</f>
        <v/>
      </c>
      <c r="BB276" s="51">
        <f>1/(1+EXP(-BA276))</f>
        <v/>
      </c>
    </row>
    <row r="277" ht="15" customHeight="1" s="35">
      <c r="A277" s="48">
        <f>'4_Seq_Features'!A275</f>
        <v/>
      </c>
      <c r="B277" s="55">
        <f>'4_Seq_Features'!F275</f>
        <v/>
      </c>
      <c r="C277" s="48">
        <f>'4_Seq_Features'!E275</f>
        <v/>
      </c>
      <c r="D277" s="52">
        <f>$U$12*((B277)-$U$5)/$U$6+$U$13</f>
        <v/>
      </c>
      <c r="E277" s="51">
        <f>1/(1+EXP(-D277))</f>
        <v/>
      </c>
      <c r="F277" s="52">
        <f>$V$12*((B277)-$U$5)/$U$6+$V$13</f>
        <v/>
      </c>
      <c r="G277" s="51">
        <f>1/(1+EXP(-F277))</f>
        <v/>
      </c>
      <c r="H277" s="52">
        <f>$W$12*((B277)-$U$5)/$U$6+$W$13</f>
        <v/>
      </c>
      <c r="I277" s="51">
        <f>1/(1+EXP(-H277))</f>
        <v/>
      </c>
      <c r="J277" s="52">
        <f>$X$12*((B277)-$U$5)/$U$6+$X$13</f>
        <v/>
      </c>
      <c r="K277" s="51">
        <f>1/(1+EXP(-J277))</f>
        <v/>
      </c>
      <c r="L277" s="52">
        <f>$Y$12*((B277)-$U$5)/$U$6+$Y$13</f>
        <v/>
      </c>
      <c r="M277" s="51">
        <f>1/(1+EXP(-L277))</f>
        <v/>
      </c>
      <c r="N277" s="52">
        <f>$Z$12*((B277)-$U$5)/$U$6+$Z$13</f>
        <v/>
      </c>
      <c r="O277" s="51">
        <f>1/(1+EXP(-N277))</f>
        <v/>
      </c>
      <c r="P277" s="52">
        <f>$AA$12*((B277)-$U$5)/$U$6+$AA$13</f>
        <v/>
      </c>
      <c r="Q277" s="51">
        <f>1/(1+EXP(-P277))</f>
        <v/>
      </c>
      <c r="R277" s="52">
        <f>$AB$12*((B277)-$U$5)/$U$6+$AB$13</f>
        <v/>
      </c>
      <c r="S277" s="51">
        <f>1/(1+EXP(-R277))</f>
        <v/>
      </c>
      <c r="AI277" s="48">
        <f>'4_Seq_Features'!A275</f>
        <v/>
      </c>
      <c r="AJ277" s="55">
        <f>'4_Seq_Features'!G275</f>
        <v/>
      </c>
      <c r="AK277" s="55">
        <f>'4_Seq_Features'!H275</f>
        <v/>
      </c>
      <c r="AL277" s="48">
        <f>'4_Seq_Features'!E275</f>
        <v/>
      </c>
      <c r="AM277" s="52">
        <f>$BD$14*((AJ277)-$BD$5)/$BD$6+$BD$15*((AK277)-$BD$7)/$BD$8+$BD$16</f>
        <v/>
      </c>
      <c r="AN277" s="51">
        <f>1/(1+EXP(-AM277))</f>
        <v/>
      </c>
      <c r="AO277" s="52">
        <f>$BE$14*((AJ277)-$BD$5)/$BD$6+$BE$15*((AK277)-$BD$7)/$BD$8+$BE$16</f>
        <v/>
      </c>
      <c r="AP277" s="51">
        <f>1/(1+EXP(-AO277))</f>
        <v/>
      </c>
      <c r="AQ277" s="52">
        <f>$BF$14*((AJ277)-$BD$5)/$BD$6+$BF$15*((AK277)-$BD$7)/$BD$8+$BF$16</f>
        <v/>
      </c>
      <c r="AR277" s="51">
        <f>1/(1+EXP(-AQ277))</f>
        <v/>
      </c>
      <c r="AS277" s="52">
        <f>$BG$14*((AJ277)-$BD$5)/$BD$6+$BG$15*((AK277)-$BD$7)/$BD$8+$BG$16</f>
        <v/>
      </c>
      <c r="AT277" s="51">
        <f>1/(1+EXP(-AS277))</f>
        <v/>
      </c>
      <c r="AU277" s="52">
        <f>$BH$14*((AJ277)-$BD$5)/$BD$6+$BH$15*((AK277)-$BD$7)/$BD$8+$BH$16</f>
        <v/>
      </c>
      <c r="AV277" s="51">
        <f>1/(1+EXP(-AU277))</f>
        <v/>
      </c>
      <c r="AW277" s="52">
        <f>$BI$14*((AJ277)-$BD$5)/$BD$6+$BI$15*((AK277)-$BD$7)/$BD$8+$BI$16</f>
        <v/>
      </c>
      <c r="AX277" s="51">
        <f>1/(1+EXP(-AW277))</f>
        <v/>
      </c>
      <c r="AY277" s="52">
        <f>$BJ$14*((AJ277)-$BD$5)/$BD$6+$BJ$15*((AK277)-$BD$7)/$BD$8+$BJ$16</f>
        <v/>
      </c>
      <c r="AZ277" s="51">
        <f>1/(1+EXP(-AY277))</f>
        <v/>
      </c>
      <c r="BA277" s="52">
        <f>$BK$14*((AJ277)-$BD$5)/$BD$6+$BK$15*((AK277)-$BD$7)/$BD$8+$BK$16</f>
        <v/>
      </c>
      <c r="BB277" s="51">
        <f>1/(1+EXP(-BA277))</f>
        <v/>
      </c>
    </row>
    <row r="278" ht="15" customHeight="1" s="35">
      <c r="A278" s="48">
        <f>'4_Seq_Features'!A276</f>
        <v/>
      </c>
      <c r="B278" s="55">
        <f>'4_Seq_Features'!F276</f>
        <v/>
      </c>
      <c r="C278" s="48">
        <f>'4_Seq_Features'!E276</f>
        <v/>
      </c>
      <c r="D278" s="52">
        <f>$U$12*((B278)-$U$5)/$U$6+$U$13</f>
        <v/>
      </c>
      <c r="E278" s="51">
        <f>1/(1+EXP(-D278))</f>
        <v/>
      </c>
      <c r="F278" s="52">
        <f>$V$12*((B278)-$U$5)/$U$6+$V$13</f>
        <v/>
      </c>
      <c r="G278" s="51">
        <f>1/(1+EXP(-F278))</f>
        <v/>
      </c>
      <c r="H278" s="52">
        <f>$W$12*((B278)-$U$5)/$U$6+$W$13</f>
        <v/>
      </c>
      <c r="I278" s="51">
        <f>1/(1+EXP(-H278))</f>
        <v/>
      </c>
      <c r="J278" s="52">
        <f>$X$12*((B278)-$U$5)/$U$6+$X$13</f>
        <v/>
      </c>
      <c r="K278" s="51">
        <f>1/(1+EXP(-J278))</f>
        <v/>
      </c>
      <c r="L278" s="52">
        <f>$Y$12*((B278)-$U$5)/$U$6+$Y$13</f>
        <v/>
      </c>
      <c r="M278" s="51">
        <f>1/(1+EXP(-L278))</f>
        <v/>
      </c>
      <c r="N278" s="52">
        <f>$Z$12*((B278)-$U$5)/$U$6+$Z$13</f>
        <v/>
      </c>
      <c r="O278" s="51">
        <f>1/(1+EXP(-N278))</f>
        <v/>
      </c>
      <c r="P278" s="52">
        <f>$AA$12*((B278)-$U$5)/$U$6+$AA$13</f>
        <v/>
      </c>
      <c r="Q278" s="51">
        <f>1/(1+EXP(-P278))</f>
        <v/>
      </c>
      <c r="R278" s="52">
        <f>$AB$12*((B278)-$U$5)/$U$6+$AB$13</f>
        <v/>
      </c>
      <c r="S278" s="51">
        <f>1/(1+EXP(-R278))</f>
        <v/>
      </c>
      <c r="AI278" s="48">
        <f>'4_Seq_Features'!A276</f>
        <v/>
      </c>
      <c r="AJ278" s="55">
        <f>'4_Seq_Features'!G276</f>
        <v/>
      </c>
      <c r="AK278" s="55">
        <f>'4_Seq_Features'!H276</f>
        <v/>
      </c>
      <c r="AL278" s="48">
        <f>'4_Seq_Features'!E276</f>
        <v/>
      </c>
      <c r="AM278" s="52">
        <f>$BD$14*((AJ278)-$BD$5)/$BD$6+$BD$15*((AK278)-$BD$7)/$BD$8+$BD$16</f>
        <v/>
      </c>
      <c r="AN278" s="51">
        <f>1/(1+EXP(-AM278))</f>
        <v/>
      </c>
      <c r="AO278" s="52">
        <f>$BE$14*((AJ278)-$BD$5)/$BD$6+$BE$15*((AK278)-$BD$7)/$BD$8+$BE$16</f>
        <v/>
      </c>
      <c r="AP278" s="51">
        <f>1/(1+EXP(-AO278))</f>
        <v/>
      </c>
      <c r="AQ278" s="52">
        <f>$BF$14*((AJ278)-$BD$5)/$BD$6+$BF$15*((AK278)-$BD$7)/$BD$8+$BF$16</f>
        <v/>
      </c>
      <c r="AR278" s="51">
        <f>1/(1+EXP(-AQ278))</f>
        <v/>
      </c>
      <c r="AS278" s="52">
        <f>$BG$14*((AJ278)-$BD$5)/$BD$6+$BG$15*((AK278)-$BD$7)/$BD$8+$BG$16</f>
        <v/>
      </c>
      <c r="AT278" s="51">
        <f>1/(1+EXP(-AS278))</f>
        <v/>
      </c>
      <c r="AU278" s="52">
        <f>$BH$14*((AJ278)-$BD$5)/$BD$6+$BH$15*((AK278)-$BD$7)/$BD$8+$BH$16</f>
        <v/>
      </c>
      <c r="AV278" s="51">
        <f>1/(1+EXP(-AU278))</f>
        <v/>
      </c>
      <c r="AW278" s="52">
        <f>$BI$14*((AJ278)-$BD$5)/$BD$6+$BI$15*((AK278)-$BD$7)/$BD$8+$BI$16</f>
        <v/>
      </c>
      <c r="AX278" s="51">
        <f>1/(1+EXP(-AW278))</f>
        <v/>
      </c>
      <c r="AY278" s="52">
        <f>$BJ$14*((AJ278)-$BD$5)/$BD$6+$BJ$15*((AK278)-$BD$7)/$BD$8+$BJ$16</f>
        <v/>
      </c>
      <c r="AZ278" s="51">
        <f>1/(1+EXP(-AY278))</f>
        <v/>
      </c>
      <c r="BA278" s="52">
        <f>$BK$14*((AJ278)-$BD$5)/$BD$6+$BK$15*((AK278)-$BD$7)/$BD$8+$BK$16</f>
        <v/>
      </c>
      <c r="BB278" s="51">
        <f>1/(1+EXP(-BA278))</f>
        <v/>
      </c>
    </row>
    <row r="279" ht="15" customHeight="1" s="35">
      <c r="A279" s="48">
        <f>'4_Seq_Features'!A277</f>
        <v/>
      </c>
      <c r="B279" s="55">
        <f>'4_Seq_Features'!F277</f>
        <v/>
      </c>
      <c r="C279" s="48">
        <f>'4_Seq_Features'!E277</f>
        <v/>
      </c>
      <c r="D279" s="52">
        <f>$U$12*((B279)-$U$5)/$U$6+$U$13</f>
        <v/>
      </c>
      <c r="E279" s="51">
        <f>1/(1+EXP(-D279))</f>
        <v/>
      </c>
      <c r="F279" s="52">
        <f>$V$12*((B279)-$U$5)/$U$6+$V$13</f>
        <v/>
      </c>
      <c r="G279" s="51">
        <f>1/(1+EXP(-F279))</f>
        <v/>
      </c>
      <c r="H279" s="52">
        <f>$W$12*((B279)-$U$5)/$U$6+$W$13</f>
        <v/>
      </c>
      <c r="I279" s="51">
        <f>1/(1+EXP(-H279))</f>
        <v/>
      </c>
      <c r="J279" s="52">
        <f>$X$12*((B279)-$U$5)/$U$6+$X$13</f>
        <v/>
      </c>
      <c r="K279" s="51">
        <f>1/(1+EXP(-J279))</f>
        <v/>
      </c>
      <c r="L279" s="52">
        <f>$Y$12*((B279)-$U$5)/$U$6+$Y$13</f>
        <v/>
      </c>
      <c r="M279" s="51">
        <f>1/(1+EXP(-L279))</f>
        <v/>
      </c>
      <c r="N279" s="52">
        <f>$Z$12*((B279)-$U$5)/$U$6+$Z$13</f>
        <v/>
      </c>
      <c r="O279" s="51">
        <f>1/(1+EXP(-N279))</f>
        <v/>
      </c>
      <c r="P279" s="52">
        <f>$AA$12*((B279)-$U$5)/$U$6+$AA$13</f>
        <v/>
      </c>
      <c r="Q279" s="51">
        <f>1/(1+EXP(-P279))</f>
        <v/>
      </c>
      <c r="R279" s="52">
        <f>$AB$12*((B279)-$U$5)/$U$6+$AB$13</f>
        <v/>
      </c>
      <c r="S279" s="51">
        <f>1/(1+EXP(-R279))</f>
        <v/>
      </c>
      <c r="AI279" s="48">
        <f>'4_Seq_Features'!A277</f>
        <v/>
      </c>
      <c r="AJ279" s="55">
        <f>'4_Seq_Features'!G277</f>
        <v/>
      </c>
      <c r="AK279" s="55">
        <f>'4_Seq_Features'!H277</f>
        <v/>
      </c>
      <c r="AL279" s="48">
        <f>'4_Seq_Features'!E277</f>
        <v/>
      </c>
      <c r="AM279" s="52">
        <f>$BD$14*((AJ279)-$BD$5)/$BD$6+$BD$15*((AK279)-$BD$7)/$BD$8+$BD$16</f>
        <v/>
      </c>
      <c r="AN279" s="51">
        <f>1/(1+EXP(-AM279))</f>
        <v/>
      </c>
      <c r="AO279" s="52">
        <f>$BE$14*((AJ279)-$BD$5)/$BD$6+$BE$15*((AK279)-$BD$7)/$BD$8+$BE$16</f>
        <v/>
      </c>
      <c r="AP279" s="51">
        <f>1/(1+EXP(-AO279))</f>
        <v/>
      </c>
      <c r="AQ279" s="52">
        <f>$BF$14*((AJ279)-$BD$5)/$BD$6+$BF$15*((AK279)-$BD$7)/$BD$8+$BF$16</f>
        <v/>
      </c>
      <c r="AR279" s="51">
        <f>1/(1+EXP(-AQ279))</f>
        <v/>
      </c>
      <c r="AS279" s="52">
        <f>$BG$14*((AJ279)-$BD$5)/$BD$6+$BG$15*((AK279)-$BD$7)/$BD$8+$BG$16</f>
        <v/>
      </c>
      <c r="AT279" s="51">
        <f>1/(1+EXP(-AS279))</f>
        <v/>
      </c>
      <c r="AU279" s="52">
        <f>$BH$14*((AJ279)-$BD$5)/$BD$6+$BH$15*((AK279)-$BD$7)/$BD$8+$BH$16</f>
        <v/>
      </c>
      <c r="AV279" s="51">
        <f>1/(1+EXP(-AU279))</f>
        <v/>
      </c>
      <c r="AW279" s="52">
        <f>$BI$14*((AJ279)-$BD$5)/$BD$6+$BI$15*((AK279)-$BD$7)/$BD$8+$BI$16</f>
        <v/>
      </c>
      <c r="AX279" s="51">
        <f>1/(1+EXP(-AW279))</f>
        <v/>
      </c>
      <c r="AY279" s="52">
        <f>$BJ$14*((AJ279)-$BD$5)/$BD$6+$BJ$15*((AK279)-$BD$7)/$BD$8+$BJ$16</f>
        <v/>
      </c>
      <c r="AZ279" s="51">
        <f>1/(1+EXP(-AY279))</f>
        <v/>
      </c>
      <c r="BA279" s="52">
        <f>$BK$14*((AJ279)-$BD$5)/$BD$6+$BK$15*((AK279)-$BD$7)/$BD$8+$BK$16</f>
        <v/>
      </c>
      <c r="BB279" s="51">
        <f>1/(1+EXP(-BA279))</f>
        <v/>
      </c>
    </row>
    <row r="280" ht="15" customHeight="1" s="35">
      <c r="A280" s="48">
        <f>'4_Seq_Features'!A278</f>
        <v/>
      </c>
      <c r="B280" s="55">
        <f>'4_Seq_Features'!F278</f>
        <v/>
      </c>
      <c r="C280" s="48">
        <f>'4_Seq_Features'!E278</f>
        <v/>
      </c>
      <c r="D280" s="52">
        <f>$U$12*((B280)-$U$5)/$U$6+$U$13</f>
        <v/>
      </c>
      <c r="E280" s="51">
        <f>1/(1+EXP(-D280))</f>
        <v/>
      </c>
      <c r="F280" s="52">
        <f>$V$12*((B280)-$U$5)/$U$6+$V$13</f>
        <v/>
      </c>
      <c r="G280" s="51">
        <f>1/(1+EXP(-F280))</f>
        <v/>
      </c>
      <c r="H280" s="52">
        <f>$W$12*((B280)-$U$5)/$U$6+$W$13</f>
        <v/>
      </c>
      <c r="I280" s="51">
        <f>1/(1+EXP(-H280))</f>
        <v/>
      </c>
      <c r="J280" s="52">
        <f>$X$12*((B280)-$U$5)/$U$6+$X$13</f>
        <v/>
      </c>
      <c r="K280" s="51">
        <f>1/(1+EXP(-J280))</f>
        <v/>
      </c>
      <c r="L280" s="52">
        <f>$Y$12*((B280)-$U$5)/$U$6+$Y$13</f>
        <v/>
      </c>
      <c r="M280" s="51">
        <f>1/(1+EXP(-L280))</f>
        <v/>
      </c>
      <c r="N280" s="52">
        <f>$Z$12*((B280)-$U$5)/$U$6+$Z$13</f>
        <v/>
      </c>
      <c r="O280" s="51">
        <f>1/(1+EXP(-N280))</f>
        <v/>
      </c>
      <c r="P280" s="52">
        <f>$AA$12*((B280)-$U$5)/$U$6+$AA$13</f>
        <v/>
      </c>
      <c r="Q280" s="51">
        <f>1/(1+EXP(-P280))</f>
        <v/>
      </c>
      <c r="R280" s="52">
        <f>$AB$12*((B280)-$U$5)/$U$6+$AB$13</f>
        <v/>
      </c>
      <c r="S280" s="51">
        <f>1/(1+EXP(-R280))</f>
        <v/>
      </c>
      <c r="AI280" s="48">
        <f>'4_Seq_Features'!A278</f>
        <v/>
      </c>
      <c r="AJ280" s="55">
        <f>'4_Seq_Features'!G278</f>
        <v/>
      </c>
      <c r="AK280" s="55">
        <f>'4_Seq_Features'!H278</f>
        <v/>
      </c>
      <c r="AL280" s="48">
        <f>'4_Seq_Features'!E278</f>
        <v/>
      </c>
      <c r="AM280" s="52">
        <f>$BD$14*((AJ280)-$BD$5)/$BD$6+$BD$15*((AK280)-$BD$7)/$BD$8+$BD$16</f>
        <v/>
      </c>
      <c r="AN280" s="51">
        <f>1/(1+EXP(-AM280))</f>
        <v/>
      </c>
      <c r="AO280" s="52">
        <f>$BE$14*((AJ280)-$BD$5)/$BD$6+$BE$15*((AK280)-$BD$7)/$BD$8+$BE$16</f>
        <v/>
      </c>
      <c r="AP280" s="51">
        <f>1/(1+EXP(-AO280))</f>
        <v/>
      </c>
      <c r="AQ280" s="52">
        <f>$BF$14*((AJ280)-$BD$5)/$BD$6+$BF$15*((AK280)-$BD$7)/$BD$8+$BF$16</f>
        <v/>
      </c>
      <c r="AR280" s="51">
        <f>1/(1+EXP(-AQ280))</f>
        <v/>
      </c>
      <c r="AS280" s="52">
        <f>$BG$14*((AJ280)-$BD$5)/$BD$6+$BG$15*((AK280)-$BD$7)/$BD$8+$BG$16</f>
        <v/>
      </c>
      <c r="AT280" s="51">
        <f>1/(1+EXP(-AS280))</f>
        <v/>
      </c>
      <c r="AU280" s="52">
        <f>$BH$14*((AJ280)-$BD$5)/$BD$6+$BH$15*((AK280)-$BD$7)/$BD$8+$BH$16</f>
        <v/>
      </c>
      <c r="AV280" s="51">
        <f>1/(1+EXP(-AU280))</f>
        <v/>
      </c>
      <c r="AW280" s="52">
        <f>$BI$14*((AJ280)-$BD$5)/$BD$6+$BI$15*((AK280)-$BD$7)/$BD$8+$BI$16</f>
        <v/>
      </c>
      <c r="AX280" s="51">
        <f>1/(1+EXP(-AW280))</f>
        <v/>
      </c>
      <c r="AY280" s="52">
        <f>$BJ$14*((AJ280)-$BD$5)/$BD$6+$BJ$15*((AK280)-$BD$7)/$BD$8+$BJ$16</f>
        <v/>
      </c>
      <c r="AZ280" s="51">
        <f>1/(1+EXP(-AY280))</f>
        <v/>
      </c>
      <c r="BA280" s="52">
        <f>$BK$14*((AJ280)-$BD$5)/$BD$6+$BK$15*((AK280)-$BD$7)/$BD$8+$BK$16</f>
        <v/>
      </c>
      <c r="BB280" s="51">
        <f>1/(1+EXP(-BA280))</f>
        <v/>
      </c>
    </row>
    <row r="281" ht="15" customHeight="1" s="35">
      <c r="A281" s="48">
        <f>'4_Seq_Features'!A279</f>
        <v/>
      </c>
      <c r="B281" s="55">
        <f>'4_Seq_Features'!F279</f>
        <v/>
      </c>
      <c r="C281" s="48">
        <f>'4_Seq_Features'!E279</f>
        <v/>
      </c>
      <c r="D281" s="52">
        <f>$U$12*((B281)-$U$5)/$U$6+$U$13</f>
        <v/>
      </c>
      <c r="E281" s="51">
        <f>1/(1+EXP(-D281))</f>
        <v/>
      </c>
      <c r="F281" s="52">
        <f>$V$12*((B281)-$U$5)/$U$6+$V$13</f>
        <v/>
      </c>
      <c r="G281" s="51">
        <f>1/(1+EXP(-F281))</f>
        <v/>
      </c>
      <c r="H281" s="52">
        <f>$W$12*((B281)-$U$5)/$U$6+$W$13</f>
        <v/>
      </c>
      <c r="I281" s="51">
        <f>1/(1+EXP(-H281))</f>
        <v/>
      </c>
      <c r="J281" s="52">
        <f>$X$12*((B281)-$U$5)/$U$6+$X$13</f>
        <v/>
      </c>
      <c r="K281" s="51">
        <f>1/(1+EXP(-J281))</f>
        <v/>
      </c>
      <c r="L281" s="52">
        <f>$Y$12*((B281)-$U$5)/$U$6+$Y$13</f>
        <v/>
      </c>
      <c r="M281" s="51">
        <f>1/(1+EXP(-L281))</f>
        <v/>
      </c>
      <c r="N281" s="52">
        <f>$Z$12*((B281)-$U$5)/$U$6+$Z$13</f>
        <v/>
      </c>
      <c r="O281" s="51">
        <f>1/(1+EXP(-N281))</f>
        <v/>
      </c>
      <c r="P281" s="52">
        <f>$AA$12*((B281)-$U$5)/$U$6+$AA$13</f>
        <v/>
      </c>
      <c r="Q281" s="51">
        <f>1/(1+EXP(-P281))</f>
        <v/>
      </c>
      <c r="R281" s="52">
        <f>$AB$12*((B281)-$U$5)/$U$6+$AB$13</f>
        <v/>
      </c>
      <c r="S281" s="51">
        <f>1/(1+EXP(-R281))</f>
        <v/>
      </c>
      <c r="AI281" s="48">
        <f>'4_Seq_Features'!A279</f>
        <v/>
      </c>
      <c r="AJ281" s="55">
        <f>'4_Seq_Features'!G279</f>
        <v/>
      </c>
      <c r="AK281" s="55">
        <f>'4_Seq_Features'!H279</f>
        <v/>
      </c>
      <c r="AL281" s="48">
        <f>'4_Seq_Features'!E279</f>
        <v/>
      </c>
      <c r="AM281" s="52">
        <f>$BD$14*((AJ281)-$BD$5)/$BD$6+$BD$15*((AK281)-$BD$7)/$BD$8+$BD$16</f>
        <v/>
      </c>
      <c r="AN281" s="51">
        <f>1/(1+EXP(-AM281))</f>
        <v/>
      </c>
      <c r="AO281" s="52">
        <f>$BE$14*((AJ281)-$BD$5)/$BD$6+$BE$15*((AK281)-$BD$7)/$BD$8+$BE$16</f>
        <v/>
      </c>
      <c r="AP281" s="51">
        <f>1/(1+EXP(-AO281))</f>
        <v/>
      </c>
      <c r="AQ281" s="52">
        <f>$BF$14*((AJ281)-$BD$5)/$BD$6+$BF$15*((AK281)-$BD$7)/$BD$8+$BF$16</f>
        <v/>
      </c>
      <c r="AR281" s="51">
        <f>1/(1+EXP(-AQ281))</f>
        <v/>
      </c>
      <c r="AS281" s="52">
        <f>$BG$14*((AJ281)-$BD$5)/$BD$6+$BG$15*((AK281)-$BD$7)/$BD$8+$BG$16</f>
        <v/>
      </c>
      <c r="AT281" s="51">
        <f>1/(1+EXP(-AS281))</f>
        <v/>
      </c>
      <c r="AU281" s="52">
        <f>$BH$14*((AJ281)-$BD$5)/$BD$6+$BH$15*((AK281)-$BD$7)/$BD$8+$BH$16</f>
        <v/>
      </c>
      <c r="AV281" s="51">
        <f>1/(1+EXP(-AU281))</f>
        <v/>
      </c>
      <c r="AW281" s="52">
        <f>$BI$14*((AJ281)-$BD$5)/$BD$6+$BI$15*((AK281)-$BD$7)/$BD$8+$BI$16</f>
        <v/>
      </c>
      <c r="AX281" s="51">
        <f>1/(1+EXP(-AW281))</f>
        <v/>
      </c>
      <c r="AY281" s="52">
        <f>$BJ$14*((AJ281)-$BD$5)/$BD$6+$BJ$15*((AK281)-$BD$7)/$BD$8+$BJ$16</f>
        <v/>
      </c>
      <c r="AZ281" s="51">
        <f>1/(1+EXP(-AY281))</f>
        <v/>
      </c>
      <c r="BA281" s="52">
        <f>$BK$14*((AJ281)-$BD$5)/$BD$6+$BK$15*((AK281)-$BD$7)/$BD$8+$BK$16</f>
        <v/>
      </c>
      <c r="BB281" s="51">
        <f>1/(1+EXP(-BA281))</f>
        <v/>
      </c>
    </row>
    <row r="282" ht="15" customHeight="1" s="35">
      <c r="A282" s="48">
        <f>'4_Seq_Features'!A280</f>
        <v/>
      </c>
      <c r="B282" s="55">
        <f>'4_Seq_Features'!F280</f>
        <v/>
      </c>
      <c r="C282" s="48">
        <f>'4_Seq_Features'!E280</f>
        <v/>
      </c>
      <c r="D282" s="52">
        <f>$U$12*((B282)-$U$5)/$U$6+$U$13</f>
        <v/>
      </c>
      <c r="E282" s="51">
        <f>1/(1+EXP(-D282))</f>
        <v/>
      </c>
      <c r="F282" s="52">
        <f>$V$12*((B282)-$U$5)/$U$6+$V$13</f>
        <v/>
      </c>
      <c r="G282" s="51">
        <f>1/(1+EXP(-F282))</f>
        <v/>
      </c>
      <c r="H282" s="52">
        <f>$W$12*((B282)-$U$5)/$U$6+$W$13</f>
        <v/>
      </c>
      <c r="I282" s="51">
        <f>1/(1+EXP(-H282))</f>
        <v/>
      </c>
      <c r="J282" s="52">
        <f>$X$12*((B282)-$U$5)/$U$6+$X$13</f>
        <v/>
      </c>
      <c r="K282" s="51">
        <f>1/(1+EXP(-J282))</f>
        <v/>
      </c>
      <c r="L282" s="52">
        <f>$Y$12*((B282)-$U$5)/$U$6+$Y$13</f>
        <v/>
      </c>
      <c r="M282" s="51">
        <f>1/(1+EXP(-L282))</f>
        <v/>
      </c>
      <c r="N282" s="52">
        <f>$Z$12*((B282)-$U$5)/$U$6+$Z$13</f>
        <v/>
      </c>
      <c r="O282" s="51">
        <f>1/(1+EXP(-N282))</f>
        <v/>
      </c>
      <c r="P282" s="52">
        <f>$AA$12*((B282)-$U$5)/$U$6+$AA$13</f>
        <v/>
      </c>
      <c r="Q282" s="51">
        <f>1/(1+EXP(-P282))</f>
        <v/>
      </c>
      <c r="R282" s="52">
        <f>$AB$12*((B282)-$U$5)/$U$6+$AB$13</f>
        <v/>
      </c>
      <c r="S282" s="51">
        <f>1/(1+EXP(-R282))</f>
        <v/>
      </c>
      <c r="AI282" s="48">
        <f>'4_Seq_Features'!A280</f>
        <v/>
      </c>
      <c r="AJ282" s="55">
        <f>'4_Seq_Features'!G280</f>
        <v/>
      </c>
      <c r="AK282" s="55">
        <f>'4_Seq_Features'!H280</f>
        <v/>
      </c>
      <c r="AL282" s="48">
        <f>'4_Seq_Features'!E280</f>
        <v/>
      </c>
      <c r="AM282" s="52">
        <f>$BD$14*((AJ282)-$BD$5)/$BD$6+$BD$15*((AK282)-$BD$7)/$BD$8+$BD$16</f>
        <v/>
      </c>
      <c r="AN282" s="51">
        <f>1/(1+EXP(-AM282))</f>
        <v/>
      </c>
      <c r="AO282" s="52">
        <f>$BE$14*((AJ282)-$BD$5)/$BD$6+$BE$15*((AK282)-$BD$7)/$BD$8+$BE$16</f>
        <v/>
      </c>
      <c r="AP282" s="51">
        <f>1/(1+EXP(-AO282))</f>
        <v/>
      </c>
      <c r="AQ282" s="52">
        <f>$BF$14*((AJ282)-$BD$5)/$BD$6+$BF$15*((AK282)-$BD$7)/$BD$8+$BF$16</f>
        <v/>
      </c>
      <c r="AR282" s="51">
        <f>1/(1+EXP(-AQ282))</f>
        <v/>
      </c>
      <c r="AS282" s="52">
        <f>$BG$14*((AJ282)-$BD$5)/$BD$6+$BG$15*((AK282)-$BD$7)/$BD$8+$BG$16</f>
        <v/>
      </c>
      <c r="AT282" s="51">
        <f>1/(1+EXP(-AS282))</f>
        <v/>
      </c>
      <c r="AU282" s="52">
        <f>$BH$14*((AJ282)-$BD$5)/$BD$6+$BH$15*((AK282)-$BD$7)/$BD$8+$BH$16</f>
        <v/>
      </c>
      <c r="AV282" s="51">
        <f>1/(1+EXP(-AU282))</f>
        <v/>
      </c>
      <c r="AW282" s="52">
        <f>$BI$14*((AJ282)-$BD$5)/$BD$6+$BI$15*((AK282)-$BD$7)/$BD$8+$BI$16</f>
        <v/>
      </c>
      <c r="AX282" s="51">
        <f>1/(1+EXP(-AW282))</f>
        <v/>
      </c>
      <c r="AY282" s="52">
        <f>$BJ$14*((AJ282)-$BD$5)/$BD$6+$BJ$15*((AK282)-$BD$7)/$BD$8+$BJ$16</f>
        <v/>
      </c>
      <c r="AZ282" s="51">
        <f>1/(1+EXP(-AY282))</f>
        <v/>
      </c>
      <c r="BA282" s="52">
        <f>$BK$14*((AJ282)-$BD$5)/$BD$6+$BK$15*((AK282)-$BD$7)/$BD$8+$BK$16</f>
        <v/>
      </c>
      <c r="BB282" s="51">
        <f>1/(1+EXP(-BA282))</f>
        <v/>
      </c>
    </row>
    <row r="283" ht="15" customHeight="1" s="35">
      <c r="A283" s="48">
        <f>'4_Seq_Features'!A281</f>
        <v/>
      </c>
      <c r="B283" s="55">
        <f>'4_Seq_Features'!F281</f>
        <v/>
      </c>
      <c r="C283" s="48">
        <f>'4_Seq_Features'!E281</f>
        <v/>
      </c>
      <c r="D283" s="52">
        <f>$U$12*((B283)-$U$5)/$U$6+$U$13</f>
        <v/>
      </c>
      <c r="E283" s="51">
        <f>1/(1+EXP(-D283))</f>
        <v/>
      </c>
      <c r="F283" s="52">
        <f>$V$12*((B283)-$U$5)/$U$6+$V$13</f>
        <v/>
      </c>
      <c r="G283" s="51">
        <f>1/(1+EXP(-F283))</f>
        <v/>
      </c>
      <c r="H283" s="52">
        <f>$W$12*((B283)-$U$5)/$U$6+$W$13</f>
        <v/>
      </c>
      <c r="I283" s="51">
        <f>1/(1+EXP(-H283))</f>
        <v/>
      </c>
      <c r="J283" s="52">
        <f>$X$12*((B283)-$U$5)/$U$6+$X$13</f>
        <v/>
      </c>
      <c r="K283" s="51">
        <f>1/(1+EXP(-J283))</f>
        <v/>
      </c>
      <c r="L283" s="52">
        <f>$Y$12*((B283)-$U$5)/$U$6+$Y$13</f>
        <v/>
      </c>
      <c r="M283" s="51">
        <f>1/(1+EXP(-L283))</f>
        <v/>
      </c>
      <c r="N283" s="52">
        <f>$Z$12*((B283)-$U$5)/$U$6+$Z$13</f>
        <v/>
      </c>
      <c r="O283" s="51">
        <f>1/(1+EXP(-N283))</f>
        <v/>
      </c>
      <c r="P283" s="52">
        <f>$AA$12*((B283)-$U$5)/$U$6+$AA$13</f>
        <v/>
      </c>
      <c r="Q283" s="51">
        <f>1/(1+EXP(-P283))</f>
        <v/>
      </c>
      <c r="R283" s="52">
        <f>$AB$12*((B283)-$U$5)/$U$6+$AB$13</f>
        <v/>
      </c>
      <c r="S283" s="51">
        <f>1/(1+EXP(-R283))</f>
        <v/>
      </c>
      <c r="AI283" s="48">
        <f>'4_Seq_Features'!A281</f>
        <v/>
      </c>
      <c r="AJ283" s="55">
        <f>'4_Seq_Features'!G281</f>
        <v/>
      </c>
      <c r="AK283" s="55">
        <f>'4_Seq_Features'!H281</f>
        <v/>
      </c>
      <c r="AL283" s="48">
        <f>'4_Seq_Features'!E281</f>
        <v/>
      </c>
      <c r="AM283" s="52">
        <f>$BD$14*((AJ283)-$BD$5)/$BD$6+$BD$15*((AK283)-$BD$7)/$BD$8+$BD$16</f>
        <v/>
      </c>
      <c r="AN283" s="51">
        <f>1/(1+EXP(-AM283))</f>
        <v/>
      </c>
      <c r="AO283" s="52">
        <f>$BE$14*((AJ283)-$BD$5)/$BD$6+$BE$15*((AK283)-$BD$7)/$BD$8+$BE$16</f>
        <v/>
      </c>
      <c r="AP283" s="51">
        <f>1/(1+EXP(-AO283))</f>
        <v/>
      </c>
      <c r="AQ283" s="52">
        <f>$BF$14*((AJ283)-$BD$5)/$BD$6+$BF$15*((AK283)-$BD$7)/$BD$8+$BF$16</f>
        <v/>
      </c>
      <c r="AR283" s="51">
        <f>1/(1+EXP(-AQ283))</f>
        <v/>
      </c>
      <c r="AS283" s="52">
        <f>$BG$14*((AJ283)-$BD$5)/$BD$6+$BG$15*((AK283)-$BD$7)/$BD$8+$BG$16</f>
        <v/>
      </c>
      <c r="AT283" s="51">
        <f>1/(1+EXP(-AS283))</f>
        <v/>
      </c>
      <c r="AU283" s="52">
        <f>$BH$14*((AJ283)-$BD$5)/$BD$6+$BH$15*((AK283)-$BD$7)/$BD$8+$BH$16</f>
        <v/>
      </c>
      <c r="AV283" s="51">
        <f>1/(1+EXP(-AU283))</f>
        <v/>
      </c>
      <c r="AW283" s="52">
        <f>$BI$14*((AJ283)-$BD$5)/$BD$6+$BI$15*((AK283)-$BD$7)/$BD$8+$BI$16</f>
        <v/>
      </c>
      <c r="AX283" s="51">
        <f>1/(1+EXP(-AW283))</f>
        <v/>
      </c>
      <c r="AY283" s="52">
        <f>$BJ$14*((AJ283)-$BD$5)/$BD$6+$BJ$15*((AK283)-$BD$7)/$BD$8+$BJ$16</f>
        <v/>
      </c>
      <c r="AZ283" s="51">
        <f>1/(1+EXP(-AY283))</f>
        <v/>
      </c>
      <c r="BA283" s="52">
        <f>$BK$14*((AJ283)-$BD$5)/$BD$6+$BK$15*((AK283)-$BD$7)/$BD$8+$BK$16</f>
        <v/>
      </c>
      <c r="BB283" s="51">
        <f>1/(1+EXP(-BA283))</f>
        <v/>
      </c>
    </row>
    <row r="284" ht="15" customHeight="1" s="35">
      <c r="A284" s="48">
        <f>'4_Seq_Features'!A282</f>
        <v/>
      </c>
      <c r="B284" s="55">
        <f>'4_Seq_Features'!F282</f>
        <v/>
      </c>
      <c r="C284" s="48">
        <f>'4_Seq_Features'!E282</f>
        <v/>
      </c>
      <c r="D284" s="52">
        <f>$U$12*((B284)-$U$5)/$U$6+$U$13</f>
        <v/>
      </c>
      <c r="E284" s="51">
        <f>1/(1+EXP(-D284))</f>
        <v/>
      </c>
      <c r="F284" s="52">
        <f>$V$12*((B284)-$U$5)/$U$6+$V$13</f>
        <v/>
      </c>
      <c r="G284" s="51">
        <f>1/(1+EXP(-F284))</f>
        <v/>
      </c>
      <c r="H284" s="52">
        <f>$W$12*((B284)-$U$5)/$U$6+$W$13</f>
        <v/>
      </c>
      <c r="I284" s="51">
        <f>1/(1+EXP(-H284))</f>
        <v/>
      </c>
      <c r="J284" s="52">
        <f>$X$12*((B284)-$U$5)/$U$6+$X$13</f>
        <v/>
      </c>
      <c r="K284" s="51">
        <f>1/(1+EXP(-J284))</f>
        <v/>
      </c>
      <c r="L284" s="52">
        <f>$Y$12*((B284)-$U$5)/$U$6+$Y$13</f>
        <v/>
      </c>
      <c r="M284" s="51">
        <f>1/(1+EXP(-L284))</f>
        <v/>
      </c>
      <c r="N284" s="52">
        <f>$Z$12*((B284)-$U$5)/$U$6+$Z$13</f>
        <v/>
      </c>
      <c r="O284" s="51">
        <f>1/(1+EXP(-N284))</f>
        <v/>
      </c>
      <c r="P284" s="52">
        <f>$AA$12*((B284)-$U$5)/$U$6+$AA$13</f>
        <v/>
      </c>
      <c r="Q284" s="51">
        <f>1/(1+EXP(-P284))</f>
        <v/>
      </c>
      <c r="R284" s="52">
        <f>$AB$12*((B284)-$U$5)/$U$6+$AB$13</f>
        <v/>
      </c>
      <c r="S284" s="51">
        <f>1/(1+EXP(-R284))</f>
        <v/>
      </c>
      <c r="AI284" s="48">
        <f>'4_Seq_Features'!A282</f>
        <v/>
      </c>
      <c r="AJ284" s="55">
        <f>'4_Seq_Features'!G282</f>
        <v/>
      </c>
      <c r="AK284" s="55">
        <f>'4_Seq_Features'!H282</f>
        <v/>
      </c>
      <c r="AL284" s="48">
        <f>'4_Seq_Features'!E282</f>
        <v/>
      </c>
      <c r="AM284" s="52">
        <f>$BD$14*((AJ284)-$BD$5)/$BD$6+$BD$15*((AK284)-$BD$7)/$BD$8+$BD$16</f>
        <v/>
      </c>
      <c r="AN284" s="51">
        <f>1/(1+EXP(-AM284))</f>
        <v/>
      </c>
      <c r="AO284" s="52">
        <f>$BE$14*((AJ284)-$BD$5)/$BD$6+$BE$15*((AK284)-$BD$7)/$BD$8+$BE$16</f>
        <v/>
      </c>
      <c r="AP284" s="51">
        <f>1/(1+EXP(-AO284))</f>
        <v/>
      </c>
      <c r="AQ284" s="52">
        <f>$BF$14*((AJ284)-$BD$5)/$BD$6+$BF$15*((AK284)-$BD$7)/$BD$8+$BF$16</f>
        <v/>
      </c>
      <c r="AR284" s="51">
        <f>1/(1+EXP(-AQ284))</f>
        <v/>
      </c>
      <c r="AS284" s="52">
        <f>$BG$14*((AJ284)-$BD$5)/$BD$6+$BG$15*((AK284)-$BD$7)/$BD$8+$BG$16</f>
        <v/>
      </c>
      <c r="AT284" s="51">
        <f>1/(1+EXP(-AS284))</f>
        <v/>
      </c>
      <c r="AU284" s="52">
        <f>$BH$14*((AJ284)-$BD$5)/$BD$6+$BH$15*((AK284)-$BD$7)/$BD$8+$BH$16</f>
        <v/>
      </c>
      <c r="AV284" s="51">
        <f>1/(1+EXP(-AU284))</f>
        <v/>
      </c>
      <c r="AW284" s="52">
        <f>$BI$14*((AJ284)-$BD$5)/$BD$6+$BI$15*((AK284)-$BD$7)/$BD$8+$BI$16</f>
        <v/>
      </c>
      <c r="AX284" s="51">
        <f>1/(1+EXP(-AW284))</f>
        <v/>
      </c>
      <c r="AY284" s="52">
        <f>$BJ$14*((AJ284)-$BD$5)/$BD$6+$BJ$15*((AK284)-$BD$7)/$BD$8+$BJ$16</f>
        <v/>
      </c>
      <c r="AZ284" s="51">
        <f>1/(1+EXP(-AY284))</f>
        <v/>
      </c>
      <c r="BA284" s="52">
        <f>$BK$14*((AJ284)-$BD$5)/$BD$6+$BK$15*((AK284)-$BD$7)/$BD$8+$BK$16</f>
        <v/>
      </c>
      <c r="BB284" s="51">
        <f>1/(1+EXP(-BA284))</f>
        <v/>
      </c>
    </row>
    <row r="285" ht="15" customHeight="1" s="35">
      <c r="A285" s="48">
        <f>'4_Seq_Features'!A283</f>
        <v/>
      </c>
      <c r="B285" s="55">
        <f>'4_Seq_Features'!F283</f>
        <v/>
      </c>
      <c r="C285" s="48">
        <f>'4_Seq_Features'!E283</f>
        <v/>
      </c>
      <c r="D285" s="52">
        <f>$U$12*((B285)-$U$5)/$U$6+$U$13</f>
        <v/>
      </c>
      <c r="E285" s="51">
        <f>1/(1+EXP(-D285))</f>
        <v/>
      </c>
      <c r="F285" s="52">
        <f>$V$12*((B285)-$U$5)/$U$6+$V$13</f>
        <v/>
      </c>
      <c r="G285" s="51">
        <f>1/(1+EXP(-F285))</f>
        <v/>
      </c>
      <c r="H285" s="52">
        <f>$W$12*((B285)-$U$5)/$U$6+$W$13</f>
        <v/>
      </c>
      <c r="I285" s="51">
        <f>1/(1+EXP(-H285))</f>
        <v/>
      </c>
      <c r="J285" s="52">
        <f>$X$12*((B285)-$U$5)/$U$6+$X$13</f>
        <v/>
      </c>
      <c r="K285" s="51">
        <f>1/(1+EXP(-J285))</f>
        <v/>
      </c>
      <c r="L285" s="52">
        <f>$Y$12*((B285)-$U$5)/$U$6+$Y$13</f>
        <v/>
      </c>
      <c r="M285" s="51">
        <f>1/(1+EXP(-L285))</f>
        <v/>
      </c>
      <c r="N285" s="52">
        <f>$Z$12*((B285)-$U$5)/$U$6+$Z$13</f>
        <v/>
      </c>
      <c r="O285" s="51">
        <f>1/(1+EXP(-N285))</f>
        <v/>
      </c>
      <c r="P285" s="52">
        <f>$AA$12*((B285)-$U$5)/$U$6+$AA$13</f>
        <v/>
      </c>
      <c r="Q285" s="51">
        <f>1/(1+EXP(-P285))</f>
        <v/>
      </c>
      <c r="R285" s="52">
        <f>$AB$12*((B285)-$U$5)/$U$6+$AB$13</f>
        <v/>
      </c>
      <c r="S285" s="51">
        <f>1/(1+EXP(-R285))</f>
        <v/>
      </c>
      <c r="AI285" s="48">
        <f>'4_Seq_Features'!A283</f>
        <v/>
      </c>
      <c r="AJ285" s="55">
        <f>'4_Seq_Features'!G283</f>
        <v/>
      </c>
      <c r="AK285" s="55">
        <f>'4_Seq_Features'!H283</f>
        <v/>
      </c>
      <c r="AL285" s="48">
        <f>'4_Seq_Features'!E283</f>
        <v/>
      </c>
      <c r="AM285" s="52">
        <f>$BD$14*((AJ285)-$BD$5)/$BD$6+$BD$15*((AK285)-$BD$7)/$BD$8+$BD$16</f>
        <v/>
      </c>
      <c r="AN285" s="51">
        <f>1/(1+EXP(-AM285))</f>
        <v/>
      </c>
      <c r="AO285" s="52">
        <f>$BE$14*((AJ285)-$BD$5)/$BD$6+$BE$15*((AK285)-$BD$7)/$BD$8+$BE$16</f>
        <v/>
      </c>
      <c r="AP285" s="51">
        <f>1/(1+EXP(-AO285))</f>
        <v/>
      </c>
      <c r="AQ285" s="52">
        <f>$BF$14*((AJ285)-$BD$5)/$BD$6+$BF$15*((AK285)-$BD$7)/$BD$8+$BF$16</f>
        <v/>
      </c>
      <c r="AR285" s="51">
        <f>1/(1+EXP(-AQ285))</f>
        <v/>
      </c>
      <c r="AS285" s="52">
        <f>$BG$14*((AJ285)-$BD$5)/$BD$6+$BG$15*((AK285)-$BD$7)/$BD$8+$BG$16</f>
        <v/>
      </c>
      <c r="AT285" s="51">
        <f>1/(1+EXP(-AS285))</f>
        <v/>
      </c>
      <c r="AU285" s="52">
        <f>$BH$14*((AJ285)-$BD$5)/$BD$6+$BH$15*((AK285)-$BD$7)/$BD$8+$BH$16</f>
        <v/>
      </c>
      <c r="AV285" s="51">
        <f>1/(1+EXP(-AU285))</f>
        <v/>
      </c>
      <c r="AW285" s="52">
        <f>$BI$14*((AJ285)-$BD$5)/$BD$6+$BI$15*((AK285)-$BD$7)/$BD$8+$BI$16</f>
        <v/>
      </c>
      <c r="AX285" s="51">
        <f>1/(1+EXP(-AW285))</f>
        <v/>
      </c>
      <c r="AY285" s="52">
        <f>$BJ$14*((AJ285)-$BD$5)/$BD$6+$BJ$15*((AK285)-$BD$7)/$BD$8+$BJ$16</f>
        <v/>
      </c>
      <c r="AZ285" s="51">
        <f>1/(1+EXP(-AY285))</f>
        <v/>
      </c>
      <c r="BA285" s="52">
        <f>$BK$14*((AJ285)-$BD$5)/$BD$6+$BK$15*((AK285)-$BD$7)/$BD$8+$BK$16</f>
        <v/>
      </c>
      <c r="BB285" s="51">
        <f>1/(1+EXP(-BA285))</f>
        <v/>
      </c>
    </row>
    <row r="286" ht="15" customHeight="1" s="35">
      <c r="A286" s="48">
        <f>'4_Seq_Features'!A284</f>
        <v/>
      </c>
      <c r="B286" s="55">
        <f>'4_Seq_Features'!F284</f>
        <v/>
      </c>
      <c r="C286" s="48">
        <f>'4_Seq_Features'!E284</f>
        <v/>
      </c>
      <c r="D286" s="52">
        <f>$U$12*((B286)-$U$5)/$U$6+$U$13</f>
        <v/>
      </c>
      <c r="E286" s="51">
        <f>1/(1+EXP(-D286))</f>
        <v/>
      </c>
      <c r="F286" s="52">
        <f>$V$12*((B286)-$U$5)/$U$6+$V$13</f>
        <v/>
      </c>
      <c r="G286" s="51">
        <f>1/(1+EXP(-F286))</f>
        <v/>
      </c>
      <c r="H286" s="52">
        <f>$W$12*((B286)-$U$5)/$U$6+$W$13</f>
        <v/>
      </c>
      <c r="I286" s="51">
        <f>1/(1+EXP(-H286))</f>
        <v/>
      </c>
      <c r="J286" s="52">
        <f>$X$12*((B286)-$U$5)/$U$6+$X$13</f>
        <v/>
      </c>
      <c r="K286" s="51">
        <f>1/(1+EXP(-J286))</f>
        <v/>
      </c>
      <c r="L286" s="52">
        <f>$Y$12*((B286)-$U$5)/$U$6+$Y$13</f>
        <v/>
      </c>
      <c r="M286" s="51">
        <f>1/(1+EXP(-L286))</f>
        <v/>
      </c>
      <c r="N286" s="52">
        <f>$Z$12*((B286)-$U$5)/$U$6+$Z$13</f>
        <v/>
      </c>
      <c r="O286" s="51">
        <f>1/(1+EXP(-N286))</f>
        <v/>
      </c>
      <c r="P286" s="52">
        <f>$AA$12*((B286)-$U$5)/$U$6+$AA$13</f>
        <v/>
      </c>
      <c r="Q286" s="51">
        <f>1/(1+EXP(-P286))</f>
        <v/>
      </c>
      <c r="R286" s="52">
        <f>$AB$12*((B286)-$U$5)/$U$6+$AB$13</f>
        <v/>
      </c>
      <c r="S286" s="51">
        <f>1/(1+EXP(-R286))</f>
        <v/>
      </c>
      <c r="AI286" s="48">
        <f>'4_Seq_Features'!A284</f>
        <v/>
      </c>
      <c r="AJ286" s="55">
        <f>'4_Seq_Features'!G284</f>
        <v/>
      </c>
      <c r="AK286" s="55">
        <f>'4_Seq_Features'!H284</f>
        <v/>
      </c>
      <c r="AL286" s="48">
        <f>'4_Seq_Features'!E284</f>
        <v/>
      </c>
      <c r="AM286" s="52">
        <f>$BD$14*((AJ286)-$BD$5)/$BD$6+$BD$15*((AK286)-$BD$7)/$BD$8+$BD$16</f>
        <v/>
      </c>
      <c r="AN286" s="51">
        <f>1/(1+EXP(-AM286))</f>
        <v/>
      </c>
      <c r="AO286" s="52">
        <f>$BE$14*((AJ286)-$BD$5)/$BD$6+$BE$15*((AK286)-$BD$7)/$BD$8+$BE$16</f>
        <v/>
      </c>
      <c r="AP286" s="51">
        <f>1/(1+EXP(-AO286))</f>
        <v/>
      </c>
      <c r="AQ286" s="52">
        <f>$BF$14*((AJ286)-$BD$5)/$BD$6+$BF$15*((AK286)-$BD$7)/$BD$8+$BF$16</f>
        <v/>
      </c>
      <c r="AR286" s="51">
        <f>1/(1+EXP(-AQ286))</f>
        <v/>
      </c>
      <c r="AS286" s="52">
        <f>$BG$14*((AJ286)-$BD$5)/$BD$6+$BG$15*((AK286)-$BD$7)/$BD$8+$BG$16</f>
        <v/>
      </c>
      <c r="AT286" s="51">
        <f>1/(1+EXP(-AS286))</f>
        <v/>
      </c>
      <c r="AU286" s="52">
        <f>$BH$14*((AJ286)-$BD$5)/$BD$6+$BH$15*((AK286)-$BD$7)/$BD$8+$BH$16</f>
        <v/>
      </c>
      <c r="AV286" s="51">
        <f>1/(1+EXP(-AU286))</f>
        <v/>
      </c>
      <c r="AW286" s="52">
        <f>$BI$14*((AJ286)-$BD$5)/$BD$6+$BI$15*((AK286)-$BD$7)/$BD$8+$BI$16</f>
        <v/>
      </c>
      <c r="AX286" s="51">
        <f>1/(1+EXP(-AW286))</f>
        <v/>
      </c>
      <c r="AY286" s="52">
        <f>$BJ$14*((AJ286)-$BD$5)/$BD$6+$BJ$15*((AK286)-$BD$7)/$BD$8+$BJ$16</f>
        <v/>
      </c>
      <c r="AZ286" s="51">
        <f>1/(1+EXP(-AY286))</f>
        <v/>
      </c>
      <c r="BA286" s="52">
        <f>$BK$14*((AJ286)-$BD$5)/$BD$6+$BK$15*((AK286)-$BD$7)/$BD$8+$BK$16</f>
        <v/>
      </c>
      <c r="BB286" s="51">
        <f>1/(1+EXP(-BA286))</f>
        <v/>
      </c>
    </row>
    <row r="287" ht="15" customHeight="1" s="35">
      <c r="A287" s="48">
        <f>'4_Seq_Features'!A285</f>
        <v/>
      </c>
      <c r="B287" s="55">
        <f>'4_Seq_Features'!F285</f>
        <v/>
      </c>
      <c r="C287" s="48">
        <f>'4_Seq_Features'!E285</f>
        <v/>
      </c>
      <c r="D287" s="52">
        <f>$U$12*((B287)-$U$5)/$U$6+$U$13</f>
        <v/>
      </c>
      <c r="E287" s="51">
        <f>1/(1+EXP(-D287))</f>
        <v/>
      </c>
      <c r="F287" s="52">
        <f>$V$12*((B287)-$U$5)/$U$6+$V$13</f>
        <v/>
      </c>
      <c r="G287" s="51">
        <f>1/(1+EXP(-F287))</f>
        <v/>
      </c>
      <c r="H287" s="52">
        <f>$W$12*((B287)-$U$5)/$U$6+$W$13</f>
        <v/>
      </c>
      <c r="I287" s="51">
        <f>1/(1+EXP(-H287))</f>
        <v/>
      </c>
      <c r="J287" s="52">
        <f>$X$12*((B287)-$U$5)/$U$6+$X$13</f>
        <v/>
      </c>
      <c r="K287" s="51">
        <f>1/(1+EXP(-J287))</f>
        <v/>
      </c>
      <c r="L287" s="52">
        <f>$Y$12*((B287)-$U$5)/$U$6+$Y$13</f>
        <v/>
      </c>
      <c r="M287" s="51">
        <f>1/(1+EXP(-L287))</f>
        <v/>
      </c>
      <c r="N287" s="52">
        <f>$Z$12*((B287)-$U$5)/$U$6+$Z$13</f>
        <v/>
      </c>
      <c r="O287" s="51">
        <f>1/(1+EXP(-N287))</f>
        <v/>
      </c>
      <c r="P287" s="52">
        <f>$AA$12*((B287)-$U$5)/$U$6+$AA$13</f>
        <v/>
      </c>
      <c r="Q287" s="51">
        <f>1/(1+EXP(-P287))</f>
        <v/>
      </c>
      <c r="R287" s="52">
        <f>$AB$12*((B287)-$U$5)/$U$6+$AB$13</f>
        <v/>
      </c>
      <c r="S287" s="51">
        <f>1/(1+EXP(-R287))</f>
        <v/>
      </c>
      <c r="AI287" s="48">
        <f>'4_Seq_Features'!A285</f>
        <v/>
      </c>
      <c r="AJ287" s="55">
        <f>'4_Seq_Features'!G285</f>
        <v/>
      </c>
      <c r="AK287" s="55">
        <f>'4_Seq_Features'!H285</f>
        <v/>
      </c>
      <c r="AL287" s="48">
        <f>'4_Seq_Features'!E285</f>
        <v/>
      </c>
      <c r="AM287" s="52">
        <f>$BD$14*((AJ287)-$BD$5)/$BD$6+$BD$15*((AK287)-$BD$7)/$BD$8+$BD$16</f>
        <v/>
      </c>
      <c r="AN287" s="51">
        <f>1/(1+EXP(-AM287))</f>
        <v/>
      </c>
      <c r="AO287" s="52">
        <f>$BE$14*((AJ287)-$BD$5)/$BD$6+$BE$15*((AK287)-$BD$7)/$BD$8+$BE$16</f>
        <v/>
      </c>
      <c r="AP287" s="51">
        <f>1/(1+EXP(-AO287))</f>
        <v/>
      </c>
      <c r="AQ287" s="52">
        <f>$BF$14*((AJ287)-$BD$5)/$BD$6+$BF$15*((AK287)-$BD$7)/$BD$8+$BF$16</f>
        <v/>
      </c>
      <c r="AR287" s="51">
        <f>1/(1+EXP(-AQ287))</f>
        <v/>
      </c>
      <c r="AS287" s="52">
        <f>$BG$14*((AJ287)-$BD$5)/$BD$6+$BG$15*((AK287)-$BD$7)/$BD$8+$BG$16</f>
        <v/>
      </c>
      <c r="AT287" s="51">
        <f>1/(1+EXP(-AS287))</f>
        <v/>
      </c>
      <c r="AU287" s="52">
        <f>$BH$14*((AJ287)-$BD$5)/$BD$6+$BH$15*((AK287)-$BD$7)/$BD$8+$BH$16</f>
        <v/>
      </c>
      <c r="AV287" s="51">
        <f>1/(1+EXP(-AU287))</f>
        <v/>
      </c>
      <c r="AW287" s="52">
        <f>$BI$14*((AJ287)-$BD$5)/$BD$6+$BI$15*((AK287)-$BD$7)/$BD$8+$BI$16</f>
        <v/>
      </c>
      <c r="AX287" s="51">
        <f>1/(1+EXP(-AW287))</f>
        <v/>
      </c>
      <c r="AY287" s="52">
        <f>$BJ$14*((AJ287)-$BD$5)/$BD$6+$BJ$15*((AK287)-$BD$7)/$BD$8+$BJ$16</f>
        <v/>
      </c>
      <c r="AZ287" s="51">
        <f>1/(1+EXP(-AY287))</f>
        <v/>
      </c>
      <c r="BA287" s="52">
        <f>$BK$14*((AJ287)-$BD$5)/$BD$6+$BK$15*((AK287)-$BD$7)/$BD$8+$BK$16</f>
        <v/>
      </c>
      <c r="BB287" s="51">
        <f>1/(1+EXP(-BA287))</f>
        <v/>
      </c>
    </row>
    <row r="288" ht="15" customHeight="1" s="35">
      <c r="A288" s="48">
        <f>'4_Seq_Features'!A286</f>
        <v/>
      </c>
      <c r="B288" s="55">
        <f>'4_Seq_Features'!F286</f>
        <v/>
      </c>
      <c r="C288" s="48">
        <f>'4_Seq_Features'!E286</f>
        <v/>
      </c>
      <c r="D288" s="52">
        <f>$U$12*((B288)-$U$5)/$U$6+$U$13</f>
        <v/>
      </c>
      <c r="E288" s="51">
        <f>1/(1+EXP(-D288))</f>
        <v/>
      </c>
      <c r="F288" s="52">
        <f>$V$12*((B288)-$U$5)/$U$6+$V$13</f>
        <v/>
      </c>
      <c r="G288" s="51">
        <f>1/(1+EXP(-F288))</f>
        <v/>
      </c>
      <c r="H288" s="52">
        <f>$W$12*((B288)-$U$5)/$U$6+$W$13</f>
        <v/>
      </c>
      <c r="I288" s="51">
        <f>1/(1+EXP(-H288))</f>
        <v/>
      </c>
      <c r="J288" s="52">
        <f>$X$12*((B288)-$U$5)/$U$6+$X$13</f>
        <v/>
      </c>
      <c r="K288" s="51">
        <f>1/(1+EXP(-J288))</f>
        <v/>
      </c>
      <c r="L288" s="52">
        <f>$Y$12*((B288)-$U$5)/$U$6+$Y$13</f>
        <v/>
      </c>
      <c r="M288" s="51">
        <f>1/(1+EXP(-L288))</f>
        <v/>
      </c>
      <c r="N288" s="52">
        <f>$Z$12*((B288)-$U$5)/$U$6+$Z$13</f>
        <v/>
      </c>
      <c r="O288" s="51">
        <f>1/(1+EXP(-N288))</f>
        <v/>
      </c>
      <c r="P288" s="52">
        <f>$AA$12*((B288)-$U$5)/$U$6+$AA$13</f>
        <v/>
      </c>
      <c r="Q288" s="51">
        <f>1/(1+EXP(-P288))</f>
        <v/>
      </c>
      <c r="R288" s="52">
        <f>$AB$12*((B288)-$U$5)/$U$6+$AB$13</f>
        <v/>
      </c>
      <c r="S288" s="51">
        <f>1/(1+EXP(-R288))</f>
        <v/>
      </c>
      <c r="AI288" s="48">
        <f>'4_Seq_Features'!A286</f>
        <v/>
      </c>
      <c r="AJ288" s="55">
        <f>'4_Seq_Features'!G286</f>
        <v/>
      </c>
      <c r="AK288" s="55">
        <f>'4_Seq_Features'!H286</f>
        <v/>
      </c>
      <c r="AL288" s="48">
        <f>'4_Seq_Features'!E286</f>
        <v/>
      </c>
      <c r="AM288" s="52">
        <f>$BD$14*((AJ288)-$BD$5)/$BD$6+$BD$15*((AK288)-$BD$7)/$BD$8+$BD$16</f>
        <v/>
      </c>
      <c r="AN288" s="51">
        <f>1/(1+EXP(-AM288))</f>
        <v/>
      </c>
      <c r="AO288" s="52">
        <f>$BE$14*((AJ288)-$BD$5)/$BD$6+$BE$15*((AK288)-$BD$7)/$BD$8+$BE$16</f>
        <v/>
      </c>
      <c r="AP288" s="51">
        <f>1/(1+EXP(-AO288))</f>
        <v/>
      </c>
      <c r="AQ288" s="52">
        <f>$BF$14*((AJ288)-$BD$5)/$BD$6+$BF$15*((AK288)-$BD$7)/$BD$8+$BF$16</f>
        <v/>
      </c>
      <c r="AR288" s="51">
        <f>1/(1+EXP(-AQ288))</f>
        <v/>
      </c>
      <c r="AS288" s="52">
        <f>$BG$14*((AJ288)-$BD$5)/$BD$6+$BG$15*((AK288)-$BD$7)/$BD$8+$BG$16</f>
        <v/>
      </c>
      <c r="AT288" s="51">
        <f>1/(1+EXP(-AS288))</f>
        <v/>
      </c>
      <c r="AU288" s="52">
        <f>$BH$14*((AJ288)-$BD$5)/$BD$6+$BH$15*((AK288)-$BD$7)/$BD$8+$BH$16</f>
        <v/>
      </c>
      <c r="AV288" s="51">
        <f>1/(1+EXP(-AU288))</f>
        <v/>
      </c>
      <c r="AW288" s="52">
        <f>$BI$14*((AJ288)-$BD$5)/$BD$6+$BI$15*((AK288)-$BD$7)/$BD$8+$BI$16</f>
        <v/>
      </c>
      <c r="AX288" s="51">
        <f>1/(1+EXP(-AW288))</f>
        <v/>
      </c>
      <c r="AY288" s="52">
        <f>$BJ$14*((AJ288)-$BD$5)/$BD$6+$BJ$15*((AK288)-$BD$7)/$BD$8+$BJ$16</f>
        <v/>
      </c>
      <c r="AZ288" s="51">
        <f>1/(1+EXP(-AY288))</f>
        <v/>
      </c>
      <c r="BA288" s="52">
        <f>$BK$14*((AJ288)-$BD$5)/$BD$6+$BK$15*((AK288)-$BD$7)/$BD$8+$BK$16</f>
        <v/>
      </c>
      <c r="BB288" s="51">
        <f>1/(1+EXP(-BA288))</f>
        <v/>
      </c>
    </row>
    <row r="289" ht="15" customHeight="1" s="35">
      <c r="A289" s="48">
        <f>'4_Seq_Features'!A287</f>
        <v/>
      </c>
      <c r="B289" s="55">
        <f>'4_Seq_Features'!F287</f>
        <v/>
      </c>
      <c r="C289" s="48">
        <f>'4_Seq_Features'!E287</f>
        <v/>
      </c>
      <c r="D289" s="52">
        <f>$U$12*((B289)-$U$5)/$U$6+$U$13</f>
        <v/>
      </c>
      <c r="E289" s="51">
        <f>1/(1+EXP(-D289))</f>
        <v/>
      </c>
      <c r="F289" s="52">
        <f>$V$12*((B289)-$U$5)/$U$6+$V$13</f>
        <v/>
      </c>
      <c r="G289" s="51">
        <f>1/(1+EXP(-F289))</f>
        <v/>
      </c>
      <c r="H289" s="52">
        <f>$W$12*((B289)-$U$5)/$U$6+$W$13</f>
        <v/>
      </c>
      <c r="I289" s="51">
        <f>1/(1+EXP(-H289))</f>
        <v/>
      </c>
      <c r="J289" s="52">
        <f>$X$12*((B289)-$U$5)/$U$6+$X$13</f>
        <v/>
      </c>
      <c r="K289" s="51">
        <f>1/(1+EXP(-J289))</f>
        <v/>
      </c>
      <c r="L289" s="52">
        <f>$Y$12*((B289)-$U$5)/$U$6+$Y$13</f>
        <v/>
      </c>
      <c r="M289" s="51">
        <f>1/(1+EXP(-L289))</f>
        <v/>
      </c>
      <c r="N289" s="52">
        <f>$Z$12*((B289)-$U$5)/$U$6+$Z$13</f>
        <v/>
      </c>
      <c r="O289" s="51">
        <f>1/(1+EXP(-N289))</f>
        <v/>
      </c>
      <c r="P289" s="52">
        <f>$AA$12*((B289)-$U$5)/$U$6+$AA$13</f>
        <v/>
      </c>
      <c r="Q289" s="51">
        <f>1/(1+EXP(-P289))</f>
        <v/>
      </c>
      <c r="R289" s="52">
        <f>$AB$12*((B289)-$U$5)/$U$6+$AB$13</f>
        <v/>
      </c>
      <c r="S289" s="51">
        <f>1/(1+EXP(-R289))</f>
        <v/>
      </c>
      <c r="AI289" s="48">
        <f>'4_Seq_Features'!A287</f>
        <v/>
      </c>
      <c r="AJ289" s="55">
        <f>'4_Seq_Features'!G287</f>
        <v/>
      </c>
      <c r="AK289" s="55">
        <f>'4_Seq_Features'!H287</f>
        <v/>
      </c>
      <c r="AL289" s="48">
        <f>'4_Seq_Features'!E287</f>
        <v/>
      </c>
      <c r="AM289" s="52">
        <f>$BD$14*((AJ289)-$BD$5)/$BD$6+$BD$15*((AK289)-$BD$7)/$BD$8+$BD$16</f>
        <v/>
      </c>
      <c r="AN289" s="51">
        <f>1/(1+EXP(-AM289))</f>
        <v/>
      </c>
      <c r="AO289" s="52">
        <f>$BE$14*((AJ289)-$BD$5)/$BD$6+$BE$15*((AK289)-$BD$7)/$BD$8+$BE$16</f>
        <v/>
      </c>
      <c r="AP289" s="51">
        <f>1/(1+EXP(-AO289))</f>
        <v/>
      </c>
      <c r="AQ289" s="52">
        <f>$BF$14*((AJ289)-$BD$5)/$BD$6+$BF$15*((AK289)-$BD$7)/$BD$8+$BF$16</f>
        <v/>
      </c>
      <c r="AR289" s="51">
        <f>1/(1+EXP(-AQ289))</f>
        <v/>
      </c>
      <c r="AS289" s="52">
        <f>$BG$14*((AJ289)-$BD$5)/$BD$6+$BG$15*((AK289)-$BD$7)/$BD$8+$BG$16</f>
        <v/>
      </c>
      <c r="AT289" s="51">
        <f>1/(1+EXP(-AS289))</f>
        <v/>
      </c>
      <c r="AU289" s="52">
        <f>$BH$14*((AJ289)-$BD$5)/$BD$6+$BH$15*((AK289)-$BD$7)/$BD$8+$BH$16</f>
        <v/>
      </c>
      <c r="AV289" s="51">
        <f>1/(1+EXP(-AU289))</f>
        <v/>
      </c>
      <c r="AW289" s="52">
        <f>$BI$14*((AJ289)-$BD$5)/$BD$6+$BI$15*((AK289)-$BD$7)/$BD$8+$BI$16</f>
        <v/>
      </c>
      <c r="AX289" s="51">
        <f>1/(1+EXP(-AW289))</f>
        <v/>
      </c>
      <c r="AY289" s="52">
        <f>$BJ$14*((AJ289)-$BD$5)/$BD$6+$BJ$15*((AK289)-$BD$7)/$BD$8+$BJ$16</f>
        <v/>
      </c>
      <c r="AZ289" s="51">
        <f>1/(1+EXP(-AY289))</f>
        <v/>
      </c>
      <c r="BA289" s="52">
        <f>$BK$14*((AJ289)-$BD$5)/$BD$6+$BK$15*((AK289)-$BD$7)/$BD$8+$BK$16</f>
        <v/>
      </c>
      <c r="BB289" s="51">
        <f>1/(1+EXP(-BA289))</f>
        <v/>
      </c>
    </row>
    <row r="290" ht="15" customHeight="1" s="35">
      <c r="A290" s="48">
        <f>'4_Seq_Features'!A288</f>
        <v/>
      </c>
      <c r="B290" s="55">
        <f>'4_Seq_Features'!F288</f>
        <v/>
      </c>
      <c r="C290" s="48">
        <f>'4_Seq_Features'!E288</f>
        <v/>
      </c>
      <c r="D290" s="52">
        <f>$U$12*((B290)-$U$5)/$U$6+$U$13</f>
        <v/>
      </c>
      <c r="E290" s="51">
        <f>1/(1+EXP(-D290))</f>
        <v/>
      </c>
      <c r="F290" s="52">
        <f>$V$12*((B290)-$U$5)/$U$6+$V$13</f>
        <v/>
      </c>
      <c r="G290" s="51">
        <f>1/(1+EXP(-F290))</f>
        <v/>
      </c>
      <c r="H290" s="52">
        <f>$W$12*((B290)-$U$5)/$U$6+$W$13</f>
        <v/>
      </c>
      <c r="I290" s="51">
        <f>1/(1+EXP(-H290))</f>
        <v/>
      </c>
      <c r="J290" s="52">
        <f>$X$12*((B290)-$U$5)/$U$6+$X$13</f>
        <v/>
      </c>
      <c r="K290" s="51">
        <f>1/(1+EXP(-J290))</f>
        <v/>
      </c>
      <c r="L290" s="52">
        <f>$Y$12*((B290)-$U$5)/$U$6+$Y$13</f>
        <v/>
      </c>
      <c r="M290" s="51">
        <f>1/(1+EXP(-L290))</f>
        <v/>
      </c>
      <c r="N290" s="52">
        <f>$Z$12*((B290)-$U$5)/$U$6+$Z$13</f>
        <v/>
      </c>
      <c r="O290" s="51">
        <f>1/(1+EXP(-N290))</f>
        <v/>
      </c>
      <c r="P290" s="52">
        <f>$AA$12*((B290)-$U$5)/$U$6+$AA$13</f>
        <v/>
      </c>
      <c r="Q290" s="51">
        <f>1/(1+EXP(-P290))</f>
        <v/>
      </c>
      <c r="R290" s="52">
        <f>$AB$12*((B290)-$U$5)/$U$6+$AB$13</f>
        <v/>
      </c>
      <c r="S290" s="51">
        <f>1/(1+EXP(-R290))</f>
        <v/>
      </c>
      <c r="AI290" s="48">
        <f>'4_Seq_Features'!A288</f>
        <v/>
      </c>
      <c r="AJ290" s="55">
        <f>'4_Seq_Features'!G288</f>
        <v/>
      </c>
      <c r="AK290" s="55">
        <f>'4_Seq_Features'!H288</f>
        <v/>
      </c>
      <c r="AL290" s="48">
        <f>'4_Seq_Features'!E288</f>
        <v/>
      </c>
      <c r="AM290" s="52">
        <f>$BD$14*((AJ290)-$BD$5)/$BD$6+$BD$15*((AK290)-$BD$7)/$BD$8+$BD$16</f>
        <v/>
      </c>
      <c r="AN290" s="51">
        <f>1/(1+EXP(-AM290))</f>
        <v/>
      </c>
      <c r="AO290" s="52">
        <f>$BE$14*((AJ290)-$BD$5)/$BD$6+$BE$15*((AK290)-$BD$7)/$BD$8+$BE$16</f>
        <v/>
      </c>
      <c r="AP290" s="51">
        <f>1/(1+EXP(-AO290))</f>
        <v/>
      </c>
      <c r="AQ290" s="52">
        <f>$BF$14*((AJ290)-$BD$5)/$BD$6+$BF$15*((AK290)-$BD$7)/$BD$8+$BF$16</f>
        <v/>
      </c>
      <c r="AR290" s="51">
        <f>1/(1+EXP(-AQ290))</f>
        <v/>
      </c>
      <c r="AS290" s="52">
        <f>$BG$14*((AJ290)-$BD$5)/$BD$6+$BG$15*((AK290)-$BD$7)/$BD$8+$BG$16</f>
        <v/>
      </c>
      <c r="AT290" s="51">
        <f>1/(1+EXP(-AS290))</f>
        <v/>
      </c>
      <c r="AU290" s="52">
        <f>$BH$14*((AJ290)-$BD$5)/$BD$6+$BH$15*((AK290)-$BD$7)/$BD$8+$BH$16</f>
        <v/>
      </c>
      <c r="AV290" s="51">
        <f>1/(1+EXP(-AU290))</f>
        <v/>
      </c>
      <c r="AW290" s="52">
        <f>$BI$14*((AJ290)-$BD$5)/$BD$6+$BI$15*((AK290)-$BD$7)/$BD$8+$BI$16</f>
        <v/>
      </c>
      <c r="AX290" s="51">
        <f>1/(1+EXP(-AW290))</f>
        <v/>
      </c>
      <c r="AY290" s="52">
        <f>$BJ$14*((AJ290)-$BD$5)/$BD$6+$BJ$15*((AK290)-$BD$7)/$BD$8+$BJ$16</f>
        <v/>
      </c>
      <c r="AZ290" s="51">
        <f>1/(1+EXP(-AY290))</f>
        <v/>
      </c>
      <c r="BA290" s="52">
        <f>$BK$14*((AJ290)-$BD$5)/$BD$6+$BK$15*((AK290)-$BD$7)/$BD$8+$BK$16</f>
        <v/>
      </c>
      <c r="BB290" s="51">
        <f>1/(1+EXP(-BA290))</f>
        <v/>
      </c>
    </row>
    <row r="291" ht="15" customHeight="1" s="35">
      <c r="A291" s="48">
        <f>'4_Seq_Features'!A289</f>
        <v/>
      </c>
      <c r="B291" s="55">
        <f>'4_Seq_Features'!F289</f>
        <v/>
      </c>
      <c r="C291" s="48">
        <f>'4_Seq_Features'!E289</f>
        <v/>
      </c>
      <c r="D291" s="52">
        <f>$U$12*((B291)-$U$5)/$U$6+$U$13</f>
        <v/>
      </c>
      <c r="E291" s="51">
        <f>1/(1+EXP(-D291))</f>
        <v/>
      </c>
      <c r="F291" s="52">
        <f>$V$12*((B291)-$U$5)/$U$6+$V$13</f>
        <v/>
      </c>
      <c r="G291" s="51">
        <f>1/(1+EXP(-F291))</f>
        <v/>
      </c>
      <c r="H291" s="52">
        <f>$W$12*((B291)-$U$5)/$U$6+$W$13</f>
        <v/>
      </c>
      <c r="I291" s="51">
        <f>1/(1+EXP(-H291))</f>
        <v/>
      </c>
      <c r="J291" s="52">
        <f>$X$12*((B291)-$U$5)/$U$6+$X$13</f>
        <v/>
      </c>
      <c r="K291" s="51">
        <f>1/(1+EXP(-J291))</f>
        <v/>
      </c>
      <c r="L291" s="52">
        <f>$Y$12*((B291)-$U$5)/$U$6+$Y$13</f>
        <v/>
      </c>
      <c r="M291" s="51">
        <f>1/(1+EXP(-L291))</f>
        <v/>
      </c>
      <c r="N291" s="52">
        <f>$Z$12*((B291)-$U$5)/$U$6+$Z$13</f>
        <v/>
      </c>
      <c r="O291" s="51">
        <f>1/(1+EXP(-N291))</f>
        <v/>
      </c>
      <c r="P291" s="52">
        <f>$AA$12*((B291)-$U$5)/$U$6+$AA$13</f>
        <v/>
      </c>
      <c r="Q291" s="51">
        <f>1/(1+EXP(-P291))</f>
        <v/>
      </c>
      <c r="R291" s="52">
        <f>$AB$12*((B291)-$U$5)/$U$6+$AB$13</f>
        <v/>
      </c>
      <c r="S291" s="51">
        <f>1/(1+EXP(-R291))</f>
        <v/>
      </c>
      <c r="AI291" s="48">
        <f>'4_Seq_Features'!A289</f>
        <v/>
      </c>
      <c r="AJ291" s="55">
        <f>'4_Seq_Features'!G289</f>
        <v/>
      </c>
      <c r="AK291" s="55">
        <f>'4_Seq_Features'!H289</f>
        <v/>
      </c>
      <c r="AL291" s="48">
        <f>'4_Seq_Features'!E289</f>
        <v/>
      </c>
      <c r="AM291" s="52">
        <f>$BD$14*((AJ291)-$BD$5)/$BD$6+$BD$15*((AK291)-$BD$7)/$BD$8+$BD$16</f>
        <v/>
      </c>
      <c r="AN291" s="51">
        <f>1/(1+EXP(-AM291))</f>
        <v/>
      </c>
      <c r="AO291" s="52">
        <f>$BE$14*((AJ291)-$BD$5)/$BD$6+$BE$15*((AK291)-$BD$7)/$BD$8+$BE$16</f>
        <v/>
      </c>
      <c r="AP291" s="51">
        <f>1/(1+EXP(-AO291))</f>
        <v/>
      </c>
      <c r="AQ291" s="52">
        <f>$BF$14*((AJ291)-$BD$5)/$BD$6+$BF$15*((AK291)-$BD$7)/$BD$8+$BF$16</f>
        <v/>
      </c>
      <c r="AR291" s="51">
        <f>1/(1+EXP(-AQ291))</f>
        <v/>
      </c>
      <c r="AS291" s="52">
        <f>$BG$14*((AJ291)-$BD$5)/$BD$6+$BG$15*((AK291)-$BD$7)/$BD$8+$BG$16</f>
        <v/>
      </c>
      <c r="AT291" s="51">
        <f>1/(1+EXP(-AS291))</f>
        <v/>
      </c>
      <c r="AU291" s="52">
        <f>$BH$14*((AJ291)-$BD$5)/$BD$6+$BH$15*((AK291)-$BD$7)/$BD$8+$BH$16</f>
        <v/>
      </c>
      <c r="AV291" s="51">
        <f>1/(1+EXP(-AU291))</f>
        <v/>
      </c>
      <c r="AW291" s="52">
        <f>$BI$14*((AJ291)-$BD$5)/$BD$6+$BI$15*((AK291)-$BD$7)/$BD$8+$BI$16</f>
        <v/>
      </c>
      <c r="AX291" s="51">
        <f>1/(1+EXP(-AW291))</f>
        <v/>
      </c>
      <c r="AY291" s="52">
        <f>$BJ$14*((AJ291)-$BD$5)/$BD$6+$BJ$15*((AK291)-$BD$7)/$BD$8+$BJ$16</f>
        <v/>
      </c>
      <c r="AZ291" s="51">
        <f>1/(1+EXP(-AY291))</f>
        <v/>
      </c>
      <c r="BA291" s="52">
        <f>$BK$14*((AJ291)-$BD$5)/$BD$6+$BK$15*((AK291)-$BD$7)/$BD$8+$BK$16</f>
        <v/>
      </c>
      <c r="BB291" s="51">
        <f>1/(1+EXP(-BA291))</f>
        <v/>
      </c>
    </row>
    <row r="292" ht="15" customHeight="1" s="35">
      <c r="A292" s="48">
        <f>'4_Seq_Features'!A290</f>
        <v/>
      </c>
      <c r="B292" s="55">
        <f>'4_Seq_Features'!F290</f>
        <v/>
      </c>
      <c r="C292" s="48">
        <f>'4_Seq_Features'!E290</f>
        <v/>
      </c>
      <c r="D292" s="52">
        <f>$U$12*((B292)-$U$5)/$U$6+$U$13</f>
        <v/>
      </c>
      <c r="E292" s="51">
        <f>1/(1+EXP(-D292))</f>
        <v/>
      </c>
      <c r="F292" s="52">
        <f>$V$12*((B292)-$U$5)/$U$6+$V$13</f>
        <v/>
      </c>
      <c r="G292" s="51">
        <f>1/(1+EXP(-F292))</f>
        <v/>
      </c>
      <c r="H292" s="52">
        <f>$W$12*((B292)-$U$5)/$U$6+$W$13</f>
        <v/>
      </c>
      <c r="I292" s="51">
        <f>1/(1+EXP(-H292))</f>
        <v/>
      </c>
      <c r="J292" s="52">
        <f>$X$12*((B292)-$U$5)/$U$6+$X$13</f>
        <v/>
      </c>
      <c r="K292" s="51">
        <f>1/(1+EXP(-J292))</f>
        <v/>
      </c>
      <c r="L292" s="52">
        <f>$Y$12*((B292)-$U$5)/$U$6+$Y$13</f>
        <v/>
      </c>
      <c r="M292" s="51">
        <f>1/(1+EXP(-L292))</f>
        <v/>
      </c>
      <c r="N292" s="52">
        <f>$Z$12*((B292)-$U$5)/$U$6+$Z$13</f>
        <v/>
      </c>
      <c r="O292" s="51">
        <f>1/(1+EXP(-N292))</f>
        <v/>
      </c>
      <c r="P292" s="52">
        <f>$AA$12*((B292)-$U$5)/$U$6+$AA$13</f>
        <v/>
      </c>
      <c r="Q292" s="51">
        <f>1/(1+EXP(-P292))</f>
        <v/>
      </c>
      <c r="R292" s="52">
        <f>$AB$12*((B292)-$U$5)/$U$6+$AB$13</f>
        <v/>
      </c>
      <c r="S292" s="51">
        <f>1/(1+EXP(-R292))</f>
        <v/>
      </c>
      <c r="AI292" s="48">
        <f>'4_Seq_Features'!A290</f>
        <v/>
      </c>
      <c r="AJ292" s="55">
        <f>'4_Seq_Features'!G290</f>
        <v/>
      </c>
      <c r="AK292" s="55">
        <f>'4_Seq_Features'!H290</f>
        <v/>
      </c>
      <c r="AL292" s="48">
        <f>'4_Seq_Features'!E290</f>
        <v/>
      </c>
      <c r="AM292" s="52">
        <f>$BD$14*((AJ292)-$BD$5)/$BD$6+$BD$15*((AK292)-$BD$7)/$BD$8+$BD$16</f>
        <v/>
      </c>
      <c r="AN292" s="51">
        <f>1/(1+EXP(-AM292))</f>
        <v/>
      </c>
      <c r="AO292" s="52">
        <f>$BE$14*((AJ292)-$BD$5)/$BD$6+$BE$15*((AK292)-$BD$7)/$BD$8+$BE$16</f>
        <v/>
      </c>
      <c r="AP292" s="51">
        <f>1/(1+EXP(-AO292))</f>
        <v/>
      </c>
      <c r="AQ292" s="52">
        <f>$BF$14*((AJ292)-$BD$5)/$BD$6+$BF$15*((AK292)-$BD$7)/$BD$8+$BF$16</f>
        <v/>
      </c>
      <c r="AR292" s="51">
        <f>1/(1+EXP(-AQ292))</f>
        <v/>
      </c>
      <c r="AS292" s="52">
        <f>$BG$14*((AJ292)-$BD$5)/$BD$6+$BG$15*((AK292)-$BD$7)/$BD$8+$BG$16</f>
        <v/>
      </c>
      <c r="AT292" s="51">
        <f>1/(1+EXP(-AS292))</f>
        <v/>
      </c>
      <c r="AU292" s="52">
        <f>$BH$14*((AJ292)-$BD$5)/$BD$6+$BH$15*((AK292)-$BD$7)/$BD$8+$BH$16</f>
        <v/>
      </c>
      <c r="AV292" s="51">
        <f>1/(1+EXP(-AU292))</f>
        <v/>
      </c>
      <c r="AW292" s="52">
        <f>$BI$14*((AJ292)-$BD$5)/$BD$6+$BI$15*((AK292)-$BD$7)/$BD$8+$BI$16</f>
        <v/>
      </c>
      <c r="AX292" s="51">
        <f>1/(1+EXP(-AW292))</f>
        <v/>
      </c>
      <c r="AY292" s="52">
        <f>$BJ$14*((AJ292)-$BD$5)/$BD$6+$BJ$15*((AK292)-$BD$7)/$BD$8+$BJ$16</f>
        <v/>
      </c>
      <c r="AZ292" s="51">
        <f>1/(1+EXP(-AY292))</f>
        <v/>
      </c>
      <c r="BA292" s="52">
        <f>$BK$14*((AJ292)-$BD$5)/$BD$6+$BK$15*((AK292)-$BD$7)/$BD$8+$BK$16</f>
        <v/>
      </c>
      <c r="BB292" s="51">
        <f>1/(1+EXP(-BA292))</f>
        <v/>
      </c>
    </row>
    <row r="293" ht="15" customHeight="1" s="35">
      <c r="A293" s="48">
        <f>'4_Seq_Features'!A291</f>
        <v/>
      </c>
      <c r="B293" s="55">
        <f>'4_Seq_Features'!F291</f>
        <v/>
      </c>
      <c r="C293" s="48">
        <f>'4_Seq_Features'!E291</f>
        <v/>
      </c>
      <c r="D293" s="52">
        <f>$U$12*((B293)-$U$5)/$U$6+$U$13</f>
        <v/>
      </c>
      <c r="E293" s="51">
        <f>1/(1+EXP(-D293))</f>
        <v/>
      </c>
      <c r="F293" s="52">
        <f>$V$12*((B293)-$U$5)/$U$6+$V$13</f>
        <v/>
      </c>
      <c r="G293" s="51">
        <f>1/(1+EXP(-F293))</f>
        <v/>
      </c>
      <c r="H293" s="52">
        <f>$W$12*((B293)-$U$5)/$U$6+$W$13</f>
        <v/>
      </c>
      <c r="I293" s="51">
        <f>1/(1+EXP(-H293))</f>
        <v/>
      </c>
      <c r="J293" s="52">
        <f>$X$12*((B293)-$U$5)/$U$6+$X$13</f>
        <v/>
      </c>
      <c r="K293" s="51">
        <f>1/(1+EXP(-J293))</f>
        <v/>
      </c>
      <c r="L293" s="52">
        <f>$Y$12*((B293)-$U$5)/$U$6+$Y$13</f>
        <v/>
      </c>
      <c r="M293" s="51">
        <f>1/(1+EXP(-L293))</f>
        <v/>
      </c>
      <c r="N293" s="52">
        <f>$Z$12*((B293)-$U$5)/$U$6+$Z$13</f>
        <v/>
      </c>
      <c r="O293" s="51">
        <f>1/(1+EXP(-N293))</f>
        <v/>
      </c>
      <c r="P293" s="52">
        <f>$AA$12*((B293)-$U$5)/$U$6+$AA$13</f>
        <v/>
      </c>
      <c r="Q293" s="51">
        <f>1/(1+EXP(-P293))</f>
        <v/>
      </c>
      <c r="R293" s="52">
        <f>$AB$12*((B293)-$U$5)/$U$6+$AB$13</f>
        <v/>
      </c>
      <c r="S293" s="51">
        <f>1/(1+EXP(-R293))</f>
        <v/>
      </c>
      <c r="AI293" s="48">
        <f>'4_Seq_Features'!A291</f>
        <v/>
      </c>
      <c r="AJ293" s="55">
        <f>'4_Seq_Features'!G291</f>
        <v/>
      </c>
      <c r="AK293" s="55">
        <f>'4_Seq_Features'!H291</f>
        <v/>
      </c>
      <c r="AL293" s="48">
        <f>'4_Seq_Features'!E291</f>
        <v/>
      </c>
      <c r="AM293" s="52">
        <f>$BD$14*((AJ293)-$BD$5)/$BD$6+$BD$15*((AK293)-$BD$7)/$BD$8+$BD$16</f>
        <v/>
      </c>
      <c r="AN293" s="51">
        <f>1/(1+EXP(-AM293))</f>
        <v/>
      </c>
      <c r="AO293" s="52">
        <f>$BE$14*((AJ293)-$BD$5)/$BD$6+$BE$15*((AK293)-$BD$7)/$BD$8+$BE$16</f>
        <v/>
      </c>
      <c r="AP293" s="51">
        <f>1/(1+EXP(-AO293))</f>
        <v/>
      </c>
      <c r="AQ293" s="52">
        <f>$BF$14*((AJ293)-$BD$5)/$BD$6+$BF$15*((AK293)-$BD$7)/$BD$8+$BF$16</f>
        <v/>
      </c>
      <c r="AR293" s="51">
        <f>1/(1+EXP(-AQ293))</f>
        <v/>
      </c>
      <c r="AS293" s="52">
        <f>$BG$14*((AJ293)-$BD$5)/$BD$6+$BG$15*((AK293)-$BD$7)/$BD$8+$BG$16</f>
        <v/>
      </c>
      <c r="AT293" s="51">
        <f>1/(1+EXP(-AS293))</f>
        <v/>
      </c>
      <c r="AU293" s="52">
        <f>$BH$14*((AJ293)-$BD$5)/$BD$6+$BH$15*((AK293)-$BD$7)/$BD$8+$BH$16</f>
        <v/>
      </c>
      <c r="AV293" s="51">
        <f>1/(1+EXP(-AU293))</f>
        <v/>
      </c>
      <c r="AW293" s="52">
        <f>$BI$14*((AJ293)-$BD$5)/$BD$6+$BI$15*((AK293)-$BD$7)/$BD$8+$BI$16</f>
        <v/>
      </c>
      <c r="AX293" s="51">
        <f>1/(1+EXP(-AW293))</f>
        <v/>
      </c>
      <c r="AY293" s="52">
        <f>$BJ$14*((AJ293)-$BD$5)/$BD$6+$BJ$15*((AK293)-$BD$7)/$BD$8+$BJ$16</f>
        <v/>
      </c>
      <c r="AZ293" s="51">
        <f>1/(1+EXP(-AY293))</f>
        <v/>
      </c>
      <c r="BA293" s="52">
        <f>$BK$14*((AJ293)-$BD$5)/$BD$6+$BK$15*((AK293)-$BD$7)/$BD$8+$BK$16</f>
        <v/>
      </c>
      <c r="BB293" s="51">
        <f>1/(1+EXP(-BA293))</f>
        <v/>
      </c>
    </row>
    <row r="294" ht="15" customHeight="1" s="35">
      <c r="A294" s="48">
        <f>'4_Seq_Features'!A292</f>
        <v/>
      </c>
      <c r="B294" s="55">
        <f>'4_Seq_Features'!F292</f>
        <v/>
      </c>
      <c r="C294" s="48">
        <f>'4_Seq_Features'!E292</f>
        <v/>
      </c>
      <c r="D294" s="52">
        <f>$U$12*((B294)-$U$5)/$U$6+$U$13</f>
        <v/>
      </c>
      <c r="E294" s="51">
        <f>1/(1+EXP(-D294))</f>
        <v/>
      </c>
      <c r="F294" s="52">
        <f>$V$12*((B294)-$U$5)/$U$6+$V$13</f>
        <v/>
      </c>
      <c r="G294" s="51">
        <f>1/(1+EXP(-F294))</f>
        <v/>
      </c>
      <c r="H294" s="52">
        <f>$W$12*((B294)-$U$5)/$U$6+$W$13</f>
        <v/>
      </c>
      <c r="I294" s="51">
        <f>1/(1+EXP(-H294))</f>
        <v/>
      </c>
      <c r="J294" s="52">
        <f>$X$12*((B294)-$U$5)/$U$6+$X$13</f>
        <v/>
      </c>
      <c r="K294" s="51">
        <f>1/(1+EXP(-J294))</f>
        <v/>
      </c>
      <c r="L294" s="52">
        <f>$Y$12*((B294)-$U$5)/$U$6+$Y$13</f>
        <v/>
      </c>
      <c r="M294" s="51">
        <f>1/(1+EXP(-L294))</f>
        <v/>
      </c>
      <c r="N294" s="52">
        <f>$Z$12*((B294)-$U$5)/$U$6+$Z$13</f>
        <v/>
      </c>
      <c r="O294" s="51">
        <f>1/(1+EXP(-N294))</f>
        <v/>
      </c>
      <c r="P294" s="52">
        <f>$AA$12*((B294)-$U$5)/$U$6+$AA$13</f>
        <v/>
      </c>
      <c r="Q294" s="51">
        <f>1/(1+EXP(-P294))</f>
        <v/>
      </c>
      <c r="R294" s="52">
        <f>$AB$12*((B294)-$U$5)/$U$6+$AB$13</f>
        <v/>
      </c>
      <c r="S294" s="51">
        <f>1/(1+EXP(-R294))</f>
        <v/>
      </c>
      <c r="AI294" s="48">
        <f>'4_Seq_Features'!A292</f>
        <v/>
      </c>
      <c r="AJ294" s="55">
        <f>'4_Seq_Features'!G292</f>
        <v/>
      </c>
      <c r="AK294" s="55">
        <f>'4_Seq_Features'!H292</f>
        <v/>
      </c>
      <c r="AL294" s="48">
        <f>'4_Seq_Features'!E292</f>
        <v/>
      </c>
      <c r="AM294" s="52">
        <f>$BD$14*((AJ294)-$BD$5)/$BD$6+$BD$15*((AK294)-$BD$7)/$BD$8+$BD$16</f>
        <v/>
      </c>
      <c r="AN294" s="51">
        <f>1/(1+EXP(-AM294))</f>
        <v/>
      </c>
      <c r="AO294" s="52">
        <f>$BE$14*((AJ294)-$BD$5)/$BD$6+$BE$15*((AK294)-$BD$7)/$BD$8+$BE$16</f>
        <v/>
      </c>
      <c r="AP294" s="51">
        <f>1/(1+EXP(-AO294))</f>
        <v/>
      </c>
      <c r="AQ294" s="52">
        <f>$BF$14*((AJ294)-$BD$5)/$BD$6+$BF$15*((AK294)-$BD$7)/$BD$8+$BF$16</f>
        <v/>
      </c>
      <c r="AR294" s="51">
        <f>1/(1+EXP(-AQ294))</f>
        <v/>
      </c>
      <c r="AS294" s="52">
        <f>$BG$14*((AJ294)-$BD$5)/$BD$6+$BG$15*((AK294)-$BD$7)/$BD$8+$BG$16</f>
        <v/>
      </c>
      <c r="AT294" s="51">
        <f>1/(1+EXP(-AS294))</f>
        <v/>
      </c>
      <c r="AU294" s="52">
        <f>$BH$14*((AJ294)-$BD$5)/$BD$6+$BH$15*((AK294)-$BD$7)/$BD$8+$BH$16</f>
        <v/>
      </c>
      <c r="AV294" s="51">
        <f>1/(1+EXP(-AU294))</f>
        <v/>
      </c>
      <c r="AW294" s="52">
        <f>$BI$14*((AJ294)-$BD$5)/$BD$6+$BI$15*((AK294)-$BD$7)/$BD$8+$BI$16</f>
        <v/>
      </c>
      <c r="AX294" s="51">
        <f>1/(1+EXP(-AW294))</f>
        <v/>
      </c>
      <c r="AY294" s="52">
        <f>$BJ$14*((AJ294)-$BD$5)/$BD$6+$BJ$15*((AK294)-$BD$7)/$BD$8+$BJ$16</f>
        <v/>
      </c>
      <c r="AZ294" s="51">
        <f>1/(1+EXP(-AY294))</f>
        <v/>
      </c>
      <c r="BA294" s="52">
        <f>$BK$14*((AJ294)-$BD$5)/$BD$6+$BK$15*((AK294)-$BD$7)/$BD$8+$BK$16</f>
        <v/>
      </c>
      <c r="BB294" s="51">
        <f>1/(1+EXP(-BA294))</f>
        <v/>
      </c>
    </row>
    <row r="295" ht="15" customHeight="1" s="35">
      <c r="A295" s="48">
        <f>'4_Seq_Features'!A293</f>
        <v/>
      </c>
      <c r="B295" s="55">
        <f>'4_Seq_Features'!F293</f>
        <v/>
      </c>
      <c r="C295" s="48">
        <f>'4_Seq_Features'!E293</f>
        <v/>
      </c>
      <c r="D295" s="52">
        <f>$U$12*((B295)-$U$5)/$U$6+$U$13</f>
        <v/>
      </c>
      <c r="E295" s="51">
        <f>1/(1+EXP(-D295))</f>
        <v/>
      </c>
      <c r="F295" s="52">
        <f>$V$12*((B295)-$U$5)/$U$6+$V$13</f>
        <v/>
      </c>
      <c r="G295" s="51">
        <f>1/(1+EXP(-F295))</f>
        <v/>
      </c>
      <c r="H295" s="52">
        <f>$W$12*((B295)-$U$5)/$U$6+$W$13</f>
        <v/>
      </c>
      <c r="I295" s="51">
        <f>1/(1+EXP(-H295))</f>
        <v/>
      </c>
      <c r="J295" s="52">
        <f>$X$12*((B295)-$U$5)/$U$6+$X$13</f>
        <v/>
      </c>
      <c r="K295" s="51">
        <f>1/(1+EXP(-J295))</f>
        <v/>
      </c>
      <c r="L295" s="52">
        <f>$Y$12*((B295)-$U$5)/$U$6+$Y$13</f>
        <v/>
      </c>
      <c r="M295" s="51">
        <f>1/(1+EXP(-L295))</f>
        <v/>
      </c>
      <c r="N295" s="52">
        <f>$Z$12*((B295)-$U$5)/$U$6+$Z$13</f>
        <v/>
      </c>
      <c r="O295" s="51">
        <f>1/(1+EXP(-N295))</f>
        <v/>
      </c>
      <c r="P295" s="52">
        <f>$AA$12*((B295)-$U$5)/$U$6+$AA$13</f>
        <v/>
      </c>
      <c r="Q295" s="51">
        <f>1/(1+EXP(-P295))</f>
        <v/>
      </c>
      <c r="R295" s="52">
        <f>$AB$12*((B295)-$U$5)/$U$6+$AB$13</f>
        <v/>
      </c>
      <c r="S295" s="51">
        <f>1/(1+EXP(-R295))</f>
        <v/>
      </c>
      <c r="AI295" s="48">
        <f>'4_Seq_Features'!A293</f>
        <v/>
      </c>
      <c r="AJ295" s="55">
        <f>'4_Seq_Features'!G293</f>
        <v/>
      </c>
      <c r="AK295" s="55">
        <f>'4_Seq_Features'!H293</f>
        <v/>
      </c>
      <c r="AL295" s="48">
        <f>'4_Seq_Features'!E293</f>
        <v/>
      </c>
      <c r="AM295" s="52">
        <f>$BD$14*((AJ295)-$BD$5)/$BD$6+$BD$15*((AK295)-$BD$7)/$BD$8+$BD$16</f>
        <v/>
      </c>
      <c r="AN295" s="51">
        <f>1/(1+EXP(-AM295))</f>
        <v/>
      </c>
      <c r="AO295" s="52">
        <f>$BE$14*((AJ295)-$BD$5)/$BD$6+$BE$15*((AK295)-$BD$7)/$BD$8+$BE$16</f>
        <v/>
      </c>
      <c r="AP295" s="51">
        <f>1/(1+EXP(-AO295))</f>
        <v/>
      </c>
      <c r="AQ295" s="52">
        <f>$BF$14*((AJ295)-$BD$5)/$BD$6+$BF$15*((AK295)-$BD$7)/$BD$8+$BF$16</f>
        <v/>
      </c>
      <c r="AR295" s="51">
        <f>1/(1+EXP(-AQ295))</f>
        <v/>
      </c>
      <c r="AS295" s="52">
        <f>$BG$14*((AJ295)-$BD$5)/$BD$6+$BG$15*((AK295)-$BD$7)/$BD$8+$BG$16</f>
        <v/>
      </c>
      <c r="AT295" s="51">
        <f>1/(1+EXP(-AS295))</f>
        <v/>
      </c>
      <c r="AU295" s="52">
        <f>$BH$14*((AJ295)-$BD$5)/$BD$6+$BH$15*((AK295)-$BD$7)/$BD$8+$BH$16</f>
        <v/>
      </c>
      <c r="AV295" s="51">
        <f>1/(1+EXP(-AU295))</f>
        <v/>
      </c>
      <c r="AW295" s="52">
        <f>$BI$14*((AJ295)-$BD$5)/$BD$6+$BI$15*((AK295)-$BD$7)/$BD$8+$BI$16</f>
        <v/>
      </c>
      <c r="AX295" s="51">
        <f>1/(1+EXP(-AW295))</f>
        <v/>
      </c>
      <c r="AY295" s="52">
        <f>$BJ$14*((AJ295)-$BD$5)/$BD$6+$BJ$15*((AK295)-$BD$7)/$BD$8+$BJ$16</f>
        <v/>
      </c>
      <c r="AZ295" s="51">
        <f>1/(1+EXP(-AY295))</f>
        <v/>
      </c>
      <c r="BA295" s="52">
        <f>$BK$14*((AJ295)-$BD$5)/$BD$6+$BK$15*((AK295)-$BD$7)/$BD$8+$BK$16</f>
        <v/>
      </c>
      <c r="BB295" s="51">
        <f>1/(1+EXP(-BA295))</f>
        <v/>
      </c>
    </row>
    <row r="296" ht="15" customHeight="1" s="35">
      <c r="A296" s="48">
        <f>'4_Seq_Features'!A294</f>
        <v/>
      </c>
      <c r="B296" s="55">
        <f>'4_Seq_Features'!F294</f>
        <v/>
      </c>
      <c r="C296" s="48">
        <f>'4_Seq_Features'!E294</f>
        <v/>
      </c>
      <c r="D296" s="52">
        <f>$U$12*((B296)-$U$5)/$U$6+$U$13</f>
        <v/>
      </c>
      <c r="E296" s="51">
        <f>1/(1+EXP(-D296))</f>
        <v/>
      </c>
      <c r="F296" s="52">
        <f>$V$12*((B296)-$U$5)/$U$6+$V$13</f>
        <v/>
      </c>
      <c r="G296" s="51">
        <f>1/(1+EXP(-F296))</f>
        <v/>
      </c>
      <c r="H296" s="52">
        <f>$W$12*((B296)-$U$5)/$U$6+$W$13</f>
        <v/>
      </c>
      <c r="I296" s="51">
        <f>1/(1+EXP(-H296))</f>
        <v/>
      </c>
      <c r="J296" s="52">
        <f>$X$12*((B296)-$U$5)/$U$6+$X$13</f>
        <v/>
      </c>
      <c r="K296" s="51">
        <f>1/(1+EXP(-J296))</f>
        <v/>
      </c>
      <c r="L296" s="52">
        <f>$Y$12*((B296)-$U$5)/$U$6+$Y$13</f>
        <v/>
      </c>
      <c r="M296" s="51">
        <f>1/(1+EXP(-L296))</f>
        <v/>
      </c>
      <c r="N296" s="52">
        <f>$Z$12*((B296)-$U$5)/$U$6+$Z$13</f>
        <v/>
      </c>
      <c r="O296" s="51">
        <f>1/(1+EXP(-N296))</f>
        <v/>
      </c>
      <c r="P296" s="52">
        <f>$AA$12*((B296)-$U$5)/$U$6+$AA$13</f>
        <v/>
      </c>
      <c r="Q296" s="51">
        <f>1/(1+EXP(-P296))</f>
        <v/>
      </c>
      <c r="R296" s="52">
        <f>$AB$12*((B296)-$U$5)/$U$6+$AB$13</f>
        <v/>
      </c>
      <c r="S296" s="51">
        <f>1/(1+EXP(-R296))</f>
        <v/>
      </c>
      <c r="AI296" s="48">
        <f>'4_Seq_Features'!A294</f>
        <v/>
      </c>
      <c r="AJ296" s="55">
        <f>'4_Seq_Features'!G294</f>
        <v/>
      </c>
      <c r="AK296" s="55">
        <f>'4_Seq_Features'!H294</f>
        <v/>
      </c>
      <c r="AL296" s="48">
        <f>'4_Seq_Features'!E294</f>
        <v/>
      </c>
      <c r="AM296" s="52">
        <f>$BD$14*((AJ296)-$BD$5)/$BD$6+$BD$15*((AK296)-$BD$7)/$BD$8+$BD$16</f>
        <v/>
      </c>
      <c r="AN296" s="51">
        <f>1/(1+EXP(-AM296))</f>
        <v/>
      </c>
      <c r="AO296" s="52">
        <f>$BE$14*((AJ296)-$BD$5)/$BD$6+$BE$15*((AK296)-$BD$7)/$BD$8+$BE$16</f>
        <v/>
      </c>
      <c r="AP296" s="51">
        <f>1/(1+EXP(-AO296))</f>
        <v/>
      </c>
      <c r="AQ296" s="52">
        <f>$BF$14*((AJ296)-$BD$5)/$BD$6+$BF$15*((AK296)-$BD$7)/$BD$8+$BF$16</f>
        <v/>
      </c>
      <c r="AR296" s="51">
        <f>1/(1+EXP(-AQ296))</f>
        <v/>
      </c>
      <c r="AS296" s="52">
        <f>$BG$14*((AJ296)-$BD$5)/$BD$6+$BG$15*((AK296)-$BD$7)/$BD$8+$BG$16</f>
        <v/>
      </c>
      <c r="AT296" s="51">
        <f>1/(1+EXP(-AS296))</f>
        <v/>
      </c>
      <c r="AU296" s="52">
        <f>$BH$14*((AJ296)-$BD$5)/$BD$6+$BH$15*((AK296)-$BD$7)/$BD$8+$BH$16</f>
        <v/>
      </c>
      <c r="AV296" s="51">
        <f>1/(1+EXP(-AU296))</f>
        <v/>
      </c>
      <c r="AW296" s="52">
        <f>$BI$14*((AJ296)-$BD$5)/$BD$6+$BI$15*((AK296)-$BD$7)/$BD$8+$BI$16</f>
        <v/>
      </c>
      <c r="AX296" s="51">
        <f>1/(1+EXP(-AW296))</f>
        <v/>
      </c>
      <c r="AY296" s="52">
        <f>$BJ$14*((AJ296)-$BD$5)/$BD$6+$BJ$15*((AK296)-$BD$7)/$BD$8+$BJ$16</f>
        <v/>
      </c>
      <c r="AZ296" s="51">
        <f>1/(1+EXP(-AY296))</f>
        <v/>
      </c>
      <c r="BA296" s="52">
        <f>$BK$14*((AJ296)-$BD$5)/$BD$6+$BK$15*((AK296)-$BD$7)/$BD$8+$BK$16</f>
        <v/>
      </c>
      <c r="BB296" s="51">
        <f>1/(1+EXP(-BA296))</f>
        <v/>
      </c>
    </row>
    <row r="297" ht="15" customHeight="1" s="35">
      <c r="A297" s="48">
        <f>'4_Seq_Features'!A295</f>
        <v/>
      </c>
      <c r="B297" s="55">
        <f>'4_Seq_Features'!F295</f>
        <v/>
      </c>
      <c r="C297" s="48">
        <f>'4_Seq_Features'!E295</f>
        <v/>
      </c>
      <c r="D297" s="52">
        <f>$U$12*((B297)-$U$5)/$U$6+$U$13</f>
        <v/>
      </c>
      <c r="E297" s="51">
        <f>1/(1+EXP(-D297))</f>
        <v/>
      </c>
      <c r="F297" s="52">
        <f>$V$12*((B297)-$U$5)/$U$6+$V$13</f>
        <v/>
      </c>
      <c r="G297" s="51">
        <f>1/(1+EXP(-F297))</f>
        <v/>
      </c>
      <c r="H297" s="52">
        <f>$W$12*((B297)-$U$5)/$U$6+$W$13</f>
        <v/>
      </c>
      <c r="I297" s="51">
        <f>1/(1+EXP(-H297))</f>
        <v/>
      </c>
      <c r="J297" s="52">
        <f>$X$12*((B297)-$U$5)/$U$6+$X$13</f>
        <v/>
      </c>
      <c r="K297" s="51">
        <f>1/(1+EXP(-J297))</f>
        <v/>
      </c>
      <c r="L297" s="52">
        <f>$Y$12*((B297)-$U$5)/$U$6+$Y$13</f>
        <v/>
      </c>
      <c r="M297" s="51">
        <f>1/(1+EXP(-L297))</f>
        <v/>
      </c>
      <c r="N297" s="52">
        <f>$Z$12*((B297)-$U$5)/$U$6+$Z$13</f>
        <v/>
      </c>
      <c r="O297" s="51">
        <f>1/(1+EXP(-N297))</f>
        <v/>
      </c>
      <c r="P297" s="52">
        <f>$AA$12*((B297)-$U$5)/$U$6+$AA$13</f>
        <v/>
      </c>
      <c r="Q297" s="51">
        <f>1/(1+EXP(-P297))</f>
        <v/>
      </c>
      <c r="R297" s="52">
        <f>$AB$12*((B297)-$U$5)/$U$6+$AB$13</f>
        <v/>
      </c>
      <c r="S297" s="51">
        <f>1/(1+EXP(-R297))</f>
        <v/>
      </c>
      <c r="AI297" s="48">
        <f>'4_Seq_Features'!A295</f>
        <v/>
      </c>
      <c r="AJ297" s="55">
        <f>'4_Seq_Features'!G295</f>
        <v/>
      </c>
      <c r="AK297" s="55">
        <f>'4_Seq_Features'!H295</f>
        <v/>
      </c>
      <c r="AL297" s="48">
        <f>'4_Seq_Features'!E295</f>
        <v/>
      </c>
      <c r="AM297" s="52">
        <f>$BD$14*((AJ297)-$BD$5)/$BD$6+$BD$15*((AK297)-$BD$7)/$BD$8+$BD$16</f>
        <v/>
      </c>
      <c r="AN297" s="51">
        <f>1/(1+EXP(-AM297))</f>
        <v/>
      </c>
      <c r="AO297" s="52">
        <f>$BE$14*((AJ297)-$BD$5)/$BD$6+$BE$15*((AK297)-$BD$7)/$BD$8+$BE$16</f>
        <v/>
      </c>
      <c r="AP297" s="51">
        <f>1/(1+EXP(-AO297))</f>
        <v/>
      </c>
      <c r="AQ297" s="52">
        <f>$BF$14*((AJ297)-$BD$5)/$BD$6+$BF$15*((AK297)-$BD$7)/$BD$8+$BF$16</f>
        <v/>
      </c>
      <c r="AR297" s="51">
        <f>1/(1+EXP(-AQ297))</f>
        <v/>
      </c>
      <c r="AS297" s="52">
        <f>$BG$14*((AJ297)-$BD$5)/$BD$6+$BG$15*((AK297)-$BD$7)/$BD$8+$BG$16</f>
        <v/>
      </c>
      <c r="AT297" s="51">
        <f>1/(1+EXP(-AS297))</f>
        <v/>
      </c>
      <c r="AU297" s="52">
        <f>$BH$14*((AJ297)-$BD$5)/$BD$6+$BH$15*((AK297)-$BD$7)/$BD$8+$BH$16</f>
        <v/>
      </c>
      <c r="AV297" s="51">
        <f>1/(1+EXP(-AU297))</f>
        <v/>
      </c>
      <c r="AW297" s="52">
        <f>$BI$14*((AJ297)-$BD$5)/$BD$6+$BI$15*((AK297)-$BD$7)/$BD$8+$BI$16</f>
        <v/>
      </c>
      <c r="AX297" s="51">
        <f>1/(1+EXP(-AW297))</f>
        <v/>
      </c>
      <c r="AY297" s="52">
        <f>$BJ$14*((AJ297)-$BD$5)/$BD$6+$BJ$15*((AK297)-$BD$7)/$BD$8+$BJ$16</f>
        <v/>
      </c>
      <c r="AZ297" s="51">
        <f>1/(1+EXP(-AY297))</f>
        <v/>
      </c>
      <c r="BA297" s="52">
        <f>$BK$14*((AJ297)-$BD$5)/$BD$6+$BK$15*((AK297)-$BD$7)/$BD$8+$BK$16</f>
        <v/>
      </c>
      <c r="BB297" s="51">
        <f>1/(1+EXP(-BA297))</f>
        <v/>
      </c>
    </row>
    <row r="298" ht="15" customHeight="1" s="35">
      <c r="A298" s="48">
        <f>'4_Seq_Features'!A296</f>
        <v/>
      </c>
      <c r="B298" s="55">
        <f>'4_Seq_Features'!F296</f>
        <v/>
      </c>
      <c r="C298" s="48">
        <f>'4_Seq_Features'!E296</f>
        <v/>
      </c>
      <c r="D298" s="52">
        <f>$U$12*((B298)-$U$5)/$U$6+$U$13</f>
        <v/>
      </c>
      <c r="E298" s="51">
        <f>1/(1+EXP(-D298))</f>
        <v/>
      </c>
      <c r="F298" s="52">
        <f>$V$12*((B298)-$U$5)/$U$6+$V$13</f>
        <v/>
      </c>
      <c r="G298" s="51">
        <f>1/(1+EXP(-F298))</f>
        <v/>
      </c>
      <c r="H298" s="52">
        <f>$W$12*((B298)-$U$5)/$U$6+$W$13</f>
        <v/>
      </c>
      <c r="I298" s="51">
        <f>1/(1+EXP(-H298))</f>
        <v/>
      </c>
      <c r="J298" s="52">
        <f>$X$12*((B298)-$U$5)/$U$6+$X$13</f>
        <v/>
      </c>
      <c r="K298" s="51">
        <f>1/(1+EXP(-J298))</f>
        <v/>
      </c>
      <c r="L298" s="52">
        <f>$Y$12*((B298)-$U$5)/$U$6+$Y$13</f>
        <v/>
      </c>
      <c r="M298" s="51">
        <f>1/(1+EXP(-L298))</f>
        <v/>
      </c>
      <c r="N298" s="52">
        <f>$Z$12*((B298)-$U$5)/$U$6+$Z$13</f>
        <v/>
      </c>
      <c r="O298" s="51">
        <f>1/(1+EXP(-N298))</f>
        <v/>
      </c>
      <c r="P298" s="52">
        <f>$AA$12*((B298)-$U$5)/$U$6+$AA$13</f>
        <v/>
      </c>
      <c r="Q298" s="51">
        <f>1/(1+EXP(-P298))</f>
        <v/>
      </c>
      <c r="R298" s="52">
        <f>$AB$12*((B298)-$U$5)/$U$6+$AB$13</f>
        <v/>
      </c>
      <c r="S298" s="51">
        <f>1/(1+EXP(-R298))</f>
        <v/>
      </c>
      <c r="AI298" s="48">
        <f>'4_Seq_Features'!A296</f>
        <v/>
      </c>
      <c r="AJ298" s="55">
        <f>'4_Seq_Features'!G296</f>
        <v/>
      </c>
      <c r="AK298" s="55">
        <f>'4_Seq_Features'!H296</f>
        <v/>
      </c>
      <c r="AL298" s="48">
        <f>'4_Seq_Features'!E296</f>
        <v/>
      </c>
      <c r="AM298" s="52">
        <f>$BD$14*((AJ298)-$BD$5)/$BD$6+$BD$15*((AK298)-$BD$7)/$BD$8+$BD$16</f>
        <v/>
      </c>
      <c r="AN298" s="51">
        <f>1/(1+EXP(-AM298))</f>
        <v/>
      </c>
      <c r="AO298" s="52">
        <f>$BE$14*((AJ298)-$BD$5)/$BD$6+$BE$15*((AK298)-$BD$7)/$BD$8+$BE$16</f>
        <v/>
      </c>
      <c r="AP298" s="51">
        <f>1/(1+EXP(-AO298))</f>
        <v/>
      </c>
      <c r="AQ298" s="52">
        <f>$BF$14*((AJ298)-$BD$5)/$BD$6+$BF$15*((AK298)-$BD$7)/$BD$8+$BF$16</f>
        <v/>
      </c>
      <c r="AR298" s="51">
        <f>1/(1+EXP(-AQ298))</f>
        <v/>
      </c>
      <c r="AS298" s="52">
        <f>$BG$14*((AJ298)-$BD$5)/$BD$6+$BG$15*((AK298)-$BD$7)/$BD$8+$BG$16</f>
        <v/>
      </c>
      <c r="AT298" s="51">
        <f>1/(1+EXP(-AS298))</f>
        <v/>
      </c>
      <c r="AU298" s="52">
        <f>$BH$14*((AJ298)-$BD$5)/$BD$6+$BH$15*((AK298)-$BD$7)/$BD$8+$BH$16</f>
        <v/>
      </c>
      <c r="AV298" s="51">
        <f>1/(1+EXP(-AU298))</f>
        <v/>
      </c>
      <c r="AW298" s="52">
        <f>$BI$14*((AJ298)-$BD$5)/$BD$6+$BI$15*((AK298)-$BD$7)/$BD$8+$BI$16</f>
        <v/>
      </c>
      <c r="AX298" s="51">
        <f>1/(1+EXP(-AW298))</f>
        <v/>
      </c>
      <c r="AY298" s="52">
        <f>$BJ$14*((AJ298)-$BD$5)/$BD$6+$BJ$15*((AK298)-$BD$7)/$BD$8+$BJ$16</f>
        <v/>
      </c>
      <c r="AZ298" s="51">
        <f>1/(1+EXP(-AY298))</f>
        <v/>
      </c>
      <c r="BA298" s="52">
        <f>$BK$14*((AJ298)-$BD$5)/$BD$6+$BK$15*((AK298)-$BD$7)/$BD$8+$BK$16</f>
        <v/>
      </c>
      <c r="BB298" s="51">
        <f>1/(1+EXP(-BA298))</f>
        <v/>
      </c>
    </row>
    <row r="299" ht="15" customHeight="1" s="35">
      <c r="A299" s="48">
        <f>'4_Seq_Features'!A297</f>
        <v/>
      </c>
      <c r="B299" s="55">
        <f>'4_Seq_Features'!F297</f>
        <v/>
      </c>
      <c r="C299" s="48">
        <f>'4_Seq_Features'!E297</f>
        <v/>
      </c>
      <c r="D299" s="52">
        <f>$U$12*((B299)-$U$5)/$U$6+$U$13</f>
        <v/>
      </c>
      <c r="E299" s="51">
        <f>1/(1+EXP(-D299))</f>
        <v/>
      </c>
      <c r="F299" s="52">
        <f>$V$12*((B299)-$U$5)/$U$6+$V$13</f>
        <v/>
      </c>
      <c r="G299" s="51">
        <f>1/(1+EXP(-F299))</f>
        <v/>
      </c>
      <c r="H299" s="52">
        <f>$W$12*((B299)-$U$5)/$U$6+$W$13</f>
        <v/>
      </c>
      <c r="I299" s="51">
        <f>1/(1+EXP(-H299))</f>
        <v/>
      </c>
      <c r="J299" s="52">
        <f>$X$12*((B299)-$U$5)/$U$6+$X$13</f>
        <v/>
      </c>
      <c r="K299" s="51">
        <f>1/(1+EXP(-J299))</f>
        <v/>
      </c>
      <c r="L299" s="52">
        <f>$Y$12*((B299)-$U$5)/$U$6+$Y$13</f>
        <v/>
      </c>
      <c r="M299" s="51">
        <f>1/(1+EXP(-L299))</f>
        <v/>
      </c>
      <c r="N299" s="52">
        <f>$Z$12*((B299)-$U$5)/$U$6+$Z$13</f>
        <v/>
      </c>
      <c r="O299" s="51">
        <f>1/(1+EXP(-N299))</f>
        <v/>
      </c>
      <c r="P299" s="52">
        <f>$AA$12*((B299)-$U$5)/$U$6+$AA$13</f>
        <v/>
      </c>
      <c r="Q299" s="51">
        <f>1/(1+EXP(-P299))</f>
        <v/>
      </c>
      <c r="R299" s="52">
        <f>$AB$12*((B299)-$U$5)/$U$6+$AB$13</f>
        <v/>
      </c>
      <c r="S299" s="51">
        <f>1/(1+EXP(-R299))</f>
        <v/>
      </c>
      <c r="AI299" s="48">
        <f>'4_Seq_Features'!A297</f>
        <v/>
      </c>
      <c r="AJ299" s="55">
        <f>'4_Seq_Features'!G297</f>
        <v/>
      </c>
      <c r="AK299" s="55">
        <f>'4_Seq_Features'!H297</f>
        <v/>
      </c>
      <c r="AL299" s="48">
        <f>'4_Seq_Features'!E297</f>
        <v/>
      </c>
      <c r="AM299" s="52">
        <f>$BD$14*((AJ299)-$BD$5)/$BD$6+$BD$15*((AK299)-$BD$7)/$BD$8+$BD$16</f>
        <v/>
      </c>
      <c r="AN299" s="51">
        <f>1/(1+EXP(-AM299))</f>
        <v/>
      </c>
      <c r="AO299" s="52">
        <f>$BE$14*((AJ299)-$BD$5)/$BD$6+$BE$15*((AK299)-$BD$7)/$BD$8+$BE$16</f>
        <v/>
      </c>
      <c r="AP299" s="51">
        <f>1/(1+EXP(-AO299))</f>
        <v/>
      </c>
      <c r="AQ299" s="52">
        <f>$BF$14*((AJ299)-$BD$5)/$BD$6+$BF$15*((AK299)-$BD$7)/$BD$8+$BF$16</f>
        <v/>
      </c>
      <c r="AR299" s="51">
        <f>1/(1+EXP(-AQ299))</f>
        <v/>
      </c>
      <c r="AS299" s="52">
        <f>$BG$14*((AJ299)-$BD$5)/$BD$6+$BG$15*((AK299)-$BD$7)/$BD$8+$BG$16</f>
        <v/>
      </c>
      <c r="AT299" s="51">
        <f>1/(1+EXP(-AS299))</f>
        <v/>
      </c>
      <c r="AU299" s="52">
        <f>$BH$14*((AJ299)-$BD$5)/$BD$6+$BH$15*((AK299)-$BD$7)/$BD$8+$BH$16</f>
        <v/>
      </c>
      <c r="AV299" s="51">
        <f>1/(1+EXP(-AU299))</f>
        <v/>
      </c>
      <c r="AW299" s="52">
        <f>$BI$14*((AJ299)-$BD$5)/$BD$6+$BI$15*((AK299)-$BD$7)/$BD$8+$BI$16</f>
        <v/>
      </c>
      <c r="AX299" s="51">
        <f>1/(1+EXP(-AW299))</f>
        <v/>
      </c>
      <c r="AY299" s="52">
        <f>$BJ$14*((AJ299)-$BD$5)/$BD$6+$BJ$15*((AK299)-$BD$7)/$BD$8+$BJ$16</f>
        <v/>
      </c>
      <c r="AZ299" s="51">
        <f>1/(1+EXP(-AY299))</f>
        <v/>
      </c>
      <c r="BA299" s="52">
        <f>$BK$14*((AJ299)-$BD$5)/$BD$6+$BK$15*((AK299)-$BD$7)/$BD$8+$BK$16</f>
        <v/>
      </c>
      <c r="BB299" s="51">
        <f>1/(1+EXP(-BA299))</f>
        <v/>
      </c>
    </row>
    <row r="300" ht="15" customHeight="1" s="35">
      <c r="A300" s="48">
        <f>'4_Seq_Features'!A298</f>
        <v/>
      </c>
      <c r="B300" s="55">
        <f>'4_Seq_Features'!F298</f>
        <v/>
      </c>
      <c r="C300" s="48">
        <f>'4_Seq_Features'!E298</f>
        <v/>
      </c>
      <c r="D300" s="52">
        <f>$U$12*((B300)-$U$5)/$U$6+$U$13</f>
        <v/>
      </c>
      <c r="E300" s="51">
        <f>1/(1+EXP(-D300))</f>
        <v/>
      </c>
      <c r="F300" s="52">
        <f>$V$12*((B300)-$U$5)/$U$6+$V$13</f>
        <v/>
      </c>
      <c r="G300" s="51">
        <f>1/(1+EXP(-F300))</f>
        <v/>
      </c>
      <c r="H300" s="52">
        <f>$W$12*((B300)-$U$5)/$U$6+$W$13</f>
        <v/>
      </c>
      <c r="I300" s="51">
        <f>1/(1+EXP(-H300))</f>
        <v/>
      </c>
      <c r="J300" s="52">
        <f>$X$12*((B300)-$U$5)/$U$6+$X$13</f>
        <v/>
      </c>
      <c r="K300" s="51">
        <f>1/(1+EXP(-J300))</f>
        <v/>
      </c>
      <c r="L300" s="52">
        <f>$Y$12*((B300)-$U$5)/$U$6+$Y$13</f>
        <v/>
      </c>
      <c r="M300" s="51">
        <f>1/(1+EXP(-L300))</f>
        <v/>
      </c>
      <c r="N300" s="52">
        <f>$Z$12*((B300)-$U$5)/$U$6+$Z$13</f>
        <v/>
      </c>
      <c r="O300" s="51">
        <f>1/(1+EXP(-N300))</f>
        <v/>
      </c>
      <c r="P300" s="52">
        <f>$AA$12*((B300)-$U$5)/$U$6+$AA$13</f>
        <v/>
      </c>
      <c r="Q300" s="51">
        <f>1/(1+EXP(-P300))</f>
        <v/>
      </c>
      <c r="R300" s="52">
        <f>$AB$12*((B300)-$U$5)/$U$6+$AB$13</f>
        <v/>
      </c>
      <c r="S300" s="51">
        <f>1/(1+EXP(-R300))</f>
        <v/>
      </c>
      <c r="AI300" s="48">
        <f>'4_Seq_Features'!A298</f>
        <v/>
      </c>
      <c r="AJ300" s="55">
        <f>'4_Seq_Features'!G298</f>
        <v/>
      </c>
      <c r="AK300" s="55">
        <f>'4_Seq_Features'!H298</f>
        <v/>
      </c>
      <c r="AL300" s="48">
        <f>'4_Seq_Features'!E298</f>
        <v/>
      </c>
      <c r="AM300" s="52">
        <f>$BD$14*((AJ300)-$BD$5)/$BD$6+$BD$15*((AK300)-$BD$7)/$BD$8+$BD$16</f>
        <v/>
      </c>
      <c r="AN300" s="51">
        <f>1/(1+EXP(-AM300))</f>
        <v/>
      </c>
      <c r="AO300" s="52">
        <f>$BE$14*((AJ300)-$BD$5)/$BD$6+$BE$15*((AK300)-$BD$7)/$BD$8+$BE$16</f>
        <v/>
      </c>
      <c r="AP300" s="51">
        <f>1/(1+EXP(-AO300))</f>
        <v/>
      </c>
      <c r="AQ300" s="52">
        <f>$BF$14*((AJ300)-$BD$5)/$BD$6+$BF$15*((AK300)-$BD$7)/$BD$8+$BF$16</f>
        <v/>
      </c>
      <c r="AR300" s="51">
        <f>1/(1+EXP(-AQ300))</f>
        <v/>
      </c>
      <c r="AS300" s="52">
        <f>$BG$14*((AJ300)-$BD$5)/$BD$6+$BG$15*((AK300)-$BD$7)/$BD$8+$BG$16</f>
        <v/>
      </c>
      <c r="AT300" s="51">
        <f>1/(1+EXP(-AS300))</f>
        <v/>
      </c>
      <c r="AU300" s="52">
        <f>$BH$14*((AJ300)-$BD$5)/$BD$6+$BH$15*((AK300)-$BD$7)/$BD$8+$BH$16</f>
        <v/>
      </c>
      <c r="AV300" s="51">
        <f>1/(1+EXP(-AU300))</f>
        <v/>
      </c>
      <c r="AW300" s="52">
        <f>$BI$14*((AJ300)-$BD$5)/$BD$6+$BI$15*((AK300)-$BD$7)/$BD$8+$BI$16</f>
        <v/>
      </c>
      <c r="AX300" s="51">
        <f>1/(1+EXP(-AW300))</f>
        <v/>
      </c>
      <c r="AY300" s="52">
        <f>$BJ$14*((AJ300)-$BD$5)/$BD$6+$BJ$15*((AK300)-$BD$7)/$BD$8+$BJ$16</f>
        <v/>
      </c>
      <c r="AZ300" s="51">
        <f>1/(1+EXP(-AY300))</f>
        <v/>
      </c>
      <c r="BA300" s="52">
        <f>$BK$14*((AJ300)-$BD$5)/$BD$6+$BK$15*((AK300)-$BD$7)/$BD$8+$BK$16</f>
        <v/>
      </c>
      <c r="BB300" s="51">
        <f>1/(1+EXP(-BA300))</f>
        <v/>
      </c>
    </row>
    <row r="301" ht="15" customHeight="1" s="35">
      <c r="A301" s="48">
        <f>'4_Seq_Features'!A299</f>
        <v/>
      </c>
      <c r="B301" s="55">
        <f>'4_Seq_Features'!F299</f>
        <v/>
      </c>
      <c r="C301" s="48">
        <f>'4_Seq_Features'!E299</f>
        <v/>
      </c>
      <c r="D301" s="52">
        <f>$U$12*((B301)-$U$5)/$U$6+$U$13</f>
        <v/>
      </c>
      <c r="E301" s="51">
        <f>1/(1+EXP(-D301))</f>
        <v/>
      </c>
      <c r="F301" s="52">
        <f>$V$12*((B301)-$U$5)/$U$6+$V$13</f>
        <v/>
      </c>
      <c r="G301" s="51">
        <f>1/(1+EXP(-F301))</f>
        <v/>
      </c>
      <c r="H301" s="52">
        <f>$W$12*((B301)-$U$5)/$U$6+$W$13</f>
        <v/>
      </c>
      <c r="I301" s="51">
        <f>1/(1+EXP(-H301))</f>
        <v/>
      </c>
      <c r="J301" s="52">
        <f>$X$12*((B301)-$U$5)/$U$6+$X$13</f>
        <v/>
      </c>
      <c r="K301" s="51">
        <f>1/(1+EXP(-J301))</f>
        <v/>
      </c>
      <c r="L301" s="52">
        <f>$Y$12*((B301)-$U$5)/$U$6+$Y$13</f>
        <v/>
      </c>
      <c r="M301" s="51">
        <f>1/(1+EXP(-L301))</f>
        <v/>
      </c>
      <c r="N301" s="52">
        <f>$Z$12*((B301)-$U$5)/$U$6+$Z$13</f>
        <v/>
      </c>
      <c r="O301" s="51">
        <f>1/(1+EXP(-N301))</f>
        <v/>
      </c>
      <c r="P301" s="52">
        <f>$AA$12*((B301)-$U$5)/$U$6+$AA$13</f>
        <v/>
      </c>
      <c r="Q301" s="51">
        <f>1/(1+EXP(-P301))</f>
        <v/>
      </c>
      <c r="R301" s="52">
        <f>$AB$12*((B301)-$U$5)/$U$6+$AB$13</f>
        <v/>
      </c>
      <c r="S301" s="51">
        <f>1/(1+EXP(-R301))</f>
        <v/>
      </c>
      <c r="AI301" s="48">
        <f>'4_Seq_Features'!A299</f>
        <v/>
      </c>
      <c r="AJ301" s="55">
        <f>'4_Seq_Features'!G299</f>
        <v/>
      </c>
      <c r="AK301" s="55">
        <f>'4_Seq_Features'!H299</f>
        <v/>
      </c>
      <c r="AL301" s="48">
        <f>'4_Seq_Features'!E299</f>
        <v/>
      </c>
      <c r="AM301" s="52">
        <f>$BD$14*((AJ301)-$BD$5)/$BD$6+$BD$15*((AK301)-$BD$7)/$BD$8+$BD$16</f>
        <v/>
      </c>
      <c r="AN301" s="51">
        <f>1/(1+EXP(-AM301))</f>
        <v/>
      </c>
      <c r="AO301" s="52">
        <f>$BE$14*((AJ301)-$BD$5)/$BD$6+$BE$15*((AK301)-$BD$7)/$BD$8+$BE$16</f>
        <v/>
      </c>
      <c r="AP301" s="51">
        <f>1/(1+EXP(-AO301))</f>
        <v/>
      </c>
      <c r="AQ301" s="52">
        <f>$BF$14*((AJ301)-$BD$5)/$BD$6+$BF$15*((AK301)-$BD$7)/$BD$8+$BF$16</f>
        <v/>
      </c>
      <c r="AR301" s="51">
        <f>1/(1+EXP(-AQ301))</f>
        <v/>
      </c>
      <c r="AS301" s="52">
        <f>$BG$14*((AJ301)-$BD$5)/$BD$6+$BG$15*((AK301)-$BD$7)/$BD$8+$BG$16</f>
        <v/>
      </c>
      <c r="AT301" s="51">
        <f>1/(1+EXP(-AS301))</f>
        <v/>
      </c>
      <c r="AU301" s="52">
        <f>$BH$14*((AJ301)-$BD$5)/$BD$6+$BH$15*((AK301)-$BD$7)/$BD$8+$BH$16</f>
        <v/>
      </c>
      <c r="AV301" s="51">
        <f>1/(1+EXP(-AU301))</f>
        <v/>
      </c>
      <c r="AW301" s="52">
        <f>$BI$14*((AJ301)-$BD$5)/$BD$6+$BI$15*((AK301)-$BD$7)/$BD$8+$BI$16</f>
        <v/>
      </c>
      <c r="AX301" s="51">
        <f>1/(1+EXP(-AW301))</f>
        <v/>
      </c>
      <c r="AY301" s="52">
        <f>$BJ$14*((AJ301)-$BD$5)/$BD$6+$BJ$15*((AK301)-$BD$7)/$BD$8+$BJ$16</f>
        <v/>
      </c>
      <c r="AZ301" s="51">
        <f>1/(1+EXP(-AY301))</f>
        <v/>
      </c>
      <c r="BA301" s="52">
        <f>$BK$14*((AJ301)-$BD$5)/$BD$6+$BK$15*((AK301)-$BD$7)/$BD$8+$BK$16</f>
        <v/>
      </c>
      <c r="BB301" s="51">
        <f>1/(1+EXP(-BA301))</f>
        <v/>
      </c>
    </row>
    <row r="302" ht="15" customHeight="1" s="35">
      <c r="A302" s="48">
        <f>'4_Seq_Features'!A300</f>
        <v/>
      </c>
      <c r="B302" s="55">
        <f>'4_Seq_Features'!F300</f>
        <v/>
      </c>
      <c r="C302" s="48">
        <f>'4_Seq_Features'!E300</f>
        <v/>
      </c>
      <c r="D302" s="52">
        <f>$U$12*((B302)-$U$5)/$U$6+$U$13</f>
        <v/>
      </c>
      <c r="E302" s="51">
        <f>1/(1+EXP(-D302))</f>
        <v/>
      </c>
      <c r="F302" s="52">
        <f>$V$12*((B302)-$U$5)/$U$6+$V$13</f>
        <v/>
      </c>
      <c r="G302" s="51">
        <f>1/(1+EXP(-F302))</f>
        <v/>
      </c>
      <c r="H302" s="52">
        <f>$W$12*((B302)-$U$5)/$U$6+$W$13</f>
        <v/>
      </c>
      <c r="I302" s="51">
        <f>1/(1+EXP(-H302))</f>
        <v/>
      </c>
      <c r="J302" s="52">
        <f>$X$12*((B302)-$U$5)/$U$6+$X$13</f>
        <v/>
      </c>
      <c r="K302" s="51">
        <f>1/(1+EXP(-J302))</f>
        <v/>
      </c>
      <c r="L302" s="52">
        <f>$Y$12*((B302)-$U$5)/$U$6+$Y$13</f>
        <v/>
      </c>
      <c r="M302" s="51">
        <f>1/(1+EXP(-L302))</f>
        <v/>
      </c>
      <c r="N302" s="52">
        <f>$Z$12*((B302)-$U$5)/$U$6+$Z$13</f>
        <v/>
      </c>
      <c r="O302" s="51">
        <f>1/(1+EXP(-N302))</f>
        <v/>
      </c>
      <c r="P302" s="52">
        <f>$AA$12*((B302)-$U$5)/$U$6+$AA$13</f>
        <v/>
      </c>
      <c r="Q302" s="51">
        <f>1/(1+EXP(-P302))</f>
        <v/>
      </c>
      <c r="R302" s="52">
        <f>$AB$12*((B302)-$U$5)/$U$6+$AB$13</f>
        <v/>
      </c>
      <c r="S302" s="51">
        <f>1/(1+EXP(-R302))</f>
        <v/>
      </c>
      <c r="AI302" s="48">
        <f>'4_Seq_Features'!A300</f>
        <v/>
      </c>
      <c r="AJ302" s="55">
        <f>'4_Seq_Features'!G300</f>
        <v/>
      </c>
      <c r="AK302" s="55">
        <f>'4_Seq_Features'!H300</f>
        <v/>
      </c>
      <c r="AL302" s="48">
        <f>'4_Seq_Features'!E300</f>
        <v/>
      </c>
      <c r="AM302" s="52">
        <f>$BD$14*((AJ302)-$BD$5)/$BD$6+$BD$15*((AK302)-$BD$7)/$BD$8+$BD$16</f>
        <v/>
      </c>
      <c r="AN302" s="51">
        <f>1/(1+EXP(-AM302))</f>
        <v/>
      </c>
      <c r="AO302" s="52">
        <f>$BE$14*((AJ302)-$BD$5)/$BD$6+$BE$15*((AK302)-$BD$7)/$BD$8+$BE$16</f>
        <v/>
      </c>
      <c r="AP302" s="51">
        <f>1/(1+EXP(-AO302))</f>
        <v/>
      </c>
      <c r="AQ302" s="52">
        <f>$BF$14*((AJ302)-$BD$5)/$BD$6+$BF$15*((AK302)-$BD$7)/$BD$8+$BF$16</f>
        <v/>
      </c>
      <c r="AR302" s="51">
        <f>1/(1+EXP(-AQ302))</f>
        <v/>
      </c>
      <c r="AS302" s="52">
        <f>$BG$14*((AJ302)-$BD$5)/$BD$6+$BG$15*((AK302)-$BD$7)/$BD$8+$BG$16</f>
        <v/>
      </c>
      <c r="AT302" s="51">
        <f>1/(1+EXP(-AS302))</f>
        <v/>
      </c>
      <c r="AU302" s="52">
        <f>$BH$14*((AJ302)-$BD$5)/$BD$6+$BH$15*((AK302)-$BD$7)/$BD$8+$BH$16</f>
        <v/>
      </c>
      <c r="AV302" s="51">
        <f>1/(1+EXP(-AU302))</f>
        <v/>
      </c>
      <c r="AW302" s="52">
        <f>$BI$14*((AJ302)-$BD$5)/$BD$6+$BI$15*((AK302)-$BD$7)/$BD$8+$BI$16</f>
        <v/>
      </c>
      <c r="AX302" s="51">
        <f>1/(1+EXP(-AW302))</f>
        <v/>
      </c>
      <c r="AY302" s="52">
        <f>$BJ$14*((AJ302)-$BD$5)/$BD$6+$BJ$15*((AK302)-$BD$7)/$BD$8+$BJ$16</f>
        <v/>
      </c>
      <c r="AZ302" s="51">
        <f>1/(1+EXP(-AY302))</f>
        <v/>
      </c>
      <c r="BA302" s="52">
        <f>$BK$14*((AJ302)-$BD$5)/$BD$6+$BK$15*((AK302)-$BD$7)/$BD$8+$BK$16</f>
        <v/>
      </c>
      <c r="BB302" s="51">
        <f>1/(1+EXP(-BA302))</f>
        <v/>
      </c>
    </row>
    <row r="303" ht="15" customHeight="1" s="35">
      <c r="A303" s="48">
        <f>'4_Seq_Features'!A301</f>
        <v/>
      </c>
      <c r="B303" s="55">
        <f>'4_Seq_Features'!F301</f>
        <v/>
      </c>
      <c r="C303" s="48">
        <f>'4_Seq_Features'!E301</f>
        <v/>
      </c>
      <c r="D303" s="52">
        <f>$U$12*((B303)-$U$5)/$U$6+$U$13</f>
        <v/>
      </c>
      <c r="E303" s="51">
        <f>1/(1+EXP(-D303))</f>
        <v/>
      </c>
      <c r="F303" s="52">
        <f>$V$12*((B303)-$U$5)/$U$6+$V$13</f>
        <v/>
      </c>
      <c r="G303" s="51">
        <f>1/(1+EXP(-F303))</f>
        <v/>
      </c>
      <c r="H303" s="52">
        <f>$W$12*((B303)-$U$5)/$U$6+$W$13</f>
        <v/>
      </c>
      <c r="I303" s="51">
        <f>1/(1+EXP(-H303))</f>
        <v/>
      </c>
      <c r="J303" s="52">
        <f>$X$12*((B303)-$U$5)/$U$6+$X$13</f>
        <v/>
      </c>
      <c r="K303" s="51">
        <f>1/(1+EXP(-J303))</f>
        <v/>
      </c>
      <c r="L303" s="52">
        <f>$Y$12*((B303)-$U$5)/$U$6+$Y$13</f>
        <v/>
      </c>
      <c r="M303" s="51">
        <f>1/(1+EXP(-L303))</f>
        <v/>
      </c>
      <c r="N303" s="52">
        <f>$Z$12*((B303)-$U$5)/$U$6+$Z$13</f>
        <v/>
      </c>
      <c r="O303" s="51">
        <f>1/(1+EXP(-N303))</f>
        <v/>
      </c>
      <c r="P303" s="52">
        <f>$AA$12*((B303)-$U$5)/$U$6+$AA$13</f>
        <v/>
      </c>
      <c r="Q303" s="51">
        <f>1/(1+EXP(-P303))</f>
        <v/>
      </c>
      <c r="R303" s="52">
        <f>$AB$12*((B303)-$U$5)/$U$6+$AB$13</f>
        <v/>
      </c>
      <c r="S303" s="51">
        <f>1/(1+EXP(-R303))</f>
        <v/>
      </c>
      <c r="AI303" s="48">
        <f>'4_Seq_Features'!A301</f>
        <v/>
      </c>
      <c r="AJ303" s="55">
        <f>'4_Seq_Features'!G301</f>
        <v/>
      </c>
      <c r="AK303" s="55">
        <f>'4_Seq_Features'!H301</f>
        <v/>
      </c>
      <c r="AL303" s="48">
        <f>'4_Seq_Features'!E301</f>
        <v/>
      </c>
      <c r="AM303" s="52">
        <f>$BD$14*((AJ303)-$BD$5)/$BD$6+$BD$15*((AK303)-$BD$7)/$BD$8+$BD$16</f>
        <v/>
      </c>
      <c r="AN303" s="51">
        <f>1/(1+EXP(-AM303))</f>
        <v/>
      </c>
      <c r="AO303" s="52">
        <f>$BE$14*((AJ303)-$BD$5)/$BD$6+$BE$15*((AK303)-$BD$7)/$BD$8+$BE$16</f>
        <v/>
      </c>
      <c r="AP303" s="51">
        <f>1/(1+EXP(-AO303))</f>
        <v/>
      </c>
      <c r="AQ303" s="52">
        <f>$BF$14*((AJ303)-$BD$5)/$BD$6+$BF$15*((AK303)-$BD$7)/$BD$8+$BF$16</f>
        <v/>
      </c>
      <c r="AR303" s="51">
        <f>1/(1+EXP(-AQ303))</f>
        <v/>
      </c>
      <c r="AS303" s="52">
        <f>$BG$14*((AJ303)-$BD$5)/$BD$6+$BG$15*((AK303)-$BD$7)/$BD$8+$BG$16</f>
        <v/>
      </c>
      <c r="AT303" s="51">
        <f>1/(1+EXP(-AS303))</f>
        <v/>
      </c>
      <c r="AU303" s="52">
        <f>$BH$14*((AJ303)-$BD$5)/$BD$6+$BH$15*((AK303)-$BD$7)/$BD$8+$BH$16</f>
        <v/>
      </c>
      <c r="AV303" s="51">
        <f>1/(1+EXP(-AU303))</f>
        <v/>
      </c>
      <c r="AW303" s="52">
        <f>$BI$14*((AJ303)-$BD$5)/$BD$6+$BI$15*((AK303)-$BD$7)/$BD$8+$BI$16</f>
        <v/>
      </c>
      <c r="AX303" s="51">
        <f>1/(1+EXP(-AW303))</f>
        <v/>
      </c>
      <c r="AY303" s="52">
        <f>$BJ$14*((AJ303)-$BD$5)/$BD$6+$BJ$15*((AK303)-$BD$7)/$BD$8+$BJ$16</f>
        <v/>
      </c>
      <c r="AZ303" s="51">
        <f>1/(1+EXP(-AY303))</f>
        <v/>
      </c>
      <c r="BA303" s="52">
        <f>$BK$14*((AJ303)-$BD$5)/$BD$6+$BK$15*((AK303)-$BD$7)/$BD$8+$BK$16</f>
        <v/>
      </c>
      <c r="BB303" s="51">
        <f>1/(1+EXP(-BA303))</f>
        <v/>
      </c>
    </row>
    <row r="304" ht="15" customHeight="1" s="35">
      <c r="A304" s="48">
        <f>'4_Seq_Features'!A302</f>
        <v/>
      </c>
      <c r="B304" s="55">
        <f>'4_Seq_Features'!F302</f>
        <v/>
      </c>
      <c r="C304" s="48">
        <f>'4_Seq_Features'!E302</f>
        <v/>
      </c>
      <c r="D304" s="52">
        <f>$U$12*((B304)-$U$5)/$U$6+$U$13</f>
        <v/>
      </c>
      <c r="E304" s="51">
        <f>1/(1+EXP(-D304))</f>
        <v/>
      </c>
      <c r="F304" s="52">
        <f>$V$12*((B304)-$U$5)/$U$6+$V$13</f>
        <v/>
      </c>
      <c r="G304" s="51">
        <f>1/(1+EXP(-F304))</f>
        <v/>
      </c>
      <c r="H304" s="52">
        <f>$W$12*((B304)-$U$5)/$U$6+$W$13</f>
        <v/>
      </c>
      <c r="I304" s="51">
        <f>1/(1+EXP(-H304))</f>
        <v/>
      </c>
      <c r="J304" s="52">
        <f>$X$12*((B304)-$U$5)/$U$6+$X$13</f>
        <v/>
      </c>
      <c r="K304" s="51">
        <f>1/(1+EXP(-J304))</f>
        <v/>
      </c>
      <c r="L304" s="52">
        <f>$Y$12*((B304)-$U$5)/$U$6+$Y$13</f>
        <v/>
      </c>
      <c r="M304" s="51">
        <f>1/(1+EXP(-L304))</f>
        <v/>
      </c>
      <c r="N304" s="52">
        <f>$Z$12*((B304)-$U$5)/$U$6+$Z$13</f>
        <v/>
      </c>
      <c r="O304" s="51">
        <f>1/(1+EXP(-N304))</f>
        <v/>
      </c>
      <c r="P304" s="52">
        <f>$AA$12*((B304)-$U$5)/$U$6+$AA$13</f>
        <v/>
      </c>
      <c r="Q304" s="51">
        <f>1/(1+EXP(-P304))</f>
        <v/>
      </c>
      <c r="R304" s="52">
        <f>$AB$12*((B304)-$U$5)/$U$6+$AB$13</f>
        <v/>
      </c>
      <c r="S304" s="51">
        <f>1/(1+EXP(-R304))</f>
        <v/>
      </c>
      <c r="AI304" s="48">
        <f>'4_Seq_Features'!A302</f>
        <v/>
      </c>
      <c r="AJ304" s="55">
        <f>'4_Seq_Features'!G302</f>
        <v/>
      </c>
      <c r="AK304" s="55">
        <f>'4_Seq_Features'!H302</f>
        <v/>
      </c>
      <c r="AL304" s="48">
        <f>'4_Seq_Features'!E302</f>
        <v/>
      </c>
      <c r="AM304" s="52">
        <f>$BD$14*((AJ304)-$BD$5)/$BD$6+$BD$15*((AK304)-$BD$7)/$BD$8+$BD$16</f>
        <v/>
      </c>
      <c r="AN304" s="51">
        <f>1/(1+EXP(-AM304))</f>
        <v/>
      </c>
      <c r="AO304" s="52">
        <f>$BE$14*((AJ304)-$BD$5)/$BD$6+$BE$15*((AK304)-$BD$7)/$BD$8+$BE$16</f>
        <v/>
      </c>
      <c r="AP304" s="51">
        <f>1/(1+EXP(-AO304))</f>
        <v/>
      </c>
      <c r="AQ304" s="52">
        <f>$BF$14*((AJ304)-$BD$5)/$BD$6+$BF$15*((AK304)-$BD$7)/$BD$8+$BF$16</f>
        <v/>
      </c>
      <c r="AR304" s="51">
        <f>1/(1+EXP(-AQ304))</f>
        <v/>
      </c>
      <c r="AS304" s="52">
        <f>$BG$14*((AJ304)-$BD$5)/$BD$6+$BG$15*((AK304)-$BD$7)/$BD$8+$BG$16</f>
        <v/>
      </c>
      <c r="AT304" s="51">
        <f>1/(1+EXP(-AS304))</f>
        <v/>
      </c>
      <c r="AU304" s="52">
        <f>$BH$14*((AJ304)-$BD$5)/$BD$6+$BH$15*((AK304)-$BD$7)/$BD$8+$BH$16</f>
        <v/>
      </c>
      <c r="AV304" s="51">
        <f>1/(1+EXP(-AU304))</f>
        <v/>
      </c>
      <c r="AW304" s="52">
        <f>$BI$14*((AJ304)-$BD$5)/$BD$6+$BI$15*((AK304)-$BD$7)/$BD$8+$BI$16</f>
        <v/>
      </c>
      <c r="AX304" s="51">
        <f>1/(1+EXP(-AW304))</f>
        <v/>
      </c>
      <c r="AY304" s="52">
        <f>$BJ$14*((AJ304)-$BD$5)/$BD$6+$BJ$15*((AK304)-$BD$7)/$BD$8+$BJ$16</f>
        <v/>
      </c>
      <c r="AZ304" s="51">
        <f>1/(1+EXP(-AY304))</f>
        <v/>
      </c>
      <c r="BA304" s="52">
        <f>$BK$14*((AJ304)-$BD$5)/$BD$6+$BK$15*((AK304)-$BD$7)/$BD$8+$BK$16</f>
        <v/>
      </c>
      <c r="BB304" s="51">
        <f>1/(1+EXP(-BA304))</f>
        <v/>
      </c>
    </row>
    <row r="305" ht="15" customHeight="1" s="35">
      <c r="A305" s="48">
        <f>'4_Seq_Features'!A303</f>
        <v/>
      </c>
      <c r="B305" s="55">
        <f>'4_Seq_Features'!F303</f>
        <v/>
      </c>
      <c r="C305" s="48">
        <f>'4_Seq_Features'!E303</f>
        <v/>
      </c>
      <c r="D305" s="52">
        <f>$U$12*((B305)-$U$5)/$U$6+$U$13</f>
        <v/>
      </c>
      <c r="E305" s="51">
        <f>1/(1+EXP(-D305))</f>
        <v/>
      </c>
      <c r="F305" s="52">
        <f>$V$12*((B305)-$U$5)/$U$6+$V$13</f>
        <v/>
      </c>
      <c r="G305" s="51">
        <f>1/(1+EXP(-F305))</f>
        <v/>
      </c>
      <c r="H305" s="52">
        <f>$W$12*((B305)-$U$5)/$U$6+$W$13</f>
        <v/>
      </c>
      <c r="I305" s="51">
        <f>1/(1+EXP(-H305))</f>
        <v/>
      </c>
      <c r="J305" s="52">
        <f>$X$12*((B305)-$U$5)/$U$6+$X$13</f>
        <v/>
      </c>
      <c r="K305" s="51">
        <f>1/(1+EXP(-J305))</f>
        <v/>
      </c>
      <c r="L305" s="52">
        <f>$Y$12*((B305)-$U$5)/$U$6+$Y$13</f>
        <v/>
      </c>
      <c r="M305" s="51">
        <f>1/(1+EXP(-L305))</f>
        <v/>
      </c>
      <c r="N305" s="52">
        <f>$Z$12*((B305)-$U$5)/$U$6+$Z$13</f>
        <v/>
      </c>
      <c r="O305" s="51">
        <f>1/(1+EXP(-N305))</f>
        <v/>
      </c>
      <c r="P305" s="52">
        <f>$AA$12*((B305)-$U$5)/$U$6+$AA$13</f>
        <v/>
      </c>
      <c r="Q305" s="51">
        <f>1/(1+EXP(-P305))</f>
        <v/>
      </c>
      <c r="R305" s="52">
        <f>$AB$12*((B305)-$U$5)/$U$6+$AB$13</f>
        <v/>
      </c>
      <c r="S305" s="51">
        <f>1/(1+EXP(-R305))</f>
        <v/>
      </c>
      <c r="AI305" s="48">
        <f>'4_Seq_Features'!A303</f>
        <v/>
      </c>
      <c r="AJ305" s="55">
        <f>'4_Seq_Features'!G303</f>
        <v/>
      </c>
      <c r="AK305" s="55">
        <f>'4_Seq_Features'!H303</f>
        <v/>
      </c>
      <c r="AL305" s="48">
        <f>'4_Seq_Features'!E303</f>
        <v/>
      </c>
      <c r="AM305" s="52">
        <f>$BD$14*((AJ305)-$BD$5)/$BD$6+$BD$15*((AK305)-$BD$7)/$BD$8+$BD$16</f>
        <v/>
      </c>
      <c r="AN305" s="51">
        <f>1/(1+EXP(-AM305))</f>
        <v/>
      </c>
      <c r="AO305" s="52">
        <f>$BE$14*((AJ305)-$BD$5)/$BD$6+$BE$15*((AK305)-$BD$7)/$BD$8+$BE$16</f>
        <v/>
      </c>
      <c r="AP305" s="51">
        <f>1/(1+EXP(-AO305))</f>
        <v/>
      </c>
      <c r="AQ305" s="52">
        <f>$BF$14*((AJ305)-$BD$5)/$BD$6+$BF$15*((AK305)-$BD$7)/$BD$8+$BF$16</f>
        <v/>
      </c>
      <c r="AR305" s="51">
        <f>1/(1+EXP(-AQ305))</f>
        <v/>
      </c>
      <c r="AS305" s="52">
        <f>$BG$14*((AJ305)-$BD$5)/$BD$6+$BG$15*((AK305)-$BD$7)/$BD$8+$BG$16</f>
        <v/>
      </c>
      <c r="AT305" s="51">
        <f>1/(1+EXP(-AS305))</f>
        <v/>
      </c>
      <c r="AU305" s="52">
        <f>$BH$14*((AJ305)-$BD$5)/$BD$6+$BH$15*((AK305)-$BD$7)/$BD$8+$BH$16</f>
        <v/>
      </c>
      <c r="AV305" s="51">
        <f>1/(1+EXP(-AU305))</f>
        <v/>
      </c>
      <c r="AW305" s="52">
        <f>$BI$14*((AJ305)-$BD$5)/$BD$6+$BI$15*((AK305)-$BD$7)/$BD$8+$BI$16</f>
        <v/>
      </c>
      <c r="AX305" s="51">
        <f>1/(1+EXP(-AW305))</f>
        <v/>
      </c>
      <c r="AY305" s="52">
        <f>$BJ$14*((AJ305)-$BD$5)/$BD$6+$BJ$15*((AK305)-$BD$7)/$BD$8+$BJ$16</f>
        <v/>
      </c>
      <c r="AZ305" s="51">
        <f>1/(1+EXP(-AY305))</f>
        <v/>
      </c>
      <c r="BA305" s="52">
        <f>$BK$14*((AJ305)-$BD$5)/$BD$6+$BK$15*((AK305)-$BD$7)/$BD$8+$BK$16</f>
        <v/>
      </c>
      <c r="BB305" s="51">
        <f>1/(1+EXP(-BA305))</f>
        <v/>
      </c>
    </row>
    <row r="306" ht="15" customHeight="1" s="35">
      <c r="A306" s="48">
        <f>'4_Seq_Features'!A304</f>
        <v/>
      </c>
      <c r="B306" s="55">
        <f>'4_Seq_Features'!F304</f>
        <v/>
      </c>
      <c r="C306" s="48">
        <f>'4_Seq_Features'!E304</f>
        <v/>
      </c>
      <c r="D306" s="52">
        <f>$U$12*((B306)-$U$5)/$U$6+$U$13</f>
        <v/>
      </c>
      <c r="E306" s="51">
        <f>1/(1+EXP(-D306))</f>
        <v/>
      </c>
      <c r="F306" s="52">
        <f>$V$12*((B306)-$U$5)/$U$6+$V$13</f>
        <v/>
      </c>
      <c r="G306" s="51">
        <f>1/(1+EXP(-F306))</f>
        <v/>
      </c>
      <c r="H306" s="52">
        <f>$W$12*((B306)-$U$5)/$U$6+$W$13</f>
        <v/>
      </c>
      <c r="I306" s="51">
        <f>1/(1+EXP(-H306))</f>
        <v/>
      </c>
      <c r="J306" s="52">
        <f>$X$12*((B306)-$U$5)/$U$6+$X$13</f>
        <v/>
      </c>
      <c r="K306" s="51">
        <f>1/(1+EXP(-J306))</f>
        <v/>
      </c>
      <c r="L306" s="52">
        <f>$Y$12*((B306)-$U$5)/$U$6+$Y$13</f>
        <v/>
      </c>
      <c r="M306" s="51">
        <f>1/(1+EXP(-L306))</f>
        <v/>
      </c>
      <c r="N306" s="52">
        <f>$Z$12*((B306)-$U$5)/$U$6+$Z$13</f>
        <v/>
      </c>
      <c r="O306" s="51">
        <f>1/(1+EXP(-N306))</f>
        <v/>
      </c>
      <c r="P306" s="52">
        <f>$AA$12*((B306)-$U$5)/$U$6+$AA$13</f>
        <v/>
      </c>
      <c r="Q306" s="51">
        <f>1/(1+EXP(-P306))</f>
        <v/>
      </c>
      <c r="R306" s="52">
        <f>$AB$12*((B306)-$U$5)/$U$6+$AB$13</f>
        <v/>
      </c>
      <c r="S306" s="51">
        <f>1/(1+EXP(-R306))</f>
        <v/>
      </c>
      <c r="AI306" s="48">
        <f>'4_Seq_Features'!A304</f>
        <v/>
      </c>
      <c r="AJ306" s="55">
        <f>'4_Seq_Features'!G304</f>
        <v/>
      </c>
      <c r="AK306" s="55">
        <f>'4_Seq_Features'!H304</f>
        <v/>
      </c>
      <c r="AL306" s="48">
        <f>'4_Seq_Features'!E304</f>
        <v/>
      </c>
      <c r="AM306" s="52">
        <f>$BD$14*((AJ306)-$BD$5)/$BD$6+$BD$15*((AK306)-$BD$7)/$BD$8+$BD$16</f>
        <v/>
      </c>
      <c r="AN306" s="51">
        <f>1/(1+EXP(-AM306))</f>
        <v/>
      </c>
      <c r="AO306" s="52">
        <f>$BE$14*((AJ306)-$BD$5)/$BD$6+$BE$15*((AK306)-$BD$7)/$BD$8+$BE$16</f>
        <v/>
      </c>
      <c r="AP306" s="51">
        <f>1/(1+EXP(-AO306))</f>
        <v/>
      </c>
      <c r="AQ306" s="52">
        <f>$BF$14*((AJ306)-$BD$5)/$BD$6+$BF$15*((AK306)-$BD$7)/$BD$8+$BF$16</f>
        <v/>
      </c>
      <c r="AR306" s="51">
        <f>1/(1+EXP(-AQ306))</f>
        <v/>
      </c>
      <c r="AS306" s="52">
        <f>$BG$14*((AJ306)-$BD$5)/$BD$6+$BG$15*((AK306)-$BD$7)/$BD$8+$BG$16</f>
        <v/>
      </c>
      <c r="AT306" s="51">
        <f>1/(1+EXP(-AS306))</f>
        <v/>
      </c>
      <c r="AU306" s="52">
        <f>$BH$14*((AJ306)-$BD$5)/$BD$6+$BH$15*((AK306)-$BD$7)/$BD$8+$BH$16</f>
        <v/>
      </c>
      <c r="AV306" s="51">
        <f>1/(1+EXP(-AU306))</f>
        <v/>
      </c>
      <c r="AW306" s="52">
        <f>$BI$14*((AJ306)-$BD$5)/$BD$6+$BI$15*((AK306)-$BD$7)/$BD$8+$BI$16</f>
        <v/>
      </c>
      <c r="AX306" s="51">
        <f>1/(1+EXP(-AW306))</f>
        <v/>
      </c>
      <c r="AY306" s="52">
        <f>$BJ$14*((AJ306)-$BD$5)/$BD$6+$BJ$15*((AK306)-$BD$7)/$BD$8+$BJ$16</f>
        <v/>
      </c>
      <c r="AZ306" s="51">
        <f>1/(1+EXP(-AY306))</f>
        <v/>
      </c>
      <c r="BA306" s="52">
        <f>$BK$14*((AJ306)-$BD$5)/$BD$6+$BK$15*((AK306)-$BD$7)/$BD$8+$BK$16</f>
        <v/>
      </c>
      <c r="BB306" s="51">
        <f>1/(1+EXP(-BA306))</f>
        <v/>
      </c>
    </row>
    <row r="307" ht="15" customHeight="1" s="35">
      <c r="A307" s="48">
        <f>'4_Seq_Features'!A305</f>
        <v/>
      </c>
      <c r="B307" s="55">
        <f>'4_Seq_Features'!F305</f>
        <v/>
      </c>
      <c r="C307" s="48">
        <f>'4_Seq_Features'!E305</f>
        <v/>
      </c>
      <c r="D307" s="52">
        <f>$U$12*((B307)-$U$5)/$U$6+$U$13</f>
        <v/>
      </c>
      <c r="E307" s="51">
        <f>1/(1+EXP(-D307))</f>
        <v/>
      </c>
      <c r="F307" s="52">
        <f>$V$12*((B307)-$U$5)/$U$6+$V$13</f>
        <v/>
      </c>
      <c r="G307" s="51">
        <f>1/(1+EXP(-F307))</f>
        <v/>
      </c>
      <c r="H307" s="52">
        <f>$W$12*((B307)-$U$5)/$U$6+$W$13</f>
        <v/>
      </c>
      <c r="I307" s="51">
        <f>1/(1+EXP(-H307))</f>
        <v/>
      </c>
      <c r="J307" s="52">
        <f>$X$12*((B307)-$U$5)/$U$6+$X$13</f>
        <v/>
      </c>
      <c r="K307" s="51">
        <f>1/(1+EXP(-J307))</f>
        <v/>
      </c>
      <c r="L307" s="52">
        <f>$Y$12*((B307)-$U$5)/$U$6+$Y$13</f>
        <v/>
      </c>
      <c r="M307" s="51">
        <f>1/(1+EXP(-L307))</f>
        <v/>
      </c>
      <c r="N307" s="52">
        <f>$Z$12*((B307)-$U$5)/$U$6+$Z$13</f>
        <v/>
      </c>
      <c r="O307" s="51">
        <f>1/(1+EXP(-N307))</f>
        <v/>
      </c>
      <c r="P307" s="52">
        <f>$AA$12*((B307)-$U$5)/$U$6+$AA$13</f>
        <v/>
      </c>
      <c r="Q307" s="51">
        <f>1/(1+EXP(-P307))</f>
        <v/>
      </c>
      <c r="R307" s="52">
        <f>$AB$12*((B307)-$U$5)/$U$6+$AB$13</f>
        <v/>
      </c>
      <c r="S307" s="51">
        <f>1/(1+EXP(-R307))</f>
        <v/>
      </c>
      <c r="AI307" s="48">
        <f>'4_Seq_Features'!A305</f>
        <v/>
      </c>
      <c r="AJ307" s="55">
        <f>'4_Seq_Features'!G305</f>
        <v/>
      </c>
      <c r="AK307" s="55">
        <f>'4_Seq_Features'!H305</f>
        <v/>
      </c>
      <c r="AL307" s="48">
        <f>'4_Seq_Features'!E305</f>
        <v/>
      </c>
      <c r="AM307" s="52">
        <f>$BD$14*((AJ307)-$BD$5)/$BD$6+$BD$15*((AK307)-$BD$7)/$BD$8+$BD$16</f>
        <v/>
      </c>
      <c r="AN307" s="51">
        <f>1/(1+EXP(-AM307))</f>
        <v/>
      </c>
      <c r="AO307" s="52">
        <f>$BE$14*((AJ307)-$BD$5)/$BD$6+$BE$15*((AK307)-$BD$7)/$BD$8+$BE$16</f>
        <v/>
      </c>
      <c r="AP307" s="51">
        <f>1/(1+EXP(-AO307))</f>
        <v/>
      </c>
      <c r="AQ307" s="52">
        <f>$BF$14*((AJ307)-$BD$5)/$BD$6+$BF$15*((AK307)-$BD$7)/$BD$8+$BF$16</f>
        <v/>
      </c>
      <c r="AR307" s="51">
        <f>1/(1+EXP(-AQ307))</f>
        <v/>
      </c>
      <c r="AS307" s="52">
        <f>$BG$14*((AJ307)-$BD$5)/$BD$6+$BG$15*((AK307)-$BD$7)/$BD$8+$BG$16</f>
        <v/>
      </c>
      <c r="AT307" s="51">
        <f>1/(1+EXP(-AS307))</f>
        <v/>
      </c>
      <c r="AU307" s="52">
        <f>$BH$14*((AJ307)-$BD$5)/$BD$6+$BH$15*((AK307)-$BD$7)/$BD$8+$BH$16</f>
        <v/>
      </c>
      <c r="AV307" s="51">
        <f>1/(1+EXP(-AU307))</f>
        <v/>
      </c>
      <c r="AW307" s="52">
        <f>$BI$14*((AJ307)-$BD$5)/$BD$6+$BI$15*((AK307)-$BD$7)/$BD$8+$BI$16</f>
        <v/>
      </c>
      <c r="AX307" s="51">
        <f>1/(1+EXP(-AW307))</f>
        <v/>
      </c>
      <c r="AY307" s="52">
        <f>$BJ$14*((AJ307)-$BD$5)/$BD$6+$BJ$15*((AK307)-$BD$7)/$BD$8+$BJ$16</f>
        <v/>
      </c>
      <c r="AZ307" s="51">
        <f>1/(1+EXP(-AY307))</f>
        <v/>
      </c>
      <c r="BA307" s="52">
        <f>$BK$14*((AJ307)-$BD$5)/$BD$6+$BK$15*((AK307)-$BD$7)/$BD$8+$BK$16</f>
        <v/>
      </c>
      <c r="BB307" s="51">
        <f>1/(1+EXP(-BA307))</f>
        <v/>
      </c>
    </row>
    <row r="308" ht="15" customHeight="1" s="35">
      <c r="A308" s="48">
        <f>'4_Seq_Features'!A306</f>
        <v/>
      </c>
      <c r="B308" s="55">
        <f>'4_Seq_Features'!F306</f>
        <v/>
      </c>
      <c r="C308" s="48">
        <f>'4_Seq_Features'!E306</f>
        <v/>
      </c>
      <c r="D308" s="52">
        <f>$U$12*((B308)-$U$5)/$U$6+$U$13</f>
        <v/>
      </c>
      <c r="E308" s="51">
        <f>1/(1+EXP(-D308))</f>
        <v/>
      </c>
      <c r="F308" s="52">
        <f>$V$12*((B308)-$U$5)/$U$6+$V$13</f>
        <v/>
      </c>
      <c r="G308" s="51">
        <f>1/(1+EXP(-F308))</f>
        <v/>
      </c>
      <c r="H308" s="52">
        <f>$W$12*((B308)-$U$5)/$U$6+$W$13</f>
        <v/>
      </c>
      <c r="I308" s="51">
        <f>1/(1+EXP(-H308))</f>
        <v/>
      </c>
      <c r="J308" s="52">
        <f>$X$12*((B308)-$U$5)/$U$6+$X$13</f>
        <v/>
      </c>
      <c r="K308" s="51">
        <f>1/(1+EXP(-J308))</f>
        <v/>
      </c>
      <c r="L308" s="52">
        <f>$Y$12*((B308)-$U$5)/$U$6+$Y$13</f>
        <v/>
      </c>
      <c r="M308" s="51">
        <f>1/(1+EXP(-L308))</f>
        <v/>
      </c>
      <c r="N308" s="52">
        <f>$Z$12*((B308)-$U$5)/$U$6+$Z$13</f>
        <v/>
      </c>
      <c r="O308" s="51">
        <f>1/(1+EXP(-N308))</f>
        <v/>
      </c>
      <c r="P308" s="52">
        <f>$AA$12*((B308)-$U$5)/$U$6+$AA$13</f>
        <v/>
      </c>
      <c r="Q308" s="51">
        <f>1/(1+EXP(-P308))</f>
        <v/>
      </c>
      <c r="R308" s="52">
        <f>$AB$12*((B308)-$U$5)/$U$6+$AB$13</f>
        <v/>
      </c>
      <c r="S308" s="51">
        <f>1/(1+EXP(-R308))</f>
        <v/>
      </c>
      <c r="AI308" s="48">
        <f>'4_Seq_Features'!A306</f>
        <v/>
      </c>
      <c r="AJ308" s="55">
        <f>'4_Seq_Features'!G306</f>
        <v/>
      </c>
      <c r="AK308" s="55">
        <f>'4_Seq_Features'!H306</f>
        <v/>
      </c>
      <c r="AL308" s="48">
        <f>'4_Seq_Features'!E306</f>
        <v/>
      </c>
      <c r="AM308" s="52">
        <f>$BD$14*((AJ308)-$BD$5)/$BD$6+$BD$15*((AK308)-$BD$7)/$BD$8+$BD$16</f>
        <v/>
      </c>
      <c r="AN308" s="51">
        <f>1/(1+EXP(-AM308))</f>
        <v/>
      </c>
      <c r="AO308" s="52">
        <f>$BE$14*((AJ308)-$BD$5)/$BD$6+$BE$15*((AK308)-$BD$7)/$BD$8+$BE$16</f>
        <v/>
      </c>
      <c r="AP308" s="51">
        <f>1/(1+EXP(-AO308))</f>
        <v/>
      </c>
      <c r="AQ308" s="52">
        <f>$BF$14*((AJ308)-$BD$5)/$BD$6+$BF$15*((AK308)-$BD$7)/$BD$8+$BF$16</f>
        <v/>
      </c>
      <c r="AR308" s="51">
        <f>1/(1+EXP(-AQ308))</f>
        <v/>
      </c>
      <c r="AS308" s="52">
        <f>$BG$14*((AJ308)-$BD$5)/$BD$6+$BG$15*((AK308)-$BD$7)/$BD$8+$BG$16</f>
        <v/>
      </c>
      <c r="AT308" s="51">
        <f>1/(1+EXP(-AS308))</f>
        <v/>
      </c>
      <c r="AU308" s="52">
        <f>$BH$14*((AJ308)-$BD$5)/$BD$6+$BH$15*((AK308)-$BD$7)/$BD$8+$BH$16</f>
        <v/>
      </c>
      <c r="AV308" s="51">
        <f>1/(1+EXP(-AU308))</f>
        <v/>
      </c>
      <c r="AW308" s="52">
        <f>$BI$14*((AJ308)-$BD$5)/$BD$6+$BI$15*((AK308)-$BD$7)/$BD$8+$BI$16</f>
        <v/>
      </c>
      <c r="AX308" s="51">
        <f>1/(1+EXP(-AW308))</f>
        <v/>
      </c>
      <c r="AY308" s="52">
        <f>$BJ$14*((AJ308)-$BD$5)/$BD$6+$BJ$15*((AK308)-$BD$7)/$BD$8+$BJ$16</f>
        <v/>
      </c>
      <c r="AZ308" s="51">
        <f>1/(1+EXP(-AY308))</f>
        <v/>
      </c>
      <c r="BA308" s="52">
        <f>$BK$14*((AJ308)-$BD$5)/$BD$6+$BK$15*((AK308)-$BD$7)/$BD$8+$BK$16</f>
        <v/>
      </c>
      <c r="BB308" s="51">
        <f>1/(1+EXP(-BA308))</f>
        <v/>
      </c>
    </row>
    <row r="309" ht="15" customHeight="1" s="35">
      <c r="A309" s="48">
        <f>'4_Seq_Features'!A307</f>
        <v/>
      </c>
      <c r="B309" s="55">
        <f>'4_Seq_Features'!F307</f>
        <v/>
      </c>
      <c r="C309" s="48">
        <f>'4_Seq_Features'!E307</f>
        <v/>
      </c>
      <c r="D309" s="52">
        <f>$U$12*((B309)-$U$5)/$U$6+$U$13</f>
        <v/>
      </c>
      <c r="E309" s="51">
        <f>1/(1+EXP(-D309))</f>
        <v/>
      </c>
      <c r="F309" s="52">
        <f>$V$12*((B309)-$U$5)/$U$6+$V$13</f>
        <v/>
      </c>
      <c r="G309" s="51">
        <f>1/(1+EXP(-F309))</f>
        <v/>
      </c>
      <c r="H309" s="52">
        <f>$W$12*((B309)-$U$5)/$U$6+$W$13</f>
        <v/>
      </c>
      <c r="I309" s="51">
        <f>1/(1+EXP(-H309))</f>
        <v/>
      </c>
      <c r="J309" s="52">
        <f>$X$12*((B309)-$U$5)/$U$6+$X$13</f>
        <v/>
      </c>
      <c r="K309" s="51">
        <f>1/(1+EXP(-J309))</f>
        <v/>
      </c>
      <c r="L309" s="52">
        <f>$Y$12*((B309)-$U$5)/$U$6+$Y$13</f>
        <v/>
      </c>
      <c r="M309" s="51">
        <f>1/(1+EXP(-L309))</f>
        <v/>
      </c>
      <c r="N309" s="52">
        <f>$Z$12*((B309)-$U$5)/$U$6+$Z$13</f>
        <v/>
      </c>
      <c r="O309" s="51">
        <f>1/(1+EXP(-N309))</f>
        <v/>
      </c>
      <c r="P309" s="52">
        <f>$AA$12*((B309)-$U$5)/$U$6+$AA$13</f>
        <v/>
      </c>
      <c r="Q309" s="51">
        <f>1/(1+EXP(-P309))</f>
        <v/>
      </c>
      <c r="R309" s="52">
        <f>$AB$12*((B309)-$U$5)/$U$6+$AB$13</f>
        <v/>
      </c>
      <c r="S309" s="51">
        <f>1/(1+EXP(-R309))</f>
        <v/>
      </c>
      <c r="AI309" s="48">
        <f>'4_Seq_Features'!A307</f>
        <v/>
      </c>
      <c r="AJ309" s="55">
        <f>'4_Seq_Features'!G307</f>
        <v/>
      </c>
      <c r="AK309" s="55">
        <f>'4_Seq_Features'!H307</f>
        <v/>
      </c>
      <c r="AL309" s="48">
        <f>'4_Seq_Features'!E307</f>
        <v/>
      </c>
      <c r="AM309" s="52">
        <f>$BD$14*((AJ309)-$BD$5)/$BD$6+$BD$15*((AK309)-$BD$7)/$BD$8+$BD$16</f>
        <v/>
      </c>
      <c r="AN309" s="51">
        <f>1/(1+EXP(-AM309))</f>
        <v/>
      </c>
      <c r="AO309" s="52">
        <f>$BE$14*((AJ309)-$BD$5)/$BD$6+$BE$15*((AK309)-$BD$7)/$BD$8+$BE$16</f>
        <v/>
      </c>
      <c r="AP309" s="51">
        <f>1/(1+EXP(-AO309))</f>
        <v/>
      </c>
      <c r="AQ309" s="52">
        <f>$BF$14*((AJ309)-$BD$5)/$BD$6+$BF$15*((AK309)-$BD$7)/$BD$8+$BF$16</f>
        <v/>
      </c>
      <c r="AR309" s="51">
        <f>1/(1+EXP(-AQ309))</f>
        <v/>
      </c>
      <c r="AS309" s="52">
        <f>$BG$14*((AJ309)-$BD$5)/$BD$6+$BG$15*((AK309)-$BD$7)/$BD$8+$BG$16</f>
        <v/>
      </c>
      <c r="AT309" s="51">
        <f>1/(1+EXP(-AS309))</f>
        <v/>
      </c>
      <c r="AU309" s="52">
        <f>$BH$14*((AJ309)-$BD$5)/$BD$6+$BH$15*((AK309)-$BD$7)/$BD$8+$BH$16</f>
        <v/>
      </c>
      <c r="AV309" s="51">
        <f>1/(1+EXP(-AU309))</f>
        <v/>
      </c>
      <c r="AW309" s="52">
        <f>$BI$14*((AJ309)-$BD$5)/$BD$6+$BI$15*((AK309)-$BD$7)/$BD$8+$BI$16</f>
        <v/>
      </c>
      <c r="AX309" s="51">
        <f>1/(1+EXP(-AW309))</f>
        <v/>
      </c>
      <c r="AY309" s="52">
        <f>$BJ$14*((AJ309)-$BD$5)/$BD$6+$BJ$15*((AK309)-$BD$7)/$BD$8+$BJ$16</f>
        <v/>
      </c>
      <c r="AZ309" s="51">
        <f>1/(1+EXP(-AY309))</f>
        <v/>
      </c>
      <c r="BA309" s="52">
        <f>$BK$14*((AJ309)-$BD$5)/$BD$6+$BK$15*((AK309)-$BD$7)/$BD$8+$BK$16</f>
        <v/>
      </c>
      <c r="BB309" s="51">
        <f>1/(1+EXP(-BA309))</f>
        <v/>
      </c>
    </row>
    <row r="310" ht="15" customHeight="1" s="35">
      <c r="A310" s="48">
        <f>'4_Seq_Features'!A308</f>
        <v/>
      </c>
      <c r="B310" s="55">
        <f>'4_Seq_Features'!F308</f>
        <v/>
      </c>
      <c r="C310" s="48">
        <f>'4_Seq_Features'!E308</f>
        <v/>
      </c>
      <c r="D310" s="52">
        <f>$U$12*((B310)-$U$5)/$U$6+$U$13</f>
        <v/>
      </c>
      <c r="E310" s="51">
        <f>1/(1+EXP(-D310))</f>
        <v/>
      </c>
      <c r="F310" s="52">
        <f>$V$12*((B310)-$U$5)/$U$6+$V$13</f>
        <v/>
      </c>
      <c r="G310" s="51">
        <f>1/(1+EXP(-F310))</f>
        <v/>
      </c>
      <c r="H310" s="52">
        <f>$W$12*((B310)-$U$5)/$U$6+$W$13</f>
        <v/>
      </c>
      <c r="I310" s="51">
        <f>1/(1+EXP(-H310))</f>
        <v/>
      </c>
      <c r="J310" s="52">
        <f>$X$12*((B310)-$U$5)/$U$6+$X$13</f>
        <v/>
      </c>
      <c r="K310" s="51">
        <f>1/(1+EXP(-J310))</f>
        <v/>
      </c>
      <c r="L310" s="52">
        <f>$Y$12*((B310)-$U$5)/$U$6+$Y$13</f>
        <v/>
      </c>
      <c r="M310" s="51">
        <f>1/(1+EXP(-L310))</f>
        <v/>
      </c>
      <c r="N310" s="52">
        <f>$Z$12*((B310)-$U$5)/$U$6+$Z$13</f>
        <v/>
      </c>
      <c r="O310" s="51">
        <f>1/(1+EXP(-N310))</f>
        <v/>
      </c>
      <c r="P310" s="52">
        <f>$AA$12*((B310)-$U$5)/$U$6+$AA$13</f>
        <v/>
      </c>
      <c r="Q310" s="51">
        <f>1/(1+EXP(-P310))</f>
        <v/>
      </c>
      <c r="R310" s="52">
        <f>$AB$12*((B310)-$U$5)/$U$6+$AB$13</f>
        <v/>
      </c>
      <c r="S310" s="51">
        <f>1/(1+EXP(-R310))</f>
        <v/>
      </c>
      <c r="AI310" s="48">
        <f>'4_Seq_Features'!A308</f>
        <v/>
      </c>
      <c r="AJ310" s="55">
        <f>'4_Seq_Features'!G308</f>
        <v/>
      </c>
      <c r="AK310" s="55">
        <f>'4_Seq_Features'!H308</f>
        <v/>
      </c>
      <c r="AL310" s="48">
        <f>'4_Seq_Features'!E308</f>
        <v/>
      </c>
      <c r="AM310" s="52">
        <f>$BD$14*((AJ310)-$BD$5)/$BD$6+$BD$15*((AK310)-$BD$7)/$BD$8+$BD$16</f>
        <v/>
      </c>
      <c r="AN310" s="51">
        <f>1/(1+EXP(-AM310))</f>
        <v/>
      </c>
      <c r="AO310" s="52">
        <f>$BE$14*((AJ310)-$BD$5)/$BD$6+$BE$15*((AK310)-$BD$7)/$BD$8+$BE$16</f>
        <v/>
      </c>
      <c r="AP310" s="51">
        <f>1/(1+EXP(-AO310))</f>
        <v/>
      </c>
      <c r="AQ310" s="52">
        <f>$BF$14*((AJ310)-$BD$5)/$BD$6+$BF$15*((AK310)-$BD$7)/$BD$8+$BF$16</f>
        <v/>
      </c>
      <c r="AR310" s="51">
        <f>1/(1+EXP(-AQ310))</f>
        <v/>
      </c>
      <c r="AS310" s="52">
        <f>$BG$14*((AJ310)-$BD$5)/$BD$6+$BG$15*((AK310)-$BD$7)/$BD$8+$BG$16</f>
        <v/>
      </c>
      <c r="AT310" s="51">
        <f>1/(1+EXP(-AS310))</f>
        <v/>
      </c>
      <c r="AU310" s="52">
        <f>$BH$14*((AJ310)-$BD$5)/$BD$6+$BH$15*((AK310)-$BD$7)/$BD$8+$BH$16</f>
        <v/>
      </c>
      <c r="AV310" s="51">
        <f>1/(1+EXP(-AU310))</f>
        <v/>
      </c>
      <c r="AW310" s="52">
        <f>$BI$14*((AJ310)-$BD$5)/$BD$6+$BI$15*((AK310)-$BD$7)/$BD$8+$BI$16</f>
        <v/>
      </c>
      <c r="AX310" s="51">
        <f>1/(1+EXP(-AW310))</f>
        <v/>
      </c>
      <c r="AY310" s="52">
        <f>$BJ$14*((AJ310)-$BD$5)/$BD$6+$BJ$15*((AK310)-$BD$7)/$BD$8+$BJ$16</f>
        <v/>
      </c>
      <c r="AZ310" s="51">
        <f>1/(1+EXP(-AY310))</f>
        <v/>
      </c>
      <c r="BA310" s="52">
        <f>$BK$14*((AJ310)-$BD$5)/$BD$6+$BK$15*((AK310)-$BD$7)/$BD$8+$BK$16</f>
        <v/>
      </c>
      <c r="BB310" s="51">
        <f>1/(1+EXP(-BA310))</f>
        <v/>
      </c>
    </row>
    <row r="311" ht="15" customHeight="1" s="35">
      <c r="A311" s="48">
        <f>'4_Seq_Features'!A309</f>
        <v/>
      </c>
      <c r="B311" s="55">
        <f>'4_Seq_Features'!F309</f>
        <v/>
      </c>
      <c r="C311" s="48">
        <f>'4_Seq_Features'!E309</f>
        <v/>
      </c>
      <c r="D311" s="52">
        <f>$U$12*((B311)-$U$5)/$U$6+$U$13</f>
        <v/>
      </c>
      <c r="E311" s="51">
        <f>1/(1+EXP(-D311))</f>
        <v/>
      </c>
      <c r="F311" s="52">
        <f>$V$12*((B311)-$U$5)/$U$6+$V$13</f>
        <v/>
      </c>
      <c r="G311" s="51">
        <f>1/(1+EXP(-F311))</f>
        <v/>
      </c>
      <c r="H311" s="52">
        <f>$W$12*((B311)-$U$5)/$U$6+$W$13</f>
        <v/>
      </c>
      <c r="I311" s="51">
        <f>1/(1+EXP(-H311))</f>
        <v/>
      </c>
      <c r="J311" s="52">
        <f>$X$12*((B311)-$U$5)/$U$6+$X$13</f>
        <v/>
      </c>
      <c r="K311" s="51">
        <f>1/(1+EXP(-J311))</f>
        <v/>
      </c>
      <c r="L311" s="52">
        <f>$Y$12*((B311)-$U$5)/$U$6+$Y$13</f>
        <v/>
      </c>
      <c r="M311" s="51">
        <f>1/(1+EXP(-L311))</f>
        <v/>
      </c>
      <c r="N311" s="52">
        <f>$Z$12*((B311)-$U$5)/$U$6+$Z$13</f>
        <v/>
      </c>
      <c r="O311" s="51">
        <f>1/(1+EXP(-N311))</f>
        <v/>
      </c>
      <c r="P311" s="52">
        <f>$AA$12*((B311)-$U$5)/$U$6+$AA$13</f>
        <v/>
      </c>
      <c r="Q311" s="51">
        <f>1/(1+EXP(-P311))</f>
        <v/>
      </c>
      <c r="R311" s="52">
        <f>$AB$12*((B311)-$U$5)/$U$6+$AB$13</f>
        <v/>
      </c>
      <c r="S311" s="51">
        <f>1/(1+EXP(-R311))</f>
        <v/>
      </c>
      <c r="AI311" s="48">
        <f>'4_Seq_Features'!A309</f>
        <v/>
      </c>
      <c r="AJ311" s="55">
        <f>'4_Seq_Features'!G309</f>
        <v/>
      </c>
      <c r="AK311" s="55">
        <f>'4_Seq_Features'!H309</f>
        <v/>
      </c>
      <c r="AL311" s="48">
        <f>'4_Seq_Features'!E309</f>
        <v/>
      </c>
      <c r="AM311" s="52">
        <f>$BD$14*((AJ311)-$BD$5)/$BD$6+$BD$15*((AK311)-$BD$7)/$BD$8+$BD$16</f>
        <v/>
      </c>
      <c r="AN311" s="51">
        <f>1/(1+EXP(-AM311))</f>
        <v/>
      </c>
      <c r="AO311" s="52">
        <f>$BE$14*((AJ311)-$BD$5)/$BD$6+$BE$15*((AK311)-$BD$7)/$BD$8+$BE$16</f>
        <v/>
      </c>
      <c r="AP311" s="51">
        <f>1/(1+EXP(-AO311))</f>
        <v/>
      </c>
      <c r="AQ311" s="52">
        <f>$BF$14*((AJ311)-$BD$5)/$BD$6+$BF$15*((AK311)-$BD$7)/$BD$8+$BF$16</f>
        <v/>
      </c>
      <c r="AR311" s="51">
        <f>1/(1+EXP(-AQ311))</f>
        <v/>
      </c>
      <c r="AS311" s="52">
        <f>$BG$14*((AJ311)-$BD$5)/$BD$6+$BG$15*((AK311)-$BD$7)/$BD$8+$BG$16</f>
        <v/>
      </c>
      <c r="AT311" s="51">
        <f>1/(1+EXP(-AS311))</f>
        <v/>
      </c>
      <c r="AU311" s="52">
        <f>$BH$14*((AJ311)-$BD$5)/$BD$6+$BH$15*((AK311)-$BD$7)/$BD$8+$BH$16</f>
        <v/>
      </c>
      <c r="AV311" s="51">
        <f>1/(1+EXP(-AU311))</f>
        <v/>
      </c>
      <c r="AW311" s="52">
        <f>$BI$14*((AJ311)-$BD$5)/$BD$6+$BI$15*((AK311)-$BD$7)/$BD$8+$BI$16</f>
        <v/>
      </c>
      <c r="AX311" s="51">
        <f>1/(1+EXP(-AW311))</f>
        <v/>
      </c>
      <c r="AY311" s="52">
        <f>$BJ$14*((AJ311)-$BD$5)/$BD$6+$BJ$15*((AK311)-$BD$7)/$BD$8+$BJ$16</f>
        <v/>
      </c>
      <c r="AZ311" s="51">
        <f>1/(1+EXP(-AY311))</f>
        <v/>
      </c>
      <c r="BA311" s="52">
        <f>$BK$14*((AJ311)-$BD$5)/$BD$6+$BK$15*((AK311)-$BD$7)/$BD$8+$BK$16</f>
        <v/>
      </c>
      <c r="BB311" s="51">
        <f>1/(1+EXP(-BA311))</f>
        <v/>
      </c>
    </row>
    <row r="312" ht="15" customHeight="1" s="35">
      <c r="A312" s="48">
        <f>'4_Seq_Features'!A310</f>
        <v/>
      </c>
      <c r="B312" s="55">
        <f>'4_Seq_Features'!F310</f>
        <v/>
      </c>
      <c r="C312" s="48">
        <f>'4_Seq_Features'!E310</f>
        <v/>
      </c>
      <c r="D312" s="52">
        <f>$U$12*((B312)-$U$5)/$U$6+$U$13</f>
        <v/>
      </c>
      <c r="E312" s="51">
        <f>1/(1+EXP(-D312))</f>
        <v/>
      </c>
      <c r="F312" s="52">
        <f>$V$12*((B312)-$U$5)/$U$6+$V$13</f>
        <v/>
      </c>
      <c r="G312" s="51">
        <f>1/(1+EXP(-F312))</f>
        <v/>
      </c>
      <c r="H312" s="52">
        <f>$W$12*((B312)-$U$5)/$U$6+$W$13</f>
        <v/>
      </c>
      <c r="I312" s="51">
        <f>1/(1+EXP(-H312))</f>
        <v/>
      </c>
      <c r="J312" s="52">
        <f>$X$12*((B312)-$U$5)/$U$6+$X$13</f>
        <v/>
      </c>
      <c r="K312" s="51">
        <f>1/(1+EXP(-J312))</f>
        <v/>
      </c>
      <c r="L312" s="52">
        <f>$Y$12*((B312)-$U$5)/$U$6+$Y$13</f>
        <v/>
      </c>
      <c r="M312" s="51">
        <f>1/(1+EXP(-L312))</f>
        <v/>
      </c>
      <c r="N312" s="52">
        <f>$Z$12*((B312)-$U$5)/$U$6+$Z$13</f>
        <v/>
      </c>
      <c r="O312" s="51">
        <f>1/(1+EXP(-N312))</f>
        <v/>
      </c>
      <c r="P312" s="52">
        <f>$AA$12*((B312)-$U$5)/$U$6+$AA$13</f>
        <v/>
      </c>
      <c r="Q312" s="51">
        <f>1/(1+EXP(-P312))</f>
        <v/>
      </c>
      <c r="R312" s="52">
        <f>$AB$12*((B312)-$U$5)/$U$6+$AB$13</f>
        <v/>
      </c>
      <c r="S312" s="51">
        <f>1/(1+EXP(-R312))</f>
        <v/>
      </c>
      <c r="AI312" s="48">
        <f>'4_Seq_Features'!A310</f>
        <v/>
      </c>
      <c r="AJ312" s="55">
        <f>'4_Seq_Features'!G310</f>
        <v/>
      </c>
      <c r="AK312" s="55">
        <f>'4_Seq_Features'!H310</f>
        <v/>
      </c>
      <c r="AL312" s="48">
        <f>'4_Seq_Features'!E310</f>
        <v/>
      </c>
      <c r="AM312" s="52">
        <f>$BD$14*((AJ312)-$BD$5)/$BD$6+$BD$15*((AK312)-$BD$7)/$BD$8+$BD$16</f>
        <v/>
      </c>
      <c r="AN312" s="51">
        <f>1/(1+EXP(-AM312))</f>
        <v/>
      </c>
      <c r="AO312" s="52">
        <f>$BE$14*((AJ312)-$BD$5)/$BD$6+$BE$15*((AK312)-$BD$7)/$BD$8+$BE$16</f>
        <v/>
      </c>
      <c r="AP312" s="51">
        <f>1/(1+EXP(-AO312))</f>
        <v/>
      </c>
      <c r="AQ312" s="52">
        <f>$BF$14*((AJ312)-$BD$5)/$BD$6+$BF$15*((AK312)-$BD$7)/$BD$8+$BF$16</f>
        <v/>
      </c>
      <c r="AR312" s="51">
        <f>1/(1+EXP(-AQ312))</f>
        <v/>
      </c>
      <c r="AS312" s="52">
        <f>$BG$14*((AJ312)-$BD$5)/$BD$6+$BG$15*((AK312)-$BD$7)/$BD$8+$BG$16</f>
        <v/>
      </c>
      <c r="AT312" s="51">
        <f>1/(1+EXP(-AS312))</f>
        <v/>
      </c>
      <c r="AU312" s="52">
        <f>$BH$14*((AJ312)-$BD$5)/$BD$6+$BH$15*((AK312)-$BD$7)/$BD$8+$BH$16</f>
        <v/>
      </c>
      <c r="AV312" s="51">
        <f>1/(1+EXP(-AU312))</f>
        <v/>
      </c>
      <c r="AW312" s="52">
        <f>$BI$14*((AJ312)-$BD$5)/$BD$6+$BI$15*((AK312)-$BD$7)/$BD$8+$BI$16</f>
        <v/>
      </c>
      <c r="AX312" s="51">
        <f>1/(1+EXP(-AW312))</f>
        <v/>
      </c>
      <c r="AY312" s="52">
        <f>$BJ$14*((AJ312)-$BD$5)/$BD$6+$BJ$15*((AK312)-$BD$7)/$BD$8+$BJ$16</f>
        <v/>
      </c>
      <c r="AZ312" s="51">
        <f>1/(1+EXP(-AY312))</f>
        <v/>
      </c>
      <c r="BA312" s="52">
        <f>$BK$14*((AJ312)-$BD$5)/$BD$6+$BK$15*((AK312)-$BD$7)/$BD$8+$BK$16</f>
        <v/>
      </c>
      <c r="BB312" s="51">
        <f>1/(1+EXP(-BA312))</f>
        <v/>
      </c>
    </row>
    <row r="313" ht="15" customHeight="1" s="35">
      <c r="A313" s="48">
        <f>'4_Seq_Features'!A311</f>
        <v/>
      </c>
      <c r="B313" s="55">
        <f>'4_Seq_Features'!F311</f>
        <v/>
      </c>
      <c r="C313" s="48">
        <f>'4_Seq_Features'!E311</f>
        <v/>
      </c>
      <c r="D313" s="52">
        <f>$U$12*((B313)-$U$5)/$U$6+$U$13</f>
        <v/>
      </c>
      <c r="E313" s="51">
        <f>1/(1+EXP(-D313))</f>
        <v/>
      </c>
      <c r="F313" s="52">
        <f>$V$12*((B313)-$U$5)/$U$6+$V$13</f>
        <v/>
      </c>
      <c r="G313" s="51">
        <f>1/(1+EXP(-F313))</f>
        <v/>
      </c>
      <c r="H313" s="52">
        <f>$W$12*((B313)-$U$5)/$U$6+$W$13</f>
        <v/>
      </c>
      <c r="I313" s="51">
        <f>1/(1+EXP(-H313))</f>
        <v/>
      </c>
      <c r="J313" s="52">
        <f>$X$12*((B313)-$U$5)/$U$6+$X$13</f>
        <v/>
      </c>
      <c r="K313" s="51">
        <f>1/(1+EXP(-J313))</f>
        <v/>
      </c>
      <c r="L313" s="52">
        <f>$Y$12*((B313)-$U$5)/$U$6+$Y$13</f>
        <v/>
      </c>
      <c r="M313" s="51">
        <f>1/(1+EXP(-L313))</f>
        <v/>
      </c>
      <c r="N313" s="52">
        <f>$Z$12*((B313)-$U$5)/$U$6+$Z$13</f>
        <v/>
      </c>
      <c r="O313" s="51">
        <f>1/(1+EXP(-N313))</f>
        <v/>
      </c>
      <c r="P313" s="52">
        <f>$AA$12*((B313)-$U$5)/$U$6+$AA$13</f>
        <v/>
      </c>
      <c r="Q313" s="51">
        <f>1/(1+EXP(-P313))</f>
        <v/>
      </c>
      <c r="R313" s="52">
        <f>$AB$12*((B313)-$U$5)/$U$6+$AB$13</f>
        <v/>
      </c>
      <c r="S313" s="51">
        <f>1/(1+EXP(-R313))</f>
        <v/>
      </c>
      <c r="AI313" s="48">
        <f>'4_Seq_Features'!A311</f>
        <v/>
      </c>
      <c r="AJ313" s="55">
        <f>'4_Seq_Features'!G311</f>
        <v/>
      </c>
      <c r="AK313" s="55">
        <f>'4_Seq_Features'!H311</f>
        <v/>
      </c>
      <c r="AL313" s="48">
        <f>'4_Seq_Features'!E311</f>
        <v/>
      </c>
      <c r="AM313" s="52">
        <f>$BD$14*((AJ313)-$BD$5)/$BD$6+$BD$15*((AK313)-$BD$7)/$BD$8+$BD$16</f>
        <v/>
      </c>
      <c r="AN313" s="51">
        <f>1/(1+EXP(-AM313))</f>
        <v/>
      </c>
      <c r="AO313" s="52">
        <f>$BE$14*((AJ313)-$BD$5)/$BD$6+$BE$15*((AK313)-$BD$7)/$BD$8+$BE$16</f>
        <v/>
      </c>
      <c r="AP313" s="51">
        <f>1/(1+EXP(-AO313))</f>
        <v/>
      </c>
      <c r="AQ313" s="52">
        <f>$BF$14*((AJ313)-$BD$5)/$BD$6+$BF$15*((AK313)-$BD$7)/$BD$8+$BF$16</f>
        <v/>
      </c>
      <c r="AR313" s="51">
        <f>1/(1+EXP(-AQ313))</f>
        <v/>
      </c>
      <c r="AS313" s="52">
        <f>$BG$14*((AJ313)-$BD$5)/$BD$6+$BG$15*((AK313)-$BD$7)/$BD$8+$BG$16</f>
        <v/>
      </c>
      <c r="AT313" s="51">
        <f>1/(1+EXP(-AS313))</f>
        <v/>
      </c>
      <c r="AU313" s="52">
        <f>$BH$14*((AJ313)-$BD$5)/$BD$6+$BH$15*((AK313)-$BD$7)/$BD$8+$BH$16</f>
        <v/>
      </c>
      <c r="AV313" s="51">
        <f>1/(1+EXP(-AU313))</f>
        <v/>
      </c>
      <c r="AW313" s="52">
        <f>$BI$14*((AJ313)-$BD$5)/$BD$6+$BI$15*((AK313)-$BD$7)/$BD$8+$BI$16</f>
        <v/>
      </c>
      <c r="AX313" s="51">
        <f>1/(1+EXP(-AW313))</f>
        <v/>
      </c>
      <c r="AY313" s="52">
        <f>$BJ$14*((AJ313)-$BD$5)/$BD$6+$BJ$15*((AK313)-$BD$7)/$BD$8+$BJ$16</f>
        <v/>
      </c>
      <c r="AZ313" s="51">
        <f>1/(1+EXP(-AY313))</f>
        <v/>
      </c>
      <c r="BA313" s="52">
        <f>$BK$14*((AJ313)-$BD$5)/$BD$6+$BK$15*((AK313)-$BD$7)/$BD$8+$BK$16</f>
        <v/>
      </c>
      <c r="BB313" s="51">
        <f>1/(1+EXP(-BA313))</f>
        <v/>
      </c>
    </row>
    <row r="314" ht="15" customHeight="1" s="35">
      <c r="A314" s="48">
        <f>'4_Seq_Features'!A312</f>
        <v/>
      </c>
      <c r="B314" s="55">
        <f>'4_Seq_Features'!F312</f>
        <v/>
      </c>
      <c r="C314" s="48">
        <f>'4_Seq_Features'!E312</f>
        <v/>
      </c>
      <c r="D314" s="52">
        <f>$U$12*((B314)-$U$5)/$U$6+$U$13</f>
        <v/>
      </c>
      <c r="E314" s="51">
        <f>1/(1+EXP(-D314))</f>
        <v/>
      </c>
      <c r="F314" s="52">
        <f>$V$12*((B314)-$U$5)/$U$6+$V$13</f>
        <v/>
      </c>
      <c r="G314" s="51">
        <f>1/(1+EXP(-F314))</f>
        <v/>
      </c>
      <c r="H314" s="52">
        <f>$W$12*((B314)-$U$5)/$U$6+$W$13</f>
        <v/>
      </c>
      <c r="I314" s="51">
        <f>1/(1+EXP(-H314))</f>
        <v/>
      </c>
      <c r="J314" s="52">
        <f>$X$12*((B314)-$U$5)/$U$6+$X$13</f>
        <v/>
      </c>
      <c r="K314" s="51">
        <f>1/(1+EXP(-J314))</f>
        <v/>
      </c>
      <c r="L314" s="52">
        <f>$Y$12*((B314)-$U$5)/$U$6+$Y$13</f>
        <v/>
      </c>
      <c r="M314" s="51">
        <f>1/(1+EXP(-L314))</f>
        <v/>
      </c>
      <c r="N314" s="52">
        <f>$Z$12*((B314)-$U$5)/$U$6+$Z$13</f>
        <v/>
      </c>
      <c r="O314" s="51">
        <f>1/(1+EXP(-N314))</f>
        <v/>
      </c>
      <c r="P314" s="52">
        <f>$AA$12*((B314)-$U$5)/$U$6+$AA$13</f>
        <v/>
      </c>
      <c r="Q314" s="51">
        <f>1/(1+EXP(-P314))</f>
        <v/>
      </c>
      <c r="R314" s="52">
        <f>$AB$12*((B314)-$U$5)/$U$6+$AB$13</f>
        <v/>
      </c>
      <c r="S314" s="51">
        <f>1/(1+EXP(-R314))</f>
        <v/>
      </c>
      <c r="AI314" s="48">
        <f>'4_Seq_Features'!A312</f>
        <v/>
      </c>
      <c r="AJ314" s="55">
        <f>'4_Seq_Features'!G312</f>
        <v/>
      </c>
      <c r="AK314" s="55">
        <f>'4_Seq_Features'!H312</f>
        <v/>
      </c>
      <c r="AL314" s="48">
        <f>'4_Seq_Features'!E312</f>
        <v/>
      </c>
      <c r="AM314" s="52">
        <f>$BD$14*((AJ314)-$BD$5)/$BD$6+$BD$15*((AK314)-$BD$7)/$BD$8+$BD$16</f>
        <v/>
      </c>
      <c r="AN314" s="51">
        <f>1/(1+EXP(-AM314))</f>
        <v/>
      </c>
      <c r="AO314" s="52">
        <f>$BE$14*((AJ314)-$BD$5)/$BD$6+$BE$15*((AK314)-$BD$7)/$BD$8+$BE$16</f>
        <v/>
      </c>
      <c r="AP314" s="51">
        <f>1/(1+EXP(-AO314))</f>
        <v/>
      </c>
      <c r="AQ314" s="52">
        <f>$BF$14*((AJ314)-$BD$5)/$BD$6+$BF$15*((AK314)-$BD$7)/$BD$8+$BF$16</f>
        <v/>
      </c>
      <c r="AR314" s="51">
        <f>1/(1+EXP(-AQ314))</f>
        <v/>
      </c>
      <c r="AS314" s="52">
        <f>$BG$14*((AJ314)-$BD$5)/$BD$6+$BG$15*((AK314)-$BD$7)/$BD$8+$BG$16</f>
        <v/>
      </c>
      <c r="AT314" s="51">
        <f>1/(1+EXP(-AS314))</f>
        <v/>
      </c>
      <c r="AU314" s="52">
        <f>$BH$14*((AJ314)-$BD$5)/$BD$6+$BH$15*((AK314)-$BD$7)/$BD$8+$BH$16</f>
        <v/>
      </c>
      <c r="AV314" s="51">
        <f>1/(1+EXP(-AU314))</f>
        <v/>
      </c>
      <c r="AW314" s="52">
        <f>$BI$14*((AJ314)-$BD$5)/$BD$6+$BI$15*((AK314)-$BD$7)/$BD$8+$BI$16</f>
        <v/>
      </c>
      <c r="AX314" s="51">
        <f>1/(1+EXP(-AW314))</f>
        <v/>
      </c>
      <c r="AY314" s="52">
        <f>$BJ$14*((AJ314)-$BD$5)/$BD$6+$BJ$15*((AK314)-$BD$7)/$BD$8+$BJ$16</f>
        <v/>
      </c>
      <c r="AZ314" s="51">
        <f>1/(1+EXP(-AY314))</f>
        <v/>
      </c>
      <c r="BA314" s="52">
        <f>$BK$14*((AJ314)-$BD$5)/$BD$6+$BK$15*((AK314)-$BD$7)/$BD$8+$BK$16</f>
        <v/>
      </c>
      <c r="BB314" s="51">
        <f>1/(1+EXP(-BA314))</f>
        <v/>
      </c>
    </row>
    <row r="315" ht="15" customHeight="1" s="35">
      <c r="A315" s="48">
        <f>'4_Seq_Features'!A313</f>
        <v/>
      </c>
      <c r="B315" s="55">
        <f>'4_Seq_Features'!F313</f>
        <v/>
      </c>
      <c r="C315" s="48">
        <f>'4_Seq_Features'!E313</f>
        <v/>
      </c>
      <c r="D315" s="52">
        <f>$U$12*((B315)-$U$5)/$U$6+$U$13</f>
        <v/>
      </c>
      <c r="E315" s="51">
        <f>1/(1+EXP(-D315))</f>
        <v/>
      </c>
      <c r="F315" s="52">
        <f>$V$12*((B315)-$U$5)/$U$6+$V$13</f>
        <v/>
      </c>
      <c r="G315" s="51">
        <f>1/(1+EXP(-F315))</f>
        <v/>
      </c>
      <c r="H315" s="52">
        <f>$W$12*((B315)-$U$5)/$U$6+$W$13</f>
        <v/>
      </c>
      <c r="I315" s="51">
        <f>1/(1+EXP(-H315))</f>
        <v/>
      </c>
      <c r="J315" s="52">
        <f>$X$12*((B315)-$U$5)/$U$6+$X$13</f>
        <v/>
      </c>
      <c r="K315" s="51">
        <f>1/(1+EXP(-J315))</f>
        <v/>
      </c>
      <c r="L315" s="52">
        <f>$Y$12*((B315)-$U$5)/$U$6+$Y$13</f>
        <v/>
      </c>
      <c r="M315" s="51">
        <f>1/(1+EXP(-L315))</f>
        <v/>
      </c>
      <c r="N315" s="52">
        <f>$Z$12*((B315)-$U$5)/$U$6+$Z$13</f>
        <v/>
      </c>
      <c r="O315" s="51">
        <f>1/(1+EXP(-N315))</f>
        <v/>
      </c>
      <c r="P315" s="52">
        <f>$AA$12*((B315)-$U$5)/$U$6+$AA$13</f>
        <v/>
      </c>
      <c r="Q315" s="51">
        <f>1/(1+EXP(-P315))</f>
        <v/>
      </c>
      <c r="R315" s="52">
        <f>$AB$12*((B315)-$U$5)/$U$6+$AB$13</f>
        <v/>
      </c>
      <c r="S315" s="51">
        <f>1/(1+EXP(-R315))</f>
        <v/>
      </c>
      <c r="AI315" s="48">
        <f>'4_Seq_Features'!A313</f>
        <v/>
      </c>
      <c r="AJ315" s="55">
        <f>'4_Seq_Features'!G313</f>
        <v/>
      </c>
      <c r="AK315" s="55">
        <f>'4_Seq_Features'!H313</f>
        <v/>
      </c>
      <c r="AL315" s="48">
        <f>'4_Seq_Features'!E313</f>
        <v/>
      </c>
      <c r="AM315" s="52">
        <f>$BD$14*((AJ315)-$BD$5)/$BD$6+$BD$15*((AK315)-$BD$7)/$BD$8+$BD$16</f>
        <v/>
      </c>
      <c r="AN315" s="51">
        <f>1/(1+EXP(-AM315))</f>
        <v/>
      </c>
      <c r="AO315" s="52">
        <f>$BE$14*((AJ315)-$BD$5)/$BD$6+$BE$15*((AK315)-$BD$7)/$BD$8+$BE$16</f>
        <v/>
      </c>
      <c r="AP315" s="51">
        <f>1/(1+EXP(-AO315))</f>
        <v/>
      </c>
      <c r="AQ315" s="52">
        <f>$BF$14*((AJ315)-$BD$5)/$BD$6+$BF$15*((AK315)-$BD$7)/$BD$8+$BF$16</f>
        <v/>
      </c>
      <c r="AR315" s="51">
        <f>1/(1+EXP(-AQ315))</f>
        <v/>
      </c>
      <c r="AS315" s="52">
        <f>$BG$14*((AJ315)-$BD$5)/$BD$6+$BG$15*((AK315)-$BD$7)/$BD$8+$BG$16</f>
        <v/>
      </c>
      <c r="AT315" s="51">
        <f>1/(1+EXP(-AS315))</f>
        <v/>
      </c>
      <c r="AU315" s="52">
        <f>$BH$14*((AJ315)-$BD$5)/$BD$6+$BH$15*((AK315)-$BD$7)/$BD$8+$BH$16</f>
        <v/>
      </c>
      <c r="AV315" s="51">
        <f>1/(1+EXP(-AU315))</f>
        <v/>
      </c>
      <c r="AW315" s="52">
        <f>$BI$14*((AJ315)-$BD$5)/$BD$6+$BI$15*((AK315)-$BD$7)/$BD$8+$BI$16</f>
        <v/>
      </c>
      <c r="AX315" s="51">
        <f>1/(1+EXP(-AW315))</f>
        <v/>
      </c>
      <c r="AY315" s="52">
        <f>$BJ$14*((AJ315)-$BD$5)/$BD$6+$BJ$15*((AK315)-$BD$7)/$BD$8+$BJ$16</f>
        <v/>
      </c>
      <c r="AZ315" s="51">
        <f>1/(1+EXP(-AY315))</f>
        <v/>
      </c>
      <c r="BA315" s="52">
        <f>$BK$14*((AJ315)-$BD$5)/$BD$6+$BK$15*((AK315)-$BD$7)/$BD$8+$BK$16</f>
        <v/>
      </c>
      <c r="BB315" s="51">
        <f>1/(1+EXP(-BA315))</f>
        <v/>
      </c>
    </row>
    <row r="316" ht="15" customHeight="1" s="35">
      <c r="A316" s="48">
        <f>'4_Seq_Features'!A314</f>
        <v/>
      </c>
      <c r="B316" s="55">
        <f>'4_Seq_Features'!F314</f>
        <v/>
      </c>
      <c r="C316" s="48">
        <f>'4_Seq_Features'!E314</f>
        <v/>
      </c>
      <c r="D316" s="52">
        <f>$U$12*((B316)-$U$5)/$U$6+$U$13</f>
        <v/>
      </c>
      <c r="E316" s="51">
        <f>1/(1+EXP(-D316))</f>
        <v/>
      </c>
      <c r="F316" s="52">
        <f>$V$12*((B316)-$U$5)/$U$6+$V$13</f>
        <v/>
      </c>
      <c r="G316" s="51">
        <f>1/(1+EXP(-F316))</f>
        <v/>
      </c>
      <c r="H316" s="52">
        <f>$W$12*((B316)-$U$5)/$U$6+$W$13</f>
        <v/>
      </c>
      <c r="I316" s="51">
        <f>1/(1+EXP(-H316))</f>
        <v/>
      </c>
      <c r="J316" s="52">
        <f>$X$12*((B316)-$U$5)/$U$6+$X$13</f>
        <v/>
      </c>
      <c r="K316" s="51">
        <f>1/(1+EXP(-J316))</f>
        <v/>
      </c>
      <c r="L316" s="52">
        <f>$Y$12*((B316)-$U$5)/$U$6+$Y$13</f>
        <v/>
      </c>
      <c r="M316" s="51">
        <f>1/(1+EXP(-L316))</f>
        <v/>
      </c>
      <c r="N316" s="52">
        <f>$Z$12*((B316)-$U$5)/$U$6+$Z$13</f>
        <v/>
      </c>
      <c r="O316" s="51">
        <f>1/(1+EXP(-N316))</f>
        <v/>
      </c>
      <c r="P316" s="52">
        <f>$AA$12*((B316)-$U$5)/$U$6+$AA$13</f>
        <v/>
      </c>
      <c r="Q316" s="51">
        <f>1/(1+EXP(-P316))</f>
        <v/>
      </c>
      <c r="R316" s="52">
        <f>$AB$12*((B316)-$U$5)/$U$6+$AB$13</f>
        <v/>
      </c>
      <c r="S316" s="51">
        <f>1/(1+EXP(-R316))</f>
        <v/>
      </c>
      <c r="AI316" s="48">
        <f>'4_Seq_Features'!A314</f>
        <v/>
      </c>
      <c r="AJ316" s="55">
        <f>'4_Seq_Features'!G314</f>
        <v/>
      </c>
      <c r="AK316" s="55">
        <f>'4_Seq_Features'!H314</f>
        <v/>
      </c>
      <c r="AL316" s="48">
        <f>'4_Seq_Features'!E314</f>
        <v/>
      </c>
      <c r="AM316" s="52">
        <f>$BD$14*((AJ316)-$BD$5)/$BD$6+$BD$15*((AK316)-$BD$7)/$BD$8+$BD$16</f>
        <v/>
      </c>
      <c r="AN316" s="51">
        <f>1/(1+EXP(-AM316))</f>
        <v/>
      </c>
      <c r="AO316" s="52">
        <f>$BE$14*((AJ316)-$BD$5)/$BD$6+$BE$15*((AK316)-$BD$7)/$BD$8+$BE$16</f>
        <v/>
      </c>
      <c r="AP316" s="51">
        <f>1/(1+EXP(-AO316))</f>
        <v/>
      </c>
      <c r="AQ316" s="52">
        <f>$BF$14*((AJ316)-$BD$5)/$BD$6+$BF$15*((AK316)-$BD$7)/$BD$8+$BF$16</f>
        <v/>
      </c>
      <c r="AR316" s="51">
        <f>1/(1+EXP(-AQ316))</f>
        <v/>
      </c>
      <c r="AS316" s="52">
        <f>$BG$14*((AJ316)-$BD$5)/$BD$6+$BG$15*((AK316)-$BD$7)/$BD$8+$BG$16</f>
        <v/>
      </c>
      <c r="AT316" s="51">
        <f>1/(1+EXP(-AS316))</f>
        <v/>
      </c>
      <c r="AU316" s="52">
        <f>$BH$14*((AJ316)-$BD$5)/$BD$6+$BH$15*((AK316)-$BD$7)/$BD$8+$BH$16</f>
        <v/>
      </c>
      <c r="AV316" s="51">
        <f>1/(1+EXP(-AU316))</f>
        <v/>
      </c>
      <c r="AW316" s="52">
        <f>$BI$14*((AJ316)-$BD$5)/$BD$6+$BI$15*((AK316)-$BD$7)/$BD$8+$BI$16</f>
        <v/>
      </c>
      <c r="AX316" s="51">
        <f>1/(1+EXP(-AW316))</f>
        <v/>
      </c>
      <c r="AY316" s="52">
        <f>$BJ$14*((AJ316)-$BD$5)/$BD$6+$BJ$15*((AK316)-$BD$7)/$BD$8+$BJ$16</f>
        <v/>
      </c>
      <c r="AZ316" s="51">
        <f>1/(1+EXP(-AY316))</f>
        <v/>
      </c>
      <c r="BA316" s="52">
        <f>$BK$14*((AJ316)-$BD$5)/$BD$6+$BK$15*((AK316)-$BD$7)/$BD$8+$BK$16</f>
        <v/>
      </c>
      <c r="BB316" s="51">
        <f>1/(1+EXP(-BA316))</f>
        <v/>
      </c>
    </row>
    <row r="317" ht="15" customHeight="1" s="35">
      <c r="A317" s="48">
        <f>'4_Seq_Features'!A315</f>
        <v/>
      </c>
      <c r="B317" s="55">
        <f>'4_Seq_Features'!F315</f>
        <v/>
      </c>
      <c r="C317" s="48">
        <f>'4_Seq_Features'!E315</f>
        <v/>
      </c>
      <c r="D317" s="52">
        <f>$U$12*((B317)-$U$5)/$U$6+$U$13</f>
        <v/>
      </c>
      <c r="E317" s="51">
        <f>1/(1+EXP(-D317))</f>
        <v/>
      </c>
      <c r="F317" s="52">
        <f>$V$12*((B317)-$U$5)/$U$6+$V$13</f>
        <v/>
      </c>
      <c r="G317" s="51">
        <f>1/(1+EXP(-F317))</f>
        <v/>
      </c>
      <c r="H317" s="52">
        <f>$W$12*((B317)-$U$5)/$U$6+$W$13</f>
        <v/>
      </c>
      <c r="I317" s="51">
        <f>1/(1+EXP(-H317))</f>
        <v/>
      </c>
      <c r="J317" s="52">
        <f>$X$12*((B317)-$U$5)/$U$6+$X$13</f>
        <v/>
      </c>
      <c r="K317" s="51">
        <f>1/(1+EXP(-J317))</f>
        <v/>
      </c>
      <c r="L317" s="52">
        <f>$Y$12*((B317)-$U$5)/$U$6+$Y$13</f>
        <v/>
      </c>
      <c r="M317" s="51">
        <f>1/(1+EXP(-L317))</f>
        <v/>
      </c>
      <c r="N317" s="52">
        <f>$Z$12*((B317)-$U$5)/$U$6+$Z$13</f>
        <v/>
      </c>
      <c r="O317" s="51">
        <f>1/(1+EXP(-N317))</f>
        <v/>
      </c>
      <c r="P317" s="52">
        <f>$AA$12*((B317)-$U$5)/$U$6+$AA$13</f>
        <v/>
      </c>
      <c r="Q317" s="51">
        <f>1/(1+EXP(-P317))</f>
        <v/>
      </c>
      <c r="R317" s="52">
        <f>$AB$12*((B317)-$U$5)/$U$6+$AB$13</f>
        <v/>
      </c>
      <c r="S317" s="51">
        <f>1/(1+EXP(-R317))</f>
        <v/>
      </c>
      <c r="AI317" s="48">
        <f>'4_Seq_Features'!A315</f>
        <v/>
      </c>
      <c r="AJ317" s="55">
        <f>'4_Seq_Features'!G315</f>
        <v/>
      </c>
      <c r="AK317" s="55">
        <f>'4_Seq_Features'!H315</f>
        <v/>
      </c>
      <c r="AL317" s="48">
        <f>'4_Seq_Features'!E315</f>
        <v/>
      </c>
      <c r="AM317" s="52">
        <f>$BD$14*((AJ317)-$BD$5)/$BD$6+$BD$15*((AK317)-$BD$7)/$BD$8+$BD$16</f>
        <v/>
      </c>
      <c r="AN317" s="51">
        <f>1/(1+EXP(-AM317))</f>
        <v/>
      </c>
      <c r="AO317" s="52">
        <f>$BE$14*((AJ317)-$BD$5)/$BD$6+$BE$15*((AK317)-$BD$7)/$BD$8+$BE$16</f>
        <v/>
      </c>
      <c r="AP317" s="51">
        <f>1/(1+EXP(-AO317))</f>
        <v/>
      </c>
      <c r="AQ317" s="52">
        <f>$BF$14*((AJ317)-$BD$5)/$BD$6+$BF$15*((AK317)-$BD$7)/$BD$8+$BF$16</f>
        <v/>
      </c>
      <c r="AR317" s="51">
        <f>1/(1+EXP(-AQ317))</f>
        <v/>
      </c>
      <c r="AS317" s="52">
        <f>$BG$14*((AJ317)-$BD$5)/$BD$6+$BG$15*((AK317)-$BD$7)/$BD$8+$BG$16</f>
        <v/>
      </c>
      <c r="AT317" s="51">
        <f>1/(1+EXP(-AS317))</f>
        <v/>
      </c>
      <c r="AU317" s="52">
        <f>$BH$14*((AJ317)-$BD$5)/$BD$6+$BH$15*((AK317)-$BD$7)/$BD$8+$BH$16</f>
        <v/>
      </c>
      <c r="AV317" s="51">
        <f>1/(1+EXP(-AU317))</f>
        <v/>
      </c>
      <c r="AW317" s="52">
        <f>$BI$14*((AJ317)-$BD$5)/$BD$6+$BI$15*((AK317)-$BD$7)/$BD$8+$BI$16</f>
        <v/>
      </c>
      <c r="AX317" s="51">
        <f>1/(1+EXP(-AW317))</f>
        <v/>
      </c>
      <c r="AY317" s="52">
        <f>$BJ$14*((AJ317)-$BD$5)/$BD$6+$BJ$15*((AK317)-$BD$7)/$BD$8+$BJ$16</f>
        <v/>
      </c>
      <c r="AZ317" s="51">
        <f>1/(1+EXP(-AY317))</f>
        <v/>
      </c>
      <c r="BA317" s="52">
        <f>$BK$14*((AJ317)-$BD$5)/$BD$6+$BK$15*((AK317)-$BD$7)/$BD$8+$BK$16</f>
        <v/>
      </c>
      <c r="BB317" s="51">
        <f>1/(1+EXP(-BA317))</f>
        <v/>
      </c>
    </row>
    <row r="318" ht="15" customHeight="1" s="35">
      <c r="A318" s="48">
        <f>'4_Seq_Features'!A316</f>
        <v/>
      </c>
      <c r="B318" s="55">
        <f>'4_Seq_Features'!F316</f>
        <v/>
      </c>
      <c r="C318" s="48">
        <f>'4_Seq_Features'!E316</f>
        <v/>
      </c>
      <c r="D318" s="52">
        <f>$U$12*((B318)-$U$5)/$U$6+$U$13</f>
        <v/>
      </c>
      <c r="E318" s="51">
        <f>1/(1+EXP(-D318))</f>
        <v/>
      </c>
      <c r="F318" s="52">
        <f>$V$12*((B318)-$U$5)/$U$6+$V$13</f>
        <v/>
      </c>
      <c r="G318" s="51">
        <f>1/(1+EXP(-F318))</f>
        <v/>
      </c>
      <c r="H318" s="52">
        <f>$W$12*((B318)-$U$5)/$U$6+$W$13</f>
        <v/>
      </c>
      <c r="I318" s="51">
        <f>1/(1+EXP(-H318))</f>
        <v/>
      </c>
      <c r="J318" s="52">
        <f>$X$12*((B318)-$U$5)/$U$6+$X$13</f>
        <v/>
      </c>
      <c r="K318" s="51">
        <f>1/(1+EXP(-J318))</f>
        <v/>
      </c>
      <c r="L318" s="52">
        <f>$Y$12*((B318)-$U$5)/$U$6+$Y$13</f>
        <v/>
      </c>
      <c r="M318" s="51">
        <f>1/(1+EXP(-L318))</f>
        <v/>
      </c>
      <c r="N318" s="52">
        <f>$Z$12*((B318)-$U$5)/$U$6+$Z$13</f>
        <v/>
      </c>
      <c r="O318" s="51">
        <f>1/(1+EXP(-N318))</f>
        <v/>
      </c>
      <c r="P318" s="52">
        <f>$AA$12*((B318)-$U$5)/$U$6+$AA$13</f>
        <v/>
      </c>
      <c r="Q318" s="51">
        <f>1/(1+EXP(-P318))</f>
        <v/>
      </c>
      <c r="R318" s="52">
        <f>$AB$12*((B318)-$U$5)/$U$6+$AB$13</f>
        <v/>
      </c>
      <c r="S318" s="51">
        <f>1/(1+EXP(-R318))</f>
        <v/>
      </c>
      <c r="AI318" s="48">
        <f>'4_Seq_Features'!A316</f>
        <v/>
      </c>
      <c r="AJ318" s="55">
        <f>'4_Seq_Features'!G316</f>
        <v/>
      </c>
      <c r="AK318" s="55">
        <f>'4_Seq_Features'!H316</f>
        <v/>
      </c>
      <c r="AL318" s="48">
        <f>'4_Seq_Features'!E316</f>
        <v/>
      </c>
      <c r="AM318" s="52">
        <f>$BD$14*((AJ318)-$BD$5)/$BD$6+$BD$15*((AK318)-$BD$7)/$BD$8+$BD$16</f>
        <v/>
      </c>
      <c r="AN318" s="51">
        <f>1/(1+EXP(-AM318))</f>
        <v/>
      </c>
      <c r="AO318" s="52">
        <f>$BE$14*((AJ318)-$BD$5)/$BD$6+$BE$15*((AK318)-$BD$7)/$BD$8+$BE$16</f>
        <v/>
      </c>
      <c r="AP318" s="51">
        <f>1/(1+EXP(-AO318))</f>
        <v/>
      </c>
      <c r="AQ318" s="52">
        <f>$BF$14*((AJ318)-$BD$5)/$BD$6+$BF$15*((AK318)-$BD$7)/$BD$8+$BF$16</f>
        <v/>
      </c>
      <c r="AR318" s="51">
        <f>1/(1+EXP(-AQ318))</f>
        <v/>
      </c>
      <c r="AS318" s="52">
        <f>$BG$14*((AJ318)-$BD$5)/$BD$6+$BG$15*((AK318)-$BD$7)/$BD$8+$BG$16</f>
        <v/>
      </c>
      <c r="AT318" s="51">
        <f>1/(1+EXP(-AS318))</f>
        <v/>
      </c>
      <c r="AU318" s="52">
        <f>$BH$14*((AJ318)-$BD$5)/$BD$6+$BH$15*((AK318)-$BD$7)/$BD$8+$BH$16</f>
        <v/>
      </c>
      <c r="AV318" s="51">
        <f>1/(1+EXP(-AU318))</f>
        <v/>
      </c>
      <c r="AW318" s="52">
        <f>$BI$14*((AJ318)-$BD$5)/$BD$6+$BI$15*((AK318)-$BD$7)/$BD$8+$BI$16</f>
        <v/>
      </c>
      <c r="AX318" s="51">
        <f>1/(1+EXP(-AW318))</f>
        <v/>
      </c>
      <c r="AY318" s="52">
        <f>$BJ$14*((AJ318)-$BD$5)/$BD$6+$BJ$15*((AK318)-$BD$7)/$BD$8+$BJ$16</f>
        <v/>
      </c>
      <c r="AZ318" s="51">
        <f>1/(1+EXP(-AY318))</f>
        <v/>
      </c>
      <c r="BA318" s="52">
        <f>$BK$14*((AJ318)-$BD$5)/$BD$6+$BK$15*((AK318)-$BD$7)/$BD$8+$BK$16</f>
        <v/>
      </c>
      <c r="BB318" s="51">
        <f>1/(1+EXP(-BA318))</f>
        <v/>
      </c>
    </row>
    <row r="319" ht="15" customHeight="1" s="35">
      <c r="A319" s="48">
        <f>'4_Seq_Features'!A317</f>
        <v/>
      </c>
      <c r="B319" s="55">
        <f>'4_Seq_Features'!F317</f>
        <v/>
      </c>
      <c r="C319" s="48">
        <f>'4_Seq_Features'!E317</f>
        <v/>
      </c>
      <c r="D319" s="52">
        <f>$U$12*((B319)-$U$5)/$U$6+$U$13</f>
        <v/>
      </c>
      <c r="E319" s="51">
        <f>1/(1+EXP(-D319))</f>
        <v/>
      </c>
      <c r="F319" s="52">
        <f>$V$12*((B319)-$U$5)/$U$6+$V$13</f>
        <v/>
      </c>
      <c r="G319" s="51">
        <f>1/(1+EXP(-F319))</f>
        <v/>
      </c>
      <c r="H319" s="52">
        <f>$W$12*((B319)-$U$5)/$U$6+$W$13</f>
        <v/>
      </c>
      <c r="I319" s="51">
        <f>1/(1+EXP(-H319))</f>
        <v/>
      </c>
      <c r="J319" s="52">
        <f>$X$12*((B319)-$U$5)/$U$6+$X$13</f>
        <v/>
      </c>
      <c r="K319" s="51">
        <f>1/(1+EXP(-J319))</f>
        <v/>
      </c>
      <c r="L319" s="52">
        <f>$Y$12*((B319)-$U$5)/$U$6+$Y$13</f>
        <v/>
      </c>
      <c r="M319" s="51">
        <f>1/(1+EXP(-L319))</f>
        <v/>
      </c>
      <c r="N319" s="52">
        <f>$Z$12*((B319)-$U$5)/$U$6+$Z$13</f>
        <v/>
      </c>
      <c r="O319" s="51">
        <f>1/(1+EXP(-N319))</f>
        <v/>
      </c>
      <c r="P319" s="52">
        <f>$AA$12*((B319)-$U$5)/$U$6+$AA$13</f>
        <v/>
      </c>
      <c r="Q319" s="51">
        <f>1/(1+EXP(-P319))</f>
        <v/>
      </c>
      <c r="R319" s="52">
        <f>$AB$12*((B319)-$U$5)/$U$6+$AB$13</f>
        <v/>
      </c>
      <c r="S319" s="51">
        <f>1/(1+EXP(-R319))</f>
        <v/>
      </c>
      <c r="AI319" s="48">
        <f>'4_Seq_Features'!A317</f>
        <v/>
      </c>
      <c r="AJ319" s="55">
        <f>'4_Seq_Features'!G317</f>
        <v/>
      </c>
      <c r="AK319" s="55">
        <f>'4_Seq_Features'!H317</f>
        <v/>
      </c>
      <c r="AL319" s="48">
        <f>'4_Seq_Features'!E317</f>
        <v/>
      </c>
      <c r="AM319" s="52">
        <f>$BD$14*((AJ319)-$BD$5)/$BD$6+$BD$15*((AK319)-$BD$7)/$BD$8+$BD$16</f>
        <v/>
      </c>
      <c r="AN319" s="51">
        <f>1/(1+EXP(-AM319))</f>
        <v/>
      </c>
      <c r="AO319" s="52">
        <f>$BE$14*((AJ319)-$BD$5)/$BD$6+$BE$15*((AK319)-$BD$7)/$BD$8+$BE$16</f>
        <v/>
      </c>
      <c r="AP319" s="51">
        <f>1/(1+EXP(-AO319))</f>
        <v/>
      </c>
      <c r="AQ319" s="52">
        <f>$BF$14*((AJ319)-$BD$5)/$BD$6+$BF$15*((AK319)-$BD$7)/$BD$8+$BF$16</f>
        <v/>
      </c>
      <c r="AR319" s="51">
        <f>1/(1+EXP(-AQ319))</f>
        <v/>
      </c>
      <c r="AS319" s="52">
        <f>$BG$14*((AJ319)-$BD$5)/$BD$6+$BG$15*((AK319)-$BD$7)/$BD$8+$BG$16</f>
        <v/>
      </c>
      <c r="AT319" s="51">
        <f>1/(1+EXP(-AS319))</f>
        <v/>
      </c>
      <c r="AU319" s="52">
        <f>$BH$14*((AJ319)-$BD$5)/$BD$6+$BH$15*((AK319)-$BD$7)/$BD$8+$BH$16</f>
        <v/>
      </c>
      <c r="AV319" s="51">
        <f>1/(1+EXP(-AU319))</f>
        <v/>
      </c>
      <c r="AW319" s="52">
        <f>$BI$14*((AJ319)-$BD$5)/$BD$6+$BI$15*((AK319)-$BD$7)/$BD$8+$BI$16</f>
        <v/>
      </c>
      <c r="AX319" s="51">
        <f>1/(1+EXP(-AW319))</f>
        <v/>
      </c>
      <c r="AY319" s="52">
        <f>$BJ$14*((AJ319)-$BD$5)/$BD$6+$BJ$15*((AK319)-$BD$7)/$BD$8+$BJ$16</f>
        <v/>
      </c>
      <c r="AZ319" s="51">
        <f>1/(1+EXP(-AY319))</f>
        <v/>
      </c>
      <c r="BA319" s="52">
        <f>$BK$14*((AJ319)-$BD$5)/$BD$6+$BK$15*((AK319)-$BD$7)/$BD$8+$BK$16</f>
        <v/>
      </c>
      <c r="BB319" s="51">
        <f>1/(1+EXP(-BA319))</f>
        <v/>
      </c>
    </row>
    <row r="320" ht="15" customHeight="1" s="35">
      <c r="A320" s="48">
        <f>'4_Seq_Features'!A318</f>
        <v/>
      </c>
      <c r="B320" s="55">
        <f>'4_Seq_Features'!F318</f>
        <v/>
      </c>
      <c r="C320" s="48">
        <f>'4_Seq_Features'!E318</f>
        <v/>
      </c>
      <c r="D320" s="52">
        <f>$U$12*((B320)-$U$5)/$U$6+$U$13</f>
        <v/>
      </c>
      <c r="E320" s="51">
        <f>1/(1+EXP(-D320))</f>
        <v/>
      </c>
      <c r="F320" s="52">
        <f>$V$12*((B320)-$U$5)/$U$6+$V$13</f>
        <v/>
      </c>
      <c r="G320" s="51">
        <f>1/(1+EXP(-F320))</f>
        <v/>
      </c>
      <c r="H320" s="52">
        <f>$W$12*((B320)-$U$5)/$U$6+$W$13</f>
        <v/>
      </c>
      <c r="I320" s="51">
        <f>1/(1+EXP(-H320))</f>
        <v/>
      </c>
      <c r="J320" s="52">
        <f>$X$12*((B320)-$U$5)/$U$6+$X$13</f>
        <v/>
      </c>
      <c r="K320" s="51">
        <f>1/(1+EXP(-J320))</f>
        <v/>
      </c>
      <c r="L320" s="52">
        <f>$Y$12*((B320)-$U$5)/$U$6+$Y$13</f>
        <v/>
      </c>
      <c r="M320" s="51">
        <f>1/(1+EXP(-L320))</f>
        <v/>
      </c>
      <c r="N320" s="52">
        <f>$Z$12*((B320)-$U$5)/$U$6+$Z$13</f>
        <v/>
      </c>
      <c r="O320" s="51">
        <f>1/(1+EXP(-N320))</f>
        <v/>
      </c>
      <c r="P320" s="52">
        <f>$AA$12*((B320)-$U$5)/$U$6+$AA$13</f>
        <v/>
      </c>
      <c r="Q320" s="51">
        <f>1/(1+EXP(-P320))</f>
        <v/>
      </c>
      <c r="R320" s="52">
        <f>$AB$12*((B320)-$U$5)/$U$6+$AB$13</f>
        <v/>
      </c>
      <c r="S320" s="51">
        <f>1/(1+EXP(-R320))</f>
        <v/>
      </c>
      <c r="AI320" s="48">
        <f>'4_Seq_Features'!A318</f>
        <v/>
      </c>
      <c r="AJ320" s="55">
        <f>'4_Seq_Features'!G318</f>
        <v/>
      </c>
      <c r="AK320" s="55">
        <f>'4_Seq_Features'!H318</f>
        <v/>
      </c>
      <c r="AL320" s="48">
        <f>'4_Seq_Features'!E318</f>
        <v/>
      </c>
      <c r="AM320" s="52">
        <f>$BD$14*((AJ320)-$BD$5)/$BD$6+$BD$15*((AK320)-$BD$7)/$BD$8+$BD$16</f>
        <v/>
      </c>
      <c r="AN320" s="51">
        <f>1/(1+EXP(-AM320))</f>
        <v/>
      </c>
      <c r="AO320" s="52">
        <f>$BE$14*((AJ320)-$BD$5)/$BD$6+$BE$15*((AK320)-$BD$7)/$BD$8+$BE$16</f>
        <v/>
      </c>
      <c r="AP320" s="51">
        <f>1/(1+EXP(-AO320))</f>
        <v/>
      </c>
      <c r="AQ320" s="52">
        <f>$BF$14*((AJ320)-$BD$5)/$BD$6+$BF$15*((AK320)-$BD$7)/$BD$8+$BF$16</f>
        <v/>
      </c>
      <c r="AR320" s="51">
        <f>1/(1+EXP(-AQ320))</f>
        <v/>
      </c>
      <c r="AS320" s="52">
        <f>$BG$14*((AJ320)-$BD$5)/$BD$6+$BG$15*((AK320)-$BD$7)/$BD$8+$BG$16</f>
        <v/>
      </c>
      <c r="AT320" s="51">
        <f>1/(1+EXP(-AS320))</f>
        <v/>
      </c>
      <c r="AU320" s="52">
        <f>$BH$14*((AJ320)-$BD$5)/$BD$6+$BH$15*((AK320)-$BD$7)/$BD$8+$BH$16</f>
        <v/>
      </c>
      <c r="AV320" s="51">
        <f>1/(1+EXP(-AU320))</f>
        <v/>
      </c>
      <c r="AW320" s="52">
        <f>$BI$14*((AJ320)-$BD$5)/$BD$6+$BI$15*((AK320)-$BD$7)/$BD$8+$BI$16</f>
        <v/>
      </c>
      <c r="AX320" s="51">
        <f>1/(1+EXP(-AW320))</f>
        <v/>
      </c>
      <c r="AY320" s="52">
        <f>$BJ$14*((AJ320)-$BD$5)/$BD$6+$BJ$15*((AK320)-$BD$7)/$BD$8+$BJ$16</f>
        <v/>
      </c>
      <c r="AZ320" s="51">
        <f>1/(1+EXP(-AY320))</f>
        <v/>
      </c>
      <c r="BA320" s="52">
        <f>$BK$14*((AJ320)-$BD$5)/$BD$6+$BK$15*((AK320)-$BD$7)/$BD$8+$BK$16</f>
        <v/>
      </c>
      <c r="BB320" s="51">
        <f>1/(1+EXP(-BA320))</f>
        <v/>
      </c>
    </row>
    <row r="321" ht="15" customHeight="1" s="35">
      <c r="A321" s="48">
        <f>'4_Seq_Features'!A319</f>
        <v/>
      </c>
      <c r="B321" s="55">
        <f>'4_Seq_Features'!F319</f>
        <v/>
      </c>
      <c r="C321" s="48">
        <f>'4_Seq_Features'!E319</f>
        <v/>
      </c>
      <c r="D321" s="52">
        <f>$U$12*((B321)-$U$5)/$U$6+$U$13</f>
        <v/>
      </c>
      <c r="E321" s="51">
        <f>1/(1+EXP(-D321))</f>
        <v/>
      </c>
      <c r="F321" s="52">
        <f>$V$12*((B321)-$U$5)/$U$6+$V$13</f>
        <v/>
      </c>
      <c r="G321" s="51">
        <f>1/(1+EXP(-F321))</f>
        <v/>
      </c>
      <c r="H321" s="52">
        <f>$W$12*((B321)-$U$5)/$U$6+$W$13</f>
        <v/>
      </c>
      <c r="I321" s="51">
        <f>1/(1+EXP(-H321))</f>
        <v/>
      </c>
      <c r="J321" s="52">
        <f>$X$12*((B321)-$U$5)/$U$6+$X$13</f>
        <v/>
      </c>
      <c r="K321" s="51">
        <f>1/(1+EXP(-J321))</f>
        <v/>
      </c>
      <c r="L321" s="52">
        <f>$Y$12*((B321)-$U$5)/$U$6+$Y$13</f>
        <v/>
      </c>
      <c r="M321" s="51">
        <f>1/(1+EXP(-L321))</f>
        <v/>
      </c>
      <c r="N321" s="52">
        <f>$Z$12*((B321)-$U$5)/$U$6+$Z$13</f>
        <v/>
      </c>
      <c r="O321" s="51">
        <f>1/(1+EXP(-N321))</f>
        <v/>
      </c>
      <c r="P321" s="52">
        <f>$AA$12*((B321)-$U$5)/$U$6+$AA$13</f>
        <v/>
      </c>
      <c r="Q321" s="51">
        <f>1/(1+EXP(-P321))</f>
        <v/>
      </c>
      <c r="R321" s="52">
        <f>$AB$12*((B321)-$U$5)/$U$6+$AB$13</f>
        <v/>
      </c>
      <c r="S321" s="51">
        <f>1/(1+EXP(-R321))</f>
        <v/>
      </c>
      <c r="AI321" s="48">
        <f>'4_Seq_Features'!A319</f>
        <v/>
      </c>
      <c r="AJ321" s="55">
        <f>'4_Seq_Features'!G319</f>
        <v/>
      </c>
      <c r="AK321" s="55">
        <f>'4_Seq_Features'!H319</f>
        <v/>
      </c>
      <c r="AL321" s="48">
        <f>'4_Seq_Features'!E319</f>
        <v/>
      </c>
      <c r="AM321" s="52">
        <f>$BD$14*((AJ321)-$BD$5)/$BD$6+$BD$15*((AK321)-$BD$7)/$BD$8+$BD$16</f>
        <v/>
      </c>
      <c r="AN321" s="51">
        <f>1/(1+EXP(-AM321))</f>
        <v/>
      </c>
      <c r="AO321" s="52">
        <f>$BE$14*((AJ321)-$BD$5)/$BD$6+$BE$15*((AK321)-$BD$7)/$BD$8+$BE$16</f>
        <v/>
      </c>
      <c r="AP321" s="51">
        <f>1/(1+EXP(-AO321))</f>
        <v/>
      </c>
      <c r="AQ321" s="52">
        <f>$BF$14*((AJ321)-$BD$5)/$BD$6+$BF$15*((AK321)-$BD$7)/$BD$8+$BF$16</f>
        <v/>
      </c>
      <c r="AR321" s="51">
        <f>1/(1+EXP(-AQ321))</f>
        <v/>
      </c>
      <c r="AS321" s="52">
        <f>$BG$14*((AJ321)-$BD$5)/$BD$6+$BG$15*((AK321)-$BD$7)/$BD$8+$BG$16</f>
        <v/>
      </c>
      <c r="AT321" s="51">
        <f>1/(1+EXP(-AS321))</f>
        <v/>
      </c>
      <c r="AU321" s="52">
        <f>$BH$14*((AJ321)-$BD$5)/$BD$6+$BH$15*((AK321)-$BD$7)/$BD$8+$BH$16</f>
        <v/>
      </c>
      <c r="AV321" s="51">
        <f>1/(1+EXP(-AU321))</f>
        <v/>
      </c>
      <c r="AW321" s="52">
        <f>$BI$14*((AJ321)-$BD$5)/$BD$6+$BI$15*((AK321)-$BD$7)/$BD$8+$BI$16</f>
        <v/>
      </c>
      <c r="AX321" s="51">
        <f>1/(1+EXP(-AW321))</f>
        <v/>
      </c>
      <c r="AY321" s="52">
        <f>$BJ$14*((AJ321)-$BD$5)/$BD$6+$BJ$15*((AK321)-$BD$7)/$BD$8+$BJ$16</f>
        <v/>
      </c>
      <c r="AZ321" s="51">
        <f>1/(1+EXP(-AY321))</f>
        <v/>
      </c>
      <c r="BA321" s="52">
        <f>$BK$14*((AJ321)-$BD$5)/$BD$6+$BK$15*((AK321)-$BD$7)/$BD$8+$BK$16</f>
        <v/>
      </c>
      <c r="BB321" s="51">
        <f>1/(1+EXP(-BA321))</f>
        <v/>
      </c>
    </row>
    <row r="322" ht="15" customHeight="1" s="35">
      <c r="A322" s="48">
        <f>'4_Seq_Features'!A320</f>
        <v/>
      </c>
      <c r="B322" s="55">
        <f>'4_Seq_Features'!F320</f>
        <v/>
      </c>
      <c r="C322" s="48">
        <f>'4_Seq_Features'!E320</f>
        <v/>
      </c>
      <c r="D322" s="52">
        <f>$U$12*((B322)-$U$5)/$U$6+$U$13</f>
        <v/>
      </c>
      <c r="E322" s="51">
        <f>1/(1+EXP(-D322))</f>
        <v/>
      </c>
      <c r="F322" s="52">
        <f>$V$12*((B322)-$U$5)/$U$6+$V$13</f>
        <v/>
      </c>
      <c r="G322" s="51">
        <f>1/(1+EXP(-F322))</f>
        <v/>
      </c>
      <c r="H322" s="52">
        <f>$W$12*((B322)-$U$5)/$U$6+$W$13</f>
        <v/>
      </c>
      <c r="I322" s="51">
        <f>1/(1+EXP(-H322))</f>
        <v/>
      </c>
      <c r="J322" s="52">
        <f>$X$12*((B322)-$U$5)/$U$6+$X$13</f>
        <v/>
      </c>
      <c r="K322" s="51">
        <f>1/(1+EXP(-J322))</f>
        <v/>
      </c>
      <c r="L322" s="52">
        <f>$Y$12*((B322)-$U$5)/$U$6+$Y$13</f>
        <v/>
      </c>
      <c r="M322" s="51">
        <f>1/(1+EXP(-L322))</f>
        <v/>
      </c>
      <c r="N322" s="52">
        <f>$Z$12*((B322)-$U$5)/$U$6+$Z$13</f>
        <v/>
      </c>
      <c r="O322" s="51">
        <f>1/(1+EXP(-N322))</f>
        <v/>
      </c>
      <c r="P322" s="52">
        <f>$AA$12*((B322)-$U$5)/$U$6+$AA$13</f>
        <v/>
      </c>
      <c r="Q322" s="51">
        <f>1/(1+EXP(-P322))</f>
        <v/>
      </c>
      <c r="R322" s="52">
        <f>$AB$12*((B322)-$U$5)/$U$6+$AB$13</f>
        <v/>
      </c>
      <c r="S322" s="51">
        <f>1/(1+EXP(-R322))</f>
        <v/>
      </c>
      <c r="AI322" s="48">
        <f>'4_Seq_Features'!A320</f>
        <v/>
      </c>
      <c r="AJ322" s="55">
        <f>'4_Seq_Features'!G320</f>
        <v/>
      </c>
      <c r="AK322" s="55">
        <f>'4_Seq_Features'!H320</f>
        <v/>
      </c>
      <c r="AL322" s="48">
        <f>'4_Seq_Features'!E320</f>
        <v/>
      </c>
      <c r="AM322" s="52">
        <f>$BD$14*((AJ322)-$BD$5)/$BD$6+$BD$15*((AK322)-$BD$7)/$BD$8+$BD$16</f>
        <v/>
      </c>
      <c r="AN322" s="51">
        <f>1/(1+EXP(-AM322))</f>
        <v/>
      </c>
      <c r="AO322" s="52">
        <f>$BE$14*((AJ322)-$BD$5)/$BD$6+$BE$15*((AK322)-$BD$7)/$BD$8+$BE$16</f>
        <v/>
      </c>
      <c r="AP322" s="51">
        <f>1/(1+EXP(-AO322))</f>
        <v/>
      </c>
      <c r="AQ322" s="52">
        <f>$BF$14*((AJ322)-$BD$5)/$BD$6+$BF$15*((AK322)-$BD$7)/$BD$8+$BF$16</f>
        <v/>
      </c>
      <c r="AR322" s="51">
        <f>1/(1+EXP(-AQ322))</f>
        <v/>
      </c>
      <c r="AS322" s="52">
        <f>$BG$14*((AJ322)-$BD$5)/$BD$6+$BG$15*((AK322)-$BD$7)/$BD$8+$BG$16</f>
        <v/>
      </c>
      <c r="AT322" s="51">
        <f>1/(1+EXP(-AS322))</f>
        <v/>
      </c>
      <c r="AU322" s="52">
        <f>$BH$14*((AJ322)-$BD$5)/$BD$6+$BH$15*((AK322)-$BD$7)/$BD$8+$BH$16</f>
        <v/>
      </c>
      <c r="AV322" s="51">
        <f>1/(1+EXP(-AU322))</f>
        <v/>
      </c>
      <c r="AW322" s="52">
        <f>$BI$14*((AJ322)-$BD$5)/$BD$6+$BI$15*((AK322)-$BD$7)/$BD$8+$BI$16</f>
        <v/>
      </c>
      <c r="AX322" s="51">
        <f>1/(1+EXP(-AW322))</f>
        <v/>
      </c>
      <c r="AY322" s="52">
        <f>$BJ$14*((AJ322)-$BD$5)/$BD$6+$BJ$15*((AK322)-$BD$7)/$BD$8+$BJ$16</f>
        <v/>
      </c>
      <c r="AZ322" s="51">
        <f>1/(1+EXP(-AY322))</f>
        <v/>
      </c>
      <c r="BA322" s="52">
        <f>$BK$14*((AJ322)-$BD$5)/$BD$6+$BK$15*((AK322)-$BD$7)/$BD$8+$BK$16</f>
        <v/>
      </c>
      <c r="BB322" s="51">
        <f>1/(1+EXP(-BA322))</f>
        <v/>
      </c>
    </row>
    <row r="323" ht="15" customHeight="1" s="35">
      <c r="A323" s="48">
        <f>'4_Seq_Features'!A321</f>
        <v/>
      </c>
      <c r="B323" s="55">
        <f>'4_Seq_Features'!F321</f>
        <v/>
      </c>
      <c r="C323" s="48">
        <f>'4_Seq_Features'!E321</f>
        <v/>
      </c>
      <c r="D323" s="52">
        <f>$U$12*((B323)-$U$5)/$U$6+$U$13</f>
        <v/>
      </c>
      <c r="E323" s="51">
        <f>1/(1+EXP(-D323))</f>
        <v/>
      </c>
      <c r="F323" s="52">
        <f>$V$12*((B323)-$U$5)/$U$6+$V$13</f>
        <v/>
      </c>
      <c r="G323" s="51">
        <f>1/(1+EXP(-F323))</f>
        <v/>
      </c>
      <c r="H323" s="52">
        <f>$W$12*((B323)-$U$5)/$U$6+$W$13</f>
        <v/>
      </c>
      <c r="I323" s="51">
        <f>1/(1+EXP(-H323))</f>
        <v/>
      </c>
      <c r="J323" s="52">
        <f>$X$12*((B323)-$U$5)/$U$6+$X$13</f>
        <v/>
      </c>
      <c r="K323" s="51">
        <f>1/(1+EXP(-J323))</f>
        <v/>
      </c>
      <c r="L323" s="52">
        <f>$Y$12*((B323)-$U$5)/$U$6+$Y$13</f>
        <v/>
      </c>
      <c r="M323" s="51">
        <f>1/(1+EXP(-L323))</f>
        <v/>
      </c>
      <c r="N323" s="52">
        <f>$Z$12*((B323)-$U$5)/$U$6+$Z$13</f>
        <v/>
      </c>
      <c r="O323" s="51">
        <f>1/(1+EXP(-N323))</f>
        <v/>
      </c>
      <c r="P323" s="52">
        <f>$AA$12*((B323)-$U$5)/$U$6+$AA$13</f>
        <v/>
      </c>
      <c r="Q323" s="51">
        <f>1/(1+EXP(-P323))</f>
        <v/>
      </c>
      <c r="R323" s="52">
        <f>$AB$12*((B323)-$U$5)/$U$6+$AB$13</f>
        <v/>
      </c>
      <c r="S323" s="51">
        <f>1/(1+EXP(-R323))</f>
        <v/>
      </c>
      <c r="AI323" s="48">
        <f>'4_Seq_Features'!A321</f>
        <v/>
      </c>
      <c r="AJ323" s="55">
        <f>'4_Seq_Features'!G321</f>
        <v/>
      </c>
      <c r="AK323" s="55">
        <f>'4_Seq_Features'!H321</f>
        <v/>
      </c>
      <c r="AL323" s="48">
        <f>'4_Seq_Features'!E321</f>
        <v/>
      </c>
      <c r="AM323" s="52">
        <f>$BD$14*((AJ323)-$BD$5)/$BD$6+$BD$15*((AK323)-$BD$7)/$BD$8+$BD$16</f>
        <v/>
      </c>
      <c r="AN323" s="51">
        <f>1/(1+EXP(-AM323))</f>
        <v/>
      </c>
      <c r="AO323" s="52">
        <f>$BE$14*((AJ323)-$BD$5)/$BD$6+$BE$15*((AK323)-$BD$7)/$BD$8+$BE$16</f>
        <v/>
      </c>
      <c r="AP323" s="51">
        <f>1/(1+EXP(-AO323))</f>
        <v/>
      </c>
      <c r="AQ323" s="52">
        <f>$BF$14*((AJ323)-$BD$5)/$BD$6+$BF$15*((AK323)-$BD$7)/$BD$8+$BF$16</f>
        <v/>
      </c>
      <c r="AR323" s="51">
        <f>1/(1+EXP(-AQ323))</f>
        <v/>
      </c>
      <c r="AS323" s="52">
        <f>$BG$14*((AJ323)-$BD$5)/$BD$6+$BG$15*((AK323)-$BD$7)/$BD$8+$BG$16</f>
        <v/>
      </c>
      <c r="AT323" s="51">
        <f>1/(1+EXP(-AS323))</f>
        <v/>
      </c>
      <c r="AU323" s="52">
        <f>$BH$14*((AJ323)-$BD$5)/$BD$6+$BH$15*((AK323)-$BD$7)/$BD$8+$BH$16</f>
        <v/>
      </c>
      <c r="AV323" s="51">
        <f>1/(1+EXP(-AU323))</f>
        <v/>
      </c>
      <c r="AW323" s="52">
        <f>$BI$14*((AJ323)-$BD$5)/$BD$6+$BI$15*((AK323)-$BD$7)/$BD$8+$BI$16</f>
        <v/>
      </c>
      <c r="AX323" s="51">
        <f>1/(1+EXP(-AW323))</f>
        <v/>
      </c>
      <c r="AY323" s="52">
        <f>$BJ$14*((AJ323)-$BD$5)/$BD$6+$BJ$15*((AK323)-$BD$7)/$BD$8+$BJ$16</f>
        <v/>
      </c>
      <c r="AZ323" s="51">
        <f>1/(1+EXP(-AY323))</f>
        <v/>
      </c>
      <c r="BA323" s="52">
        <f>$BK$14*((AJ323)-$BD$5)/$BD$6+$BK$15*((AK323)-$BD$7)/$BD$8+$BK$16</f>
        <v/>
      </c>
      <c r="BB323" s="51">
        <f>1/(1+EXP(-BA323))</f>
        <v/>
      </c>
    </row>
    <row r="324" ht="15" customHeight="1" s="35">
      <c r="A324" s="48">
        <f>'4_Seq_Features'!A322</f>
        <v/>
      </c>
      <c r="B324" s="55">
        <f>'4_Seq_Features'!F322</f>
        <v/>
      </c>
      <c r="C324" s="48">
        <f>'4_Seq_Features'!E322</f>
        <v/>
      </c>
      <c r="D324" s="52">
        <f>$U$12*((B324)-$U$5)/$U$6+$U$13</f>
        <v/>
      </c>
      <c r="E324" s="51">
        <f>1/(1+EXP(-D324))</f>
        <v/>
      </c>
      <c r="F324" s="52">
        <f>$V$12*((B324)-$U$5)/$U$6+$V$13</f>
        <v/>
      </c>
      <c r="G324" s="51">
        <f>1/(1+EXP(-F324))</f>
        <v/>
      </c>
      <c r="H324" s="52">
        <f>$W$12*((B324)-$U$5)/$U$6+$W$13</f>
        <v/>
      </c>
      <c r="I324" s="51">
        <f>1/(1+EXP(-H324))</f>
        <v/>
      </c>
      <c r="J324" s="52">
        <f>$X$12*((B324)-$U$5)/$U$6+$X$13</f>
        <v/>
      </c>
      <c r="K324" s="51">
        <f>1/(1+EXP(-J324))</f>
        <v/>
      </c>
      <c r="L324" s="52">
        <f>$Y$12*((B324)-$U$5)/$U$6+$Y$13</f>
        <v/>
      </c>
      <c r="M324" s="51">
        <f>1/(1+EXP(-L324))</f>
        <v/>
      </c>
      <c r="N324" s="52">
        <f>$Z$12*((B324)-$U$5)/$U$6+$Z$13</f>
        <v/>
      </c>
      <c r="O324" s="51">
        <f>1/(1+EXP(-N324))</f>
        <v/>
      </c>
      <c r="P324" s="52">
        <f>$AA$12*((B324)-$U$5)/$U$6+$AA$13</f>
        <v/>
      </c>
      <c r="Q324" s="51">
        <f>1/(1+EXP(-P324))</f>
        <v/>
      </c>
      <c r="R324" s="52">
        <f>$AB$12*((B324)-$U$5)/$U$6+$AB$13</f>
        <v/>
      </c>
      <c r="S324" s="51">
        <f>1/(1+EXP(-R324))</f>
        <v/>
      </c>
      <c r="AI324" s="48">
        <f>'4_Seq_Features'!A322</f>
        <v/>
      </c>
      <c r="AJ324" s="55">
        <f>'4_Seq_Features'!G322</f>
        <v/>
      </c>
      <c r="AK324" s="55">
        <f>'4_Seq_Features'!H322</f>
        <v/>
      </c>
      <c r="AL324" s="48">
        <f>'4_Seq_Features'!E322</f>
        <v/>
      </c>
      <c r="AM324" s="52">
        <f>$BD$14*((AJ324)-$BD$5)/$BD$6+$BD$15*((AK324)-$BD$7)/$BD$8+$BD$16</f>
        <v/>
      </c>
      <c r="AN324" s="51">
        <f>1/(1+EXP(-AM324))</f>
        <v/>
      </c>
      <c r="AO324" s="52">
        <f>$BE$14*((AJ324)-$BD$5)/$BD$6+$BE$15*((AK324)-$BD$7)/$BD$8+$BE$16</f>
        <v/>
      </c>
      <c r="AP324" s="51">
        <f>1/(1+EXP(-AO324))</f>
        <v/>
      </c>
      <c r="AQ324" s="52">
        <f>$BF$14*((AJ324)-$BD$5)/$BD$6+$BF$15*((AK324)-$BD$7)/$BD$8+$BF$16</f>
        <v/>
      </c>
      <c r="AR324" s="51">
        <f>1/(1+EXP(-AQ324))</f>
        <v/>
      </c>
      <c r="AS324" s="52">
        <f>$BG$14*((AJ324)-$BD$5)/$BD$6+$BG$15*((AK324)-$BD$7)/$BD$8+$BG$16</f>
        <v/>
      </c>
      <c r="AT324" s="51">
        <f>1/(1+EXP(-AS324))</f>
        <v/>
      </c>
      <c r="AU324" s="52">
        <f>$BH$14*((AJ324)-$BD$5)/$BD$6+$BH$15*((AK324)-$BD$7)/$BD$8+$BH$16</f>
        <v/>
      </c>
      <c r="AV324" s="51">
        <f>1/(1+EXP(-AU324))</f>
        <v/>
      </c>
      <c r="AW324" s="52">
        <f>$BI$14*((AJ324)-$BD$5)/$BD$6+$BI$15*((AK324)-$BD$7)/$BD$8+$BI$16</f>
        <v/>
      </c>
      <c r="AX324" s="51">
        <f>1/(1+EXP(-AW324))</f>
        <v/>
      </c>
      <c r="AY324" s="52">
        <f>$BJ$14*((AJ324)-$BD$5)/$BD$6+$BJ$15*((AK324)-$BD$7)/$BD$8+$BJ$16</f>
        <v/>
      </c>
      <c r="AZ324" s="51">
        <f>1/(1+EXP(-AY324))</f>
        <v/>
      </c>
      <c r="BA324" s="52">
        <f>$BK$14*((AJ324)-$BD$5)/$BD$6+$BK$15*((AK324)-$BD$7)/$BD$8+$BK$16</f>
        <v/>
      </c>
      <c r="BB324" s="51">
        <f>1/(1+EXP(-BA324))</f>
        <v/>
      </c>
    </row>
    <row r="325" ht="15" customHeight="1" s="35">
      <c r="A325" s="48">
        <f>'4_Seq_Features'!A323</f>
        <v/>
      </c>
      <c r="B325" s="55">
        <f>'4_Seq_Features'!F323</f>
        <v/>
      </c>
      <c r="C325" s="48">
        <f>'4_Seq_Features'!E323</f>
        <v/>
      </c>
      <c r="D325" s="52">
        <f>$U$12*((B325)-$U$5)/$U$6+$U$13</f>
        <v/>
      </c>
      <c r="E325" s="51">
        <f>1/(1+EXP(-D325))</f>
        <v/>
      </c>
      <c r="F325" s="52">
        <f>$V$12*((B325)-$U$5)/$U$6+$V$13</f>
        <v/>
      </c>
      <c r="G325" s="51">
        <f>1/(1+EXP(-F325))</f>
        <v/>
      </c>
      <c r="H325" s="52">
        <f>$W$12*((B325)-$U$5)/$U$6+$W$13</f>
        <v/>
      </c>
      <c r="I325" s="51">
        <f>1/(1+EXP(-H325))</f>
        <v/>
      </c>
      <c r="J325" s="52">
        <f>$X$12*((B325)-$U$5)/$U$6+$X$13</f>
        <v/>
      </c>
      <c r="K325" s="51">
        <f>1/(1+EXP(-J325))</f>
        <v/>
      </c>
      <c r="L325" s="52">
        <f>$Y$12*((B325)-$U$5)/$U$6+$Y$13</f>
        <v/>
      </c>
      <c r="M325" s="51">
        <f>1/(1+EXP(-L325))</f>
        <v/>
      </c>
      <c r="N325" s="52">
        <f>$Z$12*((B325)-$U$5)/$U$6+$Z$13</f>
        <v/>
      </c>
      <c r="O325" s="51">
        <f>1/(1+EXP(-N325))</f>
        <v/>
      </c>
      <c r="P325" s="52">
        <f>$AA$12*((B325)-$U$5)/$U$6+$AA$13</f>
        <v/>
      </c>
      <c r="Q325" s="51">
        <f>1/(1+EXP(-P325))</f>
        <v/>
      </c>
      <c r="R325" s="52">
        <f>$AB$12*((B325)-$U$5)/$U$6+$AB$13</f>
        <v/>
      </c>
      <c r="S325" s="51">
        <f>1/(1+EXP(-R325))</f>
        <v/>
      </c>
      <c r="AI325" s="48">
        <f>'4_Seq_Features'!A323</f>
        <v/>
      </c>
      <c r="AJ325" s="55">
        <f>'4_Seq_Features'!G323</f>
        <v/>
      </c>
      <c r="AK325" s="55">
        <f>'4_Seq_Features'!H323</f>
        <v/>
      </c>
      <c r="AL325" s="48">
        <f>'4_Seq_Features'!E323</f>
        <v/>
      </c>
      <c r="AM325" s="52">
        <f>$BD$14*((AJ325)-$BD$5)/$BD$6+$BD$15*((AK325)-$BD$7)/$BD$8+$BD$16</f>
        <v/>
      </c>
      <c r="AN325" s="51">
        <f>1/(1+EXP(-AM325))</f>
        <v/>
      </c>
      <c r="AO325" s="52">
        <f>$BE$14*((AJ325)-$BD$5)/$BD$6+$BE$15*((AK325)-$BD$7)/$BD$8+$BE$16</f>
        <v/>
      </c>
      <c r="AP325" s="51">
        <f>1/(1+EXP(-AO325))</f>
        <v/>
      </c>
      <c r="AQ325" s="52">
        <f>$BF$14*((AJ325)-$BD$5)/$BD$6+$BF$15*((AK325)-$BD$7)/$BD$8+$BF$16</f>
        <v/>
      </c>
      <c r="AR325" s="51">
        <f>1/(1+EXP(-AQ325))</f>
        <v/>
      </c>
      <c r="AS325" s="52">
        <f>$BG$14*((AJ325)-$BD$5)/$BD$6+$BG$15*((AK325)-$BD$7)/$BD$8+$BG$16</f>
        <v/>
      </c>
      <c r="AT325" s="51">
        <f>1/(1+EXP(-AS325))</f>
        <v/>
      </c>
      <c r="AU325" s="52">
        <f>$BH$14*((AJ325)-$BD$5)/$BD$6+$BH$15*((AK325)-$BD$7)/$BD$8+$BH$16</f>
        <v/>
      </c>
      <c r="AV325" s="51">
        <f>1/(1+EXP(-AU325))</f>
        <v/>
      </c>
      <c r="AW325" s="52">
        <f>$BI$14*((AJ325)-$BD$5)/$BD$6+$BI$15*((AK325)-$BD$7)/$BD$8+$BI$16</f>
        <v/>
      </c>
      <c r="AX325" s="51">
        <f>1/(1+EXP(-AW325))</f>
        <v/>
      </c>
      <c r="AY325" s="52">
        <f>$BJ$14*((AJ325)-$BD$5)/$BD$6+$BJ$15*((AK325)-$BD$7)/$BD$8+$BJ$16</f>
        <v/>
      </c>
      <c r="AZ325" s="51">
        <f>1/(1+EXP(-AY325))</f>
        <v/>
      </c>
      <c r="BA325" s="52">
        <f>$BK$14*((AJ325)-$BD$5)/$BD$6+$BK$15*((AK325)-$BD$7)/$BD$8+$BK$16</f>
        <v/>
      </c>
      <c r="BB325" s="51">
        <f>1/(1+EXP(-BA325))</f>
        <v/>
      </c>
    </row>
    <row r="326" ht="15" customHeight="1" s="35">
      <c r="A326" s="48">
        <f>'4_Seq_Features'!A324</f>
        <v/>
      </c>
      <c r="B326" s="55">
        <f>'4_Seq_Features'!F324</f>
        <v/>
      </c>
      <c r="C326" s="48">
        <f>'4_Seq_Features'!E324</f>
        <v/>
      </c>
      <c r="D326" s="52">
        <f>$U$12*((B326)-$U$5)/$U$6+$U$13</f>
        <v/>
      </c>
      <c r="E326" s="51">
        <f>1/(1+EXP(-D326))</f>
        <v/>
      </c>
      <c r="F326" s="52">
        <f>$V$12*((B326)-$U$5)/$U$6+$V$13</f>
        <v/>
      </c>
      <c r="G326" s="51">
        <f>1/(1+EXP(-F326))</f>
        <v/>
      </c>
      <c r="H326" s="52">
        <f>$W$12*((B326)-$U$5)/$U$6+$W$13</f>
        <v/>
      </c>
      <c r="I326" s="51">
        <f>1/(1+EXP(-H326))</f>
        <v/>
      </c>
      <c r="J326" s="52">
        <f>$X$12*((B326)-$U$5)/$U$6+$X$13</f>
        <v/>
      </c>
      <c r="K326" s="51">
        <f>1/(1+EXP(-J326))</f>
        <v/>
      </c>
      <c r="L326" s="52">
        <f>$Y$12*((B326)-$U$5)/$U$6+$Y$13</f>
        <v/>
      </c>
      <c r="M326" s="51">
        <f>1/(1+EXP(-L326))</f>
        <v/>
      </c>
      <c r="N326" s="52">
        <f>$Z$12*((B326)-$U$5)/$U$6+$Z$13</f>
        <v/>
      </c>
      <c r="O326" s="51">
        <f>1/(1+EXP(-N326))</f>
        <v/>
      </c>
      <c r="P326" s="52">
        <f>$AA$12*((B326)-$U$5)/$U$6+$AA$13</f>
        <v/>
      </c>
      <c r="Q326" s="51">
        <f>1/(1+EXP(-P326))</f>
        <v/>
      </c>
      <c r="R326" s="52">
        <f>$AB$12*((B326)-$U$5)/$U$6+$AB$13</f>
        <v/>
      </c>
      <c r="S326" s="51">
        <f>1/(1+EXP(-R326))</f>
        <v/>
      </c>
      <c r="AI326" s="48">
        <f>'4_Seq_Features'!A324</f>
        <v/>
      </c>
      <c r="AJ326" s="55">
        <f>'4_Seq_Features'!G324</f>
        <v/>
      </c>
      <c r="AK326" s="55">
        <f>'4_Seq_Features'!H324</f>
        <v/>
      </c>
      <c r="AL326" s="48">
        <f>'4_Seq_Features'!E324</f>
        <v/>
      </c>
      <c r="AM326" s="52">
        <f>$BD$14*((AJ326)-$BD$5)/$BD$6+$BD$15*((AK326)-$BD$7)/$BD$8+$BD$16</f>
        <v/>
      </c>
      <c r="AN326" s="51">
        <f>1/(1+EXP(-AM326))</f>
        <v/>
      </c>
      <c r="AO326" s="52">
        <f>$BE$14*((AJ326)-$BD$5)/$BD$6+$BE$15*((AK326)-$BD$7)/$BD$8+$BE$16</f>
        <v/>
      </c>
      <c r="AP326" s="51">
        <f>1/(1+EXP(-AO326))</f>
        <v/>
      </c>
      <c r="AQ326" s="52">
        <f>$BF$14*((AJ326)-$BD$5)/$BD$6+$BF$15*((AK326)-$BD$7)/$BD$8+$BF$16</f>
        <v/>
      </c>
      <c r="AR326" s="51">
        <f>1/(1+EXP(-AQ326))</f>
        <v/>
      </c>
      <c r="AS326" s="52">
        <f>$BG$14*((AJ326)-$BD$5)/$BD$6+$BG$15*((AK326)-$BD$7)/$BD$8+$BG$16</f>
        <v/>
      </c>
      <c r="AT326" s="51">
        <f>1/(1+EXP(-AS326))</f>
        <v/>
      </c>
      <c r="AU326" s="52">
        <f>$BH$14*((AJ326)-$BD$5)/$BD$6+$BH$15*((AK326)-$BD$7)/$BD$8+$BH$16</f>
        <v/>
      </c>
      <c r="AV326" s="51">
        <f>1/(1+EXP(-AU326))</f>
        <v/>
      </c>
      <c r="AW326" s="52">
        <f>$BI$14*((AJ326)-$BD$5)/$BD$6+$BI$15*((AK326)-$BD$7)/$BD$8+$BI$16</f>
        <v/>
      </c>
      <c r="AX326" s="51">
        <f>1/(1+EXP(-AW326))</f>
        <v/>
      </c>
      <c r="AY326" s="52">
        <f>$BJ$14*((AJ326)-$BD$5)/$BD$6+$BJ$15*((AK326)-$BD$7)/$BD$8+$BJ$16</f>
        <v/>
      </c>
      <c r="AZ326" s="51">
        <f>1/(1+EXP(-AY326))</f>
        <v/>
      </c>
      <c r="BA326" s="52">
        <f>$BK$14*((AJ326)-$BD$5)/$BD$6+$BK$15*((AK326)-$BD$7)/$BD$8+$BK$16</f>
        <v/>
      </c>
      <c r="BB326" s="51">
        <f>1/(1+EXP(-BA326))</f>
        <v/>
      </c>
    </row>
    <row r="327" ht="15" customHeight="1" s="35">
      <c r="A327" s="48">
        <f>'4_Seq_Features'!A325</f>
        <v/>
      </c>
      <c r="B327" s="55">
        <f>'4_Seq_Features'!F325</f>
        <v/>
      </c>
      <c r="C327" s="48">
        <f>'4_Seq_Features'!E325</f>
        <v/>
      </c>
      <c r="D327" s="52">
        <f>$U$12*((B327)-$U$5)/$U$6+$U$13</f>
        <v/>
      </c>
      <c r="E327" s="51">
        <f>1/(1+EXP(-D327))</f>
        <v/>
      </c>
      <c r="F327" s="52">
        <f>$V$12*((B327)-$U$5)/$U$6+$V$13</f>
        <v/>
      </c>
      <c r="G327" s="51">
        <f>1/(1+EXP(-F327))</f>
        <v/>
      </c>
      <c r="H327" s="52">
        <f>$W$12*((B327)-$U$5)/$U$6+$W$13</f>
        <v/>
      </c>
      <c r="I327" s="51">
        <f>1/(1+EXP(-H327))</f>
        <v/>
      </c>
      <c r="J327" s="52">
        <f>$X$12*((B327)-$U$5)/$U$6+$X$13</f>
        <v/>
      </c>
      <c r="K327" s="51">
        <f>1/(1+EXP(-J327))</f>
        <v/>
      </c>
      <c r="L327" s="52">
        <f>$Y$12*((B327)-$U$5)/$U$6+$Y$13</f>
        <v/>
      </c>
      <c r="M327" s="51">
        <f>1/(1+EXP(-L327))</f>
        <v/>
      </c>
      <c r="N327" s="52">
        <f>$Z$12*((B327)-$U$5)/$U$6+$Z$13</f>
        <v/>
      </c>
      <c r="O327" s="51">
        <f>1/(1+EXP(-N327))</f>
        <v/>
      </c>
      <c r="P327" s="52">
        <f>$AA$12*((B327)-$U$5)/$U$6+$AA$13</f>
        <v/>
      </c>
      <c r="Q327" s="51">
        <f>1/(1+EXP(-P327))</f>
        <v/>
      </c>
      <c r="R327" s="52">
        <f>$AB$12*((B327)-$U$5)/$U$6+$AB$13</f>
        <v/>
      </c>
      <c r="S327" s="51">
        <f>1/(1+EXP(-R327))</f>
        <v/>
      </c>
      <c r="AI327" s="48">
        <f>'4_Seq_Features'!A325</f>
        <v/>
      </c>
      <c r="AJ327" s="55">
        <f>'4_Seq_Features'!G325</f>
        <v/>
      </c>
      <c r="AK327" s="55">
        <f>'4_Seq_Features'!H325</f>
        <v/>
      </c>
      <c r="AL327" s="48">
        <f>'4_Seq_Features'!E325</f>
        <v/>
      </c>
      <c r="AM327" s="52">
        <f>$BD$14*((AJ327)-$BD$5)/$BD$6+$BD$15*((AK327)-$BD$7)/$BD$8+$BD$16</f>
        <v/>
      </c>
      <c r="AN327" s="51">
        <f>1/(1+EXP(-AM327))</f>
        <v/>
      </c>
      <c r="AO327" s="52">
        <f>$BE$14*((AJ327)-$BD$5)/$BD$6+$BE$15*((AK327)-$BD$7)/$BD$8+$BE$16</f>
        <v/>
      </c>
      <c r="AP327" s="51">
        <f>1/(1+EXP(-AO327))</f>
        <v/>
      </c>
      <c r="AQ327" s="52">
        <f>$BF$14*((AJ327)-$BD$5)/$BD$6+$BF$15*((AK327)-$BD$7)/$BD$8+$BF$16</f>
        <v/>
      </c>
      <c r="AR327" s="51">
        <f>1/(1+EXP(-AQ327))</f>
        <v/>
      </c>
      <c r="AS327" s="52">
        <f>$BG$14*((AJ327)-$BD$5)/$BD$6+$BG$15*((AK327)-$BD$7)/$BD$8+$BG$16</f>
        <v/>
      </c>
      <c r="AT327" s="51">
        <f>1/(1+EXP(-AS327))</f>
        <v/>
      </c>
      <c r="AU327" s="52">
        <f>$BH$14*((AJ327)-$BD$5)/$BD$6+$BH$15*((AK327)-$BD$7)/$BD$8+$BH$16</f>
        <v/>
      </c>
      <c r="AV327" s="51">
        <f>1/(1+EXP(-AU327))</f>
        <v/>
      </c>
      <c r="AW327" s="52">
        <f>$BI$14*((AJ327)-$BD$5)/$BD$6+$BI$15*((AK327)-$BD$7)/$BD$8+$BI$16</f>
        <v/>
      </c>
      <c r="AX327" s="51">
        <f>1/(1+EXP(-AW327))</f>
        <v/>
      </c>
      <c r="AY327" s="52">
        <f>$BJ$14*((AJ327)-$BD$5)/$BD$6+$BJ$15*((AK327)-$BD$7)/$BD$8+$BJ$16</f>
        <v/>
      </c>
      <c r="AZ327" s="51">
        <f>1/(1+EXP(-AY327))</f>
        <v/>
      </c>
      <c r="BA327" s="52">
        <f>$BK$14*((AJ327)-$BD$5)/$BD$6+$BK$15*((AK327)-$BD$7)/$BD$8+$BK$16</f>
        <v/>
      </c>
      <c r="BB327" s="51">
        <f>1/(1+EXP(-BA327))</f>
        <v/>
      </c>
    </row>
    <row r="328" ht="15" customHeight="1" s="35">
      <c r="A328" s="48">
        <f>'4_Seq_Features'!A326</f>
        <v/>
      </c>
      <c r="B328" s="55">
        <f>'4_Seq_Features'!F326</f>
        <v/>
      </c>
      <c r="C328" s="48">
        <f>'4_Seq_Features'!E326</f>
        <v/>
      </c>
      <c r="D328" s="52">
        <f>$U$12*((B328)-$U$5)/$U$6+$U$13</f>
        <v/>
      </c>
      <c r="E328" s="51">
        <f>1/(1+EXP(-D328))</f>
        <v/>
      </c>
      <c r="F328" s="52">
        <f>$V$12*((B328)-$U$5)/$U$6+$V$13</f>
        <v/>
      </c>
      <c r="G328" s="51">
        <f>1/(1+EXP(-F328))</f>
        <v/>
      </c>
      <c r="H328" s="52">
        <f>$W$12*((B328)-$U$5)/$U$6+$W$13</f>
        <v/>
      </c>
      <c r="I328" s="51">
        <f>1/(1+EXP(-H328))</f>
        <v/>
      </c>
      <c r="J328" s="52">
        <f>$X$12*((B328)-$U$5)/$U$6+$X$13</f>
        <v/>
      </c>
      <c r="K328" s="51">
        <f>1/(1+EXP(-J328))</f>
        <v/>
      </c>
      <c r="L328" s="52">
        <f>$Y$12*((B328)-$U$5)/$U$6+$Y$13</f>
        <v/>
      </c>
      <c r="M328" s="51">
        <f>1/(1+EXP(-L328))</f>
        <v/>
      </c>
      <c r="N328" s="52">
        <f>$Z$12*((B328)-$U$5)/$U$6+$Z$13</f>
        <v/>
      </c>
      <c r="O328" s="51">
        <f>1/(1+EXP(-N328))</f>
        <v/>
      </c>
      <c r="P328" s="52">
        <f>$AA$12*((B328)-$U$5)/$U$6+$AA$13</f>
        <v/>
      </c>
      <c r="Q328" s="51">
        <f>1/(1+EXP(-P328))</f>
        <v/>
      </c>
      <c r="R328" s="52">
        <f>$AB$12*((B328)-$U$5)/$U$6+$AB$13</f>
        <v/>
      </c>
      <c r="S328" s="51">
        <f>1/(1+EXP(-R328))</f>
        <v/>
      </c>
      <c r="AI328" s="48">
        <f>'4_Seq_Features'!A326</f>
        <v/>
      </c>
      <c r="AJ328" s="55">
        <f>'4_Seq_Features'!G326</f>
        <v/>
      </c>
      <c r="AK328" s="55">
        <f>'4_Seq_Features'!H326</f>
        <v/>
      </c>
      <c r="AL328" s="48">
        <f>'4_Seq_Features'!E326</f>
        <v/>
      </c>
      <c r="AM328" s="52">
        <f>$BD$14*((AJ328)-$BD$5)/$BD$6+$BD$15*((AK328)-$BD$7)/$BD$8+$BD$16</f>
        <v/>
      </c>
      <c r="AN328" s="51">
        <f>1/(1+EXP(-AM328))</f>
        <v/>
      </c>
      <c r="AO328" s="52">
        <f>$BE$14*((AJ328)-$BD$5)/$BD$6+$BE$15*((AK328)-$BD$7)/$BD$8+$BE$16</f>
        <v/>
      </c>
      <c r="AP328" s="51">
        <f>1/(1+EXP(-AO328))</f>
        <v/>
      </c>
      <c r="AQ328" s="52">
        <f>$BF$14*((AJ328)-$BD$5)/$BD$6+$BF$15*((AK328)-$BD$7)/$BD$8+$BF$16</f>
        <v/>
      </c>
      <c r="AR328" s="51">
        <f>1/(1+EXP(-AQ328))</f>
        <v/>
      </c>
      <c r="AS328" s="52">
        <f>$BG$14*((AJ328)-$BD$5)/$BD$6+$BG$15*((AK328)-$BD$7)/$BD$8+$BG$16</f>
        <v/>
      </c>
      <c r="AT328" s="51">
        <f>1/(1+EXP(-AS328))</f>
        <v/>
      </c>
      <c r="AU328" s="52">
        <f>$BH$14*((AJ328)-$BD$5)/$BD$6+$BH$15*((AK328)-$BD$7)/$BD$8+$BH$16</f>
        <v/>
      </c>
      <c r="AV328" s="51">
        <f>1/(1+EXP(-AU328))</f>
        <v/>
      </c>
      <c r="AW328" s="52">
        <f>$BI$14*((AJ328)-$BD$5)/$BD$6+$BI$15*((AK328)-$BD$7)/$BD$8+$BI$16</f>
        <v/>
      </c>
      <c r="AX328" s="51">
        <f>1/(1+EXP(-AW328))</f>
        <v/>
      </c>
      <c r="AY328" s="52">
        <f>$BJ$14*((AJ328)-$BD$5)/$BD$6+$BJ$15*((AK328)-$BD$7)/$BD$8+$BJ$16</f>
        <v/>
      </c>
      <c r="AZ328" s="51">
        <f>1/(1+EXP(-AY328))</f>
        <v/>
      </c>
      <c r="BA328" s="52">
        <f>$BK$14*((AJ328)-$BD$5)/$BD$6+$BK$15*((AK328)-$BD$7)/$BD$8+$BK$16</f>
        <v/>
      </c>
      <c r="BB328" s="51">
        <f>1/(1+EXP(-BA328))</f>
        <v/>
      </c>
    </row>
    <row r="329" ht="15" customHeight="1" s="35">
      <c r="A329" s="48">
        <f>'4_Seq_Features'!A327</f>
        <v/>
      </c>
      <c r="B329" s="55">
        <f>'4_Seq_Features'!F327</f>
        <v/>
      </c>
      <c r="C329" s="48">
        <f>'4_Seq_Features'!E327</f>
        <v/>
      </c>
      <c r="D329" s="52">
        <f>$U$12*((B329)-$U$5)/$U$6+$U$13</f>
        <v/>
      </c>
      <c r="E329" s="51">
        <f>1/(1+EXP(-D329))</f>
        <v/>
      </c>
      <c r="F329" s="52">
        <f>$V$12*((B329)-$U$5)/$U$6+$V$13</f>
        <v/>
      </c>
      <c r="G329" s="51">
        <f>1/(1+EXP(-F329))</f>
        <v/>
      </c>
      <c r="H329" s="52">
        <f>$W$12*((B329)-$U$5)/$U$6+$W$13</f>
        <v/>
      </c>
      <c r="I329" s="51">
        <f>1/(1+EXP(-H329))</f>
        <v/>
      </c>
      <c r="J329" s="52">
        <f>$X$12*((B329)-$U$5)/$U$6+$X$13</f>
        <v/>
      </c>
      <c r="K329" s="51">
        <f>1/(1+EXP(-J329))</f>
        <v/>
      </c>
      <c r="L329" s="52">
        <f>$Y$12*((B329)-$U$5)/$U$6+$Y$13</f>
        <v/>
      </c>
      <c r="M329" s="51">
        <f>1/(1+EXP(-L329))</f>
        <v/>
      </c>
      <c r="N329" s="52">
        <f>$Z$12*((B329)-$U$5)/$U$6+$Z$13</f>
        <v/>
      </c>
      <c r="O329" s="51">
        <f>1/(1+EXP(-N329))</f>
        <v/>
      </c>
      <c r="P329" s="52">
        <f>$AA$12*((B329)-$U$5)/$U$6+$AA$13</f>
        <v/>
      </c>
      <c r="Q329" s="51">
        <f>1/(1+EXP(-P329))</f>
        <v/>
      </c>
      <c r="R329" s="52">
        <f>$AB$12*((B329)-$U$5)/$U$6+$AB$13</f>
        <v/>
      </c>
      <c r="S329" s="51">
        <f>1/(1+EXP(-R329))</f>
        <v/>
      </c>
      <c r="AI329" s="48">
        <f>'4_Seq_Features'!A327</f>
        <v/>
      </c>
      <c r="AJ329" s="55">
        <f>'4_Seq_Features'!G327</f>
        <v/>
      </c>
      <c r="AK329" s="55">
        <f>'4_Seq_Features'!H327</f>
        <v/>
      </c>
      <c r="AL329" s="48">
        <f>'4_Seq_Features'!E327</f>
        <v/>
      </c>
      <c r="AM329" s="52">
        <f>$BD$14*((AJ329)-$BD$5)/$BD$6+$BD$15*((AK329)-$BD$7)/$BD$8+$BD$16</f>
        <v/>
      </c>
      <c r="AN329" s="51">
        <f>1/(1+EXP(-AM329))</f>
        <v/>
      </c>
      <c r="AO329" s="52">
        <f>$BE$14*((AJ329)-$BD$5)/$BD$6+$BE$15*((AK329)-$BD$7)/$BD$8+$BE$16</f>
        <v/>
      </c>
      <c r="AP329" s="51">
        <f>1/(1+EXP(-AO329))</f>
        <v/>
      </c>
      <c r="AQ329" s="52">
        <f>$BF$14*((AJ329)-$BD$5)/$BD$6+$BF$15*((AK329)-$BD$7)/$BD$8+$BF$16</f>
        <v/>
      </c>
      <c r="AR329" s="51">
        <f>1/(1+EXP(-AQ329))</f>
        <v/>
      </c>
      <c r="AS329" s="52">
        <f>$BG$14*((AJ329)-$BD$5)/$BD$6+$BG$15*((AK329)-$BD$7)/$BD$8+$BG$16</f>
        <v/>
      </c>
      <c r="AT329" s="51">
        <f>1/(1+EXP(-AS329))</f>
        <v/>
      </c>
      <c r="AU329" s="52">
        <f>$BH$14*((AJ329)-$BD$5)/$BD$6+$BH$15*((AK329)-$BD$7)/$BD$8+$BH$16</f>
        <v/>
      </c>
      <c r="AV329" s="51">
        <f>1/(1+EXP(-AU329))</f>
        <v/>
      </c>
      <c r="AW329" s="52">
        <f>$BI$14*((AJ329)-$BD$5)/$BD$6+$BI$15*((AK329)-$BD$7)/$BD$8+$BI$16</f>
        <v/>
      </c>
      <c r="AX329" s="51">
        <f>1/(1+EXP(-AW329))</f>
        <v/>
      </c>
      <c r="AY329" s="52">
        <f>$BJ$14*((AJ329)-$BD$5)/$BD$6+$BJ$15*((AK329)-$BD$7)/$BD$8+$BJ$16</f>
        <v/>
      </c>
      <c r="AZ329" s="51">
        <f>1/(1+EXP(-AY329))</f>
        <v/>
      </c>
      <c r="BA329" s="52">
        <f>$BK$14*((AJ329)-$BD$5)/$BD$6+$BK$15*((AK329)-$BD$7)/$BD$8+$BK$16</f>
        <v/>
      </c>
      <c r="BB329" s="51">
        <f>1/(1+EXP(-BA329))</f>
        <v/>
      </c>
    </row>
    <row r="330" ht="15" customHeight="1" s="35">
      <c r="A330" s="48">
        <f>'4_Seq_Features'!A328</f>
        <v/>
      </c>
      <c r="B330" s="55">
        <f>'4_Seq_Features'!F328</f>
        <v/>
      </c>
      <c r="C330" s="48">
        <f>'4_Seq_Features'!E328</f>
        <v/>
      </c>
      <c r="D330" s="52">
        <f>$U$12*((B330)-$U$5)/$U$6+$U$13</f>
        <v/>
      </c>
      <c r="E330" s="51">
        <f>1/(1+EXP(-D330))</f>
        <v/>
      </c>
      <c r="F330" s="52">
        <f>$V$12*((B330)-$U$5)/$U$6+$V$13</f>
        <v/>
      </c>
      <c r="G330" s="51">
        <f>1/(1+EXP(-F330))</f>
        <v/>
      </c>
      <c r="H330" s="52">
        <f>$W$12*((B330)-$U$5)/$U$6+$W$13</f>
        <v/>
      </c>
      <c r="I330" s="51">
        <f>1/(1+EXP(-H330))</f>
        <v/>
      </c>
      <c r="J330" s="52">
        <f>$X$12*((B330)-$U$5)/$U$6+$X$13</f>
        <v/>
      </c>
      <c r="K330" s="51">
        <f>1/(1+EXP(-J330))</f>
        <v/>
      </c>
      <c r="L330" s="52">
        <f>$Y$12*((B330)-$U$5)/$U$6+$Y$13</f>
        <v/>
      </c>
      <c r="M330" s="51">
        <f>1/(1+EXP(-L330))</f>
        <v/>
      </c>
      <c r="N330" s="52">
        <f>$Z$12*((B330)-$U$5)/$U$6+$Z$13</f>
        <v/>
      </c>
      <c r="O330" s="51">
        <f>1/(1+EXP(-N330))</f>
        <v/>
      </c>
      <c r="P330" s="52">
        <f>$AA$12*((B330)-$U$5)/$U$6+$AA$13</f>
        <v/>
      </c>
      <c r="Q330" s="51">
        <f>1/(1+EXP(-P330))</f>
        <v/>
      </c>
      <c r="R330" s="52">
        <f>$AB$12*((B330)-$U$5)/$U$6+$AB$13</f>
        <v/>
      </c>
      <c r="S330" s="51">
        <f>1/(1+EXP(-R330))</f>
        <v/>
      </c>
      <c r="AI330" s="48">
        <f>'4_Seq_Features'!A328</f>
        <v/>
      </c>
      <c r="AJ330" s="55">
        <f>'4_Seq_Features'!G328</f>
        <v/>
      </c>
      <c r="AK330" s="55">
        <f>'4_Seq_Features'!H328</f>
        <v/>
      </c>
      <c r="AL330" s="48">
        <f>'4_Seq_Features'!E328</f>
        <v/>
      </c>
      <c r="AM330" s="52">
        <f>$BD$14*((AJ330)-$BD$5)/$BD$6+$BD$15*((AK330)-$BD$7)/$BD$8+$BD$16</f>
        <v/>
      </c>
      <c r="AN330" s="51">
        <f>1/(1+EXP(-AM330))</f>
        <v/>
      </c>
      <c r="AO330" s="52">
        <f>$BE$14*((AJ330)-$BD$5)/$BD$6+$BE$15*((AK330)-$BD$7)/$BD$8+$BE$16</f>
        <v/>
      </c>
      <c r="AP330" s="51">
        <f>1/(1+EXP(-AO330))</f>
        <v/>
      </c>
      <c r="AQ330" s="52">
        <f>$BF$14*((AJ330)-$BD$5)/$BD$6+$BF$15*((AK330)-$BD$7)/$BD$8+$BF$16</f>
        <v/>
      </c>
      <c r="AR330" s="51">
        <f>1/(1+EXP(-AQ330))</f>
        <v/>
      </c>
      <c r="AS330" s="52">
        <f>$BG$14*((AJ330)-$BD$5)/$BD$6+$BG$15*((AK330)-$BD$7)/$BD$8+$BG$16</f>
        <v/>
      </c>
      <c r="AT330" s="51">
        <f>1/(1+EXP(-AS330))</f>
        <v/>
      </c>
      <c r="AU330" s="52">
        <f>$BH$14*((AJ330)-$BD$5)/$BD$6+$BH$15*((AK330)-$BD$7)/$BD$8+$BH$16</f>
        <v/>
      </c>
      <c r="AV330" s="51">
        <f>1/(1+EXP(-AU330))</f>
        <v/>
      </c>
      <c r="AW330" s="52">
        <f>$BI$14*((AJ330)-$BD$5)/$BD$6+$BI$15*((AK330)-$BD$7)/$BD$8+$BI$16</f>
        <v/>
      </c>
      <c r="AX330" s="51">
        <f>1/(1+EXP(-AW330))</f>
        <v/>
      </c>
      <c r="AY330" s="52">
        <f>$BJ$14*((AJ330)-$BD$5)/$BD$6+$BJ$15*((AK330)-$BD$7)/$BD$8+$BJ$16</f>
        <v/>
      </c>
      <c r="AZ330" s="51">
        <f>1/(1+EXP(-AY330))</f>
        <v/>
      </c>
      <c r="BA330" s="52">
        <f>$BK$14*((AJ330)-$BD$5)/$BD$6+$BK$15*((AK330)-$BD$7)/$BD$8+$BK$16</f>
        <v/>
      </c>
      <c r="BB330" s="51">
        <f>1/(1+EXP(-BA330))</f>
        <v/>
      </c>
    </row>
    <row r="331" ht="15" customHeight="1" s="35">
      <c r="A331" s="48">
        <f>'4_Seq_Features'!A329</f>
        <v/>
      </c>
      <c r="B331" s="55">
        <f>'4_Seq_Features'!F329</f>
        <v/>
      </c>
      <c r="C331" s="48">
        <f>'4_Seq_Features'!E329</f>
        <v/>
      </c>
      <c r="D331" s="52">
        <f>$U$12*((B331)-$U$5)/$U$6+$U$13</f>
        <v/>
      </c>
      <c r="E331" s="51">
        <f>1/(1+EXP(-D331))</f>
        <v/>
      </c>
      <c r="F331" s="52">
        <f>$V$12*((B331)-$U$5)/$U$6+$V$13</f>
        <v/>
      </c>
      <c r="G331" s="51">
        <f>1/(1+EXP(-F331))</f>
        <v/>
      </c>
      <c r="H331" s="52">
        <f>$W$12*((B331)-$U$5)/$U$6+$W$13</f>
        <v/>
      </c>
      <c r="I331" s="51">
        <f>1/(1+EXP(-H331))</f>
        <v/>
      </c>
      <c r="J331" s="52">
        <f>$X$12*((B331)-$U$5)/$U$6+$X$13</f>
        <v/>
      </c>
      <c r="K331" s="51">
        <f>1/(1+EXP(-J331))</f>
        <v/>
      </c>
      <c r="L331" s="52">
        <f>$Y$12*((B331)-$U$5)/$U$6+$Y$13</f>
        <v/>
      </c>
      <c r="M331" s="51">
        <f>1/(1+EXP(-L331))</f>
        <v/>
      </c>
      <c r="N331" s="52">
        <f>$Z$12*((B331)-$U$5)/$U$6+$Z$13</f>
        <v/>
      </c>
      <c r="O331" s="51">
        <f>1/(1+EXP(-N331))</f>
        <v/>
      </c>
      <c r="P331" s="52">
        <f>$AA$12*((B331)-$U$5)/$U$6+$AA$13</f>
        <v/>
      </c>
      <c r="Q331" s="51">
        <f>1/(1+EXP(-P331))</f>
        <v/>
      </c>
      <c r="R331" s="52">
        <f>$AB$12*((B331)-$U$5)/$U$6+$AB$13</f>
        <v/>
      </c>
      <c r="S331" s="51">
        <f>1/(1+EXP(-R331))</f>
        <v/>
      </c>
      <c r="AI331" s="48">
        <f>'4_Seq_Features'!A329</f>
        <v/>
      </c>
      <c r="AJ331" s="55">
        <f>'4_Seq_Features'!G329</f>
        <v/>
      </c>
      <c r="AK331" s="55">
        <f>'4_Seq_Features'!H329</f>
        <v/>
      </c>
      <c r="AL331" s="48">
        <f>'4_Seq_Features'!E329</f>
        <v/>
      </c>
      <c r="AM331" s="52">
        <f>$BD$14*((AJ331)-$BD$5)/$BD$6+$BD$15*((AK331)-$BD$7)/$BD$8+$BD$16</f>
        <v/>
      </c>
      <c r="AN331" s="51">
        <f>1/(1+EXP(-AM331))</f>
        <v/>
      </c>
      <c r="AO331" s="52">
        <f>$BE$14*((AJ331)-$BD$5)/$BD$6+$BE$15*((AK331)-$BD$7)/$BD$8+$BE$16</f>
        <v/>
      </c>
      <c r="AP331" s="51">
        <f>1/(1+EXP(-AO331))</f>
        <v/>
      </c>
      <c r="AQ331" s="52">
        <f>$BF$14*((AJ331)-$BD$5)/$BD$6+$BF$15*((AK331)-$BD$7)/$BD$8+$BF$16</f>
        <v/>
      </c>
      <c r="AR331" s="51">
        <f>1/(1+EXP(-AQ331))</f>
        <v/>
      </c>
      <c r="AS331" s="52">
        <f>$BG$14*((AJ331)-$BD$5)/$BD$6+$BG$15*((AK331)-$BD$7)/$BD$8+$BG$16</f>
        <v/>
      </c>
      <c r="AT331" s="51">
        <f>1/(1+EXP(-AS331))</f>
        <v/>
      </c>
      <c r="AU331" s="52">
        <f>$BH$14*((AJ331)-$BD$5)/$BD$6+$BH$15*((AK331)-$BD$7)/$BD$8+$BH$16</f>
        <v/>
      </c>
      <c r="AV331" s="51">
        <f>1/(1+EXP(-AU331))</f>
        <v/>
      </c>
      <c r="AW331" s="52">
        <f>$BI$14*((AJ331)-$BD$5)/$BD$6+$BI$15*((AK331)-$BD$7)/$BD$8+$BI$16</f>
        <v/>
      </c>
      <c r="AX331" s="51">
        <f>1/(1+EXP(-AW331))</f>
        <v/>
      </c>
      <c r="AY331" s="52">
        <f>$BJ$14*((AJ331)-$BD$5)/$BD$6+$BJ$15*((AK331)-$BD$7)/$BD$8+$BJ$16</f>
        <v/>
      </c>
      <c r="AZ331" s="51">
        <f>1/(1+EXP(-AY331))</f>
        <v/>
      </c>
      <c r="BA331" s="52">
        <f>$BK$14*((AJ331)-$BD$5)/$BD$6+$BK$15*((AK331)-$BD$7)/$BD$8+$BK$16</f>
        <v/>
      </c>
      <c r="BB331" s="51">
        <f>1/(1+EXP(-BA331))</f>
        <v/>
      </c>
    </row>
    <row r="332" ht="15" customHeight="1" s="35">
      <c r="A332" s="48">
        <f>'4_Seq_Features'!A330</f>
        <v/>
      </c>
      <c r="B332" s="55">
        <f>'4_Seq_Features'!F330</f>
        <v/>
      </c>
      <c r="C332" s="48">
        <f>'4_Seq_Features'!E330</f>
        <v/>
      </c>
      <c r="D332" s="52">
        <f>$U$12*((B332)-$U$5)/$U$6+$U$13</f>
        <v/>
      </c>
      <c r="E332" s="51">
        <f>1/(1+EXP(-D332))</f>
        <v/>
      </c>
      <c r="F332" s="52">
        <f>$V$12*((B332)-$U$5)/$U$6+$V$13</f>
        <v/>
      </c>
      <c r="G332" s="51">
        <f>1/(1+EXP(-F332))</f>
        <v/>
      </c>
      <c r="H332" s="52">
        <f>$W$12*((B332)-$U$5)/$U$6+$W$13</f>
        <v/>
      </c>
      <c r="I332" s="51">
        <f>1/(1+EXP(-H332))</f>
        <v/>
      </c>
      <c r="J332" s="52">
        <f>$X$12*((B332)-$U$5)/$U$6+$X$13</f>
        <v/>
      </c>
      <c r="K332" s="51">
        <f>1/(1+EXP(-J332))</f>
        <v/>
      </c>
      <c r="L332" s="52">
        <f>$Y$12*((B332)-$U$5)/$U$6+$Y$13</f>
        <v/>
      </c>
      <c r="M332" s="51">
        <f>1/(1+EXP(-L332))</f>
        <v/>
      </c>
      <c r="N332" s="52">
        <f>$Z$12*((B332)-$U$5)/$U$6+$Z$13</f>
        <v/>
      </c>
      <c r="O332" s="51">
        <f>1/(1+EXP(-N332))</f>
        <v/>
      </c>
      <c r="P332" s="52">
        <f>$AA$12*((B332)-$U$5)/$U$6+$AA$13</f>
        <v/>
      </c>
      <c r="Q332" s="51">
        <f>1/(1+EXP(-P332))</f>
        <v/>
      </c>
      <c r="R332" s="52">
        <f>$AB$12*((B332)-$U$5)/$U$6+$AB$13</f>
        <v/>
      </c>
      <c r="S332" s="51">
        <f>1/(1+EXP(-R332))</f>
        <v/>
      </c>
      <c r="AI332" s="48">
        <f>'4_Seq_Features'!A330</f>
        <v/>
      </c>
      <c r="AJ332" s="55">
        <f>'4_Seq_Features'!G330</f>
        <v/>
      </c>
      <c r="AK332" s="55">
        <f>'4_Seq_Features'!H330</f>
        <v/>
      </c>
      <c r="AL332" s="48">
        <f>'4_Seq_Features'!E330</f>
        <v/>
      </c>
      <c r="AM332" s="52">
        <f>$BD$14*((AJ332)-$BD$5)/$BD$6+$BD$15*((AK332)-$BD$7)/$BD$8+$BD$16</f>
        <v/>
      </c>
      <c r="AN332" s="51">
        <f>1/(1+EXP(-AM332))</f>
        <v/>
      </c>
      <c r="AO332" s="52">
        <f>$BE$14*((AJ332)-$BD$5)/$BD$6+$BE$15*((AK332)-$BD$7)/$BD$8+$BE$16</f>
        <v/>
      </c>
      <c r="AP332" s="51">
        <f>1/(1+EXP(-AO332))</f>
        <v/>
      </c>
      <c r="AQ332" s="52">
        <f>$BF$14*((AJ332)-$BD$5)/$BD$6+$BF$15*((AK332)-$BD$7)/$BD$8+$BF$16</f>
        <v/>
      </c>
      <c r="AR332" s="51">
        <f>1/(1+EXP(-AQ332))</f>
        <v/>
      </c>
      <c r="AS332" s="52">
        <f>$BG$14*((AJ332)-$BD$5)/$BD$6+$BG$15*((AK332)-$BD$7)/$BD$8+$BG$16</f>
        <v/>
      </c>
      <c r="AT332" s="51">
        <f>1/(1+EXP(-AS332))</f>
        <v/>
      </c>
      <c r="AU332" s="52">
        <f>$BH$14*((AJ332)-$BD$5)/$BD$6+$BH$15*((AK332)-$BD$7)/$BD$8+$BH$16</f>
        <v/>
      </c>
      <c r="AV332" s="51">
        <f>1/(1+EXP(-AU332))</f>
        <v/>
      </c>
      <c r="AW332" s="52">
        <f>$BI$14*((AJ332)-$BD$5)/$BD$6+$BI$15*((AK332)-$BD$7)/$BD$8+$BI$16</f>
        <v/>
      </c>
      <c r="AX332" s="51">
        <f>1/(1+EXP(-AW332))</f>
        <v/>
      </c>
      <c r="AY332" s="52">
        <f>$BJ$14*((AJ332)-$BD$5)/$BD$6+$BJ$15*((AK332)-$BD$7)/$BD$8+$BJ$16</f>
        <v/>
      </c>
      <c r="AZ332" s="51">
        <f>1/(1+EXP(-AY332))</f>
        <v/>
      </c>
      <c r="BA332" s="52">
        <f>$BK$14*((AJ332)-$BD$5)/$BD$6+$BK$15*((AK332)-$BD$7)/$BD$8+$BK$16</f>
        <v/>
      </c>
      <c r="BB332" s="51">
        <f>1/(1+EXP(-BA332))</f>
        <v/>
      </c>
    </row>
    <row r="333" ht="15" customHeight="1" s="35">
      <c r="A333" s="48">
        <f>'4_Seq_Features'!A331</f>
        <v/>
      </c>
      <c r="B333" s="55">
        <f>'4_Seq_Features'!F331</f>
        <v/>
      </c>
      <c r="C333" s="48">
        <f>'4_Seq_Features'!E331</f>
        <v/>
      </c>
      <c r="D333" s="52">
        <f>$U$12*((B333)-$U$5)/$U$6+$U$13</f>
        <v/>
      </c>
      <c r="E333" s="51">
        <f>1/(1+EXP(-D333))</f>
        <v/>
      </c>
      <c r="F333" s="52">
        <f>$V$12*((B333)-$U$5)/$U$6+$V$13</f>
        <v/>
      </c>
      <c r="G333" s="51">
        <f>1/(1+EXP(-F333))</f>
        <v/>
      </c>
      <c r="H333" s="52">
        <f>$W$12*((B333)-$U$5)/$U$6+$W$13</f>
        <v/>
      </c>
      <c r="I333" s="51">
        <f>1/(1+EXP(-H333))</f>
        <v/>
      </c>
      <c r="J333" s="52">
        <f>$X$12*((B333)-$U$5)/$U$6+$X$13</f>
        <v/>
      </c>
      <c r="K333" s="51">
        <f>1/(1+EXP(-J333))</f>
        <v/>
      </c>
      <c r="L333" s="52">
        <f>$Y$12*((B333)-$U$5)/$U$6+$Y$13</f>
        <v/>
      </c>
      <c r="M333" s="51">
        <f>1/(1+EXP(-L333))</f>
        <v/>
      </c>
      <c r="N333" s="52">
        <f>$Z$12*((B333)-$U$5)/$U$6+$Z$13</f>
        <v/>
      </c>
      <c r="O333" s="51">
        <f>1/(1+EXP(-N333))</f>
        <v/>
      </c>
      <c r="P333" s="52">
        <f>$AA$12*((B333)-$U$5)/$U$6+$AA$13</f>
        <v/>
      </c>
      <c r="Q333" s="51">
        <f>1/(1+EXP(-P333))</f>
        <v/>
      </c>
      <c r="R333" s="52">
        <f>$AB$12*((B333)-$U$5)/$U$6+$AB$13</f>
        <v/>
      </c>
      <c r="S333" s="51">
        <f>1/(1+EXP(-R333))</f>
        <v/>
      </c>
      <c r="AI333" s="48">
        <f>'4_Seq_Features'!A331</f>
        <v/>
      </c>
      <c r="AJ333" s="55">
        <f>'4_Seq_Features'!G331</f>
        <v/>
      </c>
      <c r="AK333" s="55">
        <f>'4_Seq_Features'!H331</f>
        <v/>
      </c>
      <c r="AL333" s="48">
        <f>'4_Seq_Features'!E331</f>
        <v/>
      </c>
      <c r="AM333" s="52">
        <f>$BD$14*((AJ333)-$BD$5)/$BD$6+$BD$15*((AK333)-$BD$7)/$BD$8+$BD$16</f>
        <v/>
      </c>
      <c r="AN333" s="51">
        <f>1/(1+EXP(-AM333))</f>
        <v/>
      </c>
      <c r="AO333" s="52">
        <f>$BE$14*((AJ333)-$BD$5)/$BD$6+$BE$15*((AK333)-$BD$7)/$BD$8+$BE$16</f>
        <v/>
      </c>
      <c r="AP333" s="51">
        <f>1/(1+EXP(-AO333))</f>
        <v/>
      </c>
      <c r="AQ333" s="52">
        <f>$BF$14*((AJ333)-$BD$5)/$BD$6+$BF$15*((AK333)-$BD$7)/$BD$8+$BF$16</f>
        <v/>
      </c>
      <c r="AR333" s="51">
        <f>1/(1+EXP(-AQ333))</f>
        <v/>
      </c>
      <c r="AS333" s="52">
        <f>$BG$14*((AJ333)-$BD$5)/$BD$6+$BG$15*((AK333)-$BD$7)/$BD$8+$BG$16</f>
        <v/>
      </c>
      <c r="AT333" s="51">
        <f>1/(1+EXP(-AS333))</f>
        <v/>
      </c>
      <c r="AU333" s="52">
        <f>$BH$14*((AJ333)-$BD$5)/$BD$6+$BH$15*((AK333)-$BD$7)/$BD$8+$BH$16</f>
        <v/>
      </c>
      <c r="AV333" s="51">
        <f>1/(1+EXP(-AU333))</f>
        <v/>
      </c>
      <c r="AW333" s="52">
        <f>$BI$14*((AJ333)-$BD$5)/$BD$6+$BI$15*((AK333)-$BD$7)/$BD$8+$BI$16</f>
        <v/>
      </c>
      <c r="AX333" s="51">
        <f>1/(1+EXP(-AW333))</f>
        <v/>
      </c>
      <c r="AY333" s="52">
        <f>$BJ$14*((AJ333)-$BD$5)/$BD$6+$BJ$15*((AK333)-$BD$7)/$BD$8+$BJ$16</f>
        <v/>
      </c>
      <c r="AZ333" s="51">
        <f>1/(1+EXP(-AY333))</f>
        <v/>
      </c>
      <c r="BA333" s="52">
        <f>$BK$14*((AJ333)-$BD$5)/$BD$6+$BK$15*((AK333)-$BD$7)/$BD$8+$BK$16</f>
        <v/>
      </c>
      <c r="BB333" s="51">
        <f>1/(1+EXP(-BA333))</f>
        <v/>
      </c>
    </row>
    <row r="334" ht="15" customHeight="1" s="35">
      <c r="A334" s="48">
        <f>'4_Seq_Features'!A332</f>
        <v/>
      </c>
      <c r="B334" s="55">
        <f>'4_Seq_Features'!F332</f>
        <v/>
      </c>
      <c r="C334" s="48">
        <f>'4_Seq_Features'!E332</f>
        <v/>
      </c>
      <c r="D334" s="52">
        <f>$U$12*((B334)-$U$5)/$U$6+$U$13</f>
        <v/>
      </c>
      <c r="E334" s="51">
        <f>1/(1+EXP(-D334))</f>
        <v/>
      </c>
      <c r="F334" s="52">
        <f>$V$12*((B334)-$U$5)/$U$6+$V$13</f>
        <v/>
      </c>
      <c r="G334" s="51">
        <f>1/(1+EXP(-F334))</f>
        <v/>
      </c>
      <c r="H334" s="52">
        <f>$W$12*((B334)-$U$5)/$U$6+$W$13</f>
        <v/>
      </c>
      <c r="I334" s="51">
        <f>1/(1+EXP(-H334))</f>
        <v/>
      </c>
      <c r="J334" s="52">
        <f>$X$12*((B334)-$U$5)/$U$6+$X$13</f>
        <v/>
      </c>
      <c r="K334" s="51">
        <f>1/(1+EXP(-J334))</f>
        <v/>
      </c>
      <c r="L334" s="52">
        <f>$Y$12*((B334)-$U$5)/$U$6+$Y$13</f>
        <v/>
      </c>
      <c r="M334" s="51">
        <f>1/(1+EXP(-L334))</f>
        <v/>
      </c>
      <c r="N334" s="52">
        <f>$Z$12*((B334)-$U$5)/$U$6+$Z$13</f>
        <v/>
      </c>
      <c r="O334" s="51">
        <f>1/(1+EXP(-N334))</f>
        <v/>
      </c>
      <c r="P334" s="52">
        <f>$AA$12*((B334)-$U$5)/$U$6+$AA$13</f>
        <v/>
      </c>
      <c r="Q334" s="51">
        <f>1/(1+EXP(-P334))</f>
        <v/>
      </c>
      <c r="R334" s="52">
        <f>$AB$12*((B334)-$U$5)/$U$6+$AB$13</f>
        <v/>
      </c>
      <c r="S334" s="51">
        <f>1/(1+EXP(-R334))</f>
        <v/>
      </c>
      <c r="AI334" s="48">
        <f>'4_Seq_Features'!A332</f>
        <v/>
      </c>
      <c r="AJ334" s="55">
        <f>'4_Seq_Features'!G332</f>
        <v/>
      </c>
      <c r="AK334" s="55">
        <f>'4_Seq_Features'!H332</f>
        <v/>
      </c>
      <c r="AL334" s="48">
        <f>'4_Seq_Features'!E332</f>
        <v/>
      </c>
      <c r="AM334" s="52">
        <f>$BD$14*((AJ334)-$BD$5)/$BD$6+$BD$15*((AK334)-$BD$7)/$BD$8+$BD$16</f>
        <v/>
      </c>
      <c r="AN334" s="51">
        <f>1/(1+EXP(-AM334))</f>
        <v/>
      </c>
      <c r="AO334" s="52">
        <f>$BE$14*((AJ334)-$BD$5)/$BD$6+$BE$15*((AK334)-$BD$7)/$BD$8+$BE$16</f>
        <v/>
      </c>
      <c r="AP334" s="51">
        <f>1/(1+EXP(-AO334))</f>
        <v/>
      </c>
      <c r="AQ334" s="52">
        <f>$BF$14*((AJ334)-$BD$5)/$BD$6+$BF$15*((AK334)-$BD$7)/$BD$8+$BF$16</f>
        <v/>
      </c>
      <c r="AR334" s="51">
        <f>1/(1+EXP(-AQ334))</f>
        <v/>
      </c>
      <c r="AS334" s="52">
        <f>$BG$14*((AJ334)-$BD$5)/$BD$6+$BG$15*((AK334)-$BD$7)/$BD$8+$BG$16</f>
        <v/>
      </c>
      <c r="AT334" s="51">
        <f>1/(1+EXP(-AS334))</f>
        <v/>
      </c>
      <c r="AU334" s="52">
        <f>$BH$14*((AJ334)-$BD$5)/$BD$6+$BH$15*((AK334)-$BD$7)/$BD$8+$BH$16</f>
        <v/>
      </c>
      <c r="AV334" s="51">
        <f>1/(1+EXP(-AU334))</f>
        <v/>
      </c>
      <c r="AW334" s="52">
        <f>$BI$14*((AJ334)-$BD$5)/$BD$6+$BI$15*((AK334)-$BD$7)/$BD$8+$BI$16</f>
        <v/>
      </c>
      <c r="AX334" s="51">
        <f>1/(1+EXP(-AW334))</f>
        <v/>
      </c>
      <c r="AY334" s="52">
        <f>$BJ$14*((AJ334)-$BD$5)/$BD$6+$BJ$15*((AK334)-$BD$7)/$BD$8+$BJ$16</f>
        <v/>
      </c>
      <c r="AZ334" s="51">
        <f>1/(1+EXP(-AY334))</f>
        <v/>
      </c>
      <c r="BA334" s="52">
        <f>$BK$14*((AJ334)-$BD$5)/$BD$6+$BK$15*((AK334)-$BD$7)/$BD$8+$BK$16</f>
        <v/>
      </c>
      <c r="BB334" s="51">
        <f>1/(1+EXP(-BA334))</f>
        <v/>
      </c>
    </row>
    <row r="335" ht="15" customHeight="1" s="35">
      <c r="A335" s="48">
        <f>'4_Seq_Features'!A333</f>
        <v/>
      </c>
      <c r="B335" s="55">
        <f>'4_Seq_Features'!F333</f>
        <v/>
      </c>
      <c r="C335" s="48">
        <f>'4_Seq_Features'!E333</f>
        <v/>
      </c>
      <c r="D335" s="52">
        <f>$U$12*((B335)-$U$5)/$U$6+$U$13</f>
        <v/>
      </c>
      <c r="E335" s="51">
        <f>1/(1+EXP(-D335))</f>
        <v/>
      </c>
      <c r="F335" s="52">
        <f>$V$12*((B335)-$U$5)/$U$6+$V$13</f>
        <v/>
      </c>
      <c r="G335" s="51">
        <f>1/(1+EXP(-F335))</f>
        <v/>
      </c>
      <c r="H335" s="52">
        <f>$W$12*((B335)-$U$5)/$U$6+$W$13</f>
        <v/>
      </c>
      <c r="I335" s="51">
        <f>1/(1+EXP(-H335))</f>
        <v/>
      </c>
      <c r="J335" s="52">
        <f>$X$12*((B335)-$U$5)/$U$6+$X$13</f>
        <v/>
      </c>
      <c r="K335" s="51">
        <f>1/(1+EXP(-J335))</f>
        <v/>
      </c>
      <c r="L335" s="52">
        <f>$Y$12*((B335)-$U$5)/$U$6+$Y$13</f>
        <v/>
      </c>
      <c r="M335" s="51">
        <f>1/(1+EXP(-L335))</f>
        <v/>
      </c>
      <c r="N335" s="52">
        <f>$Z$12*((B335)-$U$5)/$U$6+$Z$13</f>
        <v/>
      </c>
      <c r="O335" s="51">
        <f>1/(1+EXP(-N335))</f>
        <v/>
      </c>
      <c r="P335" s="52">
        <f>$AA$12*((B335)-$U$5)/$U$6+$AA$13</f>
        <v/>
      </c>
      <c r="Q335" s="51">
        <f>1/(1+EXP(-P335))</f>
        <v/>
      </c>
      <c r="R335" s="52">
        <f>$AB$12*((B335)-$U$5)/$U$6+$AB$13</f>
        <v/>
      </c>
      <c r="S335" s="51">
        <f>1/(1+EXP(-R335))</f>
        <v/>
      </c>
      <c r="AI335" s="48">
        <f>'4_Seq_Features'!A333</f>
        <v/>
      </c>
      <c r="AJ335" s="55">
        <f>'4_Seq_Features'!G333</f>
        <v/>
      </c>
      <c r="AK335" s="55">
        <f>'4_Seq_Features'!H333</f>
        <v/>
      </c>
      <c r="AL335" s="48">
        <f>'4_Seq_Features'!E333</f>
        <v/>
      </c>
      <c r="AM335" s="52">
        <f>$BD$14*((AJ335)-$BD$5)/$BD$6+$BD$15*((AK335)-$BD$7)/$BD$8+$BD$16</f>
        <v/>
      </c>
      <c r="AN335" s="51">
        <f>1/(1+EXP(-AM335))</f>
        <v/>
      </c>
      <c r="AO335" s="52">
        <f>$BE$14*((AJ335)-$BD$5)/$BD$6+$BE$15*((AK335)-$BD$7)/$BD$8+$BE$16</f>
        <v/>
      </c>
      <c r="AP335" s="51">
        <f>1/(1+EXP(-AO335))</f>
        <v/>
      </c>
      <c r="AQ335" s="52">
        <f>$BF$14*((AJ335)-$BD$5)/$BD$6+$BF$15*((AK335)-$BD$7)/$BD$8+$BF$16</f>
        <v/>
      </c>
      <c r="AR335" s="51">
        <f>1/(1+EXP(-AQ335))</f>
        <v/>
      </c>
      <c r="AS335" s="52">
        <f>$BG$14*((AJ335)-$BD$5)/$BD$6+$BG$15*((AK335)-$BD$7)/$BD$8+$BG$16</f>
        <v/>
      </c>
      <c r="AT335" s="51">
        <f>1/(1+EXP(-AS335))</f>
        <v/>
      </c>
      <c r="AU335" s="52">
        <f>$BH$14*((AJ335)-$BD$5)/$BD$6+$BH$15*((AK335)-$BD$7)/$BD$8+$BH$16</f>
        <v/>
      </c>
      <c r="AV335" s="51">
        <f>1/(1+EXP(-AU335))</f>
        <v/>
      </c>
      <c r="AW335" s="52">
        <f>$BI$14*((AJ335)-$BD$5)/$BD$6+$BI$15*((AK335)-$BD$7)/$BD$8+$BI$16</f>
        <v/>
      </c>
      <c r="AX335" s="51">
        <f>1/(1+EXP(-AW335))</f>
        <v/>
      </c>
      <c r="AY335" s="52">
        <f>$BJ$14*((AJ335)-$BD$5)/$BD$6+$BJ$15*((AK335)-$BD$7)/$BD$8+$BJ$16</f>
        <v/>
      </c>
      <c r="AZ335" s="51">
        <f>1/(1+EXP(-AY335))</f>
        <v/>
      </c>
      <c r="BA335" s="52">
        <f>$BK$14*((AJ335)-$BD$5)/$BD$6+$BK$15*((AK335)-$BD$7)/$BD$8+$BK$16</f>
        <v/>
      </c>
      <c r="BB335" s="51">
        <f>1/(1+EXP(-BA335))</f>
        <v/>
      </c>
    </row>
    <row r="336" ht="15" customHeight="1" s="35">
      <c r="A336" s="48">
        <f>'4_Seq_Features'!A334</f>
        <v/>
      </c>
      <c r="B336" s="55">
        <f>'4_Seq_Features'!F334</f>
        <v/>
      </c>
      <c r="C336" s="48">
        <f>'4_Seq_Features'!E334</f>
        <v/>
      </c>
      <c r="D336" s="52">
        <f>$U$12*((B336)-$U$5)/$U$6+$U$13</f>
        <v/>
      </c>
      <c r="E336" s="51">
        <f>1/(1+EXP(-D336))</f>
        <v/>
      </c>
      <c r="F336" s="52">
        <f>$V$12*((B336)-$U$5)/$U$6+$V$13</f>
        <v/>
      </c>
      <c r="G336" s="51">
        <f>1/(1+EXP(-F336))</f>
        <v/>
      </c>
      <c r="H336" s="52">
        <f>$W$12*((B336)-$U$5)/$U$6+$W$13</f>
        <v/>
      </c>
      <c r="I336" s="51">
        <f>1/(1+EXP(-H336))</f>
        <v/>
      </c>
      <c r="J336" s="52">
        <f>$X$12*((B336)-$U$5)/$U$6+$X$13</f>
        <v/>
      </c>
      <c r="K336" s="51">
        <f>1/(1+EXP(-J336))</f>
        <v/>
      </c>
      <c r="L336" s="52">
        <f>$Y$12*((B336)-$U$5)/$U$6+$Y$13</f>
        <v/>
      </c>
      <c r="M336" s="51">
        <f>1/(1+EXP(-L336))</f>
        <v/>
      </c>
      <c r="N336" s="52">
        <f>$Z$12*((B336)-$U$5)/$U$6+$Z$13</f>
        <v/>
      </c>
      <c r="O336" s="51">
        <f>1/(1+EXP(-N336))</f>
        <v/>
      </c>
      <c r="P336" s="52">
        <f>$AA$12*((B336)-$U$5)/$U$6+$AA$13</f>
        <v/>
      </c>
      <c r="Q336" s="51">
        <f>1/(1+EXP(-P336))</f>
        <v/>
      </c>
      <c r="R336" s="52">
        <f>$AB$12*((B336)-$U$5)/$U$6+$AB$13</f>
        <v/>
      </c>
      <c r="S336" s="51">
        <f>1/(1+EXP(-R336))</f>
        <v/>
      </c>
      <c r="AI336" s="48">
        <f>'4_Seq_Features'!A334</f>
        <v/>
      </c>
      <c r="AJ336" s="55">
        <f>'4_Seq_Features'!G334</f>
        <v/>
      </c>
      <c r="AK336" s="55">
        <f>'4_Seq_Features'!H334</f>
        <v/>
      </c>
      <c r="AL336" s="48">
        <f>'4_Seq_Features'!E334</f>
        <v/>
      </c>
      <c r="AM336" s="52">
        <f>$BD$14*((AJ336)-$BD$5)/$BD$6+$BD$15*((AK336)-$BD$7)/$BD$8+$BD$16</f>
        <v/>
      </c>
      <c r="AN336" s="51">
        <f>1/(1+EXP(-AM336))</f>
        <v/>
      </c>
      <c r="AO336" s="52">
        <f>$BE$14*((AJ336)-$BD$5)/$BD$6+$BE$15*((AK336)-$BD$7)/$BD$8+$BE$16</f>
        <v/>
      </c>
      <c r="AP336" s="51">
        <f>1/(1+EXP(-AO336))</f>
        <v/>
      </c>
      <c r="AQ336" s="52">
        <f>$BF$14*((AJ336)-$BD$5)/$BD$6+$BF$15*((AK336)-$BD$7)/$BD$8+$BF$16</f>
        <v/>
      </c>
      <c r="AR336" s="51">
        <f>1/(1+EXP(-AQ336))</f>
        <v/>
      </c>
      <c r="AS336" s="52">
        <f>$BG$14*((AJ336)-$BD$5)/$BD$6+$BG$15*((AK336)-$BD$7)/$BD$8+$BG$16</f>
        <v/>
      </c>
      <c r="AT336" s="51">
        <f>1/(1+EXP(-AS336))</f>
        <v/>
      </c>
      <c r="AU336" s="52">
        <f>$BH$14*((AJ336)-$BD$5)/$BD$6+$BH$15*((AK336)-$BD$7)/$BD$8+$BH$16</f>
        <v/>
      </c>
      <c r="AV336" s="51">
        <f>1/(1+EXP(-AU336))</f>
        <v/>
      </c>
      <c r="AW336" s="52">
        <f>$BI$14*((AJ336)-$BD$5)/$BD$6+$BI$15*((AK336)-$BD$7)/$BD$8+$BI$16</f>
        <v/>
      </c>
      <c r="AX336" s="51">
        <f>1/(1+EXP(-AW336))</f>
        <v/>
      </c>
      <c r="AY336" s="52">
        <f>$BJ$14*((AJ336)-$BD$5)/$BD$6+$BJ$15*((AK336)-$BD$7)/$BD$8+$BJ$16</f>
        <v/>
      </c>
      <c r="AZ336" s="51">
        <f>1/(1+EXP(-AY336))</f>
        <v/>
      </c>
      <c r="BA336" s="52">
        <f>$BK$14*((AJ336)-$BD$5)/$BD$6+$BK$15*((AK336)-$BD$7)/$BD$8+$BK$16</f>
        <v/>
      </c>
      <c r="BB336" s="51">
        <f>1/(1+EXP(-BA336))</f>
        <v/>
      </c>
    </row>
    <row r="337" ht="15" customHeight="1" s="35">
      <c r="A337" s="48">
        <f>'4_Seq_Features'!A335</f>
        <v/>
      </c>
      <c r="B337" s="55">
        <f>'4_Seq_Features'!F335</f>
        <v/>
      </c>
      <c r="C337" s="48">
        <f>'4_Seq_Features'!E335</f>
        <v/>
      </c>
      <c r="D337" s="52">
        <f>$U$12*((B337)-$U$5)/$U$6+$U$13</f>
        <v/>
      </c>
      <c r="E337" s="51">
        <f>1/(1+EXP(-D337))</f>
        <v/>
      </c>
      <c r="F337" s="52">
        <f>$V$12*((B337)-$U$5)/$U$6+$V$13</f>
        <v/>
      </c>
      <c r="G337" s="51">
        <f>1/(1+EXP(-F337))</f>
        <v/>
      </c>
      <c r="H337" s="52">
        <f>$W$12*((B337)-$U$5)/$U$6+$W$13</f>
        <v/>
      </c>
      <c r="I337" s="51">
        <f>1/(1+EXP(-H337))</f>
        <v/>
      </c>
      <c r="J337" s="52">
        <f>$X$12*((B337)-$U$5)/$U$6+$X$13</f>
        <v/>
      </c>
      <c r="K337" s="51">
        <f>1/(1+EXP(-J337))</f>
        <v/>
      </c>
      <c r="L337" s="52">
        <f>$Y$12*((B337)-$U$5)/$U$6+$Y$13</f>
        <v/>
      </c>
      <c r="M337" s="51">
        <f>1/(1+EXP(-L337))</f>
        <v/>
      </c>
      <c r="N337" s="52">
        <f>$Z$12*((B337)-$U$5)/$U$6+$Z$13</f>
        <v/>
      </c>
      <c r="O337" s="51">
        <f>1/(1+EXP(-N337))</f>
        <v/>
      </c>
      <c r="P337" s="52">
        <f>$AA$12*((B337)-$U$5)/$U$6+$AA$13</f>
        <v/>
      </c>
      <c r="Q337" s="51">
        <f>1/(1+EXP(-P337))</f>
        <v/>
      </c>
      <c r="R337" s="52">
        <f>$AB$12*((B337)-$U$5)/$U$6+$AB$13</f>
        <v/>
      </c>
      <c r="S337" s="51">
        <f>1/(1+EXP(-R337))</f>
        <v/>
      </c>
      <c r="AI337" s="48">
        <f>'4_Seq_Features'!A335</f>
        <v/>
      </c>
      <c r="AJ337" s="55">
        <f>'4_Seq_Features'!G335</f>
        <v/>
      </c>
      <c r="AK337" s="55">
        <f>'4_Seq_Features'!H335</f>
        <v/>
      </c>
      <c r="AL337" s="48">
        <f>'4_Seq_Features'!E335</f>
        <v/>
      </c>
      <c r="AM337" s="52">
        <f>$BD$14*((AJ337)-$BD$5)/$BD$6+$BD$15*((AK337)-$BD$7)/$BD$8+$BD$16</f>
        <v/>
      </c>
      <c r="AN337" s="51">
        <f>1/(1+EXP(-AM337))</f>
        <v/>
      </c>
      <c r="AO337" s="52">
        <f>$BE$14*((AJ337)-$BD$5)/$BD$6+$BE$15*((AK337)-$BD$7)/$BD$8+$BE$16</f>
        <v/>
      </c>
      <c r="AP337" s="51">
        <f>1/(1+EXP(-AO337))</f>
        <v/>
      </c>
      <c r="AQ337" s="52">
        <f>$BF$14*((AJ337)-$BD$5)/$BD$6+$BF$15*((AK337)-$BD$7)/$BD$8+$BF$16</f>
        <v/>
      </c>
      <c r="AR337" s="51">
        <f>1/(1+EXP(-AQ337))</f>
        <v/>
      </c>
      <c r="AS337" s="52">
        <f>$BG$14*((AJ337)-$BD$5)/$BD$6+$BG$15*((AK337)-$BD$7)/$BD$8+$BG$16</f>
        <v/>
      </c>
      <c r="AT337" s="51">
        <f>1/(1+EXP(-AS337))</f>
        <v/>
      </c>
      <c r="AU337" s="52">
        <f>$BH$14*((AJ337)-$BD$5)/$BD$6+$BH$15*((AK337)-$BD$7)/$BD$8+$BH$16</f>
        <v/>
      </c>
      <c r="AV337" s="51">
        <f>1/(1+EXP(-AU337))</f>
        <v/>
      </c>
      <c r="AW337" s="52">
        <f>$BI$14*((AJ337)-$BD$5)/$BD$6+$BI$15*((AK337)-$BD$7)/$BD$8+$BI$16</f>
        <v/>
      </c>
      <c r="AX337" s="51">
        <f>1/(1+EXP(-AW337))</f>
        <v/>
      </c>
      <c r="AY337" s="52">
        <f>$BJ$14*((AJ337)-$BD$5)/$BD$6+$BJ$15*((AK337)-$BD$7)/$BD$8+$BJ$16</f>
        <v/>
      </c>
      <c r="AZ337" s="51">
        <f>1/(1+EXP(-AY337))</f>
        <v/>
      </c>
      <c r="BA337" s="52">
        <f>$BK$14*((AJ337)-$BD$5)/$BD$6+$BK$15*((AK337)-$BD$7)/$BD$8+$BK$16</f>
        <v/>
      </c>
      <c r="BB337" s="51">
        <f>1/(1+EXP(-BA337))</f>
        <v/>
      </c>
    </row>
    <row r="338" ht="15" customHeight="1" s="35">
      <c r="A338" s="48">
        <f>'4_Seq_Features'!A336</f>
        <v/>
      </c>
      <c r="B338" s="55">
        <f>'4_Seq_Features'!F336</f>
        <v/>
      </c>
      <c r="C338" s="48">
        <f>'4_Seq_Features'!E336</f>
        <v/>
      </c>
      <c r="D338" s="52">
        <f>$U$12*((B338)-$U$5)/$U$6+$U$13</f>
        <v/>
      </c>
      <c r="E338" s="51">
        <f>1/(1+EXP(-D338))</f>
        <v/>
      </c>
      <c r="F338" s="52">
        <f>$V$12*((B338)-$U$5)/$U$6+$V$13</f>
        <v/>
      </c>
      <c r="G338" s="51">
        <f>1/(1+EXP(-F338))</f>
        <v/>
      </c>
      <c r="H338" s="52">
        <f>$W$12*((B338)-$U$5)/$U$6+$W$13</f>
        <v/>
      </c>
      <c r="I338" s="51">
        <f>1/(1+EXP(-H338))</f>
        <v/>
      </c>
      <c r="J338" s="52">
        <f>$X$12*((B338)-$U$5)/$U$6+$X$13</f>
        <v/>
      </c>
      <c r="K338" s="51">
        <f>1/(1+EXP(-J338))</f>
        <v/>
      </c>
      <c r="L338" s="52">
        <f>$Y$12*((B338)-$U$5)/$U$6+$Y$13</f>
        <v/>
      </c>
      <c r="M338" s="51">
        <f>1/(1+EXP(-L338))</f>
        <v/>
      </c>
      <c r="N338" s="52">
        <f>$Z$12*((B338)-$U$5)/$U$6+$Z$13</f>
        <v/>
      </c>
      <c r="O338" s="51">
        <f>1/(1+EXP(-N338))</f>
        <v/>
      </c>
      <c r="P338" s="52">
        <f>$AA$12*((B338)-$U$5)/$U$6+$AA$13</f>
        <v/>
      </c>
      <c r="Q338" s="51">
        <f>1/(1+EXP(-P338))</f>
        <v/>
      </c>
      <c r="R338" s="52">
        <f>$AB$12*((B338)-$U$5)/$U$6+$AB$13</f>
        <v/>
      </c>
      <c r="S338" s="51">
        <f>1/(1+EXP(-R338))</f>
        <v/>
      </c>
      <c r="AI338" s="48">
        <f>'4_Seq_Features'!A336</f>
        <v/>
      </c>
      <c r="AJ338" s="55">
        <f>'4_Seq_Features'!G336</f>
        <v/>
      </c>
      <c r="AK338" s="55">
        <f>'4_Seq_Features'!H336</f>
        <v/>
      </c>
      <c r="AL338" s="48">
        <f>'4_Seq_Features'!E336</f>
        <v/>
      </c>
      <c r="AM338" s="52">
        <f>$BD$14*((AJ338)-$BD$5)/$BD$6+$BD$15*((AK338)-$BD$7)/$BD$8+$BD$16</f>
        <v/>
      </c>
      <c r="AN338" s="51">
        <f>1/(1+EXP(-AM338))</f>
        <v/>
      </c>
      <c r="AO338" s="52">
        <f>$BE$14*((AJ338)-$BD$5)/$BD$6+$BE$15*((AK338)-$BD$7)/$BD$8+$BE$16</f>
        <v/>
      </c>
      <c r="AP338" s="51">
        <f>1/(1+EXP(-AO338))</f>
        <v/>
      </c>
      <c r="AQ338" s="52">
        <f>$BF$14*((AJ338)-$BD$5)/$BD$6+$BF$15*((AK338)-$BD$7)/$BD$8+$BF$16</f>
        <v/>
      </c>
      <c r="AR338" s="51">
        <f>1/(1+EXP(-AQ338))</f>
        <v/>
      </c>
      <c r="AS338" s="52">
        <f>$BG$14*((AJ338)-$BD$5)/$BD$6+$BG$15*((AK338)-$BD$7)/$BD$8+$BG$16</f>
        <v/>
      </c>
      <c r="AT338" s="51">
        <f>1/(1+EXP(-AS338))</f>
        <v/>
      </c>
      <c r="AU338" s="52">
        <f>$BH$14*((AJ338)-$BD$5)/$BD$6+$BH$15*((AK338)-$BD$7)/$BD$8+$BH$16</f>
        <v/>
      </c>
      <c r="AV338" s="51">
        <f>1/(1+EXP(-AU338))</f>
        <v/>
      </c>
      <c r="AW338" s="52">
        <f>$BI$14*((AJ338)-$BD$5)/$BD$6+$BI$15*((AK338)-$BD$7)/$BD$8+$BI$16</f>
        <v/>
      </c>
      <c r="AX338" s="51">
        <f>1/(1+EXP(-AW338))</f>
        <v/>
      </c>
      <c r="AY338" s="52">
        <f>$BJ$14*((AJ338)-$BD$5)/$BD$6+$BJ$15*((AK338)-$BD$7)/$BD$8+$BJ$16</f>
        <v/>
      </c>
      <c r="AZ338" s="51">
        <f>1/(1+EXP(-AY338))</f>
        <v/>
      </c>
      <c r="BA338" s="52">
        <f>$BK$14*((AJ338)-$BD$5)/$BD$6+$BK$15*((AK338)-$BD$7)/$BD$8+$BK$16</f>
        <v/>
      </c>
      <c r="BB338" s="51">
        <f>1/(1+EXP(-BA338))</f>
        <v/>
      </c>
    </row>
    <row r="339" ht="15" customHeight="1" s="35">
      <c r="A339" s="48">
        <f>'4_Seq_Features'!A337</f>
        <v/>
      </c>
      <c r="B339" s="55">
        <f>'4_Seq_Features'!F337</f>
        <v/>
      </c>
      <c r="C339" s="48">
        <f>'4_Seq_Features'!E337</f>
        <v/>
      </c>
      <c r="D339" s="52">
        <f>$U$12*((B339)-$U$5)/$U$6+$U$13</f>
        <v/>
      </c>
      <c r="E339" s="51">
        <f>1/(1+EXP(-D339))</f>
        <v/>
      </c>
      <c r="F339" s="52">
        <f>$V$12*((B339)-$U$5)/$U$6+$V$13</f>
        <v/>
      </c>
      <c r="G339" s="51">
        <f>1/(1+EXP(-F339))</f>
        <v/>
      </c>
      <c r="H339" s="52">
        <f>$W$12*((B339)-$U$5)/$U$6+$W$13</f>
        <v/>
      </c>
      <c r="I339" s="51">
        <f>1/(1+EXP(-H339))</f>
        <v/>
      </c>
      <c r="J339" s="52">
        <f>$X$12*((B339)-$U$5)/$U$6+$X$13</f>
        <v/>
      </c>
      <c r="K339" s="51">
        <f>1/(1+EXP(-J339))</f>
        <v/>
      </c>
      <c r="L339" s="52">
        <f>$Y$12*((B339)-$U$5)/$U$6+$Y$13</f>
        <v/>
      </c>
      <c r="M339" s="51">
        <f>1/(1+EXP(-L339))</f>
        <v/>
      </c>
      <c r="N339" s="52">
        <f>$Z$12*((B339)-$U$5)/$U$6+$Z$13</f>
        <v/>
      </c>
      <c r="O339" s="51">
        <f>1/(1+EXP(-N339))</f>
        <v/>
      </c>
      <c r="P339" s="52">
        <f>$AA$12*((B339)-$U$5)/$U$6+$AA$13</f>
        <v/>
      </c>
      <c r="Q339" s="51">
        <f>1/(1+EXP(-P339))</f>
        <v/>
      </c>
      <c r="R339" s="52">
        <f>$AB$12*((B339)-$U$5)/$U$6+$AB$13</f>
        <v/>
      </c>
      <c r="S339" s="51">
        <f>1/(1+EXP(-R339))</f>
        <v/>
      </c>
      <c r="AI339" s="48">
        <f>'4_Seq_Features'!A337</f>
        <v/>
      </c>
      <c r="AJ339" s="55">
        <f>'4_Seq_Features'!G337</f>
        <v/>
      </c>
      <c r="AK339" s="55">
        <f>'4_Seq_Features'!H337</f>
        <v/>
      </c>
      <c r="AL339" s="48">
        <f>'4_Seq_Features'!E337</f>
        <v/>
      </c>
      <c r="AM339" s="52">
        <f>$BD$14*((AJ339)-$BD$5)/$BD$6+$BD$15*((AK339)-$BD$7)/$BD$8+$BD$16</f>
        <v/>
      </c>
      <c r="AN339" s="51">
        <f>1/(1+EXP(-AM339))</f>
        <v/>
      </c>
      <c r="AO339" s="52">
        <f>$BE$14*((AJ339)-$BD$5)/$BD$6+$BE$15*((AK339)-$BD$7)/$BD$8+$BE$16</f>
        <v/>
      </c>
      <c r="AP339" s="51">
        <f>1/(1+EXP(-AO339))</f>
        <v/>
      </c>
      <c r="AQ339" s="52">
        <f>$BF$14*((AJ339)-$BD$5)/$BD$6+$BF$15*((AK339)-$BD$7)/$BD$8+$BF$16</f>
        <v/>
      </c>
      <c r="AR339" s="51">
        <f>1/(1+EXP(-AQ339))</f>
        <v/>
      </c>
      <c r="AS339" s="52">
        <f>$BG$14*((AJ339)-$BD$5)/$BD$6+$BG$15*((AK339)-$BD$7)/$BD$8+$BG$16</f>
        <v/>
      </c>
      <c r="AT339" s="51">
        <f>1/(1+EXP(-AS339))</f>
        <v/>
      </c>
      <c r="AU339" s="52">
        <f>$BH$14*((AJ339)-$BD$5)/$BD$6+$BH$15*((AK339)-$BD$7)/$BD$8+$BH$16</f>
        <v/>
      </c>
      <c r="AV339" s="51">
        <f>1/(1+EXP(-AU339))</f>
        <v/>
      </c>
      <c r="AW339" s="52">
        <f>$BI$14*((AJ339)-$BD$5)/$BD$6+$BI$15*((AK339)-$BD$7)/$BD$8+$BI$16</f>
        <v/>
      </c>
      <c r="AX339" s="51">
        <f>1/(1+EXP(-AW339))</f>
        <v/>
      </c>
      <c r="AY339" s="52">
        <f>$BJ$14*((AJ339)-$BD$5)/$BD$6+$BJ$15*((AK339)-$BD$7)/$BD$8+$BJ$16</f>
        <v/>
      </c>
      <c r="AZ339" s="51">
        <f>1/(1+EXP(-AY339))</f>
        <v/>
      </c>
      <c r="BA339" s="52">
        <f>$BK$14*((AJ339)-$BD$5)/$BD$6+$BK$15*((AK339)-$BD$7)/$BD$8+$BK$16</f>
        <v/>
      </c>
      <c r="BB339" s="51">
        <f>1/(1+EXP(-BA339))</f>
        <v/>
      </c>
    </row>
    <row r="340" ht="15" customHeight="1" s="35">
      <c r="A340" s="48">
        <f>'4_Seq_Features'!A338</f>
        <v/>
      </c>
      <c r="B340" s="55">
        <f>'4_Seq_Features'!F338</f>
        <v/>
      </c>
      <c r="C340" s="48">
        <f>'4_Seq_Features'!E338</f>
        <v/>
      </c>
      <c r="D340" s="52">
        <f>$U$12*((B340)-$U$5)/$U$6+$U$13</f>
        <v/>
      </c>
      <c r="E340" s="51">
        <f>1/(1+EXP(-D340))</f>
        <v/>
      </c>
      <c r="F340" s="52">
        <f>$V$12*((B340)-$U$5)/$U$6+$V$13</f>
        <v/>
      </c>
      <c r="G340" s="51">
        <f>1/(1+EXP(-F340))</f>
        <v/>
      </c>
      <c r="H340" s="52">
        <f>$W$12*((B340)-$U$5)/$U$6+$W$13</f>
        <v/>
      </c>
      <c r="I340" s="51">
        <f>1/(1+EXP(-H340))</f>
        <v/>
      </c>
      <c r="J340" s="52">
        <f>$X$12*((B340)-$U$5)/$U$6+$X$13</f>
        <v/>
      </c>
      <c r="K340" s="51">
        <f>1/(1+EXP(-J340))</f>
        <v/>
      </c>
      <c r="L340" s="52">
        <f>$Y$12*((B340)-$U$5)/$U$6+$Y$13</f>
        <v/>
      </c>
      <c r="M340" s="51">
        <f>1/(1+EXP(-L340))</f>
        <v/>
      </c>
      <c r="N340" s="52">
        <f>$Z$12*((B340)-$U$5)/$U$6+$Z$13</f>
        <v/>
      </c>
      <c r="O340" s="51">
        <f>1/(1+EXP(-N340))</f>
        <v/>
      </c>
      <c r="P340" s="52">
        <f>$AA$12*((B340)-$U$5)/$U$6+$AA$13</f>
        <v/>
      </c>
      <c r="Q340" s="51">
        <f>1/(1+EXP(-P340))</f>
        <v/>
      </c>
      <c r="R340" s="52">
        <f>$AB$12*((B340)-$U$5)/$U$6+$AB$13</f>
        <v/>
      </c>
      <c r="S340" s="51">
        <f>1/(1+EXP(-R340))</f>
        <v/>
      </c>
      <c r="AI340" s="48">
        <f>'4_Seq_Features'!A338</f>
        <v/>
      </c>
      <c r="AJ340" s="55">
        <f>'4_Seq_Features'!G338</f>
        <v/>
      </c>
      <c r="AK340" s="55">
        <f>'4_Seq_Features'!H338</f>
        <v/>
      </c>
      <c r="AL340" s="48">
        <f>'4_Seq_Features'!E338</f>
        <v/>
      </c>
      <c r="AM340" s="52">
        <f>$BD$14*((AJ340)-$BD$5)/$BD$6+$BD$15*((AK340)-$BD$7)/$BD$8+$BD$16</f>
        <v/>
      </c>
      <c r="AN340" s="51">
        <f>1/(1+EXP(-AM340))</f>
        <v/>
      </c>
      <c r="AO340" s="52">
        <f>$BE$14*((AJ340)-$BD$5)/$BD$6+$BE$15*((AK340)-$BD$7)/$BD$8+$BE$16</f>
        <v/>
      </c>
      <c r="AP340" s="51">
        <f>1/(1+EXP(-AO340))</f>
        <v/>
      </c>
      <c r="AQ340" s="52">
        <f>$BF$14*((AJ340)-$BD$5)/$BD$6+$BF$15*((AK340)-$BD$7)/$BD$8+$BF$16</f>
        <v/>
      </c>
      <c r="AR340" s="51">
        <f>1/(1+EXP(-AQ340))</f>
        <v/>
      </c>
      <c r="AS340" s="52">
        <f>$BG$14*((AJ340)-$BD$5)/$BD$6+$BG$15*((AK340)-$BD$7)/$BD$8+$BG$16</f>
        <v/>
      </c>
      <c r="AT340" s="51">
        <f>1/(1+EXP(-AS340))</f>
        <v/>
      </c>
      <c r="AU340" s="52">
        <f>$BH$14*((AJ340)-$BD$5)/$BD$6+$BH$15*((AK340)-$BD$7)/$BD$8+$BH$16</f>
        <v/>
      </c>
      <c r="AV340" s="51">
        <f>1/(1+EXP(-AU340))</f>
        <v/>
      </c>
      <c r="AW340" s="52">
        <f>$BI$14*((AJ340)-$BD$5)/$BD$6+$BI$15*((AK340)-$BD$7)/$BD$8+$BI$16</f>
        <v/>
      </c>
      <c r="AX340" s="51">
        <f>1/(1+EXP(-AW340))</f>
        <v/>
      </c>
      <c r="AY340" s="52">
        <f>$BJ$14*((AJ340)-$BD$5)/$BD$6+$BJ$15*((AK340)-$BD$7)/$BD$8+$BJ$16</f>
        <v/>
      </c>
      <c r="AZ340" s="51">
        <f>1/(1+EXP(-AY340))</f>
        <v/>
      </c>
      <c r="BA340" s="52">
        <f>$BK$14*((AJ340)-$BD$5)/$BD$6+$BK$15*((AK340)-$BD$7)/$BD$8+$BK$16</f>
        <v/>
      </c>
      <c r="BB340" s="51">
        <f>1/(1+EXP(-BA340))</f>
        <v/>
      </c>
    </row>
    <row r="341" ht="15" customHeight="1" s="35">
      <c r="A341" s="48">
        <f>'4_Seq_Features'!A339</f>
        <v/>
      </c>
      <c r="B341" s="55">
        <f>'4_Seq_Features'!F339</f>
        <v/>
      </c>
      <c r="C341" s="48">
        <f>'4_Seq_Features'!E339</f>
        <v/>
      </c>
      <c r="D341" s="52">
        <f>$U$12*((B341)-$U$5)/$U$6+$U$13</f>
        <v/>
      </c>
      <c r="E341" s="51">
        <f>1/(1+EXP(-D341))</f>
        <v/>
      </c>
      <c r="F341" s="52">
        <f>$V$12*((B341)-$U$5)/$U$6+$V$13</f>
        <v/>
      </c>
      <c r="G341" s="51">
        <f>1/(1+EXP(-F341))</f>
        <v/>
      </c>
      <c r="H341" s="52">
        <f>$W$12*((B341)-$U$5)/$U$6+$W$13</f>
        <v/>
      </c>
      <c r="I341" s="51">
        <f>1/(1+EXP(-H341))</f>
        <v/>
      </c>
      <c r="J341" s="52">
        <f>$X$12*((B341)-$U$5)/$U$6+$X$13</f>
        <v/>
      </c>
      <c r="K341" s="51">
        <f>1/(1+EXP(-J341))</f>
        <v/>
      </c>
      <c r="L341" s="52">
        <f>$Y$12*((B341)-$U$5)/$U$6+$Y$13</f>
        <v/>
      </c>
      <c r="M341" s="51">
        <f>1/(1+EXP(-L341))</f>
        <v/>
      </c>
      <c r="N341" s="52">
        <f>$Z$12*((B341)-$U$5)/$U$6+$Z$13</f>
        <v/>
      </c>
      <c r="O341" s="51">
        <f>1/(1+EXP(-N341))</f>
        <v/>
      </c>
      <c r="P341" s="52">
        <f>$AA$12*((B341)-$U$5)/$U$6+$AA$13</f>
        <v/>
      </c>
      <c r="Q341" s="51">
        <f>1/(1+EXP(-P341))</f>
        <v/>
      </c>
      <c r="R341" s="52">
        <f>$AB$12*((B341)-$U$5)/$U$6+$AB$13</f>
        <v/>
      </c>
      <c r="S341" s="51">
        <f>1/(1+EXP(-R341))</f>
        <v/>
      </c>
      <c r="AI341" s="48">
        <f>'4_Seq_Features'!A339</f>
        <v/>
      </c>
      <c r="AJ341" s="55">
        <f>'4_Seq_Features'!G339</f>
        <v/>
      </c>
      <c r="AK341" s="55">
        <f>'4_Seq_Features'!H339</f>
        <v/>
      </c>
      <c r="AL341" s="48">
        <f>'4_Seq_Features'!E339</f>
        <v/>
      </c>
      <c r="AM341" s="52">
        <f>$BD$14*((AJ341)-$BD$5)/$BD$6+$BD$15*((AK341)-$BD$7)/$BD$8+$BD$16</f>
        <v/>
      </c>
      <c r="AN341" s="51">
        <f>1/(1+EXP(-AM341))</f>
        <v/>
      </c>
      <c r="AO341" s="52">
        <f>$BE$14*((AJ341)-$BD$5)/$BD$6+$BE$15*((AK341)-$BD$7)/$BD$8+$BE$16</f>
        <v/>
      </c>
      <c r="AP341" s="51">
        <f>1/(1+EXP(-AO341))</f>
        <v/>
      </c>
      <c r="AQ341" s="52">
        <f>$BF$14*((AJ341)-$BD$5)/$BD$6+$BF$15*((AK341)-$BD$7)/$BD$8+$BF$16</f>
        <v/>
      </c>
      <c r="AR341" s="51">
        <f>1/(1+EXP(-AQ341))</f>
        <v/>
      </c>
      <c r="AS341" s="52">
        <f>$BG$14*((AJ341)-$BD$5)/$BD$6+$BG$15*((AK341)-$BD$7)/$BD$8+$BG$16</f>
        <v/>
      </c>
      <c r="AT341" s="51">
        <f>1/(1+EXP(-AS341))</f>
        <v/>
      </c>
      <c r="AU341" s="52">
        <f>$BH$14*((AJ341)-$BD$5)/$BD$6+$BH$15*((AK341)-$BD$7)/$BD$8+$BH$16</f>
        <v/>
      </c>
      <c r="AV341" s="51">
        <f>1/(1+EXP(-AU341))</f>
        <v/>
      </c>
      <c r="AW341" s="52">
        <f>$BI$14*((AJ341)-$BD$5)/$BD$6+$BI$15*((AK341)-$BD$7)/$BD$8+$BI$16</f>
        <v/>
      </c>
      <c r="AX341" s="51">
        <f>1/(1+EXP(-AW341))</f>
        <v/>
      </c>
      <c r="AY341" s="52">
        <f>$BJ$14*((AJ341)-$BD$5)/$BD$6+$BJ$15*((AK341)-$BD$7)/$BD$8+$BJ$16</f>
        <v/>
      </c>
      <c r="AZ341" s="51">
        <f>1/(1+EXP(-AY341))</f>
        <v/>
      </c>
      <c r="BA341" s="52">
        <f>$BK$14*((AJ341)-$BD$5)/$BD$6+$BK$15*((AK341)-$BD$7)/$BD$8+$BK$16</f>
        <v/>
      </c>
      <c r="BB341" s="51">
        <f>1/(1+EXP(-BA341))</f>
        <v/>
      </c>
    </row>
    <row r="342" ht="15" customHeight="1" s="35">
      <c r="A342" s="48">
        <f>'4_Seq_Features'!A340</f>
        <v/>
      </c>
      <c r="B342" s="55">
        <f>'4_Seq_Features'!F340</f>
        <v/>
      </c>
      <c r="C342" s="48">
        <f>'4_Seq_Features'!E340</f>
        <v/>
      </c>
      <c r="D342" s="52">
        <f>$U$12*((B342)-$U$5)/$U$6+$U$13</f>
        <v/>
      </c>
      <c r="E342" s="51">
        <f>1/(1+EXP(-D342))</f>
        <v/>
      </c>
      <c r="F342" s="52">
        <f>$V$12*((B342)-$U$5)/$U$6+$V$13</f>
        <v/>
      </c>
      <c r="G342" s="51">
        <f>1/(1+EXP(-F342))</f>
        <v/>
      </c>
      <c r="H342" s="52">
        <f>$W$12*((B342)-$U$5)/$U$6+$W$13</f>
        <v/>
      </c>
      <c r="I342" s="51">
        <f>1/(1+EXP(-H342))</f>
        <v/>
      </c>
      <c r="J342" s="52">
        <f>$X$12*((B342)-$U$5)/$U$6+$X$13</f>
        <v/>
      </c>
      <c r="K342" s="51">
        <f>1/(1+EXP(-J342))</f>
        <v/>
      </c>
      <c r="L342" s="52">
        <f>$Y$12*((B342)-$U$5)/$U$6+$Y$13</f>
        <v/>
      </c>
      <c r="M342" s="51">
        <f>1/(1+EXP(-L342))</f>
        <v/>
      </c>
      <c r="N342" s="52">
        <f>$Z$12*((B342)-$U$5)/$U$6+$Z$13</f>
        <v/>
      </c>
      <c r="O342" s="51">
        <f>1/(1+EXP(-N342))</f>
        <v/>
      </c>
      <c r="P342" s="52">
        <f>$AA$12*((B342)-$U$5)/$U$6+$AA$13</f>
        <v/>
      </c>
      <c r="Q342" s="51">
        <f>1/(1+EXP(-P342))</f>
        <v/>
      </c>
      <c r="R342" s="52">
        <f>$AB$12*((B342)-$U$5)/$U$6+$AB$13</f>
        <v/>
      </c>
      <c r="S342" s="51">
        <f>1/(1+EXP(-R342))</f>
        <v/>
      </c>
      <c r="AI342" s="48">
        <f>'4_Seq_Features'!A340</f>
        <v/>
      </c>
      <c r="AJ342" s="55">
        <f>'4_Seq_Features'!G340</f>
        <v/>
      </c>
      <c r="AK342" s="55">
        <f>'4_Seq_Features'!H340</f>
        <v/>
      </c>
      <c r="AL342" s="48">
        <f>'4_Seq_Features'!E340</f>
        <v/>
      </c>
      <c r="AM342" s="52">
        <f>$BD$14*((AJ342)-$BD$5)/$BD$6+$BD$15*((AK342)-$BD$7)/$BD$8+$BD$16</f>
        <v/>
      </c>
      <c r="AN342" s="51">
        <f>1/(1+EXP(-AM342))</f>
        <v/>
      </c>
      <c r="AO342" s="52">
        <f>$BE$14*((AJ342)-$BD$5)/$BD$6+$BE$15*((AK342)-$BD$7)/$BD$8+$BE$16</f>
        <v/>
      </c>
      <c r="AP342" s="51">
        <f>1/(1+EXP(-AO342))</f>
        <v/>
      </c>
      <c r="AQ342" s="52">
        <f>$BF$14*((AJ342)-$BD$5)/$BD$6+$BF$15*((AK342)-$BD$7)/$BD$8+$BF$16</f>
        <v/>
      </c>
      <c r="AR342" s="51">
        <f>1/(1+EXP(-AQ342))</f>
        <v/>
      </c>
      <c r="AS342" s="52">
        <f>$BG$14*((AJ342)-$BD$5)/$BD$6+$BG$15*((AK342)-$BD$7)/$BD$8+$BG$16</f>
        <v/>
      </c>
      <c r="AT342" s="51">
        <f>1/(1+EXP(-AS342))</f>
        <v/>
      </c>
      <c r="AU342" s="52">
        <f>$BH$14*((AJ342)-$BD$5)/$BD$6+$BH$15*((AK342)-$BD$7)/$BD$8+$BH$16</f>
        <v/>
      </c>
      <c r="AV342" s="51">
        <f>1/(1+EXP(-AU342))</f>
        <v/>
      </c>
      <c r="AW342" s="52">
        <f>$BI$14*((AJ342)-$BD$5)/$BD$6+$BI$15*((AK342)-$BD$7)/$BD$8+$BI$16</f>
        <v/>
      </c>
      <c r="AX342" s="51">
        <f>1/(1+EXP(-AW342))</f>
        <v/>
      </c>
      <c r="AY342" s="52">
        <f>$BJ$14*((AJ342)-$BD$5)/$BD$6+$BJ$15*((AK342)-$BD$7)/$BD$8+$BJ$16</f>
        <v/>
      </c>
      <c r="AZ342" s="51">
        <f>1/(1+EXP(-AY342))</f>
        <v/>
      </c>
      <c r="BA342" s="52">
        <f>$BK$14*((AJ342)-$BD$5)/$BD$6+$BK$15*((AK342)-$BD$7)/$BD$8+$BK$16</f>
        <v/>
      </c>
      <c r="BB342" s="51">
        <f>1/(1+EXP(-BA342))</f>
        <v/>
      </c>
    </row>
    <row r="343" ht="15" customHeight="1" s="35">
      <c r="A343" s="48">
        <f>'4_Seq_Features'!A341</f>
        <v/>
      </c>
      <c r="B343" s="55">
        <f>'4_Seq_Features'!F341</f>
        <v/>
      </c>
      <c r="C343" s="48">
        <f>'4_Seq_Features'!E341</f>
        <v/>
      </c>
      <c r="D343" s="52">
        <f>$U$12*((B343)-$U$5)/$U$6+$U$13</f>
        <v/>
      </c>
      <c r="E343" s="51">
        <f>1/(1+EXP(-D343))</f>
        <v/>
      </c>
      <c r="F343" s="52">
        <f>$V$12*((B343)-$U$5)/$U$6+$V$13</f>
        <v/>
      </c>
      <c r="G343" s="51">
        <f>1/(1+EXP(-F343))</f>
        <v/>
      </c>
      <c r="H343" s="52">
        <f>$W$12*((B343)-$U$5)/$U$6+$W$13</f>
        <v/>
      </c>
      <c r="I343" s="51">
        <f>1/(1+EXP(-H343))</f>
        <v/>
      </c>
      <c r="J343" s="52">
        <f>$X$12*((B343)-$U$5)/$U$6+$X$13</f>
        <v/>
      </c>
      <c r="K343" s="51">
        <f>1/(1+EXP(-J343))</f>
        <v/>
      </c>
      <c r="L343" s="52">
        <f>$Y$12*((B343)-$U$5)/$U$6+$Y$13</f>
        <v/>
      </c>
      <c r="M343" s="51">
        <f>1/(1+EXP(-L343))</f>
        <v/>
      </c>
      <c r="N343" s="52">
        <f>$Z$12*((B343)-$U$5)/$U$6+$Z$13</f>
        <v/>
      </c>
      <c r="O343" s="51">
        <f>1/(1+EXP(-N343))</f>
        <v/>
      </c>
      <c r="P343" s="52">
        <f>$AA$12*((B343)-$U$5)/$U$6+$AA$13</f>
        <v/>
      </c>
      <c r="Q343" s="51">
        <f>1/(1+EXP(-P343))</f>
        <v/>
      </c>
      <c r="R343" s="52">
        <f>$AB$12*((B343)-$U$5)/$U$6+$AB$13</f>
        <v/>
      </c>
      <c r="S343" s="51">
        <f>1/(1+EXP(-R343))</f>
        <v/>
      </c>
      <c r="AI343" s="48">
        <f>'4_Seq_Features'!A341</f>
        <v/>
      </c>
      <c r="AJ343" s="55">
        <f>'4_Seq_Features'!G341</f>
        <v/>
      </c>
      <c r="AK343" s="55">
        <f>'4_Seq_Features'!H341</f>
        <v/>
      </c>
      <c r="AL343" s="48">
        <f>'4_Seq_Features'!E341</f>
        <v/>
      </c>
      <c r="AM343" s="52">
        <f>$BD$14*((AJ343)-$BD$5)/$BD$6+$BD$15*((AK343)-$BD$7)/$BD$8+$BD$16</f>
        <v/>
      </c>
      <c r="AN343" s="51">
        <f>1/(1+EXP(-AM343))</f>
        <v/>
      </c>
      <c r="AO343" s="52">
        <f>$BE$14*((AJ343)-$BD$5)/$BD$6+$BE$15*((AK343)-$BD$7)/$BD$8+$BE$16</f>
        <v/>
      </c>
      <c r="AP343" s="51">
        <f>1/(1+EXP(-AO343))</f>
        <v/>
      </c>
      <c r="AQ343" s="52">
        <f>$BF$14*((AJ343)-$BD$5)/$BD$6+$BF$15*((AK343)-$BD$7)/$BD$8+$BF$16</f>
        <v/>
      </c>
      <c r="AR343" s="51">
        <f>1/(1+EXP(-AQ343))</f>
        <v/>
      </c>
      <c r="AS343" s="52">
        <f>$BG$14*((AJ343)-$BD$5)/$BD$6+$BG$15*((AK343)-$BD$7)/$BD$8+$BG$16</f>
        <v/>
      </c>
      <c r="AT343" s="51">
        <f>1/(1+EXP(-AS343))</f>
        <v/>
      </c>
      <c r="AU343" s="52">
        <f>$BH$14*((AJ343)-$BD$5)/$BD$6+$BH$15*((AK343)-$BD$7)/$BD$8+$BH$16</f>
        <v/>
      </c>
      <c r="AV343" s="51">
        <f>1/(1+EXP(-AU343))</f>
        <v/>
      </c>
      <c r="AW343" s="52">
        <f>$BI$14*((AJ343)-$BD$5)/$BD$6+$BI$15*((AK343)-$BD$7)/$BD$8+$BI$16</f>
        <v/>
      </c>
      <c r="AX343" s="51">
        <f>1/(1+EXP(-AW343))</f>
        <v/>
      </c>
      <c r="AY343" s="52">
        <f>$BJ$14*((AJ343)-$BD$5)/$BD$6+$BJ$15*((AK343)-$BD$7)/$BD$8+$BJ$16</f>
        <v/>
      </c>
      <c r="AZ343" s="51">
        <f>1/(1+EXP(-AY343))</f>
        <v/>
      </c>
      <c r="BA343" s="52">
        <f>$BK$14*((AJ343)-$BD$5)/$BD$6+$BK$15*((AK343)-$BD$7)/$BD$8+$BK$16</f>
        <v/>
      </c>
      <c r="BB343" s="51">
        <f>1/(1+EXP(-BA343))</f>
        <v/>
      </c>
    </row>
    <row r="344" ht="15" customHeight="1" s="35">
      <c r="A344" s="48">
        <f>'4_Seq_Features'!A342</f>
        <v/>
      </c>
      <c r="B344" s="55">
        <f>'4_Seq_Features'!F342</f>
        <v/>
      </c>
      <c r="C344" s="48">
        <f>'4_Seq_Features'!E342</f>
        <v/>
      </c>
      <c r="D344" s="52">
        <f>$U$12*((B344)-$U$5)/$U$6+$U$13</f>
        <v/>
      </c>
      <c r="E344" s="51">
        <f>1/(1+EXP(-D344))</f>
        <v/>
      </c>
      <c r="F344" s="52">
        <f>$V$12*((B344)-$U$5)/$U$6+$V$13</f>
        <v/>
      </c>
      <c r="G344" s="51">
        <f>1/(1+EXP(-F344))</f>
        <v/>
      </c>
      <c r="H344" s="52">
        <f>$W$12*((B344)-$U$5)/$U$6+$W$13</f>
        <v/>
      </c>
      <c r="I344" s="51">
        <f>1/(1+EXP(-H344))</f>
        <v/>
      </c>
      <c r="J344" s="52">
        <f>$X$12*((B344)-$U$5)/$U$6+$X$13</f>
        <v/>
      </c>
      <c r="K344" s="51">
        <f>1/(1+EXP(-J344))</f>
        <v/>
      </c>
      <c r="L344" s="52">
        <f>$Y$12*((B344)-$U$5)/$U$6+$Y$13</f>
        <v/>
      </c>
      <c r="M344" s="51">
        <f>1/(1+EXP(-L344))</f>
        <v/>
      </c>
      <c r="N344" s="52">
        <f>$Z$12*((B344)-$U$5)/$U$6+$Z$13</f>
        <v/>
      </c>
      <c r="O344" s="51">
        <f>1/(1+EXP(-N344))</f>
        <v/>
      </c>
      <c r="P344" s="52">
        <f>$AA$12*((B344)-$U$5)/$U$6+$AA$13</f>
        <v/>
      </c>
      <c r="Q344" s="51">
        <f>1/(1+EXP(-P344))</f>
        <v/>
      </c>
      <c r="R344" s="52">
        <f>$AB$12*((B344)-$U$5)/$U$6+$AB$13</f>
        <v/>
      </c>
      <c r="S344" s="51">
        <f>1/(1+EXP(-R344))</f>
        <v/>
      </c>
      <c r="AI344" s="48">
        <f>'4_Seq_Features'!A342</f>
        <v/>
      </c>
      <c r="AJ344" s="55">
        <f>'4_Seq_Features'!G342</f>
        <v/>
      </c>
      <c r="AK344" s="55">
        <f>'4_Seq_Features'!H342</f>
        <v/>
      </c>
      <c r="AL344" s="48">
        <f>'4_Seq_Features'!E342</f>
        <v/>
      </c>
      <c r="AM344" s="52">
        <f>$BD$14*((AJ344)-$BD$5)/$BD$6+$BD$15*((AK344)-$BD$7)/$BD$8+$BD$16</f>
        <v/>
      </c>
      <c r="AN344" s="51">
        <f>1/(1+EXP(-AM344))</f>
        <v/>
      </c>
      <c r="AO344" s="52">
        <f>$BE$14*((AJ344)-$BD$5)/$BD$6+$BE$15*((AK344)-$BD$7)/$BD$8+$BE$16</f>
        <v/>
      </c>
      <c r="AP344" s="51">
        <f>1/(1+EXP(-AO344))</f>
        <v/>
      </c>
      <c r="AQ344" s="52">
        <f>$BF$14*((AJ344)-$BD$5)/$BD$6+$BF$15*((AK344)-$BD$7)/$BD$8+$BF$16</f>
        <v/>
      </c>
      <c r="AR344" s="51">
        <f>1/(1+EXP(-AQ344))</f>
        <v/>
      </c>
      <c r="AS344" s="52">
        <f>$BG$14*((AJ344)-$BD$5)/$BD$6+$BG$15*((AK344)-$BD$7)/$BD$8+$BG$16</f>
        <v/>
      </c>
      <c r="AT344" s="51">
        <f>1/(1+EXP(-AS344))</f>
        <v/>
      </c>
      <c r="AU344" s="52">
        <f>$BH$14*((AJ344)-$BD$5)/$BD$6+$BH$15*((AK344)-$BD$7)/$BD$8+$BH$16</f>
        <v/>
      </c>
      <c r="AV344" s="51">
        <f>1/(1+EXP(-AU344))</f>
        <v/>
      </c>
      <c r="AW344" s="52">
        <f>$BI$14*((AJ344)-$BD$5)/$BD$6+$BI$15*((AK344)-$BD$7)/$BD$8+$BI$16</f>
        <v/>
      </c>
      <c r="AX344" s="51">
        <f>1/(1+EXP(-AW344))</f>
        <v/>
      </c>
      <c r="AY344" s="52">
        <f>$BJ$14*((AJ344)-$BD$5)/$BD$6+$BJ$15*((AK344)-$BD$7)/$BD$8+$BJ$16</f>
        <v/>
      </c>
      <c r="AZ344" s="51">
        <f>1/(1+EXP(-AY344))</f>
        <v/>
      </c>
      <c r="BA344" s="52">
        <f>$BK$14*((AJ344)-$BD$5)/$BD$6+$BK$15*((AK344)-$BD$7)/$BD$8+$BK$16</f>
        <v/>
      </c>
      <c r="BB344" s="51">
        <f>1/(1+EXP(-BA344))</f>
        <v/>
      </c>
    </row>
    <row r="345" ht="15" customHeight="1" s="35">
      <c r="A345" s="48">
        <f>'4_Seq_Features'!A343</f>
        <v/>
      </c>
      <c r="B345" s="55">
        <f>'4_Seq_Features'!F343</f>
        <v/>
      </c>
      <c r="C345" s="48">
        <f>'4_Seq_Features'!E343</f>
        <v/>
      </c>
      <c r="D345" s="52">
        <f>$U$12*((B345)-$U$5)/$U$6+$U$13</f>
        <v/>
      </c>
      <c r="E345" s="51">
        <f>1/(1+EXP(-D345))</f>
        <v/>
      </c>
      <c r="F345" s="52">
        <f>$V$12*((B345)-$U$5)/$U$6+$V$13</f>
        <v/>
      </c>
      <c r="G345" s="51">
        <f>1/(1+EXP(-F345))</f>
        <v/>
      </c>
      <c r="H345" s="52">
        <f>$W$12*((B345)-$U$5)/$U$6+$W$13</f>
        <v/>
      </c>
      <c r="I345" s="51">
        <f>1/(1+EXP(-H345))</f>
        <v/>
      </c>
      <c r="J345" s="52">
        <f>$X$12*((B345)-$U$5)/$U$6+$X$13</f>
        <v/>
      </c>
      <c r="K345" s="51">
        <f>1/(1+EXP(-J345))</f>
        <v/>
      </c>
      <c r="L345" s="52">
        <f>$Y$12*((B345)-$U$5)/$U$6+$Y$13</f>
        <v/>
      </c>
      <c r="M345" s="51">
        <f>1/(1+EXP(-L345))</f>
        <v/>
      </c>
      <c r="N345" s="52">
        <f>$Z$12*((B345)-$U$5)/$U$6+$Z$13</f>
        <v/>
      </c>
      <c r="O345" s="51">
        <f>1/(1+EXP(-N345))</f>
        <v/>
      </c>
      <c r="P345" s="52">
        <f>$AA$12*((B345)-$U$5)/$U$6+$AA$13</f>
        <v/>
      </c>
      <c r="Q345" s="51">
        <f>1/(1+EXP(-P345))</f>
        <v/>
      </c>
      <c r="R345" s="52">
        <f>$AB$12*((B345)-$U$5)/$U$6+$AB$13</f>
        <v/>
      </c>
      <c r="S345" s="51">
        <f>1/(1+EXP(-R345))</f>
        <v/>
      </c>
      <c r="AI345" s="48">
        <f>'4_Seq_Features'!A343</f>
        <v/>
      </c>
      <c r="AJ345" s="55">
        <f>'4_Seq_Features'!G343</f>
        <v/>
      </c>
      <c r="AK345" s="55">
        <f>'4_Seq_Features'!H343</f>
        <v/>
      </c>
      <c r="AL345" s="48">
        <f>'4_Seq_Features'!E343</f>
        <v/>
      </c>
      <c r="AM345" s="52">
        <f>$BD$14*((AJ345)-$BD$5)/$BD$6+$BD$15*((AK345)-$BD$7)/$BD$8+$BD$16</f>
        <v/>
      </c>
      <c r="AN345" s="51">
        <f>1/(1+EXP(-AM345))</f>
        <v/>
      </c>
      <c r="AO345" s="52">
        <f>$BE$14*((AJ345)-$BD$5)/$BD$6+$BE$15*((AK345)-$BD$7)/$BD$8+$BE$16</f>
        <v/>
      </c>
      <c r="AP345" s="51">
        <f>1/(1+EXP(-AO345))</f>
        <v/>
      </c>
      <c r="AQ345" s="52">
        <f>$BF$14*((AJ345)-$BD$5)/$BD$6+$BF$15*((AK345)-$BD$7)/$BD$8+$BF$16</f>
        <v/>
      </c>
      <c r="AR345" s="51">
        <f>1/(1+EXP(-AQ345))</f>
        <v/>
      </c>
      <c r="AS345" s="52">
        <f>$BG$14*((AJ345)-$BD$5)/$BD$6+$BG$15*((AK345)-$BD$7)/$BD$8+$BG$16</f>
        <v/>
      </c>
      <c r="AT345" s="51">
        <f>1/(1+EXP(-AS345))</f>
        <v/>
      </c>
      <c r="AU345" s="52">
        <f>$BH$14*((AJ345)-$BD$5)/$BD$6+$BH$15*((AK345)-$BD$7)/$BD$8+$BH$16</f>
        <v/>
      </c>
      <c r="AV345" s="51">
        <f>1/(1+EXP(-AU345))</f>
        <v/>
      </c>
      <c r="AW345" s="52">
        <f>$BI$14*((AJ345)-$BD$5)/$BD$6+$BI$15*((AK345)-$BD$7)/$BD$8+$BI$16</f>
        <v/>
      </c>
      <c r="AX345" s="51">
        <f>1/(1+EXP(-AW345))</f>
        <v/>
      </c>
      <c r="AY345" s="52">
        <f>$BJ$14*((AJ345)-$BD$5)/$BD$6+$BJ$15*((AK345)-$BD$7)/$BD$8+$BJ$16</f>
        <v/>
      </c>
      <c r="AZ345" s="51">
        <f>1/(1+EXP(-AY345))</f>
        <v/>
      </c>
      <c r="BA345" s="52">
        <f>$BK$14*((AJ345)-$BD$5)/$BD$6+$BK$15*((AK345)-$BD$7)/$BD$8+$BK$16</f>
        <v/>
      </c>
      <c r="BB345" s="51">
        <f>1/(1+EXP(-BA345))</f>
        <v/>
      </c>
    </row>
    <row r="346" ht="15" customHeight="1" s="35">
      <c r="A346" s="48">
        <f>'4_Seq_Features'!A344</f>
        <v/>
      </c>
      <c r="B346" s="55">
        <f>'4_Seq_Features'!F344</f>
        <v/>
      </c>
      <c r="C346" s="48">
        <f>'4_Seq_Features'!E344</f>
        <v/>
      </c>
      <c r="D346" s="52">
        <f>$U$12*((B346)-$U$5)/$U$6+$U$13</f>
        <v/>
      </c>
      <c r="E346" s="51">
        <f>1/(1+EXP(-D346))</f>
        <v/>
      </c>
      <c r="F346" s="52">
        <f>$V$12*((B346)-$U$5)/$U$6+$V$13</f>
        <v/>
      </c>
      <c r="G346" s="51">
        <f>1/(1+EXP(-F346))</f>
        <v/>
      </c>
      <c r="H346" s="52">
        <f>$W$12*((B346)-$U$5)/$U$6+$W$13</f>
        <v/>
      </c>
      <c r="I346" s="51">
        <f>1/(1+EXP(-H346))</f>
        <v/>
      </c>
      <c r="J346" s="52">
        <f>$X$12*((B346)-$U$5)/$U$6+$X$13</f>
        <v/>
      </c>
      <c r="K346" s="51">
        <f>1/(1+EXP(-J346))</f>
        <v/>
      </c>
      <c r="L346" s="52">
        <f>$Y$12*((B346)-$U$5)/$U$6+$Y$13</f>
        <v/>
      </c>
      <c r="M346" s="51">
        <f>1/(1+EXP(-L346))</f>
        <v/>
      </c>
      <c r="N346" s="52">
        <f>$Z$12*((B346)-$U$5)/$U$6+$Z$13</f>
        <v/>
      </c>
      <c r="O346" s="51">
        <f>1/(1+EXP(-N346))</f>
        <v/>
      </c>
      <c r="P346" s="52">
        <f>$AA$12*((B346)-$U$5)/$U$6+$AA$13</f>
        <v/>
      </c>
      <c r="Q346" s="51">
        <f>1/(1+EXP(-P346))</f>
        <v/>
      </c>
      <c r="R346" s="52">
        <f>$AB$12*((B346)-$U$5)/$U$6+$AB$13</f>
        <v/>
      </c>
      <c r="S346" s="51">
        <f>1/(1+EXP(-R346))</f>
        <v/>
      </c>
      <c r="AI346" s="48">
        <f>'4_Seq_Features'!A344</f>
        <v/>
      </c>
      <c r="AJ346" s="55">
        <f>'4_Seq_Features'!G344</f>
        <v/>
      </c>
      <c r="AK346" s="55">
        <f>'4_Seq_Features'!H344</f>
        <v/>
      </c>
      <c r="AL346" s="48">
        <f>'4_Seq_Features'!E344</f>
        <v/>
      </c>
      <c r="AM346" s="52">
        <f>$BD$14*((AJ346)-$BD$5)/$BD$6+$BD$15*((AK346)-$BD$7)/$BD$8+$BD$16</f>
        <v/>
      </c>
      <c r="AN346" s="51">
        <f>1/(1+EXP(-AM346))</f>
        <v/>
      </c>
      <c r="AO346" s="52">
        <f>$BE$14*((AJ346)-$BD$5)/$BD$6+$BE$15*((AK346)-$BD$7)/$BD$8+$BE$16</f>
        <v/>
      </c>
      <c r="AP346" s="51">
        <f>1/(1+EXP(-AO346))</f>
        <v/>
      </c>
      <c r="AQ346" s="52">
        <f>$BF$14*((AJ346)-$BD$5)/$BD$6+$BF$15*((AK346)-$BD$7)/$BD$8+$BF$16</f>
        <v/>
      </c>
      <c r="AR346" s="51">
        <f>1/(1+EXP(-AQ346))</f>
        <v/>
      </c>
      <c r="AS346" s="52">
        <f>$BG$14*((AJ346)-$BD$5)/$BD$6+$BG$15*((AK346)-$BD$7)/$BD$8+$BG$16</f>
        <v/>
      </c>
      <c r="AT346" s="51">
        <f>1/(1+EXP(-AS346))</f>
        <v/>
      </c>
      <c r="AU346" s="52">
        <f>$BH$14*((AJ346)-$BD$5)/$BD$6+$BH$15*((AK346)-$BD$7)/$BD$8+$BH$16</f>
        <v/>
      </c>
      <c r="AV346" s="51">
        <f>1/(1+EXP(-AU346))</f>
        <v/>
      </c>
      <c r="AW346" s="52">
        <f>$BI$14*((AJ346)-$BD$5)/$BD$6+$BI$15*((AK346)-$BD$7)/$BD$8+$BI$16</f>
        <v/>
      </c>
      <c r="AX346" s="51">
        <f>1/(1+EXP(-AW346))</f>
        <v/>
      </c>
      <c r="AY346" s="52">
        <f>$BJ$14*((AJ346)-$BD$5)/$BD$6+$BJ$15*((AK346)-$BD$7)/$BD$8+$BJ$16</f>
        <v/>
      </c>
      <c r="AZ346" s="51">
        <f>1/(1+EXP(-AY346))</f>
        <v/>
      </c>
      <c r="BA346" s="52">
        <f>$BK$14*((AJ346)-$BD$5)/$BD$6+$BK$15*((AK346)-$BD$7)/$BD$8+$BK$16</f>
        <v/>
      </c>
      <c r="BB346" s="51">
        <f>1/(1+EXP(-BA346))</f>
        <v/>
      </c>
    </row>
    <row r="347" ht="15" customHeight="1" s="35">
      <c r="A347" s="48">
        <f>'4_Seq_Features'!A345</f>
        <v/>
      </c>
      <c r="B347" s="55">
        <f>'4_Seq_Features'!F345</f>
        <v/>
      </c>
      <c r="C347" s="48">
        <f>'4_Seq_Features'!E345</f>
        <v/>
      </c>
      <c r="D347" s="52">
        <f>$U$12*((B347)-$U$5)/$U$6+$U$13</f>
        <v/>
      </c>
      <c r="E347" s="51">
        <f>1/(1+EXP(-D347))</f>
        <v/>
      </c>
      <c r="F347" s="52">
        <f>$V$12*((B347)-$U$5)/$U$6+$V$13</f>
        <v/>
      </c>
      <c r="G347" s="51">
        <f>1/(1+EXP(-F347))</f>
        <v/>
      </c>
      <c r="H347" s="52">
        <f>$W$12*((B347)-$U$5)/$U$6+$W$13</f>
        <v/>
      </c>
      <c r="I347" s="51">
        <f>1/(1+EXP(-H347))</f>
        <v/>
      </c>
      <c r="J347" s="52">
        <f>$X$12*((B347)-$U$5)/$U$6+$X$13</f>
        <v/>
      </c>
      <c r="K347" s="51">
        <f>1/(1+EXP(-J347))</f>
        <v/>
      </c>
      <c r="L347" s="52">
        <f>$Y$12*((B347)-$U$5)/$U$6+$Y$13</f>
        <v/>
      </c>
      <c r="M347" s="51">
        <f>1/(1+EXP(-L347))</f>
        <v/>
      </c>
      <c r="N347" s="52">
        <f>$Z$12*((B347)-$U$5)/$U$6+$Z$13</f>
        <v/>
      </c>
      <c r="O347" s="51">
        <f>1/(1+EXP(-N347))</f>
        <v/>
      </c>
      <c r="P347" s="52">
        <f>$AA$12*((B347)-$U$5)/$U$6+$AA$13</f>
        <v/>
      </c>
      <c r="Q347" s="51">
        <f>1/(1+EXP(-P347))</f>
        <v/>
      </c>
      <c r="R347" s="52">
        <f>$AB$12*((B347)-$U$5)/$U$6+$AB$13</f>
        <v/>
      </c>
      <c r="S347" s="51">
        <f>1/(1+EXP(-R347))</f>
        <v/>
      </c>
      <c r="AI347" s="48">
        <f>'4_Seq_Features'!A345</f>
        <v/>
      </c>
      <c r="AJ347" s="55">
        <f>'4_Seq_Features'!G345</f>
        <v/>
      </c>
      <c r="AK347" s="55">
        <f>'4_Seq_Features'!H345</f>
        <v/>
      </c>
      <c r="AL347" s="48">
        <f>'4_Seq_Features'!E345</f>
        <v/>
      </c>
      <c r="AM347" s="52">
        <f>$BD$14*((AJ347)-$BD$5)/$BD$6+$BD$15*((AK347)-$BD$7)/$BD$8+$BD$16</f>
        <v/>
      </c>
      <c r="AN347" s="51">
        <f>1/(1+EXP(-AM347))</f>
        <v/>
      </c>
      <c r="AO347" s="52">
        <f>$BE$14*((AJ347)-$BD$5)/$BD$6+$BE$15*((AK347)-$BD$7)/$BD$8+$BE$16</f>
        <v/>
      </c>
      <c r="AP347" s="51">
        <f>1/(1+EXP(-AO347))</f>
        <v/>
      </c>
      <c r="AQ347" s="52">
        <f>$BF$14*((AJ347)-$BD$5)/$BD$6+$BF$15*((AK347)-$BD$7)/$BD$8+$BF$16</f>
        <v/>
      </c>
      <c r="AR347" s="51">
        <f>1/(1+EXP(-AQ347))</f>
        <v/>
      </c>
      <c r="AS347" s="52">
        <f>$BG$14*((AJ347)-$BD$5)/$BD$6+$BG$15*((AK347)-$BD$7)/$BD$8+$BG$16</f>
        <v/>
      </c>
      <c r="AT347" s="51">
        <f>1/(1+EXP(-AS347))</f>
        <v/>
      </c>
      <c r="AU347" s="52">
        <f>$BH$14*((AJ347)-$BD$5)/$BD$6+$BH$15*((AK347)-$BD$7)/$BD$8+$BH$16</f>
        <v/>
      </c>
      <c r="AV347" s="51">
        <f>1/(1+EXP(-AU347))</f>
        <v/>
      </c>
      <c r="AW347" s="52">
        <f>$BI$14*((AJ347)-$BD$5)/$BD$6+$BI$15*((AK347)-$BD$7)/$BD$8+$BI$16</f>
        <v/>
      </c>
      <c r="AX347" s="51">
        <f>1/(1+EXP(-AW347))</f>
        <v/>
      </c>
      <c r="AY347" s="52">
        <f>$BJ$14*((AJ347)-$BD$5)/$BD$6+$BJ$15*((AK347)-$BD$7)/$BD$8+$BJ$16</f>
        <v/>
      </c>
      <c r="AZ347" s="51">
        <f>1/(1+EXP(-AY347))</f>
        <v/>
      </c>
      <c r="BA347" s="52">
        <f>$BK$14*((AJ347)-$BD$5)/$BD$6+$BK$15*((AK347)-$BD$7)/$BD$8+$BK$16</f>
        <v/>
      </c>
      <c r="BB347" s="51">
        <f>1/(1+EXP(-BA347))</f>
        <v/>
      </c>
    </row>
    <row r="348" ht="15" customHeight="1" s="35">
      <c r="A348" s="48">
        <f>'4_Seq_Features'!A346</f>
        <v/>
      </c>
      <c r="B348" s="55">
        <f>'4_Seq_Features'!F346</f>
        <v/>
      </c>
      <c r="C348" s="48">
        <f>'4_Seq_Features'!E346</f>
        <v/>
      </c>
      <c r="D348" s="52">
        <f>$U$12*((B348)-$U$5)/$U$6+$U$13</f>
        <v/>
      </c>
      <c r="E348" s="51">
        <f>1/(1+EXP(-D348))</f>
        <v/>
      </c>
      <c r="F348" s="52">
        <f>$V$12*((B348)-$U$5)/$U$6+$V$13</f>
        <v/>
      </c>
      <c r="G348" s="51">
        <f>1/(1+EXP(-F348))</f>
        <v/>
      </c>
      <c r="H348" s="52">
        <f>$W$12*((B348)-$U$5)/$U$6+$W$13</f>
        <v/>
      </c>
      <c r="I348" s="51">
        <f>1/(1+EXP(-H348))</f>
        <v/>
      </c>
      <c r="J348" s="52">
        <f>$X$12*((B348)-$U$5)/$U$6+$X$13</f>
        <v/>
      </c>
      <c r="K348" s="51">
        <f>1/(1+EXP(-J348))</f>
        <v/>
      </c>
      <c r="L348" s="52">
        <f>$Y$12*((B348)-$U$5)/$U$6+$Y$13</f>
        <v/>
      </c>
      <c r="M348" s="51">
        <f>1/(1+EXP(-L348))</f>
        <v/>
      </c>
      <c r="N348" s="52">
        <f>$Z$12*((B348)-$U$5)/$U$6+$Z$13</f>
        <v/>
      </c>
      <c r="O348" s="51">
        <f>1/(1+EXP(-N348))</f>
        <v/>
      </c>
      <c r="P348" s="52">
        <f>$AA$12*((B348)-$U$5)/$U$6+$AA$13</f>
        <v/>
      </c>
      <c r="Q348" s="51">
        <f>1/(1+EXP(-P348))</f>
        <v/>
      </c>
      <c r="R348" s="52">
        <f>$AB$12*((B348)-$U$5)/$U$6+$AB$13</f>
        <v/>
      </c>
      <c r="S348" s="51">
        <f>1/(1+EXP(-R348))</f>
        <v/>
      </c>
      <c r="AI348" s="48">
        <f>'4_Seq_Features'!A346</f>
        <v/>
      </c>
      <c r="AJ348" s="55">
        <f>'4_Seq_Features'!G346</f>
        <v/>
      </c>
      <c r="AK348" s="55">
        <f>'4_Seq_Features'!H346</f>
        <v/>
      </c>
      <c r="AL348" s="48">
        <f>'4_Seq_Features'!E346</f>
        <v/>
      </c>
      <c r="AM348" s="52">
        <f>$BD$14*((AJ348)-$BD$5)/$BD$6+$BD$15*((AK348)-$BD$7)/$BD$8+$BD$16</f>
        <v/>
      </c>
      <c r="AN348" s="51">
        <f>1/(1+EXP(-AM348))</f>
        <v/>
      </c>
      <c r="AO348" s="52">
        <f>$BE$14*((AJ348)-$BD$5)/$BD$6+$BE$15*((AK348)-$BD$7)/$BD$8+$BE$16</f>
        <v/>
      </c>
      <c r="AP348" s="51">
        <f>1/(1+EXP(-AO348))</f>
        <v/>
      </c>
      <c r="AQ348" s="52">
        <f>$BF$14*((AJ348)-$BD$5)/$BD$6+$BF$15*((AK348)-$BD$7)/$BD$8+$BF$16</f>
        <v/>
      </c>
      <c r="AR348" s="51">
        <f>1/(1+EXP(-AQ348))</f>
        <v/>
      </c>
      <c r="AS348" s="52">
        <f>$BG$14*((AJ348)-$BD$5)/$BD$6+$BG$15*((AK348)-$BD$7)/$BD$8+$BG$16</f>
        <v/>
      </c>
      <c r="AT348" s="51">
        <f>1/(1+EXP(-AS348))</f>
        <v/>
      </c>
      <c r="AU348" s="52">
        <f>$BH$14*((AJ348)-$BD$5)/$BD$6+$BH$15*((AK348)-$BD$7)/$BD$8+$BH$16</f>
        <v/>
      </c>
      <c r="AV348" s="51">
        <f>1/(1+EXP(-AU348))</f>
        <v/>
      </c>
      <c r="AW348" s="52">
        <f>$BI$14*((AJ348)-$BD$5)/$BD$6+$BI$15*((AK348)-$BD$7)/$BD$8+$BI$16</f>
        <v/>
      </c>
      <c r="AX348" s="51">
        <f>1/(1+EXP(-AW348))</f>
        <v/>
      </c>
      <c r="AY348" s="52">
        <f>$BJ$14*((AJ348)-$BD$5)/$BD$6+$BJ$15*((AK348)-$BD$7)/$BD$8+$BJ$16</f>
        <v/>
      </c>
      <c r="AZ348" s="51">
        <f>1/(1+EXP(-AY348))</f>
        <v/>
      </c>
      <c r="BA348" s="52">
        <f>$BK$14*((AJ348)-$BD$5)/$BD$6+$BK$15*((AK348)-$BD$7)/$BD$8+$BK$16</f>
        <v/>
      </c>
      <c r="BB348" s="51">
        <f>1/(1+EXP(-BA348))</f>
        <v/>
      </c>
    </row>
    <row r="349" ht="15" customHeight="1" s="35">
      <c r="A349" s="48">
        <f>'4_Seq_Features'!A347</f>
        <v/>
      </c>
      <c r="B349" s="55">
        <f>'4_Seq_Features'!F347</f>
        <v/>
      </c>
      <c r="C349" s="48">
        <f>'4_Seq_Features'!E347</f>
        <v/>
      </c>
      <c r="D349" s="52">
        <f>$U$12*((B349)-$U$5)/$U$6+$U$13</f>
        <v/>
      </c>
      <c r="E349" s="51">
        <f>1/(1+EXP(-D349))</f>
        <v/>
      </c>
      <c r="F349" s="52">
        <f>$V$12*((B349)-$U$5)/$U$6+$V$13</f>
        <v/>
      </c>
      <c r="G349" s="51">
        <f>1/(1+EXP(-F349))</f>
        <v/>
      </c>
      <c r="H349" s="52">
        <f>$W$12*((B349)-$U$5)/$U$6+$W$13</f>
        <v/>
      </c>
      <c r="I349" s="51">
        <f>1/(1+EXP(-H349))</f>
        <v/>
      </c>
      <c r="J349" s="52">
        <f>$X$12*((B349)-$U$5)/$U$6+$X$13</f>
        <v/>
      </c>
      <c r="K349" s="51">
        <f>1/(1+EXP(-J349))</f>
        <v/>
      </c>
      <c r="L349" s="52">
        <f>$Y$12*((B349)-$U$5)/$U$6+$Y$13</f>
        <v/>
      </c>
      <c r="M349" s="51">
        <f>1/(1+EXP(-L349))</f>
        <v/>
      </c>
      <c r="N349" s="52">
        <f>$Z$12*((B349)-$U$5)/$U$6+$Z$13</f>
        <v/>
      </c>
      <c r="O349" s="51">
        <f>1/(1+EXP(-N349))</f>
        <v/>
      </c>
      <c r="P349" s="52">
        <f>$AA$12*((B349)-$U$5)/$U$6+$AA$13</f>
        <v/>
      </c>
      <c r="Q349" s="51">
        <f>1/(1+EXP(-P349))</f>
        <v/>
      </c>
      <c r="R349" s="52">
        <f>$AB$12*((B349)-$U$5)/$U$6+$AB$13</f>
        <v/>
      </c>
      <c r="S349" s="51">
        <f>1/(1+EXP(-R349))</f>
        <v/>
      </c>
      <c r="AI349" s="48">
        <f>'4_Seq_Features'!A347</f>
        <v/>
      </c>
      <c r="AJ349" s="55">
        <f>'4_Seq_Features'!G347</f>
        <v/>
      </c>
      <c r="AK349" s="55">
        <f>'4_Seq_Features'!H347</f>
        <v/>
      </c>
      <c r="AL349" s="48">
        <f>'4_Seq_Features'!E347</f>
        <v/>
      </c>
      <c r="AM349" s="52">
        <f>$BD$14*((AJ349)-$BD$5)/$BD$6+$BD$15*((AK349)-$BD$7)/$BD$8+$BD$16</f>
        <v/>
      </c>
      <c r="AN349" s="51">
        <f>1/(1+EXP(-AM349))</f>
        <v/>
      </c>
      <c r="AO349" s="52">
        <f>$BE$14*((AJ349)-$BD$5)/$BD$6+$BE$15*((AK349)-$BD$7)/$BD$8+$BE$16</f>
        <v/>
      </c>
      <c r="AP349" s="51">
        <f>1/(1+EXP(-AO349))</f>
        <v/>
      </c>
      <c r="AQ349" s="52">
        <f>$BF$14*((AJ349)-$BD$5)/$BD$6+$BF$15*((AK349)-$BD$7)/$BD$8+$BF$16</f>
        <v/>
      </c>
      <c r="AR349" s="51">
        <f>1/(1+EXP(-AQ349))</f>
        <v/>
      </c>
      <c r="AS349" s="52">
        <f>$BG$14*((AJ349)-$BD$5)/$BD$6+$BG$15*((AK349)-$BD$7)/$BD$8+$BG$16</f>
        <v/>
      </c>
      <c r="AT349" s="51">
        <f>1/(1+EXP(-AS349))</f>
        <v/>
      </c>
      <c r="AU349" s="52">
        <f>$BH$14*((AJ349)-$BD$5)/$BD$6+$BH$15*((AK349)-$BD$7)/$BD$8+$BH$16</f>
        <v/>
      </c>
      <c r="AV349" s="51">
        <f>1/(1+EXP(-AU349))</f>
        <v/>
      </c>
      <c r="AW349" s="52">
        <f>$BI$14*((AJ349)-$BD$5)/$BD$6+$BI$15*((AK349)-$BD$7)/$BD$8+$BI$16</f>
        <v/>
      </c>
      <c r="AX349" s="51">
        <f>1/(1+EXP(-AW349))</f>
        <v/>
      </c>
      <c r="AY349" s="52">
        <f>$BJ$14*((AJ349)-$BD$5)/$BD$6+$BJ$15*((AK349)-$BD$7)/$BD$8+$BJ$16</f>
        <v/>
      </c>
      <c r="AZ349" s="51">
        <f>1/(1+EXP(-AY349))</f>
        <v/>
      </c>
      <c r="BA349" s="52">
        <f>$BK$14*((AJ349)-$BD$5)/$BD$6+$BK$15*((AK349)-$BD$7)/$BD$8+$BK$16</f>
        <v/>
      </c>
      <c r="BB349" s="51">
        <f>1/(1+EXP(-BA349))</f>
        <v/>
      </c>
    </row>
    <row r="350" ht="15" customHeight="1" s="35">
      <c r="A350" s="48">
        <f>'4_Seq_Features'!A348</f>
        <v/>
      </c>
      <c r="B350" s="55">
        <f>'4_Seq_Features'!F348</f>
        <v/>
      </c>
      <c r="C350" s="48">
        <f>'4_Seq_Features'!E348</f>
        <v/>
      </c>
      <c r="D350" s="52">
        <f>$U$12*((B350)-$U$5)/$U$6+$U$13</f>
        <v/>
      </c>
      <c r="E350" s="51">
        <f>1/(1+EXP(-D350))</f>
        <v/>
      </c>
      <c r="F350" s="52">
        <f>$V$12*((B350)-$U$5)/$U$6+$V$13</f>
        <v/>
      </c>
      <c r="G350" s="51">
        <f>1/(1+EXP(-F350))</f>
        <v/>
      </c>
      <c r="H350" s="52">
        <f>$W$12*((B350)-$U$5)/$U$6+$W$13</f>
        <v/>
      </c>
      <c r="I350" s="51">
        <f>1/(1+EXP(-H350))</f>
        <v/>
      </c>
      <c r="J350" s="52">
        <f>$X$12*((B350)-$U$5)/$U$6+$X$13</f>
        <v/>
      </c>
      <c r="K350" s="51">
        <f>1/(1+EXP(-J350))</f>
        <v/>
      </c>
      <c r="L350" s="52">
        <f>$Y$12*((B350)-$U$5)/$U$6+$Y$13</f>
        <v/>
      </c>
      <c r="M350" s="51">
        <f>1/(1+EXP(-L350))</f>
        <v/>
      </c>
      <c r="N350" s="52">
        <f>$Z$12*((B350)-$U$5)/$U$6+$Z$13</f>
        <v/>
      </c>
      <c r="O350" s="51">
        <f>1/(1+EXP(-N350))</f>
        <v/>
      </c>
      <c r="P350" s="52">
        <f>$AA$12*((B350)-$U$5)/$U$6+$AA$13</f>
        <v/>
      </c>
      <c r="Q350" s="51">
        <f>1/(1+EXP(-P350))</f>
        <v/>
      </c>
      <c r="R350" s="52">
        <f>$AB$12*((B350)-$U$5)/$U$6+$AB$13</f>
        <v/>
      </c>
      <c r="S350" s="51">
        <f>1/(1+EXP(-R350))</f>
        <v/>
      </c>
      <c r="AI350" s="48">
        <f>'4_Seq_Features'!A348</f>
        <v/>
      </c>
      <c r="AJ350" s="55">
        <f>'4_Seq_Features'!G348</f>
        <v/>
      </c>
      <c r="AK350" s="55">
        <f>'4_Seq_Features'!H348</f>
        <v/>
      </c>
      <c r="AL350" s="48">
        <f>'4_Seq_Features'!E348</f>
        <v/>
      </c>
      <c r="AM350" s="52">
        <f>$BD$14*((AJ350)-$BD$5)/$BD$6+$BD$15*((AK350)-$BD$7)/$BD$8+$BD$16</f>
        <v/>
      </c>
      <c r="AN350" s="51">
        <f>1/(1+EXP(-AM350))</f>
        <v/>
      </c>
      <c r="AO350" s="52">
        <f>$BE$14*((AJ350)-$BD$5)/$BD$6+$BE$15*((AK350)-$BD$7)/$BD$8+$BE$16</f>
        <v/>
      </c>
      <c r="AP350" s="51">
        <f>1/(1+EXP(-AO350))</f>
        <v/>
      </c>
      <c r="AQ350" s="52">
        <f>$BF$14*((AJ350)-$BD$5)/$BD$6+$BF$15*((AK350)-$BD$7)/$BD$8+$BF$16</f>
        <v/>
      </c>
      <c r="AR350" s="51">
        <f>1/(1+EXP(-AQ350))</f>
        <v/>
      </c>
      <c r="AS350" s="52">
        <f>$BG$14*((AJ350)-$BD$5)/$BD$6+$BG$15*((AK350)-$BD$7)/$BD$8+$BG$16</f>
        <v/>
      </c>
      <c r="AT350" s="51">
        <f>1/(1+EXP(-AS350))</f>
        <v/>
      </c>
      <c r="AU350" s="52">
        <f>$BH$14*((AJ350)-$BD$5)/$BD$6+$BH$15*((AK350)-$BD$7)/$BD$8+$BH$16</f>
        <v/>
      </c>
      <c r="AV350" s="51">
        <f>1/(1+EXP(-AU350))</f>
        <v/>
      </c>
      <c r="AW350" s="52">
        <f>$BI$14*((AJ350)-$BD$5)/$BD$6+$BI$15*((AK350)-$BD$7)/$BD$8+$BI$16</f>
        <v/>
      </c>
      <c r="AX350" s="51">
        <f>1/(1+EXP(-AW350))</f>
        <v/>
      </c>
      <c r="AY350" s="52">
        <f>$BJ$14*((AJ350)-$BD$5)/$BD$6+$BJ$15*((AK350)-$BD$7)/$BD$8+$BJ$16</f>
        <v/>
      </c>
      <c r="AZ350" s="51">
        <f>1/(1+EXP(-AY350))</f>
        <v/>
      </c>
      <c r="BA350" s="52">
        <f>$BK$14*((AJ350)-$BD$5)/$BD$6+$BK$15*((AK350)-$BD$7)/$BD$8+$BK$16</f>
        <v/>
      </c>
      <c r="BB350" s="51">
        <f>1/(1+EXP(-BA350))</f>
        <v/>
      </c>
    </row>
    <row r="351" ht="15" customHeight="1" s="35">
      <c r="A351" s="48">
        <f>'4_Seq_Features'!A349</f>
        <v/>
      </c>
      <c r="B351" s="55">
        <f>'4_Seq_Features'!F349</f>
        <v/>
      </c>
      <c r="C351" s="48">
        <f>'4_Seq_Features'!E349</f>
        <v/>
      </c>
      <c r="D351" s="52">
        <f>$U$12*((B351)-$U$5)/$U$6+$U$13</f>
        <v/>
      </c>
      <c r="E351" s="51">
        <f>1/(1+EXP(-D351))</f>
        <v/>
      </c>
      <c r="F351" s="52">
        <f>$V$12*((B351)-$U$5)/$U$6+$V$13</f>
        <v/>
      </c>
      <c r="G351" s="51">
        <f>1/(1+EXP(-F351))</f>
        <v/>
      </c>
      <c r="H351" s="52">
        <f>$W$12*((B351)-$U$5)/$U$6+$W$13</f>
        <v/>
      </c>
      <c r="I351" s="51">
        <f>1/(1+EXP(-H351))</f>
        <v/>
      </c>
      <c r="J351" s="52">
        <f>$X$12*((B351)-$U$5)/$U$6+$X$13</f>
        <v/>
      </c>
      <c r="K351" s="51">
        <f>1/(1+EXP(-J351))</f>
        <v/>
      </c>
      <c r="L351" s="52">
        <f>$Y$12*((B351)-$U$5)/$U$6+$Y$13</f>
        <v/>
      </c>
      <c r="M351" s="51">
        <f>1/(1+EXP(-L351))</f>
        <v/>
      </c>
      <c r="N351" s="52">
        <f>$Z$12*((B351)-$U$5)/$U$6+$Z$13</f>
        <v/>
      </c>
      <c r="O351" s="51">
        <f>1/(1+EXP(-N351))</f>
        <v/>
      </c>
      <c r="P351" s="52">
        <f>$AA$12*((B351)-$U$5)/$U$6+$AA$13</f>
        <v/>
      </c>
      <c r="Q351" s="51">
        <f>1/(1+EXP(-P351))</f>
        <v/>
      </c>
      <c r="R351" s="52">
        <f>$AB$12*((B351)-$U$5)/$U$6+$AB$13</f>
        <v/>
      </c>
      <c r="S351" s="51">
        <f>1/(1+EXP(-R351))</f>
        <v/>
      </c>
      <c r="AI351" s="48">
        <f>'4_Seq_Features'!A349</f>
        <v/>
      </c>
      <c r="AJ351" s="55">
        <f>'4_Seq_Features'!G349</f>
        <v/>
      </c>
      <c r="AK351" s="55">
        <f>'4_Seq_Features'!H349</f>
        <v/>
      </c>
      <c r="AL351" s="48">
        <f>'4_Seq_Features'!E349</f>
        <v/>
      </c>
      <c r="AM351" s="52">
        <f>$BD$14*((AJ351)-$BD$5)/$BD$6+$BD$15*((AK351)-$BD$7)/$BD$8+$BD$16</f>
        <v/>
      </c>
      <c r="AN351" s="51">
        <f>1/(1+EXP(-AM351))</f>
        <v/>
      </c>
      <c r="AO351" s="52">
        <f>$BE$14*((AJ351)-$BD$5)/$BD$6+$BE$15*((AK351)-$BD$7)/$BD$8+$BE$16</f>
        <v/>
      </c>
      <c r="AP351" s="51">
        <f>1/(1+EXP(-AO351))</f>
        <v/>
      </c>
      <c r="AQ351" s="52">
        <f>$BF$14*((AJ351)-$BD$5)/$BD$6+$BF$15*((AK351)-$BD$7)/$BD$8+$BF$16</f>
        <v/>
      </c>
      <c r="AR351" s="51">
        <f>1/(1+EXP(-AQ351))</f>
        <v/>
      </c>
      <c r="AS351" s="52">
        <f>$BG$14*((AJ351)-$BD$5)/$BD$6+$BG$15*((AK351)-$BD$7)/$BD$8+$BG$16</f>
        <v/>
      </c>
      <c r="AT351" s="51">
        <f>1/(1+EXP(-AS351))</f>
        <v/>
      </c>
      <c r="AU351" s="52">
        <f>$BH$14*((AJ351)-$BD$5)/$BD$6+$BH$15*((AK351)-$BD$7)/$BD$8+$BH$16</f>
        <v/>
      </c>
      <c r="AV351" s="51">
        <f>1/(1+EXP(-AU351))</f>
        <v/>
      </c>
      <c r="AW351" s="52">
        <f>$BI$14*((AJ351)-$BD$5)/$BD$6+$BI$15*((AK351)-$BD$7)/$BD$8+$BI$16</f>
        <v/>
      </c>
      <c r="AX351" s="51">
        <f>1/(1+EXP(-AW351))</f>
        <v/>
      </c>
      <c r="AY351" s="52">
        <f>$BJ$14*((AJ351)-$BD$5)/$BD$6+$BJ$15*((AK351)-$BD$7)/$BD$8+$BJ$16</f>
        <v/>
      </c>
      <c r="AZ351" s="51">
        <f>1/(1+EXP(-AY351))</f>
        <v/>
      </c>
      <c r="BA351" s="52">
        <f>$BK$14*((AJ351)-$BD$5)/$BD$6+$BK$15*((AK351)-$BD$7)/$BD$8+$BK$16</f>
        <v/>
      </c>
      <c r="BB351" s="51">
        <f>1/(1+EXP(-BA351))</f>
        <v/>
      </c>
    </row>
    <row r="352" ht="15" customHeight="1" s="35">
      <c r="A352" s="48">
        <f>'4_Seq_Features'!A350</f>
        <v/>
      </c>
      <c r="B352" s="55">
        <f>'4_Seq_Features'!F350</f>
        <v/>
      </c>
      <c r="C352" s="48">
        <f>'4_Seq_Features'!E350</f>
        <v/>
      </c>
      <c r="D352" s="52">
        <f>$U$12*((B352)-$U$5)/$U$6+$U$13</f>
        <v/>
      </c>
      <c r="E352" s="51">
        <f>1/(1+EXP(-D352))</f>
        <v/>
      </c>
      <c r="F352" s="52">
        <f>$V$12*((B352)-$U$5)/$U$6+$V$13</f>
        <v/>
      </c>
      <c r="G352" s="51">
        <f>1/(1+EXP(-F352))</f>
        <v/>
      </c>
      <c r="H352" s="52">
        <f>$W$12*((B352)-$U$5)/$U$6+$W$13</f>
        <v/>
      </c>
      <c r="I352" s="51">
        <f>1/(1+EXP(-H352))</f>
        <v/>
      </c>
      <c r="J352" s="52">
        <f>$X$12*((B352)-$U$5)/$U$6+$X$13</f>
        <v/>
      </c>
      <c r="K352" s="51">
        <f>1/(1+EXP(-J352))</f>
        <v/>
      </c>
      <c r="L352" s="52">
        <f>$Y$12*((B352)-$U$5)/$U$6+$Y$13</f>
        <v/>
      </c>
      <c r="M352" s="51">
        <f>1/(1+EXP(-L352))</f>
        <v/>
      </c>
      <c r="N352" s="52">
        <f>$Z$12*((B352)-$U$5)/$U$6+$Z$13</f>
        <v/>
      </c>
      <c r="O352" s="51">
        <f>1/(1+EXP(-N352))</f>
        <v/>
      </c>
      <c r="P352" s="52">
        <f>$AA$12*((B352)-$U$5)/$U$6+$AA$13</f>
        <v/>
      </c>
      <c r="Q352" s="51">
        <f>1/(1+EXP(-P352))</f>
        <v/>
      </c>
      <c r="R352" s="52">
        <f>$AB$12*((B352)-$U$5)/$U$6+$AB$13</f>
        <v/>
      </c>
      <c r="S352" s="51">
        <f>1/(1+EXP(-R352))</f>
        <v/>
      </c>
      <c r="AI352" s="48">
        <f>'4_Seq_Features'!A350</f>
        <v/>
      </c>
      <c r="AJ352" s="55">
        <f>'4_Seq_Features'!G350</f>
        <v/>
      </c>
      <c r="AK352" s="55">
        <f>'4_Seq_Features'!H350</f>
        <v/>
      </c>
      <c r="AL352" s="48">
        <f>'4_Seq_Features'!E350</f>
        <v/>
      </c>
      <c r="AM352" s="52">
        <f>$BD$14*((AJ352)-$BD$5)/$BD$6+$BD$15*((AK352)-$BD$7)/$BD$8+$BD$16</f>
        <v/>
      </c>
      <c r="AN352" s="51">
        <f>1/(1+EXP(-AM352))</f>
        <v/>
      </c>
      <c r="AO352" s="52">
        <f>$BE$14*((AJ352)-$BD$5)/$BD$6+$BE$15*((AK352)-$BD$7)/$BD$8+$BE$16</f>
        <v/>
      </c>
      <c r="AP352" s="51">
        <f>1/(1+EXP(-AO352))</f>
        <v/>
      </c>
      <c r="AQ352" s="52">
        <f>$BF$14*((AJ352)-$BD$5)/$BD$6+$BF$15*((AK352)-$BD$7)/$BD$8+$BF$16</f>
        <v/>
      </c>
      <c r="AR352" s="51">
        <f>1/(1+EXP(-AQ352))</f>
        <v/>
      </c>
      <c r="AS352" s="52">
        <f>$BG$14*((AJ352)-$BD$5)/$BD$6+$BG$15*((AK352)-$BD$7)/$BD$8+$BG$16</f>
        <v/>
      </c>
      <c r="AT352" s="51">
        <f>1/(1+EXP(-AS352))</f>
        <v/>
      </c>
      <c r="AU352" s="52">
        <f>$BH$14*((AJ352)-$BD$5)/$BD$6+$BH$15*((AK352)-$BD$7)/$BD$8+$BH$16</f>
        <v/>
      </c>
      <c r="AV352" s="51">
        <f>1/(1+EXP(-AU352))</f>
        <v/>
      </c>
      <c r="AW352" s="52">
        <f>$BI$14*((AJ352)-$BD$5)/$BD$6+$BI$15*((AK352)-$BD$7)/$BD$8+$BI$16</f>
        <v/>
      </c>
      <c r="AX352" s="51">
        <f>1/(1+EXP(-AW352))</f>
        <v/>
      </c>
      <c r="AY352" s="52">
        <f>$BJ$14*((AJ352)-$BD$5)/$BD$6+$BJ$15*((AK352)-$BD$7)/$BD$8+$BJ$16</f>
        <v/>
      </c>
      <c r="AZ352" s="51">
        <f>1/(1+EXP(-AY352))</f>
        <v/>
      </c>
      <c r="BA352" s="52">
        <f>$BK$14*((AJ352)-$BD$5)/$BD$6+$BK$15*((AK352)-$BD$7)/$BD$8+$BK$16</f>
        <v/>
      </c>
      <c r="BB352" s="51">
        <f>1/(1+EXP(-BA352))</f>
        <v/>
      </c>
    </row>
    <row r="353" ht="15" customHeight="1" s="35">
      <c r="A353" s="48">
        <f>'4_Seq_Features'!A351</f>
        <v/>
      </c>
      <c r="B353" s="55">
        <f>'4_Seq_Features'!F351</f>
        <v/>
      </c>
      <c r="C353" s="48">
        <f>'4_Seq_Features'!E351</f>
        <v/>
      </c>
      <c r="D353" s="52">
        <f>$U$12*((B353)-$U$5)/$U$6+$U$13</f>
        <v/>
      </c>
      <c r="E353" s="51">
        <f>1/(1+EXP(-D353))</f>
        <v/>
      </c>
      <c r="F353" s="52">
        <f>$V$12*((B353)-$U$5)/$U$6+$V$13</f>
        <v/>
      </c>
      <c r="G353" s="51">
        <f>1/(1+EXP(-F353))</f>
        <v/>
      </c>
      <c r="H353" s="52">
        <f>$W$12*((B353)-$U$5)/$U$6+$W$13</f>
        <v/>
      </c>
      <c r="I353" s="51">
        <f>1/(1+EXP(-H353))</f>
        <v/>
      </c>
      <c r="J353" s="52">
        <f>$X$12*((B353)-$U$5)/$U$6+$X$13</f>
        <v/>
      </c>
      <c r="K353" s="51">
        <f>1/(1+EXP(-J353))</f>
        <v/>
      </c>
      <c r="L353" s="52">
        <f>$Y$12*((B353)-$U$5)/$U$6+$Y$13</f>
        <v/>
      </c>
      <c r="M353" s="51">
        <f>1/(1+EXP(-L353))</f>
        <v/>
      </c>
      <c r="N353" s="52">
        <f>$Z$12*((B353)-$U$5)/$U$6+$Z$13</f>
        <v/>
      </c>
      <c r="O353" s="51">
        <f>1/(1+EXP(-N353))</f>
        <v/>
      </c>
      <c r="P353" s="52">
        <f>$AA$12*((B353)-$U$5)/$U$6+$AA$13</f>
        <v/>
      </c>
      <c r="Q353" s="51">
        <f>1/(1+EXP(-P353))</f>
        <v/>
      </c>
      <c r="R353" s="52">
        <f>$AB$12*((B353)-$U$5)/$U$6+$AB$13</f>
        <v/>
      </c>
      <c r="S353" s="51">
        <f>1/(1+EXP(-R353))</f>
        <v/>
      </c>
      <c r="AI353" s="48">
        <f>'4_Seq_Features'!A351</f>
        <v/>
      </c>
      <c r="AJ353" s="55">
        <f>'4_Seq_Features'!G351</f>
        <v/>
      </c>
      <c r="AK353" s="55">
        <f>'4_Seq_Features'!H351</f>
        <v/>
      </c>
      <c r="AL353" s="48">
        <f>'4_Seq_Features'!E351</f>
        <v/>
      </c>
      <c r="AM353" s="52">
        <f>$BD$14*((AJ353)-$BD$5)/$BD$6+$BD$15*((AK353)-$BD$7)/$BD$8+$BD$16</f>
        <v/>
      </c>
      <c r="AN353" s="51">
        <f>1/(1+EXP(-AM353))</f>
        <v/>
      </c>
      <c r="AO353" s="52">
        <f>$BE$14*((AJ353)-$BD$5)/$BD$6+$BE$15*((AK353)-$BD$7)/$BD$8+$BE$16</f>
        <v/>
      </c>
      <c r="AP353" s="51">
        <f>1/(1+EXP(-AO353))</f>
        <v/>
      </c>
      <c r="AQ353" s="52">
        <f>$BF$14*((AJ353)-$BD$5)/$BD$6+$BF$15*((AK353)-$BD$7)/$BD$8+$BF$16</f>
        <v/>
      </c>
      <c r="AR353" s="51">
        <f>1/(1+EXP(-AQ353))</f>
        <v/>
      </c>
      <c r="AS353" s="52">
        <f>$BG$14*((AJ353)-$BD$5)/$BD$6+$BG$15*((AK353)-$BD$7)/$BD$8+$BG$16</f>
        <v/>
      </c>
      <c r="AT353" s="51">
        <f>1/(1+EXP(-AS353))</f>
        <v/>
      </c>
      <c r="AU353" s="52">
        <f>$BH$14*((AJ353)-$BD$5)/$BD$6+$BH$15*((AK353)-$BD$7)/$BD$8+$BH$16</f>
        <v/>
      </c>
      <c r="AV353" s="51">
        <f>1/(1+EXP(-AU353))</f>
        <v/>
      </c>
      <c r="AW353" s="52">
        <f>$BI$14*((AJ353)-$BD$5)/$BD$6+$BI$15*((AK353)-$BD$7)/$BD$8+$BI$16</f>
        <v/>
      </c>
      <c r="AX353" s="51">
        <f>1/(1+EXP(-AW353))</f>
        <v/>
      </c>
      <c r="AY353" s="52">
        <f>$BJ$14*((AJ353)-$BD$5)/$BD$6+$BJ$15*((AK353)-$BD$7)/$BD$8+$BJ$16</f>
        <v/>
      </c>
      <c r="AZ353" s="51">
        <f>1/(1+EXP(-AY353))</f>
        <v/>
      </c>
      <c r="BA353" s="52">
        <f>$BK$14*((AJ353)-$BD$5)/$BD$6+$BK$15*((AK353)-$BD$7)/$BD$8+$BK$16</f>
        <v/>
      </c>
      <c r="BB353" s="51">
        <f>1/(1+EXP(-BA353))</f>
        <v/>
      </c>
    </row>
    <row r="354" ht="15" customHeight="1" s="35">
      <c r="A354" s="48">
        <f>'4_Seq_Features'!A352</f>
        <v/>
      </c>
      <c r="B354" s="55">
        <f>'4_Seq_Features'!F352</f>
        <v/>
      </c>
      <c r="C354" s="48">
        <f>'4_Seq_Features'!E352</f>
        <v/>
      </c>
      <c r="D354" s="52">
        <f>$U$12*((B354)-$U$5)/$U$6+$U$13</f>
        <v/>
      </c>
      <c r="E354" s="51">
        <f>1/(1+EXP(-D354))</f>
        <v/>
      </c>
      <c r="F354" s="52">
        <f>$V$12*((B354)-$U$5)/$U$6+$V$13</f>
        <v/>
      </c>
      <c r="G354" s="51">
        <f>1/(1+EXP(-F354))</f>
        <v/>
      </c>
      <c r="H354" s="52">
        <f>$W$12*((B354)-$U$5)/$U$6+$W$13</f>
        <v/>
      </c>
      <c r="I354" s="51">
        <f>1/(1+EXP(-H354))</f>
        <v/>
      </c>
      <c r="J354" s="52">
        <f>$X$12*((B354)-$U$5)/$U$6+$X$13</f>
        <v/>
      </c>
      <c r="K354" s="51">
        <f>1/(1+EXP(-J354))</f>
        <v/>
      </c>
      <c r="L354" s="52">
        <f>$Y$12*((B354)-$U$5)/$U$6+$Y$13</f>
        <v/>
      </c>
      <c r="M354" s="51">
        <f>1/(1+EXP(-L354))</f>
        <v/>
      </c>
      <c r="N354" s="52">
        <f>$Z$12*((B354)-$U$5)/$U$6+$Z$13</f>
        <v/>
      </c>
      <c r="O354" s="51">
        <f>1/(1+EXP(-N354))</f>
        <v/>
      </c>
      <c r="P354" s="52">
        <f>$AA$12*((B354)-$U$5)/$U$6+$AA$13</f>
        <v/>
      </c>
      <c r="Q354" s="51">
        <f>1/(1+EXP(-P354))</f>
        <v/>
      </c>
      <c r="R354" s="52">
        <f>$AB$12*((B354)-$U$5)/$U$6+$AB$13</f>
        <v/>
      </c>
      <c r="S354" s="51">
        <f>1/(1+EXP(-R354))</f>
        <v/>
      </c>
      <c r="AI354" s="48">
        <f>'4_Seq_Features'!A352</f>
        <v/>
      </c>
      <c r="AJ354" s="55">
        <f>'4_Seq_Features'!G352</f>
        <v/>
      </c>
      <c r="AK354" s="55">
        <f>'4_Seq_Features'!H352</f>
        <v/>
      </c>
      <c r="AL354" s="48">
        <f>'4_Seq_Features'!E352</f>
        <v/>
      </c>
      <c r="AM354" s="52">
        <f>$BD$14*((AJ354)-$BD$5)/$BD$6+$BD$15*((AK354)-$BD$7)/$BD$8+$BD$16</f>
        <v/>
      </c>
      <c r="AN354" s="51">
        <f>1/(1+EXP(-AM354))</f>
        <v/>
      </c>
      <c r="AO354" s="52">
        <f>$BE$14*((AJ354)-$BD$5)/$BD$6+$BE$15*((AK354)-$BD$7)/$BD$8+$BE$16</f>
        <v/>
      </c>
      <c r="AP354" s="51">
        <f>1/(1+EXP(-AO354))</f>
        <v/>
      </c>
      <c r="AQ354" s="52">
        <f>$BF$14*((AJ354)-$BD$5)/$BD$6+$BF$15*((AK354)-$BD$7)/$BD$8+$BF$16</f>
        <v/>
      </c>
      <c r="AR354" s="51">
        <f>1/(1+EXP(-AQ354))</f>
        <v/>
      </c>
      <c r="AS354" s="52">
        <f>$BG$14*((AJ354)-$BD$5)/$BD$6+$BG$15*((AK354)-$BD$7)/$BD$8+$BG$16</f>
        <v/>
      </c>
      <c r="AT354" s="51">
        <f>1/(1+EXP(-AS354))</f>
        <v/>
      </c>
      <c r="AU354" s="52">
        <f>$BH$14*((AJ354)-$BD$5)/$BD$6+$BH$15*((AK354)-$BD$7)/$BD$8+$BH$16</f>
        <v/>
      </c>
      <c r="AV354" s="51">
        <f>1/(1+EXP(-AU354))</f>
        <v/>
      </c>
      <c r="AW354" s="52">
        <f>$BI$14*((AJ354)-$BD$5)/$BD$6+$BI$15*((AK354)-$BD$7)/$BD$8+$BI$16</f>
        <v/>
      </c>
      <c r="AX354" s="51">
        <f>1/(1+EXP(-AW354))</f>
        <v/>
      </c>
      <c r="AY354" s="52">
        <f>$BJ$14*((AJ354)-$BD$5)/$BD$6+$BJ$15*((AK354)-$BD$7)/$BD$8+$BJ$16</f>
        <v/>
      </c>
      <c r="AZ354" s="51">
        <f>1/(1+EXP(-AY354))</f>
        <v/>
      </c>
      <c r="BA354" s="52">
        <f>$BK$14*((AJ354)-$BD$5)/$BD$6+$BK$15*((AK354)-$BD$7)/$BD$8+$BK$16</f>
        <v/>
      </c>
      <c r="BB354" s="51">
        <f>1/(1+EXP(-BA354))</f>
        <v/>
      </c>
    </row>
    <row r="355" ht="15" customHeight="1" s="35">
      <c r="A355" s="48">
        <f>'4_Seq_Features'!A353</f>
        <v/>
      </c>
      <c r="B355" s="55">
        <f>'4_Seq_Features'!F353</f>
        <v/>
      </c>
      <c r="C355" s="48">
        <f>'4_Seq_Features'!E353</f>
        <v/>
      </c>
      <c r="D355" s="52">
        <f>$U$12*((B355)-$U$5)/$U$6+$U$13</f>
        <v/>
      </c>
      <c r="E355" s="51">
        <f>1/(1+EXP(-D355))</f>
        <v/>
      </c>
      <c r="F355" s="52">
        <f>$V$12*((B355)-$U$5)/$U$6+$V$13</f>
        <v/>
      </c>
      <c r="G355" s="51">
        <f>1/(1+EXP(-F355))</f>
        <v/>
      </c>
      <c r="H355" s="52">
        <f>$W$12*((B355)-$U$5)/$U$6+$W$13</f>
        <v/>
      </c>
      <c r="I355" s="51">
        <f>1/(1+EXP(-H355))</f>
        <v/>
      </c>
      <c r="J355" s="52">
        <f>$X$12*((B355)-$U$5)/$U$6+$X$13</f>
        <v/>
      </c>
      <c r="K355" s="51">
        <f>1/(1+EXP(-J355))</f>
        <v/>
      </c>
      <c r="L355" s="52">
        <f>$Y$12*((B355)-$U$5)/$U$6+$Y$13</f>
        <v/>
      </c>
      <c r="M355" s="51">
        <f>1/(1+EXP(-L355))</f>
        <v/>
      </c>
      <c r="N355" s="52">
        <f>$Z$12*((B355)-$U$5)/$U$6+$Z$13</f>
        <v/>
      </c>
      <c r="O355" s="51">
        <f>1/(1+EXP(-N355))</f>
        <v/>
      </c>
      <c r="P355" s="52">
        <f>$AA$12*((B355)-$U$5)/$U$6+$AA$13</f>
        <v/>
      </c>
      <c r="Q355" s="51">
        <f>1/(1+EXP(-P355))</f>
        <v/>
      </c>
      <c r="R355" s="52">
        <f>$AB$12*((B355)-$U$5)/$U$6+$AB$13</f>
        <v/>
      </c>
      <c r="S355" s="51">
        <f>1/(1+EXP(-R355))</f>
        <v/>
      </c>
      <c r="AI355" s="48">
        <f>'4_Seq_Features'!A353</f>
        <v/>
      </c>
      <c r="AJ355" s="55">
        <f>'4_Seq_Features'!G353</f>
        <v/>
      </c>
      <c r="AK355" s="55">
        <f>'4_Seq_Features'!H353</f>
        <v/>
      </c>
      <c r="AL355" s="48">
        <f>'4_Seq_Features'!E353</f>
        <v/>
      </c>
      <c r="AM355" s="52">
        <f>$BD$14*((AJ355)-$BD$5)/$BD$6+$BD$15*((AK355)-$BD$7)/$BD$8+$BD$16</f>
        <v/>
      </c>
      <c r="AN355" s="51">
        <f>1/(1+EXP(-AM355))</f>
        <v/>
      </c>
      <c r="AO355" s="52">
        <f>$BE$14*((AJ355)-$BD$5)/$BD$6+$BE$15*((AK355)-$BD$7)/$BD$8+$BE$16</f>
        <v/>
      </c>
      <c r="AP355" s="51">
        <f>1/(1+EXP(-AO355))</f>
        <v/>
      </c>
      <c r="AQ355" s="52">
        <f>$BF$14*((AJ355)-$BD$5)/$BD$6+$BF$15*((AK355)-$BD$7)/$BD$8+$BF$16</f>
        <v/>
      </c>
      <c r="AR355" s="51">
        <f>1/(1+EXP(-AQ355))</f>
        <v/>
      </c>
      <c r="AS355" s="52">
        <f>$BG$14*((AJ355)-$BD$5)/$BD$6+$BG$15*((AK355)-$BD$7)/$BD$8+$BG$16</f>
        <v/>
      </c>
      <c r="AT355" s="51">
        <f>1/(1+EXP(-AS355))</f>
        <v/>
      </c>
      <c r="AU355" s="52">
        <f>$BH$14*((AJ355)-$BD$5)/$BD$6+$BH$15*((AK355)-$BD$7)/$BD$8+$BH$16</f>
        <v/>
      </c>
      <c r="AV355" s="51">
        <f>1/(1+EXP(-AU355))</f>
        <v/>
      </c>
      <c r="AW355" s="52">
        <f>$BI$14*((AJ355)-$BD$5)/$BD$6+$BI$15*((AK355)-$BD$7)/$BD$8+$BI$16</f>
        <v/>
      </c>
      <c r="AX355" s="51">
        <f>1/(1+EXP(-AW355))</f>
        <v/>
      </c>
      <c r="AY355" s="52">
        <f>$BJ$14*((AJ355)-$BD$5)/$BD$6+$BJ$15*((AK355)-$BD$7)/$BD$8+$BJ$16</f>
        <v/>
      </c>
      <c r="AZ355" s="51">
        <f>1/(1+EXP(-AY355))</f>
        <v/>
      </c>
      <c r="BA355" s="52">
        <f>$BK$14*((AJ355)-$BD$5)/$BD$6+$BK$15*((AK355)-$BD$7)/$BD$8+$BK$16</f>
        <v/>
      </c>
      <c r="BB355" s="51">
        <f>1/(1+EXP(-BA355))</f>
        <v/>
      </c>
    </row>
    <row r="356" ht="15" customHeight="1" s="35">
      <c r="A356" s="48">
        <f>'4_Seq_Features'!A354</f>
        <v/>
      </c>
      <c r="B356" s="55">
        <f>'4_Seq_Features'!F354</f>
        <v/>
      </c>
      <c r="C356" s="48">
        <f>'4_Seq_Features'!E354</f>
        <v/>
      </c>
      <c r="D356" s="52">
        <f>$U$12*((B356)-$U$5)/$U$6+$U$13</f>
        <v/>
      </c>
      <c r="E356" s="51">
        <f>1/(1+EXP(-D356))</f>
        <v/>
      </c>
      <c r="F356" s="52">
        <f>$V$12*((B356)-$U$5)/$U$6+$V$13</f>
        <v/>
      </c>
      <c r="G356" s="51">
        <f>1/(1+EXP(-F356))</f>
        <v/>
      </c>
      <c r="H356" s="52">
        <f>$W$12*((B356)-$U$5)/$U$6+$W$13</f>
        <v/>
      </c>
      <c r="I356" s="51">
        <f>1/(1+EXP(-H356))</f>
        <v/>
      </c>
      <c r="J356" s="52">
        <f>$X$12*((B356)-$U$5)/$U$6+$X$13</f>
        <v/>
      </c>
      <c r="K356" s="51">
        <f>1/(1+EXP(-J356))</f>
        <v/>
      </c>
      <c r="L356" s="52">
        <f>$Y$12*((B356)-$U$5)/$U$6+$Y$13</f>
        <v/>
      </c>
      <c r="M356" s="51">
        <f>1/(1+EXP(-L356))</f>
        <v/>
      </c>
      <c r="N356" s="52">
        <f>$Z$12*((B356)-$U$5)/$U$6+$Z$13</f>
        <v/>
      </c>
      <c r="O356" s="51">
        <f>1/(1+EXP(-N356))</f>
        <v/>
      </c>
      <c r="P356" s="52">
        <f>$AA$12*((B356)-$U$5)/$U$6+$AA$13</f>
        <v/>
      </c>
      <c r="Q356" s="51">
        <f>1/(1+EXP(-P356))</f>
        <v/>
      </c>
      <c r="R356" s="52">
        <f>$AB$12*((B356)-$U$5)/$U$6+$AB$13</f>
        <v/>
      </c>
      <c r="S356" s="51">
        <f>1/(1+EXP(-R356))</f>
        <v/>
      </c>
      <c r="AI356" s="48">
        <f>'4_Seq_Features'!A354</f>
        <v/>
      </c>
      <c r="AJ356" s="55">
        <f>'4_Seq_Features'!G354</f>
        <v/>
      </c>
      <c r="AK356" s="55">
        <f>'4_Seq_Features'!H354</f>
        <v/>
      </c>
      <c r="AL356" s="48">
        <f>'4_Seq_Features'!E354</f>
        <v/>
      </c>
      <c r="AM356" s="52">
        <f>$BD$14*((AJ356)-$BD$5)/$BD$6+$BD$15*((AK356)-$BD$7)/$BD$8+$BD$16</f>
        <v/>
      </c>
      <c r="AN356" s="51">
        <f>1/(1+EXP(-AM356))</f>
        <v/>
      </c>
      <c r="AO356" s="52">
        <f>$BE$14*((AJ356)-$BD$5)/$BD$6+$BE$15*((AK356)-$BD$7)/$BD$8+$BE$16</f>
        <v/>
      </c>
      <c r="AP356" s="51">
        <f>1/(1+EXP(-AO356))</f>
        <v/>
      </c>
      <c r="AQ356" s="52">
        <f>$BF$14*((AJ356)-$BD$5)/$BD$6+$BF$15*((AK356)-$BD$7)/$BD$8+$BF$16</f>
        <v/>
      </c>
      <c r="AR356" s="51">
        <f>1/(1+EXP(-AQ356))</f>
        <v/>
      </c>
      <c r="AS356" s="52">
        <f>$BG$14*((AJ356)-$BD$5)/$BD$6+$BG$15*((AK356)-$BD$7)/$BD$8+$BG$16</f>
        <v/>
      </c>
      <c r="AT356" s="51">
        <f>1/(1+EXP(-AS356))</f>
        <v/>
      </c>
      <c r="AU356" s="52">
        <f>$BH$14*((AJ356)-$BD$5)/$BD$6+$BH$15*((AK356)-$BD$7)/$BD$8+$BH$16</f>
        <v/>
      </c>
      <c r="AV356" s="51">
        <f>1/(1+EXP(-AU356))</f>
        <v/>
      </c>
      <c r="AW356" s="52">
        <f>$BI$14*((AJ356)-$BD$5)/$BD$6+$BI$15*((AK356)-$BD$7)/$BD$8+$BI$16</f>
        <v/>
      </c>
      <c r="AX356" s="51">
        <f>1/(1+EXP(-AW356))</f>
        <v/>
      </c>
      <c r="AY356" s="52">
        <f>$BJ$14*((AJ356)-$BD$5)/$BD$6+$BJ$15*((AK356)-$BD$7)/$BD$8+$BJ$16</f>
        <v/>
      </c>
      <c r="AZ356" s="51">
        <f>1/(1+EXP(-AY356))</f>
        <v/>
      </c>
      <c r="BA356" s="52">
        <f>$BK$14*((AJ356)-$BD$5)/$BD$6+$BK$15*((AK356)-$BD$7)/$BD$8+$BK$16</f>
        <v/>
      </c>
      <c r="BB356" s="51">
        <f>1/(1+EXP(-BA356))</f>
        <v/>
      </c>
    </row>
    <row r="357" ht="15" customHeight="1" s="35">
      <c r="A357" s="48">
        <f>'4_Seq_Features'!A355</f>
        <v/>
      </c>
      <c r="B357" s="55">
        <f>'4_Seq_Features'!F355</f>
        <v/>
      </c>
      <c r="C357" s="48">
        <f>'4_Seq_Features'!E355</f>
        <v/>
      </c>
      <c r="D357" s="52">
        <f>$U$12*((B357)-$U$5)/$U$6+$U$13</f>
        <v/>
      </c>
      <c r="E357" s="51">
        <f>1/(1+EXP(-D357))</f>
        <v/>
      </c>
      <c r="F357" s="52">
        <f>$V$12*((B357)-$U$5)/$U$6+$V$13</f>
        <v/>
      </c>
      <c r="G357" s="51">
        <f>1/(1+EXP(-F357))</f>
        <v/>
      </c>
      <c r="H357" s="52">
        <f>$W$12*((B357)-$U$5)/$U$6+$W$13</f>
        <v/>
      </c>
      <c r="I357" s="51">
        <f>1/(1+EXP(-H357))</f>
        <v/>
      </c>
      <c r="J357" s="52">
        <f>$X$12*((B357)-$U$5)/$U$6+$X$13</f>
        <v/>
      </c>
      <c r="K357" s="51">
        <f>1/(1+EXP(-J357))</f>
        <v/>
      </c>
      <c r="L357" s="52">
        <f>$Y$12*((B357)-$U$5)/$U$6+$Y$13</f>
        <v/>
      </c>
      <c r="M357" s="51">
        <f>1/(1+EXP(-L357))</f>
        <v/>
      </c>
      <c r="N357" s="52">
        <f>$Z$12*((B357)-$U$5)/$U$6+$Z$13</f>
        <v/>
      </c>
      <c r="O357" s="51">
        <f>1/(1+EXP(-N357))</f>
        <v/>
      </c>
      <c r="P357" s="52">
        <f>$AA$12*((B357)-$U$5)/$U$6+$AA$13</f>
        <v/>
      </c>
      <c r="Q357" s="51">
        <f>1/(1+EXP(-P357))</f>
        <v/>
      </c>
      <c r="R357" s="52">
        <f>$AB$12*((B357)-$U$5)/$U$6+$AB$13</f>
        <v/>
      </c>
      <c r="S357" s="51">
        <f>1/(1+EXP(-R357))</f>
        <v/>
      </c>
      <c r="AI357" s="48">
        <f>'4_Seq_Features'!A355</f>
        <v/>
      </c>
      <c r="AJ357" s="55">
        <f>'4_Seq_Features'!G355</f>
        <v/>
      </c>
      <c r="AK357" s="55">
        <f>'4_Seq_Features'!H355</f>
        <v/>
      </c>
      <c r="AL357" s="48">
        <f>'4_Seq_Features'!E355</f>
        <v/>
      </c>
      <c r="AM357" s="52">
        <f>$BD$14*((AJ357)-$BD$5)/$BD$6+$BD$15*((AK357)-$BD$7)/$BD$8+$BD$16</f>
        <v/>
      </c>
      <c r="AN357" s="51">
        <f>1/(1+EXP(-AM357))</f>
        <v/>
      </c>
      <c r="AO357" s="52">
        <f>$BE$14*((AJ357)-$BD$5)/$BD$6+$BE$15*((AK357)-$BD$7)/$BD$8+$BE$16</f>
        <v/>
      </c>
      <c r="AP357" s="51">
        <f>1/(1+EXP(-AO357))</f>
        <v/>
      </c>
      <c r="AQ357" s="52">
        <f>$BF$14*((AJ357)-$BD$5)/$BD$6+$BF$15*((AK357)-$BD$7)/$BD$8+$BF$16</f>
        <v/>
      </c>
      <c r="AR357" s="51">
        <f>1/(1+EXP(-AQ357))</f>
        <v/>
      </c>
      <c r="AS357" s="52">
        <f>$BG$14*((AJ357)-$BD$5)/$BD$6+$BG$15*((AK357)-$BD$7)/$BD$8+$BG$16</f>
        <v/>
      </c>
      <c r="AT357" s="51">
        <f>1/(1+EXP(-AS357))</f>
        <v/>
      </c>
      <c r="AU357" s="52">
        <f>$BH$14*((AJ357)-$BD$5)/$BD$6+$BH$15*((AK357)-$BD$7)/$BD$8+$BH$16</f>
        <v/>
      </c>
      <c r="AV357" s="51">
        <f>1/(1+EXP(-AU357))</f>
        <v/>
      </c>
      <c r="AW357" s="52">
        <f>$BI$14*((AJ357)-$BD$5)/$BD$6+$BI$15*((AK357)-$BD$7)/$BD$8+$BI$16</f>
        <v/>
      </c>
      <c r="AX357" s="51">
        <f>1/(1+EXP(-AW357))</f>
        <v/>
      </c>
      <c r="AY357" s="52">
        <f>$BJ$14*((AJ357)-$BD$5)/$BD$6+$BJ$15*((AK357)-$BD$7)/$BD$8+$BJ$16</f>
        <v/>
      </c>
      <c r="AZ357" s="51">
        <f>1/(1+EXP(-AY357))</f>
        <v/>
      </c>
      <c r="BA357" s="52">
        <f>$BK$14*((AJ357)-$BD$5)/$BD$6+$BK$15*((AK357)-$BD$7)/$BD$8+$BK$16</f>
        <v/>
      </c>
      <c r="BB357" s="51">
        <f>1/(1+EXP(-BA357))</f>
        <v/>
      </c>
    </row>
    <row r="358" ht="15" customHeight="1" s="35">
      <c r="A358" s="48">
        <f>'4_Seq_Features'!A356</f>
        <v/>
      </c>
      <c r="B358" s="55">
        <f>'4_Seq_Features'!F356</f>
        <v/>
      </c>
      <c r="C358" s="48">
        <f>'4_Seq_Features'!E356</f>
        <v/>
      </c>
      <c r="D358" s="52">
        <f>$U$12*((B358)-$U$5)/$U$6+$U$13</f>
        <v/>
      </c>
      <c r="E358" s="51">
        <f>1/(1+EXP(-D358))</f>
        <v/>
      </c>
      <c r="F358" s="52">
        <f>$V$12*((B358)-$U$5)/$U$6+$V$13</f>
        <v/>
      </c>
      <c r="G358" s="51">
        <f>1/(1+EXP(-F358))</f>
        <v/>
      </c>
      <c r="H358" s="52">
        <f>$W$12*((B358)-$U$5)/$U$6+$W$13</f>
        <v/>
      </c>
      <c r="I358" s="51">
        <f>1/(1+EXP(-H358))</f>
        <v/>
      </c>
      <c r="J358" s="52">
        <f>$X$12*((B358)-$U$5)/$U$6+$X$13</f>
        <v/>
      </c>
      <c r="K358" s="51">
        <f>1/(1+EXP(-J358))</f>
        <v/>
      </c>
      <c r="L358" s="52">
        <f>$Y$12*((B358)-$U$5)/$U$6+$Y$13</f>
        <v/>
      </c>
      <c r="M358" s="51">
        <f>1/(1+EXP(-L358))</f>
        <v/>
      </c>
      <c r="N358" s="52">
        <f>$Z$12*((B358)-$U$5)/$U$6+$Z$13</f>
        <v/>
      </c>
      <c r="O358" s="51">
        <f>1/(1+EXP(-N358))</f>
        <v/>
      </c>
      <c r="P358" s="52">
        <f>$AA$12*((B358)-$U$5)/$U$6+$AA$13</f>
        <v/>
      </c>
      <c r="Q358" s="51">
        <f>1/(1+EXP(-P358))</f>
        <v/>
      </c>
      <c r="R358" s="52">
        <f>$AB$12*((B358)-$U$5)/$U$6+$AB$13</f>
        <v/>
      </c>
      <c r="S358" s="51">
        <f>1/(1+EXP(-R358))</f>
        <v/>
      </c>
      <c r="AI358" s="48">
        <f>'4_Seq_Features'!A356</f>
        <v/>
      </c>
      <c r="AJ358" s="55">
        <f>'4_Seq_Features'!G356</f>
        <v/>
      </c>
      <c r="AK358" s="55">
        <f>'4_Seq_Features'!H356</f>
        <v/>
      </c>
      <c r="AL358" s="48">
        <f>'4_Seq_Features'!E356</f>
        <v/>
      </c>
      <c r="AM358" s="52">
        <f>$BD$14*((AJ358)-$BD$5)/$BD$6+$BD$15*((AK358)-$BD$7)/$BD$8+$BD$16</f>
        <v/>
      </c>
      <c r="AN358" s="51">
        <f>1/(1+EXP(-AM358))</f>
        <v/>
      </c>
      <c r="AO358" s="52">
        <f>$BE$14*((AJ358)-$BD$5)/$BD$6+$BE$15*((AK358)-$BD$7)/$BD$8+$BE$16</f>
        <v/>
      </c>
      <c r="AP358" s="51">
        <f>1/(1+EXP(-AO358))</f>
        <v/>
      </c>
      <c r="AQ358" s="52">
        <f>$BF$14*((AJ358)-$BD$5)/$BD$6+$BF$15*((AK358)-$BD$7)/$BD$8+$BF$16</f>
        <v/>
      </c>
      <c r="AR358" s="51">
        <f>1/(1+EXP(-AQ358))</f>
        <v/>
      </c>
      <c r="AS358" s="52">
        <f>$BG$14*((AJ358)-$BD$5)/$BD$6+$BG$15*((AK358)-$BD$7)/$BD$8+$BG$16</f>
        <v/>
      </c>
      <c r="AT358" s="51">
        <f>1/(1+EXP(-AS358))</f>
        <v/>
      </c>
      <c r="AU358" s="52">
        <f>$BH$14*((AJ358)-$BD$5)/$BD$6+$BH$15*((AK358)-$BD$7)/$BD$8+$BH$16</f>
        <v/>
      </c>
      <c r="AV358" s="51">
        <f>1/(1+EXP(-AU358))</f>
        <v/>
      </c>
      <c r="AW358" s="52">
        <f>$BI$14*((AJ358)-$BD$5)/$BD$6+$BI$15*((AK358)-$BD$7)/$BD$8+$BI$16</f>
        <v/>
      </c>
      <c r="AX358" s="51">
        <f>1/(1+EXP(-AW358))</f>
        <v/>
      </c>
      <c r="AY358" s="52">
        <f>$BJ$14*((AJ358)-$BD$5)/$BD$6+$BJ$15*((AK358)-$BD$7)/$BD$8+$BJ$16</f>
        <v/>
      </c>
      <c r="AZ358" s="51">
        <f>1/(1+EXP(-AY358))</f>
        <v/>
      </c>
      <c r="BA358" s="52">
        <f>$BK$14*((AJ358)-$BD$5)/$BD$6+$BK$15*((AK358)-$BD$7)/$BD$8+$BK$16</f>
        <v/>
      </c>
      <c r="BB358" s="51">
        <f>1/(1+EXP(-BA358))</f>
        <v/>
      </c>
    </row>
    <row r="359" ht="15" customHeight="1" s="35">
      <c r="A359" s="48">
        <f>'4_Seq_Features'!A357</f>
        <v/>
      </c>
      <c r="B359" s="55">
        <f>'4_Seq_Features'!F357</f>
        <v/>
      </c>
      <c r="C359" s="48">
        <f>'4_Seq_Features'!E357</f>
        <v/>
      </c>
      <c r="D359" s="52">
        <f>$U$12*((B359)-$U$5)/$U$6+$U$13</f>
        <v/>
      </c>
      <c r="E359" s="51">
        <f>1/(1+EXP(-D359))</f>
        <v/>
      </c>
      <c r="F359" s="52">
        <f>$V$12*((B359)-$U$5)/$U$6+$V$13</f>
        <v/>
      </c>
      <c r="G359" s="51">
        <f>1/(1+EXP(-F359))</f>
        <v/>
      </c>
      <c r="H359" s="52">
        <f>$W$12*((B359)-$U$5)/$U$6+$W$13</f>
        <v/>
      </c>
      <c r="I359" s="51">
        <f>1/(1+EXP(-H359))</f>
        <v/>
      </c>
      <c r="J359" s="52">
        <f>$X$12*((B359)-$U$5)/$U$6+$X$13</f>
        <v/>
      </c>
      <c r="K359" s="51">
        <f>1/(1+EXP(-J359))</f>
        <v/>
      </c>
      <c r="L359" s="52">
        <f>$Y$12*((B359)-$U$5)/$U$6+$Y$13</f>
        <v/>
      </c>
      <c r="M359" s="51">
        <f>1/(1+EXP(-L359))</f>
        <v/>
      </c>
      <c r="N359" s="52">
        <f>$Z$12*((B359)-$U$5)/$U$6+$Z$13</f>
        <v/>
      </c>
      <c r="O359" s="51">
        <f>1/(1+EXP(-N359))</f>
        <v/>
      </c>
      <c r="P359" s="52">
        <f>$AA$12*((B359)-$U$5)/$U$6+$AA$13</f>
        <v/>
      </c>
      <c r="Q359" s="51">
        <f>1/(1+EXP(-P359))</f>
        <v/>
      </c>
      <c r="R359" s="52">
        <f>$AB$12*((B359)-$U$5)/$U$6+$AB$13</f>
        <v/>
      </c>
      <c r="S359" s="51">
        <f>1/(1+EXP(-R359))</f>
        <v/>
      </c>
      <c r="AI359" s="48">
        <f>'4_Seq_Features'!A357</f>
        <v/>
      </c>
      <c r="AJ359" s="55">
        <f>'4_Seq_Features'!G357</f>
        <v/>
      </c>
      <c r="AK359" s="55">
        <f>'4_Seq_Features'!H357</f>
        <v/>
      </c>
      <c r="AL359" s="48">
        <f>'4_Seq_Features'!E357</f>
        <v/>
      </c>
      <c r="AM359" s="52">
        <f>$BD$14*((AJ359)-$BD$5)/$BD$6+$BD$15*((AK359)-$BD$7)/$BD$8+$BD$16</f>
        <v/>
      </c>
      <c r="AN359" s="51">
        <f>1/(1+EXP(-AM359))</f>
        <v/>
      </c>
      <c r="AO359" s="52">
        <f>$BE$14*((AJ359)-$BD$5)/$BD$6+$BE$15*((AK359)-$BD$7)/$BD$8+$BE$16</f>
        <v/>
      </c>
      <c r="AP359" s="51">
        <f>1/(1+EXP(-AO359))</f>
        <v/>
      </c>
      <c r="AQ359" s="52">
        <f>$BF$14*((AJ359)-$BD$5)/$BD$6+$BF$15*((AK359)-$BD$7)/$BD$8+$BF$16</f>
        <v/>
      </c>
      <c r="AR359" s="51">
        <f>1/(1+EXP(-AQ359))</f>
        <v/>
      </c>
      <c r="AS359" s="52">
        <f>$BG$14*((AJ359)-$BD$5)/$BD$6+$BG$15*((AK359)-$BD$7)/$BD$8+$BG$16</f>
        <v/>
      </c>
      <c r="AT359" s="51">
        <f>1/(1+EXP(-AS359))</f>
        <v/>
      </c>
      <c r="AU359" s="52">
        <f>$BH$14*((AJ359)-$BD$5)/$BD$6+$BH$15*((AK359)-$BD$7)/$BD$8+$BH$16</f>
        <v/>
      </c>
      <c r="AV359" s="51">
        <f>1/(1+EXP(-AU359))</f>
        <v/>
      </c>
      <c r="AW359" s="52">
        <f>$BI$14*((AJ359)-$BD$5)/$BD$6+$BI$15*((AK359)-$BD$7)/$BD$8+$BI$16</f>
        <v/>
      </c>
      <c r="AX359" s="51">
        <f>1/(1+EXP(-AW359))</f>
        <v/>
      </c>
      <c r="AY359" s="52">
        <f>$BJ$14*((AJ359)-$BD$5)/$BD$6+$BJ$15*((AK359)-$BD$7)/$BD$8+$BJ$16</f>
        <v/>
      </c>
      <c r="AZ359" s="51">
        <f>1/(1+EXP(-AY359))</f>
        <v/>
      </c>
      <c r="BA359" s="52">
        <f>$BK$14*((AJ359)-$BD$5)/$BD$6+$BK$15*((AK359)-$BD$7)/$BD$8+$BK$16</f>
        <v/>
      </c>
      <c r="BB359" s="51">
        <f>1/(1+EXP(-BA359))</f>
        <v/>
      </c>
    </row>
    <row r="360" ht="15" customHeight="1" s="35">
      <c r="A360" s="48">
        <f>'4_Seq_Features'!A358</f>
        <v/>
      </c>
      <c r="B360" s="55">
        <f>'4_Seq_Features'!F358</f>
        <v/>
      </c>
      <c r="C360" s="48">
        <f>'4_Seq_Features'!E358</f>
        <v/>
      </c>
      <c r="D360" s="52">
        <f>$U$12*((B360)-$U$5)/$U$6+$U$13</f>
        <v/>
      </c>
      <c r="E360" s="51">
        <f>1/(1+EXP(-D360))</f>
        <v/>
      </c>
      <c r="F360" s="52">
        <f>$V$12*((B360)-$U$5)/$U$6+$V$13</f>
        <v/>
      </c>
      <c r="G360" s="51">
        <f>1/(1+EXP(-F360))</f>
        <v/>
      </c>
      <c r="H360" s="52">
        <f>$W$12*((B360)-$U$5)/$U$6+$W$13</f>
        <v/>
      </c>
      <c r="I360" s="51">
        <f>1/(1+EXP(-H360))</f>
        <v/>
      </c>
      <c r="J360" s="52">
        <f>$X$12*((B360)-$U$5)/$U$6+$X$13</f>
        <v/>
      </c>
      <c r="K360" s="51">
        <f>1/(1+EXP(-J360))</f>
        <v/>
      </c>
      <c r="L360" s="52">
        <f>$Y$12*((B360)-$U$5)/$U$6+$Y$13</f>
        <v/>
      </c>
      <c r="M360" s="51">
        <f>1/(1+EXP(-L360))</f>
        <v/>
      </c>
      <c r="N360" s="52">
        <f>$Z$12*((B360)-$U$5)/$U$6+$Z$13</f>
        <v/>
      </c>
      <c r="O360" s="51">
        <f>1/(1+EXP(-N360))</f>
        <v/>
      </c>
      <c r="P360" s="52">
        <f>$AA$12*((B360)-$U$5)/$U$6+$AA$13</f>
        <v/>
      </c>
      <c r="Q360" s="51">
        <f>1/(1+EXP(-P360))</f>
        <v/>
      </c>
      <c r="R360" s="52">
        <f>$AB$12*((B360)-$U$5)/$U$6+$AB$13</f>
        <v/>
      </c>
      <c r="S360" s="51">
        <f>1/(1+EXP(-R360))</f>
        <v/>
      </c>
      <c r="AI360" s="48">
        <f>'4_Seq_Features'!A358</f>
        <v/>
      </c>
      <c r="AJ360" s="55">
        <f>'4_Seq_Features'!G358</f>
        <v/>
      </c>
      <c r="AK360" s="55">
        <f>'4_Seq_Features'!H358</f>
        <v/>
      </c>
      <c r="AL360" s="48">
        <f>'4_Seq_Features'!E358</f>
        <v/>
      </c>
      <c r="AM360" s="52">
        <f>$BD$14*((AJ360)-$BD$5)/$BD$6+$BD$15*((AK360)-$BD$7)/$BD$8+$BD$16</f>
        <v/>
      </c>
      <c r="AN360" s="51">
        <f>1/(1+EXP(-AM360))</f>
        <v/>
      </c>
      <c r="AO360" s="52">
        <f>$BE$14*((AJ360)-$BD$5)/$BD$6+$BE$15*((AK360)-$BD$7)/$BD$8+$BE$16</f>
        <v/>
      </c>
      <c r="AP360" s="51">
        <f>1/(1+EXP(-AO360))</f>
        <v/>
      </c>
      <c r="AQ360" s="52">
        <f>$BF$14*((AJ360)-$BD$5)/$BD$6+$BF$15*((AK360)-$BD$7)/$BD$8+$BF$16</f>
        <v/>
      </c>
      <c r="AR360" s="51">
        <f>1/(1+EXP(-AQ360))</f>
        <v/>
      </c>
      <c r="AS360" s="52">
        <f>$BG$14*((AJ360)-$BD$5)/$BD$6+$BG$15*((AK360)-$BD$7)/$BD$8+$BG$16</f>
        <v/>
      </c>
      <c r="AT360" s="51">
        <f>1/(1+EXP(-AS360))</f>
        <v/>
      </c>
      <c r="AU360" s="52">
        <f>$BH$14*((AJ360)-$BD$5)/$BD$6+$BH$15*((AK360)-$BD$7)/$BD$8+$BH$16</f>
        <v/>
      </c>
      <c r="AV360" s="51">
        <f>1/(1+EXP(-AU360))</f>
        <v/>
      </c>
      <c r="AW360" s="52">
        <f>$BI$14*((AJ360)-$BD$5)/$BD$6+$BI$15*((AK360)-$BD$7)/$BD$8+$BI$16</f>
        <v/>
      </c>
      <c r="AX360" s="51">
        <f>1/(1+EXP(-AW360))</f>
        <v/>
      </c>
      <c r="AY360" s="52">
        <f>$BJ$14*((AJ360)-$BD$5)/$BD$6+$BJ$15*((AK360)-$BD$7)/$BD$8+$BJ$16</f>
        <v/>
      </c>
      <c r="AZ360" s="51">
        <f>1/(1+EXP(-AY360))</f>
        <v/>
      </c>
      <c r="BA360" s="52">
        <f>$BK$14*((AJ360)-$BD$5)/$BD$6+$BK$15*((AK360)-$BD$7)/$BD$8+$BK$16</f>
        <v/>
      </c>
      <c r="BB360" s="51">
        <f>1/(1+EXP(-BA360))</f>
        <v/>
      </c>
    </row>
    <row r="361" ht="15" customHeight="1" s="35">
      <c r="A361" s="48">
        <f>'4_Seq_Features'!A359</f>
        <v/>
      </c>
      <c r="B361" s="55">
        <f>'4_Seq_Features'!F359</f>
        <v/>
      </c>
      <c r="C361" s="48">
        <f>'4_Seq_Features'!E359</f>
        <v/>
      </c>
      <c r="D361" s="52">
        <f>$U$12*((B361)-$U$5)/$U$6+$U$13</f>
        <v/>
      </c>
      <c r="E361" s="51">
        <f>1/(1+EXP(-D361))</f>
        <v/>
      </c>
      <c r="F361" s="52">
        <f>$V$12*((B361)-$U$5)/$U$6+$V$13</f>
        <v/>
      </c>
      <c r="G361" s="51">
        <f>1/(1+EXP(-F361))</f>
        <v/>
      </c>
      <c r="H361" s="52">
        <f>$W$12*((B361)-$U$5)/$U$6+$W$13</f>
        <v/>
      </c>
      <c r="I361" s="51">
        <f>1/(1+EXP(-H361))</f>
        <v/>
      </c>
      <c r="J361" s="52">
        <f>$X$12*((B361)-$U$5)/$U$6+$X$13</f>
        <v/>
      </c>
      <c r="K361" s="51">
        <f>1/(1+EXP(-J361))</f>
        <v/>
      </c>
      <c r="L361" s="52">
        <f>$Y$12*((B361)-$U$5)/$U$6+$Y$13</f>
        <v/>
      </c>
      <c r="M361" s="51">
        <f>1/(1+EXP(-L361))</f>
        <v/>
      </c>
      <c r="N361" s="52">
        <f>$Z$12*((B361)-$U$5)/$U$6+$Z$13</f>
        <v/>
      </c>
      <c r="O361" s="51">
        <f>1/(1+EXP(-N361))</f>
        <v/>
      </c>
      <c r="P361" s="52">
        <f>$AA$12*((B361)-$U$5)/$U$6+$AA$13</f>
        <v/>
      </c>
      <c r="Q361" s="51">
        <f>1/(1+EXP(-P361))</f>
        <v/>
      </c>
      <c r="R361" s="52">
        <f>$AB$12*((B361)-$U$5)/$U$6+$AB$13</f>
        <v/>
      </c>
      <c r="S361" s="51">
        <f>1/(1+EXP(-R361))</f>
        <v/>
      </c>
      <c r="AI361" s="48">
        <f>'4_Seq_Features'!A359</f>
        <v/>
      </c>
      <c r="AJ361" s="55">
        <f>'4_Seq_Features'!G359</f>
        <v/>
      </c>
      <c r="AK361" s="55">
        <f>'4_Seq_Features'!H359</f>
        <v/>
      </c>
      <c r="AL361" s="48">
        <f>'4_Seq_Features'!E359</f>
        <v/>
      </c>
      <c r="AM361" s="52">
        <f>$BD$14*((AJ361)-$BD$5)/$BD$6+$BD$15*((AK361)-$BD$7)/$BD$8+$BD$16</f>
        <v/>
      </c>
      <c r="AN361" s="51">
        <f>1/(1+EXP(-AM361))</f>
        <v/>
      </c>
      <c r="AO361" s="52">
        <f>$BE$14*((AJ361)-$BD$5)/$BD$6+$BE$15*((AK361)-$BD$7)/$BD$8+$BE$16</f>
        <v/>
      </c>
      <c r="AP361" s="51">
        <f>1/(1+EXP(-AO361))</f>
        <v/>
      </c>
      <c r="AQ361" s="52">
        <f>$BF$14*((AJ361)-$BD$5)/$BD$6+$BF$15*((AK361)-$BD$7)/$BD$8+$BF$16</f>
        <v/>
      </c>
      <c r="AR361" s="51">
        <f>1/(1+EXP(-AQ361))</f>
        <v/>
      </c>
      <c r="AS361" s="52">
        <f>$BG$14*((AJ361)-$BD$5)/$BD$6+$BG$15*((AK361)-$BD$7)/$BD$8+$BG$16</f>
        <v/>
      </c>
      <c r="AT361" s="51">
        <f>1/(1+EXP(-AS361))</f>
        <v/>
      </c>
      <c r="AU361" s="52">
        <f>$BH$14*((AJ361)-$BD$5)/$BD$6+$BH$15*((AK361)-$BD$7)/$BD$8+$BH$16</f>
        <v/>
      </c>
      <c r="AV361" s="51">
        <f>1/(1+EXP(-AU361))</f>
        <v/>
      </c>
      <c r="AW361" s="52">
        <f>$BI$14*((AJ361)-$BD$5)/$BD$6+$BI$15*((AK361)-$BD$7)/$BD$8+$BI$16</f>
        <v/>
      </c>
      <c r="AX361" s="51">
        <f>1/(1+EXP(-AW361))</f>
        <v/>
      </c>
      <c r="AY361" s="52">
        <f>$BJ$14*((AJ361)-$BD$5)/$BD$6+$BJ$15*((AK361)-$BD$7)/$BD$8+$BJ$16</f>
        <v/>
      </c>
      <c r="AZ361" s="51">
        <f>1/(1+EXP(-AY361))</f>
        <v/>
      </c>
      <c r="BA361" s="52">
        <f>$BK$14*((AJ361)-$BD$5)/$BD$6+$BK$15*((AK361)-$BD$7)/$BD$8+$BK$16</f>
        <v/>
      </c>
      <c r="BB361" s="51">
        <f>1/(1+EXP(-BA361))</f>
        <v/>
      </c>
    </row>
    <row r="362" ht="15" customHeight="1" s="35">
      <c r="A362" s="48">
        <f>'4_Seq_Features'!A360</f>
        <v/>
      </c>
      <c r="B362" s="55">
        <f>'4_Seq_Features'!F360</f>
        <v/>
      </c>
      <c r="C362" s="48">
        <f>'4_Seq_Features'!E360</f>
        <v/>
      </c>
      <c r="D362" s="52">
        <f>$U$12*((B362)-$U$5)/$U$6+$U$13</f>
        <v/>
      </c>
      <c r="E362" s="51">
        <f>1/(1+EXP(-D362))</f>
        <v/>
      </c>
      <c r="F362" s="52">
        <f>$V$12*((B362)-$U$5)/$U$6+$V$13</f>
        <v/>
      </c>
      <c r="G362" s="51">
        <f>1/(1+EXP(-F362))</f>
        <v/>
      </c>
      <c r="H362" s="52">
        <f>$W$12*((B362)-$U$5)/$U$6+$W$13</f>
        <v/>
      </c>
      <c r="I362" s="51">
        <f>1/(1+EXP(-H362))</f>
        <v/>
      </c>
      <c r="J362" s="52">
        <f>$X$12*((B362)-$U$5)/$U$6+$X$13</f>
        <v/>
      </c>
      <c r="K362" s="51">
        <f>1/(1+EXP(-J362))</f>
        <v/>
      </c>
      <c r="L362" s="52">
        <f>$Y$12*((B362)-$U$5)/$U$6+$Y$13</f>
        <v/>
      </c>
      <c r="M362" s="51">
        <f>1/(1+EXP(-L362))</f>
        <v/>
      </c>
      <c r="N362" s="52">
        <f>$Z$12*((B362)-$U$5)/$U$6+$Z$13</f>
        <v/>
      </c>
      <c r="O362" s="51">
        <f>1/(1+EXP(-N362))</f>
        <v/>
      </c>
      <c r="P362" s="52">
        <f>$AA$12*((B362)-$U$5)/$U$6+$AA$13</f>
        <v/>
      </c>
      <c r="Q362" s="51">
        <f>1/(1+EXP(-P362))</f>
        <v/>
      </c>
      <c r="R362" s="52">
        <f>$AB$12*((B362)-$U$5)/$U$6+$AB$13</f>
        <v/>
      </c>
      <c r="S362" s="51">
        <f>1/(1+EXP(-R362))</f>
        <v/>
      </c>
      <c r="AI362" s="48">
        <f>'4_Seq_Features'!A360</f>
        <v/>
      </c>
      <c r="AJ362" s="55">
        <f>'4_Seq_Features'!G360</f>
        <v/>
      </c>
      <c r="AK362" s="55">
        <f>'4_Seq_Features'!H360</f>
        <v/>
      </c>
      <c r="AL362" s="48">
        <f>'4_Seq_Features'!E360</f>
        <v/>
      </c>
      <c r="AM362" s="52">
        <f>$BD$14*((AJ362)-$BD$5)/$BD$6+$BD$15*((AK362)-$BD$7)/$BD$8+$BD$16</f>
        <v/>
      </c>
      <c r="AN362" s="51">
        <f>1/(1+EXP(-AM362))</f>
        <v/>
      </c>
      <c r="AO362" s="52">
        <f>$BE$14*((AJ362)-$BD$5)/$BD$6+$BE$15*((AK362)-$BD$7)/$BD$8+$BE$16</f>
        <v/>
      </c>
      <c r="AP362" s="51">
        <f>1/(1+EXP(-AO362))</f>
        <v/>
      </c>
      <c r="AQ362" s="52">
        <f>$BF$14*((AJ362)-$BD$5)/$BD$6+$BF$15*((AK362)-$BD$7)/$BD$8+$BF$16</f>
        <v/>
      </c>
      <c r="AR362" s="51">
        <f>1/(1+EXP(-AQ362))</f>
        <v/>
      </c>
      <c r="AS362" s="52">
        <f>$BG$14*((AJ362)-$BD$5)/$BD$6+$BG$15*((AK362)-$BD$7)/$BD$8+$BG$16</f>
        <v/>
      </c>
      <c r="AT362" s="51">
        <f>1/(1+EXP(-AS362))</f>
        <v/>
      </c>
      <c r="AU362" s="52">
        <f>$BH$14*((AJ362)-$BD$5)/$BD$6+$BH$15*((AK362)-$BD$7)/$BD$8+$BH$16</f>
        <v/>
      </c>
      <c r="AV362" s="51">
        <f>1/(1+EXP(-AU362))</f>
        <v/>
      </c>
      <c r="AW362" s="52">
        <f>$BI$14*((AJ362)-$BD$5)/$BD$6+$BI$15*((AK362)-$BD$7)/$BD$8+$BI$16</f>
        <v/>
      </c>
      <c r="AX362" s="51">
        <f>1/(1+EXP(-AW362))</f>
        <v/>
      </c>
      <c r="AY362" s="52">
        <f>$BJ$14*((AJ362)-$BD$5)/$BD$6+$BJ$15*((AK362)-$BD$7)/$BD$8+$BJ$16</f>
        <v/>
      </c>
      <c r="AZ362" s="51">
        <f>1/(1+EXP(-AY362))</f>
        <v/>
      </c>
      <c r="BA362" s="52">
        <f>$BK$14*((AJ362)-$BD$5)/$BD$6+$BK$15*((AK362)-$BD$7)/$BD$8+$BK$16</f>
        <v/>
      </c>
      <c r="BB362" s="51">
        <f>1/(1+EXP(-BA362))</f>
        <v/>
      </c>
    </row>
    <row r="363" ht="15" customHeight="1" s="35">
      <c r="A363" s="48">
        <f>'4_Seq_Features'!A361</f>
        <v/>
      </c>
      <c r="B363" s="55">
        <f>'4_Seq_Features'!F361</f>
        <v/>
      </c>
      <c r="C363" s="48">
        <f>'4_Seq_Features'!E361</f>
        <v/>
      </c>
      <c r="D363" s="52">
        <f>$U$12*((B363)-$U$5)/$U$6+$U$13</f>
        <v/>
      </c>
      <c r="E363" s="51">
        <f>1/(1+EXP(-D363))</f>
        <v/>
      </c>
      <c r="F363" s="52">
        <f>$V$12*((B363)-$U$5)/$U$6+$V$13</f>
        <v/>
      </c>
      <c r="G363" s="51">
        <f>1/(1+EXP(-F363))</f>
        <v/>
      </c>
      <c r="H363" s="52">
        <f>$W$12*((B363)-$U$5)/$U$6+$W$13</f>
        <v/>
      </c>
      <c r="I363" s="51">
        <f>1/(1+EXP(-H363))</f>
        <v/>
      </c>
      <c r="J363" s="52">
        <f>$X$12*((B363)-$U$5)/$U$6+$X$13</f>
        <v/>
      </c>
      <c r="K363" s="51">
        <f>1/(1+EXP(-J363))</f>
        <v/>
      </c>
      <c r="L363" s="52">
        <f>$Y$12*((B363)-$U$5)/$U$6+$Y$13</f>
        <v/>
      </c>
      <c r="M363" s="51">
        <f>1/(1+EXP(-L363))</f>
        <v/>
      </c>
      <c r="N363" s="52">
        <f>$Z$12*((B363)-$U$5)/$U$6+$Z$13</f>
        <v/>
      </c>
      <c r="O363" s="51">
        <f>1/(1+EXP(-N363))</f>
        <v/>
      </c>
      <c r="P363" s="52">
        <f>$AA$12*((B363)-$U$5)/$U$6+$AA$13</f>
        <v/>
      </c>
      <c r="Q363" s="51">
        <f>1/(1+EXP(-P363))</f>
        <v/>
      </c>
      <c r="R363" s="52">
        <f>$AB$12*((B363)-$U$5)/$U$6+$AB$13</f>
        <v/>
      </c>
      <c r="S363" s="51">
        <f>1/(1+EXP(-R363))</f>
        <v/>
      </c>
      <c r="AI363" s="48">
        <f>'4_Seq_Features'!A361</f>
        <v/>
      </c>
      <c r="AJ363" s="55">
        <f>'4_Seq_Features'!G361</f>
        <v/>
      </c>
      <c r="AK363" s="55">
        <f>'4_Seq_Features'!H361</f>
        <v/>
      </c>
      <c r="AL363" s="48">
        <f>'4_Seq_Features'!E361</f>
        <v/>
      </c>
      <c r="AM363" s="52">
        <f>$BD$14*((AJ363)-$BD$5)/$BD$6+$BD$15*((AK363)-$BD$7)/$BD$8+$BD$16</f>
        <v/>
      </c>
      <c r="AN363" s="51">
        <f>1/(1+EXP(-AM363))</f>
        <v/>
      </c>
      <c r="AO363" s="52">
        <f>$BE$14*((AJ363)-$BD$5)/$BD$6+$BE$15*((AK363)-$BD$7)/$BD$8+$BE$16</f>
        <v/>
      </c>
      <c r="AP363" s="51">
        <f>1/(1+EXP(-AO363))</f>
        <v/>
      </c>
      <c r="AQ363" s="52">
        <f>$BF$14*((AJ363)-$BD$5)/$BD$6+$BF$15*((AK363)-$BD$7)/$BD$8+$BF$16</f>
        <v/>
      </c>
      <c r="AR363" s="51">
        <f>1/(1+EXP(-AQ363))</f>
        <v/>
      </c>
      <c r="AS363" s="52">
        <f>$BG$14*((AJ363)-$BD$5)/$BD$6+$BG$15*((AK363)-$BD$7)/$BD$8+$BG$16</f>
        <v/>
      </c>
      <c r="AT363" s="51">
        <f>1/(1+EXP(-AS363))</f>
        <v/>
      </c>
      <c r="AU363" s="52">
        <f>$BH$14*((AJ363)-$BD$5)/$BD$6+$BH$15*((AK363)-$BD$7)/$BD$8+$BH$16</f>
        <v/>
      </c>
      <c r="AV363" s="51">
        <f>1/(1+EXP(-AU363))</f>
        <v/>
      </c>
      <c r="AW363" s="52">
        <f>$BI$14*((AJ363)-$BD$5)/$BD$6+$BI$15*((AK363)-$BD$7)/$BD$8+$BI$16</f>
        <v/>
      </c>
      <c r="AX363" s="51">
        <f>1/(1+EXP(-AW363))</f>
        <v/>
      </c>
      <c r="AY363" s="52">
        <f>$BJ$14*((AJ363)-$BD$5)/$BD$6+$BJ$15*((AK363)-$BD$7)/$BD$8+$BJ$16</f>
        <v/>
      </c>
      <c r="AZ363" s="51">
        <f>1/(1+EXP(-AY363))</f>
        <v/>
      </c>
      <c r="BA363" s="52">
        <f>$BK$14*((AJ363)-$BD$5)/$BD$6+$BK$15*((AK363)-$BD$7)/$BD$8+$BK$16</f>
        <v/>
      </c>
      <c r="BB363" s="51">
        <f>1/(1+EXP(-BA363))</f>
        <v/>
      </c>
    </row>
    <row r="364" ht="15" customHeight="1" s="35">
      <c r="A364" s="48">
        <f>'4_Seq_Features'!A362</f>
        <v/>
      </c>
      <c r="B364" s="55">
        <f>'4_Seq_Features'!F362</f>
        <v/>
      </c>
      <c r="C364" s="48">
        <f>'4_Seq_Features'!E362</f>
        <v/>
      </c>
      <c r="D364" s="52">
        <f>$U$12*((B364)-$U$5)/$U$6+$U$13</f>
        <v/>
      </c>
      <c r="E364" s="51">
        <f>1/(1+EXP(-D364))</f>
        <v/>
      </c>
      <c r="F364" s="52">
        <f>$V$12*((B364)-$U$5)/$U$6+$V$13</f>
        <v/>
      </c>
      <c r="G364" s="51">
        <f>1/(1+EXP(-F364))</f>
        <v/>
      </c>
      <c r="H364" s="52">
        <f>$W$12*((B364)-$U$5)/$U$6+$W$13</f>
        <v/>
      </c>
      <c r="I364" s="51">
        <f>1/(1+EXP(-H364))</f>
        <v/>
      </c>
      <c r="J364" s="52">
        <f>$X$12*((B364)-$U$5)/$U$6+$X$13</f>
        <v/>
      </c>
      <c r="K364" s="51">
        <f>1/(1+EXP(-J364))</f>
        <v/>
      </c>
      <c r="L364" s="52">
        <f>$Y$12*((B364)-$U$5)/$U$6+$Y$13</f>
        <v/>
      </c>
      <c r="M364" s="51">
        <f>1/(1+EXP(-L364))</f>
        <v/>
      </c>
      <c r="N364" s="52">
        <f>$Z$12*((B364)-$U$5)/$U$6+$Z$13</f>
        <v/>
      </c>
      <c r="O364" s="51">
        <f>1/(1+EXP(-N364))</f>
        <v/>
      </c>
      <c r="P364" s="52">
        <f>$AA$12*((B364)-$U$5)/$U$6+$AA$13</f>
        <v/>
      </c>
      <c r="Q364" s="51">
        <f>1/(1+EXP(-P364))</f>
        <v/>
      </c>
      <c r="R364" s="52">
        <f>$AB$12*((B364)-$U$5)/$U$6+$AB$13</f>
        <v/>
      </c>
      <c r="S364" s="51">
        <f>1/(1+EXP(-R364))</f>
        <v/>
      </c>
      <c r="AI364" s="48">
        <f>'4_Seq_Features'!A362</f>
        <v/>
      </c>
      <c r="AJ364" s="55">
        <f>'4_Seq_Features'!G362</f>
        <v/>
      </c>
      <c r="AK364" s="55">
        <f>'4_Seq_Features'!H362</f>
        <v/>
      </c>
      <c r="AL364" s="48">
        <f>'4_Seq_Features'!E362</f>
        <v/>
      </c>
      <c r="AM364" s="52">
        <f>$BD$14*((AJ364)-$BD$5)/$BD$6+$BD$15*((AK364)-$BD$7)/$BD$8+$BD$16</f>
        <v/>
      </c>
      <c r="AN364" s="51">
        <f>1/(1+EXP(-AM364))</f>
        <v/>
      </c>
      <c r="AO364" s="52">
        <f>$BE$14*((AJ364)-$BD$5)/$BD$6+$BE$15*((AK364)-$BD$7)/$BD$8+$BE$16</f>
        <v/>
      </c>
      <c r="AP364" s="51">
        <f>1/(1+EXP(-AO364))</f>
        <v/>
      </c>
      <c r="AQ364" s="52">
        <f>$BF$14*((AJ364)-$BD$5)/$BD$6+$BF$15*((AK364)-$BD$7)/$BD$8+$BF$16</f>
        <v/>
      </c>
      <c r="AR364" s="51">
        <f>1/(1+EXP(-AQ364))</f>
        <v/>
      </c>
      <c r="AS364" s="52">
        <f>$BG$14*((AJ364)-$BD$5)/$BD$6+$BG$15*((AK364)-$BD$7)/$BD$8+$BG$16</f>
        <v/>
      </c>
      <c r="AT364" s="51">
        <f>1/(1+EXP(-AS364))</f>
        <v/>
      </c>
      <c r="AU364" s="52">
        <f>$BH$14*((AJ364)-$BD$5)/$BD$6+$BH$15*((AK364)-$BD$7)/$BD$8+$BH$16</f>
        <v/>
      </c>
      <c r="AV364" s="51">
        <f>1/(1+EXP(-AU364))</f>
        <v/>
      </c>
      <c r="AW364" s="52">
        <f>$BI$14*((AJ364)-$BD$5)/$BD$6+$BI$15*((AK364)-$BD$7)/$BD$8+$BI$16</f>
        <v/>
      </c>
      <c r="AX364" s="51">
        <f>1/(1+EXP(-AW364))</f>
        <v/>
      </c>
      <c r="AY364" s="52">
        <f>$BJ$14*((AJ364)-$BD$5)/$BD$6+$BJ$15*((AK364)-$BD$7)/$BD$8+$BJ$16</f>
        <v/>
      </c>
      <c r="AZ364" s="51">
        <f>1/(1+EXP(-AY364))</f>
        <v/>
      </c>
      <c r="BA364" s="52">
        <f>$BK$14*((AJ364)-$BD$5)/$BD$6+$BK$15*((AK364)-$BD$7)/$BD$8+$BK$16</f>
        <v/>
      </c>
      <c r="BB364" s="51">
        <f>1/(1+EXP(-BA364))</f>
        <v/>
      </c>
    </row>
    <row r="365" ht="15" customHeight="1" s="35">
      <c r="A365" s="48">
        <f>'4_Seq_Features'!A363</f>
        <v/>
      </c>
      <c r="B365" s="55">
        <f>'4_Seq_Features'!F363</f>
        <v/>
      </c>
      <c r="C365" s="48">
        <f>'4_Seq_Features'!E363</f>
        <v/>
      </c>
      <c r="D365" s="52">
        <f>$U$12*((B365)-$U$5)/$U$6+$U$13</f>
        <v/>
      </c>
      <c r="E365" s="51">
        <f>1/(1+EXP(-D365))</f>
        <v/>
      </c>
      <c r="F365" s="52">
        <f>$V$12*((B365)-$U$5)/$U$6+$V$13</f>
        <v/>
      </c>
      <c r="G365" s="51">
        <f>1/(1+EXP(-F365))</f>
        <v/>
      </c>
      <c r="H365" s="52">
        <f>$W$12*((B365)-$U$5)/$U$6+$W$13</f>
        <v/>
      </c>
      <c r="I365" s="51">
        <f>1/(1+EXP(-H365))</f>
        <v/>
      </c>
      <c r="J365" s="52">
        <f>$X$12*((B365)-$U$5)/$U$6+$X$13</f>
        <v/>
      </c>
      <c r="K365" s="51">
        <f>1/(1+EXP(-J365))</f>
        <v/>
      </c>
      <c r="L365" s="52">
        <f>$Y$12*((B365)-$U$5)/$U$6+$Y$13</f>
        <v/>
      </c>
      <c r="M365" s="51">
        <f>1/(1+EXP(-L365))</f>
        <v/>
      </c>
      <c r="N365" s="52">
        <f>$Z$12*((B365)-$U$5)/$U$6+$Z$13</f>
        <v/>
      </c>
      <c r="O365" s="51">
        <f>1/(1+EXP(-N365))</f>
        <v/>
      </c>
      <c r="P365" s="52">
        <f>$AA$12*((B365)-$U$5)/$U$6+$AA$13</f>
        <v/>
      </c>
      <c r="Q365" s="51">
        <f>1/(1+EXP(-P365))</f>
        <v/>
      </c>
      <c r="R365" s="52">
        <f>$AB$12*((B365)-$U$5)/$U$6+$AB$13</f>
        <v/>
      </c>
      <c r="S365" s="51">
        <f>1/(1+EXP(-R365))</f>
        <v/>
      </c>
      <c r="AI365" s="48">
        <f>'4_Seq_Features'!A363</f>
        <v/>
      </c>
      <c r="AJ365" s="55">
        <f>'4_Seq_Features'!G363</f>
        <v/>
      </c>
      <c r="AK365" s="55">
        <f>'4_Seq_Features'!H363</f>
        <v/>
      </c>
      <c r="AL365" s="48">
        <f>'4_Seq_Features'!E363</f>
        <v/>
      </c>
      <c r="AM365" s="52">
        <f>$BD$14*((AJ365)-$BD$5)/$BD$6+$BD$15*((AK365)-$BD$7)/$BD$8+$BD$16</f>
        <v/>
      </c>
      <c r="AN365" s="51">
        <f>1/(1+EXP(-AM365))</f>
        <v/>
      </c>
      <c r="AO365" s="52">
        <f>$BE$14*((AJ365)-$BD$5)/$BD$6+$BE$15*((AK365)-$BD$7)/$BD$8+$BE$16</f>
        <v/>
      </c>
      <c r="AP365" s="51">
        <f>1/(1+EXP(-AO365))</f>
        <v/>
      </c>
      <c r="AQ365" s="52">
        <f>$BF$14*((AJ365)-$BD$5)/$BD$6+$BF$15*((AK365)-$BD$7)/$BD$8+$BF$16</f>
        <v/>
      </c>
      <c r="AR365" s="51">
        <f>1/(1+EXP(-AQ365))</f>
        <v/>
      </c>
      <c r="AS365" s="52">
        <f>$BG$14*((AJ365)-$BD$5)/$BD$6+$BG$15*((AK365)-$BD$7)/$BD$8+$BG$16</f>
        <v/>
      </c>
      <c r="AT365" s="51">
        <f>1/(1+EXP(-AS365))</f>
        <v/>
      </c>
      <c r="AU365" s="52">
        <f>$BH$14*((AJ365)-$BD$5)/$BD$6+$BH$15*((AK365)-$BD$7)/$BD$8+$BH$16</f>
        <v/>
      </c>
      <c r="AV365" s="51">
        <f>1/(1+EXP(-AU365))</f>
        <v/>
      </c>
      <c r="AW365" s="52">
        <f>$BI$14*((AJ365)-$BD$5)/$BD$6+$BI$15*((AK365)-$BD$7)/$BD$8+$BI$16</f>
        <v/>
      </c>
      <c r="AX365" s="51">
        <f>1/(1+EXP(-AW365))</f>
        <v/>
      </c>
      <c r="AY365" s="52">
        <f>$BJ$14*((AJ365)-$BD$5)/$BD$6+$BJ$15*((AK365)-$BD$7)/$BD$8+$BJ$16</f>
        <v/>
      </c>
      <c r="AZ365" s="51">
        <f>1/(1+EXP(-AY365))</f>
        <v/>
      </c>
      <c r="BA365" s="52">
        <f>$BK$14*((AJ365)-$BD$5)/$BD$6+$BK$15*((AK365)-$BD$7)/$BD$8+$BK$16</f>
        <v/>
      </c>
      <c r="BB365" s="51">
        <f>1/(1+EXP(-BA365))</f>
        <v/>
      </c>
    </row>
    <row r="366" ht="15" customHeight="1" s="35">
      <c r="A366" s="48">
        <f>'4_Seq_Features'!A364</f>
        <v/>
      </c>
      <c r="B366" s="55">
        <f>'4_Seq_Features'!F364</f>
        <v/>
      </c>
      <c r="C366" s="48">
        <f>'4_Seq_Features'!E364</f>
        <v/>
      </c>
      <c r="D366" s="52">
        <f>$U$12*((B366)-$U$5)/$U$6+$U$13</f>
        <v/>
      </c>
      <c r="E366" s="51">
        <f>1/(1+EXP(-D366))</f>
        <v/>
      </c>
      <c r="F366" s="52">
        <f>$V$12*((B366)-$U$5)/$U$6+$V$13</f>
        <v/>
      </c>
      <c r="G366" s="51">
        <f>1/(1+EXP(-F366))</f>
        <v/>
      </c>
      <c r="H366" s="52">
        <f>$W$12*((B366)-$U$5)/$U$6+$W$13</f>
        <v/>
      </c>
      <c r="I366" s="51">
        <f>1/(1+EXP(-H366))</f>
        <v/>
      </c>
      <c r="J366" s="52">
        <f>$X$12*((B366)-$U$5)/$U$6+$X$13</f>
        <v/>
      </c>
      <c r="K366" s="51">
        <f>1/(1+EXP(-J366))</f>
        <v/>
      </c>
      <c r="L366" s="52">
        <f>$Y$12*((B366)-$U$5)/$U$6+$Y$13</f>
        <v/>
      </c>
      <c r="M366" s="51">
        <f>1/(1+EXP(-L366))</f>
        <v/>
      </c>
      <c r="N366" s="52">
        <f>$Z$12*((B366)-$U$5)/$U$6+$Z$13</f>
        <v/>
      </c>
      <c r="O366" s="51">
        <f>1/(1+EXP(-N366))</f>
        <v/>
      </c>
      <c r="P366" s="52">
        <f>$AA$12*((B366)-$U$5)/$U$6+$AA$13</f>
        <v/>
      </c>
      <c r="Q366" s="51">
        <f>1/(1+EXP(-P366))</f>
        <v/>
      </c>
      <c r="R366" s="52">
        <f>$AB$12*((B366)-$U$5)/$U$6+$AB$13</f>
        <v/>
      </c>
      <c r="S366" s="51">
        <f>1/(1+EXP(-R366))</f>
        <v/>
      </c>
      <c r="AI366" s="48">
        <f>'4_Seq_Features'!A364</f>
        <v/>
      </c>
      <c r="AJ366" s="55">
        <f>'4_Seq_Features'!G364</f>
        <v/>
      </c>
      <c r="AK366" s="55">
        <f>'4_Seq_Features'!H364</f>
        <v/>
      </c>
      <c r="AL366" s="48">
        <f>'4_Seq_Features'!E364</f>
        <v/>
      </c>
      <c r="AM366" s="52">
        <f>$BD$14*((AJ366)-$BD$5)/$BD$6+$BD$15*((AK366)-$BD$7)/$BD$8+$BD$16</f>
        <v/>
      </c>
      <c r="AN366" s="51">
        <f>1/(1+EXP(-AM366))</f>
        <v/>
      </c>
      <c r="AO366" s="52">
        <f>$BE$14*((AJ366)-$BD$5)/$BD$6+$BE$15*((AK366)-$BD$7)/$BD$8+$BE$16</f>
        <v/>
      </c>
      <c r="AP366" s="51">
        <f>1/(1+EXP(-AO366))</f>
        <v/>
      </c>
      <c r="AQ366" s="52">
        <f>$BF$14*((AJ366)-$BD$5)/$BD$6+$BF$15*((AK366)-$BD$7)/$BD$8+$BF$16</f>
        <v/>
      </c>
      <c r="AR366" s="51">
        <f>1/(1+EXP(-AQ366))</f>
        <v/>
      </c>
      <c r="AS366" s="52">
        <f>$BG$14*((AJ366)-$BD$5)/$BD$6+$BG$15*((AK366)-$BD$7)/$BD$8+$BG$16</f>
        <v/>
      </c>
      <c r="AT366" s="51">
        <f>1/(1+EXP(-AS366))</f>
        <v/>
      </c>
      <c r="AU366" s="52">
        <f>$BH$14*((AJ366)-$BD$5)/$BD$6+$BH$15*((AK366)-$BD$7)/$BD$8+$BH$16</f>
        <v/>
      </c>
      <c r="AV366" s="51">
        <f>1/(1+EXP(-AU366))</f>
        <v/>
      </c>
      <c r="AW366" s="52">
        <f>$BI$14*((AJ366)-$BD$5)/$BD$6+$BI$15*((AK366)-$BD$7)/$BD$8+$BI$16</f>
        <v/>
      </c>
      <c r="AX366" s="51">
        <f>1/(1+EXP(-AW366))</f>
        <v/>
      </c>
      <c r="AY366" s="52">
        <f>$BJ$14*((AJ366)-$BD$5)/$BD$6+$BJ$15*((AK366)-$BD$7)/$BD$8+$BJ$16</f>
        <v/>
      </c>
      <c r="AZ366" s="51">
        <f>1/(1+EXP(-AY366))</f>
        <v/>
      </c>
      <c r="BA366" s="52">
        <f>$BK$14*((AJ366)-$BD$5)/$BD$6+$BK$15*((AK366)-$BD$7)/$BD$8+$BK$16</f>
        <v/>
      </c>
      <c r="BB366" s="51">
        <f>1/(1+EXP(-BA366))</f>
        <v/>
      </c>
    </row>
    <row r="367" ht="15" customHeight="1" s="35">
      <c r="A367" s="48">
        <f>'4_Seq_Features'!A365</f>
        <v/>
      </c>
      <c r="B367" s="55">
        <f>'4_Seq_Features'!F365</f>
        <v/>
      </c>
      <c r="C367" s="48">
        <f>'4_Seq_Features'!E365</f>
        <v/>
      </c>
      <c r="D367" s="52">
        <f>$U$12*((B367)-$U$5)/$U$6+$U$13</f>
        <v/>
      </c>
      <c r="E367" s="51">
        <f>1/(1+EXP(-D367))</f>
        <v/>
      </c>
      <c r="F367" s="52">
        <f>$V$12*((B367)-$U$5)/$U$6+$V$13</f>
        <v/>
      </c>
      <c r="G367" s="51">
        <f>1/(1+EXP(-F367))</f>
        <v/>
      </c>
      <c r="H367" s="52">
        <f>$W$12*((B367)-$U$5)/$U$6+$W$13</f>
        <v/>
      </c>
      <c r="I367" s="51">
        <f>1/(1+EXP(-H367))</f>
        <v/>
      </c>
      <c r="J367" s="52">
        <f>$X$12*((B367)-$U$5)/$U$6+$X$13</f>
        <v/>
      </c>
      <c r="K367" s="51">
        <f>1/(1+EXP(-J367))</f>
        <v/>
      </c>
      <c r="L367" s="52">
        <f>$Y$12*((B367)-$U$5)/$U$6+$Y$13</f>
        <v/>
      </c>
      <c r="M367" s="51">
        <f>1/(1+EXP(-L367))</f>
        <v/>
      </c>
      <c r="N367" s="52">
        <f>$Z$12*((B367)-$U$5)/$U$6+$Z$13</f>
        <v/>
      </c>
      <c r="O367" s="51">
        <f>1/(1+EXP(-N367))</f>
        <v/>
      </c>
      <c r="P367" s="52">
        <f>$AA$12*((B367)-$U$5)/$U$6+$AA$13</f>
        <v/>
      </c>
      <c r="Q367" s="51">
        <f>1/(1+EXP(-P367))</f>
        <v/>
      </c>
      <c r="R367" s="52">
        <f>$AB$12*((B367)-$U$5)/$U$6+$AB$13</f>
        <v/>
      </c>
      <c r="S367" s="51">
        <f>1/(1+EXP(-R367))</f>
        <v/>
      </c>
      <c r="AI367" s="48">
        <f>'4_Seq_Features'!A365</f>
        <v/>
      </c>
      <c r="AJ367" s="55">
        <f>'4_Seq_Features'!G365</f>
        <v/>
      </c>
      <c r="AK367" s="55">
        <f>'4_Seq_Features'!H365</f>
        <v/>
      </c>
      <c r="AL367" s="48">
        <f>'4_Seq_Features'!E365</f>
        <v/>
      </c>
      <c r="AM367" s="52">
        <f>$BD$14*((AJ367)-$BD$5)/$BD$6+$BD$15*((AK367)-$BD$7)/$BD$8+$BD$16</f>
        <v/>
      </c>
      <c r="AN367" s="51">
        <f>1/(1+EXP(-AM367))</f>
        <v/>
      </c>
      <c r="AO367" s="52">
        <f>$BE$14*((AJ367)-$BD$5)/$BD$6+$BE$15*((AK367)-$BD$7)/$BD$8+$BE$16</f>
        <v/>
      </c>
      <c r="AP367" s="51">
        <f>1/(1+EXP(-AO367))</f>
        <v/>
      </c>
      <c r="AQ367" s="52">
        <f>$BF$14*((AJ367)-$BD$5)/$BD$6+$BF$15*((AK367)-$BD$7)/$BD$8+$BF$16</f>
        <v/>
      </c>
      <c r="AR367" s="51">
        <f>1/(1+EXP(-AQ367))</f>
        <v/>
      </c>
      <c r="AS367" s="52">
        <f>$BG$14*((AJ367)-$BD$5)/$BD$6+$BG$15*((AK367)-$BD$7)/$BD$8+$BG$16</f>
        <v/>
      </c>
      <c r="AT367" s="51">
        <f>1/(1+EXP(-AS367))</f>
        <v/>
      </c>
      <c r="AU367" s="52">
        <f>$BH$14*((AJ367)-$BD$5)/$BD$6+$BH$15*((AK367)-$BD$7)/$BD$8+$BH$16</f>
        <v/>
      </c>
      <c r="AV367" s="51">
        <f>1/(1+EXP(-AU367))</f>
        <v/>
      </c>
      <c r="AW367" s="52">
        <f>$BI$14*((AJ367)-$BD$5)/$BD$6+$BI$15*((AK367)-$BD$7)/$BD$8+$BI$16</f>
        <v/>
      </c>
      <c r="AX367" s="51">
        <f>1/(1+EXP(-AW367))</f>
        <v/>
      </c>
      <c r="AY367" s="52">
        <f>$BJ$14*((AJ367)-$BD$5)/$BD$6+$BJ$15*((AK367)-$BD$7)/$BD$8+$BJ$16</f>
        <v/>
      </c>
      <c r="AZ367" s="51">
        <f>1/(1+EXP(-AY367))</f>
        <v/>
      </c>
      <c r="BA367" s="52">
        <f>$BK$14*((AJ367)-$BD$5)/$BD$6+$BK$15*((AK367)-$BD$7)/$BD$8+$BK$16</f>
        <v/>
      </c>
      <c r="BB367" s="51">
        <f>1/(1+EXP(-BA367))</f>
        <v/>
      </c>
    </row>
    <row r="368" ht="15" customHeight="1" s="35">
      <c r="A368" s="48">
        <f>'4_Seq_Features'!A366</f>
        <v/>
      </c>
      <c r="B368" s="55">
        <f>'4_Seq_Features'!F366</f>
        <v/>
      </c>
      <c r="C368" s="48">
        <f>'4_Seq_Features'!E366</f>
        <v/>
      </c>
      <c r="D368" s="52">
        <f>$U$12*((B368)-$U$5)/$U$6+$U$13</f>
        <v/>
      </c>
      <c r="E368" s="51">
        <f>1/(1+EXP(-D368))</f>
        <v/>
      </c>
      <c r="F368" s="52">
        <f>$V$12*((B368)-$U$5)/$U$6+$V$13</f>
        <v/>
      </c>
      <c r="G368" s="51">
        <f>1/(1+EXP(-F368))</f>
        <v/>
      </c>
      <c r="H368" s="52">
        <f>$W$12*((B368)-$U$5)/$U$6+$W$13</f>
        <v/>
      </c>
      <c r="I368" s="51">
        <f>1/(1+EXP(-H368))</f>
        <v/>
      </c>
      <c r="J368" s="52">
        <f>$X$12*((B368)-$U$5)/$U$6+$X$13</f>
        <v/>
      </c>
      <c r="K368" s="51">
        <f>1/(1+EXP(-J368))</f>
        <v/>
      </c>
      <c r="L368" s="52">
        <f>$Y$12*((B368)-$U$5)/$U$6+$Y$13</f>
        <v/>
      </c>
      <c r="M368" s="51">
        <f>1/(1+EXP(-L368))</f>
        <v/>
      </c>
      <c r="N368" s="52">
        <f>$Z$12*((B368)-$U$5)/$U$6+$Z$13</f>
        <v/>
      </c>
      <c r="O368" s="51">
        <f>1/(1+EXP(-N368))</f>
        <v/>
      </c>
      <c r="P368" s="52">
        <f>$AA$12*((B368)-$U$5)/$U$6+$AA$13</f>
        <v/>
      </c>
      <c r="Q368" s="51">
        <f>1/(1+EXP(-P368))</f>
        <v/>
      </c>
      <c r="R368" s="52">
        <f>$AB$12*((B368)-$U$5)/$U$6+$AB$13</f>
        <v/>
      </c>
      <c r="S368" s="51">
        <f>1/(1+EXP(-R368))</f>
        <v/>
      </c>
      <c r="AI368" s="48">
        <f>'4_Seq_Features'!A366</f>
        <v/>
      </c>
      <c r="AJ368" s="55">
        <f>'4_Seq_Features'!G366</f>
        <v/>
      </c>
      <c r="AK368" s="55">
        <f>'4_Seq_Features'!H366</f>
        <v/>
      </c>
      <c r="AL368" s="48">
        <f>'4_Seq_Features'!E366</f>
        <v/>
      </c>
      <c r="AM368" s="52">
        <f>$BD$14*((AJ368)-$BD$5)/$BD$6+$BD$15*((AK368)-$BD$7)/$BD$8+$BD$16</f>
        <v/>
      </c>
      <c r="AN368" s="51">
        <f>1/(1+EXP(-AM368))</f>
        <v/>
      </c>
      <c r="AO368" s="52">
        <f>$BE$14*((AJ368)-$BD$5)/$BD$6+$BE$15*((AK368)-$BD$7)/$BD$8+$BE$16</f>
        <v/>
      </c>
      <c r="AP368" s="51">
        <f>1/(1+EXP(-AO368))</f>
        <v/>
      </c>
      <c r="AQ368" s="52">
        <f>$BF$14*((AJ368)-$BD$5)/$BD$6+$BF$15*((AK368)-$BD$7)/$BD$8+$BF$16</f>
        <v/>
      </c>
      <c r="AR368" s="51">
        <f>1/(1+EXP(-AQ368))</f>
        <v/>
      </c>
      <c r="AS368" s="52">
        <f>$BG$14*((AJ368)-$BD$5)/$BD$6+$BG$15*((AK368)-$BD$7)/$BD$8+$BG$16</f>
        <v/>
      </c>
      <c r="AT368" s="51">
        <f>1/(1+EXP(-AS368))</f>
        <v/>
      </c>
      <c r="AU368" s="52">
        <f>$BH$14*((AJ368)-$BD$5)/$BD$6+$BH$15*((AK368)-$BD$7)/$BD$8+$BH$16</f>
        <v/>
      </c>
      <c r="AV368" s="51">
        <f>1/(1+EXP(-AU368))</f>
        <v/>
      </c>
      <c r="AW368" s="52">
        <f>$BI$14*((AJ368)-$BD$5)/$BD$6+$BI$15*((AK368)-$BD$7)/$BD$8+$BI$16</f>
        <v/>
      </c>
      <c r="AX368" s="51">
        <f>1/(1+EXP(-AW368))</f>
        <v/>
      </c>
      <c r="AY368" s="52">
        <f>$BJ$14*((AJ368)-$BD$5)/$BD$6+$BJ$15*((AK368)-$BD$7)/$BD$8+$BJ$16</f>
        <v/>
      </c>
      <c r="AZ368" s="51">
        <f>1/(1+EXP(-AY368))</f>
        <v/>
      </c>
      <c r="BA368" s="52">
        <f>$BK$14*((AJ368)-$BD$5)/$BD$6+$BK$15*((AK368)-$BD$7)/$BD$8+$BK$16</f>
        <v/>
      </c>
      <c r="BB368" s="51">
        <f>1/(1+EXP(-BA368))</f>
        <v/>
      </c>
    </row>
    <row r="369" ht="15" customHeight="1" s="35">
      <c r="A369" s="48">
        <f>'4_Seq_Features'!A367</f>
        <v/>
      </c>
      <c r="B369" s="55">
        <f>'4_Seq_Features'!F367</f>
        <v/>
      </c>
      <c r="C369" s="48">
        <f>'4_Seq_Features'!E367</f>
        <v/>
      </c>
      <c r="D369" s="52">
        <f>$U$12*((B369)-$U$5)/$U$6+$U$13</f>
        <v/>
      </c>
      <c r="E369" s="51">
        <f>1/(1+EXP(-D369))</f>
        <v/>
      </c>
      <c r="F369" s="52">
        <f>$V$12*((B369)-$U$5)/$U$6+$V$13</f>
        <v/>
      </c>
      <c r="G369" s="51">
        <f>1/(1+EXP(-F369))</f>
        <v/>
      </c>
      <c r="H369" s="52">
        <f>$W$12*((B369)-$U$5)/$U$6+$W$13</f>
        <v/>
      </c>
      <c r="I369" s="51">
        <f>1/(1+EXP(-H369))</f>
        <v/>
      </c>
      <c r="J369" s="52">
        <f>$X$12*((B369)-$U$5)/$U$6+$X$13</f>
        <v/>
      </c>
      <c r="K369" s="51">
        <f>1/(1+EXP(-J369))</f>
        <v/>
      </c>
      <c r="L369" s="52">
        <f>$Y$12*((B369)-$U$5)/$U$6+$Y$13</f>
        <v/>
      </c>
      <c r="M369" s="51">
        <f>1/(1+EXP(-L369))</f>
        <v/>
      </c>
      <c r="N369" s="52">
        <f>$Z$12*((B369)-$U$5)/$U$6+$Z$13</f>
        <v/>
      </c>
      <c r="O369" s="51">
        <f>1/(1+EXP(-N369))</f>
        <v/>
      </c>
      <c r="P369" s="52">
        <f>$AA$12*((B369)-$U$5)/$U$6+$AA$13</f>
        <v/>
      </c>
      <c r="Q369" s="51">
        <f>1/(1+EXP(-P369))</f>
        <v/>
      </c>
      <c r="R369" s="52">
        <f>$AB$12*((B369)-$U$5)/$U$6+$AB$13</f>
        <v/>
      </c>
      <c r="S369" s="51">
        <f>1/(1+EXP(-R369))</f>
        <v/>
      </c>
      <c r="AI369" s="48">
        <f>'4_Seq_Features'!A367</f>
        <v/>
      </c>
      <c r="AJ369" s="55">
        <f>'4_Seq_Features'!G367</f>
        <v/>
      </c>
      <c r="AK369" s="55">
        <f>'4_Seq_Features'!H367</f>
        <v/>
      </c>
      <c r="AL369" s="48">
        <f>'4_Seq_Features'!E367</f>
        <v/>
      </c>
      <c r="AM369" s="52">
        <f>$BD$14*((AJ369)-$BD$5)/$BD$6+$BD$15*((AK369)-$BD$7)/$BD$8+$BD$16</f>
        <v/>
      </c>
      <c r="AN369" s="51">
        <f>1/(1+EXP(-AM369))</f>
        <v/>
      </c>
      <c r="AO369" s="52">
        <f>$BE$14*((AJ369)-$BD$5)/$BD$6+$BE$15*((AK369)-$BD$7)/$BD$8+$BE$16</f>
        <v/>
      </c>
      <c r="AP369" s="51">
        <f>1/(1+EXP(-AO369))</f>
        <v/>
      </c>
      <c r="AQ369" s="52">
        <f>$BF$14*((AJ369)-$BD$5)/$BD$6+$BF$15*((AK369)-$BD$7)/$BD$8+$BF$16</f>
        <v/>
      </c>
      <c r="AR369" s="51">
        <f>1/(1+EXP(-AQ369))</f>
        <v/>
      </c>
      <c r="AS369" s="52">
        <f>$BG$14*((AJ369)-$BD$5)/$BD$6+$BG$15*((AK369)-$BD$7)/$BD$8+$BG$16</f>
        <v/>
      </c>
      <c r="AT369" s="51">
        <f>1/(1+EXP(-AS369))</f>
        <v/>
      </c>
      <c r="AU369" s="52">
        <f>$BH$14*((AJ369)-$BD$5)/$BD$6+$BH$15*((AK369)-$BD$7)/$BD$8+$BH$16</f>
        <v/>
      </c>
      <c r="AV369" s="51">
        <f>1/(1+EXP(-AU369))</f>
        <v/>
      </c>
      <c r="AW369" s="52">
        <f>$BI$14*((AJ369)-$BD$5)/$BD$6+$BI$15*((AK369)-$BD$7)/$BD$8+$BI$16</f>
        <v/>
      </c>
      <c r="AX369" s="51">
        <f>1/(1+EXP(-AW369))</f>
        <v/>
      </c>
      <c r="AY369" s="52">
        <f>$BJ$14*((AJ369)-$BD$5)/$BD$6+$BJ$15*((AK369)-$BD$7)/$BD$8+$BJ$16</f>
        <v/>
      </c>
      <c r="AZ369" s="51">
        <f>1/(1+EXP(-AY369))</f>
        <v/>
      </c>
      <c r="BA369" s="52">
        <f>$BK$14*((AJ369)-$BD$5)/$BD$6+$BK$15*((AK369)-$BD$7)/$BD$8+$BK$16</f>
        <v/>
      </c>
      <c r="BB369" s="51">
        <f>1/(1+EXP(-BA369))</f>
        <v/>
      </c>
    </row>
    <row r="370" ht="15" customHeight="1" s="35">
      <c r="A370" s="48">
        <f>'4_Seq_Features'!A368</f>
        <v/>
      </c>
      <c r="B370" s="55">
        <f>'4_Seq_Features'!F368</f>
        <v/>
      </c>
      <c r="C370" s="48">
        <f>'4_Seq_Features'!E368</f>
        <v/>
      </c>
      <c r="D370" s="52">
        <f>$U$12*((B370)-$U$5)/$U$6+$U$13</f>
        <v/>
      </c>
      <c r="E370" s="51">
        <f>1/(1+EXP(-D370))</f>
        <v/>
      </c>
      <c r="F370" s="52">
        <f>$V$12*((B370)-$U$5)/$U$6+$V$13</f>
        <v/>
      </c>
      <c r="G370" s="51">
        <f>1/(1+EXP(-F370))</f>
        <v/>
      </c>
      <c r="H370" s="52">
        <f>$W$12*((B370)-$U$5)/$U$6+$W$13</f>
        <v/>
      </c>
      <c r="I370" s="51">
        <f>1/(1+EXP(-H370))</f>
        <v/>
      </c>
      <c r="J370" s="52">
        <f>$X$12*((B370)-$U$5)/$U$6+$X$13</f>
        <v/>
      </c>
      <c r="K370" s="51">
        <f>1/(1+EXP(-J370))</f>
        <v/>
      </c>
      <c r="L370" s="52">
        <f>$Y$12*((B370)-$U$5)/$U$6+$Y$13</f>
        <v/>
      </c>
      <c r="M370" s="51">
        <f>1/(1+EXP(-L370))</f>
        <v/>
      </c>
      <c r="N370" s="52">
        <f>$Z$12*((B370)-$U$5)/$U$6+$Z$13</f>
        <v/>
      </c>
      <c r="O370" s="51">
        <f>1/(1+EXP(-N370))</f>
        <v/>
      </c>
      <c r="P370" s="52">
        <f>$AA$12*((B370)-$U$5)/$U$6+$AA$13</f>
        <v/>
      </c>
      <c r="Q370" s="51">
        <f>1/(1+EXP(-P370))</f>
        <v/>
      </c>
      <c r="R370" s="52">
        <f>$AB$12*((B370)-$U$5)/$U$6+$AB$13</f>
        <v/>
      </c>
      <c r="S370" s="51">
        <f>1/(1+EXP(-R370))</f>
        <v/>
      </c>
      <c r="AI370" s="48">
        <f>'4_Seq_Features'!A368</f>
        <v/>
      </c>
      <c r="AJ370" s="55">
        <f>'4_Seq_Features'!G368</f>
        <v/>
      </c>
      <c r="AK370" s="55">
        <f>'4_Seq_Features'!H368</f>
        <v/>
      </c>
      <c r="AL370" s="48">
        <f>'4_Seq_Features'!E368</f>
        <v/>
      </c>
      <c r="AM370" s="52">
        <f>$BD$14*((AJ370)-$BD$5)/$BD$6+$BD$15*((AK370)-$BD$7)/$BD$8+$BD$16</f>
        <v/>
      </c>
      <c r="AN370" s="51">
        <f>1/(1+EXP(-AM370))</f>
        <v/>
      </c>
      <c r="AO370" s="52">
        <f>$BE$14*((AJ370)-$BD$5)/$BD$6+$BE$15*((AK370)-$BD$7)/$BD$8+$BE$16</f>
        <v/>
      </c>
      <c r="AP370" s="51">
        <f>1/(1+EXP(-AO370))</f>
        <v/>
      </c>
      <c r="AQ370" s="52">
        <f>$BF$14*((AJ370)-$BD$5)/$BD$6+$BF$15*((AK370)-$BD$7)/$BD$8+$BF$16</f>
        <v/>
      </c>
      <c r="AR370" s="51">
        <f>1/(1+EXP(-AQ370))</f>
        <v/>
      </c>
      <c r="AS370" s="52">
        <f>$BG$14*((AJ370)-$BD$5)/$BD$6+$BG$15*((AK370)-$BD$7)/$BD$8+$BG$16</f>
        <v/>
      </c>
      <c r="AT370" s="51">
        <f>1/(1+EXP(-AS370))</f>
        <v/>
      </c>
      <c r="AU370" s="52">
        <f>$BH$14*((AJ370)-$BD$5)/$BD$6+$BH$15*((AK370)-$BD$7)/$BD$8+$BH$16</f>
        <v/>
      </c>
      <c r="AV370" s="51">
        <f>1/(1+EXP(-AU370))</f>
        <v/>
      </c>
      <c r="AW370" s="52">
        <f>$BI$14*((AJ370)-$BD$5)/$BD$6+$BI$15*((AK370)-$BD$7)/$BD$8+$BI$16</f>
        <v/>
      </c>
      <c r="AX370" s="51">
        <f>1/(1+EXP(-AW370))</f>
        <v/>
      </c>
      <c r="AY370" s="52">
        <f>$BJ$14*((AJ370)-$BD$5)/$BD$6+$BJ$15*((AK370)-$BD$7)/$BD$8+$BJ$16</f>
        <v/>
      </c>
      <c r="AZ370" s="51">
        <f>1/(1+EXP(-AY370))</f>
        <v/>
      </c>
      <c r="BA370" s="52">
        <f>$BK$14*((AJ370)-$BD$5)/$BD$6+$BK$15*((AK370)-$BD$7)/$BD$8+$BK$16</f>
        <v/>
      </c>
      <c r="BB370" s="51">
        <f>1/(1+EXP(-BA370))</f>
        <v/>
      </c>
    </row>
    <row r="371" ht="15" customHeight="1" s="35">
      <c r="A371" s="48">
        <f>'4_Seq_Features'!A369</f>
        <v/>
      </c>
      <c r="B371" s="55">
        <f>'4_Seq_Features'!F369</f>
        <v/>
      </c>
      <c r="C371" s="48">
        <f>'4_Seq_Features'!E369</f>
        <v/>
      </c>
      <c r="D371" s="52">
        <f>$U$12*((B371)-$U$5)/$U$6+$U$13</f>
        <v/>
      </c>
      <c r="E371" s="51">
        <f>1/(1+EXP(-D371))</f>
        <v/>
      </c>
      <c r="F371" s="52">
        <f>$V$12*((B371)-$U$5)/$U$6+$V$13</f>
        <v/>
      </c>
      <c r="G371" s="51">
        <f>1/(1+EXP(-F371))</f>
        <v/>
      </c>
      <c r="H371" s="52">
        <f>$W$12*((B371)-$U$5)/$U$6+$W$13</f>
        <v/>
      </c>
      <c r="I371" s="51">
        <f>1/(1+EXP(-H371))</f>
        <v/>
      </c>
      <c r="J371" s="52">
        <f>$X$12*((B371)-$U$5)/$U$6+$X$13</f>
        <v/>
      </c>
      <c r="K371" s="51">
        <f>1/(1+EXP(-J371))</f>
        <v/>
      </c>
      <c r="L371" s="52">
        <f>$Y$12*((B371)-$U$5)/$U$6+$Y$13</f>
        <v/>
      </c>
      <c r="M371" s="51">
        <f>1/(1+EXP(-L371))</f>
        <v/>
      </c>
      <c r="N371" s="52">
        <f>$Z$12*((B371)-$U$5)/$U$6+$Z$13</f>
        <v/>
      </c>
      <c r="O371" s="51">
        <f>1/(1+EXP(-N371))</f>
        <v/>
      </c>
      <c r="P371" s="52">
        <f>$AA$12*((B371)-$U$5)/$U$6+$AA$13</f>
        <v/>
      </c>
      <c r="Q371" s="51">
        <f>1/(1+EXP(-P371))</f>
        <v/>
      </c>
      <c r="R371" s="52">
        <f>$AB$12*((B371)-$U$5)/$U$6+$AB$13</f>
        <v/>
      </c>
      <c r="S371" s="51">
        <f>1/(1+EXP(-R371))</f>
        <v/>
      </c>
      <c r="AI371" s="48">
        <f>'4_Seq_Features'!A369</f>
        <v/>
      </c>
      <c r="AJ371" s="55">
        <f>'4_Seq_Features'!G369</f>
        <v/>
      </c>
      <c r="AK371" s="55">
        <f>'4_Seq_Features'!H369</f>
        <v/>
      </c>
      <c r="AL371" s="48">
        <f>'4_Seq_Features'!E369</f>
        <v/>
      </c>
      <c r="AM371" s="52">
        <f>$BD$14*((AJ371)-$BD$5)/$BD$6+$BD$15*((AK371)-$BD$7)/$BD$8+$BD$16</f>
        <v/>
      </c>
      <c r="AN371" s="51">
        <f>1/(1+EXP(-AM371))</f>
        <v/>
      </c>
      <c r="AO371" s="52">
        <f>$BE$14*((AJ371)-$BD$5)/$BD$6+$BE$15*((AK371)-$BD$7)/$BD$8+$BE$16</f>
        <v/>
      </c>
      <c r="AP371" s="51">
        <f>1/(1+EXP(-AO371))</f>
        <v/>
      </c>
      <c r="AQ371" s="52">
        <f>$BF$14*((AJ371)-$BD$5)/$BD$6+$BF$15*((AK371)-$BD$7)/$BD$8+$BF$16</f>
        <v/>
      </c>
      <c r="AR371" s="51">
        <f>1/(1+EXP(-AQ371))</f>
        <v/>
      </c>
      <c r="AS371" s="52">
        <f>$BG$14*((AJ371)-$BD$5)/$BD$6+$BG$15*((AK371)-$BD$7)/$BD$8+$BG$16</f>
        <v/>
      </c>
      <c r="AT371" s="51">
        <f>1/(1+EXP(-AS371))</f>
        <v/>
      </c>
      <c r="AU371" s="52">
        <f>$BH$14*((AJ371)-$BD$5)/$BD$6+$BH$15*((AK371)-$BD$7)/$BD$8+$BH$16</f>
        <v/>
      </c>
      <c r="AV371" s="51">
        <f>1/(1+EXP(-AU371))</f>
        <v/>
      </c>
      <c r="AW371" s="52">
        <f>$BI$14*((AJ371)-$BD$5)/$BD$6+$BI$15*((AK371)-$BD$7)/$BD$8+$BI$16</f>
        <v/>
      </c>
      <c r="AX371" s="51">
        <f>1/(1+EXP(-AW371))</f>
        <v/>
      </c>
      <c r="AY371" s="52">
        <f>$BJ$14*((AJ371)-$BD$5)/$BD$6+$BJ$15*((AK371)-$BD$7)/$BD$8+$BJ$16</f>
        <v/>
      </c>
      <c r="AZ371" s="51">
        <f>1/(1+EXP(-AY371))</f>
        <v/>
      </c>
      <c r="BA371" s="52">
        <f>$BK$14*((AJ371)-$BD$5)/$BD$6+$BK$15*((AK371)-$BD$7)/$BD$8+$BK$16</f>
        <v/>
      </c>
      <c r="BB371" s="51">
        <f>1/(1+EXP(-BA371))</f>
        <v/>
      </c>
    </row>
    <row r="372" ht="15" customHeight="1" s="35">
      <c r="A372" s="48">
        <f>'4_Seq_Features'!A370</f>
        <v/>
      </c>
      <c r="B372" s="55">
        <f>'4_Seq_Features'!F370</f>
        <v/>
      </c>
      <c r="C372" s="48">
        <f>'4_Seq_Features'!E370</f>
        <v/>
      </c>
      <c r="D372" s="52">
        <f>$U$12*((B372)-$U$5)/$U$6+$U$13</f>
        <v/>
      </c>
      <c r="E372" s="51">
        <f>1/(1+EXP(-D372))</f>
        <v/>
      </c>
      <c r="F372" s="52">
        <f>$V$12*((B372)-$U$5)/$U$6+$V$13</f>
        <v/>
      </c>
      <c r="G372" s="51">
        <f>1/(1+EXP(-F372))</f>
        <v/>
      </c>
      <c r="H372" s="52">
        <f>$W$12*((B372)-$U$5)/$U$6+$W$13</f>
        <v/>
      </c>
      <c r="I372" s="51">
        <f>1/(1+EXP(-H372))</f>
        <v/>
      </c>
      <c r="J372" s="52">
        <f>$X$12*((B372)-$U$5)/$U$6+$X$13</f>
        <v/>
      </c>
      <c r="K372" s="51">
        <f>1/(1+EXP(-J372))</f>
        <v/>
      </c>
      <c r="L372" s="52">
        <f>$Y$12*((B372)-$U$5)/$U$6+$Y$13</f>
        <v/>
      </c>
      <c r="M372" s="51">
        <f>1/(1+EXP(-L372))</f>
        <v/>
      </c>
      <c r="N372" s="52">
        <f>$Z$12*((B372)-$U$5)/$U$6+$Z$13</f>
        <v/>
      </c>
      <c r="O372" s="51">
        <f>1/(1+EXP(-N372))</f>
        <v/>
      </c>
      <c r="P372" s="52">
        <f>$AA$12*((B372)-$U$5)/$U$6+$AA$13</f>
        <v/>
      </c>
      <c r="Q372" s="51">
        <f>1/(1+EXP(-P372))</f>
        <v/>
      </c>
      <c r="R372" s="52">
        <f>$AB$12*((B372)-$U$5)/$U$6+$AB$13</f>
        <v/>
      </c>
      <c r="S372" s="51">
        <f>1/(1+EXP(-R372))</f>
        <v/>
      </c>
      <c r="AI372" s="48">
        <f>'4_Seq_Features'!A370</f>
        <v/>
      </c>
      <c r="AJ372" s="55">
        <f>'4_Seq_Features'!G370</f>
        <v/>
      </c>
      <c r="AK372" s="55">
        <f>'4_Seq_Features'!H370</f>
        <v/>
      </c>
      <c r="AL372" s="48">
        <f>'4_Seq_Features'!E370</f>
        <v/>
      </c>
      <c r="AM372" s="52">
        <f>$BD$14*((AJ372)-$BD$5)/$BD$6+$BD$15*((AK372)-$BD$7)/$BD$8+$BD$16</f>
        <v/>
      </c>
      <c r="AN372" s="51">
        <f>1/(1+EXP(-AM372))</f>
        <v/>
      </c>
      <c r="AO372" s="52">
        <f>$BE$14*((AJ372)-$BD$5)/$BD$6+$BE$15*((AK372)-$BD$7)/$BD$8+$BE$16</f>
        <v/>
      </c>
      <c r="AP372" s="51">
        <f>1/(1+EXP(-AO372))</f>
        <v/>
      </c>
      <c r="AQ372" s="52">
        <f>$BF$14*((AJ372)-$BD$5)/$BD$6+$BF$15*((AK372)-$BD$7)/$BD$8+$BF$16</f>
        <v/>
      </c>
      <c r="AR372" s="51">
        <f>1/(1+EXP(-AQ372))</f>
        <v/>
      </c>
      <c r="AS372" s="52">
        <f>$BG$14*((AJ372)-$BD$5)/$BD$6+$BG$15*((AK372)-$BD$7)/$BD$8+$BG$16</f>
        <v/>
      </c>
      <c r="AT372" s="51">
        <f>1/(1+EXP(-AS372))</f>
        <v/>
      </c>
      <c r="AU372" s="52">
        <f>$BH$14*((AJ372)-$BD$5)/$BD$6+$BH$15*((AK372)-$BD$7)/$BD$8+$BH$16</f>
        <v/>
      </c>
      <c r="AV372" s="51">
        <f>1/(1+EXP(-AU372))</f>
        <v/>
      </c>
      <c r="AW372" s="52">
        <f>$BI$14*((AJ372)-$BD$5)/$BD$6+$BI$15*((AK372)-$BD$7)/$BD$8+$BI$16</f>
        <v/>
      </c>
      <c r="AX372" s="51">
        <f>1/(1+EXP(-AW372))</f>
        <v/>
      </c>
      <c r="AY372" s="52">
        <f>$BJ$14*((AJ372)-$BD$5)/$BD$6+$BJ$15*((AK372)-$BD$7)/$BD$8+$BJ$16</f>
        <v/>
      </c>
      <c r="AZ372" s="51">
        <f>1/(1+EXP(-AY372))</f>
        <v/>
      </c>
      <c r="BA372" s="52">
        <f>$BK$14*((AJ372)-$BD$5)/$BD$6+$BK$15*((AK372)-$BD$7)/$BD$8+$BK$16</f>
        <v/>
      </c>
      <c r="BB372" s="51">
        <f>1/(1+EXP(-BA372))</f>
        <v/>
      </c>
    </row>
    <row r="373" ht="15" customHeight="1" s="35">
      <c r="A373" s="48">
        <f>'4_Seq_Features'!A371</f>
        <v/>
      </c>
      <c r="B373" s="55">
        <f>'4_Seq_Features'!F371</f>
        <v/>
      </c>
      <c r="C373" s="48">
        <f>'4_Seq_Features'!E371</f>
        <v/>
      </c>
      <c r="D373" s="52">
        <f>$U$12*((B373)-$U$5)/$U$6+$U$13</f>
        <v/>
      </c>
      <c r="E373" s="51">
        <f>1/(1+EXP(-D373))</f>
        <v/>
      </c>
      <c r="F373" s="52">
        <f>$V$12*((B373)-$U$5)/$U$6+$V$13</f>
        <v/>
      </c>
      <c r="G373" s="51">
        <f>1/(1+EXP(-F373))</f>
        <v/>
      </c>
      <c r="H373" s="52">
        <f>$W$12*((B373)-$U$5)/$U$6+$W$13</f>
        <v/>
      </c>
      <c r="I373" s="51">
        <f>1/(1+EXP(-H373))</f>
        <v/>
      </c>
      <c r="J373" s="52">
        <f>$X$12*((B373)-$U$5)/$U$6+$X$13</f>
        <v/>
      </c>
      <c r="K373" s="51">
        <f>1/(1+EXP(-J373))</f>
        <v/>
      </c>
      <c r="L373" s="52">
        <f>$Y$12*((B373)-$U$5)/$U$6+$Y$13</f>
        <v/>
      </c>
      <c r="M373" s="51">
        <f>1/(1+EXP(-L373))</f>
        <v/>
      </c>
      <c r="N373" s="52">
        <f>$Z$12*((B373)-$U$5)/$U$6+$Z$13</f>
        <v/>
      </c>
      <c r="O373" s="51">
        <f>1/(1+EXP(-N373))</f>
        <v/>
      </c>
      <c r="P373" s="52">
        <f>$AA$12*((B373)-$U$5)/$U$6+$AA$13</f>
        <v/>
      </c>
      <c r="Q373" s="51">
        <f>1/(1+EXP(-P373))</f>
        <v/>
      </c>
      <c r="R373" s="52">
        <f>$AB$12*((B373)-$U$5)/$U$6+$AB$13</f>
        <v/>
      </c>
      <c r="S373" s="51">
        <f>1/(1+EXP(-R373))</f>
        <v/>
      </c>
      <c r="AI373" s="48">
        <f>'4_Seq_Features'!A371</f>
        <v/>
      </c>
      <c r="AJ373" s="55">
        <f>'4_Seq_Features'!G371</f>
        <v/>
      </c>
      <c r="AK373" s="55">
        <f>'4_Seq_Features'!H371</f>
        <v/>
      </c>
      <c r="AL373" s="48">
        <f>'4_Seq_Features'!E371</f>
        <v/>
      </c>
      <c r="AM373" s="52">
        <f>$BD$14*((AJ373)-$BD$5)/$BD$6+$BD$15*((AK373)-$BD$7)/$BD$8+$BD$16</f>
        <v/>
      </c>
      <c r="AN373" s="51">
        <f>1/(1+EXP(-AM373))</f>
        <v/>
      </c>
      <c r="AO373" s="52">
        <f>$BE$14*((AJ373)-$BD$5)/$BD$6+$BE$15*((AK373)-$BD$7)/$BD$8+$BE$16</f>
        <v/>
      </c>
      <c r="AP373" s="51">
        <f>1/(1+EXP(-AO373))</f>
        <v/>
      </c>
      <c r="AQ373" s="52">
        <f>$BF$14*((AJ373)-$BD$5)/$BD$6+$BF$15*((AK373)-$BD$7)/$BD$8+$BF$16</f>
        <v/>
      </c>
      <c r="AR373" s="51">
        <f>1/(1+EXP(-AQ373))</f>
        <v/>
      </c>
      <c r="AS373" s="52">
        <f>$BG$14*((AJ373)-$BD$5)/$BD$6+$BG$15*((AK373)-$BD$7)/$BD$8+$BG$16</f>
        <v/>
      </c>
      <c r="AT373" s="51">
        <f>1/(1+EXP(-AS373))</f>
        <v/>
      </c>
      <c r="AU373" s="52">
        <f>$BH$14*((AJ373)-$BD$5)/$BD$6+$BH$15*((AK373)-$BD$7)/$BD$8+$BH$16</f>
        <v/>
      </c>
      <c r="AV373" s="51">
        <f>1/(1+EXP(-AU373))</f>
        <v/>
      </c>
      <c r="AW373" s="52">
        <f>$BI$14*((AJ373)-$BD$5)/$BD$6+$BI$15*((AK373)-$BD$7)/$BD$8+$BI$16</f>
        <v/>
      </c>
      <c r="AX373" s="51">
        <f>1/(1+EXP(-AW373))</f>
        <v/>
      </c>
      <c r="AY373" s="52">
        <f>$BJ$14*((AJ373)-$BD$5)/$BD$6+$BJ$15*((AK373)-$BD$7)/$BD$8+$BJ$16</f>
        <v/>
      </c>
      <c r="AZ373" s="51">
        <f>1/(1+EXP(-AY373))</f>
        <v/>
      </c>
      <c r="BA373" s="52">
        <f>$BK$14*((AJ373)-$BD$5)/$BD$6+$BK$15*((AK373)-$BD$7)/$BD$8+$BK$16</f>
        <v/>
      </c>
      <c r="BB373" s="51">
        <f>1/(1+EXP(-BA373))</f>
        <v/>
      </c>
    </row>
    <row r="374" ht="15" customHeight="1" s="35">
      <c r="A374" s="48">
        <f>'4_Seq_Features'!A372</f>
        <v/>
      </c>
      <c r="B374" s="55">
        <f>'4_Seq_Features'!F372</f>
        <v/>
      </c>
      <c r="C374" s="48">
        <f>'4_Seq_Features'!E372</f>
        <v/>
      </c>
      <c r="D374" s="52">
        <f>$U$12*((B374)-$U$5)/$U$6+$U$13</f>
        <v/>
      </c>
      <c r="E374" s="51">
        <f>1/(1+EXP(-D374))</f>
        <v/>
      </c>
      <c r="F374" s="52">
        <f>$V$12*((B374)-$U$5)/$U$6+$V$13</f>
        <v/>
      </c>
      <c r="G374" s="51">
        <f>1/(1+EXP(-F374))</f>
        <v/>
      </c>
      <c r="H374" s="52">
        <f>$W$12*((B374)-$U$5)/$U$6+$W$13</f>
        <v/>
      </c>
      <c r="I374" s="51">
        <f>1/(1+EXP(-H374))</f>
        <v/>
      </c>
      <c r="J374" s="52">
        <f>$X$12*((B374)-$U$5)/$U$6+$X$13</f>
        <v/>
      </c>
      <c r="K374" s="51">
        <f>1/(1+EXP(-J374))</f>
        <v/>
      </c>
      <c r="L374" s="52">
        <f>$Y$12*((B374)-$U$5)/$U$6+$Y$13</f>
        <v/>
      </c>
      <c r="M374" s="51">
        <f>1/(1+EXP(-L374))</f>
        <v/>
      </c>
      <c r="N374" s="52">
        <f>$Z$12*((B374)-$U$5)/$U$6+$Z$13</f>
        <v/>
      </c>
      <c r="O374" s="51">
        <f>1/(1+EXP(-N374))</f>
        <v/>
      </c>
      <c r="P374" s="52">
        <f>$AA$12*((B374)-$U$5)/$U$6+$AA$13</f>
        <v/>
      </c>
      <c r="Q374" s="51">
        <f>1/(1+EXP(-P374))</f>
        <v/>
      </c>
      <c r="R374" s="52">
        <f>$AB$12*((B374)-$U$5)/$U$6+$AB$13</f>
        <v/>
      </c>
      <c r="S374" s="51">
        <f>1/(1+EXP(-R374))</f>
        <v/>
      </c>
      <c r="AI374" s="48">
        <f>'4_Seq_Features'!A372</f>
        <v/>
      </c>
      <c r="AJ374" s="55">
        <f>'4_Seq_Features'!G372</f>
        <v/>
      </c>
      <c r="AK374" s="55">
        <f>'4_Seq_Features'!H372</f>
        <v/>
      </c>
      <c r="AL374" s="48">
        <f>'4_Seq_Features'!E372</f>
        <v/>
      </c>
      <c r="AM374" s="52">
        <f>$BD$14*((AJ374)-$BD$5)/$BD$6+$BD$15*((AK374)-$BD$7)/$BD$8+$BD$16</f>
        <v/>
      </c>
      <c r="AN374" s="51">
        <f>1/(1+EXP(-AM374))</f>
        <v/>
      </c>
      <c r="AO374" s="52">
        <f>$BE$14*((AJ374)-$BD$5)/$BD$6+$BE$15*((AK374)-$BD$7)/$BD$8+$BE$16</f>
        <v/>
      </c>
      <c r="AP374" s="51">
        <f>1/(1+EXP(-AO374))</f>
        <v/>
      </c>
      <c r="AQ374" s="52">
        <f>$BF$14*((AJ374)-$BD$5)/$BD$6+$BF$15*((AK374)-$BD$7)/$BD$8+$BF$16</f>
        <v/>
      </c>
      <c r="AR374" s="51">
        <f>1/(1+EXP(-AQ374))</f>
        <v/>
      </c>
      <c r="AS374" s="52">
        <f>$BG$14*((AJ374)-$BD$5)/$BD$6+$BG$15*((AK374)-$BD$7)/$BD$8+$BG$16</f>
        <v/>
      </c>
      <c r="AT374" s="51">
        <f>1/(1+EXP(-AS374))</f>
        <v/>
      </c>
      <c r="AU374" s="52">
        <f>$BH$14*((AJ374)-$BD$5)/$BD$6+$BH$15*((AK374)-$BD$7)/$BD$8+$BH$16</f>
        <v/>
      </c>
      <c r="AV374" s="51">
        <f>1/(1+EXP(-AU374))</f>
        <v/>
      </c>
      <c r="AW374" s="52">
        <f>$BI$14*((AJ374)-$BD$5)/$BD$6+$BI$15*((AK374)-$BD$7)/$BD$8+$BI$16</f>
        <v/>
      </c>
      <c r="AX374" s="51">
        <f>1/(1+EXP(-AW374))</f>
        <v/>
      </c>
      <c r="AY374" s="52">
        <f>$BJ$14*((AJ374)-$BD$5)/$BD$6+$BJ$15*((AK374)-$BD$7)/$BD$8+$BJ$16</f>
        <v/>
      </c>
      <c r="AZ374" s="51">
        <f>1/(1+EXP(-AY374))</f>
        <v/>
      </c>
      <c r="BA374" s="52">
        <f>$BK$14*((AJ374)-$BD$5)/$BD$6+$BK$15*((AK374)-$BD$7)/$BD$8+$BK$16</f>
        <v/>
      </c>
      <c r="BB374" s="51">
        <f>1/(1+EXP(-BA374))</f>
        <v/>
      </c>
    </row>
    <row r="375" ht="15" customHeight="1" s="35">
      <c r="A375" s="48">
        <f>'4_Seq_Features'!A373</f>
        <v/>
      </c>
      <c r="B375" s="55">
        <f>'4_Seq_Features'!F373</f>
        <v/>
      </c>
      <c r="C375" s="48">
        <f>'4_Seq_Features'!E373</f>
        <v/>
      </c>
      <c r="D375" s="52">
        <f>$U$12*((B375)-$U$5)/$U$6+$U$13</f>
        <v/>
      </c>
      <c r="E375" s="51">
        <f>1/(1+EXP(-D375))</f>
        <v/>
      </c>
      <c r="F375" s="52">
        <f>$V$12*((B375)-$U$5)/$U$6+$V$13</f>
        <v/>
      </c>
      <c r="G375" s="51">
        <f>1/(1+EXP(-F375))</f>
        <v/>
      </c>
      <c r="H375" s="52">
        <f>$W$12*((B375)-$U$5)/$U$6+$W$13</f>
        <v/>
      </c>
      <c r="I375" s="51">
        <f>1/(1+EXP(-H375))</f>
        <v/>
      </c>
      <c r="J375" s="52">
        <f>$X$12*((B375)-$U$5)/$U$6+$X$13</f>
        <v/>
      </c>
      <c r="K375" s="51">
        <f>1/(1+EXP(-J375))</f>
        <v/>
      </c>
      <c r="L375" s="52">
        <f>$Y$12*((B375)-$U$5)/$U$6+$Y$13</f>
        <v/>
      </c>
      <c r="M375" s="51">
        <f>1/(1+EXP(-L375))</f>
        <v/>
      </c>
      <c r="N375" s="52">
        <f>$Z$12*((B375)-$U$5)/$U$6+$Z$13</f>
        <v/>
      </c>
      <c r="O375" s="51">
        <f>1/(1+EXP(-N375))</f>
        <v/>
      </c>
      <c r="P375" s="52">
        <f>$AA$12*((B375)-$U$5)/$U$6+$AA$13</f>
        <v/>
      </c>
      <c r="Q375" s="51">
        <f>1/(1+EXP(-P375))</f>
        <v/>
      </c>
      <c r="R375" s="52">
        <f>$AB$12*((B375)-$U$5)/$U$6+$AB$13</f>
        <v/>
      </c>
      <c r="S375" s="51">
        <f>1/(1+EXP(-R375))</f>
        <v/>
      </c>
      <c r="AI375" s="48">
        <f>'4_Seq_Features'!A373</f>
        <v/>
      </c>
      <c r="AJ375" s="55">
        <f>'4_Seq_Features'!G373</f>
        <v/>
      </c>
      <c r="AK375" s="55">
        <f>'4_Seq_Features'!H373</f>
        <v/>
      </c>
      <c r="AL375" s="48">
        <f>'4_Seq_Features'!E373</f>
        <v/>
      </c>
      <c r="AM375" s="52">
        <f>$BD$14*((AJ375)-$BD$5)/$BD$6+$BD$15*((AK375)-$BD$7)/$BD$8+$BD$16</f>
        <v/>
      </c>
      <c r="AN375" s="51">
        <f>1/(1+EXP(-AM375))</f>
        <v/>
      </c>
      <c r="AO375" s="52">
        <f>$BE$14*((AJ375)-$BD$5)/$BD$6+$BE$15*((AK375)-$BD$7)/$BD$8+$BE$16</f>
        <v/>
      </c>
      <c r="AP375" s="51">
        <f>1/(1+EXP(-AO375))</f>
        <v/>
      </c>
      <c r="AQ375" s="52">
        <f>$BF$14*((AJ375)-$BD$5)/$BD$6+$BF$15*((AK375)-$BD$7)/$BD$8+$BF$16</f>
        <v/>
      </c>
      <c r="AR375" s="51">
        <f>1/(1+EXP(-AQ375))</f>
        <v/>
      </c>
      <c r="AS375" s="52">
        <f>$BG$14*((AJ375)-$BD$5)/$BD$6+$BG$15*((AK375)-$BD$7)/$BD$8+$BG$16</f>
        <v/>
      </c>
      <c r="AT375" s="51">
        <f>1/(1+EXP(-AS375))</f>
        <v/>
      </c>
      <c r="AU375" s="52">
        <f>$BH$14*((AJ375)-$BD$5)/$BD$6+$BH$15*((AK375)-$BD$7)/$BD$8+$BH$16</f>
        <v/>
      </c>
      <c r="AV375" s="51">
        <f>1/(1+EXP(-AU375))</f>
        <v/>
      </c>
      <c r="AW375" s="52">
        <f>$BI$14*((AJ375)-$BD$5)/$BD$6+$BI$15*((AK375)-$BD$7)/$BD$8+$BI$16</f>
        <v/>
      </c>
      <c r="AX375" s="51">
        <f>1/(1+EXP(-AW375))</f>
        <v/>
      </c>
      <c r="AY375" s="52">
        <f>$BJ$14*((AJ375)-$BD$5)/$BD$6+$BJ$15*((AK375)-$BD$7)/$BD$8+$BJ$16</f>
        <v/>
      </c>
      <c r="AZ375" s="51">
        <f>1/(1+EXP(-AY375))</f>
        <v/>
      </c>
      <c r="BA375" s="52">
        <f>$BK$14*((AJ375)-$BD$5)/$BD$6+$BK$15*((AK375)-$BD$7)/$BD$8+$BK$16</f>
        <v/>
      </c>
      <c r="BB375" s="51">
        <f>1/(1+EXP(-BA375))</f>
        <v/>
      </c>
    </row>
    <row r="376" ht="15" customHeight="1" s="35">
      <c r="A376" s="48">
        <f>'4_Seq_Features'!A374</f>
        <v/>
      </c>
      <c r="B376" s="55">
        <f>'4_Seq_Features'!F374</f>
        <v/>
      </c>
      <c r="C376" s="48">
        <f>'4_Seq_Features'!E374</f>
        <v/>
      </c>
      <c r="D376" s="52">
        <f>$U$12*((B376)-$U$5)/$U$6+$U$13</f>
        <v/>
      </c>
      <c r="E376" s="51">
        <f>1/(1+EXP(-D376))</f>
        <v/>
      </c>
      <c r="F376" s="52">
        <f>$V$12*((B376)-$U$5)/$U$6+$V$13</f>
        <v/>
      </c>
      <c r="G376" s="51">
        <f>1/(1+EXP(-F376))</f>
        <v/>
      </c>
      <c r="H376" s="52">
        <f>$W$12*((B376)-$U$5)/$U$6+$W$13</f>
        <v/>
      </c>
      <c r="I376" s="51">
        <f>1/(1+EXP(-H376))</f>
        <v/>
      </c>
      <c r="J376" s="52">
        <f>$X$12*((B376)-$U$5)/$U$6+$X$13</f>
        <v/>
      </c>
      <c r="K376" s="51">
        <f>1/(1+EXP(-J376))</f>
        <v/>
      </c>
      <c r="L376" s="52">
        <f>$Y$12*((B376)-$U$5)/$U$6+$Y$13</f>
        <v/>
      </c>
      <c r="M376" s="51">
        <f>1/(1+EXP(-L376))</f>
        <v/>
      </c>
      <c r="N376" s="52">
        <f>$Z$12*((B376)-$U$5)/$U$6+$Z$13</f>
        <v/>
      </c>
      <c r="O376" s="51">
        <f>1/(1+EXP(-N376))</f>
        <v/>
      </c>
      <c r="P376" s="52">
        <f>$AA$12*((B376)-$U$5)/$U$6+$AA$13</f>
        <v/>
      </c>
      <c r="Q376" s="51">
        <f>1/(1+EXP(-P376))</f>
        <v/>
      </c>
      <c r="R376" s="52">
        <f>$AB$12*((B376)-$U$5)/$U$6+$AB$13</f>
        <v/>
      </c>
      <c r="S376" s="51">
        <f>1/(1+EXP(-R376))</f>
        <v/>
      </c>
      <c r="AI376" s="48">
        <f>'4_Seq_Features'!A374</f>
        <v/>
      </c>
      <c r="AJ376" s="55">
        <f>'4_Seq_Features'!G374</f>
        <v/>
      </c>
      <c r="AK376" s="55">
        <f>'4_Seq_Features'!H374</f>
        <v/>
      </c>
      <c r="AL376" s="48">
        <f>'4_Seq_Features'!E374</f>
        <v/>
      </c>
      <c r="AM376" s="52">
        <f>$BD$14*((AJ376)-$BD$5)/$BD$6+$BD$15*((AK376)-$BD$7)/$BD$8+$BD$16</f>
        <v/>
      </c>
      <c r="AN376" s="51">
        <f>1/(1+EXP(-AM376))</f>
        <v/>
      </c>
      <c r="AO376" s="52">
        <f>$BE$14*((AJ376)-$BD$5)/$BD$6+$BE$15*((AK376)-$BD$7)/$BD$8+$BE$16</f>
        <v/>
      </c>
      <c r="AP376" s="51">
        <f>1/(1+EXP(-AO376))</f>
        <v/>
      </c>
      <c r="AQ376" s="52">
        <f>$BF$14*((AJ376)-$BD$5)/$BD$6+$BF$15*((AK376)-$BD$7)/$BD$8+$BF$16</f>
        <v/>
      </c>
      <c r="AR376" s="51">
        <f>1/(1+EXP(-AQ376))</f>
        <v/>
      </c>
      <c r="AS376" s="52">
        <f>$BG$14*((AJ376)-$BD$5)/$BD$6+$BG$15*((AK376)-$BD$7)/$BD$8+$BG$16</f>
        <v/>
      </c>
      <c r="AT376" s="51">
        <f>1/(1+EXP(-AS376))</f>
        <v/>
      </c>
      <c r="AU376" s="52">
        <f>$BH$14*((AJ376)-$BD$5)/$BD$6+$BH$15*((AK376)-$BD$7)/$BD$8+$BH$16</f>
        <v/>
      </c>
      <c r="AV376" s="51">
        <f>1/(1+EXP(-AU376))</f>
        <v/>
      </c>
      <c r="AW376" s="52">
        <f>$BI$14*((AJ376)-$BD$5)/$BD$6+$BI$15*((AK376)-$BD$7)/$BD$8+$BI$16</f>
        <v/>
      </c>
      <c r="AX376" s="51">
        <f>1/(1+EXP(-AW376))</f>
        <v/>
      </c>
      <c r="AY376" s="52">
        <f>$BJ$14*((AJ376)-$BD$5)/$BD$6+$BJ$15*((AK376)-$BD$7)/$BD$8+$BJ$16</f>
        <v/>
      </c>
      <c r="AZ376" s="51">
        <f>1/(1+EXP(-AY376))</f>
        <v/>
      </c>
      <c r="BA376" s="52">
        <f>$BK$14*((AJ376)-$BD$5)/$BD$6+$BK$15*((AK376)-$BD$7)/$BD$8+$BK$16</f>
        <v/>
      </c>
      <c r="BB376" s="51">
        <f>1/(1+EXP(-BA376))</f>
        <v/>
      </c>
    </row>
    <row r="377" ht="15" customHeight="1" s="35">
      <c r="A377" s="48">
        <f>'4_Seq_Features'!A375</f>
        <v/>
      </c>
      <c r="B377" s="55">
        <f>'4_Seq_Features'!F375</f>
        <v/>
      </c>
      <c r="C377" s="48">
        <f>'4_Seq_Features'!E375</f>
        <v/>
      </c>
      <c r="D377" s="52">
        <f>$U$12*((B377)-$U$5)/$U$6+$U$13</f>
        <v/>
      </c>
      <c r="E377" s="51">
        <f>1/(1+EXP(-D377))</f>
        <v/>
      </c>
      <c r="F377" s="52">
        <f>$V$12*((B377)-$U$5)/$U$6+$V$13</f>
        <v/>
      </c>
      <c r="G377" s="51">
        <f>1/(1+EXP(-F377))</f>
        <v/>
      </c>
      <c r="H377" s="52">
        <f>$W$12*((B377)-$U$5)/$U$6+$W$13</f>
        <v/>
      </c>
      <c r="I377" s="51">
        <f>1/(1+EXP(-H377))</f>
        <v/>
      </c>
      <c r="J377" s="52">
        <f>$X$12*((B377)-$U$5)/$U$6+$X$13</f>
        <v/>
      </c>
      <c r="K377" s="51">
        <f>1/(1+EXP(-J377))</f>
        <v/>
      </c>
      <c r="L377" s="52">
        <f>$Y$12*((B377)-$U$5)/$U$6+$Y$13</f>
        <v/>
      </c>
      <c r="M377" s="51">
        <f>1/(1+EXP(-L377))</f>
        <v/>
      </c>
      <c r="N377" s="52">
        <f>$Z$12*((B377)-$U$5)/$U$6+$Z$13</f>
        <v/>
      </c>
      <c r="O377" s="51">
        <f>1/(1+EXP(-N377))</f>
        <v/>
      </c>
      <c r="P377" s="52">
        <f>$AA$12*((B377)-$U$5)/$U$6+$AA$13</f>
        <v/>
      </c>
      <c r="Q377" s="51">
        <f>1/(1+EXP(-P377))</f>
        <v/>
      </c>
      <c r="R377" s="52">
        <f>$AB$12*((B377)-$U$5)/$U$6+$AB$13</f>
        <v/>
      </c>
      <c r="S377" s="51">
        <f>1/(1+EXP(-R377))</f>
        <v/>
      </c>
      <c r="AI377" s="48">
        <f>'4_Seq_Features'!A375</f>
        <v/>
      </c>
      <c r="AJ377" s="55">
        <f>'4_Seq_Features'!G375</f>
        <v/>
      </c>
      <c r="AK377" s="55">
        <f>'4_Seq_Features'!H375</f>
        <v/>
      </c>
      <c r="AL377" s="48">
        <f>'4_Seq_Features'!E375</f>
        <v/>
      </c>
      <c r="AM377" s="52">
        <f>$BD$14*((AJ377)-$BD$5)/$BD$6+$BD$15*((AK377)-$BD$7)/$BD$8+$BD$16</f>
        <v/>
      </c>
      <c r="AN377" s="51">
        <f>1/(1+EXP(-AM377))</f>
        <v/>
      </c>
      <c r="AO377" s="52">
        <f>$BE$14*((AJ377)-$BD$5)/$BD$6+$BE$15*((AK377)-$BD$7)/$BD$8+$BE$16</f>
        <v/>
      </c>
      <c r="AP377" s="51">
        <f>1/(1+EXP(-AO377))</f>
        <v/>
      </c>
      <c r="AQ377" s="52">
        <f>$BF$14*((AJ377)-$BD$5)/$BD$6+$BF$15*((AK377)-$BD$7)/$BD$8+$BF$16</f>
        <v/>
      </c>
      <c r="AR377" s="51">
        <f>1/(1+EXP(-AQ377))</f>
        <v/>
      </c>
      <c r="AS377" s="52">
        <f>$BG$14*((AJ377)-$BD$5)/$BD$6+$BG$15*((AK377)-$BD$7)/$BD$8+$BG$16</f>
        <v/>
      </c>
      <c r="AT377" s="51">
        <f>1/(1+EXP(-AS377))</f>
        <v/>
      </c>
      <c r="AU377" s="52">
        <f>$BH$14*((AJ377)-$BD$5)/$BD$6+$BH$15*((AK377)-$BD$7)/$BD$8+$BH$16</f>
        <v/>
      </c>
      <c r="AV377" s="51">
        <f>1/(1+EXP(-AU377))</f>
        <v/>
      </c>
      <c r="AW377" s="52">
        <f>$BI$14*((AJ377)-$BD$5)/$BD$6+$BI$15*((AK377)-$BD$7)/$BD$8+$BI$16</f>
        <v/>
      </c>
      <c r="AX377" s="51">
        <f>1/(1+EXP(-AW377))</f>
        <v/>
      </c>
      <c r="AY377" s="52">
        <f>$BJ$14*((AJ377)-$BD$5)/$BD$6+$BJ$15*((AK377)-$BD$7)/$BD$8+$BJ$16</f>
        <v/>
      </c>
      <c r="AZ377" s="51">
        <f>1/(1+EXP(-AY377))</f>
        <v/>
      </c>
      <c r="BA377" s="52">
        <f>$BK$14*((AJ377)-$BD$5)/$BD$6+$BK$15*((AK377)-$BD$7)/$BD$8+$BK$16</f>
        <v/>
      </c>
      <c r="BB377" s="51">
        <f>1/(1+EXP(-BA377))</f>
        <v/>
      </c>
    </row>
    <row r="378" ht="15" customHeight="1" s="35">
      <c r="A378" s="48">
        <f>'4_Seq_Features'!A376</f>
        <v/>
      </c>
      <c r="B378" s="55">
        <f>'4_Seq_Features'!F376</f>
        <v/>
      </c>
      <c r="C378" s="48">
        <f>'4_Seq_Features'!E376</f>
        <v/>
      </c>
      <c r="D378" s="52">
        <f>$U$12*((B378)-$U$5)/$U$6+$U$13</f>
        <v/>
      </c>
      <c r="E378" s="51">
        <f>1/(1+EXP(-D378))</f>
        <v/>
      </c>
      <c r="F378" s="52">
        <f>$V$12*((B378)-$U$5)/$U$6+$V$13</f>
        <v/>
      </c>
      <c r="G378" s="51">
        <f>1/(1+EXP(-F378))</f>
        <v/>
      </c>
      <c r="H378" s="52">
        <f>$W$12*((B378)-$U$5)/$U$6+$W$13</f>
        <v/>
      </c>
      <c r="I378" s="51">
        <f>1/(1+EXP(-H378))</f>
        <v/>
      </c>
      <c r="J378" s="52">
        <f>$X$12*((B378)-$U$5)/$U$6+$X$13</f>
        <v/>
      </c>
      <c r="K378" s="51">
        <f>1/(1+EXP(-J378))</f>
        <v/>
      </c>
      <c r="L378" s="52">
        <f>$Y$12*((B378)-$U$5)/$U$6+$Y$13</f>
        <v/>
      </c>
      <c r="M378" s="51">
        <f>1/(1+EXP(-L378))</f>
        <v/>
      </c>
      <c r="N378" s="52">
        <f>$Z$12*((B378)-$U$5)/$U$6+$Z$13</f>
        <v/>
      </c>
      <c r="O378" s="51">
        <f>1/(1+EXP(-N378))</f>
        <v/>
      </c>
      <c r="P378" s="52">
        <f>$AA$12*((B378)-$U$5)/$U$6+$AA$13</f>
        <v/>
      </c>
      <c r="Q378" s="51">
        <f>1/(1+EXP(-P378))</f>
        <v/>
      </c>
      <c r="R378" s="52">
        <f>$AB$12*((B378)-$U$5)/$U$6+$AB$13</f>
        <v/>
      </c>
      <c r="S378" s="51">
        <f>1/(1+EXP(-R378))</f>
        <v/>
      </c>
      <c r="AI378" s="48">
        <f>'4_Seq_Features'!A376</f>
        <v/>
      </c>
      <c r="AJ378" s="55">
        <f>'4_Seq_Features'!G376</f>
        <v/>
      </c>
      <c r="AK378" s="55">
        <f>'4_Seq_Features'!H376</f>
        <v/>
      </c>
      <c r="AL378" s="48">
        <f>'4_Seq_Features'!E376</f>
        <v/>
      </c>
      <c r="AM378" s="52">
        <f>$BD$14*((AJ378)-$BD$5)/$BD$6+$BD$15*((AK378)-$BD$7)/$BD$8+$BD$16</f>
        <v/>
      </c>
      <c r="AN378" s="51">
        <f>1/(1+EXP(-AM378))</f>
        <v/>
      </c>
      <c r="AO378" s="52">
        <f>$BE$14*((AJ378)-$BD$5)/$BD$6+$BE$15*((AK378)-$BD$7)/$BD$8+$BE$16</f>
        <v/>
      </c>
      <c r="AP378" s="51">
        <f>1/(1+EXP(-AO378))</f>
        <v/>
      </c>
      <c r="AQ378" s="52">
        <f>$BF$14*((AJ378)-$BD$5)/$BD$6+$BF$15*((AK378)-$BD$7)/$BD$8+$BF$16</f>
        <v/>
      </c>
      <c r="AR378" s="51">
        <f>1/(1+EXP(-AQ378))</f>
        <v/>
      </c>
      <c r="AS378" s="52">
        <f>$BG$14*((AJ378)-$BD$5)/$BD$6+$BG$15*((AK378)-$BD$7)/$BD$8+$BG$16</f>
        <v/>
      </c>
      <c r="AT378" s="51">
        <f>1/(1+EXP(-AS378))</f>
        <v/>
      </c>
      <c r="AU378" s="52">
        <f>$BH$14*((AJ378)-$BD$5)/$BD$6+$BH$15*((AK378)-$BD$7)/$BD$8+$BH$16</f>
        <v/>
      </c>
      <c r="AV378" s="51">
        <f>1/(1+EXP(-AU378))</f>
        <v/>
      </c>
      <c r="AW378" s="52">
        <f>$BI$14*((AJ378)-$BD$5)/$BD$6+$BI$15*((AK378)-$BD$7)/$BD$8+$BI$16</f>
        <v/>
      </c>
      <c r="AX378" s="51">
        <f>1/(1+EXP(-AW378))</f>
        <v/>
      </c>
      <c r="AY378" s="52">
        <f>$BJ$14*((AJ378)-$BD$5)/$BD$6+$BJ$15*((AK378)-$BD$7)/$BD$8+$BJ$16</f>
        <v/>
      </c>
      <c r="AZ378" s="51">
        <f>1/(1+EXP(-AY378))</f>
        <v/>
      </c>
      <c r="BA378" s="52">
        <f>$BK$14*((AJ378)-$BD$5)/$BD$6+$BK$15*((AK378)-$BD$7)/$BD$8+$BK$16</f>
        <v/>
      </c>
      <c r="BB378" s="51">
        <f>1/(1+EXP(-BA378))</f>
        <v/>
      </c>
    </row>
    <row r="379" ht="15" customHeight="1" s="35">
      <c r="A379" s="48">
        <f>'4_Seq_Features'!A377</f>
        <v/>
      </c>
      <c r="B379" s="55">
        <f>'4_Seq_Features'!F377</f>
        <v/>
      </c>
      <c r="C379" s="48">
        <f>'4_Seq_Features'!E377</f>
        <v/>
      </c>
      <c r="D379" s="52">
        <f>$U$12*((B379)-$U$5)/$U$6+$U$13</f>
        <v/>
      </c>
      <c r="E379" s="51">
        <f>1/(1+EXP(-D379))</f>
        <v/>
      </c>
      <c r="F379" s="52">
        <f>$V$12*((B379)-$U$5)/$U$6+$V$13</f>
        <v/>
      </c>
      <c r="G379" s="51">
        <f>1/(1+EXP(-F379))</f>
        <v/>
      </c>
      <c r="H379" s="52">
        <f>$W$12*((B379)-$U$5)/$U$6+$W$13</f>
        <v/>
      </c>
      <c r="I379" s="51">
        <f>1/(1+EXP(-H379))</f>
        <v/>
      </c>
      <c r="J379" s="52">
        <f>$X$12*((B379)-$U$5)/$U$6+$X$13</f>
        <v/>
      </c>
      <c r="K379" s="51">
        <f>1/(1+EXP(-J379))</f>
        <v/>
      </c>
      <c r="L379" s="52">
        <f>$Y$12*((B379)-$U$5)/$U$6+$Y$13</f>
        <v/>
      </c>
      <c r="M379" s="51">
        <f>1/(1+EXP(-L379))</f>
        <v/>
      </c>
      <c r="N379" s="52">
        <f>$Z$12*((B379)-$U$5)/$U$6+$Z$13</f>
        <v/>
      </c>
      <c r="O379" s="51">
        <f>1/(1+EXP(-N379))</f>
        <v/>
      </c>
      <c r="P379" s="52">
        <f>$AA$12*((B379)-$U$5)/$U$6+$AA$13</f>
        <v/>
      </c>
      <c r="Q379" s="51">
        <f>1/(1+EXP(-P379))</f>
        <v/>
      </c>
      <c r="R379" s="52">
        <f>$AB$12*((B379)-$U$5)/$U$6+$AB$13</f>
        <v/>
      </c>
      <c r="S379" s="51">
        <f>1/(1+EXP(-R379))</f>
        <v/>
      </c>
      <c r="AI379" s="48">
        <f>'4_Seq_Features'!A377</f>
        <v/>
      </c>
      <c r="AJ379" s="55">
        <f>'4_Seq_Features'!G377</f>
        <v/>
      </c>
      <c r="AK379" s="55">
        <f>'4_Seq_Features'!H377</f>
        <v/>
      </c>
      <c r="AL379" s="48">
        <f>'4_Seq_Features'!E377</f>
        <v/>
      </c>
      <c r="AM379" s="52">
        <f>$BD$14*((AJ379)-$BD$5)/$BD$6+$BD$15*((AK379)-$BD$7)/$BD$8+$BD$16</f>
        <v/>
      </c>
      <c r="AN379" s="51">
        <f>1/(1+EXP(-AM379))</f>
        <v/>
      </c>
      <c r="AO379" s="52">
        <f>$BE$14*((AJ379)-$BD$5)/$BD$6+$BE$15*((AK379)-$BD$7)/$BD$8+$BE$16</f>
        <v/>
      </c>
      <c r="AP379" s="51">
        <f>1/(1+EXP(-AO379))</f>
        <v/>
      </c>
      <c r="AQ379" s="52">
        <f>$BF$14*((AJ379)-$BD$5)/$BD$6+$BF$15*((AK379)-$BD$7)/$BD$8+$BF$16</f>
        <v/>
      </c>
      <c r="AR379" s="51">
        <f>1/(1+EXP(-AQ379))</f>
        <v/>
      </c>
      <c r="AS379" s="52">
        <f>$BG$14*((AJ379)-$BD$5)/$BD$6+$BG$15*((AK379)-$BD$7)/$BD$8+$BG$16</f>
        <v/>
      </c>
      <c r="AT379" s="51">
        <f>1/(1+EXP(-AS379))</f>
        <v/>
      </c>
      <c r="AU379" s="52">
        <f>$BH$14*((AJ379)-$BD$5)/$BD$6+$BH$15*((AK379)-$BD$7)/$BD$8+$BH$16</f>
        <v/>
      </c>
      <c r="AV379" s="51">
        <f>1/(1+EXP(-AU379))</f>
        <v/>
      </c>
      <c r="AW379" s="52">
        <f>$BI$14*((AJ379)-$BD$5)/$BD$6+$BI$15*((AK379)-$BD$7)/$BD$8+$BI$16</f>
        <v/>
      </c>
      <c r="AX379" s="51">
        <f>1/(1+EXP(-AW379))</f>
        <v/>
      </c>
      <c r="AY379" s="52">
        <f>$BJ$14*((AJ379)-$BD$5)/$BD$6+$BJ$15*((AK379)-$BD$7)/$BD$8+$BJ$16</f>
        <v/>
      </c>
      <c r="AZ379" s="51">
        <f>1/(1+EXP(-AY379))</f>
        <v/>
      </c>
      <c r="BA379" s="52">
        <f>$BK$14*((AJ379)-$BD$5)/$BD$6+$BK$15*((AK379)-$BD$7)/$BD$8+$BK$16</f>
        <v/>
      </c>
      <c r="BB379" s="51">
        <f>1/(1+EXP(-BA379))</f>
        <v/>
      </c>
    </row>
    <row r="380" ht="15" customHeight="1" s="35">
      <c r="A380" s="48">
        <f>'4_Seq_Features'!A378</f>
        <v/>
      </c>
      <c r="B380" s="55">
        <f>'4_Seq_Features'!F378</f>
        <v/>
      </c>
      <c r="C380" s="48">
        <f>'4_Seq_Features'!E378</f>
        <v/>
      </c>
      <c r="D380" s="52">
        <f>$U$12*((B380)-$U$5)/$U$6+$U$13</f>
        <v/>
      </c>
      <c r="E380" s="51">
        <f>1/(1+EXP(-D380))</f>
        <v/>
      </c>
      <c r="F380" s="52">
        <f>$V$12*((B380)-$U$5)/$U$6+$V$13</f>
        <v/>
      </c>
      <c r="G380" s="51">
        <f>1/(1+EXP(-F380))</f>
        <v/>
      </c>
      <c r="H380" s="52">
        <f>$W$12*((B380)-$U$5)/$U$6+$W$13</f>
        <v/>
      </c>
      <c r="I380" s="51">
        <f>1/(1+EXP(-H380))</f>
        <v/>
      </c>
      <c r="J380" s="52">
        <f>$X$12*((B380)-$U$5)/$U$6+$X$13</f>
        <v/>
      </c>
      <c r="K380" s="51">
        <f>1/(1+EXP(-J380))</f>
        <v/>
      </c>
      <c r="L380" s="52">
        <f>$Y$12*((B380)-$U$5)/$U$6+$Y$13</f>
        <v/>
      </c>
      <c r="M380" s="51">
        <f>1/(1+EXP(-L380))</f>
        <v/>
      </c>
      <c r="N380" s="52">
        <f>$Z$12*((B380)-$U$5)/$U$6+$Z$13</f>
        <v/>
      </c>
      <c r="O380" s="51">
        <f>1/(1+EXP(-N380))</f>
        <v/>
      </c>
      <c r="P380" s="52">
        <f>$AA$12*((B380)-$U$5)/$U$6+$AA$13</f>
        <v/>
      </c>
      <c r="Q380" s="51">
        <f>1/(1+EXP(-P380))</f>
        <v/>
      </c>
      <c r="R380" s="52">
        <f>$AB$12*((B380)-$U$5)/$U$6+$AB$13</f>
        <v/>
      </c>
      <c r="S380" s="51">
        <f>1/(1+EXP(-R380))</f>
        <v/>
      </c>
      <c r="AI380" s="48">
        <f>'4_Seq_Features'!A378</f>
        <v/>
      </c>
      <c r="AJ380" s="55">
        <f>'4_Seq_Features'!G378</f>
        <v/>
      </c>
      <c r="AK380" s="55">
        <f>'4_Seq_Features'!H378</f>
        <v/>
      </c>
      <c r="AL380" s="48">
        <f>'4_Seq_Features'!E378</f>
        <v/>
      </c>
      <c r="AM380" s="52">
        <f>$BD$14*((AJ380)-$BD$5)/$BD$6+$BD$15*((AK380)-$BD$7)/$BD$8+$BD$16</f>
        <v/>
      </c>
      <c r="AN380" s="51">
        <f>1/(1+EXP(-AM380))</f>
        <v/>
      </c>
      <c r="AO380" s="52">
        <f>$BE$14*((AJ380)-$BD$5)/$BD$6+$BE$15*((AK380)-$BD$7)/$BD$8+$BE$16</f>
        <v/>
      </c>
      <c r="AP380" s="51">
        <f>1/(1+EXP(-AO380))</f>
        <v/>
      </c>
      <c r="AQ380" s="52">
        <f>$BF$14*((AJ380)-$BD$5)/$BD$6+$BF$15*((AK380)-$BD$7)/$BD$8+$BF$16</f>
        <v/>
      </c>
      <c r="AR380" s="51">
        <f>1/(1+EXP(-AQ380))</f>
        <v/>
      </c>
      <c r="AS380" s="52">
        <f>$BG$14*((AJ380)-$BD$5)/$BD$6+$BG$15*((AK380)-$BD$7)/$BD$8+$BG$16</f>
        <v/>
      </c>
      <c r="AT380" s="51">
        <f>1/(1+EXP(-AS380))</f>
        <v/>
      </c>
      <c r="AU380" s="52">
        <f>$BH$14*((AJ380)-$BD$5)/$BD$6+$BH$15*((AK380)-$BD$7)/$BD$8+$BH$16</f>
        <v/>
      </c>
      <c r="AV380" s="51">
        <f>1/(1+EXP(-AU380))</f>
        <v/>
      </c>
      <c r="AW380" s="52">
        <f>$BI$14*((AJ380)-$BD$5)/$BD$6+$BI$15*((AK380)-$BD$7)/$BD$8+$BI$16</f>
        <v/>
      </c>
      <c r="AX380" s="51">
        <f>1/(1+EXP(-AW380))</f>
        <v/>
      </c>
      <c r="AY380" s="52">
        <f>$BJ$14*((AJ380)-$BD$5)/$BD$6+$BJ$15*((AK380)-$BD$7)/$BD$8+$BJ$16</f>
        <v/>
      </c>
      <c r="AZ380" s="51">
        <f>1/(1+EXP(-AY380))</f>
        <v/>
      </c>
      <c r="BA380" s="52">
        <f>$BK$14*((AJ380)-$BD$5)/$BD$6+$BK$15*((AK380)-$BD$7)/$BD$8+$BK$16</f>
        <v/>
      </c>
      <c r="BB380" s="51">
        <f>1/(1+EXP(-BA380))</f>
        <v/>
      </c>
    </row>
    <row r="381" ht="15" customHeight="1" s="35">
      <c r="A381" s="48">
        <f>'4_Seq_Features'!A379</f>
        <v/>
      </c>
      <c r="B381" s="55">
        <f>'4_Seq_Features'!F379</f>
        <v/>
      </c>
      <c r="C381" s="48">
        <f>'4_Seq_Features'!E379</f>
        <v/>
      </c>
      <c r="D381" s="52">
        <f>$U$12*((B381)-$U$5)/$U$6+$U$13</f>
        <v/>
      </c>
      <c r="E381" s="51">
        <f>1/(1+EXP(-D381))</f>
        <v/>
      </c>
      <c r="F381" s="52">
        <f>$V$12*((B381)-$U$5)/$U$6+$V$13</f>
        <v/>
      </c>
      <c r="G381" s="51">
        <f>1/(1+EXP(-F381))</f>
        <v/>
      </c>
      <c r="H381" s="52">
        <f>$W$12*((B381)-$U$5)/$U$6+$W$13</f>
        <v/>
      </c>
      <c r="I381" s="51">
        <f>1/(1+EXP(-H381))</f>
        <v/>
      </c>
      <c r="J381" s="52">
        <f>$X$12*((B381)-$U$5)/$U$6+$X$13</f>
        <v/>
      </c>
      <c r="K381" s="51">
        <f>1/(1+EXP(-J381))</f>
        <v/>
      </c>
      <c r="L381" s="52">
        <f>$Y$12*((B381)-$U$5)/$U$6+$Y$13</f>
        <v/>
      </c>
      <c r="M381" s="51">
        <f>1/(1+EXP(-L381))</f>
        <v/>
      </c>
      <c r="N381" s="52">
        <f>$Z$12*((B381)-$U$5)/$U$6+$Z$13</f>
        <v/>
      </c>
      <c r="O381" s="51">
        <f>1/(1+EXP(-N381))</f>
        <v/>
      </c>
      <c r="P381" s="52">
        <f>$AA$12*((B381)-$U$5)/$U$6+$AA$13</f>
        <v/>
      </c>
      <c r="Q381" s="51">
        <f>1/(1+EXP(-P381))</f>
        <v/>
      </c>
      <c r="R381" s="52">
        <f>$AB$12*((B381)-$U$5)/$U$6+$AB$13</f>
        <v/>
      </c>
      <c r="S381" s="51">
        <f>1/(1+EXP(-R381))</f>
        <v/>
      </c>
      <c r="AI381" s="48">
        <f>'4_Seq_Features'!A379</f>
        <v/>
      </c>
      <c r="AJ381" s="55">
        <f>'4_Seq_Features'!G379</f>
        <v/>
      </c>
      <c r="AK381" s="55">
        <f>'4_Seq_Features'!H379</f>
        <v/>
      </c>
      <c r="AL381" s="48">
        <f>'4_Seq_Features'!E379</f>
        <v/>
      </c>
      <c r="AM381" s="52">
        <f>$BD$14*((AJ381)-$BD$5)/$BD$6+$BD$15*((AK381)-$BD$7)/$BD$8+$BD$16</f>
        <v/>
      </c>
      <c r="AN381" s="51">
        <f>1/(1+EXP(-AM381))</f>
        <v/>
      </c>
      <c r="AO381" s="52">
        <f>$BE$14*((AJ381)-$BD$5)/$BD$6+$BE$15*((AK381)-$BD$7)/$BD$8+$BE$16</f>
        <v/>
      </c>
      <c r="AP381" s="51">
        <f>1/(1+EXP(-AO381))</f>
        <v/>
      </c>
      <c r="AQ381" s="52">
        <f>$BF$14*((AJ381)-$BD$5)/$BD$6+$BF$15*((AK381)-$BD$7)/$BD$8+$BF$16</f>
        <v/>
      </c>
      <c r="AR381" s="51">
        <f>1/(1+EXP(-AQ381))</f>
        <v/>
      </c>
      <c r="AS381" s="52">
        <f>$BG$14*((AJ381)-$BD$5)/$BD$6+$BG$15*((AK381)-$BD$7)/$BD$8+$BG$16</f>
        <v/>
      </c>
      <c r="AT381" s="51">
        <f>1/(1+EXP(-AS381))</f>
        <v/>
      </c>
      <c r="AU381" s="52">
        <f>$BH$14*((AJ381)-$BD$5)/$BD$6+$BH$15*((AK381)-$BD$7)/$BD$8+$BH$16</f>
        <v/>
      </c>
      <c r="AV381" s="51">
        <f>1/(1+EXP(-AU381))</f>
        <v/>
      </c>
      <c r="AW381" s="52">
        <f>$BI$14*((AJ381)-$BD$5)/$BD$6+$BI$15*((AK381)-$BD$7)/$BD$8+$BI$16</f>
        <v/>
      </c>
      <c r="AX381" s="51">
        <f>1/(1+EXP(-AW381))</f>
        <v/>
      </c>
      <c r="AY381" s="52">
        <f>$BJ$14*((AJ381)-$BD$5)/$BD$6+$BJ$15*((AK381)-$BD$7)/$BD$8+$BJ$16</f>
        <v/>
      </c>
      <c r="AZ381" s="51">
        <f>1/(1+EXP(-AY381))</f>
        <v/>
      </c>
      <c r="BA381" s="52">
        <f>$BK$14*((AJ381)-$BD$5)/$BD$6+$BK$15*((AK381)-$BD$7)/$BD$8+$BK$16</f>
        <v/>
      </c>
      <c r="BB381" s="51">
        <f>1/(1+EXP(-BA381))</f>
        <v/>
      </c>
    </row>
    <row r="382" ht="15" customHeight="1" s="35">
      <c r="A382" s="48">
        <f>'4_Seq_Features'!A380</f>
        <v/>
      </c>
      <c r="B382" s="55">
        <f>'4_Seq_Features'!F380</f>
        <v/>
      </c>
      <c r="C382" s="48">
        <f>'4_Seq_Features'!E380</f>
        <v/>
      </c>
      <c r="D382" s="52">
        <f>$U$12*((B382)-$U$5)/$U$6+$U$13</f>
        <v/>
      </c>
      <c r="E382" s="51">
        <f>1/(1+EXP(-D382))</f>
        <v/>
      </c>
      <c r="F382" s="52">
        <f>$V$12*((B382)-$U$5)/$U$6+$V$13</f>
        <v/>
      </c>
      <c r="G382" s="51">
        <f>1/(1+EXP(-F382))</f>
        <v/>
      </c>
      <c r="H382" s="52">
        <f>$W$12*((B382)-$U$5)/$U$6+$W$13</f>
        <v/>
      </c>
      <c r="I382" s="51">
        <f>1/(1+EXP(-H382))</f>
        <v/>
      </c>
      <c r="J382" s="52">
        <f>$X$12*((B382)-$U$5)/$U$6+$X$13</f>
        <v/>
      </c>
      <c r="K382" s="51">
        <f>1/(1+EXP(-J382))</f>
        <v/>
      </c>
      <c r="L382" s="52">
        <f>$Y$12*((B382)-$U$5)/$U$6+$Y$13</f>
        <v/>
      </c>
      <c r="M382" s="51">
        <f>1/(1+EXP(-L382))</f>
        <v/>
      </c>
      <c r="N382" s="52">
        <f>$Z$12*((B382)-$U$5)/$U$6+$Z$13</f>
        <v/>
      </c>
      <c r="O382" s="51">
        <f>1/(1+EXP(-N382))</f>
        <v/>
      </c>
      <c r="P382" s="52">
        <f>$AA$12*((B382)-$U$5)/$U$6+$AA$13</f>
        <v/>
      </c>
      <c r="Q382" s="51">
        <f>1/(1+EXP(-P382))</f>
        <v/>
      </c>
      <c r="R382" s="52">
        <f>$AB$12*((B382)-$U$5)/$U$6+$AB$13</f>
        <v/>
      </c>
      <c r="S382" s="51">
        <f>1/(1+EXP(-R382))</f>
        <v/>
      </c>
      <c r="AI382" s="48">
        <f>'4_Seq_Features'!A380</f>
        <v/>
      </c>
      <c r="AJ382" s="55">
        <f>'4_Seq_Features'!G380</f>
        <v/>
      </c>
      <c r="AK382" s="55">
        <f>'4_Seq_Features'!H380</f>
        <v/>
      </c>
      <c r="AL382" s="48">
        <f>'4_Seq_Features'!E380</f>
        <v/>
      </c>
      <c r="AM382" s="52">
        <f>$BD$14*((AJ382)-$BD$5)/$BD$6+$BD$15*((AK382)-$BD$7)/$BD$8+$BD$16</f>
        <v/>
      </c>
      <c r="AN382" s="51">
        <f>1/(1+EXP(-AM382))</f>
        <v/>
      </c>
      <c r="AO382" s="52">
        <f>$BE$14*((AJ382)-$BD$5)/$BD$6+$BE$15*((AK382)-$BD$7)/$BD$8+$BE$16</f>
        <v/>
      </c>
      <c r="AP382" s="51">
        <f>1/(1+EXP(-AO382))</f>
        <v/>
      </c>
      <c r="AQ382" s="52">
        <f>$BF$14*((AJ382)-$BD$5)/$BD$6+$BF$15*((AK382)-$BD$7)/$BD$8+$BF$16</f>
        <v/>
      </c>
      <c r="AR382" s="51">
        <f>1/(1+EXP(-AQ382))</f>
        <v/>
      </c>
      <c r="AS382" s="52">
        <f>$BG$14*((AJ382)-$BD$5)/$BD$6+$BG$15*((AK382)-$BD$7)/$BD$8+$BG$16</f>
        <v/>
      </c>
      <c r="AT382" s="51">
        <f>1/(1+EXP(-AS382))</f>
        <v/>
      </c>
      <c r="AU382" s="52">
        <f>$BH$14*((AJ382)-$BD$5)/$BD$6+$BH$15*((AK382)-$BD$7)/$BD$8+$BH$16</f>
        <v/>
      </c>
      <c r="AV382" s="51">
        <f>1/(1+EXP(-AU382))</f>
        <v/>
      </c>
      <c r="AW382" s="52">
        <f>$BI$14*((AJ382)-$BD$5)/$BD$6+$BI$15*((AK382)-$BD$7)/$BD$8+$BI$16</f>
        <v/>
      </c>
      <c r="AX382" s="51">
        <f>1/(1+EXP(-AW382))</f>
        <v/>
      </c>
      <c r="AY382" s="52">
        <f>$BJ$14*((AJ382)-$BD$5)/$BD$6+$BJ$15*((AK382)-$BD$7)/$BD$8+$BJ$16</f>
        <v/>
      </c>
      <c r="AZ382" s="51">
        <f>1/(1+EXP(-AY382))</f>
        <v/>
      </c>
      <c r="BA382" s="52">
        <f>$BK$14*((AJ382)-$BD$5)/$BD$6+$BK$15*((AK382)-$BD$7)/$BD$8+$BK$16</f>
        <v/>
      </c>
      <c r="BB382" s="51">
        <f>1/(1+EXP(-BA382))</f>
        <v/>
      </c>
    </row>
    <row r="383" ht="15" customHeight="1" s="35">
      <c r="A383" s="48">
        <f>'4_Seq_Features'!A381</f>
        <v/>
      </c>
      <c r="B383" s="55">
        <f>'4_Seq_Features'!F381</f>
        <v/>
      </c>
      <c r="C383" s="48">
        <f>'4_Seq_Features'!E381</f>
        <v/>
      </c>
      <c r="D383" s="52">
        <f>$U$12*((B383)-$U$5)/$U$6+$U$13</f>
        <v/>
      </c>
      <c r="E383" s="51">
        <f>1/(1+EXP(-D383))</f>
        <v/>
      </c>
      <c r="F383" s="52">
        <f>$V$12*((B383)-$U$5)/$U$6+$V$13</f>
        <v/>
      </c>
      <c r="G383" s="51">
        <f>1/(1+EXP(-F383))</f>
        <v/>
      </c>
      <c r="H383" s="52">
        <f>$W$12*((B383)-$U$5)/$U$6+$W$13</f>
        <v/>
      </c>
      <c r="I383" s="51">
        <f>1/(1+EXP(-H383))</f>
        <v/>
      </c>
      <c r="J383" s="52">
        <f>$X$12*((B383)-$U$5)/$U$6+$X$13</f>
        <v/>
      </c>
      <c r="K383" s="51">
        <f>1/(1+EXP(-J383))</f>
        <v/>
      </c>
      <c r="L383" s="52">
        <f>$Y$12*((B383)-$U$5)/$U$6+$Y$13</f>
        <v/>
      </c>
      <c r="M383" s="51">
        <f>1/(1+EXP(-L383))</f>
        <v/>
      </c>
      <c r="N383" s="52">
        <f>$Z$12*((B383)-$U$5)/$U$6+$Z$13</f>
        <v/>
      </c>
      <c r="O383" s="51">
        <f>1/(1+EXP(-N383))</f>
        <v/>
      </c>
      <c r="P383" s="52">
        <f>$AA$12*((B383)-$U$5)/$U$6+$AA$13</f>
        <v/>
      </c>
      <c r="Q383" s="51">
        <f>1/(1+EXP(-P383))</f>
        <v/>
      </c>
      <c r="R383" s="52">
        <f>$AB$12*((B383)-$U$5)/$U$6+$AB$13</f>
        <v/>
      </c>
      <c r="S383" s="51">
        <f>1/(1+EXP(-R383))</f>
        <v/>
      </c>
      <c r="AI383" s="48">
        <f>'4_Seq_Features'!A381</f>
        <v/>
      </c>
      <c r="AJ383" s="55">
        <f>'4_Seq_Features'!G381</f>
        <v/>
      </c>
      <c r="AK383" s="55">
        <f>'4_Seq_Features'!H381</f>
        <v/>
      </c>
      <c r="AL383" s="48">
        <f>'4_Seq_Features'!E381</f>
        <v/>
      </c>
      <c r="AM383" s="52">
        <f>$BD$14*((AJ383)-$BD$5)/$BD$6+$BD$15*((AK383)-$BD$7)/$BD$8+$BD$16</f>
        <v/>
      </c>
      <c r="AN383" s="51">
        <f>1/(1+EXP(-AM383))</f>
        <v/>
      </c>
      <c r="AO383" s="52">
        <f>$BE$14*((AJ383)-$BD$5)/$BD$6+$BE$15*((AK383)-$BD$7)/$BD$8+$BE$16</f>
        <v/>
      </c>
      <c r="AP383" s="51">
        <f>1/(1+EXP(-AO383))</f>
        <v/>
      </c>
      <c r="AQ383" s="52">
        <f>$BF$14*((AJ383)-$BD$5)/$BD$6+$BF$15*((AK383)-$BD$7)/$BD$8+$BF$16</f>
        <v/>
      </c>
      <c r="AR383" s="51">
        <f>1/(1+EXP(-AQ383))</f>
        <v/>
      </c>
      <c r="AS383" s="52">
        <f>$BG$14*((AJ383)-$BD$5)/$BD$6+$BG$15*((AK383)-$BD$7)/$BD$8+$BG$16</f>
        <v/>
      </c>
      <c r="AT383" s="51">
        <f>1/(1+EXP(-AS383))</f>
        <v/>
      </c>
      <c r="AU383" s="52">
        <f>$BH$14*((AJ383)-$BD$5)/$BD$6+$BH$15*((AK383)-$BD$7)/$BD$8+$BH$16</f>
        <v/>
      </c>
      <c r="AV383" s="51">
        <f>1/(1+EXP(-AU383))</f>
        <v/>
      </c>
      <c r="AW383" s="52">
        <f>$BI$14*((AJ383)-$BD$5)/$BD$6+$BI$15*((AK383)-$BD$7)/$BD$8+$BI$16</f>
        <v/>
      </c>
      <c r="AX383" s="51">
        <f>1/(1+EXP(-AW383))</f>
        <v/>
      </c>
      <c r="AY383" s="52">
        <f>$BJ$14*((AJ383)-$BD$5)/$BD$6+$BJ$15*((AK383)-$BD$7)/$BD$8+$BJ$16</f>
        <v/>
      </c>
      <c r="AZ383" s="51">
        <f>1/(1+EXP(-AY383))</f>
        <v/>
      </c>
      <c r="BA383" s="52">
        <f>$BK$14*((AJ383)-$BD$5)/$BD$6+$BK$15*((AK383)-$BD$7)/$BD$8+$BK$16</f>
        <v/>
      </c>
      <c r="BB383" s="51">
        <f>1/(1+EXP(-BA383))</f>
        <v/>
      </c>
    </row>
    <row r="384" ht="15" customHeight="1" s="35">
      <c r="A384" s="48">
        <f>'4_Seq_Features'!A382</f>
        <v/>
      </c>
      <c r="B384" s="55">
        <f>'4_Seq_Features'!F382</f>
        <v/>
      </c>
      <c r="C384" s="48">
        <f>'4_Seq_Features'!E382</f>
        <v/>
      </c>
      <c r="D384" s="52">
        <f>$U$12*((B384)-$U$5)/$U$6+$U$13</f>
        <v/>
      </c>
      <c r="E384" s="51">
        <f>1/(1+EXP(-D384))</f>
        <v/>
      </c>
      <c r="F384" s="52">
        <f>$V$12*((B384)-$U$5)/$U$6+$V$13</f>
        <v/>
      </c>
      <c r="G384" s="51">
        <f>1/(1+EXP(-F384))</f>
        <v/>
      </c>
      <c r="H384" s="52">
        <f>$W$12*((B384)-$U$5)/$U$6+$W$13</f>
        <v/>
      </c>
      <c r="I384" s="51">
        <f>1/(1+EXP(-H384))</f>
        <v/>
      </c>
      <c r="J384" s="52">
        <f>$X$12*((B384)-$U$5)/$U$6+$X$13</f>
        <v/>
      </c>
      <c r="K384" s="51">
        <f>1/(1+EXP(-J384))</f>
        <v/>
      </c>
      <c r="L384" s="52">
        <f>$Y$12*((B384)-$U$5)/$U$6+$Y$13</f>
        <v/>
      </c>
      <c r="M384" s="51">
        <f>1/(1+EXP(-L384))</f>
        <v/>
      </c>
      <c r="N384" s="52">
        <f>$Z$12*((B384)-$U$5)/$U$6+$Z$13</f>
        <v/>
      </c>
      <c r="O384" s="51">
        <f>1/(1+EXP(-N384))</f>
        <v/>
      </c>
      <c r="P384" s="52">
        <f>$AA$12*((B384)-$U$5)/$U$6+$AA$13</f>
        <v/>
      </c>
      <c r="Q384" s="51">
        <f>1/(1+EXP(-P384))</f>
        <v/>
      </c>
      <c r="R384" s="52">
        <f>$AB$12*((B384)-$U$5)/$U$6+$AB$13</f>
        <v/>
      </c>
      <c r="S384" s="51">
        <f>1/(1+EXP(-R384))</f>
        <v/>
      </c>
      <c r="AI384" s="48">
        <f>'4_Seq_Features'!A382</f>
        <v/>
      </c>
      <c r="AJ384" s="55">
        <f>'4_Seq_Features'!G382</f>
        <v/>
      </c>
      <c r="AK384" s="55">
        <f>'4_Seq_Features'!H382</f>
        <v/>
      </c>
      <c r="AL384" s="48">
        <f>'4_Seq_Features'!E382</f>
        <v/>
      </c>
      <c r="AM384" s="52">
        <f>$BD$14*((AJ384)-$BD$5)/$BD$6+$BD$15*((AK384)-$BD$7)/$BD$8+$BD$16</f>
        <v/>
      </c>
      <c r="AN384" s="51">
        <f>1/(1+EXP(-AM384))</f>
        <v/>
      </c>
      <c r="AO384" s="52">
        <f>$BE$14*((AJ384)-$BD$5)/$BD$6+$BE$15*((AK384)-$BD$7)/$BD$8+$BE$16</f>
        <v/>
      </c>
      <c r="AP384" s="51">
        <f>1/(1+EXP(-AO384))</f>
        <v/>
      </c>
      <c r="AQ384" s="52">
        <f>$BF$14*((AJ384)-$BD$5)/$BD$6+$BF$15*((AK384)-$BD$7)/$BD$8+$BF$16</f>
        <v/>
      </c>
      <c r="AR384" s="51">
        <f>1/(1+EXP(-AQ384))</f>
        <v/>
      </c>
      <c r="AS384" s="52">
        <f>$BG$14*((AJ384)-$BD$5)/$BD$6+$BG$15*((AK384)-$BD$7)/$BD$8+$BG$16</f>
        <v/>
      </c>
      <c r="AT384" s="51">
        <f>1/(1+EXP(-AS384))</f>
        <v/>
      </c>
      <c r="AU384" s="52">
        <f>$BH$14*((AJ384)-$BD$5)/$BD$6+$BH$15*((AK384)-$BD$7)/$BD$8+$BH$16</f>
        <v/>
      </c>
      <c r="AV384" s="51">
        <f>1/(1+EXP(-AU384))</f>
        <v/>
      </c>
      <c r="AW384" s="52">
        <f>$BI$14*((AJ384)-$BD$5)/$BD$6+$BI$15*((AK384)-$BD$7)/$BD$8+$BI$16</f>
        <v/>
      </c>
      <c r="AX384" s="51">
        <f>1/(1+EXP(-AW384))</f>
        <v/>
      </c>
      <c r="AY384" s="52">
        <f>$BJ$14*((AJ384)-$BD$5)/$BD$6+$BJ$15*((AK384)-$BD$7)/$BD$8+$BJ$16</f>
        <v/>
      </c>
      <c r="AZ384" s="51">
        <f>1/(1+EXP(-AY384))</f>
        <v/>
      </c>
      <c r="BA384" s="52">
        <f>$BK$14*((AJ384)-$BD$5)/$BD$6+$BK$15*((AK384)-$BD$7)/$BD$8+$BK$16</f>
        <v/>
      </c>
      <c r="BB384" s="51">
        <f>1/(1+EXP(-BA384))</f>
        <v/>
      </c>
    </row>
    <row r="385" ht="15" customHeight="1" s="35">
      <c r="A385" s="48">
        <f>'4_Seq_Features'!A383</f>
        <v/>
      </c>
      <c r="B385" s="55">
        <f>'4_Seq_Features'!F383</f>
        <v/>
      </c>
      <c r="C385" s="48">
        <f>'4_Seq_Features'!E383</f>
        <v/>
      </c>
      <c r="D385" s="52">
        <f>$U$12*((B385)-$U$5)/$U$6+$U$13</f>
        <v/>
      </c>
      <c r="E385" s="51">
        <f>1/(1+EXP(-D385))</f>
        <v/>
      </c>
      <c r="F385" s="52">
        <f>$V$12*((B385)-$U$5)/$U$6+$V$13</f>
        <v/>
      </c>
      <c r="G385" s="51">
        <f>1/(1+EXP(-F385))</f>
        <v/>
      </c>
      <c r="H385" s="52">
        <f>$W$12*((B385)-$U$5)/$U$6+$W$13</f>
        <v/>
      </c>
      <c r="I385" s="51">
        <f>1/(1+EXP(-H385))</f>
        <v/>
      </c>
      <c r="J385" s="52">
        <f>$X$12*((B385)-$U$5)/$U$6+$X$13</f>
        <v/>
      </c>
      <c r="K385" s="51">
        <f>1/(1+EXP(-J385))</f>
        <v/>
      </c>
      <c r="L385" s="52">
        <f>$Y$12*((B385)-$U$5)/$U$6+$Y$13</f>
        <v/>
      </c>
      <c r="M385" s="51">
        <f>1/(1+EXP(-L385))</f>
        <v/>
      </c>
      <c r="N385" s="52">
        <f>$Z$12*((B385)-$U$5)/$U$6+$Z$13</f>
        <v/>
      </c>
      <c r="O385" s="51">
        <f>1/(1+EXP(-N385))</f>
        <v/>
      </c>
      <c r="P385" s="52">
        <f>$AA$12*((B385)-$U$5)/$U$6+$AA$13</f>
        <v/>
      </c>
      <c r="Q385" s="51">
        <f>1/(1+EXP(-P385))</f>
        <v/>
      </c>
      <c r="R385" s="52">
        <f>$AB$12*((B385)-$U$5)/$U$6+$AB$13</f>
        <v/>
      </c>
      <c r="S385" s="51">
        <f>1/(1+EXP(-R385))</f>
        <v/>
      </c>
      <c r="AI385" s="48">
        <f>'4_Seq_Features'!A383</f>
        <v/>
      </c>
      <c r="AJ385" s="55">
        <f>'4_Seq_Features'!G383</f>
        <v/>
      </c>
      <c r="AK385" s="55">
        <f>'4_Seq_Features'!H383</f>
        <v/>
      </c>
      <c r="AL385" s="48">
        <f>'4_Seq_Features'!E383</f>
        <v/>
      </c>
      <c r="AM385" s="52">
        <f>$BD$14*((AJ385)-$BD$5)/$BD$6+$BD$15*((AK385)-$BD$7)/$BD$8+$BD$16</f>
        <v/>
      </c>
      <c r="AN385" s="51">
        <f>1/(1+EXP(-AM385))</f>
        <v/>
      </c>
      <c r="AO385" s="52">
        <f>$BE$14*((AJ385)-$BD$5)/$BD$6+$BE$15*((AK385)-$BD$7)/$BD$8+$BE$16</f>
        <v/>
      </c>
      <c r="AP385" s="51">
        <f>1/(1+EXP(-AO385))</f>
        <v/>
      </c>
      <c r="AQ385" s="52">
        <f>$BF$14*((AJ385)-$BD$5)/$BD$6+$BF$15*((AK385)-$BD$7)/$BD$8+$BF$16</f>
        <v/>
      </c>
      <c r="AR385" s="51">
        <f>1/(1+EXP(-AQ385))</f>
        <v/>
      </c>
      <c r="AS385" s="52">
        <f>$BG$14*((AJ385)-$BD$5)/$BD$6+$BG$15*((AK385)-$BD$7)/$BD$8+$BG$16</f>
        <v/>
      </c>
      <c r="AT385" s="51">
        <f>1/(1+EXP(-AS385))</f>
        <v/>
      </c>
      <c r="AU385" s="52">
        <f>$BH$14*((AJ385)-$BD$5)/$BD$6+$BH$15*((AK385)-$BD$7)/$BD$8+$BH$16</f>
        <v/>
      </c>
      <c r="AV385" s="51">
        <f>1/(1+EXP(-AU385))</f>
        <v/>
      </c>
      <c r="AW385" s="52">
        <f>$BI$14*((AJ385)-$BD$5)/$BD$6+$BI$15*((AK385)-$BD$7)/$BD$8+$BI$16</f>
        <v/>
      </c>
      <c r="AX385" s="51">
        <f>1/(1+EXP(-AW385))</f>
        <v/>
      </c>
      <c r="AY385" s="52">
        <f>$BJ$14*((AJ385)-$BD$5)/$BD$6+$BJ$15*((AK385)-$BD$7)/$BD$8+$BJ$16</f>
        <v/>
      </c>
      <c r="AZ385" s="51">
        <f>1/(1+EXP(-AY385))</f>
        <v/>
      </c>
      <c r="BA385" s="52">
        <f>$BK$14*((AJ385)-$BD$5)/$BD$6+$BK$15*((AK385)-$BD$7)/$BD$8+$BK$16</f>
        <v/>
      </c>
      <c r="BB385" s="51">
        <f>1/(1+EXP(-BA385))</f>
        <v/>
      </c>
    </row>
    <row r="386" ht="15" customHeight="1" s="35">
      <c r="A386" s="48">
        <f>'4_Seq_Features'!A384</f>
        <v/>
      </c>
      <c r="B386" s="55">
        <f>'4_Seq_Features'!F384</f>
        <v/>
      </c>
      <c r="C386" s="48">
        <f>'4_Seq_Features'!E384</f>
        <v/>
      </c>
      <c r="D386" s="52">
        <f>$U$12*((B386)-$U$5)/$U$6+$U$13</f>
        <v/>
      </c>
      <c r="E386" s="51">
        <f>1/(1+EXP(-D386))</f>
        <v/>
      </c>
      <c r="F386" s="52">
        <f>$V$12*((B386)-$U$5)/$U$6+$V$13</f>
        <v/>
      </c>
      <c r="G386" s="51">
        <f>1/(1+EXP(-F386))</f>
        <v/>
      </c>
      <c r="H386" s="52">
        <f>$W$12*((B386)-$U$5)/$U$6+$W$13</f>
        <v/>
      </c>
      <c r="I386" s="51">
        <f>1/(1+EXP(-H386))</f>
        <v/>
      </c>
      <c r="J386" s="52">
        <f>$X$12*((B386)-$U$5)/$U$6+$X$13</f>
        <v/>
      </c>
      <c r="K386" s="51">
        <f>1/(1+EXP(-J386))</f>
        <v/>
      </c>
      <c r="L386" s="52">
        <f>$Y$12*((B386)-$U$5)/$U$6+$Y$13</f>
        <v/>
      </c>
      <c r="M386" s="51">
        <f>1/(1+EXP(-L386))</f>
        <v/>
      </c>
      <c r="N386" s="52">
        <f>$Z$12*((B386)-$U$5)/$U$6+$Z$13</f>
        <v/>
      </c>
      <c r="O386" s="51">
        <f>1/(1+EXP(-N386))</f>
        <v/>
      </c>
      <c r="P386" s="52">
        <f>$AA$12*((B386)-$U$5)/$U$6+$AA$13</f>
        <v/>
      </c>
      <c r="Q386" s="51">
        <f>1/(1+EXP(-P386))</f>
        <v/>
      </c>
      <c r="R386" s="52">
        <f>$AB$12*((B386)-$U$5)/$U$6+$AB$13</f>
        <v/>
      </c>
      <c r="S386" s="51">
        <f>1/(1+EXP(-R386))</f>
        <v/>
      </c>
      <c r="AI386" s="48">
        <f>'4_Seq_Features'!A384</f>
        <v/>
      </c>
      <c r="AJ386" s="55">
        <f>'4_Seq_Features'!G384</f>
        <v/>
      </c>
      <c r="AK386" s="55">
        <f>'4_Seq_Features'!H384</f>
        <v/>
      </c>
      <c r="AL386" s="48">
        <f>'4_Seq_Features'!E384</f>
        <v/>
      </c>
      <c r="AM386" s="52">
        <f>$BD$14*((AJ386)-$BD$5)/$BD$6+$BD$15*((AK386)-$BD$7)/$BD$8+$BD$16</f>
        <v/>
      </c>
      <c r="AN386" s="51">
        <f>1/(1+EXP(-AM386))</f>
        <v/>
      </c>
      <c r="AO386" s="52">
        <f>$BE$14*((AJ386)-$BD$5)/$BD$6+$BE$15*((AK386)-$BD$7)/$BD$8+$BE$16</f>
        <v/>
      </c>
      <c r="AP386" s="51">
        <f>1/(1+EXP(-AO386))</f>
        <v/>
      </c>
      <c r="AQ386" s="52">
        <f>$BF$14*((AJ386)-$BD$5)/$BD$6+$BF$15*((AK386)-$BD$7)/$BD$8+$BF$16</f>
        <v/>
      </c>
      <c r="AR386" s="51">
        <f>1/(1+EXP(-AQ386))</f>
        <v/>
      </c>
      <c r="AS386" s="52">
        <f>$BG$14*((AJ386)-$BD$5)/$BD$6+$BG$15*((AK386)-$BD$7)/$BD$8+$BG$16</f>
        <v/>
      </c>
      <c r="AT386" s="51">
        <f>1/(1+EXP(-AS386))</f>
        <v/>
      </c>
      <c r="AU386" s="52">
        <f>$BH$14*((AJ386)-$BD$5)/$BD$6+$BH$15*((AK386)-$BD$7)/$BD$8+$BH$16</f>
        <v/>
      </c>
      <c r="AV386" s="51">
        <f>1/(1+EXP(-AU386))</f>
        <v/>
      </c>
      <c r="AW386" s="52">
        <f>$BI$14*((AJ386)-$BD$5)/$BD$6+$BI$15*((AK386)-$BD$7)/$BD$8+$BI$16</f>
        <v/>
      </c>
      <c r="AX386" s="51">
        <f>1/(1+EXP(-AW386))</f>
        <v/>
      </c>
      <c r="AY386" s="52">
        <f>$BJ$14*((AJ386)-$BD$5)/$BD$6+$BJ$15*((AK386)-$BD$7)/$BD$8+$BJ$16</f>
        <v/>
      </c>
      <c r="AZ386" s="51">
        <f>1/(1+EXP(-AY386))</f>
        <v/>
      </c>
      <c r="BA386" s="52">
        <f>$BK$14*((AJ386)-$BD$5)/$BD$6+$BK$15*((AK386)-$BD$7)/$BD$8+$BK$16</f>
        <v/>
      </c>
      <c r="BB386" s="51">
        <f>1/(1+EXP(-BA386))</f>
        <v/>
      </c>
    </row>
    <row r="387" ht="15" customHeight="1" s="35">
      <c r="A387" s="48">
        <f>'4_Seq_Features'!A385</f>
        <v/>
      </c>
      <c r="B387" s="55">
        <f>'4_Seq_Features'!F385</f>
        <v/>
      </c>
      <c r="C387" s="48">
        <f>'4_Seq_Features'!E385</f>
        <v/>
      </c>
      <c r="D387" s="52">
        <f>$U$12*((B387)-$U$5)/$U$6+$U$13</f>
        <v/>
      </c>
      <c r="E387" s="51">
        <f>1/(1+EXP(-D387))</f>
        <v/>
      </c>
      <c r="F387" s="52">
        <f>$V$12*((B387)-$U$5)/$U$6+$V$13</f>
        <v/>
      </c>
      <c r="G387" s="51">
        <f>1/(1+EXP(-F387))</f>
        <v/>
      </c>
      <c r="H387" s="52">
        <f>$W$12*((B387)-$U$5)/$U$6+$W$13</f>
        <v/>
      </c>
      <c r="I387" s="51">
        <f>1/(1+EXP(-H387))</f>
        <v/>
      </c>
      <c r="J387" s="52">
        <f>$X$12*((B387)-$U$5)/$U$6+$X$13</f>
        <v/>
      </c>
      <c r="K387" s="51">
        <f>1/(1+EXP(-J387))</f>
        <v/>
      </c>
      <c r="L387" s="52">
        <f>$Y$12*((B387)-$U$5)/$U$6+$Y$13</f>
        <v/>
      </c>
      <c r="M387" s="51">
        <f>1/(1+EXP(-L387))</f>
        <v/>
      </c>
      <c r="N387" s="52">
        <f>$Z$12*((B387)-$U$5)/$U$6+$Z$13</f>
        <v/>
      </c>
      <c r="O387" s="51">
        <f>1/(1+EXP(-N387))</f>
        <v/>
      </c>
      <c r="P387" s="52">
        <f>$AA$12*((B387)-$U$5)/$U$6+$AA$13</f>
        <v/>
      </c>
      <c r="Q387" s="51">
        <f>1/(1+EXP(-P387))</f>
        <v/>
      </c>
      <c r="R387" s="52">
        <f>$AB$12*((B387)-$U$5)/$U$6+$AB$13</f>
        <v/>
      </c>
      <c r="S387" s="51">
        <f>1/(1+EXP(-R387))</f>
        <v/>
      </c>
      <c r="AI387" s="48">
        <f>'4_Seq_Features'!A385</f>
        <v/>
      </c>
      <c r="AJ387" s="55">
        <f>'4_Seq_Features'!G385</f>
        <v/>
      </c>
      <c r="AK387" s="55">
        <f>'4_Seq_Features'!H385</f>
        <v/>
      </c>
      <c r="AL387" s="48">
        <f>'4_Seq_Features'!E385</f>
        <v/>
      </c>
      <c r="AM387" s="52">
        <f>$BD$14*((AJ387)-$BD$5)/$BD$6+$BD$15*((AK387)-$BD$7)/$BD$8+$BD$16</f>
        <v/>
      </c>
      <c r="AN387" s="51">
        <f>1/(1+EXP(-AM387))</f>
        <v/>
      </c>
      <c r="AO387" s="52">
        <f>$BE$14*((AJ387)-$BD$5)/$BD$6+$BE$15*((AK387)-$BD$7)/$BD$8+$BE$16</f>
        <v/>
      </c>
      <c r="AP387" s="51">
        <f>1/(1+EXP(-AO387))</f>
        <v/>
      </c>
      <c r="AQ387" s="52">
        <f>$BF$14*((AJ387)-$BD$5)/$BD$6+$BF$15*((AK387)-$BD$7)/$BD$8+$BF$16</f>
        <v/>
      </c>
      <c r="AR387" s="51">
        <f>1/(1+EXP(-AQ387))</f>
        <v/>
      </c>
      <c r="AS387" s="52">
        <f>$BG$14*((AJ387)-$BD$5)/$BD$6+$BG$15*((AK387)-$BD$7)/$BD$8+$BG$16</f>
        <v/>
      </c>
      <c r="AT387" s="51">
        <f>1/(1+EXP(-AS387))</f>
        <v/>
      </c>
      <c r="AU387" s="52">
        <f>$BH$14*((AJ387)-$BD$5)/$BD$6+$BH$15*((AK387)-$BD$7)/$BD$8+$BH$16</f>
        <v/>
      </c>
      <c r="AV387" s="51">
        <f>1/(1+EXP(-AU387))</f>
        <v/>
      </c>
      <c r="AW387" s="52">
        <f>$BI$14*((AJ387)-$BD$5)/$BD$6+$BI$15*((AK387)-$BD$7)/$BD$8+$BI$16</f>
        <v/>
      </c>
      <c r="AX387" s="51">
        <f>1/(1+EXP(-AW387))</f>
        <v/>
      </c>
      <c r="AY387" s="52">
        <f>$BJ$14*((AJ387)-$BD$5)/$BD$6+$BJ$15*((AK387)-$BD$7)/$BD$8+$BJ$16</f>
        <v/>
      </c>
      <c r="AZ387" s="51">
        <f>1/(1+EXP(-AY387))</f>
        <v/>
      </c>
      <c r="BA387" s="52">
        <f>$BK$14*((AJ387)-$BD$5)/$BD$6+$BK$15*((AK387)-$BD$7)/$BD$8+$BK$16</f>
        <v/>
      </c>
      <c r="BB387" s="51">
        <f>1/(1+EXP(-BA387))</f>
        <v/>
      </c>
    </row>
    <row r="388" ht="15" customHeight="1" s="35">
      <c r="A388" s="48">
        <f>'4_Seq_Features'!A386</f>
        <v/>
      </c>
      <c r="B388" s="55">
        <f>'4_Seq_Features'!F386</f>
        <v/>
      </c>
      <c r="C388" s="48">
        <f>'4_Seq_Features'!E386</f>
        <v/>
      </c>
      <c r="D388" s="52">
        <f>$U$12*((B388)-$U$5)/$U$6+$U$13</f>
        <v/>
      </c>
      <c r="E388" s="51">
        <f>1/(1+EXP(-D388))</f>
        <v/>
      </c>
      <c r="F388" s="52">
        <f>$V$12*((B388)-$U$5)/$U$6+$V$13</f>
        <v/>
      </c>
      <c r="G388" s="51">
        <f>1/(1+EXP(-F388))</f>
        <v/>
      </c>
      <c r="H388" s="52">
        <f>$W$12*((B388)-$U$5)/$U$6+$W$13</f>
        <v/>
      </c>
      <c r="I388" s="51">
        <f>1/(1+EXP(-H388))</f>
        <v/>
      </c>
      <c r="J388" s="52">
        <f>$X$12*((B388)-$U$5)/$U$6+$X$13</f>
        <v/>
      </c>
      <c r="K388" s="51">
        <f>1/(1+EXP(-J388))</f>
        <v/>
      </c>
      <c r="L388" s="52">
        <f>$Y$12*((B388)-$U$5)/$U$6+$Y$13</f>
        <v/>
      </c>
      <c r="M388" s="51">
        <f>1/(1+EXP(-L388))</f>
        <v/>
      </c>
      <c r="N388" s="52">
        <f>$Z$12*((B388)-$U$5)/$U$6+$Z$13</f>
        <v/>
      </c>
      <c r="O388" s="51">
        <f>1/(1+EXP(-N388))</f>
        <v/>
      </c>
      <c r="P388" s="52">
        <f>$AA$12*((B388)-$U$5)/$U$6+$AA$13</f>
        <v/>
      </c>
      <c r="Q388" s="51">
        <f>1/(1+EXP(-P388))</f>
        <v/>
      </c>
      <c r="R388" s="52">
        <f>$AB$12*((B388)-$U$5)/$U$6+$AB$13</f>
        <v/>
      </c>
      <c r="S388" s="51">
        <f>1/(1+EXP(-R388))</f>
        <v/>
      </c>
      <c r="AI388" s="48">
        <f>'4_Seq_Features'!A386</f>
        <v/>
      </c>
      <c r="AJ388" s="55">
        <f>'4_Seq_Features'!G386</f>
        <v/>
      </c>
      <c r="AK388" s="55">
        <f>'4_Seq_Features'!H386</f>
        <v/>
      </c>
      <c r="AL388" s="48">
        <f>'4_Seq_Features'!E386</f>
        <v/>
      </c>
      <c r="AM388" s="52">
        <f>$BD$14*((AJ388)-$BD$5)/$BD$6+$BD$15*((AK388)-$BD$7)/$BD$8+$BD$16</f>
        <v/>
      </c>
      <c r="AN388" s="51">
        <f>1/(1+EXP(-AM388))</f>
        <v/>
      </c>
      <c r="AO388" s="52">
        <f>$BE$14*((AJ388)-$BD$5)/$BD$6+$BE$15*((AK388)-$BD$7)/$BD$8+$BE$16</f>
        <v/>
      </c>
      <c r="AP388" s="51">
        <f>1/(1+EXP(-AO388))</f>
        <v/>
      </c>
      <c r="AQ388" s="52">
        <f>$BF$14*((AJ388)-$BD$5)/$BD$6+$BF$15*((AK388)-$BD$7)/$BD$8+$BF$16</f>
        <v/>
      </c>
      <c r="AR388" s="51">
        <f>1/(1+EXP(-AQ388))</f>
        <v/>
      </c>
      <c r="AS388" s="52">
        <f>$BG$14*((AJ388)-$BD$5)/$BD$6+$BG$15*((AK388)-$BD$7)/$BD$8+$BG$16</f>
        <v/>
      </c>
      <c r="AT388" s="51">
        <f>1/(1+EXP(-AS388))</f>
        <v/>
      </c>
      <c r="AU388" s="52">
        <f>$BH$14*((AJ388)-$BD$5)/$BD$6+$BH$15*((AK388)-$BD$7)/$BD$8+$BH$16</f>
        <v/>
      </c>
      <c r="AV388" s="51">
        <f>1/(1+EXP(-AU388))</f>
        <v/>
      </c>
      <c r="AW388" s="52">
        <f>$BI$14*((AJ388)-$BD$5)/$BD$6+$BI$15*((AK388)-$BD$7)/$BD$8+$BI$16</f>
        <v/>
      </c>
      <c r="AX388" s="51">
        <f>1/(1+EXP(-AW388))</f>
        <v/>
      </c>
      <c r="AY388" s="52">
        <f>$BJ$14*((AJ388)-$BD$5)/$BD$6+$BJ$15*((AK388)-$BD$7)/$BD$8+$BJ$16</f>
        <v/>
      </c>
      <c r="AZ388" s="51">
        <f>1/(1+EXP(-AY388))</f>
        <v/>
      </c>
      <c r="BA388" s="52">
        <f>$BK$14*((AJ388)-$BD$5)/$BD$6+$BK$15*((AK388)-$BD$7)/$BD$8+$BK$16</f>
        <v/>
      </c>
      <c r="BB388" s="51">
        <f>1/(1+EXP(-BA388))</f>
        <v/>
      </c>
    </row>
    <row r="389" ht="15" customHeight="1" s="35">
      <c r="A389" s="48">
        <f>'4_Seq_Features'!A387</f>
        <v/>
      </c>
      <c r="B389" s="55">
        <f>'4_Seq_Features'!F387</f>
        <v/>
      </c>
      <c r="C389" s="48">
        <f>'4_Seq_Features'!E387</f>
        <v/>
      </c>
      <c r="D389" s="52">
        <f>$U$12*((B389)-$U$5)/$U$6+$U$13</f>
        <v/>
      </c>
      <c r="E389" s="51">
        <f>1/(1+EXP(-D389))</f>
        <v/>
      </c>
      <c r="F389" s="52">
        <f>$V$12*((B389)-$U$5)/$U$6+$V$13</f>
        <v/>
      </c>
      <c r="G389" s="51">
        <f>1/(1+EXP(-F389))</f>
        <v/>
      </c>
      <c r="H389" s="52">
        <f>$W$12*((B389)-$U$5)/$U$6+$W$13</f>
        <v/>
      </c>
      <c r="I389" s="51">
        <f>1/(1+EXP(-H389))</f>
        <v/>
      </c>
      <c r="J389" s="52">
        <f>$X$12*((B389)-$U$5)/$U$6+$X$13</f>
        <v/>
      </c>
      <c r="K389" s="51">
        <f>1/(1+EXP(-J389))</f>
        <v/>
      </c>
      <c r="L389" s="52">
        <f>$Y$12*((B389)-$U$5)/$U$6+$Y$13</f>
        <v/>
      </c>
      <c r="M389" s="51">
        <f>1/(1+EXP(-L389))</f>
        <v/>
      </c>
      <c r="N389" s="52">
        <f>$Z$12*((B389)-$U$5)/$U$6+$Z$13</f>
        <v/>
      </c>
      <c r="O389" s="51">
        <f>1/(1+EXP(-N389))</f>
        <v/>
      </c>
      <c r="P389" s="52">
        <f>$AA$12*((B389)-$U$5)/$U$6+$AA$13</f>
        <v/>
      </c>
      <c r="Q389" s="51">
        <f>1/(1+EXP(-P389))</f>
        <v/>
      </c>
      <c r="R389" s="52">
        <f>$AB$12*((B389)-$U$5)/$U$6+$AB$13</f>
        <v/>
      </c>
      <c r="S389" s="51">
        <f>1/(1+EXP(-R389))</f>
        <v/>
      </c>
      <c r="AI389" s="48">
        <f>'4_Seq_Features'!A387</f>
        <v/>
      </c>
      <c r="AJ389" s="55">
        <f>'4_Seq_Features'!G387</f>
        <v/>
      </c>
      <c r="AK389" s="55">
        <f>'4_Seq_Features'!H387</f>
        <v/>
      </c>
      <c r="AL389" s="48">
        <f>'4_Seq_Features'!E387</f>
        <v/>
      </c>
      <c r="AM389" s="52">
        <f>$BD$14*((AJ389)-$BD$5)/$BD$6+$BD$15*((AK389)-$BD$7)/$BD$8+$BD$16</f>
        <v/>
      </c>
      <c r="AN389" s="51">
        <f>1/(1+EXP(-AM389))</f>
        <v/>
      </c>
      <c r="AO389" s="52">
        <f>$BE$14*((AJ389)-$BD$5)/$BD$6+$BE$15*((AK389)-$BD$7)/$BD$8+$BE$16</f>
        <v/>
      </c>
      <c r="AP389" s="51">
        <f>1/(1+EXP(-AO389))</f>
        <v/>
      </c>
      <c r="AQ389" s="52">
        <f>$BF$14*((AJ389)-$BD$5)/$BD$6+$BF$15*((AK389)-$BD$7)/$BD$8+$BF$16</f>
        <v/>
      </c>
      <c r="AR389" s="51">
        <f>1/(1+EXP(-AQ389))</f>
        <v/>
      </c>
      <c r="AS389" s="52">
        <f>$BG$14*((AJ389)-$BD$5)/$BD$6+$BG$15*((AK389)-$BD$7)/$BD$8+$BG$16</f>
        <v/>
      </c>
      <c r="AT389" s="51">
        <f>1/(1+EXP(-AS389))</f>
        <v/>
      </c>
      <c r="AU389" s="52">
        <f>$BH$14*((AJ389)-$BD$5)/$BD$6+$BH$15*((AK389)-$BD$7)/$BD$8+$BH$16</f>
        <v/>
      </c>
      <c r="AV389" s="51">
        <f>1/(1+EXP(-AU389))</f>
        <v/>
      </c>
      <c r="AW389" s="52">
        <f>$BI$14*((AJ389)-$BD$5)/$BD$6+$BI$15*((AK389)-$BD$7)/$BD$8+$BI$16</f>
        <v/>
      </c>
      <c r="AX389" s="51">
        <f>1/(1+EXP(-AW389))</f>
        <v/>
      </c>
      <c r="AY389" s="52">
        <f>$BJ$14*((AJ389)-$BD$5)/$BD$6+$BJ$15*((AK389)-$BD$7)/$BD$8+$BJ$16</f>
        <v/>
      </c>
      <c r="AZ389" s="51">
        <f>1/(1+EXP(-AY389))</f>
        <v/>
      </c>
      <c r="BA389" s="52">
        <f>$BK$14*((AJ389)-$BD$5)/$BD$6+$BK$15*((AK389)-$BD$7)/$BD$8+$BK$16</f>
        <v/>
      </c>
      <c r="BB389" s="51">
        <f>1/(1+EXP(-BA389))</f>
        <v/>
      </c>
    </row>
    <row r="390" ht="15" customHeight="1" s="35">
      <c r="A390" s="48">
        <f>'4_Seq_Features'!A388</f>
        <v/>
      </c>
      <c r="B390" s="55">
        <f>'4_Seq_Features'!F388</f>
        <v/>
      </c>
      <c r="C390" s="48">
        <f>'4_Seq_Features'!E388</f>
        <v/>
      </c>
      <c r="D390" s="52">
        <f>$U$12*((B390)-$U$5)/$U$6+$U$13</f>
        <v/>
      </c>
      <c r="E390" s="51">
        <f>1/(1+EXP(-D390))</f>
        <v/>
      </c>
      <c r="F390" s="52">
        <f>$V$12*((B390)-$U$5)/$U$6+$V$13</f>
        <v/>
      </c>
      <c r="G390" s="51">
        <f>1/(1+EXP(-F390))</f>
        <v/>
      </c>
      <c r="H390" s="52">
        <f>$W$12*((B390)-$U$5)/$U$6+$W$13</f>
        <v/>
      </c>
      <c r="I390" s="51">
        <f>1/(1+EXP(-H390))</f>
        <v/>
      </c>
      <c r="J390" s="52">
        <f>$X$12*((B390)-$U$5)/$U$6+$X$13</f>
        <v/>
      </c>
      <c r="K390" s="51">
        <f>1/(1+EXP(-J390))</f>
        <v/>
      </c>
      <c r="L390" s="52">
        <f>$Y$12*((B390)-$U$5)/$U$6+$Y$13</f>
        <v/>
      </c>
      <c r="M390" s="51">
        <f>1/(1+EXP(-L390))</f>
        <v/>
      </c>
      <c r="N390" s="52">
        <f>$Z$12*((B390)-$U$5)/$U$6+$Z$13</f>
        <v/>
      </c>
      <c r="O390" s="51">
        <f>1/(1+EXP(-N390))</f>
        <v/>
      </c>
      <c r="P390" s="52">
        <f>$AA$12*((B390)-$U$5)/$U$6+$AA$13</f>
        <v/>
      </c>
      <c r="Q390" s="51">
        <f>1/(1+EXP(-P390))</f>
        <v/>
      </c>
      <c r="R390" s="52">
        <f>$AB$12*((B390)-$U$5)/$U$6+$AB$13</f>
        <v/>
      </c>
      <c r="S390" s="51">
        <f>1/(1+EXP(-R390))</f>
        <v/>
      </c>
      <c r="AI390" s="48">
        <f>'4_Seq_Features'!A388</f>
        <v/>
      </c>
      <c r="AJ390" s="55">
        <f>'4_Seq_Features'!G388</f>
        <v/>
      </c>
      <c r="AK390" s="55">
        <f>'4_Seq_Features'!H388</f>
        <v/>
      </c>
      <c r="AL390" s="48">
        <f>'4_Seq_Features'!E388</f>
        <v/>
      </c>
      <c r="AM390" s="52">
        <f>$BD$14*((AJ390)-$BD$5)/$BD$6+$BD$15*((AK390)-$BD$7)/$BD$8+$BD$16</f>
        <v/>
      </c>
      <c r="AN390" s="51">
        <f>1/(1+EXP(-AM390))</f>
        <v/>
      </c>
      <c r="AO390" s="52">
        <f>$BE$14*((AJ390)-$BD$5)/$BD$6+$BE$15*((AK390)-$BD$7)/$BD$8+$BE$16</f>
        <v/>
      </c>
      <c r="AP390" s="51">
        <f>1/(1+EXP(-AO390))</f>
        <v/>
      </c>
      <c r="AQ390" s="52">
        <f>$BF$14*((AJ390)-$BD$5)/$BD$6+$BF$15*((AK390)-$BD$7)/$BD$8+$BF$16</f>
        <v/>
      </c>
      <c r="AR390" s="51">
        <f>1/(1+EXP(-AQ390))</f>
        <v/>
      </c>
      <c r="AS390" s="52">
        <f>$BG$14*((AJ390)-$BD$5)/$BD$6+$BG$15*((AK390)-$BD$7)/$BD$8+$BG$16</f>
        <v/>
      </c>
      <c r="AT390" s="51">
        <f>1/(1+EXP(-AS390))</f>
        <v/>
      </c>
      <c r="AU390" s="52">
        <f>$BH$14*((AJ390)-$BD$5)/$BD$6+$BH$15*((AK390)-$BD$7)/$BD$8+$BH$16</f>
        <v/>
      </c>
      <c r="AV390" s="51">
        <f>1/(1+EXP(-AU390))</f>
        <v/>
      </c>
      <c r="AW390" s="52">
        <f>$BI$14*((AJ390)-$BD$5)/$BD$6+$BI$15*((AK390)-$BD$7)/$BD$8+$BI$16</f>
        <v/>
      </c>
      <c r="AX390" s="51">
        <f>1/(1+EXP(-AW390))</f>
        <v/>
      </c>
      <c r="AY390" s="52">
        <f>$BJ$14*((AJ390)-$BD$5)/$BD$6+$BJ$15*((AK390)-$BD$7)/$BD$8+$BJ$16</f>
        <v/>
      </c>
      <c r="AZ390" s="51">
        <f>1/(1+EXP(-AY390))</f>
        <v/>
      </c>
      <c r="BA390" s="52">
        <f>$BK$14*((AJ390)-$BD$5)/$BD$6+$BK$15*((AK390)-$BD$7)/$BD$8+$BK$16</f>
        <v/>
      </c>
      <c r="BB390" s="51">
        <f>1/(1+EXP(-BA390))</f>
        <v/>
      </c>
    </row>
    <row r="391" ht="15" customHeight="1" s="35">
      <c r="A391" s="48">
        <f>'4_Seq_Features'!A389</f>
        <v/>
      </c>
      <c r="B391" s="55">
        <f>'4_Seq_Features'!F389</f>
        <v/>
      </c>
      <c r="C391" s="48">
        <f>'4_Seq_Features'!E389</f>
        <v/>
      </c>
      <c r="D391" s="52">
        <f>$U$12*((B391)-$U$5)/$U$6+$U$13</f>
        <v/>
      </c>
      <c r="E391" s="51">
        <f>1/(1+EXP(-D391))</f>
        <v/>
      </c>
      <c r="F391" s="52">
        <f>$V$12*((B391)-$U$5)/$U$6+$V$13</f>
        <v/>
      </c>
      <c r="G391" s="51">
        <f>1/(1+EXP(-F391))</f>
        <v/>
      </c>
      <c r="H391" s="52">
        <f>$W$12*((B391)-$U$5)/$U$6+$W$13</f>
        <v/>
      </c>
      <c r="I391" s="51">
        <f>1/(1+EXP(-H391))</f>
        <v/>
      </c>
      <c r="J391" s="52">
        <f>$X$12*((B391)-$U$5)/$U$6+$X$13</f>
        <v/>
      </c>
      <c r="K391" s="51">
        <f>1/(1+EXP(-J391))</f>
        <v/>
      </c>
      <c r="L391" s="52">
        <f>$Y$12*((B391)-$U$5)/$U$6+$Y$13</f>
        <v/>
      </c>
      <c r="M391" s="51">
        <f>1/(1+EXP(-L391))</f>
        <v/>
      </c>
      <c r="N391" s="52">
        <f>$Z$12*((B391)-$U$5)/$U$6+$Z$13</f>
        <v/>
      </c>
      <c r="O391" s="51">
        <f>1/(1+EXP(-N391))</f>
        <v/>
      </c>
      <c r="P391" s="52">
        <f>$AA$12*((B391)-$U$5)/$U$6+$AA$13</f>
        <v/>
      </c>
      <c r="Q391" s="51">
        <f>1/(1+EXP(-P391))</f>
        <v/>
      </c>
      <c r="R391" s="52">
        <f>$AB$12*((B391)-$U$5)/$U$6+$AB$13</f>
        <v/>
      </c>
      <c r="S391" s="51">
        <f>1/(1+EXP(-R391))</f>
        <v/>
      </c>
      <c r="AI391" s="48">
        <f>'4_Seq_Features'!A389</f>
        <v/>
      </c>
      <c r="AJ391" s="55">
        <f>'4_Seq_Features'!G389</f>
        <v/>
      </c>
      <c r="AK391" s="55">
        <f>'4_Seq_Features'!H389</f>
        <v/>
      </c>
      <c r="AL391" s="48">
        <f>'4_Seq_Features'!E389</f>
        <v/>
      </c>
      <c r="AM391" s="52">
        <f>$BD$14*((AJ391)-$BD$5)/$BD$6+$BD$15*((AK391)-$BD$7)/$BD$8+$BD$16</f>
        <v/>
      </c>
      <c r="AN391" s="51">
        <f>1/(1+EXP(-AM391))</f>
        <v/>
      </c>
      <c r="AO391" s="52">
        <f>$BE$14*((AJ391)-$BD$5)/$BD$6+$BE$15*((AK391)-$BD$7)/$BD$8+$BE$16</f>
        <v/>
      </c>
      <c r="AP391" s="51">
        <f>1/(1+EXP(-AO391))</f>
        <v/>
      </c>
      <c r="AQ391" s="52">
        <f>$BF$14*((AJ391)-$BD$5)/$BD$6+$BF$15*((AK391)-$BD$7)/$BD$8+$BF$16</f>
        <v/>
      </c>
      <c r="AR391" s="51">
        <f>1/(1+EXP(-AQ391))</f>
        <v/>
      </c>
      <c r="AS391" s="52">
        <f>$BG$14*((AJ391)-$BD$5)/$BD$6+$BG$15*((AK391)-$BD$7)/$BD$8+$BG$16</f>
        <v/>
      </c>
      <c r="AT391" s="51">
        <f>1/(1+EXP(-AS391))</f>
        <v/>
      </c>
      <c r="AU391" s="52">
        <f>$BH$14*((AJ391)-$BD$5)/$BD$6+$BH$15*((AK391)-$BD$7)/$BD$8+$BH$16</f>
        <v/>
      </c>
      <c r="AV391" s="51">
        <f>1/(1+EXP(-AU391))</f>
        <v/>
      </c>
      <c r="AW391" s="52">
        <f>$BI$14*((AJ391)-$BD$5)/$BD$6+$BI$15*((AK391)-$BD$7)/$BD$8+$BI$16</f>
        <v/>
      </c>
      <c r="AX391" s="51">
        <f>1/(1+EXP(-AW391))</f>
        <v/>
      </c>
      <c r="AY391" s="52">
        <f>$BJ$14*((AJ391)-$BD$5)/$BD$6+$BJ$15*((AK391)-$BD$7)/$BD$8+$BJ$16</f>
        <v/>
      </c>
      <c r="AZ391" s="51">
        <f>1/(1+EXP(-AY391))</f>
        <v/>
      </c>
      <c r="BA391" s="52">
        <f>$BK$14*((AJ391)-$BD$5)/$BD$6+$BK$15*((AK391)-$BD$7)/$BD$8+$BK$16</f>
        <v/>
      </c>
      <c r="BB391" s="51">
        <f>1/(1+EXP(-BA391))</f>
        <v/>
      </c>
    </row>
    <row r="392" ht="15" customHeight="1" s="35">
      <c r="A392" s="48">
        <f>'4_Seq_Features'!A390</f>
        <v/>
      </c>
      <c r="B392" s="55">
        <f>'4_Seq_Features'!F390</f>
        <v/>
      </c>
      <c r="C392" s="48">
        <f>'4_Seq_Features'!E390</f>
        <v/>
      </c>
      <c r="D392" s="52">
        <f>$U$12*((B392)-$U$5)/$U$6+$U$13</f>
        <v/>
      </c>
      <c r="E392" s="51">
        <f>1/(1+EXP(-D392))</f>
        <v/>
      </c>
      <c r="F392" s="52">
        <f>$V$12*((B392)-$U$5)/$U$6+$V$13</f>
        <v/>
      </c>
      <c r="G392" s="51">
        <f>1/(1+EXP(-F392))</f>
        <v/>
      </c>
      <c r="H392" s="52">
        <f>$W$12*((B392)-$U$5)/$U$6+$W$13</f>
        <v/>
      </c>
      <c r="I392" s="51">
        <f>1/(1+EXP(-H392))</f>
        <v/>
      </c>
      <c r="J392" s="52">
        <f>$X$12*((B392)-$U$5)/$U$6+$X$13</f>
        <v/>
      </c>
      <c r="K392" s="51">
        <f>1/(1+EXP(-J392))</f>
        <v/>
      </c>
      <c r="L392" s="52">
        <f>$Y$12*((B392)-$U$5)/$U$6+$Y$13</f>
        <v/>
      </c>
      <c r="M392" s="51">
        <f>1/(1+EXP(-L392))</f>
        <v/>
      </c>
      <c r="N392" s="52">
        <f>$Z$12*((B392)-$U$5)/$U$6+$Z$13</f>
        <v/>
      </c>
      <c r="O392" s="51">
        <f>1/(1+EXP(-N392))</f>
        <v/>
      </c>
      <c r="P392" s="52">
        <f>$AA$12*((B392)-$U$5)/$U$6+$AA$13</f>
        <v/>
      </c>
      <c r="Q392" s="51">
        <f>1/(1+EXP(-P392))</f>
        <v/>
      </c>
      <c r="R392" s="52">
        <f>$AB$12*((B392)-$U$5)/$U$6+$AB$13</f>
        <v/>
      </c>
      <c r="S392" s="51">
        <f>1/(1+EXP(-R392))</f>
        <v/>
      </c>
      <c r="AI392" s="48">
        <f>'4_Seq_Features'!A390</f>
        <v/>
      </c>
      <c r="AJ392" s="55">
        <f>'4_Seq_Features'!G390</f>
        <v/>
      </c>
      <c r="AK392" s="55">
        <f>'4_Seq_Features'!H390</f>
        <v/>
      </c>
      <c r="AL392" s="48">
        <f>'4_Seq_Features'!E390</f>
        <v/>
      </c>
      <c r="AM392" s="52">
        <f>$BD$14*((AJ392)-$BD$5)/$BD$6+$BD$15*((AK392)-$BD$7)/$BD$8+$BD$16</f>
        <v/>
      </c>
      <c r="AN392" s="51">
        <f>1/(1+EXP(-AM392))</f>
        <v/>
      </c>
      <c r="AO392" s="52">
        <f>$BE$14*((AJ392)-$BD$5)/$BD$6+$BE$15*((AK392)-$BD$7)/$BD$8+$BE$16</f>
        <v/>
      </c>
      <c r="AP392" s="51">
        <f>1/(1+EXP(-AO392))</f>
        <v/>
      </c>
      <c r="AQ392" s="52">
        <f>$BF$14*((AJ392)-$BD$5)/$BD$6+$BF$15*((AK392)-$BD$7)/$BD$8+$BF$16</f>
        <v/>
      </c>
      <c r="AR392" s="51">
        <f>1/(1+EXP(-AQ392))</f>
        <v/>
      </c>
      <c r="AS392" s="52">
        <f>$BG$14*((AJ392)-$BD$5)/$BD$6+$BG$15*((AK392)-$BD$7)/$BD$8+$BG$16</f>
        <v/>
      </c>
      <c r="AT392" s="51">
        <f>1/(1+EXP(-AS392))</f>
        <v/>
      </c>
      <c r="AU392" s="52">
        <f>$BH$14*((AJ392)-$BD$5)/$BD$6+$BH$15*((AK392)-$BD$7)/$BD$8+$BH$16</f>
        <v/>
      </c>
      <c r="AV392" s="51">
        <f>1/(1+EXP(-AU392))</f>
        <v/>
      </c>
      <c r="AW392" s="52">
        <f>$BI$14*((AJ392)-$BD$5)/$BD$6+$BI$15*((AK392)-$BD$7)/$BD$8+$BI$16</f>
        <v/>
      </c>
      <c r="AX392" s="51">
        <f>1/(1+EXP(-AW392))</f>
        <v/>
      </c>
      <c r="AY392" s="52">
        <f>$BJ$14*((AJ392)-$BD$5)/$BD$6+$BJ$15*((AK392)-$BD$7)/$BD$8+$BJ$16</f>
        <v/>
      </c>
      <c r="AZ392" s="51">
        <f>1/(1+EXP(-AY392))</f>
        <v/>
      </c>
      <c r="BA392" s="52">
        <f>$BK$14*((AJ392)-$BD$5)/$BD$6+$BK$15*((AK392)-$BD$7)/$BD$8+$BK$16</f>
        <v/>
      </c>
      <c r="BB392" s="51">
        <f>1/(1+EXP(-BA392))</f>
        <v/>
      </c>
    </row>
    <row r="393" ht="15" customHeight="1" s="35">
      <c r="A393" s="48">
        <f>'4_Seq_Features'!A391</f>
        <v/>
      </c>
      <c r="B393" s="55">
        <f>'4_Seq_Features'!F391</f>
        <v/>
      </c>
      <c r="C393" s="48">
        <f>'4_Seq_Features'!E391</f>
        <v/>
      </c>
      <c r="D393" s="52">
        <f>$U$12*((B393)-$U$5)/$U$6+$U$13</f>
        <v/>
      </c>
      <c r="E393" s="51">
        <f>1/(1+EXP(-D393))</f>
        <v/>
      </c>
      <c r="F393" s="52">
        <f>$V$12*((B393)-$U$5)/$U$6+$V$13</f>
        <v/>
      </c>
      <c r="G393" s="51">
        <f>1/(1+EXP(-F393))</f>
        <v/>
      </c>
      <c r="H393" s="52">
        <f>$W$12*((B393)-$U$5)/$U$6+$W$13</f>
        <v/>
      </c>
      <c r="I393" s="51">
        <f>1/(1+EXP(-H393))</f>
        <v/>
      </c>
      <c r="J393" s="52">
        <f>$X$12*((B393)-$U$5)/$U$6+$X$13</f>
        <v/>
      </c>
      <c r="K393" s="51">
        <f>1/(1+EXP(-J393))</f>
        <v/>
      </c>
      <c r="L393" s="52">
        <f>$Y$12*((B393)-$U$5)/$U$6+$Y$13</f>
        <v/>
      </c>
      <c r="M393" s="51">
        <f>1/(1+EXP(-L393))</f>
        <v/>
      </c>
      <c r="N393" s="52">
        <f>$Z$12*((B393)-$U$5)/$U$6+$Z$13</f>
        <v/>
      </c>
      <c r="O393" s="51">
        <f>1/(1+EXP(-N393))</f>
        <v/>
      </c>
      <c r="P393" s="52">
        <f>$AA$12*((B393)-$U$5)/$U$6+$AA$13</f>
        <v/>
      </c>
      <c r="Q393" s="51">
        <f>1/(1+EXP(-P393))</f>
        <v/>
      </c>
      <c r="R393" s="52">
        <f>$AB$12*((B393)-$U$5)/$U$6+$AB$13</f>
        <v/>
      </c>
      <c r="S393" s="51">
        <f>1/(1+EXP(-R393))</f>
        <v/>
      </c>
      <c r="AI393" s="48">
        <f>'4_Seq_Features'!A391</f>
        <v/>
      </c>
      <c r="AJ393" s="55">
        <f>'4_Seq_Features'!G391</f>
        <v/>
      </c>
      <c r="AK393" s="55">
        <f>'4_Seq_Features'!H391</f>
        <v/>
      </c>
      <c r="AL393" s="48">
        <f>'4_Seq_Features'!E391</f>
        <v/>
      </c>
      <c r="AM393" s="52">
        <f>$BD$14*((AJ393)-$BD$5)/$BD$6+$BD$15*((AK393)-$BD$7)/$BD$8+$BD$16</f>
        <v/>
      </c>
      <c r="AN393" s="51">
        <f>1/(1+EXP(-AM393))</f>
        <v/>
      </c>
      <c r="AO393" s="52">
        <f>$BE$14*((AJ393)-$BD$5)/$BD$6+$BE$15*((AK393)-$BD$7)/$BD$8+$BE$16</f>
        <v/>
      </c>
      <c r="AP393" s="51">
        <f>1/(1+EXP(-AO393))</f>
        <v/>
      </c>
      <c r="AQ393" s="52">
        <f>$BF$14*((AJ393)-$BD$5)/$BD$6+$BF$15*((AK393)-$BD$7)/$BD$8+$BF$16</f>
        <v/>
      </c>
      <c r="AR393" s="51">
        <f>1/(1+EXP(-AQ393))</f>
        <v/>
      </c>
      <c r="AS393" s="52">
        <f>$BG$14*((AJ393)-$BD$5)/$BD$6+$BG$15*((AK393)-$BD$7)/$BD$8+$BG$16</f>
        <v/>
      </c>
      <c r="AT393" s="51">
        <f>1/(1+EXP(-AS393))</f>
        <v/>
      </c>
      <c r="AU393" s="52">
        <f>$BH$14*((AJ393)-$BD$5)/$BD$6+$BH$15*((AK393)-$BD$7)/$BD$8+$BH$16</f>
        <v/>
      </c>
      <c r="AV393" s="51">
        <f>1/(1+EXP(-AU393))</f>
        <v/>
      </c>
      <c r="AW393" s="52">
        <f>$BI$14*((AJ393)-$BD$5)/$BD$6+$BI$15*((AK393)-$BD$7)/$BD$8+$BI$16</f>
        <v/>
      </c>
      <c r="AX393" s="51">
        <f>1/(1+EXP(-AW393))</f>
        <v/>
      </c>
      <c r="AY393" s="52">
        <f>$BJ$14*((AJ393)-$BD$5)/$BD$6+$BJ$15*((AK393)-$BD$7)/$BD$8+$BJ$16</f>
        <v/>
      </c>
      <c r="AZ393" s="51">
        <f>1/(1+EXP(-AY393))</f>
        <v/>
      </c>
      <c r="BA393" s="52">
        <f>$BK$14*((AJ393)-$BD$5)/$BD$6+$BK$15*((AK393)-$BD$7)/$BD$8+$BK$16</f>
        <v/>
      </c>
      <c r="BB393" s="51">
        <f>1/(1+EXP(-BA393))</f>
        <v/>
      </c>
    </row>
    <row r="394" ht="15" customHeight="1" s="35">
      <c r="A394" s="48">
        <f>'4_Seq_Features'!A392</f>
        <v/>
      </c>
      <c r="B394" s="55">
        <f>'4_Seq_Features'!F392</f>
        <v/>
      </c>
      <c r="C394" s="48">
        <f>'4_Seq_Features'!E392</f>
        <v/>
      </c>
      <c r="D394" s="52">
        <f>$U$12*((B394)-$U$5)/$U$6+$U$13</f>
        <v/>
      </c>
      <c r="E394" s="51">
        <f>1/(1+EXP(-D394))</f>
        <v/>
      </c>
      <c r="F394" s="52">
        <f>$V$12*((B394)-$U$5)/$U$6+$V$13</f>
        <v/>
      </c>
      <c r="G394" s="51">
        <f>1/(1+EXP(-F394))</f>
        <v/>
      </c>
      <c r="H394" s="52">
        <f>$W$12*((B394)-$U$5)/$U$6+$W$13</f>
        <v/>
      </c>
      <c r="I394" s="51">
        <f>1/(1+EXP(-H394))</f>
        <v/>
      </c>
      <c r="J394" s="52">
        <f>$X$12*((B394)-$U$5)/$U$6+$X$13</f>
        <v/>
      </c>
      <c r="K394" s="51">
        <f>1/(1+EXP(-J394))</f>
        <v/>
      </c>
      <c r="L394" s="52">
        <f>$Y$12*((B394)-$U$5)/$U$6+$Y$13</f>
        <v/>
      </c>
      <c r="M394" s="51">
        <f>1/(1+EXP(-L394))</f>
        <v/>
      </c>
      <c r="N394" s="52">
        <f>$Z$12*((B394)-$U$5)/$U$6+$Z$13</f>
        <v/>
      </c>
      <c r="O394" s="51">
        <f>1/(1+EXP(-N394))</f>
        <v/>
      </c>
      <c r="P394" s="52">
        <f>$AA$12*((B394)-$U$5)/$U$6+$AA$13</f>
        <v/>
      </c>
      <c r="Q394" s="51">
        <f>1/(1+EXP(-P394))</f>
        <v/>
      </c>
      <c r="R394" s="52">
        <f>$AB$12*((B394)-$U$5)/$U$6+$AB$13</f>
        <v/>
      </c>
      <c r="S394" s="51">
        <f>1/(1+EXP(-R394))</f>
        <v/>
      </c>
      <c r="AI394" s="48">
        <f>'4_Seq_Features'!A392</f>
        <v/>
      </c>
      <c r="AJ394" s="55">
        <f>'4_Seq_Features'!G392</f>
        <v/>
      </c>
      <c r="AK394" s="55">
        <f>'4_Seq_Features'!H392</f>
        <v/>
      </c>
      <c r="AL394" s="48">
        <f>'4_Seq_Features'!E392</f>
        <v/>
      </c>
      <c r="AM394" s="52">
        <f>$BD$14*((AJ394)-$BD$5)/$BD$6+$BD$15*((AK394)-$BD$7)/$BD$8+$BD$16</f>
        <v/>
      </c>
      <c r="AN394" s="51">
        <f>1/(1+EXP(-AM394))</f>
        <v/>
      </c>
      <c r="AO394" s="52">
        <f>$BE$14*((AJ394)-$BD$5)/$BD$6+$BE$15*((AK394)-$BD$7)/$BD$8+$BE$16</f>
        <v/>
      </c>
      <c r="AP394" s="51">
        <f>1/(1+EXP(-AO394))</f>
        <v/>
      </c>
      <c r="AQ394" s="52">
        <f>$BF$14*((AJ394)-$BD$5)/$BD$6+$BF$15*((AK394)-$BD$7)/$BD$8+$BF$16</f>
        <v/>
      </c>
      <c r="AR394" s="51">
        <f>1/(1+EXP(-AQ394))</f>
        <v/>
      </c>
      <c r="AS394" s="52">
        <f>$BG$14*((AJ394)-$BD$5)/$BD$6+$BG$15*((AK394)-$BD$7)/$BD$8+$BG$16</f>
        <v/>
      </c>
      <c r="AT394" s="51">
        <f>1/(1+EXP(-AS394))</f>
        <v/>
      </c>
      <c r="AU394" s="52">
        <f>$BH$14*((AJ394)-$BD$5)/$BD$6+$BH$15*((AK394)-$BD$7)/$BD$8+$BH$16</f>
        <v/>
      </c>
      <c r="AV394" s="51">
        <f>1/(1+EXP(-AU394))</f>
        <v/>
      </c>
      <c r="AW394" s="52">
        <f>$BI$14*((AJ394)-$BD$5)/$BD$6+$BI$15*((AK394)-$BD$7)/$BD$8+$BI$16</f>
        <v/>
      </c>
      <c r="AX394" s="51">
        <f>1/(1+EXP(-AW394))</f>
        <v/>
      </c>
      <c r="AY394" s="52">
        <f>$BJ$14*((AJ394)-$BD$5)/$BD$6+$BJ$15*((AK394)-$BD$7)/$BD$8+$BJ$16</f>
        <v/>
      </c>
      <c r="AZ394" s="51">
        <f>1/(1+EXP(-AY394))</f>
        <v/>
      </c>
      <c r="BA394" s="52">
        <f>$BK$14*((AJ394)-$BD$5)/$BD$6+$BK$15*((AK394)-$BD$7)/$BD$8+$BK$16</f>
        <v/>
      </c>
      <c r="BB394" s="51">
        <f>1/(1+EXP(-BA394))</f>
        <v/>
      </c>
    </row>
    <row r="395" ht="15" customHeight="1" s="35">
      <c r="A395" s="48">
        <f>'4_Seq_Features'!A393</f>
        <v/>
      </c>
      <c r="B395" s="55">
        <f>'4_Seq_Features'!F393</f>
        <v/>
      </c>
      <c r="C395" s="48">
        <f>'4_Seq_Features'!E393</f>
        <v/>
      </c>
      <c r="D395" s="52">
        <f>$U$12*((B395)-$U$5)/$U$6+$U$13</f>
        <v/>
      </c>
      <c r="E395" s="51">
        <f>1/(1+EXP(-D395))</f>
        <v/>
      </c>
      <c r="F395" s="52">
        <f>$V$12*((B395)-$U$5)/$U$6+$V$13</f>
        <v/>
      </c>
      <c r="G395" s="51">
        <f>1/(1+EXP(-F395))</f>
        <v/>
      </c>
      <c r="H395" s="52">
        <f>$W$12*((B395)-$U$5)/$U$6+$W$13</f>
        <v/>
      </c>
      <c r="I395" s="51">
        <f>1/(1+EXP(-H395))</f>
        <v/>
      </c>
      <c r="J395" s="52">
        <f>$X$12*((B395)-$U$5)/$U$6+$X$13</f>
        <v/>
      </c>
      <c r="K395" s="51">
        <f>1/(1+EXP(-J395))</f>
        <v/>
      </c>
      <c r="L395" s="52">
        <f>$Y$12*((B395)-$U$5)/$U$6+$Y$13</f>
        <v/>
      </c>
      <c r="M395" s="51">
        <f>1/(1+EXP(-L395))</f>
        <v/>
      </c>
      <c r="N395" s="52">
        <f>$Z$12*((B395)-$U$5)/$U$6+$Z$13</f>
        <v/>
      </c>
      <c r="O395" s="51">
        <f>1/(1+EXP(-N395))</f>
        <v/>
      </c>
      <c r="P395" s="52">
        <f>$AA$12*((B395)-$U$5)/$U$6+$AA$13</f>
        <v/>
      </c>
      <c r="Q395" s="51">
        <f>1/(1+EXP(-P395))</f>
        <v/>
      </c>
      <c r="R395" s="52">
        <f>$AB$12*((B395)-$U$5)/$U$6+$AB$13</f>
        <v/>
      </c>
      <c r="S395" s="51">
        <f>1/(1+EXP(-R395))</f>
        <v/>
      </c>
      <c r="AI395" s="48">
        <f>'4_Seq_Features'!A393</f>
        <v/>
      </c>
      <c r="AJ395" s="55">
        <f>'4_Seq_Features'!G393</f>
        <v/>
      </c>
      <c r="AK395" s="55">
        <f>'4_Seq_Features'!H393</f>
        <v/>
      </c>
      <c r="AL395" s="48">
        <f>'4_Seq_Features'!E393</f>
        <v/>
      </c>
      <c r="AM395" s="52">
        <f>$BD$14*((AJ395)-$BD$5)/$BD$6+$BD$15*((AK395)-$BD$7)/$BD$8+$BD$16</f>
        <v/>
      </c>
      <c r="AN395" s="51">
        <f>1/(1+EXP(-AM395))</f>
        <v/>
      </c>
      <c r="AO395" s="52">
        <f>$BE$14*((AJ395)-$BD$5)/$BD$6+$BE$15*((AK395)-$BD$7)/$BD$8+$BE$16</f>
        <v/>
      </c>
      <c r="AP395" s="51">
        <f>1/(1+EXP(-AO395))</f>
        <v/>
      </c>
      <c r="AQ395" s="52">
        <f>$BF$14*((AJ395)-$BD$5)/$BD$6+$BF$15*((AK395)-$BD$7)/$BD$8+$BF$16</f>
        <v/>
      </c>
      <c r="AR395" s="51">
        <f>1/(1+EXP(-AQ395))</f>
        <v/>
      </c>
      <c r="AS395" s="52">
        <f>$BG$14*((AJ395)-$BD$5)/$BD$6+$BG$15*((AK395)-$BD$7)/$BD$8+$BG$16</f>
        <v/>
      </c>
      <c r="AT395" s="51">
        <f>1/(1+EXP(-AS395))</f>
        <v/>
      </c>
      <c r="AU395" s="52">
        <f>$BH$14*((AJ395)-$BD$5)/$BD$6+$BH$15*((AK395)-$BD$7)/$BD$8+$BH$16</f>
        <v/>
      </c>
      <c r="AV395" s="51">
        <f>1/(1+EXP(-AU395))</f>
        <v/>
      </c>
      <c r="AW395" s="52">
        <f>$BI$14*((AJ395)-$BD$5)/$BD$6+$BI$15*((AK395)-$BD$7)/$BD$8+$BI$16</f>
        <v/>
      </c>
      <c r="AX395" s="51">
        <f>1/(1+EXP(-AW395))</f>
        <v/>
      </c>
      <c r="AY395" s="52">
        <f>$BJ$14*((AJ395)-$BD$5)/$BD$6+$BJ$15*((AK395)-$BD$7)/$BD$8+$BJ$16</f>
        <v/>
      </c>
      <c r="AZ395" s="51">
        <f>1/(1+EXP(-AY395))</f>
        <v/>
      </c>
      <c r="BA395" s="52">
        <f>$BK$14*((AJ395)-$BD$5)/$BD$6+$BK$15*((AK395)-$BD$7)/$BD$8+$BK$16</f>
        <v/>
      </c>
      <c r="BB395" s="51">
        <f>1/(1+EXP(-BA395))</f>
        <v/>
      </c>
    </row>
    <row r="396" ht="15" customHeight="1" s="35">
      <c r="A396" s="48">
        <f>'4_Seq_Features'!A394</f>
        <v/>
      </c>
      <c r="B396" s="55">
        <f>'4_Seq_Features'!F394</f>
        <v/>
      </c>
      <c r="C396" s="48">
        <f>'4_Seq_Features'!E394</f>
        <v/>
      </c>
      <c r="D396" s="52">
        <f>$U$12*((B396)-$U$5)/$U$6+$U$13</f>
        <v/>
      </c>
      <c r="E396" s="51">
        <f>1/(1+EXP(-D396))</f>
        <v/>
      </c>
      <c r="F396" s="52">
        <f>$V$12*((B396)-$U$5)/$U$6+$V$13</f>
        <v/>
      </c>
      <c r="G396" s="51">
        <f>1/(1+EXP(-F396))</f>
        <v/>
      </c>
      <c r="H396" s="52">
        <f>$W$12*((B396)-$U$5)/$U$6+$W$13</f>
        <v/>
      </c>
      <c r="I396" s="51">
        <f>1/(1+EXP(-H396))</f>
        <v/>
      </c>
      <c r="J396" s="52">
        <f>$X$12*((B396)-$U$5)/$U$6+$X$13</f>
        <v/>
      </c>
      <c r="K396" s="51">
        <f>1/(1+EXP(-J396))</f>
        <v/>
      </c>
      <c r="L396" s="52">
        <f>$Y$12*((B396)-$U$5)/$U$6+$Y$13</f>
        <v/>
      </c>
      <c r="M396" s="51">
        <f>1/(1+EXP(-L396))</f>
        <v/>
      </c>
      <c r="N396" s="52">
        <f>$Z$12*((B396)-$U$5)/$U$6+$Z$13</f>
        <v/>
      </c>
      <c r="O396" s="51">
        <f>1/(1+EXP(-N396))</f>
        <v/>
      </c>
      <c r="P396" s="52">
        <f>$AA$12*((B396)-$U$5)/$U$6+$AA$13</f>
        <v/>
      </c>
      <c r="Q396" s="51">
        <f>1/(1+EXP(-P396))</f>
        <v/>
      </c>
      <c r="R396" s="52">
        <f>$AB$12*((B396)-$U$5)/$U$6+$AB$13</f>
        <v/>
      </c>
      <c r="S396" s="51">
        <f>1/(1+EXP(-R396))</f>
        <v/>
      </c>
      <c r="AI396" s="48">
        <f>'4_Seq_Features'!A394</f>
        <v/>
      </c>
      <c r="AJ396" s="55">
        <f>'4_Seq_Features'!G394</f>
        <v/>
      </c>
      <c r="AK396" s="55">
        <f>'4_Seq_Features'!H394</f>
        <v/>
      </c>
      <c r="AL396" s="48">
        <f>'4_Seq_Features'!E394</f>
        <v/>
      </c>
      <c r="AM396" s="52">
        <f>$BD$14*((AJ396)-$BD$5)/$BD$6+$BD$15*((AK396)-$BD$7)/$BD$8+$BD$16</f>
        <v/>
      </c>
      <c r="AN396" s="51">
        <f>1/(1+EXP(-AM396))</f>
        <v/>
      </c>
      <c r="AO396" s="52">
        <f>$BE$14*((AJ396)-$BD$5)/$BD$6+$BE$15*((AK396)-$BD$7)/$BD$8+$BE$16</f>
        <v/>
      </c>
      <c r="AP396" s="51">
        <f>1/(1+EXP(-AO396))</f>
        <v/>
      </c>
      <c r="AQ396" s="52">
        <f>$BF$14*((AJ396)-$BD$5)/$BD$6+$BF$15*((AK396)-$BD$7)/$BD$8+$BF$16</f>
        <v/>
      </c>
      <c r="AR396" s="51">
        <f>1/(1+EXP(-AQ396))</f>
        <v/>
      </c>
      <c r="AS396" s="52">
        <f>$BG$14*((AJ396)-$BD$5)/$BD$6+$BG$15*((AK396)-$BD$7)/$BD$8+$BG$16</f>
        <v/>
      </c>
      <c r="AT396" s="51">
        <f>1/(1+EXP(-AS396))</f>
        <v/>
      </c>
      <c r="AU396" s="52">
        <f>$BH$14*((AJ396)-$BD$5)/$BD$6+$BH$15*((AK396)-$BD$7)/$BD$8+$BH$16</f>
        <v/>
      </c>
      <c r="AV396" s="51">
        <f>1/(1+EXP(-AU396))</f>
        <v/>
      </c>
      <c r="AW396" s="52">
        <f>$BI$14*((AJ396)-$BD$5)/$BD$6+$BI$15*((AK396)-$BD$7)/$BD$8+$BI$16</f>
        <v/>
      </c>
      <c r="AX396" s="51">
        <f>1/(1+EXP(-AW396))</f>
        <v/>
      </c>
      <c r="AY396" s="52">
        <f>$BJ$14*((AJ396)-$BD$5)/$BD$6+$BJ$15*((AK396)-$BD$7)/$BD$8+$BJ$16</f>
        <v/>
      </c>
      <c r="AZ396" s="51">
        <f>1/(1+EXP(-AY396))</f>
        <v/>
      </c>
      <c r="BA396" s="52">
        <f>$BK$14*((AJ396)-$BD$5)/$BD$6+$BK$15*((AK396)-$BD$7)/$BD$8+$BK$16</f>
        <v/>
      </c>
      <c r="BB396" s="51">
        <f>1/(1+EXP(-BA396))</f>
        <v/>
      </c>
    </row>
    <row r="397" ht="15" customHeight="1" s="35">
      <c r="A397" s="48">
        <f>'4_Seq_Features'!A395</f>
        <v/>
      </c>
      <c r="B397" s="55">
        <f>'4_Seq_Features'!F395</f>
        <v/>
      </c>
      <c r="C397" s="48">
        <f>'4_Seq_Features'!E395</f>
        <v/>
      </c>
      <c r="D397" s="52">
        <f>$U$12*((B397)-$U$5)/$U$6+$U$13</f>
        <v/>
      </c>
      <c r="E397" s="51">
        <f>1/(1+EXP(-D397))</f>
        <v/>
      </c>
      <c r="F397" s="52">
        <f>$V$12*((B397)-$U$5)/$U$6+$V$13</f>
        <v/>
      </c>
      <c r="G397" s="51">
        <f>1/(1+EXP(-F397))</f>
        <v/>
      </c>
      <c r="H397" s="52">
        <f>$W$12*((B397)-$U$5)/$U$6+$W$13</f>
        <v/>
      </c>
      <c r="I397" s="51">
        <f>1/(1+EXP(-H397))</f>
        <v/>
      </c>
      <c r="J397" s="52">
        <f>$X$12*((B397)-$U$5)/$U$6+$X$13</f>
        <v/>
      </c>
      <c r="K397" s="51">
        <f>1/(1+EXP(-J397))</f>
        <v/>
      </c>
      <c r="L397" s="52">
        <f>$Y$12*((B397)-$U$5)/$U$6+$Y$13</f>
        <v/>
      </c>
      <c r="M397" s="51">
        <f>1/(1+EXP(-L397))</f>
        <v/>
      </c>
      <c r="N397" s="52">
        <f>$Z$12*((B397)-$U$5)/$U$6+$Z$13</f>
        <v/>
      </c>
      <c r="O397" s="51">
        <f>1/(1+EXP(-N397))</f>
        <v/>
      </c>
      <c r="P397" s="52">
        <f>$AA$12*((B397)-$U$5)/$U$6+$AA$13</f>
        <v/>
      </c>
      <c r="Q397" s="51">
        <f>1/(1+EXP(-P397))</f>
        <v/>
      </c>
      <c r="R397" s="52">
        <f>$AB$12*((B397)-$U$5)/$U$6+$AB$13</f>
        <v/>
      </c>
      <c r="S397" s="51">
        <f>1/(1+EXP(-R397))</f>
        <v/>
      </c>
      <c r="AI397" s="48">
        <f>'4_Seq_Features'!A395</f>
        <v/>
      </c>
      <c r="AJ397" s="55">
        <f>'4_Seq_Features'!G395</f>
        <v/>
      </c>
      <c r="AK397" s="55">
        <f>'4_Seq_Features'!H395</f>
        <v/>
      </c>
      <c r="AL397" s="48">
        <f>'4_Seq_Features'!E395</f>
        <v/>
      </c>
      <c r="AM397" s="52">
        <f>$BD$14*((AJ397)-$BD$5)/$BD$6+$BD$15*((AK397)-$BD$7)/$BD$8+$BD$16</f>
        <v/>
      </c>
      <c r="AN397" s="51">
        <f>1/(1+EXP(-AM397))</f>
        <v/>
      </c>
      <c r="AO397" s="52">
        <f>$BE$14*((AJ397)-$BD$5)/$BD$6+$BE$15*((AK397)-$BD$7)/$BD$8+$BE$16</f>
        <v/>
      </c>
      <c r="AP397" s="51">
        <f>1/(1+EXP(-AO397))</f>
        <v/>
      </c>
      <c r="AQ397" s="52">
        <f>$BF$14*((AJ397)-$BD$5)/$BD$6+$BF$15*((AK397)-$BD$7)/$BD$8+$BF$16</f>
        <v/>
      </c>
      <c r="AR397" s="51">
        <f>1/(1+EXP(-AQ397))</f>
        <v/>
      </c>
      <c r="AS397" s="52">
        <f>$BG$14*((AJ397)-$BD$5)/$BD$6+$BG$15*((AK397)-$BD$7)/$BD$8+$BG$16</f>
        <v/>
      </c>
      <c r="AT397" s="51">
        <f>1/(1+EXP(-AS397))</f>
        <v/>
      </c>
      <c r="AU397" s="52">
        <f>$BH$14*((AJ397)-$BD$5)/$BD$6+$BH$15*((AK397)-$BD$7)/$BD$8+$BH$16</f>
        <v/>
      </c>
      <c r="AV397" s="51">
        <f>1/(1+EXP(-AU397))</f>
        <v/>
      </c>
      <c r="AW397" s="52">
        <f>$BI$14*((AJ397)-$BD$5)/$BD$6+$BI$15*((AK397)-$BD$7)/$BD$8+$BI$16</f>
        <v/>
      </c>
      <c r="AX397" s="51">
        <f>1/(1+EXP(-AW397))</f>
        <v/>
      </c>
      <c r="AY397" s="52">
        <f>$BJ$14*((AJ397)-$BD$5)/$BD$6+$BJ$15*((AK397)-$BD$7)/$BD$8+$BJ$16</f>
        <v/>
      </c>
      <c r="AZ397" s="51">
        <f>1/(1+EXP(-AY397))</f>
        <v/>
      </c>
      <c r="BA397" s="52">
        <f>$BK$14*((AJ397)-$BD$5)/$BD$6+$BK$15*((AK397)-$BD$7)/$BD$8+$BK$16</f>
        <v/>
      </c>
      <c r="BB397" s="51">
        <f>1/(1+EXP(-BA397))</f>
        <v/>
      </c>
    </row>
    <row r="398" ht="15" customHeight="1" s="35">
      <c r="A398" s="48">
        <f>'4_Seq_Features'!A396</f>
        <v/>
      </c>
      <c r="B398" s="55">
        <f>'4_Seq_Features'!F396</f>
        <v/>
      </c>
      <c r="C398" s="48">
        <f>'4_Seq_Features'!E396</f>
        <v/>
      </c>
      <c r="D398" s="52">
        <f>$U$12*((B398)-$U$5)/$U$6+$U$13</f>
        <v/>
      </c>
      <c r="E398" s="51">
        <f>1/(1+EXP(-D398))</f>
        <v/>
      </c>
      <c r="F398" s="52">
        <f>$V$12*((B398)-$U$5)/$U$6+$V$13</f>
        <v/>
      </c>
      <c r="G398" s="51">
        <f>1/(1+EXP(-F398))</f>
        <v/>
      </c>
      <c r="H398" s="52">
        <f>$W$12*((B398)-$U$5)/$U$6+$W$13</f>
        <v/>
      </c>
      <c r="I398" s="51">
        <f>1/(1+EXP(-H398))</f>
        <v/>
      </c>
      <c r="J398" s="52">
        <f>$X$12*((B398)-$U$5)/$U$6+$X$13</f>
        <v/>
      </c>
      <c r="K398" s="51">
        <f>1/(1+EXP(-J398))</f>
        <v/>
      </c>
      <c r="L398" s="52">
        <f>$Y$12*((B398)-$U$5)/$U$6+$Y$13</f>
        <v/>
      </c>
      <c r="M398" s="51">
        <f>1/(1+EXP(-L398))</f>
        <v/>
      </c>
      <c r="N398" s="52">
        <f>$Z$12*((B398)-$U$5)/$U$6+$Z$13</f>
        <v/>
      </c>
      <c r="O398" s="51">
        <f>1/(1+EXP(-N398))</f>
        <v/>
      </c>
      <c r="P398" s="52">
        <f>$AA$12*((B398)-$U$5)/$U$6+$AA$13</f>
        <v/>
      </c>
      <c r="Q398" s="51">
        <f>1/(1+EXP(-P398))</f>
        <v/>
      </c>
      <c r="R398" s="52">
        <f>$AB$12*((B398)-$U$5)/$U$6+$AB$13</f>
        <v/>
      </c>
      <c r="S398" s="51">
        <f>1/(1+EXP(-R398))</f>
        <v/>
      </c>
      <c r="AI398" s="48">
        <f>'4_Seq_Features'!A396</f>
        <v/>
      </c>
      <c r="AJ398" s="55">
        <f>'4_Seq_Features'!G396</f>
        <v/>
      </c>
      <c r="AK398" s="55">
        <f>'4_Seq_Features'!H396</f>
        <v/>
      </c>
      <c r="AL398" s="48">
        <f>'4_Seq_Features'!E396</f>
        <v/>
      </c>
      <c r="AM398" s="52">
        <f>$BD$14*((AJ398)-$BD$5)/$BD$6+$BD$15*((AK398)-$BD$7)/$BD$8+$BD$16</f>
        <v/>
      </c>
      <c r="AN398" s="51">
        <f>1/(1+EXP(-AM398))</f>
        <v/>
      </c>
      <c r="AO398" s="52">
        <f>$BE$14*((AJ398)-$BD$5)/$BD$6+$BE$15*((AK398)-$BD$7)/$BD$8+$BE$16</f>
        <v/>
      </c>
      <c r="AP398" s="51">
        <f>1/(1+EXP(-AO398))</f>
        <v/>
      </c>
      <c r="AQ398" s="52">
        <f>$BF$14*((AJ398)-$BD$5)/$BD$6+$BF$15*((AK398)-$BD$7)/$BD$8+$BF$16</f>
        <v/>
      </c>
      <c r="AR398" s="51">
        <f>1/(1+EXP(-AQ398))</f>
        <v/>
      </c>
      <c r="AS398" s="52">
        <f>$BG$14*((AJ398)-$BD$5)/$BD$6+$BG$15*((AK398)-$BD$7)/$BD$8+$BG$16</f>
        <v/>
      </c>
      <c r="AT398" s="51">
        <f>1/(1+EXP(-AS398))</f>
        <v/>
      </c>
      <c r="AU398" s="52">
        <f>$BH$14*((AJ398)-$BD$5)/$BD$6+$BH$15*((AK398)-$BD$7)/$BD$8+$BH$16</f>
        <v/>
      </c>
      <c r="AV398" s="51">
        <f>1/(1+EXP(-AU398))</f>
        <v/>
      </c>
      <c r="AW398" s="52">
        <f>$BI$14*((AJ398)-$BD$5)/$BD$6+$BI$15*((AK398)-$BD$7)/$BD$8+$BI$16</f>
        <v/>
      </c>
      <c r="AX398" s="51">
        <f>1/(1+EXP(-AW398))</f>
        <v/>
      </c>
      <c r="AY398" s="52">
        <f>$BJ$14*((AJ398)-$BD$5)/$BD$6+$BJ$15*((AK398)-$BD$7)/$BD$8+$BJ$16</f>
        <v/>
      </c>
      <c r="AZ398" s="51">
        <f>1/(1+EXP(-AY398))</f>
        <v/>
      </c>
      <c r="BA398" s="52">
        <f>$BK$14*((AJ398)-$BD$5)/$BD$6+$BK$15*((AK398)-$BD$7)/$BD$8+$BK$16</f>
        <v/>
      </c>
      <c r="BB398" s="51">
        <f>1/(1+EXP(-BA398))</f>
        <v/>
      </c>
    </row>
    <row r="399" ht="15" customHeight="1" s="35">
      <c r="A399" s="48">
        <f>'4_Seq_Features'!A397</f>
        <v/>
      </c>
      <c r="B399" s="55">
        <f>'4_Seq_Features'!F397</f>
        <v/>
      </c>
      <c r="C399" s="48">
        <f>'4_Seq_Features'!E397</f>
        <v/>
      </c>
      <c r="D399" s="52">
        <f>$U$12*((B399)-$U$5)/$U$6+$U$13</f>
        <v/>
      </c>
      <c r="E399" s="51">
        <f>1/(1+EXP(-D399))</f>
        <v/>
      </c>
      <c r="F399" s="52">
        <f>$V$12*((B399)-$U$5)/$U$6+$V$13</f>
        <v/>
      </c>
      <c r="G399" s="51">
        <f>1/(1+EXP(-F399))</f>
        <v/>
      </c>
      <c r="H399" s="52">
        <f>$W$12*((B399)-$U$5)/$U$6+$W$13</f>
        <v/>
      </c>
      <c r="I399" s="51">
        <f>1/(1+EXP(-H399))</f>
        <v/>
      </c>
      <c r="J399" s="52">
        <f>$X$12*((B399)-$U$5)/$U$6+$X$13</f>
        <v/>
      </c>
      <c r="K399" s="51">
        <f>1/(1+EXP(-J399))</f>
        <v/>
      </c>
      <c r="L399" s="52">
        <f>$Y$12*((B399)-$U$5)/$U$6+$Y$13</f>
        <v/>
      </c>
      <c r="M399" s="51">
        <f>1/(1+EXP(-L399))</f>
        <v/>
      </c>
      <c r="N399" s="52">
        <f>$Z$12*((B399)-$U$5)/$U$6+$Z$13</f>
        <v/>
      </c>
      <c r="O399" s="51">
        <f>1/(1+EXP(-N399))</f>
        <v/>
      </c>
      <c r="P399" s="52">
        <f>$AA$12*((B399)-$U$5)/$U$6+$AA$13</f>
        <v/>
      </c>
      <c r="Q399" s="51">
        <f>1/(1+EXP(-P399))</f>
        <v/>
      </c>
      <c r="R399" s="52">
        <f>$AB$12*((B399)-$U$5)/$U$6+$AB$13</f>
        <v/>
      </c>
      <c r="S399" s="51">
        <f>1/(1+EXP(-R399))</f>
        <v/>
      </c>
      <c r="AI399" s="48">
        <f>'4_Seq_Features'!A397</f>
        <v/>
      </c>
      <c r="AJ399" s="55">
        <f>'4_Seq_Features'!G397</f>
        <v/>
      </c>
      <c r="AK399" s="55">
        <f>'4_Seq_Features'!H397</f>
        <v/>
      </c>
      <c r="AL399" s="48">
        <f>'4_Seq_Features'!E397</f>
        <v/>
      </c>
      <c r="AM399" s="52">
        <f>$BD$14*((AJ399)-$BD$5)/$BD$6+$BD$15*((AK399)-$BD$7)/$BD$8+$BD$16</f>
        <v/>
      </c>
      <c r="AN399" s="51">
        <f>1/(1+EXP(-AM399))</f>
        <v/>
      </c>
      <c r="AO399" s="52">
        <f>$BE$14*((AJ399)-$BD$5)/$BD$6+$BE$15*((AK399)-$BD$7)/$BD$8+$BE$16</f>
        <v/>
      </c>
      <c r="AP399" s="51">
        <f>1/(1+EXP(-AO399))</f>
        <v/>
      </c>
      <c r="AQ399" s="52">
        <f>$BF$14*((AJ399)-$BD$5)/$BD$6+$BF$15*((AK399)-$BD$7)/$BD$8+$BF$16</f>
        <v/>
      </c>
      <c r="AR399" s="51">
        <f>1/(1+EXP(-AQ399))</f>
        <v/>
      </c>
      <c r="AS399" s="52">
        <f>$BG$14*((AJ399)-$BD$5)/$BD$6+$BG$15*((AK399)-$BD$7)/$BD$8+$BG$16</f>
        <v/>
      </c>
      <c r="AT399" s="51">
        <f>1/(1+EXP(-AS399))</f>
        <v/>
      </c>
      <c r="AU399" s="52">
        <f>$BH$14*((AJ399)-$BD$5)/$BD$6+$BH$15*((AK399)-$BD$7)/$BD$8+$BH$16</f>
        <v/>
      </c>
      <c r="AV399" s="51">
        <f>1/(1+EXP(-AU399))</f>
        <v/>
      </c>
      <c r="AW399" s="52">
        <f>$BI$14*((AJ399)-$BD$5)/$BD$6+$BI$15*((AK399)-$BD$7)/$BD$8+$BI$16</f>
        <v/>
      </c>
      <c r="AX399" s="51">
        <f>1/(1+EXP(-AW399))</f>
        <v/>
      </c>
      <c r="AY399" s="52">
        <f>$BJ$14*((AJ399)-$BD$5)/$BD$6+$BJ$15*((AK399)-$BD$7)/$BD$8+$BJ$16</f>
        <v/>
      </c>
      <c r="AZ399" s="51">
        <f>1/(1+EXP(-AY399))</f>
        <v/>
      </c>
      <c r="BA399" s="52">
        <f>$BK$14*((AJ399)-$BD$5)/$BD$6+$BK$15*((AK399)-$BD$7)/$BD$8+$BK$16</f>
        <v/>
      </c>
      <c r="BB399" s="51">
        <f>1/(1+EXP(-BA399))</f>
        <v/>
      </c>
    </row>
    <row r="400" ht="15" customHeight="1" s="35">
      <c r="A400" s="48">
        <f>'4_Seq_Features'!A398</f>
        <v/>
      </c>
      <c r="B400" s="55">
        <f>'4_Seq_Features'!F398</f>
        <v/>
      </c>
      <c r="C400" s="48">
        <f>'4_Seq_Features'!E398</f>
        <v/>
      </c>
      <c r="D400" s="52">
        <f>$U$12*((B400)-$U$5)/$U$6+$U$13</f>
        <v/>
      </c>
      <c r="E400" s="51">
        <f>1/(1+EXP(-D400))</f>
        <v/>
      </c>
      <c r="F400" s="52">
        <f>$V$12*((B400)-$U$5)/$U$6+$V$13</f>
        <v/>
      </c>
      <c r="G400" s="51">
        <f>1/(1+EXP(-F400))</f>
        <v/>
      </c>
      <c r="H400" s="52">
        <f>$W$12*((B400)-$U$5)/$U$6+$W$13</f>
        <v/>
      </c>
      <c r="I400" s="51">
        <f>1/(1+EXP(-H400))</f>
        <v/>
      </c>
      <c r="J400" s="52">
        <f>$X$12*((B400)-$U$5)/$U$6+$X$13</f>
        <v/>
      </c>
      <c r="K400" s="51">
        <f>1/(1+EXP(-J400))</f>
        <v/>
      </c>
      <c r="L400" s="52">
        <f>$Y$12*((B400)-$U$5)/$U$6+$Y$13</f>
        <v/>
      </c>
      <c r="M400" s="51">
        <f>1/(1+EXP(-L400))</f>
        <v/>
      </c>
      <c r="N400" s="52">
        <f>$Z$12*((B400)-$U$5)/$U$6+$Z$13</f>
        <v/>
      </c>
      <c r="O400" s="51">
        <f>1/(1+EXP(-N400))</f>
        <v/>
      </c>
      <c r="P400" s="52">
        <f>$AA$12*((B400)-$U$5)/$U$6+$AA$13</f>
        <v/>
      </c>
      <c r="Q400" s="51">
        <f>1/(1+EXP(-P400))</f>
        <v/>
      </c>
      <c r="R400" s="52">
        <f>$AB$12*((B400)-$U$5)/$U$6+$AB$13</f>
        <v/>
      </c>
      <c r="S400" s="51">
        <f>1/(1+EXP(-R400))</f>
        <v/>
      </c>
      <c r="AI400" s="48">
        <f>'4_Seq_Features'!A398</f>
        <v/>
      </c>
      <c r="AJ400" s="55">
        <f>'4_Seq_Features'!G398</f>
        <v/>
      </c>
      <c r="AK400" s="55">
        <f>'4_Seq_Features'!H398</f>
        <v/>
      </c>
      <c r="AL400" s="48">
        <f>'4_Seq_Features'!E398</f>
        <v/>
      </c>
      <c r="AM400" s="52">
        <f>$BD$14*((AJ400)-$BD$5)/$BD$6+$BD$15*((AK400)-$BD$7)/$BD$8+$BD$16</f>
        <v/>
      </c>
      <c r="AN400" s="51">
        <f>1/(1+EXP(-AM400))</f>
        <v/>
      </c>
      <c r="AO400" s="52">
        <f>$BE$14*((AJ400)-$BD$5)/$BD$6+$BE$15*((AK400)-$BD$7)/$BD$8+$BE$16</f>
        <v/>
      </c>
      <c r="AP400" s="51">
        <f>1/(1+EXP(-AO400))</f>
        <v/>
      </c>
      <c r="AQ400" s="52">
        <f>$BF$14*((AJ400)-$BD$5)/$BD$6+$BF$15*((AK400)-$BD$7)/$BD$8+$BF$16</f>
        <v/>
      </c>
      <c r="AR400" s="51">
        <f>1/(1+EXP(-AQ400))</f>
        <v/>
      </c>
      <c r="AS400" s="52">
        <f>$BG$14*((AJ400)-$BD$5)/$BD$6+$BG$15*((AK400)-$BD$7)/$BD$8+$BG$16</f>
        <v/>
      </c>
      <c r="AT400" s="51">
        <f>1/(1+EXP(-AS400))</f>
        <v/>
      </c>
      <c r="AU400" s="52">
        <f>$BH$14*((AJ400)-$BD$5)/$BD$6+$BH$15*((AK400)-$BD$7)/$BD$8+$BH$16</f>
        <v/>
      </c>
      <c r="AV400" s="51">
        <f>1/(1+EXP(-AU400))</f>
        <v/>
      </c>
      <c r="AW400" s="52">
        <f>$BI$14*((AJ400)-$BD$5)/$BD$6+$BI$15*((AK400)-$BD$7)/$BD$8+$BI$16</f>
        <v/>
      </c>
      <c r="AX400" s="51">
        <f>1/(1+EXP(-AW400))</f>
        <v/>
      </c>
      <c r="AY400" s="52">
        <f>$BJ$14*((AJ400)-$BD$5)/$BD$6+$BJ$15*((AK400)-$BD$7)/$BD$8+$BJ$16</f>
        <v/>
      </c>
      <c r="AZ400" s="51">
        <f>1/(1+EXP(-AY400))</f>
        <v/>
      </c>
      <c r="BA400" s="52">
        <f>$BK$14*((AJ400)-$BD$5)/$BD$6+$BK$15*((AK400)-$BD$7)/$BD$8+$BK$16</f>
        <v/>
      </c>
      <c r="BB400" s="51">
        <f>1/(1+EXP(-BA400))</f>
        <v/>
      </c>
    </row>
    <row r="401" ht="15" customHeight="1" s="35">
      <c r="A401" s="48">
        <f>'4_Seq_Features'!A399</f>
        <v/>
      </c>
      <c r="B401" s="55">
        <f>'4_Seq_Features'!F399</f>
        <v/>
      </c>
      <c r="C401" s="48">
        <f>'4_Seq_Features'!E399</f>
        <v/>
      </c>
      <c r="D401" s="52">
        <f>$U$12*((B401)-$U$5)/$U$6+$U$13</f>
        <v/>
      </c>
      <c r="E401" s="51">
        <f>1/(1+EXP(-D401))</f>
        <v/>
      </c>
      <c r="F401" s="52">
        <f>$V$12*((B401)-$U$5)/$U$6+$V$13</f>
        <v/>
      </c>
      <c r="G401" s="51">
        <f>1/(1+EXP(-F401))</f>
        <v/>
      </c>
      <c r="H401" s="52">
        <f>$W$12*((B401)-$U$5)/$U$6+$W$13</f>
        <v/>
      </c>
      <c r="I401" s="51">
        <f>1/(1+EXP(-H401))</f>
        <v/>
      </c>
      <c r="J401" s="52">
        <f>$X$12*((B401)-$U$5)/$U$6+$X$13</f>
        <v/>
      </c>
      <c r="K401" s="51">
        <f>1/(1+EXP(-J401))</f>
        <v/>
      </c>
      <c r="L401" s="52">
        <f>$Y$12*((B401)-$U$5)/$U$6+$Y$13</f>
        <v/>
      </c>
      <c r="M401" s="51">
        <f>1/(1+EXP(-L401))</f>
        <v/>
      </c>
      <c r="N401" s="52">
        <f>$Z$12*((B401)-$U$5)/$U$6+$Z$13</f>
        <v/>
      </c>
      <c r="O401" s="51">
        <f>1/(1+EXP(-N401))</f>
        <v/>
      </c>
      <c r="P401" s="52">
        <f>$AA$12*((B401)-$U$5)/$U$6+$AA$13</f>
        <v/>
      </c>
      <c r="Q401" s="51">
        <f>1/(1+EXP(-P401))</f>
        <v/>
      </c>
      <c r="R401" s="52">
        <f>$AB$12*((B401)-$U$5)/$U$6+$AB$13</f>
        <v/>
      </c>
      <c r="S401" s="51">
        <f>1/(1+EXP(-R401))</f>
        <v/>
      </c>
      <c r="AI401" s="48">
        <f>'4_Seq_Features'!A399</f>
        <v/>
      </c>
      <c r="AJ401" s="55">
        <f>'4_Seq_Features'!G399</f>
        <v/>
      </c>
      <c r="AK401" s="55">
        <f>'4_Seq_Features'!H399</f>
        <v/>
      </c>
      <c r="AL401" s="48">
        <f>'4_Seq_Features'!E399</f>
        <v/>
      </c>
      <c r="AM401" s="52">
        <f>$BD$14*((AJ401)-$BD$5)/$BD$6+$BD$15*((AK401)-$BD$7)/$BD$8+$BD$16</f>
        <v/>
      </c>
      <c r="AN401" s="51">
        <f>1/(1+EXP(-AM401))</f>
        <v/>
      </c>
      <c r="AO401" s="52">
        <f>$BE$14*((AJ401)-$BD$5)/$BD$6+$BE$15*((AK401)-$BD$7)/$BD$8+$BE$16</f>
        <v/>
      </c>
      <c r="AP401" s="51">
        <f>1/(1+EXP(-AO401))</f>
        <v/>
      </c>
      <c r="AQ401" s="52">
        <f>$BF$14*((AJ401)-$BD$5)/$BD$6+$BF$15*((AK401)-$BD$7)/$BD$8+$BF$16</f>
        <v/>
      </c>
      <c r="AR401" s="51">
        <f>1/(1+EXP(-AQ401))</f>
        <v/>
      </c>
      <c r="AS401" s="52">
        <f>$BG$14*((AJ401)-$BD$5)/$BD$6+$BG$15*((AK401)-$BD$7)/$BD$8+$BG$16</f>
        <v/>
      </c>
      <c r="AT401" s="51">
        <f>1/(1+EXP(-AS401))</f>
        <v/>
      </c>
      <c r="AU401" s="52">
        <f>$BH$14*((AJ401)-$BD$5)/$BD$6+$BH$15*((AK401)-$BD$7)/$BD$8+$BH$16</f>
        <v/>
      </c>
      <c r="AV401" s="51">
        <f>1/(1+EXP(-AU401))</f>
        <v/>
      </c>
      <c r="AW401" s="52">
        <f>$BI$14*((AJ401)-$BD$5)/$BD$6+$BI$15*((AK401)-$BD$7)/$BD$8+$BI$16</f>
        <v/>
      </c>
      <c r="AX401" s="51">
        <f>1/(1+EXP(-AW401))</f>
        <v/>
      </c>
      <c r="AY401" s="52">
        <f>$BJ$14*((AJ401)-$BD$5)/$BD$6+$BJ$15*((AK401)-$BD$7)/$BD$8+$BJ$16</f>
        <v/>
      </c>
      <c r="AZ401" s="51">
        <f>1/(1+EXP(-AY401))</f>
        <v/>
      </c>
      <c r="BA401" s="52">
        <f>$BK$14*((AJ401)-$BD$5)/$BD$6+$BK$15*((AK401)-$BD$7)/$BD$8+$BK$16</f>
        <v/>
      </c>
      <c r="BB401" s="51">
        <f>1/(1+EXP(-BA401))</f>
        <v/>
      </c>
    </row>
    <row r="402" ht="15" customHeight="1" s="35">
      <c r="A402" s="48">
        <f>'4_Seq_Features'!A400</f>
        <v/>
      </c>
      <c r="B402" s="55">
        <f>'4_Seq_Features'!F400</f>
        <v/>
      </c>
      <c r="C402" s="48">
        <f>'4_Seq_Features'!E400</f>
        <v/>
      </c>
      <c r="D402" s="52">
        <f>$U$12*((B402)-$U$5)/$U$6+$U$13</f>
        <v/>
      </c>
      <c r="E402" s="51">
        <f>1/(1+EXP(-D402))</f>
        <v/>
      </c>
      <c r="F402" s="52">
        <f>$V$12*((B402)-$U$5)/$U$6+$V$13</f>
        <v/>
      </c>
      <c r="G402" s="51">
        <f>1/(1+EXP(-F402))</f>
        <v/>
      </c>
      <c r="H402" s="52">
        <f>$W$12*((B402)-$U$5)/$U$6+$W$13</f>
        <v/>
      </c>
      <c r="I402" s="51">
        <f>1/(1+EXP(-H402))</f>
        <v/>
      </c>
      <c r="J402" s="52">
        <f>$X$12*((B402)-$U$5)/$U$6+$X$13</f>
        <v/>
      </c>
      <c r="K402" s="51">
        <f>1/(1+EXP(-J402))</f>
        <v/>
      </c>
      <c r="L402" s="52">
        <f>$Y$12*((B402)-$U$5)/$U$6+$Y$13</f>
        <v/>
      </c>
      <c r="M402" s="51">
        <f>1/(1+EXP(-L402))</f>
        <v/>
      </c>
      <c r="N402" s="52">
        <f>$Z$12*((B402)-$U$5)/$U$6+$Z$13</f>
        <v/>
      </c>
      <c r="O402" s="51">
        <f>1/(1+EXP(-N402))</f>
        <v/>
      </c>
      <c r="P402" s="52">
        <f>$AA$12*((B402)-$U$5)/$U$6+$AA$13</f>
        <v/>
      </c>
      <c r="Q402" s="51">
        <f>1/(1+EXP(-P402))</f>
        <v/>
      </c>
      <c r="R402" s="52">
        <f>$AB$12*((B402)-$U$5)/$U$6+$AB$13</f>
        <v/>
      </c>
      <c r="S402" s="51">
        <f>1/(1+EXP(-R402))</f>
        <v/>
      </c>
      <c r="AI402" s="48">
        <f>'4_Seq_Features'!A400</f>
        <v/>
      </c>
      <c r="AJ402" s="55">
        <f>'4_Seq_Features'!G400</f>
        <v/>
      </c>
      <c r="AK402" s="55">
        <f>'4_Seq_Features'!H400</f>
        <v/>
      </c>
      <c r="AL402" s="48">
        <f>'4_Seq_Features'!E400</f>
        <v/>
      </c>
      <c r="AM402" s="52">
        <f>$BD$14*((AJ402)-$BD$5)/$BD$6+$BD$15*((AK402)-$BD$7)/$BD$8+$BD$16</f>
        <v/>
      </c>
      <c r="AN402" s="51">
        <f>1/(1+EXP(-AM402))</f>
        <v/>
      </c>
      <c r="AO402" s="52">
        <f>$BE$14*((AJ402)-$BD$5)/$BD$6+$BE$15*((AK402)-$BD$7)/$BD$8+$BE$16</f>
        <v/>
      </c>
      <c r="AP402" s="51">
        <f>1/(1+EXP(-AO402))</f>
        <v/>
      </c>
      <c r="AQ402" s="52">
        <f>$BF$14*((AJ402)-$BD$5)/$BD$6+$BF$15*((AK402)-$BD$7)/$BD$8+$BF$16</f>
        <v/>
      </c>
      <c r="AR402" s="51">
        <f>1/(1+EXP(-AQ402))</f>
        <v/>
      </c>
      <c r="AS402" s="52">
        <f>$BG$14*((AJ402)-$BD$5)/$BD$6+$BG$15*((AK402)-$BD$7)/$BD$8+$BG$16</f>
        <v/>
      </c>
      <c r="AT402" s="51">
        <f>1/(1+EXP(-AS402))</f>
        <v/>
      </c>
      <c r="AU402" s="52">
        <f>$BH$14*((AJ402)-$BD$5)/$BD$6+$BH$15*((AK402)-$BD$7)/$BD$8+$BH$16</f>
        <v/>
      </c>
      <c r="AV402" s="51">
        <f>1/(1+EXP(-AU402))</f>
        <v/>
      </c>
      <c r="AW402" s="52">
        <f>$BI$14*((AJ402)-$BD$5)/$BD$6+$BI$15*((AK402)-$BD$7)/$BD$8+$BI$16</f>
        <v/>
      </c>
      <c r="AX402" s="51">
        <f>1/(1+EXP(-AW402))</f>
        <v/>
      </c>
      <c r="AY402" s="52">
        <f>$BJ$14*((AJ402)-$BD$5)/$BD$6+$BJ$15*((AK402)-$BD$7)/$BD$8+$BJ$16</f>
        <v/>
      </c>
      <c r="AZ402" s="51">
        <f>1/(1+EXP(-AY402))</f>
        <v/>
      </c>
      <c r="BA402" s="52">
        <f>$BK$14*((AJ402)-$BD$5)/$BD$6+$BK$15*((AK402)-$BD$7)/$BD$8+$BK$16</f>
        <v/>
      </c>
      <c r="BB402" s="51">
        <f>1/(1+EXP(-BA402))</f>
        <v/>
      </c>
    </row>
    <row r="403" ht="15" customHeight="1" s="35">
      <c r="A403" s="48">
        <f>'4_Seq_Features'!A401</f>
        <v/>
      </c>
      <c r="B403" s="55">
        <f>'4_Seq_Features'!F401</f>
        <v/>
      </c>
      <c r="C403" s="48">
        <f>'4_Seq_Features'!E401</f>
        <v/>
      </c>
      <c r="D403" s="52">
        <f>$U$12*((B403)-$U$5)/$U$6+$U$13</f>
        <v/>
      </c>
      <c r="E403" s="51">
        <f>1/(1+EXP(-D403))</f>
        <v/>
      </c>
      <c r="F403" s="52">
        <f>$V$12*((B403)-$U$5)/$U$6+$V$13</f>
        <v/>
      </c>
      <c r="G403" s="51">
        <f>1/(1+EXP(-F403))</f>
        <v/>
      </c>
      <c r="H403" s="52">
        <f>$W$12*((B403)-$U$5)/$U$6+$W$13</f>
        <v/>
      </c>
      <c r="I403" s="51">
        <f>1/(1+EXP(-H403))</f>
        <v/>
      </c>
      <c r="J403" s="52">
        <f>$X$12*((B403)-$U$5)/$U$6+$X$13</f>
        <v/>
      </c>
      <c r="K403" s="51">
        <f>1/(1+EXP(-J403))</f>
        <v/>
      </c>
      <c r="L403" s="52">
        <f>$Y$12*((B403)-$U$5)/$U$6+$Y$13</f>
        <v/>
      </c>
      <c r="M403" s="51">
        <f>1/(1+EXP(-L403))</f>
        <v/>
      </c>
      <c r="N403" s="52">
        <f>$Z$12*((B403)-$U$5)/$U$6+$Z$13</f>
        <v/>
      </c>
      <c r="O403" s="51">
        <f>1/(1+EXP(-N403))</f>
        <v/>
      </c>
      <c r="P403" s="52">
        <f>$AA$12*((B403)-$U$5)/$U$6+$AA$13</f>
        <v/>
      </c>
      <c r="Q403" s="51">
        <f>1/(1+EXP(-P403))</f>
        <v/>
      </c>
      <c r="R403" s="52">
        <f>$AB$12*((B403)-$U$5)/$U$6+$AB$13</f>
        <v/>
      </c>
      <c r="S403" s="51">
        <f>1/(1+EXP(-R403))</f>
        <v/>
      </c>
      <c r="AI403" s="48">
        <f>'4_Seq_Features'!A401</f>
        <v/>
      </c>
      <c r="AJ403" s="55">
        <f>'4_Seq_Features'!G401</f>
        <v/>
      </c>
      <c r="AK403" s="55">
        <f>'4_Seq_Features'!H401</f>
        <v/>
      </c>
      <c r="AL403" s="48">
        <f>'4_Seq_Features'!E401</f>
        <v/>
      </c>
      <c r="AM403" s="52">
        <f>$BD$14*((AJ403)-$BD$5)/$BD$6+$BD$15*((AK403)-$BD$7)/$BD$8+$BD$16</f>
        <v/>
      </c>
      <c r="AN403" s="51">
        <f>1/(1+EXP(-AM403))</f>
        <v/>
      </c>
      <c r="AO403" s="52">
        <f>$BE$14*((AJ403)-$BD$5)/$BD$6+$BE$15*((AK403)-$BD$7)/$BD$8+$BE$16</f>
        <v/>
      </c>
      <c r="AP403" s="51">
        <f>1/(1+EXP(-AO403))</f>
        <v/>
      </c>
      <c r="AQ403" s="52">
        <f>$BF$14*((AJ403)-$BD$5)/$BD$6+$BF$15*((AK403)-$BD$7)/$BD$8+$BF$16</f>
        <v/>
      </c>
      <c r="AR403" s="51">
        <f>1/(1+EXP(-AQ403))</f>
        <v/>
      </c>
      <c r="AS403" s="52">
        <f>$BG$14*((AJ403)-$BD$5)/$BD$6+$BG$15*((AK403)-$BD$7)/$BD$8+$BG$16</f>
        <v/>
      </c>
      <c r="AT403" s="51">
        <f>1/(1+EXP(-AS403))</f>
        <v/>
      </c>
      <c r="AU403" s="52">
        <f>$BH$14*((AJ403)-$BD$5)/$BD$6+$BH$15*((AK403)-$BD$7)/$BD$8+$BH$16</f>
        <v/>
      </c>
      <c r="AV403" s="51">
        <f>1/(1+EXP(-AU403))</f>
        <v/>
      </c>
      <c r="AW403" s="52">
        <f>$BI$14*((AJ403)-$BD$5)/$BD$6+$BI$15*((AK403)-$BD$7)/$BD$8+$BI$16</f>
        <v/>
      </c>
      <c r="AX403" s="51">
        <f>1/(1+EXP(-AW403))</f>
        <v/>
      </c>
      <c r="AY403" s="52">
        <f>$BJ$14*((AJ403)-$BD$5)/$BD$6+$BJ$15*((AK403)-$BD$7)/$BD$8+$BJ$16</f>
        <v/>
      </c>
      <c r="AZ403" s="51">
        <f>1/(1+EXP(-AY403))</f>
        <v/>
      </c>
      <c r="BA403" s="52">
        <f>$BK$14*((AJ403)-$BD$5)/$BD$6+$BK$15*((AK403)-$BD$7)/$BD$8+$BK$16</f>
        <v/>
      </c>
      <c r="BB403" s="51">
        <f>1/(1+EXP(-BA403))</f>
        <v/>
      </c>
    </row>
    <row r="404" ht="15" customHeight="1" s="35">
      <c r="A404" s="48">
        <f>'4_Seq_Features'!A402</f>
        <v/>
      </c>
      <c r="B404" s="55">
        <f>'4_Seq_Features'!F402</f>
        <v/>
      </c>
      <c r="C404" s="48">
        <f>'4_Seq_Features'!E402</f>
        <v/>
      </c>
      <c r="D404" s="52">
        <f>$U$12*((B404)-$U$5)/$U$6+$U$13</f>
        <v/>
      </c>
      <c r="E404" s="51">
        <f>1/(1+EXP(-D404))</f>
        <v/>
      </c>
      <c r="F404" s="52">
        <f>$V$12*((B404)-$U$5)/$U$6+$V$13</f>
        <v/>
      </c>
      <c r="G404" s="51">
        <f>1/(1+EXP(-F404))</f>
        <v/>
      </c>
      <c r="H404" s="52">
        <f>$W$12*((B404)-$U$5)/$U$6+$W$13</f>
        <v/>
      </c>
      <c r="I404" s="51">
        <f>1/(1+EXP(-H404))</f>
        <v/>
      </c>
      <c r="J404" s="52">
        <f>$X$12*((B404)-$U$5)/$U$6+$X$13</f>
        <v/>
      </c>
      <c r="K404" s="51">
        <f>1/(1+EXP(-J404))</f>
        <v/>
      </c>
      <c r="L404" s="52">
        <f>$Y$12*((B404)-$U$5)/$U$6+$Y$13</f>
        <v/>
      </c>
      <c r="M404" s="51">
        <f>1/(1+EXP(-L404))</f>
        <v/>
      </c>
      <c r="N404" s="52">
        <f>$Z$12*((B404)-$U$5)/$U$6+$Z$13</f>
        <v/>
      </c>
      <c r="O404" s="51">
        <f>1/(1+EXP(-N404))</f>
        <v/>
      </c>
      <c r="P404" s="52">
        <f>$AA$12*((B404)-$U$5)/$U$6+$AA$13</f>
        <v/>
      </c>
      <c r="Q404" s="51">
        <f>1/(1+EXP(-P404))</f>
        <v/>
      </c>
      <c r="R404" s="52">
        <f>$AB$12*((B404)-$U$5)/$U$6+$AB$13</f>
        <v/>
      </c>
      <c r="S404" s="51">
        <f>1/(1+EXP(-R404))</f>
        <v/>
      </c>
      <c r="AI404" s="48">
        <f>'4_Seq_Features'!A402</f>
        <v/>
      </c>
      <c r="AJ404" s="55">
        <f>'4_Seq_Features'!G402</f>
        <v/>
      </c>
      <c r="AK404" s="55">
        <f>'4_Seq_Features'!H402</f>
        <v/>
      </c>
      <c r="AL404" s="48">
        <f>'4_Seq_Features'!E402</f>
        <v/>
      </c>
      <c r="AM404" s="52">
        <f>$BD$14*((AJ404)-$BD$5)/$BD$6+$BD$15*((AK404)-$BD$7)/$BD$8+$BD$16</f>
        <v/>
      </c>
      <c r="AN404" s="51">
        <f>1/(1+EXP(-AM404))</f>
        <v/>
      </c>
      <c r="AO404" s="52">
        <f>$BE$14*((AJ404)-$BD$5)/$BD$6+$BE$15*((AK404)-$BD$7)/$BD$8+$BE$16</f>
        <v/>
      </c>
      <c r="AP404" s="51">
        <f>1/(1+EXP(-AO404))</f>
        <v/>
      </c>
      <c r="AQ404" s="52">
        <f>$BF$14*((AJ404)-$BD$5)/$BD$6+$BF$15*((AK404)-$BD$7)/$BD$8+$BF$16</f>
        <v/>
      </c>
      <c r="AR404" s="51">
        <f>1/(1+EXP(-AQ404))</f>
        <v/>
      </c>
      <c r="AS404" s="52">
        <f>$BG$14*((AJ404)-$BD$5)/$BD$6+$BG$15*((AK404)-$BD$7)/$BD$8+$BG$16</f>
        <v/>
      </c>
      <c r="AT404" s="51">
        <f>1/(1+EXP(-AS404))</f>
        <v/>
      </c>
      <c r="AU404" s="52">
        <f>$BH$14*((AJ404)-$BD$5)/$BD$6+$BH$15*((AK404)-$BD$7)/$BD$8+$BH$16</f>
        <v/>
      </c>
      <c r="AV404" s="51">
        <f>1/(1+EXP(-AU404))</f>
        <v/>
      </c>
      <c r="AW404" s="52">
        <f>$BI$14*((AJ404)-$BD$5)/$BD$6+$BI$15*((AK404)-$BD$7)/$BD$8+$BI$16</f>
        <v/>
      </c>
      <c r="AX404" s="51">
        <f>1/(1+EXP(-AW404))</f>
        <v/>
      </c>
      <c r="AY404" s="52">
        <f>$BJ$14*((AJ404)-$BD$5)/$BD$6+$BJ$15*((AK404)-$BD$7)/$BD$8+$BJ$16</f>
        <v/>
      </c>
      <c r="AZ404" s="51">
        <f>1/(1+EXP(-AY404))</f>
        <v/>
      </c>
      <c r="BA404" s="52">
        <f>$BK$14*((AJ404)-$BD$5)/$BD$6+$BK$15*((AK404)-$BD$7)/$BD$8+$BK$16</f>
        <v/>
      </c>
      <c r="BB404" s="51">
        <f>1/(1+EXP(-BA404))</f>
        <v/>
      </c>
    </row>
    <row r="405" ht="15" customHeight="1" s="35">
      <c r="A405" s="48">
        <f>'4_Seq_Features'!A403</f>
        <v/>
      </c>
      <c r="B405" s="55">
        <f>'4_Seq_Features'!F403</f>
        <v/>
      </c>
      <c r="C405" s="48">
        <f>'4_Seq_Features'!E403</f>
        <v/>
      </c>
      <c r="D405" s="52">
        <f>$U$12*((B405)-$U$5)/$U$6+$U$13</f>
        <v/>
      </c>
      <c r="E405" s="51">
        <f>1/(1+EXP(-D405))</f>
        <v/>
      </c>
      <c r="F405" s="52">
        <f>$V$12*((B405)-$U$5)/$U$6+$V$13</f>
        <v/>
      </c>
      <c r="G405" s="51">
        <f>1/(1+EXP(-F405))</f>
        <v/>
      </c>
      <c r="H405" s="52">
        <f>$W$12*((B405)-$U$5)/$U$6+$W$13</f>
        <v/>
      </c>
      <c r="I405" s="51">
        <f>1/(1+EXP(-H405))</f>
        <v/>
      </c>
      <c r="J405" s="52">
        <f>$X$12*((B405)-$U$5)/$U$6+$X$13</f>
        <v/>
      </c>
      <c r="K405" s="51">
        <f>1/(1+EXP(-J405))</f>
        <v/>
      </c>
      <c r="L405" s="52">
        <f>$Y$12*((B405)-$U$5)/$U$6+$Y$13</f>
        <v/>
      </c>
      <c r="M405" s="51">
        <f>1/(1+EXP(-L405))</f>
        <v/>
      </c>
      <c r="N405" s="52">
        <f>$Z$12*((B405)-$U$5)/$U$6+$Z$13</f>
        <v/>
      </c>
      <c r="O405" s="51">
        <f>1/(1+EXP(-N405))</f>
        <v/>
      </c>
      <c r="P405" s="52">
        <f>$AA$12*((B405)-$U$5)/$U$6+$AA$13</f>
        <v/>
      </c>
      <c r="Q405" s="51">
        <f>1/(1+EXP(-P405))</f>
        <v/>
      </c>
      <c r="R405" s="52">
        <f>$AB$12*((B405)-$U$5)/$U$6+$AB$13</f>
        <v/>
      </c>
      <c r="S405" s="51">
        <f>1/(1+EXP(-R405))</f>
        <v/>
      </c>
      <c r="AI405" s="48">
        <f>'4_Seq_Features'!A403</f>
        <v/>
      </c>
      <c r="AJ405" s="55">
        <f>'4_Seq_Features'!G403</f>
        <v/>
      </c>
      <c r="AK405" s="55">
        <f>'4_Seq_Features'!H403</f>
        <v/>
      </c>
      <c r="AL405" s="48">
        <f>'4_Seq_Features'!E403</f>
        <v/>
      </c>
      <c r="AM405" s="52">
        <f>$BD$14*((AJ405)-$BD$5)/$BD$6+$BD$15*((AK405)-$BD$7)/$BD$8+$BD$16</f>
        <v/>
      </c>
      <c r="AN405" s="51">
        <f>1/(1+EXP(-AM405))</f>
        <v/>
      </c>
      <c r="AO405" s="52">
        <f>$BE$14*((AJ405)-$BD$5)/$BD$6+$BE$15*((AK405)-$BD$7)/$BD$8+$BE$16</f>
        <v/>
      </c>
      <c r="AP405" s="51">
        <f>1/(1+EXP(-AO405))</f>
        <v/>
      </c>
      <c r="AQ405" s="52">
        <f>$BF$14*((AJ405)-$BD$5)/$BD$6+$BF$15*((AK405)-$BD$7)/$BD$8+$BF$16</f>
        <v/>
      </c>
      <c r="AR405" s="51">
        <f>1/(1+EXP(-AQ405))</f>
        <v/>
      </c>
      <c r="AS405" s="52">
        <f>$BG$14*((AJ405)-$BD$5)/$BD$6+$BG$15*((AK405)-$BD$7)/$BD$8+$BG$16</f>
        <v/>
      </c>
      <c r="AT405" s="51">
        <f>1/(1+EXP(-AS405))</f>
        <v/>
      </c>
      <c r="AU405" s="52">
        <f>$BH$14*((AJ405)-$BD$5)/$BD$6+$BH$15*((AK405)-$BD$7)/$BD$8+$BH$16</f>
        <v/>
      </c>
      <c r="AV405" s="51">
        <f>1/(1+EXP(-AU405))</f>
        <v/>
      </c>
      <c r="AW405" s="52">
        <f>$BI$14*((AJ405)-$BD$5)/$BD$6+$BI$15*((AK405)-$BD$7)/$BD$8+$BI$16</f>
        <v/>
      </c>
      <c r="AX405" s="51">
        <f>1/(1+EXP(-AW405))</f>
        <v/>
      </c>
      <c r="AY405" s="52">
        <f>$BJ$14*((AJ405)-$BD$5)/$BD$6+$BJ$15*((AK405)-$BD$7)/$BD$8+$BJ$16</f>
        <v/>
      </c>
      <c r="AZ405" s="51">
        <f>1/(1+EXP(-AY405))</f>
        <v/>
      </c>
      <c r="BA405" s="52">
        <f>$BK$14*((AJ405)-$BD$5)/$BD$6+$BK$15*((AK405)-$BD$7)/$BD$8+$BK$16</f>
        <v/>
      </c>
      <c r="BB405" s="51">
        <f>1/(1+EXP(-BA405))</f>
        <v/>
      </c>
    </row>
    <row r="406" ht="15" customHeight="1" s="35">
      <c r="A406" s="48">
        <f>'4_Seq_Features'!A404</f>
        <v/>
      </c>
      <c r="B406" s="55">
        <f>'4_Seq_Features'!F404</f>
        <v/>
      </c>
      <c r="C406" s="48">
        <f>'4_Seq_Features'!E404</f>
        <v/>
      </c>
      <c r="D406" s="52">
        <f>$U$12*((B406)-$U$5)/$U$6+$U$13</f>
        <v/>
      </c>
      <c r="E406" s="51">
        <f>1/(1+EXP(-D406))</f>
        <v/>
      </c>
      <c r="F406" s="52">
        <f>$V$12*((B406)-$U$5)/$U$6+$V$13</f>
        <v/>
      </c>
      <c r="G406" s="51">
        <f>1/(1+EXP(-F406))</f>
        <v/>
      </c>
      <c r="H406" s="52">
        <f>$W$12*((B406)-$U$5)/$U$6+$W$13</f>
        <v/>
      </c>
      <c r="I406" s="51">
        <f>1/(1+EXP(-H406))</f>
        <v/>
      </c>
      <c r="J406" s="52">
        <f>$X$12*((B406)-$U$5)/$U$6+$X$13</f>
        <v/>
      </c>
      <c r="K406" s="51">
        <f>1/(1+EXP(-J406))</f>
        <v/>
      </c>
      <c r="L406" s="52">
        <f>$Y$12*((B406)-$U$5)/$U$6+$Y$13</f>
        <v/>
      </c>
      <c r="M406" s="51">
        <f>1/(1+EXP(-L406))</f>
        <v/>
      </c>
      <c r="N406" s="52">
        <f>$Z$12*((B406)-$U$5)/$U$6+$Z$13</f>
        <v/>
      </c>
      <c r="O406" s="51">
        <f>1/(1+EXP(-N406))</f>
        <v/>
      </c>
      <c r="P406" s="52">
        <f>$AA$12*((B406)-$U$5)/$U$6+$AA$13</f>
        <v/>
      </c>
      <c r="Q406" s="51">
        <f>1/(1+EXP(-P406))</f>
        <v/>
      </c>
      <c r="R406" s="52">
        <f>$AB$12*((B406)-$U$5)/$U$6+$AB$13</f>
        <v/>
      </c>
      <c r="S406" s="51">
        <f>1/(1+EXP(-R406))</f>
        <v/>
      </c>
      <c r="AI406" s="48">
        <f>'4_Seq_Features'!A404</f>
        <v/>
      </c>
      <c r="AJ406" s="55">
        <f>'4_Seq_Features'!G404</f>
        <v/>
      </c>
      <c r="AK406" s="55">
        <f>'4_Seq_Features'!H404</f>
        <v/>
      </c>
      <c r="AL406" s="48">
        <f>'4_Seq_Features'!E404</f>
        <v/>
      </c>
      <c r="AM406" s="52">
        <f>$BD$14*((AJ406)-$BD$5)/$BD$6+$BD$15*((AK406)-$BD$7)/$BD$8+$BD$16</f>
        <v/>
      </c>
      <c r="AN406" s="51">
        <f>1/(1+EXP(-AM406))</f>
        <v/>
      </c>
      <c r="AO406" s="52">
        <f>$BE$14*((AJ406)-$BD$5)/$BD$6+$BE$15*((AK406)-$BD$7)/$BD$8+$BE$16</f>
        <v/>
      </c>
      <c r="AP406" s="51">
        <f>1/(1+EXP(-AO406))</f>
        <v/>
      </c>
      <c r="AQ406" s="52">
        <f>$BF$14*((AJ406)-$BD$5)/$BD$6+$BF$15*((AK406)-$BD$7)/$BD$8+$BF$16</f>
        <v/>
      </c>
      <c r="AR406" s="51">
        <f>1/(1+EXP(-AQ406))</f>
        <v/>
      </c>
      <c r="AS406" s="52">
        <f>$BG$14*((AJ406)-$BD$5)/$BD$6+$BG$15*((AK406)-$BD$7)/$BD$8+$BG$16</f>
        <v/>
      </c>
      <c r="AT406" s="51">
        <f>1/(1+EXP(-AS406))</f>
        <v/>
      </c>
      <c r="AU406" s="52">
        <f>$BH$14*((AJ406)-$BD$5)/$BD$6+$BH$15*((AK406)-$BD$7)/$BD$8+$BH$16</f>
        <v/>
      </c>
      <c r="AV406" s="51">
        <f>1/(1+EXP(-AU406))</f>
        <v/>
      </c>
      <c r="AW406" s="52">
        <f>$BI$14*((AJ406)-$BD$5)/$BD$6+$BI$15*((AK406)-$BD$7)/$BD$8+$BI$16</f>
        <v/>
      </c>
      <c r="AX406" s="51">
        <f>1/(1+EXP(-AW406))</f>
        <v/>
      </c>
      <c r="AY406" s="52">
        <f>$BJ$14*((AJ406)-$BD$5)/$BD$6+$BJ$15*((AK406)-$BD$7)/$BD$8+$BJ$16</f>
        <v/>
      </c>
      <c r="AZ406" s="51">
        <f>1/(1+EXP(-AY406))</f>
        <v/>
      </c>
      <c r="BA406" s="52">
        <f>$BK$14*((AJ406)-$BD$5)/$BD$6+$BK$15*((AK406)-$BD$7)/$BD$8+$BK$16</f>
        <v/>
      </c>
      <c r="BB406" s="51">
        <f>1/(1+EXP(-BA406))</f>
        <v/>
      </c>
    </row>
    <row r="407" ht="15" customHeight="1" s="35">
      <c r="A407" s="48">
        <f>'4_Seq_Features'!A405</f>
        <v/>
      </c>
      <c r="B407" s="55">
        <f>'4_Seq_Features'!F405</f>
        <v/>
      </c>
      <c r="C407" s="48">
        <f>'4_Seq_Features'!E405</f>
        <v/>
      </c>
      <c r="D407" s="52">
        <f>$U$12*((B407)-$U$5)/$U$6+$U$13</f>
        <v/>
      </c>
      <c r="E407" s="51">
        <f>1/(1+EXP(-D407))</f>
        <v/>
      </c>
      <c r="F407" s="52">
        <f>$V$12*((B407)-$U$5)/$U$6+$V$13</f>
        <v/>
      </c>
      <c r="G407" s="51">
        <f>1/(1+EXP(-F407))</f>
        <v/>
      </c>
      <c r="H407" s="52">
        <f>$W$12*((B407)-$U$5)/$U$6+$W$13</f>
        <v/>
      </c>
      <c r="I407" s="51">
        <f>1/(1+EXP(-H407))</f>
        <v/>
      </c>
      <c r="J407" s="52">
        <f>$X$12*((B407)-$U$5)/$U$6+$X$13</f>
        <v/>
      </c>
      <c r="K407" s="51">
        <f>1/(1+EXP(-J407))</f>
        <v/>
      </c>
      <c r="L407" s="52">
        <f>$Y$12*((B407)-$U$5)/$U$6+$Y$13</f>
        <v/>
      </c>
      <c r="M407" s="51">
        <f>1/(1+EXP(-L407))</f>
        <v/>
      </c>
      <c r="N407" s="52">
        <f>$Z$12*((B407)-$U$5)/$U$6+$Z$13</f>
        <v/>
      </c>
      <c r="O407" s="51">
        <f>1/(1+EXP(-N407))</f>
        <v/>
      </c>
      <c r="P407" s="52">
        <f>$AA$12*((B407)-$U$5)/$U$6+$AA$13</f>
        <v/>
      </c>
      <c r="Q407" s="51">
        <f>1/(1+EXP(-P407))</f>
        <v/>
      </c>
      <c r="R407" s="52">
        <f>$AB$12*((B407)-$U$5)/$U$6+$AB$13</f>
        <v/>
      </c>
      <c r="S407" s="51">
        <f>1/(1+EXP(-R407))</f>
        <v/>
      </c>
      <c r="AI407" s="48">
        <f>'4_Seq_Features'!A405</f>
        <v/>
      </c>
      <c r="AJ407" s="55">
        <f>'4_Seq_Features'!G405</f>
        <v/>
      </c>
      <c r="AK407" s="55">
        <f>'4_Seq_Features'!H405</f>
        <v/>
      </c>
      <c r="AL407" s="48">
        <f>'4_Seq_Features'!E405</f>
        <v/>
      </c>
      <c r="AM407" s="52">
        <f>$BD$14*((AJ407)-$BD$5)/$BD$6+$BD$15*((AK407)-$BD$7)/$BD$8+$BD$16</f>
        <v/>
      </c>
      <c r="AN407" s="51">
        <f>1/(1+EXP(-AM407))</f>
        <v/>
      </c>
      <c r="AO407" s="52">
        <f>$BE$14*((AJ407)-$BD$5)/$BD$6+$BE$15*((AK407)-$BD$7)/$BD$8+$BE$16</f>
        <v/>
      </c>
      <c r="AP407" s="51">
        <f>1/(1+EXP(-AO407))</f>
        <v/>
      </c>
      <c r="AQ407" s="52">
        <f>$BF$14*((AJ407)-$BD$5)/$BD$6+$BF$15*((AK407)-$BD$7)/$BD$8+$BF$16</f>
        <v/>
      </c>
      <c r="AR407" s="51">
        <f>1/(1+EXP(-AQ407))</f>
        <v/>
      </c>
      <c r="AS407" s="52">
        <f>$BG$14*((AJ407)-$BD$5)/$BD$6+$BG$15*((AK407)-$BD$7)/$BD$8+$BG$16</f>
        <v/>
      </c>
      <c r="AT407" s="51">
        <f>1/(1+EXP(-AS407))</f>
        <v/>
      </c>
      <c r="AU407" s="52">
        <f>$BH$14*((AJ407)-$BD$5)/$BD$6+$BH$15*((AK407)-$BD$7)/$BD$8+$BH$16</f>
        <v/>
      </c>
      <c r="AV407" s="51">
        <f>1/(1+EXP(-AU407))</f>
        <v/>
      </c>
      <c r="AW407" s="52">
        <f>$BI$14*((AJ407)-$BD$5)/$BD$6+$BI$15*((AK407)-$BD$7)/$BD$8+$BI$16</f>
        <v/>
      </c>
      <c r="AX407" s="51">
        <f>1/(1+EXP(-AW407))</f>
        <v/>
      </c>
      <c r="AY407" s="52">
        <f>$BJ$14*((AJ407)-$BD$5)/$BD$6+$BJ$15*((AK407)-$BD$7)/$BD$8+$BJ$16</f>
        <v/>
      </c>
      <c r="AZ407" s="51">
        <f>1/(1+EXP(-AY407))</f>
        <v/>
      </c>
      <c r="BA407" s="52">
        <f>$BK$14*((AJ407)-$BD$5)/$BD$6+$BK$15*((AK407)-$BD$7)/$BD$8+$BK$16</f>
        <v/>
      </c>
      <c r="BB407" s="51">
        <f>1/(1+EXP(-BA407))</f>
        <v/>
      </c>
    </row>
    <row r="408" ht="15" customHeight="1" s="35">
      <c r="A408" s="48">
        <f>'4_Seq_Features'!A406</f>
        <v/>
      </c>
      <c r="B408" s="55">
        <f>'4_Seq_Features'!F406</f>
        <v/>
      </c>
      <c r="C408" s="48">
        <f>'4_Seq_Features'!E406</f>
        <v/>
      </c>
      <c r="D408" s="52">
        <f>$U$12*((B408)-$U$5)/$U$6+$U$13</f>
        <v/>
      </c>
      <c r="E408" s="51">
        <f>1/(1+EXP(-D408))</f>
        <v/>
      </c>
      <c r="F408" s="52">
        <f>$V$12*((B408)-$U$5)/$U$6+$V$13</f>
        <v/>
      </c>
      <c r="G408" s="51">
        <f>1/(1+EXP(-F408))</f>
        <v/>
      </c>
      <c r="H408" s="52">
        <f>$W$12*((B408)-$U$5)/$U$6+$W$13</f>
        <v/>
      </c>
      <c r="I408" s="51">
        <f>1/(1+EXP(-H408))</f>
        <v/>
      </c>
      <c r="J408" s="52">
        <f>$X$12*((B408)-$U$5)/$U$6+$X$13</f>
        <v/>
      </c>
      <c r="K408" s="51">
        <f>1/(1+EXP(-J408))</f>
        <v/>
      </c>
      <c r="L408" s="52">
        <f>$Y$12*((B408)-$U$5)/$U$6+$Y$13</f>
        <v/>
      </c>
      <c r="M408" s="51">
        <f>1/(1+EXP(-L408))</f>
        <v/>
      </c>
      <c r="N408" s="52">
        <f>$Z$12*((B408)-$U$5)/$U$6+$Z$13</f>
        <v/>
      </c>
      <c r="O408" s="51">
        <f>1/(1+EXP(-N408))</f>
        <v/>
      </c>
      <c r="P408" s="52">
        <f>$AA$12*((B408)-$U$5)/$U$6+$AA$13</f>
        <v/>
      </c>
      <c r="Q408" s="51">
        <f>1/(1+EXP(-P408))</f>
        <v/>
      </c>
      <c r="R408" s="52">
        <f>$AB$12*((B408)-$U$5)/$U$6+$AB$13</f>
        <v/>
      </c>
      <c r="S408" s="51">
        <f>1/(1+EXP(-R408))</f>
        <v/>
      </c>
      <c r="AI408" s="48">
        <f>'4_Seq_Features'!A406</f>
        <v/>
      </c>
      <c r="AJ408" s="55">
        <f>'4_Seq_Features'!G406</f>
        <v/>
      </c>
      <c r="AK408" s="55">
        <f>'4_Seq_Features'!H406</f>
        <v/>
      </c>
      <c r="AL408" s="48">
        <f>'4_Seq_Features'!E406</f>
        <v/>
      </c>
      <c r="AM408" s="52">
        <f>$BD$14*((AJ408)-$BD$5)/$BD$6+$BD$15*((AK408)-$BD$7)/$BD$8+$BD$16</f>
        <v/>
      </c>
      <c r="AN408" s="51">
        <f>1/(1+EXP(-AM408))</f>
        <v/>
      </c>
      <c r="AO408" s="52">
        <f>$BE$14*((AJ408)-$BD$5)/$BD$6+$BE$15*((AK408)-$BD$7)/$BD$8+$BE$16</f>
        <v/>
      </c>
      <c r="AP408" s="51">
        <f>1/(1+EXP(-AO408))</f>
        <v/>
      </c>
      <c r="AQ408" s="52">
        <f>$BF$14*((AJ408)-$BD$5)/$BD$6+$BF$15*((AK408)-$BD$7)/$BD$8+$BF$16</f>
        <v/>
      </c>
      <c r="AR408" s="51">
        <f>1/(1+EXP(-AQ408))</f>
        <v/>
      </c>
      <c r="AS408" s="52">
        <f>$BG$14*((AJ408)-$BD$5)/$BD$6+$BG$15*((AK408)-$BD$7)/$BD$8+$BG$16</f>
        <v/>
      </c>
      <c r="AT408" s="51">
        <f>1/(1+EXP(-AS408))</f>
        <v/>
      </c>
      <c r="AU408" s="52">
        <f>$BH$14*((AJ408)-$BD$5)/$BD$6+$BH$15*((AK408)-$BD$7)/$BD$8+$BH$16</f>
        <v/>
      </c>
      <c r="AV408" s="51">
        <f>1/(1+EXP(-AU408))</f>
        <v/>
      </c>
      <c r="AW408" s="52">
        <f>$BI$14*((AJ408)-$BD$5)/$BD$6+$BI$15*((AK408)-$BD$7)/$BD$8+$BI$16</f>
        <v/>
      </c>
      <c r="AX408" s="51">
        <f>1/(1+EXP(-AW408))</f>
        <v/>
      </c>
      <c r="AY408" s="52">
        <f>$BJ$14*((AJ408)-$BD$5)/$BD$6+$BJ$15*((AK408)-$BD$7)/$BD$8+$BJ$16</f>
        <v/>
      </c>
      <c r="AZ408" s="51">
        <f>1/(1+EXP(-AY408))</f>
        <v/>
      </c>
      <c r="BA408" s="52">
        <f>$BK$14*((AJ408)-$BD$5)/$BD$6+$BK$15*((AK408)-$BD$7)/$BD$8+$BK$16</f>
        <v/>
      </c>
      <c r="BB408" s="51">
        <f>1/(1+EXP(-BA408))</f>
        <v/>
      </c>
    </row>
    <row r="409" ht="15" customHeight="1" s="35">
      <c r="A409" s="48">
        <f>'4_Seq_Features'!A407</f>
        <v/>
      </c>
      <c r="B409" s="55">
        <f>'4_Seq_Features'!F407</f>
        <v/>
      </c>
      <c r="C409" s="48">
        <f>'4_Seq_Features'!E407</f>
        <v/>
      </c>
      <c r="D409" s="52">
        <f>$U$12*((B409)-$U$5)/$U$6+$U$13</f>
        <v/>
      </c>
      <c r="E409" s="51">
        <f>1/(1+EXP(-D409))</f>
        <v/>
      </c>
      <c r="F409" s="52">
        <f>$V$12*((B409)-$U$5)/$U$6+$V$13</f>
        <v/>
      </c>
      <c r="G409" s="51">
        <f>1/(1+EXP(-F409))</f>
        <v/>
      </c>
      <c r="H409" s="52">
        <f>$W$12*((B409)-$U$5)/$U$6+$W$13</f>
        <v/>
      </c>
      <c r="I409" s="51">
        <f>1/(1+EXP(-H409))</f>
        <v/>
      </c>
      <c r="J409" s="52">
        <f>$X$12*((B409)-$U$5)/$U$6+$X$13</f>
        <v/>
      </c>
      <c r="K409" s="51">
        <f>1/(1+EXP(-J409))</f>
        <v/>
      </c>
      <c r="L409" s="52">
        <f>$Y$12*((B409)-$U$5)/$U$6+$Y$13</f>
        <v/>
      </c>
      <c r="M409" s="51">
        <f>1/(1+EXP(-L409))</f>
        <v/>
      </c>
      <c r="N409" s="52">
        <f>$Z$12*((B409)-$U$5)/$U$6+$Z$13</f>
        <v/>
      </c>
      <c r="O409" s="51">
        <f>1/(1+EXP(-N409))</f>
        <v/>
      </c>
      <c r="P409" s="52">
        <f>$AA$12*((B409)-$U$5)/$U$6+$AA$13</f>
        <v/>
      </c>
      <c r="Q409" s="51">
        <f>1/(1+EXP(-P409))</f>
        <v/>
      </c>
      <c r="R409" s="52">
        <f>$AB$12*((B409)-$U$5)/$U$6+$AB$13</f>
        <v/>
      </c>
      <c r="S409" s="51">
        <f>1/(1+EXP(-R409))</f>
        <v/>
      </c>
      <c r="AI409" s="48">
        <f>'4_Seq_Features'!A407</f>
        <v/>
      </c>
      <c r="AJ409" s="55">
        <f>'4_Seq_Features'!G407</f>
        <v/>
      </c>
      <c r="AK409" s="55">
        <f>'4_Seq_Features'!H407</f>
        <v/>
      </c>
      <c r="AL409" s="48">
        <f>'4_Seq_Features'!E407</f>
        <v/>
      </c>
      <c r="AM409" s="52">
        <f>$BD$14*((AJ409)-$BD$5)/$BD$6+$BD$15*((AK409)-$BD$7)/$BD$8+$BD$16</f>
        <v/>
      </c>
      <c r="AN409" s="51">
        <f>1/(1+EXP(-AM409))</f>
        <v/>
      </c>
      <c r="AO409" s="52">
        <f>$BE$14*((AJ409)-$BD$5)/$BD$6+$BE$15*((AK409)-$BD$7)/$BD$8+$BE$16</f>
        <v/>
      </c>
      <c r="AP409" s="51">
        <f>1/(1+EXP(-AO409))</f>
        <v/>
      </c>
      <c r="AQ409" s="52">
        <f>$BF$14*((AJ409)-$BD$5)/$BD$6+$BF$15*((AK409)-$BD$7)/$BD$8+$BF$16</f>
        <v/>
      </c>
      <c r="AR409" s="51">
        <f>1/(1+EXP(-AQ409))</f>
        <v/>
      </c>
      <c r="AS409" s="52">
        <f>$BG$14*((AJ409)-$BD$5)/$BD$6+$BG$15*((AK409)-$BD$7)/$BD$8+$BG$16</f>
        <v/>
      </c>
      <c r="AT409" s="51">
        <f>1/(1+EXP(-AS409))</f>
        <v/>
      </c>
      <c r="AU409" s="52">
        <f>$BH$14*((AJ409)-$BD$5)/$BD$6+$BH$15*((AK409)-$BD$7)/$BD$8+$BH$16</f>
        <v/>
      </c>
      <c r="AV409" s="51">
        <f>1/(1+EXP(-AU409))</f>
        <v/>
      </c>
      <c r="AW409" s="52">
        <f>$BI$14*((AJ409)-$BD$5)/$BD$6+$BI$15*((AK409)-$BD$7)/$BD$8+$BI$16</f>
        <v/>
      </c>
      <c r="AX409" s="51">
        <f>1/(1+EXP(-AW409))</f>
        <v/>
      </c>
      <c r="AY409" s="52">
        <f>$BJ$14*((AJ409)-$BD$5)/$BD$6+$BJ$15*((AK409)-$BD$7)/$BD$8+$BJ$16</f>
        <v/>
      </c>
      <c r="AZ409" s="51">
        <f>1/(1+EXP(-AY409))</f>
        <v/>
      </c>
      <c r="BA409" s="52">
        <f>$BK$14*((AJ409)-$BD$5)/$BD$6+$BK$15*((AK409)-$BD$7)/$BD$8+$BK$16</f>
        <v/>
      </c>
      <c r="BB409" s="51">
        <f>1/(1+EXP(-BA409))</f>
        <v/>
      </c>
    </row>
    <row r="410" ht="15" customHeight="1" s="35">
      <c r="A410" s="48">
        <f>'4_Seq_Features'!A408</f>
        <v/>
      </c>
      <c r="B410" s="55">
        <f>'4_Seq_Features'!F408</f>
        <v/>
      </c>
      <c r="C410" s="48">
        <f>'4_Seq_Features'!E408</f>
        <v/>
      </c>
      <c r="D410" s="52">
        <f>$U$12*((B410)-$U$5)/$U$6+$U$13</f>
        <v/>
      </c>
      <c r="E410" s="51">
        <f>1/(1+EXP(-D410))</f>
        <v/>
      </c>
      <c r="F410" s="52">
        <f>$V$12*((B410)-$U$5)/$U$6+$V$13</f>
        <v/>
      </c>
      <c r="G410" s="51">
        <f>1/(1+EXP(-F410))</f>
        <v/>
      </c>
      <c r="H410" s="52">
        <f>$W$12*((B410)-$U$5)/$U$6+$W$13</f>
        <v/>
      </c>
      <c r="I410" s="51">
        <f>1/(1+EXP(-H410))</f>
        <v/>
      </c>
      <c r="J410" s="52">
        <f>$X$12*((B410)-$U$5)/$U$6+$X$13</f>
        <v/>
      </c>
      <c r="K410" s="51">
        <f>1/(1+EXP(-J410))</f>
        <v/>
      </c>
      <c r="L410" s="52">
        <f>$Y$12*((B410)-$U$5)/$U$6+$Y$13</f>
        <v/>
      </c>
      <c r="M410" s="51">
        <f>1/(1+EXP(-L410))</f>
        <v/>
      </c>
      <c r="N410" s="52">
        <f>$Z$12*((B410)-$U$5)/$U$6+$Z$13</f>
        <v/>
      </c>
      <c r="O410" s="51">
        <f>1/(1+EXP(-N410))</f>
        <v/>
      </c>
      <c r="P410" s="52">
        <f>$AA$12*((B410)-$U$5)/$U$6+$AA$13</f>
        <v/>
      </c>
      <c r="Q410" s="51">
        <f>1/(1+EXP(-P410))</f>
        <v/>
      </c>
      <c r="R410" s="52">
        <f>$AB$12*((B410)-$U$5)/$U$6+$AB$13</f>
        <v/>
      </c>
      <c r="S410" s="51">
        <f>1/(1+EXP(-R410))</f>
        <v/>
      </c>
      <c r="AI410" s="48">
        <f>'4_Seq_Features'!A408</f>
        <v/>
      </c>
      <c r="AJ410" s="55">
        <f>'4_Seq_Features'!G408</f>
        <v/>
      </c>
      <c r="AK410" s="55">
        <f>'4_Seq_Features'!H408</f>
        <v/>
      </c>
      <c r="AL410" s="48">
        <f>'4_Seq_Features'!E408</f>
        <v/>
      </c>
      <c r="AM410" s="52">
        <f>$BD$14*((AJ410)-$BD$5)/$BD$6+$BD$15*((AK410)-$BD$7)/$BD$8+$BD$16</f>
        <v/>
      </c>
      <c r="AN410" s="51">
        <f>1/(1+EXP(-AM410))</f>
        <v/>
      </c>
      <c r="AO410" s="52">
        <f>$BE$14*((AJ410)-$BD$5)/$BD$6+$BE$15*((AK410)-$BD$7)/$BD$8+$BE$16</f>
        <v/>
      </c>
      <c r="AP410" s="51">
        <f>1/(1+EXP(-AO410))</f>
        <v/>
      </c>
      <c r="AQ410" s="52">
        <f>$BF$14*((AJ410)-$BD$5)/$BD$6+$BF$15*((AK410)-$BD$7)/$BD$8+$BF$16</f>
        <v/>
      </c>
      <c r="AR410" s="51">
        <f>1/(1+EXP(-AQ410))</f>
        <v/>
      </c>
      <c r="AS410" s="52">
        <f>$BG$14*((AJ410)-$BD$5)/$BD$6+$BG$15*((AK410)-$BD$7)/$BD$8+$BG$16</f>
        <v/>
      </c>
      <c r="AT410" s="51">
        <f>1/(1+EXP(-AS410))</f>
        <v/>
      </c>
      <c r="AU410" s="52">
        <f>$BH$14*((AJ410)-$BD$5)/$BD$6+$BH$15*((AK410)-$BD$7)/$BD$8+$BH$16</f>
        <v/>
      </c>
      <c r="AV410" s="51">
        <f>1/(1+EXP(-AU410))</f>
        <v/>
      </c>
      <c r="AW410" s="52">
        <f>$BI$14*((AJ410)-$BD$5)/$BD$6+$BI$15*((AK410)-$BD$7)/$BD$8+$BI$16</f>
        <v/>
      </c>
      <c r="AX410" s="51">
        <f>1/(1+EXP(-AW410))</f>
        <v/>
      </c>
      <c r="AY410" s="52">
        <f>$BJ$14*((AJ410)-$BD$5)/$BD$6+$BJ$15*((AK410)-$BD$7)/$BD$8+$BJ$16</f>
        <v/>
      </c>
      <c r="AZ410" s="51">
        <f>1/(1+EXP(-AY410))</f>
        <v/>
      </c>
      <c r="BA410" s="52">
        <f>$BK$14*((AJ410)-$BD$5)/$BD$6+$BK$15*((AK410)-$BD$7)/$BD$8+$BK$16</f>
        <v/>
      </c>
      <c r="BB410" s="51">
        <f>1/(1+EXP(-BA410))</f>
        <v/>
      </c>
    </row>
    <row r="411" ht="15" customHeight="1" s="35">
      <c r="A411" s="48">
        <f>'4_Seq_Features'!A409</f>
        <v/>
      </c>
      <c r="B411" s="55">
        <f>'4_Seq_Features'!F409</f>
        <v/>
      </c>
      <c r="C411" s="48">
        <f>'4_Seq_Features'!E409</f>
        <v/>
      </c>
      <c r="D411" s="52">
        <f>$U$12*((B411)-$U$5)/$U$6+$U$13</f>
        <v/>
      </c>
      <c r="E411" s="51">
        <f>1/(1+EXP(-D411))</f>
        <v/>
      </c>
      <c r="F411" s="52">
        <f>$V$12*((B411)-$U$5)/$U$6+$V$13</f>
        <v/>
      </c>
      <c r="G411" s="51">
        <f>1/(1+EXP(-F411))</f>
        <v/>
      </c>
      <c r="H411" s="52">
        <f>$W$12*((B411)-$U$5)/$U$6+$W$13</f>
        <v/>
      </c>
      <c r="I411" s="51">
        <f>1/(1+EXP(-H411))</f>
        <v/>
      </c>
      <c r="J411" s="52">
        <f>$X$12*((B411)-$U$5)/$U$6+$X$13</f>
        <v/>
      </c>
      <c r="K411" s="51">
        <f>1/(1+EXP(-J411))</f>
        <v/>
      </c>
      <c r="L411" s="52">
        <f>$Y$12*((B411)-$U$5)/$U$6+$Y$13</f>
        <v/>
      </c>
      <c r="M411" s="51">
        <f>1/(1+EXP(-L411))</f>
        <v/>
      </c>
      <c r="N411" s="52">
        <f>$Z$12*((B411)-$U$5)/$U$6+$Z$13</f>
        <v/>
      </c>
      <c r="O411" s="51">
        <f>1/(1+EXP(-N411))</f>
        <v/>
      </c>
      <c r="P411" s="52">
        <f>$AA$12*((B411)-$U$5)/$U$6+$AA$13</f>
        <v/>
      </c>
      <c r="Q411" s="51">
        <f>1/(1+EXP(-P411))</f>
        <v/>
      </c>
      <c r="R411" s="52">
        <f>$AB$12*((B411)-$U$5)/$U$6+$AB$13</f>
        <v/>
      </c>
      <c r="S411" s="51">
        <f>1/(1+EXP(-R411))</f>
        <v/>
      </c>
      <c r="AI411" s="48">
        <f>'4_Seq_Features'!A409</f>
        <v/>
      </c>
      <c r="AJ411" s="55">
        <f>'4_Seq_Features'!G409</f>
        <v/>
      </c>
      <c r="AK411" s="55">
        <f>'4_Seq_Features'!H409</f>
        <v/>
      </c>
      <c r="AL411" s="48">
        <f>'4_Seq_Features'!E409</f>
        <v/>
      </c>
      <c r="AM411" s="52">
        <f>$BD$14*((AJ411)-$BD$5)/$BD$6+$BD$15*((AK411)-$BD$7)/$BD$8+$BD$16</f>
        <v/>
      </c>
      <c r="AN411" s="51">
        <f>1/(1+EXP(-AM411))</f>
        <v/>
      </c>
      <c r="AO411" s="52">
        <f>$BE$14*((AJ411)-$BD$5)/$BD$6+$BE$15*((AK411)-$BD$7)/$BD$8+$BE$16</f>
        <v/>
      </c>
      <c r="AP411" s="51">
        <f>1/(1+EXP(-AO411))</f>
        <v/>
      </c>
      <c r="AQ411" s="52">
        <f>$BF$14*((AJ411)-$BD$5)/$BD$6+$BF$15*((AK411)-$BD$7)/$BD$8+$BF$16</f>
        <v/>
      </c>
      <c r="AR411" s="51">
        <f>1/(1+EXP(-AQ411))</f>
        <v/>
      </c>
      <c r="AS411" s="52">
        <f>$BG$14*((AJ411)-$BD$5)/$BD$6+$BG$15*((AK411)-$BD$7)/$BD$8+$BG$16</f>
        <v/>
      </c>
      <c r="AT411" s="51">
        <f>1/(1+EXP(-AS411))</f>
        <v/>
      </c>
      <c r="AU411" s="52">
        <f>$BH$14*((AJ411)-$BD$5)/$BD$6+$BH$15*((AK411)-$BD$7)/$BD$8+$BH$16</f>
        <v/>
      </c>
      <c r="AV411" s="51">
        <f>1/(1+EXP(-AU411))</f>
        <v/>
      </c>
      <c r="AW411" s="52">
        <f>$BI$14*((AJ411)-$BD$5)/$BD$6+$BI$15*((AK411)-$BD$7)/$BD$8+$BI$16</f>
        <v/>
      </c>
      <c r="AX411" s="51">
        <f>1/(1+EXP(-AW411))</f>
        <v/>
      </c>
      <c r="AY411" s="52">
        <f>$BJ$14*((AJ411)-$BD$5)/$BD$6+$BJ$15*((AK411)-$BD$7)/$BD$8+$BJ$16</f>
        <v/>
      </c>
      <c r="AZ411" s="51">
        <f>1/(1+EXP(-AY411))</f>
        <v/>
      </c>
      <c r="BA411" s="52">
        <f>$BK$14*((AJ411)-$BD$5)/$BD$6+$BK$15*((AK411)-$BD$7)/$BD$8+$BK$16</f>
        <v/>
      </c>
      <c r="BB411" s="51">
        <f>1/(1+EXP(-BA411))</f>
        <v/>
      </c>
    </row>
    <row r="412" ht="15" customHeight="1" s="35">
      <c r="A412" s="48">
        <f>'4_Seq_Features'!A410</f>
        <v/>
      </c>
      <c r="B412" s="55">
        <f>'4_Seq_Features'!F410</f>
        <v/>
      </c>
      <c r="C412" s="48">
        <f>'4_Seq_Features'!E410</f>
        <v/>
      </c>
      <c r="D412" s="52">
        <f>$U$12*((B412)-$U$5)/$U$6+$U$13</f>
        <v/>
      </c>
      <c r="E412" s="51">
        <f>1/(1+EXP(-D412))</f>
        <v/>
      </c>
      <c r="F412" s="52">
        <f>$V$12*((B412)-$U$5)/$U$6+$V$13</f>
        <v/>
      </c>
      <c r="G412" s="51">
        <f>1/(1+EXP(-F412))</f>
        <v/>
      </c>
      <c r="H412" s="52">
        <f>$W$12*((B412)-$U$5)/$U$6+$W$13</f>
        <v/>
      </c>
      <c r="I412" s="51">
        <f>1/(1+EXP(-H412))</f>
        <v/>
      </c>
      <c r="J412" s="52">
        <f>$X$12*((B412)-$U$5)/$U$6+$X$13</f>
        <v/>
      </c>
      <c r="K412" s="51">
        <f>1/(1+EXP(-J412))</f>
        <v/>
      </c>
      <c r="L412" s="52">
        <f>$Y$12*((B412)-$U$5)/$U$6+$Y$13</f>
        <v/>
      </c>
      <c r="M412" s="51">
        <f>1/(1+EXP(-L412))</f>
        <v/>
      </c>
      <c r="N412" s="52">
        <f>$Z$12*((B412)-$U$5)/$U$6+$Z$13</f>
        <v/>
      </c>
      <c r="O412" s="51">
        <f>1/(1+EXP(-N412))</f>
        <v/>
      </c>
      <c r="P412" s="52">
        <f>$AA$12*((B412)-$U$5)/$U$6+$AA$13</f>
        <v/>
      </c>
      <c r="Q412" s="51">
        <f>1/(1+EXP(-P412))</f>
        <v/>
      </c>
      <c r="R412" s="52">
        <f>$AB$12*((B412)-$U$5)/$U$6+$AB$13</f>
        <v/>
      </c>
      <c r="S412" s="51">
        <f>1/(1+EXP(-R412))</f>
        <v/>
      </c>
      <c r="AI412" s="48">
        <f>'4_Seq_Features'!A410</f>
        <v/>
      </c>
      <c r="AJ412" s="55">
        <f>'4_Seq_Features'!G410</f>
        <v/>
      </c>
      <c r="AK412" s="55">
        <f>'4_Seq_Features'!H410</f>
        <v/>
      </c>
      <c r="AL412" s="48">
        <f>'4_Seq_Features'!E410</f>
        <v/>
      </c>
      <c r="AM412" s="52">
        <f>$BD$14*((AJ412)-$BD$5)/$BD$6+$BD$15*((AK412)-$BD$7)/$BD$8+$BD$16</f>
        <v/>
      </c>
      <c r="AN412" s="51">
        <f>1/(1+EXP(-AM412))</f>
        <v/>
      </c>
      <c r="AO412" s="52">
        <f>$BE$14*((AJ412)-$BD$5)/$BD$6+$BE$15*((AK412)-$BD$7)/$BD$8+$BE$16</f>
        <v/>
      </c>
      <c r="AP412" s="51">
        <f>1/(1+EXP(-AO412))</f>
        <v/>
      </c>
      <c r="AQ412" s="52">
        <f>$BF$14*((AJ412)-$BD$5)/$BD$6+$BF$15*((AK412)-$BD$7)/$BD$8+$BF$16</f>
        <v/>
      </c>
      <c r="AR412" s="51">
        <f>1/(1+EXP(-AQ412))</f>
        <v/>
      </c>
      <c r="AS412" s="52">
        <f>$BG$14*((AJ412)-$BD$5)/$BD$6+$BG$15*((AK412)-$BD$7)/$BD$8+$BG$16</f>
        <v/>
      </c>
      <c r="AT412" s="51">
        <f>1/(1+EXP(-AS412))</f>
        <v/>
      </c>
      <c r="AU412" s="52">
        <f>$BH$14*((AJ412)-$BD$5)/$BD$6+$BH$15*((AK412)-$BD$7)/$BD$8+$BH$16</f>
        <v/>
      </c>
      <c r="AV412" s="51">
        <f>1/(1+EXP(-AU412))</f>
        <v/>
      </c>
      <c r="AW412" s="52">
        <f>$BI$14*((AJ412)-$BD$5)/$BD$6+$BI$15*((AK412)-$BD$7)/$BD$8+$BI$16</f>
        <v/>
      </c>
      <c r="AX412" s="51">
        <f>1/(1+EXP(-AW412))</f>
        <v/>
      </c>
      <c r="AY412" s="52">
        <f>$BJ$14*((AJ412)-$BD$5)/$BD$6+$BJ$15*((AK412)-$BD$7)/$BD$8+$BJ$16</f>
        <v/>
      </c>
      <c r="AZ412" s="51">
        <f>1/(1+EXP(-AY412))</f>
        <v/>
      </c>
      <c r="BA412" s="52">
        <f>$BK$14*((AJ412)-$BD$5)/$BD$6+$BK$15*((AK412)-$BD$7)/$BD$8+$BK$16</f>
        <v/>
      </c>
      <c r="BB412" s="51">
        <f>1/(1+EXP(-BA412))</f>
        <v/>
      </c>
    </row>
    <row r="413" ht="15" customHeight="1" s="35">
      <c r="A413" s="48">
        <f>'4_Seq_Features'!A411</f>
        <v/>
      </c>
      <c r="B413" s="55">
        <f>'4_Seq_Features'!F411</f>
        <v/>
      </c>
      <c r="C413" s="48">
        <f>'4_Seq_Features'!E411</f>
        <v/>
      </c>
      <c r="D413" s="52">
        <f>$U$12*((B413)-$U$5)/$U$6+$U$13</f>
        <v/>
      </c>
      <c r="E413" s="51">
        <f>1/(1+EXP(-D413))</f>
        <v/>
      </c>
      <c r="F413" s="52">
        <f>$V$12*((B413)-$U$5)/$U$6+$V$13</f>
        <v/>
      </c>
      <c r="G413" s="51">
        <f>1/(1+EXP(-F413))</f>
        <v/>
      </c>
      <c r="H413" s="52">
        <f>$W$12*((B413)-$U$5)/$U$6+$W$13</f>
        <v/>
      </c>
      <c r="I413" s="51">
        <f>1/(1+EXP(-H413))</f>
        <v/>
      </c>
      <c r="J413" s="52">
        <f>$X$12*((B413)-$U$5)/$U$6+$X$13</f>
        <v/>
      </c>
      <c r="K413" s="51">
        <f>1/(1+EXP(-J413))</f>
        <v/>
      </c>
      <c r="L413" s="52">
        <f>$Y$12*((B413)-$U$5)/$U$6+$Y$13</f>
        <v/>
      </c>
      <c r="M413" s="51">
        <f>1/(1+EXP(-L413))</f>
        <v/>
      </c>
      <c r="N413" s="52">
        <f>$Z$12*((B413)-$U$5)/$U$6+$Z$13</f>
        <v/>
      </c>
      <c r="O413" s="51">
        <f>1/(1+EXP(-N413))</f>
        <v/>
      </c>
      <c r="P413" s="52">
        <f>$AA$12*((B413)-$U$5)/$U$6+$AA$13</f>
        <v/>
      </c>
      <c r="Q413" s="51">
        <f>1/(1+EXP(-P413))</f>
        <v/>
      </c>
      <c r="R413" s="52">
        <f>$AB$12*((B413)-$U$5)/$U$6+$AB$13</f>
        <v/>
      </c>
      <c r="S413" s="51">
        <f>1/(1+EXP(-R413))</f>
        <v/>
      </c>
      <c r="AI413" s="48">
        <f>'4_Seq_Features'!A411</f>
        <v/>
      </c>
      <c r="AJ413" s="55">
        <f>'4_Seq_Features'!G411</f>
        <v/>
      </c>
      <c r="AK413" s="55">
        <f>'4_Seq_Features'!H411</f>
        <v/>
      </c>
      <c r="AL413" s="48">
        <f>'4_Seq_Features'!E411</f>
        <v/>
      </c>
      <c r="AM413" s="52">
        <f>$BD$14*((AJ413)-$BD$5)/$BD$6+$BD$15*((AK413)-$BD$7)/$BD$8+$BD$16</f>
        <v/>
      </c>
      <c r="AN413" s="51">
        <f>1/(1+EXP(-AM413))</f>
        <v/>
      </c>
      <c r="AO413" s="52">
        <f>$BE$14*((AJ413)-$BD$5)/$BD$6+$BE$15*((AK413)-$BD$7)/$BD$8+$BE$16</f>
        <v/>
      </c>
      <c r="AP413" s="51">
        <f>1/(1+EXP(-AO413))</f>
        <v/>
      </c>
      <c r="AQ413" s="52">
        <f>$BF$14*((AJ413)-$BD$5)/$BD$6+$BF$15*((AK413)-$BD$7)/$BD$8+$BF$16</f>
        <v/>
      </c>
      <c r="AR413" s="51">
        <f>1/(1+EXP(-AQ413))</f>
        <v/>
      </c>
      <c r="AS413" s="52">
        <f>$BG$14*((AJ413)-$BD$5)/$BD$6+$BG$15*((AK413)-$BD$7)/$BD$8+$BG$16</f>
        <v/>
      </c>
      <c r="AT413" s="51">
        <f>1/(1+EXP(-AS413))</f>
        <v/>
      </c>
      <c r="AU413" s="52">
        <f>$BH$14*((AJ413)-$BD$5)/$BD$6+$BH$15*((AK413)-$BD$7)/$BD$8+$BH$16</f>
        <v/>
      </c>
      <c r="AV413" s="51">
        <f>1/(1+EXP(-AU413))</f>
        <v/>
      </c>
      <c r="AW413" s="52">
        <f>$BI$14*((AJ413)-$BD$5)/$BD$6+$BI$15*((AK413)-$BD$7)/$BD$8+$BI$16</f>
        <v/>
      </c>
      <c r="AX413" s="51">
        <f>1/(1+EXP(-AW413))</f>
        <v/>
      </c>
      <c r="AY413" s="52">
        <f>$BJ$14*((AJ413)-$BD$5)/$BD$6+$BJ$15*((AK413)-$BD$7)/$BD$8+$BJ$16</f>
        <v/>
      </c>
      <c r="AZ413" s="51">
        <f>1/(1+EXP(-AY413))</f>
        <v/>
      </c>
      <c r="BA413" s="52">
        <f>$BK$14*((AJ413)-$BD$5)/$BD$6+$BK$15*((AK413)-$BD$7)/$BD$8+$BK$16</f>
        <v/>
      </c>
      <c r="BB413" s="51">
        <f>1/(1+EXP(-BA413))</f>
        <v/>
      </c>
    </row>
    <row r="414" ht="15" customHeight="1" s="35">
      <c r="A414" s="48">
        <f>'4_Seq_Features'!A412</f>
        <v/>
      </c>
      <c r="B414" s="55">
        <f>'4_Seq_Features'!F412</f>
        <v/>
      </c>
      <c r="C414" s="48">
        <f>'4_Seq_Features'!E412</f>
        <v/>
      </c>
      <c r="D414" s="52">
        <f>$U$12*((B414)-$U$5)/$U$6+$U$13</f>
        <v/>
      </c>
      <c r="E414" s="51">
        <f>1/(1+EXP(-D414))</f>
        <v/>
      </c>
      <c r="F414" s="52">
        <f>$V$12*((B414)-$U$5)/$U$6+$V$13</f>
        <v/>
      </c>
      <c r="G414" s="51">
        <f>1/(1+EXP(-F414))</f>
        <v/>
      </c>
      <c r="H414" s="52">
        <f>$W$12*((B414)-$U$5)/$U$6+$W$13</f>
        <v/>
      </c>
      <c r="I414" s="51">
        <f>1/(1+EXP(-H414))</f>
        <v/>
      </c>
      <c r="J414" s="52">
        <f>$X$12*((B414)-$U$5)/$U$6+$X$13</f>
        <v/>
      </c>
      <c r="K414" s="51">
        <f>1/(1+EXP(-J414))</f>
        <v/>
      </c>
      <c r="L414" s="52">
        <f>$Y$12*((B414)-$U$5)/$U$6+$Y$13</f>
        <v/>
      </c>
      <c r="M414" s="51">
        <f>1/(1+EXP(-L414))</f>
        <v/>
      </c>
      <c r="N414" s="52">
        <f>$Z$12*((B414)-$U$5)/$U$6+$Z$13</f>
        <v/>
      </c>
      <c r="O414" s="51">
        <f>1/(1+EXP(-N414))</f>
        <v/>
      </c>
      <c r="P414" s="52">
        <f>$AA$12*((B414)-$U$5)/$U$6+$AA$13</f>
        <v/>
      </c>
      <c r="Q414" s="51">
        <f>1/(1+EXP(-P414))</f>
        <v/>
      </c>
      <c r="R414" s="52">
        <f>$AB$12*((B414)-$U$5)/$U$6+$AB$13</f>
        <v/>
      </c>
      <c r="S414" s="51">
        <f>1/(1+EXP(-R414))</f>
        <v/>
      </c>
      <c r="AI414" s="48">
        <f>'4_Seq_Features'!A412</f>
        <v/>
      </c>
      <c r="AJ414" s="55">
        <f>'4_Seq_Features'!G412</f>
        <v/>
      </c>
      <c r="AK414" s="55">
        <f>'4_Seq_Features'!H412</f>
        <v/>
      </c>
      <c r="AL414" s="48">
        <f>'4_Seq_Features'!E412</f>
        <v/>
      </c>
      <c r="AM414" s="52">
        <f>$BD$14*((AJ414)-$BD$5)/$BD$6+$BD$15*((AK414)-$BD$7)/$BD$8+$BD$16</f>
        <v/>
      </c>
      <c r="AN414" s="51">
        <f>1/(1+EXP(-AM414))</f>
        <v/>
      </c>
      <c r="AO414" s="52">
        <f>$BE$14*((AJ414)-$BD$5)/$BD$6+$BE$15*((AK414)-$BD$7)/$BD$8+$BE$16</f>
        <v/>
      </c>
      <c r="AP414" s="51">
        <f>1/(1+EXP(-AO414))</f>
        <v/>
      </c>
      <c r="AQ414" s="52">
        <f>$BF$14*((AJ414)-$BD$5)/$BD$6+$BF$15*((AK414)-$BD$7)/$BD$8+$BF$16</f>
        <v/>
      </c>
      <c r="AR414" s="51">
        <f>1/(1+EXP(-AQ414))</f>
        <v/>
      </c>
      <c r="AS414" s="52">
        <f>$BG$14*((AJ414)-$BD$5)/$BD$6+$BG$15*((AK414)-$BD$7)/$BD$8+$BG$16</f>
        <v/>
      </c>
      <c r="AT414" s="51">
        <f>1/(1+EXP(-AS414))</f>
        <v/>
      </c>
      <c r="AU414" s="52">
        <f>$BH$14*((AJ414)-$BD$5)/$BD$6+$BH$15*((AK414)-$BD$7)/$BD$8+$BH$16</f>
        <v/>
      </c>
      <c r="AV414" s="51">
        <f>1/(1+EXP(-AU414))</f>
        <v/>
      </c>
      <c r="AW414" s="52">
        <f>$BI$14*((AJ414)-$BD$5)/$BD$6+$BI$15*((AK414)-$BD$7)/$BD$8+$BI$16</f>
        <v/>
      </c>
      <c r="AX414" s="51">
        <f>1/(1+EXP(-AW414))</f>
        <v/>
      </c>
      <c r="AY414" s="52">
        <f>$BJ$14*((AJ414)-$BD$5)/$BD$6+$BJ$15*((AK414)-$BD$7)/$BD$8+$BJ$16</f>
        <v/>
      </c>
      <c r="AZ414" s="51">
        <f>1/(1+EXP(-AY414))</f>
        <v/>
      </c>
      <c r="BA414" s="52">
        <f>$BK$14*((AJ414)-$BD$5)/$BD$6+$BK$15*((AK414)-$BD$7)/$BD$8+$BK$16</f>
        <v/>
      </c>
      <c r="BB414" s="51">
        <f>1/(1+EXP(-BA414))</f>
        <v/>
      </c>
    </row>
    <row r="415" ht="15" customHeight="1" s="35">
      <c r="A415" s="48">
        <f>'4_Seq_Features'!A413</f>
        <v/>
      </c>
      <c r="B415" s="55">
        <f>'4_Seq_Features'!F413</f>
        <v/>
      </c>
      <c r="C415" s="48">
        <f>'4_Seq_Features'!E413</f>
        <v/>
      </c>
      <c r="D415" s="52">
        <f>$U$12*((B415)-$U$5)/$U$6+$U$13</f>
        <v/>
      </c>
      <c r="E415" s="51">
        <f>1/(1+EXP(-D415))</f>
        <v/>
      </c>
      <c r="F415" s="52">
        <f>$V$12*((B415)-$U$5)/$U$6+$V$13</f>
        <v/>
      </c>
      <c r="G415" s="51">
        <f>1/(1+EXP(-F415))</f>
        <v/>
      </c>
      <c r="H415" s="52">
        <f>$W$12*((B415)-$U$5)/$U$6+$W$13</f>
        <v/>
      </c>
      <c r="I415" s="51">
        <f>1/(1+EXP(-H415))</f>
        <v/>
      </c>
      <c r="J415" s="52">
        <f>$X$12*((B415)-$U$5)/$U$6+$X$13</f>
        <v/>
      </c>
      <c r="K415" s="51">
        <f>1/(1+EXP(-J415))</f>
        <v/>
      </c>
      <c r="L415" s="52">
        <f>$Y$12*((B415)-$U$5)/$U$6+$Y$13</f>
        <v/>
      </c>
      <c r="M415" s="51">
        <f>1/(1+EXP(-L415))</f>
        <v/>
      </c>
      <c r="N415" s="52">
        <f>$Z$12*((B415)-$U$5)/$U$6+$Z$13</f>
        <v/>
      </c>
      <c r="O415" s="51">
        <f>1/(1+EXP(-N415))</f>
        <v/>
      </c>
      <c r="P415" s="52">
        <f>$AA$12*((B415)-$U$5)/$U$6+$AA$13</f>
        <v/>
      </c>
      <c r="Q415" s="51">
        <f>1/(1+EXP(-P415))</f>
        <v/>
      </c>
      <c r="R415" s="52">
        <f>$AB$12*((B415)-$U$5)/$U$6+$AB$13</f>
        <v/>
      </c>
      <c r="S415" s="51">
        <f>1/(1+EXP(-R415))</f>
        <v/>
      </c>
      <c r="AI415" s="48">
        <f>'4_Seq_Features'!A413</f>
        <v/>
      </c>
      <c r="AJ415" s="55">
        <f>'4_Seq_Features'!G413</f>
        <v/>
      </c>
      <c r="AK415" s="55">
        <f>'4_Seq_Features'!H413</f>
        <v/>
      </c>
      <c r="AL415" s="48">
        <f>'4_Seq_Features'!E413</f>
        <v/>
      </c>
      <c r="AM415" s="52">
        <f>$BD$14*((AJ415)-$BD$5)/$BD$6+$BD$15*((AK415)-$BD$7)/$BD$8+$BD$16</f>
        <v/>
      </c>
      <c r="AN415" s="51">
        <f>1/(1+EXP(-AM415))</f>
        <v/>
      </c>
      <c r="AO415" s="52">
        <f>$BE$14*((AJ415)-$BD$5)/$BD$6+$BE$15*((AK415)-$BD$7)/$BD$8+$BE$16</f>
        <v/>
      </c>
      <c r="AP415" s="51">
        <f>1/(1+EXP(-AO415))</f>
        <v/>
      </c>
      <c r="AQ415" s="52">
        <f>$BF$14*((AJ415)-$BD$5)/$BD$6+$BF$15*((AK415)-$BD$7)/$BD$8+$BF$16</f>
        <v/>
      </c>
      <c r="AR415" s="51">
        <f>1/(1+EXP(-AQ415))</f>
        <v/>
      </c>
      <c r="AS415" s="52">
        <f>$BG$14*((AJ415)-$BD$5)/$BD$6+$BG$15*((AK415)-$BD$7)/$BD$8+$BG$16</f>
        <v/>
      </c>
      <c r="AT415" s="51">
        <f>1/(1+EXP(-AS415))</f>
        <v/>
      </c>
      <c r="AU415" s="52">
        <f>$BH$14*((AJ415)-$BD$5)/$BD$6+$BH$15*((AK415)-$BD$7)/$BD$8+$BH$16</f>
        <v/>
      </c>
      <c r="AV415" s="51">
        <f>1/(1+EXP(-AU415))</f>
        <v/>
      </c>
      <c r="AW415" s="52">
        <f>$BI$14*((AJ415)-$BD$5)/$BD$6+$BI$15*((AK415)-$BD$7)/$BD$8+$BI$16</f>
        <v/>
      </c>
      <c r="AX415" s="51">
        <f>1/(1+EXP(-AW415))</f>
        <v/>
      </c>
      <c r="AY415" s="52">
        <f>$BJ$14*((AJ415)-$BD$5)/$BD$6+$BJ$15*((AK415)-$BD$7)/$BD$8+$BJ$16</f>
        <v/>
      </c>
      <c r="AZ415" s="51">
        <f>1/(1+EXP(-AY415))</f>
        <v/>
      </c>
      <c r="BA415" s="52">
        <f>$BK$14*((AJ415)-$BD$5)/$BD$6+$BK$15*((AK415)-$BD$7)/$BD$8+$BK$16</f>
        <v/>
      </c>
      <c r="BB415" s="51">
        <f>1/(1+EXP(-BA415))</f>
        <v/>
      </c>
    </row>
    <row r="416" ht="15" customHeight="1" s="35">
      <c r="A416" s="48">
        <f>'4_Seq_Features'!A414</f>
        <v/>
      </c>
      <c r="B416" s="55">
        <f>'4_Seq_Features'!F414</f>
        <v/>
      </c>
      <c r="C416" s="48">
        <f>'4_Seq_Features'!E414</f>
        <v/>
      </c>
      <c r="D416" s="52">
        <f>$U$12*((B416)-$U$5)/$U$6+$U$13</f>
        <v/>
      </c>
      <c r="E416" s="51">
        <f>1/(1+EXP(-D416))</f>
        <v/>
      </c>
      <c r="F416" s="52">
        <f>$V$12*((B416)-$U$5)/$U$6+$V$13</f>
        <v/>
      </c>
      <c r="G416" s="51">
        <f>1/(1+EXP(-F416))</f>
        <v/>
      </c>
      <c r="H416" s="52">
        <f>$W$12*((B416)-$U$5)/$U$6+$W$13</f>
        <v/>
      </c>
      <c r="I416" s="51">
        <f>1/(1+EXP(-H416))</f>
        <v/>
      </c>
      <c r="J416" s="52">
        <f>$X$12*((B416)-$U$5)/$U$6+$X$13</f>
        <v/>
      </c>
      <c r="K416" s="51">
        <f>1/(1+EXP(-J416))</f>
        <v/>
      </c>
      <c r="L416" s="52">
        <f>$Y$12*((B416)-$U$5)/$U$6+$Y$13</f>
        <v/>
      </c>
      <c r="M416" s="51">
        <f>1/(1+EXP(-L416))</f>
        <v/>
      </c>
      <c r="N416" s="52">
        <f>$Z$12*((B416)-$U$5)/$U$6+$Z$13</f>
        <v/>
      </c>
      <c r="O416" s="51">
        <f>1/(1+EXP(-N416))</f>
        <v/>
      </c>
      <c r="P416" s="52">
        <f>$AA$12*((B416)-$U$5)/$U$6+$AA$13</f>
        <v/>
      </c>
      <c r="Q416" s="51">
        <f>1/(1+EXP(-P416))</f>
        <v/>
      </c>
      <c r="R416" s="52">
        <f>$AB$12*((B416)-$U$5)/$U$6+$AB$13</f>
        <v/>
      </c>
      <c r="S416" s="51">
        <f>1/(1+EXP(-R416))</f>
        <v/>
      </c>
      <c r="AI416" s="48">
        <f>'4_Seq_Features'!A414</f>
        <v/>
      </c>
      <c r="AJ416" s="55">
        <f>'4_Seq_Features'!G414</f>
        <v/>
      </c>
      <c r="AK416" s="55">
        <f>'4_Seq_Features'!H414</f>
        <v/>
      </c>
      <c r="AL416" s="48">
        <f>'4_Seq_Features'!E414</f>
        <v/>
      </c>
      <c r="AM416" s="52">
        <f>$BD$14*((AJ416)-$BD$5)/$BD$6+$BD$15*((AK416)-$BD$7)/$BD$8+$BD$16</f>
        <v/>
      </c>
      <c r="AN416" s="51">
        <f>1/(1+EXP(-AM416))</f>
        <v/>
      </c>
      <c r="AO416" s="52">
        <f>$BE$14*((AJ416)-$BD$5)/$BD$6+$BE$15*((AK416)-$BD$7)/$BD$8+$BE$16</f>
        <v/>
      </c>
      <c r="AP416" s="51">
        <f>1/(1+EXP(-AO416))</f>
        <v/>
      </c>
      <c r="AQ416" s="52">
        <f>$BF$14*((AJ416)-$BD$5)/$BD$6+$BF$15*((AK416)-$BD$7)/$BD$8+$BF$16</f>
        <v/>
      </c>
      <c r="AR416" s="51">
        <f>1/(1+EXP(-AQ416))</f>
        <v/>
      </c>
      <c r="AS416" s="52">
        <f>$BG$14*((AJ416)-$BD$5)/$BD$6+$BG$15*((AK416)-$BD$7)/$BD$8+$BG$16</f>
        <v/>
      </c>
      <c r="AT416" s="51">
        <f>1/(1+EXP(-AS416))</f>
        <v/>
      </c>
      <c r="AU416" s="52">
        <f>$BH$14*((AJ416)-$BD$5)/$BD$6+$BH$15*((AK416)-$BD$7)/$BD$8+$BH$16</f>
        <v/>
      </c>
      <c r="AV416" s="51">
        <f>1/(1+EXP(-AU416))</f>
        <v/>
      </c>
      <c r="AW416" s="52">
        <f>$BI$14*((AJ416)-$BD$5)/$BD$6+$BI$15*((AK416)-$BD$7)/$BD$8+$BI$16</f>
        <v/>
      </c>
      <c r="AX416" s="51">
        <f>1/(1+EXP(-AW416))</f>
        <v/>
      </c>
      <c r="AY416" s="52">
        <f>$BJ$14*((AJ416)-$BD$5)/$BD$6+$BJ$15*((AK416)-$BD$7)/$BD$8+$BJ$16</f>
        <v/>
      </c>
      <c r="AZ416" s="51">
        <f>1/(1+EXP(-AY416))</f>
        <v/>
      </c>
      <c r="BA416" s="52">
        <f>$BK$14*((AJ416)-$BD$5)/$BD$6+$BK$15*((AK416)-$BD$7)/$BD$8+$BK$16</f>
        <v/>
      </c>
      <c r="BB416" s="51">
        <f>1/(1+EXP(-BA416))</f>
        <v/>
      </c>
    </row>
    <row r="417" ht="15" customHeight="1" s="35">
      <c r="A417" s="48">
        <f>'4_Seq_Features'!A415</f>
        <v/>
      </c>
      <c r="B417" s="55">
        <f>'4_Seq_Features'!F415</f>
        <v/>
      </c>
      <c r="C417" s="48">
        <f>'4_Seq_Features'!E415</f>
        <v/>
      </c>
      <c r="D417" s="52">
        <f>$U$12*((B417)-$U$5)/$U$6+$U$13</f>
        <v/>
      </c>
      <c r="E417" s="51">
        <f>1/(1+EXP(-D417))</f>
        <v/>
      </c>
      <c r="F417" s="52">
        <f>$V$12*((B417)-$U$5)/$U$6+$V$13</f>
        <v/>
      </c>
      <c r="G417" s="51">
        <f>1/(1+EXP(-F417))</f>
        <v/>
      </c>
      <c r="H417" s="52">
        <f>$W$12*((B417)-$U$5)/$U$6+$W$13</f>
        <v/>
      </c>
      <c r="I417" s="51">
        <f>1/(1+EXP(-H417))</f>
        <v/>
      </c>
      <c r="J417" s="52">
        <f>$X$12*((B417)-$U$5)/$U$6+$X$13</f>
        <v/>
      </c>
      <c r="K417" s="51">
        <f>1/(1+EXP(-J417))</f>
        <v/>
      </c>
      <c r="L417" s="52">
        <f>$Y$12*((B417)-$U$5)/$U$6+$Y$13</f>
        <v/>
      </c>
      <c r="M417" s="51">
        <f>1/(1+EXP(-L417))</f>
        <v/>
      </c>
      <c r="N417" s="52">
        <f>$Z$12*((B417)-$U$5)/$U$6+$Z$13</f>
        <v/>
      </c>
      <c r="O417" s="51">
        <f>1/(1+EXP(-N417))</f>
        <v/>
      </c>
      <c r="P417" s="52">
        <f>$AA$12*((B417)-$U$5)/$U$6+$AA$13</f>
        <v/>
      </c>
      <c r="Q417" s="51">
        <f>1/(1+EXP(-P417))</f>
        <v/>
      </c>
      <c r="R417" s="52">
        <f>$AB$12*((B417)-$U$5)/$U$6+$AB$13</f>
        <v/>
      </c>
      <c r="S417" s="51">
        <f>1/(1+EXP(-R417))</f>
        <v/>
      </c>
      <c r="AI417" s="48">
        <f>'4_Seq_Features'!A415</f>
        <v/>
      </c>
      <c r="AJ417" s="55">
        <f>'4_Seq_Features'!G415</f>
        <v/>
      </c>
      <c r="AK417" s="55">
        <f>'4_Seq_Features'!H415</f>
        <v/>
      </c>
      <c r="AL417" s="48">
        <f>'4_Seq_Features'!E415</f>
        <v/>
      </c>
      <c r="AM417" s="52">
        <f>$BD$14*((AJ417)-$BD$5)/$BD$6+$BD$15*((AK417)-$BD$7)/$BD$8+$BD$16</f>
        <v/>
      </c>
      <c r="AN417" s="51">
        <f>1/(1+EXP(-AM417))</f>
        <v/>
      </c>
      <c r="AO417" s="52">
        <f>$BE$14*((AJ417)-$BD$5)/$BD$6+$BE$15*((AK417)-$BD$7)/$BD$8+$BE$16</f>
        <v/>
      </c>
      <c r="AP417" s="51">
        <f>1/(1+EXP(-AO417))</f>
        <v/>
      </c>
      <c r="AQ417" s="52">
        <f>$BF$14*((AJ417)-$BD$5)/$BD$6+$BF$15*((AK417)-$BD$7)/$BD$8+$BF$16</f>
        <v/>
      </c>
      <c r="AR417" s="51">
        <f>1/(1+EXP(-AQ417))</f>
        <v/>
      </c>
      <c r="AS417" s="52">
        <f>$BG$14*((AJ417)-$BD$5)/$BD$6+$BG$15*((AK417)-$BD$7)/$BD$8+$BG$16</f>
        <v/>
      </c>
      <c r="AT417" s="51">
        <f>1/(1+EXP(-AS417))</f>
        <v/>
      </c>
      <c r="AU417" s="52">
        <f>$BH$14*((AJ417)-$BD$5)/$BD$6+$BH$15*((AK417)-$BD$7)/$BD$8+$BH$16</f>
        <v/>
      </c>
      <c r="AV417" s="51">
        <f>1/(1+EXP(-AU417))</f>
        <v/>
      </c>
      <c r="AW417" s="52">
        <f>$BI$14*((AJ417)-$BD$5)/$BD$6+$BI$15*((AK417)-$BD$7)/$BD$8+$BI$16</f>
        <v/>
      </c>
      <c r="AX417" s="51">
        <f>1/(1+EXP(-AW417))</f>
        <v/>
      </c>
      <c r="AY417" s="52">
        <f>$BJ$14*((AJ417)-$BD$5)/$BD$6+$BJ$15*((AK417)-$BD$7)/$BD$8+$BJ$16</f>
        <v/>
      </c>
      <c r="AZ417" s="51">
        <f>1/(1+EXP(-AY417))</f>
        <v/>
      </c>
      <c r="BA417" s="52">
        <f>$BK$14*((AJ417)-$BD$5)/$BD$6+$BK$15*((AK417)-$BD$7)/$BD$8+$BK$16</f>
        <v/>
      </c>
      <c r="BB417" s="51">
        <f>1/(1+EXP(-BA417))</f>
        <v/>
      </c>
    </row>
    <row r="418" ht="15" customHeight="1" s="35">
      <c r="A418" s="48">
        <f>'4_Seq_Features'!A416</f>
        <v/>
      </c>
      <c r="B418" s="55">
        <f>'4_Seq_Features'!F416</f>
        <v/>
      </c>
      <c r="C418" s="48">
        <f>'4_Seq_Features'!E416</f>
        <v/>
      </c>
      <c r="D418" s="52">
        <f>$U$12*((B418)-$U$5)/$U$6+$U$13</f>
        <v/>
      </c>
      <c r="E418" s="51">
        <f>1/(1+EXP(-D418))</f>
        <v/>
      </c>
      <c r="F418" s="52">
        <f>$V$12*((B418)-$U$5)/$U$6+$V$13</f>
        <v/>
      </c>
      <c r="G418" s="51">
        <f>1/(1+EXP(-F418))</f>
        <v/>
      </c>
      <c r="H418" s="52">
        <f>$W$12*((B418)-$U$5)/$U$6+$W$13</f>
        <v/>
      </c>
      <c r="I418" s="51">
        <f>1/(1+EXP(-H418))</f>
        <v/>
      </c>
      <c r="J418" s="52">
        <f>$X$12*((B418)-$U$5)/$U$6+$X$13</f>
        <v/>
      </c>
      <c r="K418" s="51">
        <f>1/(1+EXP(-J418))</f>
        <v/>
      </c>
      <c r="L418" s="52">
        <f>$Y$12*((B418)-$U$5)/$U$6+$Y$13</f>
        <v/>
      </c>
      <c r="M418" s="51">
        <f>1/(1+EXP(-L418))</f>
        <v/>
      </c>
      <c r="N418" s="52">
        <f>$Z$12*((B418)-$U$5)/$U$6+$Z$13</f>
        <v/>
      </c>
      <c r="O418" s="51">
        <f>1/(1+EXP(-N418))</f>
        <v/>
      </c>
      <c r="P418" s="52">
        <f>$AA$12*((B418)-$U$5)/$U$6+$AA$13</f>
        <v/>
      </c>
      <c r="Q418" s="51">
        <f>1/(1+EXP(-P418))</f>
        <v/>
      </c>
      <c r="R418" s="52">
        <f>$AB$12*((B418)-$U$5)/$U$6+$AB$13</f>
        <v/>
      </c>
      <c r="S418" s="51">
        <f>1/(1+EXP(-R418))</f>
        <v/>
      </c>
      <c r="AI418" s="48">
        <f>'4_Seq_Features'!A416</f>
        <v/>
      </c>
      <c r="AJ418" s="55">
        <f>'4_Seq_Features'!G416</f>
        <v/>
      </c>
      <c r="AK418" s="55">
        <f>'4_Seq_Features'!H416</f>
        <v/>
      </c>
      <c r="AL418" s="48">
        <f>'4_Seq_Features'!E416</f>
        <v/>
      </c>
      <c r="AM418" s="52">
        <f>$BD$14*((AJ418)-$BD$5)/$BD$6+$BD$15*((AK418)-$BD$7)/$BD$8+$BD$16</f>
        <v/>
      </c>
      <c r="AN418" s="51">
        <f>1/(1+EXP(-AM418))</f>
        <v/>
      </c>
      <c r="AO418" s="52">
        <f>$BE$14*((AJ418)-$BD$5)/$BD$6+$BE$15*((AK418)-$BD$7)/$BD$8+$BE$16</f>
        <v/>
      </c>
      <c r="AP418" s="51">
        <f>1/(1+EXP(-AO418))</f>
        <v/>
      </c>
      <c r="AQ418" s="52">
        <f>$BF$14*((AJ418)-$BD$5)/$BD$6+$BF$15*((AK418)-$BD$7)/$BD$8+$BF$16</f>
        <v/>
      </c>
      <c r="AR418" s="51">
        <f>1/(1+EXP(-AQ418))</f>
        <v/>
      </c>
      <c r="AS418" s="52">
        <f>$BG$14*((AJ418)-$BD$5)/$BD$6+$BG$15*((AK418)-$BD$7)/$BD$8+$BG$16</f>
        <v/>
      </c>
      <c r="AT418" s="51">
        <f>1/(1+EXP(-AS418))</f>
        <v/>
      </c>
      <c r="AU418" s="52">
        <f>$BH$14*((AJ418)-$BD$5)/$BD$6+$BH$15*((AK418)-$BD$7)/$BD$8+$BH$16</f>
        <v/>
      </c>
      <c r="AV418" s="51">
        <f>1/(1+EXP(-AU418))</f>
        <v/>
      </c>
      <c r="AW418" s="52">
        <f>$BI$14*((AJ418)-$BD$5)/$BD$6+$BI$15*((AK418)-$BD$7)/$BD$8+$BI$16</f>
        <v/>
      </c>
      <c r="AX418" s="51">
        <f>1/(1+EXP(-AW418))</f>
        <v/>
      </c>
      <c r="AY418" s="52">
        <f>$BJ$14*((AJ418)-$BD$5)/$BD$6+$BJ$15*((AK418)-$BD$7)/$BD$8+$BJ$16</f>
        <v/>
      </c>
      <c r="AZ418" s="51">
        <f>1/(1+EXP(-AY418))</f>
        <v/>
      </c>
      <c r="BA418" s="52">
        <f>$BK$14*((AJ418)-$BD$5)/$BD$6+$BK$15*((AK418)-$BD$7)/$BD$8+$BK$16</f>
        <v/>
      </c>
      <c r="BB418" s="51">
        <f>1/(1+EXP(-BA418))</f>
        <v/>
      </c>
    </row>
    <row r="419" ht="15" customHeight="1" s="35">
      <c r="A419" s="48">
        <f>'4_Seq_Features'!A417</f>
        <v/>
      </c>
      <c r="B419" s="55">
        <f>'4_Seq_Features'!F417</f>
        <v/>
      </c>
      <c r="C419" s="48">
        <f>'4_Seq_Features'!E417</f>
        <v/>
      </c>
      <c r="D419" s="52">
        <f>$U$12*((B419)-$U$5)/$U$6+$U$13</f>
        <v/>
      </c>
      <c r="E419" s="51">
        <f>1/(1+EXP(-D419))</f>
        <v/>
      </c>
      <c r="F419" s="52">
        <f>$V$12*((B419)-$U$5)/$U$6+$V$13</f>
        <v/>
      </c>
      <c r="G419" s="51">
        <f>1/(1+EXP(-F419))</f>
        <v/>
      </c>
      <c r="H419" s="52">
        <f>$W$12*((B419)-$U$5)/$U$6+$W$13</f>
        <v/>
      </c>
      <c r="I419" s="51">
        <f>1/(1+EXP(-H419))</f>
        <v/>
      </c>
      <c r="J419" s="52">
        <f>$X$12*((B419)-$U$5)/$U$6+$X$13</f>
        <v/>
      </c>
      <c r="K419" s="51">
        <f>1/(1+EXP(-J419))</f>
        <v/>
      </c>
      <c r="L419" s="52">
        <f>$Y$12*((B419)-$U$5)/$U$6+$Y$13</f>
        <v/>
      </c>
      <c r="M419" s="51">
        <f>1/(1+EXP(-L419))</f>
        <v/>
      </c>
      <c r="N419" s="52">
        <f>$Z$12*((B419)-$U$5)/$U$6+$Z$13</f>
        <v/>
      </c>
      <c r="O419" s="51">
        <f>1/(1+EXP(-N419))</f>
        <v/>
      </c>
      <c r="P419" s="52">
        <f>$AA$12*((B419)-$U$5)/$U$6+$AA$13</f>
        <v/>
      </c>
      <c r="Q419" s="51">
        <f>1/(1+EXP(-P419))</f>
        <v/>
      </c>
      <c r="R419" s="52">
        <f>$AB$12*((B419)-$U$5)/$U$6+$AB$13</f>
        <v/>
      </c>
      <c r="S419" s="51">
        <f>1/(1+EXP(-R419))</f>
        <v/>
      </c>
      <c r="AI419" s="48">
        <f>'4_Seq_Features'!A417</f>
        <v/>
      </c>
      <c r="AJ419" s="55">
        <f>'4_Seq_Features'!G417</f>
        <v/>
      </c>
      <c r="AK419" s="55">
        <f>'4_Seq_Features'!H417</f>
        <v/>
      </c>
      <c r="AL419" s="48">
        <f>'4_Seq_Features'!E417</f>
        <v/>
      </c>
      <c r="AM419" s="52">
        <f>$BD$14*((AJ419)-$BD$5)/$BD$6+$BD$15*((AK419)-$BD$7)/$BD$8+$BD$16</f>
        <v/>
      </c>
      <c r="AN419" s="51">
        <f>1/(1+EXP(-AM419))</f>
        <v/>
      </c>
      <c r="AO419" s="52">
        <f>$BE$14*((AJ419)-$BD$5)/$BD$6+$BE$15*((AK419)-$BD$7)/$BD$8+$BE$16</f>
        <v/>
      </c>
      <c r="AP419" s="51">
        <f>1/(1+EXP(-AO419))</f>
        <v/>
      </c>
      <c r="AQ419" s="52">
        <f>$BF$14*((AJ419)-$BD$5)/$BD$6+$BF$15*((AK419)-$BD$7)/$BD$8+$BF$16</f>
        <v/>
      </c>
      <c r="AR419" s="51">
        <f>1/(1+EXP(-AQ419))</f>
        <v/>
      </c>
      <c r="AS419" s="52">
        <f>$BG$14*((AJ419)-$BD$5)/$BD$6+$BG$15*((AK419)-$BD$7)/$BD$8+$BG$16</f>
        <v/>
      </c>
      <c r="AT419" s="51">
        <f>1/(1+EXP(-AS419))</f>
        <v/>
      </c>
      <c r="AU419" s="52">
        <f>$BH$14*((AJ419)-$BD$5)/$BD$6+$BH$15*((AK419)-$BD$7)/$BD$8+$BH$16</f>
        <v/>
      </c>
      <c r="AV419" s="51">
        <f>1/(1+EXP(-AU419))</f>
        <v/>
      </c>
      <c r="AW419" s="52">
        <f>$BI$14*((AJ419)-$BD$5)/$BD$6+$BI$15*((AK419)-$BD$7)/$BD$8+$BI$16</f>
        <v/>
      </c>
      <c r="AX419" s="51">
        <f>1/(1+EXP(-AW419))</f>
        <v/>
      </c>
      <c r="AY419" s="52">
        <f>$BJ$14*((AJ419)-$BD$5)/$BD$6+$BJ$15*((AK419)-$BD$7)/$BD$8+$BJ$16</f>
        <v/>
      </c>
      <c r="AZ419" s="51">
        <f>1/(1+EXP(-AY419))</f>
        <v/>
      </c>
      <c r="BA419" s="52">
        <f>$BK$14*((AJ419)-$BD$5)/$BD$6+$BK$15*((AK419)-$BD$7)/$BD$8+$BK$16</f>
        <v/>
      </c>
      <c r="BB419" s="51">
        <f>1/(1+EXP(-BA419))</f>
        <v/>
      </c>
    </row>
    <row r="420" ht="15" customHeight="1" s="35">
      <c r="A420" s="48">
        <f>'4_Seq_Features'!A418</f>
        <v/>
      </c>
      <c r="B420" s="55">
        <f>'4_Seq_Features'!F418</f>
        <v/>
      </c>
      <c r="C420" s="48">
        <f>'4_Seq_Features'!E418</f>
        <v/>
      </c>
      <c r="D420" s="52">
        <f>$U$12*((B420)-$U$5)/$U$6+$U$13</f>
        <v/>
      </c>
      <c r="E420" s="51">
        <f>1/(1+EXP(-D420))</f>
        <v/>
      </c>
      <c r="F420" s="52">
        <f>$V$12*((B420)-$U$5)/$U$6+$V$13</f>
        <v/>
      </c>
      <c r="G420" s="51">
        <f>1/(1+EXP(-F420))</f>
        <v/>
      </c>
      <c r="H420" s="52">
        <f>$W$12*((B420)-$U$5)/$U$6+$W$13</f>
        <v/>
      </c>
      <c r="I420" s="51">
        <f>1/(1+EXP(-H420))</f>
        <v/>
      </c>
      <c r="J420" s="52">
        <f>$X$12*((B420)-$U$5)/$U$6+$X$13</f>
        <v/>
      </c>
      <c r="K420" s="51">
        <f>1/(1+EXP(-J420))</f>
        <v/>
      </c>
      <c r="L420" s="52">
        <f>$Y$12*((B420)-$U$5)/$U$6+$Y$13</f>
        <v/>
      </c>
      <c r="M420" s="51">
        <f>1/(1+EXP(-L420))</f>
        <v/>
      </c>
      <c r="N420" s="52">
        <f>$Z$12*((B420)-$U$5)/$U$6+$Z$13</f>
        <v/>
      </c>
      <c r="O420" s="51">
        <f>1/(1+EXP(-N420))</f>
        <v/>
      </c>
      <c r="P420" s="52">
        <f>$AA$12*((B420)-$U$5)/$U$6+$AA$13</f>
        <v/>
      </c>
      <c r="Q420" s="51">
        <f>1/(1+EXP(-P420))</f>
        <v/>
      </c>
      <c r="R420" s="52">
        <f>$AB$12*((B420)-$U$5)/$U$6+$AB$13</f>
        <v/>
      </c>
      <c r="S420" s="51">
        <f>1/(1+EXP(-R420))</f>
        <v/>
      </c>
      <c r="AI420" s="48">
        <f>'4_Seq_Features'!A418</f>
        <v/>
      </c>
      <c r="AJ420" s="55">
        <f>'4_Seq_Features'!G418</f>
        <v/>
      </c>
      <c r="AK420" s="55">
        <f>'4_Seq_Features'!H418</f>
        <v/>
      </c>
      <c r="AL420" s="48">
        <f>'4_Seq_Features'!E418</f>
        <v/>
      </c>
      <c r="AM420" s="52">
        <f>$BD$14*((AJ420)-$BD$5)/$BD$6+$BD$15*((AK420)-$BD$7)/$BD$8+$BD$16</f>
        <v/>
      </c>
      <c r="AN420" s="51">
        <f>1/(1+EXP(-AM420))</f>
        <v/>
      </c>
      <c r="AO420" s="52">
        <f>$BE$14*((AJ420)-$BD$5)/$BD$6+$BE$15*((AK420)-$BD$7)/$BD$8+$BE$16</f>
        <v/>
      </c>
      <c r="AP420" s="51">
        <f>1/(1+EXP(-AO420))</f>
        <v/>
      </c>
      <c r="AQ420" s="52">
        <f>$BF$14*((AJ420)-$BD$5)/$BD$6+$BF$15*((AK420)-$BD$7)/$BD$8+$BF$16</f>
        <v/>
      </c>
      <c r="AR420" s="51">
        <f>1/(1+EXP(-AQ420))</f>
        <v/>
      </c>
      <c r="AS420" s="52">
        <f>$BG$14*((AJ420)-$BD$5)/$BD$6+$BG$15*((AK420)-$BD$7)/$BD$8+$BG$16</f>
        <v/>
      </c>
      <c r="AT420" s="51">
        <f>1/(1+EXP(-AS420))</f>
        <v/>
      </c>
      <c r="AU420" s="52">
        <f>$BH$14*((AJ420)-$BD$5)/$BD$6+$BH$15*((AK420)-$BD$7)/$BD$8+$BH$16</f>
        <v/>
      </c>
      <c r="AV420" s="51">
        <f>1/(1+EXP(-AU420))</f>
        <v/>
      </c>
      <c r="AW420" s="52">
        <f>$BI$14*((AJ420)-$BD$5)/$BD$6+$BI$15*((AK420)-$BD$7)/$BD$8+$BI$16</f>
        <v/>
      </c>
      <c r="AX420" s="51">
        <f>1/(1+EXP(-AW420))</f>
        <v/>
      </c>
      <c r="AY420" s="52">
        <f>$BJ$14*((AJ420)-$BD$5)/$BD$6+$BJ$15*((AK420)-$BD$7)/$BD$8+$BJ$16</f>
        <v/>
      </c>
      <c r="AZ420" s="51">
        <f>1/(1+EXP(-AY420))</f>
        <v/>
      </c>
      <c r="BA420" s="52">
        <f>$BK$14*((AJ420)-$BD$5)/$BD$6+$BK$15*((AK420)-$BD$7)/$BD$8+$BK$16</f>
        <v/>
      </c>
      <c r="BB420" s="51">
        <f>1/(1+EXP(-BA420))</f>
        <v/>
      </c>
    </row>
    <row r="421" ht="15" customHeight="1" s="35">
      <c r="A421" s="48">
        <f>'4_Seq_Features'!A419</f>
        <v/>
      </c>
      <c r="B421" s="55">
        <f>'4_Seq_Features'!F419</f>
        <v/>
      </c>
      <c r="C421" s="48">
        <f>'4_Seq_Features'!E419</f>
        <v/>
      </c>
      <c r="D421" s="52">
        <f>$U$12*((B421)-$U$5)/$U$6+$U$13</f>
        <v/>
      </c>
      <c r="E421" s="51">
        <f>1/(1+EXP(-D421))</f>
        <v/>
      </c>
      <c r="F421" s="52">
        <f>$V$12*((B421)-$U$5)/$U$6+$V$13</f>
        <v/>
      </c>
      <c r="G421" s="51">
        <f>1/(1+EXP(-F421))</f>
        <v/>
      </c>
      <c r="H421" s="52">
        <f>$W$12*((B421)-$U$5)/$U$6+$W$13</f>
        <v/>
      </c>
      <c r="I421" s="51">
        <f>1/(1+EXP(-H421))</f>
        <v/>
      </c>
      <c r="J421" s="52">
        <f>$X$12*((B421)-$U$5)/$U$6+$X$13</f>
        <v/>
      </c>
      <c r="K421" s="51">
        <f>1/(1+EXP(-J421))</f>
        <v/>
      </c>
      <c r="L421" s="52">
        <f>$Y$12*((B421)-$U$5)/$U$6+$Y$13</f>
        <v/>
      </c>
      <c r="M421" s="51">
        <f>1/(1+EXP(-L421))</f>
        <v/>
      </c>
      <c r="N421" s="52">
        <f>$Z$12*((B421)-$U$5)/$U$6+$Z$13</f>
        <v/>
      </c>
      <c r="O421" s="51">
        <f>1/(1+EXP(-N421))</f>
        <v/>
      </c>
      <c r="P421" s="52">
        <f>$AA$12*((B421)-$U$5)/$U$6+$AA$13</f>
        <v/>
      </c>
      <c r="Q421" s="51">
        <f>1/(1+EXP(-P421))</f>
        <v/>
      </c>
      <c r="R421" s="52">
        <f>$AB$12*((B421)-$U$5)/$U$6+$AB$13</f>
        <v/>
      </c>
      <c r="S421" s="51">
        <f>1/(1+EXP(-R421))</f>
        <v/>
      </c>
      <c r="AI421" s="48">
        <f>'4_Seq_Features'!A419</f>
        <v/>
      </c>
      <c r="AJ421" s="55">
        <f>'4_Seq_Features'!G419</f>
        <v/>
      </c>
      <c r="AK421" s="55">
        <f>'4_Seq_Features'!H419</f>
        <v/>
      </c>
      <c r="AL421" s="48">
        <f>'4_Seq_Features'!E419</f>
        <v/>
      </c>
      <c r="AM421" s="52">
        <f>$BD$14*((AJ421)-$BD$5)/$BD$6+$BD$15*((AK421)-$BD$7)/$BD$8+$BD$16</f>
        <v/>
      </c>
      <c r="AN421" s="51">
        <f>1/(1+EXP(-AM421))</f>
        <v/>
      </c>
      <c r="AO421" s="52">
        <f>$BE$14*((AJ421)-$BD$5)/$BD$6+$BE$15*((AK421)-$BD$7)/$BD$8+$BE$16</f>
        <v/>
      </c>
      <c r="AP421" s="51">
        <f>1/(1+EXP(-AO421))</f>
        <v/>
      </c>
      <c r="AQ421" s="52">
        <f>$BF$14*((AJ421)-$BD$5)/$BD$6+$BF$15*((AK421)-$BD$7)/$BD$8+$BF$16</f>
        <v/>
      </c>
      <c r="AR421" s="51">
        <f>1/(1+EXP(-AQ421))</f>
        <v/>
      </c>
      <c r="AS421" s="52">
        <f>$BG$14*((AJ421)-$BD$5)/$BD$6+$BG$15*((AK421)-$BD$7)/$BD$8+$BG$16</f>
        <v/>
      </c>
      <c r="AT421" s="51">
        <f>1/(1+EXP(-AS421))</f>
        <v/>
      </c>
      <c r="AU421" s="52">
        <f>$BH$14*((AJ421)-$BD$5)/$BD$6+$BH$15*((AK421)-$BD$7)/$BD$8+$BH$16</f>
        <v/>
      </c>
      <c r="AV421" s="51">
        <f>1/(1+EXP(-AU421))</f>
        <v/>
      </c>
      <c r="AW421" s="52">
        <f>$BI$14*((AJ421)-$BD$5)/$BD$6+$BI$15*((AK421)-$BD$7)/$BD$8+$BI$16</f>
        <v/>
      </c>
      <c r="AX421" s="51">
        <f>1/(1+EXP(-AW421))</f>
        <v/>
      </c>
      <c r="AY421" s="52">
        <f>$BJ$14*((AJ421)-$BD$5)/$BD$6+$BJ$15*((AK421)-$BD$7)/$BD$8+$BJ$16</f>
        <v/>
      </c>
      <c r="AZ421" s="51">
        <f>1/(1+EXP(-AY421))</f>
        <v/>
      </c>
      <c r="BA421" s="52">
        <f>$BK$14*((AJ421)-$BD$5)/$BD$6+$BK$15*((AK421)-$BD$7)/$BD$8+$BK$16</f>
        <v/>
      </c>
      <c r="BB421" s="51">
        <f>1/(1+EXP(-BA421))</f>
        <v/>
      </c>
    </row>
    <row r="422" ht="15" customHeight="1" s="35">
      <c r="A422" s="48">
        <f>'4_Seq_Features'!A420</f>
        <v/>
      </c>
      <c r="B422" s="55">
        <f>'4_Seq_Features'!F420</f>
        <v/>
      </c>
      <c r="C422" s="48">
        <f>'4_Seq_Features'!E420</f>
        <v/>
      </c>
      <c r="D422" s="52">
        <f>$U$12*((B422)-$U$5)/$U$6+$U$13</f>
        <v/>
      </c>
      <c r="E422" s="51">
        <f>1/(1+EXP(-D422))</f>
        <v/>
      </c>
      <c r="F422" s="52">
        <f>$V$12*((B422)-$U$5)/$U$6+$V$13</f>
        <v/>
      </c>
      <c r="G422" s="51">
        <f>1/(1+EXP(-F422))</f>
        <v/>
      </c>
      <c r="H422" s="52">
        <f>$W$12*((B422)-$U$5)/$U$6+$W$13</f>
        <v/>
      </c>
      <c r="I422" s="51">
        <f>1/(1+EXP(-H422))</f>
        <v/>
      </c>
      <c r="J422" s="52">
        <f>$X$12*((B422)-$U$5)/$U$6+$X$13</f>
        <v/>
      </c>
      <c r="K422" s="51">
        <f>1/(1+EXP(-J422))</f>
        <v/>
      </c>
      <c r="L422" s="52">
        <f>$Y$12*((B422)-$U$5)/$U$6+$Y$13</f>
        <v/>
      </c>
      <c r="M422" s="51">
        <f>1/(1+EXP(-L422))</f>
        <v/>
      </c>
      <c r="N422" s="52">
        <f>$Z$12*((B422)-$U$5)/$U$6+$Z$13</f>
        <v/>
      </c>
      <c r="O422" s="51">
        <f>1/(1+EXP(-N422))</f>
        <v/>
      </c>
      <c r="P422" s="52">
        <f>$AA$12*((B422)-$U$5)/$U$6+$AA$13</f>
        <v/>
      </c>
      <c r="Q422" s="51">
        <f>1/(1+EXP(-P422))</f>
        <v/>
      </c>
      <c r="R422" s="52">
        <f>$AB$12*((B422)-$U$5)/$U$6+$AB$13</f>
        <v/>
      </c>
      <c r="S422" s="51">
        <f>1/(1+EXP(-R422))</f>
        <v/>
      </c>
      <c r="AI422" s="48">
        <f>'4_Seq_Features'!A420</f>
        <v/>
      </c>
      <c r="AJ422" s="55">
        <f>'4_Seq_Features'!G420</f>
        <v/>
      </c>
      <c r="AK422" s="55">
        <f>'4_Seq_Features'!H420</f>
        <v/>
      </c>
      <c r="AL422" s="48">
        <f>'4_Seq_Features'!E420</f>
        <v/>
      </c>
      <c r="AM422" s="52">
        <f>$BD$14*((AJ422)-$BD$5)/$BD$6+$BD$15*((AK422)-$BD$7)/$BD$8+$BD$16</f>
        <v/>
      </c>
      <c r="AN422" s="51">
        <f>1/(1+EXP(-AM422))</f>
        <v/>
      </c>
      <c r="AO422" s="52">
        <f>$BE$14*((AJ422)-$BD$5)/$BD$6+$BE$15*((AK422)-$BD$7)/$BD$8+$BE$16</f>
        <v/>
      </c>
      <c r="AP422" s="51">
        <f>1/(1+EXP(-AO422))</f>
        <v/>
      </c>
      <c r="AQ422" s="52">
        <f>$BF$14*((AJ422)-$BD$5)/$BD$6+$BF$15*((AK422)-$BD$7)/$BD$8+$BF$16</f>
        <v/>
      </c>
      <c r="AR422" s="51">
        <f>1/(1+EXP(-AQ422))</f>
        <v/>
      </c>
      <c r="AS422" s="52">
        <f>$BG$14*((AJ422)-$BD$5)/$BD$6+$BG$15*((AK422)-$BD$7)/$BD$8+$BG$16</f>
        <v/>
      </c>
      <c r="AT422" s="51">
        <f>1/(1+EXP(-AS422))</f>
        <v/>
      </c>
      <c r="AU422" s="52">
        <f>$BH$14*((AJ422)-$BD$5)/$BD$6+$BH$15*((AK422)-$BD$7)/$BD$8+$BH$16</f>
        <v/>
      </c>
      <c r="AV422" s="51">
        <f>1/(1+EXP(-AU422))</f>
        <v/>
      </c>
      <c r="AW422" s="52">
        <f>$BI$14*((AJ422)-$BD$5)/$BD$6+$BI$15*((AK422)-$BD$7)/$BD$8+$BI$16</f>
        <v/>
      </c>
      <c r="AX422" s="51">
        <f>1/(1+EXP(-AW422))</f>
        <v/>
      </c>
      <c r="AY422" s="52">
        <f>$BJ$14*((AJ422)-$BD$5)/$BD$6+$BJ$15*((AK422)-$BD$7)/$BD$8+$BJ$16</f>
        <v/>
      </c>
      <c r="AZ422" s="51">
        <f>1/(1+EXP(-AY422))</f>
        <v/>
      </c>
      <c r="BA422" s="52">
        <f>$BK$14*((AJ422)-$BD$5)/$BD$6+$BK$15*((AK422)-$BD$7)/$BD$8+$BK$16</f>
        <v/>
      </c>
      <c r="BB422" s="51">
        <f>1/(1+EXP(-BA422))</f>
        <v/>
      </c>
    </row>
    <row r="423" ht="15" customHeight="1" s="35">
      <c r="A423" s="48">
        <f>'4_Seq_Features'!A421</f>
        <v/>
      </c>
      <c r="B423" s="55">
        <f>'4_Seq_Features'!F421</f>
        <v/>
      </c>
      <c r="C423" s="48">
        <f>'4_Seq_Features'!E421</f>
        <v/>
      </c>
      <c r="D423" s="52">
        <f>$U$12*((B423)-$U$5)/$U$6+$U$13</f>
        <v/>
      </c>
      <c r="E423" s="51">
        <f>1/(1+EXP(-D423))</f>
        <v/>
      </c>
      <c r="F423" s="52">
        <f>$V$12*((B423)-$U$5)/$U$6+$V$13</f>
        <v/>
      </c>
      <c r="G423" s="51">
        <f>1/(1+EXP(-F423))</f>
        <v/>
      </c>
      <c r="H423" s="52">
        <f>$W$12*((B423)-$U$5)/$U$6+$W$13</f>
        <v/>
      </c>
      <c r="I423" s="51">
        <f>1/(1+EXP(-H423))</f>
        <v/>
      </c>
      <c r="J423" s="52">
        <f>$X$12*((B423)-$U$5)/$U$6+$X$13</f>
        <v/>
      </c>
      <c r="K423" s="51">
        <f>1/(1+EXP(-J423))</f>
        <v/>
      </c>
      <c r="L423" s="52">
        <f>$Y$12*((B423)-$U$5)/$U$6+$Y$13</f>
        <v/>
      </c>
      <c r="M423" s="51">
        <f>1/(1+EXP(-L423))</f>
        <v/>
      </c>
      <c r="N423" s="52">
        <f>$Z$12*((B423)-$U$5)/$U$6+$Z$13</f>
        <v/>
      </c>
      <c r="O423" s="51">
        <f>1/(1+EXP(-N423))</f>
        <v/>
      </c>
      <c r="P423" s="52">
        <f>$AA$12*((B423)-$U$5)/$U$6+$AA$13</f>
        <v/>
      </c>
      <c r="Q423" s="51">
        <f>1/(1+EXP(-P423))</f>
        <v/>
      </c>
      <c r="R423" s="52">
        <f>$AB$12*((B423)-$U$5)/$U$6+$AB$13</f>
        <v/>
      </c>
      <c r="S423" s="51">
        <f>1/(1+EXP(-R423))</f>
        <v/>
      </c>
      <c r="AI423" s="48">
        <f>'4_Seq_Features'!A421</f>
        <v/>
      </c>
      <c r="AJ423" s="55">
        <f>'4_Seq_Features'!G421</f>
        <v/>
      </c>
      <c r="AK423" s="55">
        <f>'4_Seq_Features'!H421</f>
        <v/>
      </c>
      <c r="AL423" s="48">
        <f>'4_Seq_Features'!E421</f>
        <v/>
      </c>
      <c r="AM423" s="52">
        <f>$BD$14*((AJ423)-$BD$5)/$BD$6+$BD$15*((AK423)-$BD$7)/$BD$8+$BD$16</f>
        <v/>
      </c>
      <c r="AN423" s="51">
        <f>1/(1+EXP(-AM423))</f>
        <v/>
      </c>
      <c r="AO423" s="52">
        <f>$BE$14*((AJ423)-$BD$5)/$BD$6+$BE$15*((AK423)-$BD$7)/$BD$8+$BE$16</f>
        <v/>
      </c>
      <c r="AP423" s="51">
        <f>1/(1+EXP(-AO423))</f>
        <v/>
      </c>
      <c r="AQ423" s="52">
        <f>$BF$14*((AJ423)-$BD$5)/$BD$6+$BF$15*((AK423)-$BD$7)/$BD$8+$BF$16</f>
        <v/>
      </c>
      <c r="AR423" s="51">
        <f>1/(1+EXP(-AQ423))</f>
        <v/>
      </c>
      <c r="AS423" s="52">
        <f>$BG$14*((AJ423)-$BD$5)/$BD$6+$BG$15*((AK423)-$BD$7)/$BD$8+$BG$16</f>
        <v/>
      </c>
      <c r="AT423" s="51">
        <f>1/(1+EXP(-AS423))</f>
        <v/>
      </c>
      <c r="AU423" s="52">
        <f>$BH$14*((AJ423)-$BD$5)/$BD$6+$BH$15*((AK423)-$BD$7)/$BD$8+$BH$16</f>
        <v/>
      </c>
      <c r="AV423" s="51">
        <f>1/(1+EXP(-AU423))</f>
        <v/>
      </c>
      <c r="AW423" s="52">
        <f>$BI$14*((AJ423)-$BD$5)/$BD$6+$BI$15*((AK423)-$BD$7)/$BD$8+$BI$16</f>
        <v/>
      </c>
      <c r="AX423" s="51">
        <f>1/(1+EXP(-AW423))</f>
        <v/>
      </c>
      <c r="AY423" s="52">
        <f>$BJ$14*((AJ423)-$BD$5)/$BD$6+$BJ$15*((AK423)-$BD$7)/$BD$8+$BJ$16</f>
        <v/>
      </c>
      <c r="AZ423" s="51">
        <f>1/(1+EXP(-AY423))</f>
        <v/>
      </c>
      <c r="BA423" s="52">
        <f>$BK$14*((AJ423)-$BD$5)/$BD$6+$BK$15*((AK423)-$BD$7)/$BD$8+$BK$16</f>
        <v/>
      </c>
      <c r="BB423" s="51">
        <f>1/(1+EXP(-BA423))</f>
        <v/>
      </c>
    </row>
    <row r="424" ht="15" customHeight="1" s="35">
      <c r="A424" s="48">
        <f>'4_Seq_Features'!A422</f>
        <v/>
      </c>
      <c r="B424" s="55">
        <f>'4_Seq_Features'!F422</f>
        <v/>
      </c>
      <c r="C424" s="48">
        <f>'4_Seq_Features'!E422</f>
        <v/>
      </c>
      <c r="D424" s="52">
        <f>$U$12*((B424)-$U$5)/$U$6+$U$13</f>
        <v/>
      </c>
      <c r="E424" s="51">
        <f>1/(1+EXP(-D424))</f>
        <v/>
      </c>
      <c r="F424" s="52">
        <f>$V$12*((B424)-$U$5)/$U$6+$V$13</f>
        <v/>
      </c>
      <c r="G424" s="51">
        <f>1/(1+EXP(-F424))</f>
        <v/>
      </c>
      <c r="H424" s="52">
        <f>$W$12*((B424)-$U$5)/$U$6+$W$13</f>
        <v/>
      </c>
      <c r="I424" s="51">
        <f>1/(1+EXP(-H424))</f>
        <v/>
      </c>
      <c r="J424" s="52">
        <f>$X$12*((B424)-$U$5)/$U$6+$X$13</f>
        <v/>
      </c>
      <c r="K424" s="51">
        <f>1/(1+EXP(-J424))</f>
        <v/>
      </c>
      <c r="L424" s="52">
        <f>$Y$12*((B424)-$U$5)/$U$6+$Y$13</f>
        <v/>
      </c>
      <c r="M424" s="51">
        <f>1/(1+EXP(-L424))</f>
        <v/>
      </c>
      <c r="N424" s="52">
        <f>$Z$12*((B424)-$U$5)/$U$6+$Z$13</f>
        <v/>
      </c>
      <c r="O424" s="51">
        <f>1/(1+EXP(-N424))</f>
        <v/>
      </c>
      <c r="P424" s="52">
        <f>$AA$12*((B424)-$U$5)/$U$6+$AA$13</f>
        <v/>
      </c>
      <c r="Q424" s="51">
        <f>1/(1+EXP(-P424))</f>
        <v/>
      </c>
      <c r="R424" s="52">
        <f>$AB$12*((B424)-$U$5)/$U$6+$AB$13</f>
        <v/>
      </c>
      <c r="S424" s="51">
        <f>1/(1+EXP(-R424))</f>
        <v/>
      </c>
      <c r="AI424" s="48">
        <f>'4_Seq_Features'!A422</f>
        <v/>
      </c>
      <c r="AJ424" s="55">
        <f>'4_Seq_Features'!G422</f>
        <v/>
      </c>
      <c r="AK424" s="55">
        <f>'4_Seq_Features'!H422</f>
        <v/>
      </c>
      <c r="AL424" s="48">
        <f>'4_Seq_Features'!E422</f>
        <v/>
      </c>
      <c r="AM424" s="52">
        <f>$BD$14*((AJ424)-$BD$5)/$BD$6+$BD$15*((AK424)-$BD$7)/$BD$8+$BD$16</f>
        <v/>
      </c>
      <c r="AN424" s="51">
        <f>1/(1+EXP(-AM424))</f>
        <v/>
      </c>
      <c r="AO424" s="52">
        <f>$BE$14*((AJ424)-$BD$5)/$BD$6+$BE$15*((AK424)-$BD$7)/$BD$8+$BE$16</f>
        <v/>
      </c>
      <c r="AP424" s="51">
        <f>1/(1+EXP(-AO424))</f>
        <v/>
      </c>
      <c r="AQ424" s="52">
        <f>$BF$14*((AJ424)-$BD$5)/$BD$6+$BF$15*((AK424)-$BD$7)/$BD$8+$BF$16</f>
        <v/>
      </c>
      <c r="AR424" s="51">
        <f>1/(1+EXP(-AQ424))</f>
        <v/>
      </c>
      <c r="AS424" s="52">
        <f>$BG$14*((AJ424)-$BD$5)/$BD$6+$BG$15*((AK424)-$BD$7)/$BD$8+$BG$16</f>
        <v/>
      </c>
      <c r="AT424" s="51">
        <f>1/(1+EXP(-AS424))</f>
        <v/>
      </c>
      <c r="AU424" s="52">
        <f>$BH$14*((AJ424)-$BD$5)/$BD$6+$BH$15*((AK424)-$BD$7)/$BD$8+$BH$16</f>
        <v/>
      </c>
      <c r="AV424" s="51">
        <f>1/(1+EXP(-AU424))</f>
        <v/>
      </c>
      <c r="AW424" s="52">
        <f>$BI$14*((AJ424)-$BD$5)/$BD$6+$BI$15*((AK424)-$BD$7)/$BD$8+$BI$16</f>
        <v/>
      </c>
      <c r="AX424" s="51">
        <f>1/(1+EXP(-AW424))</f>
        <v/>
      </c>
      <c r="AY424" s="52">
        <f>$BJ$14*((AJ424)-$BD$5)/$BD$6+$BJ$15*((AK424)-$BD$7)/$BD$8+$BJ$16</f>
        <v/>
      </c>
      <c r="AZ424" s="51">
        <f>1/(1+EXP(-AY424))</f>
        <v/>
      </c>
      <c r="BA424" s="52">
        <f>$BK$14*((AJ424)-$BD$5)/$BD$6+$BK$15*((AK424)-$BD$7)/$BD$8+$BK$16</f>
        <v/>
      </c>
      <c r="BB424" s="51">
        <f>1/(1+EXP(-BA424))</f>
        <v/>
      </c>
    </row>
    <row r="425" ht="15" customHeight="1" s="35">
      <c r="A425" s="48">
        <f>'4_Seq_Features'!A423</f>
        <v/>
      </c>
      <c r="B425" s="55">
        <f>'4_Seq_Features'!F423</f>
        <v/>
      </c>
      <c r="C425" s="48">
        <f>'4_Seq_Features'!E423</f>
        <v/>
      </c>
      <c r="D425" s="52">
        <f>$U$12*((B425)-$U$5)/$U$6+$U$13</f>
        <v/>
      </c>
      <c r="E425" s="51">
        <f>1/(1+EXP(-D425))</f>
        <v/>
      </c>
      <c r="F425" s="52">
        <f>$V$12*((B425)-$U$5)/$U$6+$V$13</f>
        <v/>
      </c>
      <c r="G425" s="51">
        <f>1/(1+EXP(-F425))</f>
        <v/>
      </c>
      <c r="H425" s="52">
        <f>$W$12*((B425)-$U$5)/$U$6+$W$13</f>
        <v/>
      </c>
      <c r="I425" s="51">
        <f>1/(1+EXP(-H425))</f>
        <v/>
      </c>
      <c r="J425" s="52">
        <f>$X$12*((B425)-$U$5)/$U$6+$X$13</f>
        <v/>
      </c>
      <c r="K425" s="51">
        <f>1/(1+EXP(-J425))</f>
        <v/>
      </c>
      <c r="L425" s="52">
        <f>$Y$12*((B425)-$U$5)/$U$6+$Y$13</f>
        <v/>
      </c>
      <c r="M425" s="51">
        <f>1/(1+EXP(-L425))</f>
        <v/>
      </c>
      <c r="N425" s="52">
        <f>$Z$12*((B425)-$U$5)/$U$6+$Z$13</f>
        <v/>
      </c>
      <c r="O425" s="51">
        <f>1/(1+EXP(-N425))</f>
        <v/>
      </c>
      <c r="P425" s="52">
        <f>$AA$12*((B425)-$U$5)/$U$6+$AA$13</f>
        <v/>
      </c>
      <c r="Q425" s="51">
        <f>1/(1+EXP(-P425))</f>
        <v/>
      </c>
      <c r="R425" s="52">
        <f>$AB$12*((B425)-$U$5)/$U$6+$AB$13</f>
        <v/>
      </c>
      <c r="S425" s="51">
        <f>1/(1+EXP(-R425))</f>
        <v/>
      </c>
      <c r="AI425" s="48">
        <f>'4_Seq_Features'!A423</f>
        <v/>
      </c>
      <c r="AJ425" s="55">
        <f>'4_Seq_Features'!G423</f>
        <v/>
      </c>
      <c r="AK425" s="55">
        <f>'4_Seq_Features'!H423</f>
        <v/>
      </c>
      <c r="AL425" s="48">
        <f>'4_Seq_Features'!E423</f>
        <v/>
      </c>
      <c r="AM425" s="52">
        <f>$BD$14*((AJ425)-$BD$5)/$BD$6+$BD$15*((AK425)-$BD$7)/$BD$8+$BD$16</f>
        <v/>
      </c>
      <c r="AN425" s="51">
        <f>1/(1+EXP(-AM425))</f>
        <v/>
      </c>
      <c r="AO425" s="52">
        <f>$BE$14*((AJ425)-$BD$5)/$BD$6+$BE$15*((AK425)-$BD$7)/$BD$8+$BE$16</f>
        <v/>
      </c>
      <c r="AP425" s="51">
        <f>1/(1+EXP(-AO425))</f>
        <v/>
      </c>
      <c r="AQ425" s="52">
        <f>$BF$14*((AJ425)-$BD$5)/$BD$6+$BF$15*((AK425)-$BD$7)/$BD$8+$BF$16</f>
        <v/>
      </c>
      <c r="AR425" s="51">
        <f>1/(1+EXP(-AQ425))</f>
        <v/>
      </c>
      <c r="AS425" s="52">
        <f>$BG$14*((AJ425)-$BD$5)/$BD$6+$BG$15*((AK425)-$BD$7)/$BD$8+$BG$16</f>
        <v/>
      </c>
      <c r="AT425" s="51">
        <f>1/(1+EXP(-AS425))</f>
        <v/>
      </c>
      <c r="AU425" s="52">
        <f>$BH$14*((AJ425)-$BD$5)/$BD$6+$BH$15*((AK425)-$BD$7)/$BD$8+$BH$16</f>
        <v/>
      </c>
      <c r="AV425" s="51">
        <f>1/(1+EXP(-AU425))</f>
        <v/>
      </c>
      <c r="AW425" s="52">
        <f>$BI$14*((AJ425)-$BD$5)/$BD$6+$BI$15*((AK425)-$BD$7)/$BD$8+$BI$16</f>
        <v/>
      </c>
      <c r="AX425" s="51">
        <f>1/(1+EXP(-AW425))</f>
        <v/>
      </c>
      <c r="AY425" s="52">
        <f>$BJ$14*((AJ425)-$BD$5)/$BD$6+$BJ$15*((AK425)-$BD$7)/$BD$8+$BJ$16</f>
        <v/>
      </c>
      <c r="AZ425" s="51">
        <f>1/(1+EXP(-AY425))</f>
        <v/>
      </c>
      <c r="BA425" s="52">
        <f>$BK$14*((AJ425)-$BD$5)/$BD$6+$BK$15*((AK425)-$BD$7)/$BD$8+$BK$16</f>
        <v/>
      </c>
      <c r="BB425" s="51">
        <f>1/(1+EXP(-BA425))</f>
        <v/>
      </c>
    </row>
    <row r="426" ht="15" customHeight="1" s="35">
      <c r="A426" s="48">
        <f>'4_Seq_Features'!A424</f>
        <v/>
      </c>
      <c r="B426" s="55">
        <f>'4_Seq_Features'!F424</f>
        <v/>
      </c>
      <c r="C426" s="48">
        <f>'4_Seq_Features'!E424</f>
        <v/>
      </c>
      <c r="D426" s="52">
        <f>$U$12*((B426)-$U$5)/$U$6+$U$13</f>
        <v/>
      </c>
      <c r="E426" s="51">
        <f>1/(1+EXP(-D426))</f>
        <v/>
      </c>
      <c r="F426" s="52">
        <f>$V$12*((B426)-$U$5)/$U$6+$V$13</f>
        <v/>
      </c>
      <c r="G426" s="51">
        <f>1/(1+EXP(-F426))</f>
        <v/>
      </c>
      <c r="H426" s="52">
        <f>$W$12*((B426)-$U$5)/$U$6+$W$13</f>
        <v/>
      </c>
      <c r="I426" s="51">
        <f>1/(1+EXP(-H426))</f>
        <v/>
      </c>
      <c r="J426" s="52">
        <f>$X$12*((B426)-$U$5)/$U$6+$X$13</f>
        <v/>
      </c>
      <c r="K426" s="51">
        <f>1/(1+EXP(-J426))</f>
        <v/>
      </c>
      <c r="L426" s="52">
        <f>$Y$12*((B426)-$U$5)/$U$6+$Y$13</f>
        <v/>
      </c>
      <c r="M426" s="51">
        <f>1/(1+EXP(-L426))</f>
        <v/>
      </c>
      <c r="N426" s="52">
        <f>$Z$12*((B426)-$U$5)/$U$6+$Z$13</f>
        <v/>
      </c>
      <c r="O426" s="51">
        <f>1/(1+EXP(-N426))</f>
        <v/>
      </c>
      <c r="P426" s="52">
        <f>$AA$12*((B426)-$U$5)/$U$6+$AA$13</f>
        <v/>
      </c>
      <c r="Q426" s="51">
        <f>1/(1+EXP(-P426))</f>
        <v/>
      </c>
      <c r="R426" s="52">
        <f>$AB$12*((B426)-$U$5)/$U$6+$AB$13</f>
        <v/>
      </c>
      <c r="S426" s="51">
        <f>1/(1+EXP(-R426))</f>
        <v/>
      </c>
      <c r="AI426" s="48">
        <f>'4_Seq_Features'!A424</f>
        <v/>
      </c>
      <c r="AJ426" s="55">
        <f>'4_Seq_Features'!G424</f>
        <v/>
      </c>
      <c r="AK426" s="55">
        <f>'4_Seq_Features'!H424</f>
        <v/>
      </c>
      <c r="AL426" s="48">
        <f>'4_Seq_Features'!E424</f>
        <v/>
      </c>
      <c r="AM426" s="52">
        <f>$BD$14*((AJ426)-$BD$5)/$BD$6+$BD$15*((AK426)-$BD$7)/$BD$8+$BD$16</f>
        <v/>
      </c>
      <c r="AN426" s="51">
        <f>1/(1+EXP(-AM426))</f>
        <v/>
      </c>
      <c r="AO426" s="52">
        <f>$BE$14*((AJ426)-$BD$5)/$BD$6+$BE$15*((AK426)-$BD$7)/$BD$8+$BE$16</f>
        <v/>
      </c>
      <c r="AP426" s="51">
        <f>1/(1+EXP(-AO426))</f>
        <v/>
      </c>
      <c r="AQ426" s="52">
        <f>$BF$14*((AJ426)-$BD$5)/$BD$6+$BF$15*((AK426)-$BD$7)/$BD$8+$BF$16</f>
        <v/>
      </c>
      <c r="AR426" s="51">
        <f>1/(1+EXP(-AQ426))</f>
        <v/>
      </c>
      <c r="AS426" s="52">
        <f>$BG$14*((AJ426)-$BD$5)/$BD$6+$BG$15*((AK426)-$BD$7)/$BD$8+$BG$16</f>
        <v/>
      </c>
      <c r="AT426" s="51">
        <f>1/(1+EXP(-AS426))</f>
        <v/>
      </c>
      <c r="AU426" s="52">
        <f>$BH$14*((AJ426)-$BD$5)/$BD$6+$BH$15*((AK426)-$BD$7)/$BD$8+$BH$16</f>
        <v/>
      </c>
      <c r="AV426" s="51">
        <f>1/(1+EXP(-AU426))</f>
        <v/>
      </c>
      <c r="AW426" s="52">
        <f>$BI$14*((AJ426)-$BD$5)/$BD$6+$BI$15*((AK426)-$BD$7)/$BD$8+$BI$16</f>
        <v/>
      </c>
      <c r="AX426" s="51">
        <f>1/(1+EXP(-AW426))</f>
        <v/>
      </c>
      <c r="AY426" s="52">
        <f>$BJ$14*((AJ426)-$BD$5)/$BD$6+$BJ$15*((AK426)-$BD$7)/$BD$8+$BJ$16</f>
        <v/>
      </c>
      <c r="AZ426" s="51">
        <f>1/(1+EXP(-AY426))</f>
        <v/>
      </c>
      <c r="BA426" s="52">
        <f>$BK$14*((AJ426)-$BD$5)/$BD$6+$BK$15*((AK426)-$BD$7)/$BD$8+$BK$16</f>
        <v/>
      </c>
      <c r="BB426" s="51">
        <f>1/(1+EXP(-BA426))</f>
        <v/>
      </c>
    </row>
    <row r="427" ht="15" customHeight="1" s="35">
      <c r="A427" s="48">
        <f>'4_Seq_Features'!A425</f>
        <v/>
      </c>
      <c r="B427" s="55">
        <f>'4_Seq_Features'!F425</f>
        <v/>
      </c>
      <c r="C427" s="48">
        <f>'4_Seq_Features'!E425</f>
        <v/>
      </c>
      <c r="D427" s="52">
        <f>$U$12*((B427)-$U$5)/$U$6+$U$13</f>
        <v/>
      </c>
      <c r="E427" s="51">
        <f>1/(1+EXP(-D427))</f>
        <v/>
      </c>
      <c r="F427" s="52">
        <f>$V$12*((B427)-$U$5)/$U$6+$V$13</f>
        <v/>
      </c>
      <c r="G427" s="51">
        <f>1/(1+EXP(-F427))</f>
        <v/>
      </c>
      <c r="H427" s="52">
        <f>$W$12*((B427)-$U$5)/$U$6+$W$13</f>
        <v/>
      </c>
      <c r="I427" s="51">
        <f>1/(1+EXP(-H427))</f>
        <v/>
      </c>
      <c r="J427" s="52">
        <f>$X$12*((B427)-$U$5)/$U$6+$X$13</f>
        <v/>
      </c>
      <c r="K427" s="51">
        <f>1/(1+EXP(-J427))</f>
        <v/>
      </c>
      <c r="L427" s="52">
        <f>$Y$12*((B427)-$U$5)/$U$6+$Y$13</f>
        <v/>
      </c>
      <c r="M427" s="51">
        <f>1/(1+EXP(-L427))</f>
        <v/>
      </c>
      <c r="N427" s="52">
        <f>$Z$12*((B427)-$U$5)/$U$6+$Z$13</f>
        <v/>
      </c>
      <c r="O427" s="51">
        <f>1/(1+EXP(-N427))</f>
        <v/>
      </c>
      <c r="P427" s="52">
        <f>$AA$12*((B427)-$U$5)/$U$6+$AA$13</f>
        <v/>
      </c>
      <c r="Q427" s="51">
        <f>1/(1+EXP(-P427))</f>
        <v/>
      </c>
      <c r="R427" s="52">
        <f>$AB$12*((B427)-$U$5)/$U$6+$AB$13</f>
        <v/>
      </c>
      <c r="S427" s="51">
        <f>1/(1+EXP(-R427))</f>
        <v/>
      </c>
      <c r="AI427" s="48">
        <f>'4_Seq_Features'!A425</f>
        <v/>
      </c>
      <c r="AJ427" s="55">
        <f>'4_Seq_Features'!G425</f>
        <v/>
      </c>
      <c r="AK427" s="55">
        <f>'4_Seq_Features'!H425</f>
        <v/>
      </c>
      <c r="AL427" s="48">
        <f>'4_Seq_Features'!E425</f>
        <v/>
      </c>
      <c r="AM427" s="52">
        <f>$BD$14*((AJ427)-$BD$5)/$BD$6+$BD$15*((AK427)-$BD$7)/$BD$8+$BD$16</f>
        <v/>
      </c>
      <c r="AN427" s="51">
        <f>1/(1+EXP(-AM427))</f>
        <v/>
      </c>
      <c r="AO427" s="52">
        <f>$BE$14*((AJ427)-$BD$5)/$BD$6+$BE$15*((AK427)-$BD$7)/$BD$8+$BE$16</f>
        <v/>
      </c>
      <c r="AP427" s="51">
        <f>1/(1+EXP(-AO427))</f>
        <v/>
      </c>
      <c r="AQ427" s="52">
        <f>$BF$14*((AJ427)-$BD$5)/$BD$6+$BF$15*((AK427)-$BD$7)/$BD$8+$BF$16</f>
        <v/>
      </c>
      <c r="AR427" s="51">
        <f>1/(1+EXP(-AQ427))</f>
        <v/>
      </c>
      <c r="AS427" s="52">
        <f>$BG$14*((AJ427)-$BD$5)/$BD$6+$BG$15*((AK427)-$BD$7)/$BD$8+$BG$16</f>
        <v/>
      </c>
      <c r="AT427" s="51">
        <f>1/(1+EXP(-AS427))</f>
        <v/>
      </c>
      <c r="AU427" s="52">
        <f>$BH$14*((AJ427)-$BD$5)/$BD$6+$BH$15*((AK427)-$BD$7)/$BD$8+$BH$16</f>
        <v/>
      </c>
      <c r="AV427" s="51">
        <f>1/(1+EXP(-AU427))</f>
        <v/>
      </c>
      <c r="AW427" s="52">
        <f>$BI$14*((AJ427)-$BD$5)/$BD$6+$BI$15*((AK427)-$BD$7)/$BD$8+$BI$16</f>
        <v/>
      </c>
      <c r="AX427" s="51">
        <f>1/(1+EXP(-AW427))</f>
        <v/>
      </c>
      <c r="AY427" s="52">
        <f>$BJ$14*((AJ427)-$BD$5)/$BD$6+$BJ$15*((AK427)-$BD$7)/$BD$8+$BJ$16</f>
        <v/>
      </c>
      <c r="AZ427" s="51">
        <f>1/(1+EXP(-AY427))</f>
        <v/>
      </c>
      <c r="BA427" s="52">
        <f>$BK$14*((AJ427)-$BD$5)/$BD$6+$BK$15*((AK427)-$BD$7)/$BD$8+$BK$16</f>
        <v/>
      </c>
      <c r="BB427" s="51">
        <f>1/(1+EXP(-BA427))</f>
        <v/>
      </c>
    </row>
    <row r="428" ht="15" customHeight="1" s="35">
      <c r="A428" s="48">
        <f>'4_Seq_Features'!A426</f>
        <v/>
      </c>
      <c r="B428" s="55">
        <f>'4_Seq_Features'!F426</f>
        <v/>
      </c>
      <c r="C428" s="48">
        <f>'4_Seq_Features'!E426</f>
        <v/>
      </c>
      <c r="D428" s="52">
        <f>$U$12*((B428)-$U$5)/$U$6+$U$13</f>
        <v/>
      </c>
      <c r="E428" s="51">
        <f>1/(1+EXP(-D428))</f>
        <v/>
      </c>
      <c r="F428" s="52">
        <f>$V$12*((B428)-$U$5)/$U$6+$V$13</f>
        <v/>
      </c>
      <c r="G428" s="51">
        <f>1/(1+EXP(-F428))</f>
        <v/>
      </c>
      <c r="H428" s="52">
        <f>$W$12*((B428)-$U$5)/$U$6+$W$13</f>
        <v/>
      </c>
      <c r="I428" s="51">
        <f>1/(1+EXP(-H428))</f>
        <v/>
      </c>
      <c r="J428" s="52">
        <f>$X$12*((B428)-$U$5)/$U$6+$X$13</f>
        <v/>
      </c>
      <c r="K428" s="51">
        <f>1/(1+EXP(-J428))</f>
        <v/>
      </c>
      <c r="L428" s="52">
        <f>$Y$12*((B428)-$U$5)/$U$6+$Y$13</f>
        <v/>
      </c>
      <c r="M428" s="51">
        <f>1/(1+EXP(-L428))</f>
        <v/>
      </c>
      <c r="N428" s="52">
        <f>$Z$12*((B428)-$U$5)/$U$6+$Z$13</f>
        <v/>
      </c>
      <c r="O428" s="51">
        <f>1/(1+EXP(-N428))</f>
        <v/>
      </c>
      <c r="P428" s="52">
        <f>$AA$12*((B428)-$U$5)/$U$6+$AA$13</f>
        <v/>
      </c>
      <c r="Q428" s="51">
        <f>1/(1+EXP(-P428))</f>
        <v/>
      </c>
      <c r="R428" s="52">
        <f>$AB$12*((B428)-$U$5)/$U$6+$AB$13</f>
        <v/>
      </c>
      <c r="S428" s="51">
        <f>1/(1+EXP(-R428))</f>
        <v/>
      </c>
      <c r="AI428" s="48">
        <f>'4_Seq_Features'!A426</f>
        <v/>
      </c>
      <c r="AJ428" s="55">
        <f>'4_Seq_Features'!G426</f>
        <v/>
      </c>
      <c r="AK428" s="55">
        <f>'4_Seq_Features'!H426</f>
        <v/>
      </c>
      <c r="AL428" s="48">
        <f>'4_Seq_Features'!E426</f>
        <v/>
      </c>
      <c r="AM428" s="52">
        <f>$BD$14*((AJ428)-$BD$5)/$BD$6+$BD$15*((AK428)-$BD$7)/$BD$8+$BD$16</f>
        <v/>
      </c>
      <c r="AN428" s="51">
        <f>1/(1+EXP(-AM428))</f>
        <v/>
      </c>
      <c r="AO428" s="52">
        <f>$BE$14*((AJ428)-$BD$5)/$BD$6+$BE$15*((AK428)-$BD$7)/$BD$8+$BE$16</f>
        <v/>
      </c>
      <c r="AP428" s="51">
        <f>1/(1+EXP(-AO428))</f>
        <v/>
      </c>
      <c r="AQ428" s="52">
        <f>$BF$14*((AJ428)-$BD$5)/$BD$6+$BF$15*((AK428)-$BD$7)/$BD$8+$BF$16</f>
        <v/>
      </c>
      <c r="AR428" s="51">
        <f>1/(1+EXP(-AQ428))</f>
        <v/>
      </c>
      <c r="AS428" s="52">
        <f>$BG$14*((AJ428)-$BD$5)/$BD$6+$BG$15*((AK428)-$BD$7)/$BD$8+$BG$16</f>
        <v/>
      </c>
      <c r="AT428" s="51">
        <f>1/(1+EXP(-AS428))</f>
        <v/>
      </c>
      <c r="AU428" s="52">
        <f>$BH$14*((AJ428)-$BD$5)/$BD$6+$BH$15*((AK428)-$BD$7)/$BD$8+$BH$16</f>
        <v/>
      </c>
      <c r="AV428" s="51">
        <f>1/(1+EXP(-AU428))</f>
        <v/>
      </c>
      <c r="AW428" s="52">
        <f>$BI$14*((AJ428)-$BD$5)/$BD$6+$BI$15*((AK428)-$BD$7)/$BD$8+$BI$16</f>
        <v/>
      </c>
      <c r="AX428" s="51">
        <f>1/(1+EXP(-AW428))</f>
        <v/>
      </c>
      <c r="AY428" s="52">
        <f>$BJ$14*((AJ428)-$BD$5)/$BD$6+$BJ$15*((AK428)-$BD$7)/$BD$8+$BJ$16</f>
        <v/>
      </c>
      <c r="AZ428" s="51">
        <f>1/(1+EXP(-AY428))</f>
        <v/>
      </c>
      <c r="BA428" s="52">
        <f>$BK$14*((AJ428)-$BD$5)/$BD$6+$BK$15*((AK428)-$BD$7)/$BD$8+$BK$16</f>
        <v/>
      </c>
      <c r="BB428" s="51">
        <f>1/(1+EXP(-BA428))</f>
        <v/>
      </c>
    </row>
    <row r="429" ht="15" customHeight="1" s="35">
      <c r="A429" s="48">
        <f>'4_Seq_Features'!A427</f>
        <v/>
      </c>
      <c r="B429" s="55">
        <f>'4_Seq_Features'!F427</f>
        <v/>
      </c>
      <c r="C429" s="48">
        <f>'4_Seq_Features'!E427</f>
        <v/>
      </c>
      <c r="D429" s="52">
        <f>$U$12*((B429)-$U$5)/$U$6+$U$13</f>
        <v/>
      </c>
      <c r="E429" s="51">
        <f>1/(1+EXP(-D429))</f>
        <v/>
      </c>
      <c r="F429" s="52">
        <f>$V$12*((B429)-$U$5)/$U$6+$V$13</f>
        <v/>
      </c>
      <c r="G429" s="51">
        <f>1/(1+EXP(-F429))</f>
        <v/>
      </c>
      <c r="H429" s="52">
        <f>$W$12*((B429)-$U$5)/$U$6+$W$13</f>
        <v/>
      </c>
      <c r="I429" s="51">
        <f>1/(1+EXP(-H429))</f>
        <v/>
      </c>
      <c r="J429" s="52">
        <f>$X$12*((B429)-$U$5)/$U$6+$X$13</f>
        <v/>
      </c>
      <c r="K429" s="51">
        <f>1/(1+EXP(-J429))</f>
        <v/>
      </c>
      <c r="L429" s="52">
        <f>$Y$12*((B429)-$U$5)/$U$6+$Y$13</f>
        <v/>
      </c>
      <c r="M429" s="51">
        <f>1/(1+EXP(-L429))</f>
        <v/>
      </c>
      <c r="N429" s="52">
        <f>$Z$12*((B429)-$U$5)/$U$6+$Z$13</f>
        <v/>
      </c>
      <c r="O429" s="51">
        <f>1/(1+EXP(-N429))</f>
        <v/>
      </c>
      <c r="P429" s="52">
        <f>$AA$12*((B429)-$U$5)/$U$6+$AA$13</f>
        <v/>
      </c>
      <c r="Q429" s="51">
        <f>1/(1+EXP(-P429))</f>
        <v/>
      </c>
      <c r="R429" s="52">
        <f>$AB$12*((B429)-$U$5)/$U$6+$AB$13</f>
        <v/>
      </c>
      <c r="S429" s="51">
        <f>1/(1+EXP(-R429))</f>
        <v/>
      </c>
      <c r="AI429" s="48">
        <f>'4_Seq_Features'!A427</f>
        <v/>
      </c>
      <c r="AJ429" s="55">
        <f>'4_Seq_Features'!G427</f>
        <v/>
      </c>
      <c r="AK429" s="55">
        <f>'4_Seq_Features'!H427</f>
        <v/>
      </c>
      <c r="AL429" s="48">
        <f>'4_Seq_Features'!E427</f>
        <v/>
      </c>
      <c r="AM429" s="52">
        <f>$BD$14*((AJ429)-$BD$5)/$BD$6+$BD$15*((AK429)-$BD$7)/$BD$8+$BD$16</f>
        <v/>
      </c>
      <c r="AN429" s="51">
        <f>1/(1+EXP(-AM429))</f>
        <v/>
      </c>
      <c r="AO429" s="52">
        <f>$BE$14*((AJ429)-$BD$5)/$BD$6+$BE$15*((AK429)-$BD$7)/$BD$8+$BE$16</f>
        <v/>
      </c>
      <c r="AP429" s="51">
        <f>1/(1+EXP(-AO429))</f>
        <v/>
      </c>
      <c r="AQ429" s="52">
        <f>$BF$14*((AJ429)-$BD$5)/$BD$6+$BF$15*((AK429)-$BD$7)/$BD$8+$BF$16</f>
        <v/>
      </c>
      <c r="AR429" s="51">
        <f>1/(1+EXP(-AQ429))</f>
        <v/>
      </c>
      <c r="AS429" s="52">
        <f>$BG$14*((AJ429)-$BD$5)/$BD$6+$BG$15*((AK429)-$BD$7)/$BD$8+$BG$16</f>
        <v/>
      </c>
      <c r="AT429" s="51">
        <f>1/(1+EXP(-AS429))</f>
        <v/>
      </c>
      <c r="AU429" s="52">
        <f>$BH$14*((AJ429)-$BD$5)/$BD$6+$BH$15*((AK429)-$BD$7)/$BD$8+$BH$16</f>
        <v/>
      </c>
      <c r="AV429" s="51">
        <f>1/(1+EXP(-AU429))</f>
        <v/>
      </c>
      <c r="AW429" s="52">
        <f>$BI$14*((AJ429)-$BD$5)/$BD$6+$BI$15*((AK429)-$BD$7)/$BD$8+$BI$16</f>
        <v/>
      </c>
      <c r="AX429" s="51">
        <f>1/(1+EXP(-AW429))</f>
        <v/>
      </c>
      <c r="AY429" s="52">
        <f>$BJ$14*((AJ429)-$BD$5)/$BD$6+$BJ$15*((AK429)-$BD$7)/$BD$8+$BJ$16</f>
        <v/>
      </c>
      <c r="AZ429" s="51">
        <f>1/(1+EXP(-AY429))</f>
        <v/>
      </c>
      <c r="BA429" s="52">
        <f>$BK$14*((AJ429)-$BD$5)/$BD$6+$BK$15*((AK429)-$BD$7)/$BD$8+$BK$16</f>
        <v/>
      </c>
      <c r="BB429" s="51">
        <f>1/(1+EXP(-BA429))</f>
        <v/>
      </c>
    </row>
    <row r="430" ht="15" customHeight="1" s="35">
      <c r="A430" s="48">
        <f>'4_Seq_Features'!A428</f>
        <v/>
      </c>
      <c r="B430" s="55">
        <f>'4_Seq_Features'!F428</f>
        <v/>
      </c>
      <c r="C430" s="48">
        <f>'4_Seq_Features'!E428</f>
        <v/>
      </c>
      <c r="D430" s="52">
        <f>$U$12*((B430)-$U$5)/$U$6+$U$13</f>
        <v/>
      </c>
      <c r="E430" s="51">
        <f>1/(1+EXP(-D430))</f>
        <v/>
      </c>
      <c r="F430" s="52">
        <f>$V$12*((B430)-$U$5)/$U$6+$V$13</f>
        <v/>
      </c>
      <c r="G430" s="51">
        <f>1/(1+EXP(-F430))</f>
        <v/>
      </c>
      <c r="H430" s="52">
        <f>$W$12*((B430)-$U$5)/$U$6+$W$13</f>
        <v/>
      </c>
      <c r="I430" s="51">
        <f>1/(1+EXP(-H430))</f>
        <v/>
      </c>
      <c r="J430" s="52">
        <f>$X$12*((B430)-$U$5)/$U$6+$X$13</f>
        <v/>
      </c>
      <c r="K430" s="51">
        <f>1/(1+EXP(-J430))</f>
        <v/>
      </c>
      <c r="L430" s="52">
        <f>$Y$12*((B430)-$U$5)/$U$6+$Y$13</f>
        <v/>
      </c>
      <c r="M430" s="51">
        <f>1/(1+EXP(-L430))</f>
        <v/>
      </c>
      <c r="N430" s="52">
        <f>$Z$12*((B430)-$U$5)/$U$6+$Z$13</f>
        <v/>
      </c>
      <c r="O430" s="51">
        <f>1/(1+EXP(-N430))</f>
        <v/>
      </c>
      <c r="P430" s="52">
        <f>$AA$12*((B430)-$U$5)/$U$6+$AA$13</f>
        <v/>
      </c>
      <c r="Q430" s="51">
        <f>1/(1+EXP(-P430))</f>
        <v/>
      </c>
      <c r="R430" s="52">
        <f>$AB$12*((B430)-$U$5)/$U$6+$AB$13</f>
        <v/>
      </c>
      <c r="S430" s="51">
        <f>1/(1+EXP(-R430))</f>
        <v/>
      </c>
      <c r="AI430" s="48">
        <f>'4_Seq_Features'!A428</f>
        <v/>
      </c>
      <c r="AJ430" s="55">
        <f>'4_Seq_Features'!G428</f>
        <v/>
      </c>
      <c r="AK430" s="55">
        <f>'4_Seq_Features'!H428</f>
        <v/>
      </c>
      <c r="AL430" s="48">
        <f>'4_Seq_Features'!E428</f>
        <v/>
      </c>
      <c r="AM430" s="52">
        <f>$BD$14*((AJ430)-$BD$5)/$BD$6+$BD$15*((AK430)-$BD$7)/$BD$8+$BD$16</f>
        <v/>
      </c>
      <c r="AN430" s="51">
        <f>1/(1+EXP(-AM430))</f>
        <v/>
      </c>
      <c r="AO430" s="52">
        <f>$BE$14*((AJ430)-$BD$5)/$BD$6+$BE$15*((AK430)-$BD$7)/$BD$8+$BE$16</f>
        <v/>
      </c>
      <c r="AP430" s="51">
        <f>1/(1+EXP(-AO430))</f>
        <v/>
      </c>
      <c r="AQ430" s="52">
        <f>$BF$14*((AJ430)-$BD$5)/$BD$6+$BF$15*((AK430)-$BD$7)/$BD$8+$BF$16</f>
        <v/>
      </c>
      <c r="AR430" s="51">
        <f>1/(1+EXP(-AQ430))</f>
        <v/>
      </c>
      <c r="AS430" s="52">
        <f>$BG$14*((AJ430)-$BD$5)/$BD$6+$BG$15*((AK430)-$BD$7)/$BD$8+$BG$16</f>
        <v/>
      </c>
      <c r="AT430" s="51">
        <f>1/(1+EXP(-AS430))</f>
        <v/>
      </c>
      <c r="AU430" s="52">
        <f>$BH$14*((AJ430)-$BD$5)/$BD$6+$BH$15*((AK430)-$BD$7)/$BD$8+$BH$16</f>
        <v/>
      </c>
      <c r="AV430" s="51">
        <f>1/(1+EXP(-AU430))</f>
        <v/>
      </c>
      <c r="AW430" s="52">
        <f>$BI$14*((AJ430)-$BD$5)/$BD$6+$BI$15*((AK430)-$BD$7)/$BD$8+$BI$16</f>
        <v/>
      </c>
      <c r="AX430" s="51">
        <f>1/(1+EXP(-AW430))</f>
        <v/>
      </c>
      <c r="AY430" s="52">
        <f>$BJ$14*((AJ430)-$BD$5)/$BD$6+$BJ$15*((AK430)-$BD$7)/$BD$8+$BJ$16</f>
        <v/>
      </c>
      <c r="AZ430" s="51">
        <f>1/(1+EXP(-AY430))</f>
        <v/>
      </c>
      <c r="BA430" s="52">
        <f>$BK$14*((AJ430)-$BD$5)/$BD$6+$BK$15*((AK430)-$BD$7)/$BD$8+$BK$16</f>
        <v/>
      </c>
      <c r="BB430" s="51">
        <f>1/(1+EXP(-BA430))</f>
        <v/>
      </c>
    </row>
    <row r="431" ht="15" customHeight="1" s="35">
      <c r="A431" s="48">
        <f>'4_Seq_Features'!A429</f>
        <v/>
      </c>
      <c r="B431" s="55">
        <f>'4_Seq_Features'!F429</f>
        <v/>
      </c>
      <c r="C431" s="48">
        <f>'4_Seq_Features'!E429</f>
        <v/>
      </c>
      <c r="D431" s="52">
        <f>$U$12*((B431)-$U$5)/$U$6+$U$13</f>
        <v/>
      </c>
      <c r="E431" s="51">
        <f>1/(1+EXP(-D431))</f>
        <v/>
      </c>
      <c r="F431" s="52">
        <f>$V$12*((B431)-$U$5)/$U$6+$V$13</f>
        <v/>
      </c>
      <c r="G431" s="51">
        <f>1/(1+EXP(-F431))</f>
        <v/>
      </c>
      <c r="H431" s="52">
        <f>$W$12*((B431)-$U$5)/$U$6+$W$13</f>
        <v/>
      </c>
      <c r="I431" s="51">
        <f>1/(1+EXP(-H431))</f>
        <v/>
      </c>
      <c r="J431" s="52">
        <f>$X$12*((B431)-$U$5)/$U$6+$X$13</f>
        <v/>
      </c>
      <c r="K431" s="51">
        <f>1/(1+EXP(-J431))</f>
        <v/>
      </c>
      <c r="L431" s="52">
        <f>$Y$12*((B431)-$U$5)/$U$6+$Y$13</f>
        <v/>
      </c>
      <c r="M431" s="51">
        <f>1/(1+EXP(-L431))</f>
        <v/>
      </c>
      <c r="N431" s="52">
        <f>$Z$12*((B431)-$U$5)/$U$6+$Z$13</f>
        <v/>
      </c>
      <c r="O431" s="51">
        <f>1/(1+EXP(-N431))</f>
        <v/>
      </c>
      <c r="P431" s="52">
        <f>$AA$12*((B431)-$U$5)/$U$6+$AA$13</f>
        <v/>
      </c>
      <c r="Q431" s="51">
        <f>1/(1+EXP(-P431))</f>
        <v/>
      </c>
      <c r="R431" s="52">
        <f>$AB$12*((B431)-$U$5)/$U$6+$AB$13</f>
        <v/>
      </c>
      <c r="S431" s="51">
        <f>1/(1+EXP(-R431))</f>
        <v/>
      </c>
      <c r="AI431" s="48">
        <f>'4_Seq_Features'!A429</f>
        <v/>
      </c>
      <c r="AJ431" s="55">
        <f>'4_Seq_Features'!G429</f>
        <v/>
      </c>
      <c r="AK431" s="55">
        <f>'4_Seq_Features'!H429</f>
        <v/>
      </c>
      <c r="AL431" s="48">
        <f>'4_Seq_Features'!E429</f>
        <v/>
      </c>
      <c r="AM431" s="52">
        <f>$BD$14*((AJ431)-$BD$5)/$BD$6+$BD$15*((AK431)-$BD$7)/$BD$8+$BD$16</f>
        <v/>
      </c>
      <c r="AN431" s="51">
        <f>1/(1+EXP(-AM431))</f>
        <v/>
      </c>
      <c r="AO431" s="52">
        <f>$BE$14*((AJ431)-$BD$5)/$BD$6+$BE$15*((AK431)-$BD$7)/$BD$8+$BE$16</f>
        <v/>
      </c>
      <c r="AP431" s="51">
        <f>1/(1+EXP(-AO431))</f>
        <v/>
      </c>
      <c r="AQ431" s="52">
        <f>$BF$14*((AJ431)-$BD$5)/$BD$6+$BF$15*((AK431)-$BD$7)/$BD$8+$BF$16</f>
        <v/>
      </c>
      <c r="AR431" s="51">
        <f>1/(1+EXP(-AQ431))</f>
        <v/>
      </c>
      <c r="AS431" s="52">
        <f>$BG$14*((AJ431)-$BD$5)/$BD$6+$BG$15*((AK431)-$BD$7)/$BD$8+$BG$16</f>
        <v/>
      </c>
      <c r="AT431" s="51">
        <f>1/(1+EXP(-AS431))</f>
        <v/>
      </c>
      <c r="AU431" s="52">
        <f>$BH$14*((AJ431)-$BD$5)/$BD$6+$BH$15*((AK431)-$BD$7)/$BD$8+$BH$16</f>
        <v/>
      </c>
      <c r="AV431" s="51">
        <f>1/(1+EXP(-AU431))</f>
        <v/>
      </c>
      <c r="AW431" s="52">
        <f>$BI$14*((AJ431)-$BD$5)/$BD$6+$BI$15*((AK431)-$BD$7)/$BD$8+$BI$16</f>
        <v/>
      </c>
      <c r="AX431" s="51">
        <f>1/(1+EXP(-AW431))</f>
        <v/>
      </c>
      <c r="AY431" s="52">
        <f>$BJ$14*((AJ431)-$BD$5)/$BD$6+$BJ$15*((AK431)-$BD$7)/$BD$8+$BJ$16</f>
        <v/>
      </c>
      <c r="AZ431" s="51">
        <f>1/(1+EXP(-AY431))</f>
        <v/>
      </c>
      <c r="BA431" s="52">
        <f>$BK$14*((AJ431)-$BD$5)/$BD$6+$BK$15*((AK431)-$BD$7)/$BD$8+$BK$16</f>
        <v/>
      </c>
      <c r="BB431" s="51">
        <f>1/(1+EXP(-BA431))</f>
        <v/>
      </c>
    </row>
    <row r="432" ht="15" customHeight="1" s="35">
      <c r="A432" s="48">
        <f>'4_Seq_Features'!A430</f>
        <v/>
      </c>
      <c r="B432" s="55">
        <f>'4_Seq_Features'!F430</f>
        <v/>
      </c>
      <c r="C432" s="48">
        <f>'4_Seq_Features'!E430</f>
        <v/>
      </c>
      <c r="D432" s="52">
        <f>$U$12*((B432)-$U$5)/$U$6+$U$13</f>
        <v/>
      </c>
      <c r="E432" s="51">
        <f>1/(1+EXP(-D432))</f>
        <v/>
      </c>
      <c r="F432" s="52">
        <f>$V$12*((B432)-$U$5)/$U$6+$V$13</f>
        <v/>
      </c>
      <c r="G432" s="51">
        <f>1/(1+EXP(-F432))</f>
        <v/>
      </c>
      <c r="H432" s="52">
        <f>$W$12*((B432)-$U$5)/$U$6+$W$13</f>
        <v/>
      </c>
      <c r="I432" s="51">
        <f>1/(1+EXP(-H432))</f>
        <v/>
      </c>
      <c r="J432" s="52">
        <f>$X$12*((B432)-$U$5)/$U$6+$X$13</f>
        <v/>
      </c>
      <c r="K432" s="51">
        <f>1/(1+EXP(-J432))</f>
        <v/>
      </c>
      <c r="L432" s="52">
        <f>$Y$12*((B432)-$U$5)/$U$6+$Y$13</f>
        <v/>
      </c>
      <c r="M432" s="51">
        <f>1/(1+EXP(-L432))</f>
        <v/>
      </c>
      <c r="N432" s="52">
        <f>$Z$12*((B432)-$U$5)/$U$6+$Z$13</f>
        <v/>
      </c>
      <c r="O432" s="51">
        <f>1/(1+EXP(-N432))</f>
        <v/>
      </c>
      <c r="P432" s="52">
        <f>$AA$12*((B432)-$U$5)/$U$6+$AA$13</f>
        <v/>
      </c>
      <c r="Q432" s="51">
        <f>1/(1+EXP(-P432))</f>
        <v/>
      </c>
      <c r="R432" s="52">
        <f>$AB$12*((B432)-$U$5)/$U$6+$AB$13</f>
        <v/>
      </c>
      <c r="S432" s="51">
        <f>1/(1+EXP(-R432))</f>
        <v/>
      </c>
      <c r="AI432" s="48">
        <f>'4_Seq_Features'!A430</f>
        <v/>
      </c>
      <c r="AJ432" s="55">
        <f>'4_Seq_Features'!G430</f>
        <v/>
      </c>
      <c r="AK432" s="55">
        <f>'4_Seq_Features'!H430</f>
        <v/>
      </c>
      <c r="AL432" s="48">
        <f>'4_Seq_Features'!E430</f>
        <v/>
      </c>
      <c r="AM432" s="52">
        <f>$BD$14*((AJ432)-$BD$5)/$BD$6+$BD$15*((AK432)-$BD$7)/$BD$8+$BD$16</f>
        <v/>
      </c>
      <c r="AN432" s="51">
        <f>1/(1+EXP(-AM432))</f>
        <v/>
      </c>
      <c r="AO432" s="52">
        <f>$BE$14*((AJ432)-$BD$5)/$BD$6+$BE$15*((AK432)-$BD$7)/$BD$8+$BE$16</f>
        <v/>
      </c>
      <c r="AP432" s="51">
        <f>1/(1+EXP(-AO432))</f>
        <v/>
      </c>
      <c r="AQ432" s="52">
        <f>$BF$14*((AJ432)-$BD$5)/$BD$6+$BF$15*((AK432)-$BD$7)/$BD$8+$BF$16</f>
        <v/>
      </c>
      <c r="AR432" s="51">
        <f>1/(1+EXP(-AQ432))</f>
        <v/>
      </c>
      <c r="AS432" s="52">
        <f>$BG$14*((AJ432)-$BD$5)/$BD$6+$BG$15*((AK432)-$BD$7)/$BD$8+$BG$16</f>
        <v/>
      </c>
      <c r="AT432" s="51">
        <f>1/(1+EXP(-AS432))</f>
        <v/>
      </c>
      <c r="AU432" s="52">
        <f>$BH$14*((AJ432)-$BD$5)/$BD$6+$BH$15*((AK432)-$BD$7)/$BD$8+$BH$16</f>
        <v/>
      </c>
      <c r="AV432" s="51">
        <f>1/(1+EXP(-AU432))</f>
        <v/>
      </c>
      <c r="AW432" s="52">
        <f>$BI$14*((AJ432)-$BD$5)/$BD$6+$BI$15*((AK432)-$BD$7)/$BD$8+$BI$16</f>
        <v/>
      </c>
      <c r="AX432" s="51">
        <f>1/(1+EXP(-AW432))</f>
        <v/>
      </c>
      <c r="AY432" s="52">
        <f>$BJ$14*((AJ432)-$BD$5)/$BD$6+$BJ$15*((AK432)-$BD$7)/$BD$8+$BJ$16</f>
        <v/>
      </c>
      <c r="AZ432" s="51">
        <f>1/(1+EXP(-AY432))</f>
        <v/>
      </c>
      <c r="BA432" s="52">
        <f>$BK$14*((AJ432)-$BD$5)/$BD$6+$BK$15*((AK432)-$BD$7)/$BD$8+$BK$16</f>
        <v/>
      </c>
      <c r="BB432" s="51">
        <f>1/(1+EXP(-BA432))</f>
        <v/>
      </c>
    </row>
    <row r="433" ht="15" customHeight="1" s="35">
      <c r="A433" s="48">
        <f>'4_Seq_Features'!A431</f>
        <v/>
      </c>
      <c r="B433" s="55">
        <f>'4_Seq_Features'!F431</f>
        <v/>
      </c>
      <c r="C433" s="48">
        <f>'4_Seq_Features'!E431</f>
        <v/>
      </c>
      <c r="D433" s="52">
        <f>$U$12*((B433)-$U$5)/$U$6+$U$13</f>
        <v/>
      </c>
      <c r="E433" s="51">
        <f>1/(1+EXP(-D433))</f>
        <v/>
      </c>
      <c r="F433" s="52">
        <f>$V$12*((B433)-$U$5)/$U$6+$V$13</f>
        <v/>
      </c>
      <c r="G433" s="51">
        <f>1/(1+EXP(-F433))</f>
        <v/>
      </c>
      <c r="H433" s="52">
        <f>$W$12*((B433)-$U$5)/$U$6+$W$13</f>
        <v/>
      </c>
      <c r="I433" s="51">
        <f>1/(1+EXP(-H433))</f>
        <v/>
      </c>
      <c r="J433" s="52">
        <f>$X$12*((B433)-$U$5)/$U$6+$X$13</f>
        <v/>
      </c>
      <c r="K433" s="51">
        <f>1/(1+EXP(-J433))</f>
        <v/>
      </c>
      <c r="L433" s="52">
        <f>$Y$12*((B433)-$U$5)/$U$6+$Y$13</f>
        <v/>
      </c>
      <c r="M433" s="51">
        <f>1/(1+EXP(-L433))</f>
        <v/>
      </c>
      <c r="N433" s="52">
        <f>$Z$12*((B433)-$U$5)/$U$6+$Z$13</f>
        <v/>
      </c>
      <c r="O433" s="51">
        <f>1/(1+EXP(-N433))</f>
        <v/>
      </c>
      <c r="P433" s="52">
        <f>$AA$12*((B433)-$U$5)/$U$6+$AA$13</f>
        <v/>
      </c>
      <c r="Q433" s="51">
        <f>1/(1+EXP(-P433))</f>
        <v/>
      </c>
      <c r="R433" s="52">
        <f>$AB$12*((B433)-$U$5)/$U$6+$AB$13</f>
        <v/>
      </c>
      <c r="S433" s="51">
        <f>1/(1+EXP(-R433))</f>
        <v/>
      </c>
      <c r="AI433" s="48">
        <f>'4_Seq_Features'!A431</f>
        <v/>
      </c>
      <c r="AJ433" s="55">
        <f>'4_Seq_Features'!G431</f>
        <v/>
      </c>
      <c r="AK433" s="55">
        <f>'4_Seq_Features'!H431</f>
        <v/>
      </c>
      <c r="AL433" s="48">
        <f>'4_Seq_Features'!E431</f>
        <v/>
      </c>
      <c r="AM433" s="52">
        <f>$BD$14*((AJ433)-$BD$5)/$BD$6+$BD$15*((AK433)-$BD$7)/$BD$8+$BD$16</f>
        <v/>
      </c>
      <c r="AN433" s="51">
        <f>1/(1+EXP(-AM433))</f>
        <v/>
      </c>
      <c r="AO433" s="52">
        <f>$BE$14*((AJ433)-$BD$5)/$BD$6+$BE$15*((AK433)-$BD$7)/$BD$8+$BE$16</f>
        <v/>
      </c>
      <c r="AP433" s="51">
        <f>1/(1+EXP(-AO433))</f>
        <v/>
      </c>
      <c r="AQ433" s="52">
        <f>$BF$14*((AJ433)-$BD$5)/$BD$6+$BF$15*((AK433)-$BD$7)/$BD$8+$BF$16</f>
        <v/>
      </c>
      <c r="AR433" s="51">
        <f>1/(1+EXP(-AQ433))</f>
        <v/>
      </c>
      <c r="AS433" s="52">
        <f>$BG$14*((AJ433)-$BD$5)/$BD$6+$BG$15*((AK433)-$BD$7)/$BD$8+$BG$16</f>
        <v/>
      </c>
      <c r="AT433" s="51">
        <f>1/(1+EXP(-AS433))</f>
        <v/>
      </c>
      <c r="AU433" s="52">
        <f>$BH$14*((AJ433)-$BD$5)/$BD$6+$BH$15*((AK433)-$BD$7)/$BD$8+$BH$16</f>
        <v/>
      </c>
      <c r="AV433" s="51">
        <f>1/(1+EXP(-AU433))</f>
        <v/>
      </c>
      <c r="AW433" s="52">
        <f>$BI$14*((AJ433)-$BD$5)/$BD$6+$BI$15*((AK433)-$BD$7)/$BD$8+$BI$16</f>
        <v/>
      </c>
      <c r="AX433" s="51">
        <f>1/(1+EXP(-AW433))</f>
        <v/>
      </c>
      <c r="AY433" s="52">
        <f>$BJ$14*((AJ433)-$BD$5)/$BD$6+$BJ$15*((AK433)-$BD$7)/$BD$8+$BJ$16</f>
        <v/>
      </c>
      <c r="AZ433" s="51">
        <f>1/(1+EXP(-AY433))</f>
        <v/>
      </c>
      <c r="BA433" s="52">
        <f>$BK$14*((AJ433)-$BD$5)/$BD$6+$BK$15*((AK433)-$BD$7)/$BD$8+$BK$16</f>
        <v/>
      </c>
      <c r="BB433" s="51">
        <f>1/(1+EXP(-BA433))</f>
        <v/>
      </c>
    </row>
    <row r="434" ht="15" customHeight="1" s="35">
      <c r="A434" s="48">
        <f>'4_Seq_Features'!A432</f>
        <v/>
      </c>
      <c r="B434" s="55">
        <f>'4_Seq_Features'!F432</f>
        <v/>
      </c>
      <c r="C434" s="48">
        <f>'4_Seq_Features'!E432</f>
        <v/>
      </c>
      <c r="D434" s="52">
        <f>$U$12*((B434)-$U$5)/$U$6+$U$13</f>
        <v/>
      </c>
      <c r="E434" s="51">
        <f>1/(1+EXP(-D434))</f>
        <v/>
      </c>
      <c r="F434" s="52">
        <f>$V$12*((B434)-$U$5)/$U$6+$V$13</f>
        <v/>
      </c>
      <c r="G434" s="51">
        <f>1/(1+EXP(-F434))</f>
        <v/>
      </c>
      <c r="H434" s="52">
        <f>$W$12*((B434)-$U$5)/$U$6+$W$13</f>
        <v/>
      </c>
      <c r="I434" s="51">
        <f>1/(1+EXP(-H434))</f>
        <v/>
      </c>
      <c r="J434" s="52">
        <f>$X$12*((B434)-$U$5)/$U$6+$X$13</f>
        <v/>
      </c>
      <c r="K434" s="51">
        <f>1/(1+EXP(-J434))</f>
        <v/>
      </c>
      <c r="L434" s="52">
        <f>$Y$12*((B434)-$U$5)/$U$6+$Y$13</f>
        <v/>
      </c>
      <c r="M434" s="51">
        <f>1/(1+EXP(-L434))</f>
        <v/>
      </c>
      <c r="N434" s="52">
        <f>$Z$12*((B434)-$U$5)/$U$6+$Z$13</f>
        <v/>
      </c>
      <c r="O434" s="51">
        <f>1/(1+EXP(-N434))</f>
        <v/>
      </c>
      <c r="P434" s="52">
        <f>$AA$12*((B434)-$U$5)/$U$6+$AA$13</f>
        <v/>
      </c>
      <c r="Q434" s="51">
        <f>1/(1+EXP(-P434))</f>
        <v/>
      </c>
      <c r="R434" s="52">
        <f>$AB$12*((B434)-$U$5)/$U$6+$AB$13</f>
        <v/>
      </c>
      <c r="S434" s="51">
        <f>1/(1+EXP(-R434))</f>
        <v/>
      </c>
      <c r="AI434" s="48">
        <f>'4_Seq_Features'!A432</f>
        <v/>
      </c>
      <c r="AJ434" s="55">
        <f>'4_Seq_Features'!G432</f>
        <v/>
      </c>
      <c r="AK434" s="55">
        <f>'4_Seq_Features'!H432</f>
        <v/>
      </c>
      <c r="AL434" s="48">
        <f>'4_Seq_Features'!E432</f>
        <v/>
      </c>
      <c r="AM434" s="52">
        <f>$BD$14*((AJ434)-$BD$5)/$BD$6+$BD$15*((AK434)-$BD$7)/$BD$8+$BD$16</f>
        <v/>
      </c>
      <c r="AN434" s="51">
        <f>1/(1+EXP(-AM434))</f>
        <v/>
      </c>
      <c r="AO434" s="52">
        <f>$BE$14*((AJ434)-$BD$5)/$BD$6+$BE$15*((AK434)-$BD$7)/$BD$8+$BE$16</f>
        <v/>
      </c>
      <c r="AP434" s="51">
        <f>1/(1+EXP(-AO434))</f>
        <v/>
      </c>
      <c r="AQ434" s="52">
        <f>$BF$14*((AJ434)-$BD$5)/$BD$6+$BF$15*((AK434)-$BD$7)/$BD$8+$BF$16</f>
        <v/>
      </c>
      <c r="AR434" s="51">
        <f>1/(1+EXP(-AQ434))</f>
        <v/>
      </c>
      <c r="AS434" s="52">
        <f>$BG$14*((AJ434)-$BD$5)/$BD$6+$BG$15*((AK434)-$BD$7)/$BD$8+$BG$16</f>
        <v/>
      </c>
      <c r="AT434" s="51">
        <f>1/(1+EXP(-AS434))</f>
        <v/>
      </c>
      <c r="AU434" s="52">
        <f>$BH$14*((AJ434)-$BD$5)/$BD$6+$BH$15*((AK434)-$BD$7)/$BD$8+$BH$16</f>
        <v/>
      </c>
      <c r="AV434" s="51">
        <f>1/(1+EXP(-AU434))</f>
        <v/>
      </c>
      <c r="AW434" s="52">
        <f>$BI$14*((AJ434)-$BD$5)/$BD$6+$BI$15*((AK434)-$BD$7)/$BD$8+$BI$16</f>
        <v/>
      </c>
      <c r="AX434" s="51">
        <f>1/(1+EXP(-AW434))</f>
        <v/>
      </c>
      <c r="AY434" s="52">
        <f>$BJ$14*((AJ434)-$BD$5)/$BD$6+$BJ$15*((AK434)-$BD$7)/$BD$8+$BJ$16</f>
        <v/>
      </c>
      <c r="AZ434" s="51">
        <f>1/(1+EXP(-AY434))</f>
        <v/>
      </c>
      <c r="BA434" s="52">
        <f>$BK$14*((AJ434)-$BD$5)/$BD$6+$BK$15*((AK434)-$BD$7)/$BD$8+$BK$16</f>
        <v/>
      </c>
      <c r="BB434" s="51">
        <f>1/(1+EXP(-BA434))</f>
        <v/>
      </c>
    </row>
    <row r="435" ht="15" customHeight="1" s="35">
      <c r="A435" s="48">
        <f>'4_Seq_Features'!A433</f>
        <v/>
      </c>
      <c r="B435" s="55">
        <f>'4_Seq_Features'!F433</f>
        <v/>
      </c>
      <c r="C435" s="48">
        <f>'4_Seq_Features'!E433</f>
        <v/>
      </c>
      <c r="D435" s="52">
        <f>$U$12*((B435)-$U$5)/$U$6+$U$13</f>
        <v/>
      </c>
      <c r="E435" s="51">
        <f>1/(1+EXP(-D435))</f>
        <v/>
      </c>
      <c r="F435" s="52">
        <f>$V$12*((B435)-$U$5)/$U$6+$V$13</f>
        <v/>
      </c>
      <c r="G435" s="51">
        <f>1/(1+EXP(-F435))</f>
        <v/>
      </c>
      <c r="H435" s="52">
        <f>$W$12*((B435)-$U$5)/$U$6+$W$13</f>
        <v/>
      </c>
      <c r="I435" s="51">
        <f>1/(1+EXP(-H435))</f>
        <v/>
      </c>
      <c r="J435" s="52">
        <f>$X$12*((B435)-$U$5)/$U$6+$X$13</f>
        <v/>
      </c>
      <c r="K435" s="51">
        <f>1/(1+EXP(-J435))</f>
        <v/>
      </c>
      <c r="L435" s="52">
        <f>$Y$12*((B435)-$U$5)/$U$6+$Y$13</f>
        <v/>
      </c>
      <c r="M435" s="51">
        <f>1/(1+EXP(-L435))</f>
        <v/>
      </c>
      <c r="N435" s="52">
        <f>$Z$12*((B435)-$U$5)/$U$6+$Z$13</f>
        <v/>
      </c>
      <c r="O435" s="51">
        <f>1/(1+EXP(-N435))</f>
        <v/>
      </c>
      <c r="P435" s="52">
        <f>$AA$12*((B435)-$U$5)/$U$6+$AA$13</f>
        <v/>
      </c>
      <c r="Q435" s="51">
        <f>1/(1+EXP(-P435))</f>
        <v/>
      </c>
      <c r="R435" s="52">
        <f>$AB$12*((B435)-$U$5)/$U$6+$AB$13</f>
        <v/>
      </c>
      <c r="S435" s="51">
        <f>1/(1+EXP(-R435))</f>
        <v/>
      </c>
      <c r="AI435" s="48">
        <f>'4_Seq_Features'!A433</f>
        <v/>
      </c>
      <c r="AJ435" s="55">
        <f>'4_Seq_Features'!G433</f>
        <v/>
      </c>
      <c r="AK435" s="55">
        <f>'4_Seq_Features'!H433</f>
        <v/>
      </c>
      <c r="AL435" s="48">
        <f>'4_Seq_Features'!E433</f>
        <v/>
      </c>
      <c r="AM435" s="52">
        <f>$BD$14*((AJ435)-$BD$5)/$BD$6+$BD$15*((AK435)-$BD$7)/$BD$8+$BD$16</f>
        <v/>
      </c>
      <c r="AN435" s="51">
        <f>1/(1+EXP(-AM435))</f>
        <v/>
      </c>
      <c r="AO435" s="52">
        <f>$BE$14*((AJ435)-$BD$5)/$BD$6+$BE$15*((AK435)-$BD$7)/$BD$8+$BE$16</f>
        <v/>
      </c>
      <c r="AP435" s="51">
        <f>1/(1+EXP(-AO435))</f>
        <v/>
      </c>
      <c r="AQ435" s="52">
        <f>$BF$14*((AJ435)-$BD$5)/$BD$6+$BF$15*((AK435)-$BD$7)/$BD$8+$BF$16</f>
        <v/>
      </c>
      <c r="AR435" s="51">
        <f>1/(1+EXP(-AQ435))</f>
        <v/>
      </c>
      <c r="AS435" s="52">
        <f>$BG$14*((AJ435)-$BD$5)/$BD$6+$BG$15*((AK435)-$BD$7)/$BD$8+$BG$16</f>
        <v/>
      </c>
      <c r="AT435" s="51">
        <f>1/(1+EXP(-AS435))</f>
        <v/>
      </c>
      <c r="AU435" s="52">
        <f>$BH$14*((AJ435)-$BD$5)/$BD$6+$BH$15*((AK435)-$BD$7)/$BD$8+$BH$16</f>
        <v/>
      </c>
      <c r="AV435" s="51">
        <f>1/(1+EXP(-AU435))</f>
        <v/>
      </c>
      <c r="AW435" s="52">
        <f>$BI$14*((AJ435)-$BD$5)/$BD$6+$BI$15*((AK435)-$BD$7)/$BD$8+$BI$16</f>
        <v/>
      </c>
      <c r="AX435" s="51">
        <f>1/(1+EXP(-AW435))</f>
        <v/>
      </c>
      <c r="AY435" s="52">
        <f>$BJ$14*((AJ435)-$BD$5)/$BD$6+$BJ$15*((AK435)-$BD$7)/$BD$8+$BJ$16</f>
        <v/>
      </c>
      <c r="AZ435" s="51">
        <f>1/(1+EXP(-AY435))</f>
        <v/>
      </c>
      <c r="BA435" s="52">
        <f>$BK$14*((AJ435)-$BD$5)/$BD$6+$BK$15*((AK435)-$BD$7)/$BD$8+$BK$16</f>
        <v/>
      </c>
      <c r="BB435" s="51">
        <f>1/(1+EXP(-BA435))</f>
        <v/>
      </c>
    </row>
    <row r="436" ht="15" customHeight="1" s="35">
      <c r="A436" s="48">
        <f>'4_Seq_Features'!A434</f>
        <v/>
      </c>
      <c r="B436" s="55">
        <f>'4_Seq_Features'!F434</f>
        <v/>
      </c>
      <c r="C436" s="48">
        <f>'4_Seq_Features'!E434</f>
        <v/>
      </c>
      <c r="D436" s="52">
        <f>$U$12*((B436)-$U$5)/$U$6+$U$13</f>
        <v/>
      </c>
      <c r="E436" s="51">
        <f>1/(1+EXP(-D436))</f>
        <v/>
      </c>
      <c r="F436" s="52">
        <f>$V$12*((B436)-$U$5)/$U$6+$V$13</f>
        <v/>
      </c>
      <c r="G436" s="51">
        <f>1/(1+EXP(-F436))</f>
        <v/>
      </c>
      <c r="H436" s="52">
        <f>$W$12*((B436)-$U$5)/$U$6+$W$13</f>
        <v/>
      </c>
      <c r="I436" s="51">
        <f>1/(1+EXP(-H436))</f>
        <v/>
      </c>
      <c r="J436" s="52">
        <f>$X$12*((B436)-$U$5)/$U$6+$X$13</f>
        <v/>
      </c>
      <c r="K436" s="51">
        <f>1/(1+EXP(-J436))</f>
        <v/>
      </c>
      <c r="L436" s="52">
        <f>$Y$12*((B436)-$U$5)/$U$6+$Y$13</f>
        <v/>
      </c>
      <c r="M436" s="51">
        <f>1/(1+EXP(-L436))</f>
        <v/>
      </c>
      <c r="N436" s="52">
        <f>$Z$12*((B436)-$U$5)/$U$6+$Z$13</f>
        <v/>
      </c>
      <c r="O436" s="51">
        <f>1/(1+EXP(-N436))</f>
        <v/>
      </c>
      <c r="P436" s="52">
        <f>$AA$12*((B436)-$U$5)/$U$6+$AA$13</f>
        <v/>
      </c>
      <c r="Q436" s="51">
        <f>1/(1+EXP(-P436))</f>
        <v/>
      </c>
      <c r="R436" s="52">
        <f>$AB$12*((B436)-$U$5)/$U$6+$AB$13</f>
        <v/>
      </c>
      <c r="S436" s="51">
        <f>1/(1+EXP(-R436))</f>
        <v/>
      </c>
      <c r="AI436" s="48">
        <f>'4_Seq_Features'!A434</f>
        <v/>
      </c>
      <c r="AJ436" s="55">
        <f>'4_Seq_Features'!G434</f>
        <v/>
      </c>
      <c r="AK436" s="55">
        <f>'4_Seq_Features'!H434</f>
        <v/>
      </c>
      <c r="AL436" s="48">
        <f>'4_Seq_Features'!E434</f>
        <v/>
      </c>
      <c r="AM436" s="52">
        <f>$BD$14*((AJ436)-$BD$5)/$BD$6+$BD$15*((AK436)-$BD$7)/$BD$8+$BD$16</f>
        <v/>
      </c>
      <c r="AN436" s="51">
        <f>1/(1+EXP(-AM436))</f>
        <v/>
      </c>
      <c r="AO436" s="52">
        <f>$BE$14*((AJ436)-$BD$5)/$BD$6+$BE$15*((AK436)-$BD$7)/$BD$8+$BE$16</f>
        <v/>
      </c>
      <c r="AP436" s="51">
        <f>1/(1+EXP(-AO436))</f>
        <v/>
      </c>
      <c r="AQ436" s="52">
        <f>$BF$14*((AJ436)-$BD$5)/$BD$6+$BF$15*((AK436)-$BD$7)/$BD$8+$BF$16</f>
        <v/>
      </c>
      <c r="AR436" s="51">
        <f>1/(1+EXP(-AQ436))</f>
        <v/>
      </c>
      <c r="AS436" s="52">
        <f>$BG$14*((AJ436)-$BD$5)/$BD$6+$BG$15*((AK436)-$BD$7)/$BD$8+$BG$16</f>
        <v/>
      </c>
      <c r="AT436" s="51">
        <f>1/(1+EXP(-AS436))</f>
        <v/>
      </c>
      <c r="AU436" s="52">
        <f>$BH$14*((AJ436)-$BD$5)/$BD$6+$BH$15*((AK436)-$BD$7)/$BD$8+$BH$16</f>
        <v/>
      </c>
      <c r="AV436" s="51">
        <f>1/(1+EXP(-AU436))</f>
        <v/>
      </c>
      <c r="AW436" s="52">
        <f>$BI$14*((AJ436)-$BD$5)/$BD$6+$BI$15*((AK436)-$BD$7)/$BD$8+$BI$16</f>
        <v/>
      </c>
      <c r="AX436" s="51">
        <f>1/(1+EXP(-AW436))</f>
        <v/>
      </c>
      <c r="AY436" s="52">
        <f>$BJ$14*((AJ436)-$BD$5)/$BD$6+$BJ$15*((AK436)-$BD$7)/$BD$8+$BJ$16</f>
        <v/>
      </c>
      <c r="AZ436" s="51">
        <f>1/(1+EXP(-AY436))</f>
        <v/>
      </c>
      <c r="BA436" s="52">
        <f>$BK$14*((AJ436)-$BD$5)/$BD$6+$BK$15*((AK436)-$BD$7)/$BD$8+$BK$16</f>
        <v/>
      </c>
      <c r="BB436" s="51">
        <f>1/(1+EXP(-BA436))</f>
        <v/>
      </c>
    </row>
    <row r="437" ht="15" customHeight="1" s="35">
      <c r="A437" s="48">
        <f>'4_Seq_Features'!A435</f>
        <v/>
      </c>
      <c r="B437" s="55">
        <f>'4_Seq_Features'!F435</f>
        <v/>
      </c>
      <c r="C437" s="48">
        <f>'4_Seq_Features'!E435</f>
        <v/>
      </c>
      <c r="D437" s="52">
        <f>$U$12*((B437)-$U$5)/$U$6+$U$13</f>
        <v/>
      </c>
      <c r="E437" s="51">
        <f>1/(1+EXP(-D437))</f>
        <v/>
      </c>
      <c r="F437" s="52">
        <f>$V$12*((B437)-$U$5)/$U$6+$V$13</f>
        <v/>
      </c>
      <c r="G437" s="51">
        <f>1/(1+EXP(-F437))</f>
        <v/>
      </c>
      <c r="H437" s="52">
        <f>$W$12*((B437)-$U$5)/$U$6+$W$13</f>
        <v/>
      </c>
      <c r="I437" s="51">
        <f>1/(1+EXP(-H437))</f>
        <v/>
      </c>
      <c r="J437" s="52">
        <f>$X$12*((B437)-$U$5)/$U$6+$X$13</f>
        <v/>
      </c>
      <c r="K437" s="51">
        <f>1/(1+EXP(-J437))</f>
        <v/>
      </c>
      <c r="L437" s="52">
        <f>$Y$12*((B437)-$U$5)/$U$6+$Y$13</f>
        <v/>
      </c>
      <c r="M437" s="51">
        <f>1/(1+EXP(-L437))</f>
        <v/>
      </c>
      <c r="N437" s="52">
        <f>$Z$12*((B437)-$U$5)/$U$6+$Z$13</f>
        <v/>
      </c>
      <c r="O437" s="51">
        <f>1/(1+EXP(-N437))</f>
        <v/>
      </c>
      <c r="P437" s="52">
        <f>$AA$12*((B437)-$U$5)/$U$6+$AA$13</f>
        <v/>
      </c>
      <c r="Q437" s="51">
        <f>1/(1+EXP(-P437))</f>
        <v/>
      </c>
      <c r="R437" s="52">
        <f>$AB$12*((B437)-$U$5)/$U$6+$AB$13</f>
        <v/>
      </c>
      <c r="S437" s="51">
        <f>1/(1+EXP(-R437))</f>
        <v/>
      </c>
      <c r="AI437" s="48">
        <f>'4_Seq_Features'!A435</f>
        <v/>
      </c>
      <c r="AJ437" s="55">
        <f>'4_Seq_Features'!G435</f>
        <v/>
      </c>
      <c r="AK437" s="55">
        <f>'4_Seq_Features'!H435</f>
        <v/>
      </c>
      <c r="AL437" s="48">
        <f>'4_Seq_Features'!E435</f>
        <v/>
      </c>
      <c r="AM437" s="52">
        <f>$BD$14*((AJ437)-$BD$5)/$BD$6+$BD$15*((AK437)-$BD$7)/$BD$8+$BD$16</f>
        <v/>
      </c>
      <c r="AN437" s="51">
        <f>1/(1+EXP(-AM437))</f>
        <v/>
      </c>
      <c r="AO437" s="52">
        <f>$BE$14*((AJ437)-$BD$5)/$BD$6+$BE$15*((AK437)-$BD$7)/$BD$8+$BE$16</f>
        <v/>
      </c>
      <c r="AP437" s="51">
        <f>1/(1+EXP(-AO437))</f>
        <v/>
      </c>
      <c r="AQ437" s="52">
        <f>$BF$14*((AJ437)-$BD$5)/$BD$6+$BF$15*((AK437)-$BD$7)/$BD$8+$BF$16</f>
        <v/>
      </c>
      <c r="AR437" s="51">
        <f>1/(1+EXP(-AQ437))</f>
        <v/>
      </c>
      <c r="AS437" s="52">
        <f>$BG$14*((AJ437)-$BD$5)/$BD$6+$BG$15*((AK437)-$BD$7)/$BD$8+$BG$16</f>
        <v/>
      </c>
      <c r="AT437" s="51">
        <f>1/(1+EXP(-AS437))</f>
        <v/>
      </c>
      <c r="AU437" s="52">
        <f>$BH$14*((AJ437)-$BD$5)/$BD$6+$BH$15*((AK437)-$BD$7)/$BD$8+$BH$16</f>
        <v/>
      </c>
      <c r="AV437" s="51">
        <f>1/(1+EXP(-AU437))</f>
        <v/>
      </c>
      <c r="AW437" s="52">
        <f>$BI$14*((AJ437)-$BD$5)/$BD$6+$BI$15*((AK437)-$BD$7)/$BD$8+$BI$16</f>
        <v/>
      </c>
      <c r="AX437" s="51">
        <f>1/(1+EXP(-AW437))</f>
        <v/>
      </c>
      <c r="AY437" s="52">
        <f>$BJ$14*((AJ437)-$BD$5)/$BD$6+$BJ$15*((AK437)-$BD$7)/$BD$8+$BJ$16</f>
        <v/>
      </c>
      <c r="AZ437" s="51">
        <f>1/(1+EXP(-AY437))</f>
        <v/>
      </c>
      <c r="BA437" s="52">
        <f>$BK$14*((AJ437)-$BD$5)/$BD$6+$BK$15*((AK437)-$BD$7)/$BD$8+$BK$16</f>
        <v/>
      </c>
      <c r="BB437" s="51">
        <f>1/(1+EXP(-BA437))</f>
        <v/>
      </c>
    </row>
    <row r="438" ht="15" customHeight="1" s="35">
      <c r="A438" s="48">
        <f>'4_Seq_Features'!A436</f>
        <v/>
      </c>
      <c r="B438" s="55">
        <f>'4_Seq_Features'!F436</f>
        <v/>
      </c>
      <c r="C438" s="48">
        <f>'4_Seq_Features'!E436</f>
        <v/>
      </c>
      <c r="D438" s="52">
        <f>$U$12*((B438)-$U$5)/$U$6+$U$13</f>
        <v/>
      </c>
      <c r="E438" s="51">
        <f>1/(1+EXP(-D438))</f>
        <v/>
      </c>
      <c r="F438" s="52">
        <f>$V$12*((B438)-$U$5)/$U$6+$V$13</f>
        <v/>
      </c>
      <c r="G438" s="51">
        <f>1/(1+EXP(-F438))</f>
        <v/>
      </c>
      <c r="H438" s="52">
        <f>$W$12*((B438)-$U$5)/$U$6+$W$13</f>
        <v/>
      </c>
      <c r="I438" s="51">
        <f>1/(1+EXP(-H438))</f>
        <v/>
      </c>
      <c r="J438" s="52">
        <f>$X$12*((B438)-$U$5)/$U$6+$X$13</f>
        <v/>
      </c>
      <c r="K438" s="51">
        <f>1/(1+EXP(-J438))</f>
        <v/>
      </c>
      <c r="L438" s="52">
        <f>$Y$12*((B438)-$U$5)/$U$6+$Y$13</f>
        <v/>
      </c>
      <c r="M438" s="51">
        <f>1/(1+EXP(-L438))</f>
        <v/>
      </c>
      <c r="N438" s="52">
        <f>$Z$12*((B438)-$U$5)/$U$6+$Z$13</f>
        <v/>
      </c>
      <c r="O438" s="51">
        <f>1/(1+EXP(-N438))</f>
        <v/>
      </c>
      <c r="P438" s="52">
        <f>$AA$12*((B438)-$U$5)/$U$6+$AA$13</f>
        <v/>
      </c>
      <c r="Q438" s="51">
        <f>1/(1+EXP(-P438))</f>
        <v/>
      </c>
      <c r="R438" s="52">
        <f>$AB$12*((B438)-$U$5)/$U$6+$AB$13</f>
        <v/>
      </c>
      <c r="S438" s="51">
        <f>1/(1+EXP(-R438))</f>
        <v/>
      </c>
      <c r="AI438" s="48">
        <f>'4_Seq_Features'!A436</f>
        <v/>
      </c>
      <c r="AJ438" s="55">
        <f>'4_Seq_Features'!G436</f>
        <v/>
      </c>
      <c r="AK438" s="55">
        <f>'4_Seq_Features'!H436</f>
        <v/>
      </c>
      <c r="AL438" s="48">
        <f>'4_Seq_Features'!E436</f>
        <v/>
      </c>
      <c r="AM438" s="52">
        <f>$BD$14*((AJ438)-$BD$5)/$BD$6+$BD$15*((AK438)-$BD$7)/$BD$8+$BD$16</f>
        <v/>
      </c>
      <c r="AN438" s="51">
        <f>1/(1+EXP(-AM438))</f>
        <v/>
      </c>
      <c r="AO438" s="52">
        <f>$BE$14*((AJ438)-$BD$5)/$BD$6+$BE$15*((AK438)-$BD$7)/$BD$8+$BE$16</f>
        <v/>
      </c>
      <c r="AP438" s="51">
        <f>1/(1+EXP(-AO438))</f>
        <v/>
      </c>
      <c r="AQ438" s="52">
        <f>$BF$14*((AJ438)-$BD$5)/$BD$6+$BF$15*((AK438)-$BD$7)/$BD$8+$BF$16</f>
        <v/>
      </c>
      <c r="AR438" s="51">
        <f>1/(1+EXP(-AQ438))</f>
        <v/>
      </c>
      <c r="AS438" s="52">
        <f>$BG$14*((AJ438)-$BD$5)/$BD$6+$BG$15*((AK438)-$BD$7)/$BD$8+$BG$16</f>
        <v/>
      </c>
      <c r="AT438" s="51">
        <f>1/(1+EXP(-AS438))</f>
        <v/>
      </c>
      <c r="AU438" s="52">
        <f>$BH$14*((AJ438)-$BD$5)/$BD$6+$BH$15*((AK438)-$BD$7)/$BD$8+$BH$16</f>
        <v/>
      </c>
      <c r="AV438" s="51">
        <f>1/(1+EXP(-AU438))</f>
        <v/>
      </c>
      <c r="AW438" s="52">
        <f>$BI$14*((AJ438)-$BD$5)/$BD$6+$BI$15*((AK438)-$BD$7)/$BD$8+$BI$16</f>
        <v/>
      </c>
      <c r="AX438" s="51">
        <f>1/(1+EXP(-AW438))</f>
        <v/>
      </c>
      <c r="AY438" s="52">
        <f>$BJ$14*((AJ438)-$BD$5)/$BD$6+$BJ$15*((AK438)-$BD$7)/$BD$8+$BJ$16</f>
        <v/>
      </c>
      <c r="AZ438" s="51">
        <f>1/(1+EXP(-AY438))</f>
        <v/>
      </c>
      <c r="BA438" s="52">
        <f>$BK$14*((AJ438)-$BD$5)/$BD$6+$BK$15*((AK438)-$BD$7)/$BD$8+$BK$16</f>
        <v/>
      </c>
      <c r="BB438" s="51">
        <f>1/(1+EXP(-BA438))</f>
        <v/>
      </c>
    </row>
    <row r="439" ht="15" customHeight="1" s="35">
      <c r="A439" s="48">
        <f>'4_Seq_Features'!A437</f>
        <v/>
      </c>
      <c r="B439" s="55">
        <f>'4_Seq_Features'!F437</f>
        <v/>
      </c>
      <c r="C439" s="48">
        <f>'4_Seq_Features'!E437</f>
        <v/>
      </c>
      <c r="D439" s="52">
        <f>$U$12*((B439)-$U$5)/$U$6+$U$13</f>
        <v/>
      </c>
      <c r="E439" s="51">
        <f>1/(1+EXP(-D439))</f>
        <v/>
      </c>
      <c r="F439" s="52">
        <f>$V$12*((B439)-$U$5)/$U$6+$V$13</f>
        <v/>
      </c>
      <c r="G439" s="51">
        <f>1/(1+EXP(-F439))</f>
        <v/>
      </c>
      <c r="H439" s="52">
        <f>$W$12*((B439)-$U$5)/$U$6+$W$13</f>
        <v/>
      </c>
      <c r="I439" s="51">
        <f>1/(1+EXP(-H439))</f>
        <v/>
      </c>
      <c r="J439" s="52">
        <f>$X$12*((B439)-$U$5)/$U$6+$X$13</f>
        <v/>
      </c>
      <c r="K439" s="51">
        <f>1/(1+EXP(-J439))</f>
        <v/>
      </c>
      <c r="L439" s="52">
        <f>$Y$12*((B439)-$U$5)/$U$6+$Y$13</f>
        <v/>
      </c>
      <c r="M439" s="51">
        <f>1/(1+EXP(-L439))</f>
        <v/>
      </c>
      <c r="N439" s="52">
        <f>$Z$12*((B439)-$U$5)/$U$6+$Z$13</f>
        <v/>
      </c>
      <c r="O439" s="51">
        <f>1/(1+EXP(-N439))</f>
        <v/>
      </c>
      <c r="P439" s="52">
        <f>$AA$12*((B439)-$U$5)/$U$6+$AA$13</f>
        <v/>
      </c>
      <c r="Q439" s="51">
        <f>1/(1+EXP(-P439))</f>
        <v/>
      </c>
      <c r="R439" s="52">
        <f>$AB$12*((B439)-$U$5)/$U$6+$AB$13</f>
        <v/>
      </c>
      <c r="S439" s="51">
        <f>1/(1+EXP(-R439))</f>
        <v/>
      </c>
      <c r="AI439" s="48">
        <f>'4_Seq_Features'!A437</f>
        <v/>
      </c>
      <c r="AJ439" s="55">
        <f>'4_Seq_Features'!G437</f>
        <v/>
      </c>
      <c r="AK439" s="55">
        <f>'4_Seq_Features'!H437</f>
        <v/>
      </c>
      <c r="AL439" s="48">
        <f>'4_Seq_Features'!E437</f>
        <v/>
      </c>
      <c r="AM439" s="52">
        <f>$BD$14*((AJ439)-$BD$5)/$BD$6+$BD$15*((AK439)-$BD$7)/$BD$8+$BD$16</f>
        <v/>
      </c>
      <c r="AN439" s="51">
        <f>1/(1+EXP(-AM439))</f>
        <v/>
      </c>
      <c r="AO439" s="52">
        <f>$BE$14*((AJ439)-$BD$5)/$BD$6+$BE$15*((AK439)-$BD$7)/$BD$8+$BE$16</f>
        <v/>
      </c>
      <c r="AP439" s="51">
        <f>1/(1+EXP(-AO439))</f>
        <v/>
      </c>
      <c r="AQ439" s="52">
        <f>$BF$14*((AJ439)-$BD$5)/$BD$6+$BF$15*((AK439)-$BD$7)/$BD$8+$BF$16</f>
        <v/>
      </c>
      <c r="AR439" s="51">
        <f>1/(1+EXP(-AQ439))</f>
        <v/>
      </c>
      <c r="AS439" s="52">
        <f>$BG$14*((AJ439)-$BD$5)/$BD$6+$BG$15*((AK439)-$BD$7)/$BD$8+$BG$16</f>
        <v/>
      </c>
      <c r="AT439" s="51">
        <f>1/(1+EXP(-AS439))</f>
        <v/>
      </c>
      <c r="AU439" s="52">
        <f>$BH$14*((AJ439)-$BD$5)/$BD$6+$BH$15*((AK439)-$BD$7)/$BD$8+$BH$16</f>
        <v/>
      </c>
      <c r="AV439" s="51">
        <f>1/(1+EXP(-AU439))</f>
        <v/>
      </c>
      <c r="AW439" s="52">
        <f>$BI$14*((AJ439)-$BD$5)/$BD$6+$BI$15*((AK439)-$BD$7)/$BD$8+$BI$16</f>
        <v/>
      </c>
      <c r="AX439" s="51">
        <f>1/(1+EXP(-AW439))</f>
        <v/>
      </c>
      <c r="AY439" s="52">
        <f>$BJ$14*((AJ439)-$BD$5)/$BD$6+$BJ$15*((AK439)-$BD$7)/$BD$8+$BJ$16</f>
        <v/>
      </c>
      <c r="AZ439" s="51">
        <f>1/(1+EXP(-AY439))</f>
        <v/>
      </c>
      <c r="BA439" s="52">
        <f>$BK$14*((AJ439)-$BD$5)/$BD$6+$BK$15*((AK439)-$BD$7)/$BD$8+$BK$16</f>
        <v/>
      </c>
      <c r="BB439" s="51">
        <f>1/(1+EXP(-BA439))</f>
        <v/>
      </c>
    </row>
    <row r="440" ht="15" customHeight="1" s="35">
      <c r="A440" s="48">
        <f>'4_Seq_Features'!A438</f>
        <v/>
      </c>
      <c r="B440" s="55">
        <f>'4_Seq_Features'!F438</f>
        <v/>
      </c>
      <c r="C440" s="48">
        <f>'4_Seq_Features'!E438</f>
        <v/>
      </c>
      <c r="D440" s="52">
        <f>$U$12*((B440)-$U$5)/$U$6+$U$13</f>
        <v/>
      </c>
      <c r="E440" s="51">
        <f>1/(1+EXP(-D440))</f>
        <v/>
      </c>
      <c r="F440" s="52">
        <f>$V$12*((B440)-$U$5)/$U$6+$V$13</f>
        <v/>
      </c>
      <c r="G440" s="51">
        <f>1/(1+EXP(-F440))</f>
        <v/>
      </c>
      <c r="H440" s="52">
        <f>$W$12*((B440)-$U$5)/$U$6+$W$13</f>
        <v/>
      </c>
      <c r="I440" s="51">
        <f>1/(1+EXP(-H440))</f>
        <v/>
      </c>
      <c r="J440" s="52">
        <f>$X$12*((B440)-$U$5)/$U$6+$X$13</f>
        <v/>
      </c>
      <c r="K440" s="51">
        <f>1/(1+EXP(-J440))</f>
        <v/>
      </c>
      <c r="L440" s="52">
        <f>$Y$12*((B440)-$U$5)/$U$6+$Y$13</f>
        <v/>
      </c>
      <c r="M440" s="51">
        <f>1/(1+EXP(-L440))</f>
        <v/>
      </c>
      <c r="N440" s="52">
        <f>$Z$12*((B440)-$U$5)/$U$6+$Z$13</f>
        <v/>
      </c>
      <c r="O440" s="51">
        <f>1/(1+EXP(-N440))</f>
        <v/>
      </c>
      <c r="P440" s="52">
        <f>$AA$12*((B440)-$U$5)/$U$6+$AA$13</f>
        <v/>
      </c>
      <c r="Q440" s="51">
        <f>1/(1+EXP(-P440))</f>
        <v/>
      </c>
      <c r="R440" s="52">
        <f>$AB$12*((B440)-$U$5)/$U$6+$AB$13</f>
        <v/>
      </c>
      <c r="S440" s="51">
        <f>1/(1+EXP(-R440))</f>
        <v/>
      </c>
      <c r="AI440" s="48">
        <f>'4_Seq_Features'!A438</f>
        <v/>
      </c>
      <c r="AJ440" s="55">
        <f>'4_Seq_Features'!G438</f>
        <v/>
      </c>
      <c r="AK440" s="55">
        <f>'4_Seq_Features'!H438</f>
        <v/>
      </c>
      <c r="AL440" s="48">
        <f>'4_Seq_Features'!E438</f>
        <v/>
      </c>
      <c r="AM440" s="52">
        <f>$BD$14*((AJ440)-$BD$5)/$BD$6+$BD$15*((AK440)-$BD$7)/$BD$8+$BD$16</f>
        <v/>
      </c>
      <c r="AN440" s="51">
        <f>1/(1+EXP(-AM440))</f>
        <v/>
      </c>
      <c r="AO440" s="52">
        <f>$BE$14*((AJ440)-$BD$5)/$BD$6+$BE$15*((AK440)-$BD$7)/$BD$8+$BE$16</f>
        <v/>
      </c>
      <c r="AP440" s="51">
        <f>1/(1+EXP(-AO440))</f>
        <v/>
      </c>
      <c r="AQ440" s="52">
        <f>$BF$14*((AJ440)-$BD$5)/$BD$6+$BF$15*((AK440)-$BD$7)/$BD$8+$BF$16</f>
        <v/>
      </c>
      <c r="AR440" s="51">
        <f>1/(1+EXP(-AQ440))</f>
        <v/>
      </c>
      <c r="AS440" s="52">
        <f>$BG$14*((AJ440)-$BD$5)/$BD$6+$BG$15*((AK440)-$BD$7)/$BD$8+$BG$16</f>
        <v/>
      </c>
      <c r="AT440" s="51">
        <f>1/(1+EXP(-AS440))</f>
        <v/>
      </c>
      <c r="AU440" s="52">
        <f>$BH$14*((AJ440)-$BD$5)/$BD$6+$BH$15*((AK440)-$BD$7)/$BD$8+$BH$16</f>
        <v/>
      </c>
      <c r="AV440" s="51">
        <f>1/(1+EXP(-AU440))</f>
        <v/>
      </c>
      <c r="AW440" s="52">
        <f>$BI$14*((AJ440)-$BD$5)/$BD$6+$BI$15*((AK440)-$BD$7)/$BD$8+$BI$16</f>
        <v/>
      </c>
      <c r="AX440" s="51">
        <f>1/(1+EXP(-AW440))</f>
        <v/>
      </c>
      <c r="AY440" s="52">
        <f>$BJ$14*((AJ440)-$BD$5)/$BD$6+$BJ$15*((AK440)-$BD$7)/$BD$8+$BJ$16</f>
        <v/>
      </c>
      <c r="AZ440" s="51">
        <f>1/(1+EXP(-AY440))</f>
        <v/>
      </c>
      <c r="BA440" s="52">
        <f>$BK$14*((AJ440)-$BD$5)/$BD$6+$BK$15*((AK440)-$BD$7)/$BD$8+$BK$16</f>
        <v/>
      </c>
      <c r="BB440" s="51">
        <f>1/(1+EXP(-BA440))</f>
        <v/>
      </c>
    </row>
    <row r="441" ht="15" customHeight="1" s="35">
      <c r="A441" s="48">
        <f>'4_Seq_Features'!A439</f>
        <v/>
      </c>
      <c r="B441" s="55">
        <f>'4_Seq_Features'!F439</f>
        <v/>
      </c>
      <c r="C441" s="48">
        <f>'4_Seq_Features'!E439</f>
        <v/>
      </c>
      <c r="D441" s="52">
        <f>$U$12*((B441)-$U$5)/$U$6+$U$13</f>
        <v/>
      </c>
      <c r="E441" s="51">
        <f>1/(1+EXP(-D441))</f>
        <v/>
      </c>
      <c r="F441" s="52">
        <f>$V$12*((B441)-$U$5)/$U$6+$V$13</f>
        <v/>
      </c>
      <c r="G441" s="51">
        <f>1/(1+EXP(-F441))</f>
        <v/>
      </c>
      <c r="H441" s="52">
        <f>$W$12*((B441)-$U$5)/$U$6+$W$13</f>
        <v/>
      </c>
      <c r="I441" s="51">
        <f>1/(1+EXP(-H441))</f>
        <v/>
      </c>
      <c r="J441" s="52">
        <f>$X$12*((B441)-$U$5)/$U$6+$X$13</f>
        <v/>
      </c>
      <c r="K441" s="51">
        <f>1/(1+EXP(-J441))</f>
        <v/>
      </c>
      <c r="L441" s="52">
        <f>$Y$12*((B441)-$U$5)/$U$6+$Y$13</f>
        <v/>
      </c>
      <c r="M441" s="51">
        <f>1/(1+EXP(-L441))</f>
        <v/>
      </c>
      <c r="N441" s="52">
        <f>$Z$12*((B441)-$U$5)/$U$6+$Z$13</f>
        <v/>
      </c>
      <c r="O441" s="51">
        <f>1/(1+EXP(-N441))</f>
        <v/>
      </c>
      <c r="P441" s="52">
        <f>$AA$12*((B441)-$U$5)/$U$6+$AA$13</f>
        <v/>
      </c>
      <c r="Q441" s="51">
        <f>1/(1+EXP(-P441))</f>
        <v/>
      </c>
      <c r="R441" s="52">
        <f>$AB$12*((B441)-$U$5)/$U$6+$AB$13</f>
        <v/>
      </c>
      <c r="S441" s="51">
        <f>1/(1+EXP(-R441))</f>
        <v/>
      </c>
      <c r="AI441" s="48">
        <f>'4_Seq_Features'!A439</f>
        <v/>
      </c>
      <c r="AJ441" s="55">
        <f>'4_Seq_Features'!G439</f>
        <v/>
      </c>
      <c r="AK441" s="55">
        <f>'4_Seq_Features'!H439</f>
        <v/>
      </c>
      <c r="AL441" s="48">
        <f>'4_Seq_Features'!E439</f>
        <v/>
      </c>
      <c r="AM441" s="52">
        <f>$BD$14*((AJ441)-$BD$5)/$BD$6+$BD$15*((AK441)-$BD$7)/$BD$8+$BD$16</f>
        <v/>
      </c>
      <c r="AN441" s="51">
        <f>1/(1+EXP(-AM441))</f>
        <v/>
      </c>
      <c r="AO441" s="52">
        <f>$BE$14*((AJ441)-$BD$5)/$BD$6+$BE$15*((AK441)-$BD$7)/$BD$8+$BE$16</f>
        <v/>
      </c>
      <c r="AP441" s="51">
        <f>1/(1+EXP(-AO441))</f>
        <v/>
      </c>
      <c r="AQ441" s="52">
        <f>$BF$14*((AJ441)-$BD$5)/$BD$6+$BF$15*((AK441)-$BD$7)/$BD$8+$BF$16</f>
        <v/>
      </c>
      <c r="AR441" s="51">
        <f>1/(1+EXP(-AQ441))</f>
        <v/>
      </c>
      <c r="AS441" s="52">
        <f>$BG$14*((AJ441)-$BD$5)/$BD$6+$BG$15*((AK441)-$BD$7)/$BD$8+$BG$16</f>
        <v/>
      </c>
      <c r="AT441" s="51">
        <f>1/(1+EXP(-AS441))</f>
        <v/>
      </c>
      <c r="AU441" s="52">
        <f>$BH$14*((AJ441)-$BD$5)/$BD$6+$BH$15*((AK441)-$BD$7)/$BD$8+$BH$16</f>
        <v/>
      </c>
      <c r="AV441" s="51">
        <f>1/(1+EXP(-AU441))</f>
        <v/>
      </c>
      <c r="AW441" s="52">
        <f>$BI$14*((AJ441)-$BD$5)/$BD$6+$BI$15*((AK441)-$BD$7)/$BD$8+$BI$16</f>
        <v/>
      </c>
      <c r="AX441" s="51">
        <f>1/(1+EXP(-AW441))</f>
        <v/>
      </c>
      <c r="AY441" s="52">
        <f>$BJ$14*((AJ441)-$BD$5)/$BD$6+$BJ$15*((AK441)-$BD$7)/$BD$8+$BJ$16</f>
        <v/>
      </c>
      <c r="AZ441" s="51">
        <f>1/(1+EXP(-AY441))</f>
        <v/>
      </c>
      <c r="BA441" s="52">
        <f>$BK$14*((AJ441)-$BD$5)/$BD$6+$BK$15*((AK441)-$BD$7)/$BD$8+$BK$16</f>
        <v/>
      </c>
      <c r="BB441" s="51">
        <f>1/(1+EXP(-BA441))</f>
        <v/>
      </c>
    </row>
    <row r="442" ht="15" customHeight="1" s="35">
      <c r="A442" s="48">
        <f>'4_Seq_Features'!A440</f>
        <v/>
      </c>
      <c r="B442" s="55">
        <f>'4_Seq_Features'!F440</f>
        <v/>
      </c>
      <c r="C442" s="48">
        <f>'4_Seq_Features'!E440</f>
        <v/>
      </c>
      <c r="D442" s="52">
        <f>$U$12*((B442)-$U$5)/$U$6+$U$13</f>
        <v/>
      </c>
      <c r="E442" s="51">
        <f>1/(1+EXP(-D442))</f>
        <v/>
      </c>
      <c r="F442" s="52">
        <f>$V$12*((B442)-$U$5)/$U$6+$V$13</f>
        <v/>
      </c>
      <c r="G442" s="51">
        <f>1/(1+EXP(-F442))</f>
        <v/>
      </c>
      <c r="H442" s="52">
        <f>$W$12*((B442)-$U$5)/$U$6+$W$13</f>
        <v/>
      </c>
      <c r="I442" s="51">
        <f>1/(1+EXP(-H442))</f>
        <v/>
      </c>
      <c r="J442" s="52">
        <f>$X$12*((B442)-$U$5)/$U$6+$X$13</f>
        <v/>
      </c>
      <c r="K442" s="51">
        <f>1/(1+EXP(-J442))</f>
        <v/>
      </c>
      <c r="L442" s="52">
        <f>$Y$12*((B442)-$U$5)/$U$6+$Y$13</f>
        <v/>
      </c>
      <c r="M442" s="51">
        <f>1/(1+EXP(-L442))</f>
        <v/>
      </c>
      <c r="N442" s="52">
        <f>$Z$12*((B442)-$U$5)/$U$6+$Z$13</f>
        <v/>
      </c>
      <c r="O442" s="51">
        <f>1/(1+EXP(-N442))</f>
        <v/>
      </c>
      <c r="P442" s="52">
        <f>$AA$12*((B442)-$U$5)/$U$6+$AA$13</f>
        <v/>
      </c>
      <c r="Q442" s="51">
        <f>1/(1+EXP(-P442))</f>
        <v/>
      </c>
      <c r="R442" s="52">
        <f>$AB$12*((B442)-$U$5)/$U$6+$AB$13</f>
        <v/>
      </c>
      <c r="S442" s="51">
        <f>1/(1+EXP(-R442))</f>
        <v/>
      </c>
      <c r="AI442" s="48">
        <f>'4_Seq_Features'!A440</f>
        <v/>
      </c>
      <c r="AJ442" s="55">
        <f>'4_Seq_Features'!G440</f>
        <v/>
      </c>
      <c r="AK442" s="55">
        <f>'4_Seq_Features'!H440</f>
        <v/>
      </c>
      <c r="AL442" s="48">
        <f>'4_Seq_Features'!E440</f>
        <v/>
      </c>
      <c r="AM442" s="52">
        <f>$BD$14*((AJ442)-$BD$5)/$BD$6+$BD$15*((AK442)-$BD$7)/$BD$8+$BD$16</f>
        <v/>
      </c>
      <c r="AN442" s="51">
        <f>1/(1+EXP(-AM442))</f>
        <v/>
      </c>
      <c r="AO442" s="52">
        <f>$BE$14*((AJ442)-$BD$5)/$BD$6+$BE$15*((AK442)-$BD$7)/$BD$8+$BE$16</f>
        <v/>
      </c>
      <c r="AP442" s="51">
        <f>1/(1+EXP(-AO442))</f>
        <v/>
      </c>
      <c r="AQ442" s="52">
        <f>$BF$14*((AJ442)-$BD$5)/$BD$6+$BF$15*((AK442)-$BD$7)/$BD$8+$BF$16</f>
        <v/>
      </c>
      <c r="AR442" s="51">
        <f>1/(1+EXP(-AQ442))</f>
        <v/>
      </c>
      <c r="AS442" s="52">
        <f>$BG$14*((AJ442)-$BD$5)/$BD$6+$BG$15*((AK442)-$BD$7)/$BD$8+$BG$16</f>
        <v/>
      </c>
      <c r="AT442" s="51">
        <f>1/(1+EXP(-AS442))</f>
        <v/>
      </c>
      <c r="AU442" s="52">
        <f>$BH$14*((AJ442)-$BD$5)/$BD$6+$BH$15*((AK442)-$BD$7)/$BD$8+$BH$16</f>
        <v/>
      </c>
      <c r="AV442" s="51">
        <f>1/(1+EXP(-AU442))</f>
        <v/>
      </c>
      <c r="AW442" s="52">
        <f>$BI$14*((AJ442)-$BD$5)/$BD$6+$BI$15*((AK442)-$BD$7)/$BD$8+$BI$16</f>
        <v/>
      </c>
      <c r="AX442" s="51">
        <f>1/(1+EXP(-AW442))</f>
        <v/>
      </c>
      <c r="AY442" s="52">
        <f>$BJ$14*((AJ442)-$BD$5)/$BD$6+$BJ$15*((AK442)-$BD$7)/$BD$8+$BJ$16</f>
        <v/>
      </c>
      <c r="AZ442" s="51">
        <f>1/(1+EXP(-AY442))</f>
        <v/>
      </c>
      <c r="BA442" s="52">
        <f>$BK$14*((AJ442)-$BD$5)/$BD$6+$BK$15*((AK442)-$BD$7)/$BD$8+$BK$16</f>
        <v/>
      </c>
      <c r="BB442" s="51">
        <f>1/(1+EXP(-BA442))</f>
        <v/>
      </c>
    </row>
    <row r="443" ht="15" customHeight="1" s="35">
      <c r="A443" s="48">
        <f>'4_Seq_Features'!A441</f>
        <v/>
      </c>
      <c r="B443" s="55">
        <f>'4_Seq_Features'!F441</f>
        <v/>
      </c>
      <c r="C443" s="48">
        <f>'4_Seq_Features'!E441</f>
        <v/>
      </c>
      <c r="D443" s="52">
        <f>$U$12*((B443)-$U$5)/$U$6+$U$13</f>
        <v/>
      </c>
      <c r="E443" s="51">
        <f>1/(1+EXP(-D443))</f>
        <v/>
      </c>
      <c r="F443" s="52">
        <f>$V$12*((B443)-$U$5)/$U$6+$V$13</f>
        <v/>
      </c>
      <c r="G443" s="51">
        <f>1/(1+EXP(-F443))</f>
        <v/>
      </c>
      <c r="H443" s="52">
        <f>$W$12*((B443)-$U$5)/$U$6+$W$13</f>
        <v/>
      </c>
      <c r="I443" s="51">
        <f>1/(1+EXP(-H443))</f>
        <v/>
      </c>
      <c r="J443" s="52">
        <f>$X$12*((B443)-$U$5)/$U$6+$X$13</f>
        <v/>
      </c>
      <c r="K443" s="51">
        <f>1/(1+EXP(-J443))</f>
        <v/>
      </c>
      <c r="L443" s="52">
        <f>$Y$12*((B443)-$U$5)/$U$6+$Y$13</f>
        <v/>
      </c>
      <c r="M443" s="51">
        <f>1/(1+EXP(-L443))</f>
        <v/>
      </c>
      <c r="N443" s="52">
        <f>$Z$12*((B443)-$U$5)/$U$6+$Z$13</f>
        <v/>
      </c>
      <c r="O443" s="51">
        <f>1/(1+EXP(-N443))</f>
        <v/>
      </c>
      <c r="P443" s="52">
        <f>$AA$12*((B443)-$U$5)/$U$6+$AA$13</f>
        <v/>
      </c>
      <c r="Q443" s="51">
        <f>1/(1+EXP(-P443))</f>
        <v/>
      </c>
      <c r="R443" s="52">
        <f>$AB$12*((B443)-$U$5)/$U$6+$AB$13</f>
        <v/>
      </c>
      <c r="S443" s="51">
        <f>1/(1+EXP(-R443))</f>
        <v/>
      </c>
      <c r="AI443" s="48">
        <f>'4_Seq_Features'!A441</f>
        <v/>
      </c>
      <c r="AJ443" s="55">
        <f>'4_Seq_Features'!G441</f>
        <v/>
      </c>
      <c r="AK443" s="55">
        <f>'4_Seq_Features'!H441</f>
        <v/>
      </c>
      <c r="AL443" s="48">
        <f>'4_Seq_Features'!E441</f>
        <v/>
      </c>
      <c r="AM443" s="52">
        <f>$BD$14*((AJ443)-$BD$5)/$BD$6+$BD$15*((AK443)-$BD$7)/$BD$8+$BD$16</f>
        <v/>
      </c>
      <c r="AN443" s="51">
        <f>1/(1+EXP(-AM443))</f>
        <v/>
      </c>
      <c r="AO443" s="52">
        <f>$BE$14*((AJ443)-$BD$5)/$BD$6+$BE$15*((AK443)-$BD$7)/$BD$8+$BE$16</f>
        <v/>
      </c>
      <c r="AP443" s="51">
        <f>1/(1+EXP(-AO443))</f>
        <v/>
      </c>
      <c r="AQ443" s="52">
        <f>$BF$14*((AJ443)-$BD$5)/$BD$6+$BF$15*((AK443)-$BD$7)/$BD$8+$BF$16</f>
        <v/>
      </c>
      <c r="AR443" s="51">
        <f>1/(1+EXP(-AQ443))</f>
        <v/>
      </c>
      <c r="AS443" s="52">
        <f>$BG$14*((AJ443)-$BD$5)/$BD$6+$BG$15*((AK443)-$BD$7)/$BD$8+$BG$16</f>
        <v/>
      </c>
      <c r="AT443" s="51">
        <f>1/(1+EXP(-AS443))</f>
        <v/>
      </c>
      <c r="AU443" s="52">
        <f>$BH$14*((AJ443)-$BD$5)/$BD$6+$BH$15*((AK443)-$BD$7)/$BD$8+$BH$16</f>
        <v/>
      </c>
      <c r="AV443" s="51">
        <f>1/(1+EXP(-AU443))</f>
        <v/>
      </c>
      <c r="AW443" s="52">
        <f>$BI$14*((AJ443)-$BD$5)/$BD$6+$BI$15*((AK443)-$BD$7)/$BD$8+$BI$16</f>
        <v/>
      </c>
      <c r="AX443" s="51">
        <f>1/(1+EXP(-AW443))</f>
        <v/>
      </c>
      <c r="AY443" s="52">
        <f>$BJ$14*((AJ443)-$BD$5)/$BD$6+$BJ$15*((AK443)-$BD$7)/$BD$8+$BJ$16</f>
        <v/>
      </c>
      <c r="AZ443" s="51">
        <f>1/(1+EXP(-AY443))</f>
        <v/>
      </c>
      <c r="BA443" s="52">
        <f>$BK$14*((AJ443)-$BD$5)/$BD$6+$BK$15*((AK443)-$BD$7)/$BD$8+$BK$16</f>
        <v/>
      </c>
      <c r="BB443" s="51">
        <f>1/(1+EXP(-BA443))</f>
        <v/>
      </c>
    </row>
    <row r="444" ht="15" customHeight="1" s="35">
      <c r="A444" s="48">
        <f>'4_Seq_Features'!A442</f>
        <v/>
      </c>
      <c r="B444" s="55">
        <f>'4_Seq_Features'!F442</f>
        <v/>
      </c>
      <c r="C444" s="48">
        <f>'4_Seq_Features'!E442</f>
        <v/>
      </c>
      <c r="D444" s="52">
        <f>$U$12*((B444)-$U$5)/$U$6+$U$13</f>
        <v/>
      </c>
      <c r="E444" s="51">
        <f>1/(1+EXP(-D444))</f>
        <v/>
      </c>
      <c r="F444" s="52">
        <f>$V$12*((B444)-$U$5)/$U$6+$V$13</f>
        <v/>
      </c>
      <c r="G444" s="51">
        <f>1/(1+EXP(-F444))</f>
        <v/>
      </c>
      <c r="H444" s="52">
        <f>$W$12*((B444)-$U$5)/$U$6+$W$13</f>
        <v/>
      </c>
      <c r="I444" s="51">
        <f>1/(1+EXP(-H444))</f>
        <v/>
      </c>
      <c r="J444" s="52">
        <f>$X$12*((B444)-$U$5)/$U$6+$X$13</f>
        <v/>
      </c>
      <c r="K444" s="51">
        <f>1/(1+EXP(-J444))</f>
        <v/>
      </c>
      <c r="L444" s="52">
        <f>$Y$12*((B444)-$U$5)/$U$6+$Y$13</f>
        <v/>
      </c>
      <c r="M444" s="51">
        <f>1/(1+EXP(-L444))</f>
        <v/>
      </c>
      <c r="N444" s="52">
        <f>$Z$12*((B444)-$U$5)/$U$6+$Z$13</f>
        <v/>
      </c>
      <c r="O444" s="51">
        <f>1/(1+EXP(-N444))</f>
        <v/>
      </c>
      <c r="P444" s="52">
        <f>$AA$12*((B444)-$U$5)/$U$6+$AA$13</f>
        <v/>
      </c>
      <c r="Q444" s="51">
        <f>1/(1+EXP(-P444))</f>
        <v/>
      </c>
      <c r="R444" s="52">
        <f>$AB$12*((B444)-$U$5)/$U$6+$AB$13</f>
        <v/>
      </c>
      <c r="S444" s="51">
        <f>1/(1+EXP(-R444))</f>
        <v/>
      </c>
      <c r="AI444" s="48">
        <f>'4_Seq_Features'!A442</f>
        <v/>
      </c>
      <c r="AJ444" s="55">
        <f>'4_Seq_Features'!G442</f>
        <v/>
      </c>
      <c r="AK444" s="55">
        <f>'4_Seq_Features'!H442</f>
        <v/>
      </c>
      <c r="AL444" s="48">
        <f>'4_Seq_Features'!E442</f>
        <v/>
      </c>
      <c r="AM444" s="52">
        <f>$BD$14*((AJ444)-$BD$5)/$BD$6+$BD$15*((AK444)-$BD$7)/$BD$8+$BD$16</f>
        <v/>
      </c>
      <c r="AN444" s="51">
        <f>1/(1+EXP(-AM444))</f>
        <v/>
      </c>
      <c r="AO444" s="52">
        <f>$BE$14*((AJ444)-$BD$5)/$BD$6+$BE$15*((AK444)-$BD$7)/$BD$8+$BE$16</f>
        <v/>
      </c>
      <c r="AP444" s="51">
        <f>1/(1+EXP(-AO444))</f>
        <v/>
      </c>
      <c r="AQ444" s="52">
        <f>$BF$14*((AJ444)-$BD$5)/$BD$6+$BF$15*((AK444)-$BD$7)/$BD$8+$BF$16</f>
        <v/>
      </c>
      <c r="AR444" s="51">
        <f>1/(1+EXP(-AQ444))</f>
        <v/>
      </c>
      <c r="AS444" s="52">
        <f>$BG$14*((AJ444)-$BD$5)/$BD$6+$BG$15*((AK444)-$BD$7)/$BD$8+$BG$16</f>
        <v/>
      </c>
      <c r="AT444" s="51">
        <f>1/(1+EXP(-AS444))</f>
        <v/>
      </c>
      <c r="AU444" s="52">
        <f>$BH$14*((AJ444)-$BD$5)/$BD$6+$BH$15*((AK444)-$BD$7)/$BD$8+$BH$16</f>
        <v/>
      </c>
      <c r="AV444" s="51">
        <f>1/(1+EXP(-AU444))</f>
        <v/>
      </c>
      <c r="AW444" s="52">
        <f>$BI$14*((AJ444)-$BD$5)/$BD$6+$BI$15*((AK444)-$BD$7)/$BD$8+$BI$16</f>
        <v/>
      </c>
      <c r="AX444" s="51">
        <f>1/(1+EXP(-AW444))</f>
        <v/>
      </c>
      <c r="AY444" s="52">
        <f>$BJ$14*((AJ444)-$BD$5)/$BD$6+$BJ$15*((AK444)-$BD$7)/$BD$8+$BJ$16</f>
        <v/>
      </c>
      <c r="AZ444" s="51">
        <f>1/(1+EXP(-AY444))</f>
        <v/>
      </c>
      <c r="BA444" s="52">
        <f>$BK$14*((AJ444)-$BD$5)/$BD$6+$BK$15*((AK444)-$BD$7)/$BD$8+$BK$16</f>
        <v/>
      </c>
      <c r="BB444" s="51">
        <f>1/(1+EXP(-BA444))</f>
        <v/>
      </c>
    </row>
    <row r="445" ht="15" customHeight="1" s="35">
      <c r="A445" s="48">
        <f>'4_Seq_Features'!A443</f>
        <v/>
      </c>
      <c r="B445" s="55">
        <f>'4_Seq_Features'!F443</f>
        <v/>
      </c>
      <c r="C445" s="48">
        <f>'4_Seq_Features'!E443</f>
        <v/>
      </c>
      <c r="D445" s="52">
        <f>$U$12*((B445)-$U$5)/$U$6+$U$13</f>
        <v/>
      </c>
      <c r="E445" s="51">
        <f>1/(1+EXP(-D445))</f>
        <v/>
      </c>
      <c r="F445" s="52">
        <f>$V$12*((B445)-$U$5)/$U$6+$V$13</f>
        <v/>
      </c>
      <c r="G445" s="51">
        <f>1/(1+EXP(-F445))</f>
        <v/>
      </c>
      <c r="H445" s="52">
        <f>$W$12*((B445)-$U$5)/$U$6+$W$13</f>
        <v/>
      </c>
      <c r="I445" s="51">
        <f>1/(1+EXP(-H445))</f>
        <v/>
      </c>
      <c r="J445" s="52">
        <f>$X$12*((B445)-$U$5)/$U$6+$X$13</f>
        <v/>
      </c>
      <c r="K445" s="51">
        <f>1/(1+EXP(-J445))</f>
        <v/>
      </c>
      <c r="L445" s="52">
        <f>$Y$12*((B445)-$U$5)/$U$6+$Y$13</f>
        <v/>
      </c>
      <c r="M445" s="51">
        <f>1/(1+EXP(-L445))</f>
        <v/>
      </c>
      <c r="N445" s="52">
        <f>$Z$12*((B445)-$U$5)/$U$6+$Z$13</f>
        <v/>
      </c>
      <c r="O445" s="51">
        <f>1/(1+EXP(-N445))</f>
        <v/>
      </c>
      <c r="P445" s="52">
        <f>$AA$12*((B445)-$U$5)/$U$6+$AA$13</f>
        <v/>
      </c>
      <c r="Q445" s="51">
        <f>1/(1+EXP(-P445))</f>
        <v/>
      </c>
      <c r="R445" s="52">
        <f>$AB$12*((B445)-$U$5)/$U$6+$AB$13</f>
        <v/>
      </c>
      <c r="S445" s="51">
        <f>1/(1+EXP(-R445))</f>
        <v/>
      </c>
      <c r="AI445" s="48">
        <f>'4_Seq_Features'!A443</f>
        <v/>
      </c>
      <c r="AJ445" s="55">
        <f>'4_Seq_Features'!G443</f>
        <v/>
      </c>
      <c r="AK445" s="55">
        <f>'4_Seq_Features'!H443</f>
        <v/>
      </c>
      <c r="AL445" s="48">
        <f>'4_Seq_Features'!E443</f>
        <v/>
      </c>
      <c r="AM445" s="52">
        <f>$BD$14*((AJ445)-$BD$5)/$BD$6+$BD$15*((AK445)-$BD$7)/$BD$8+$BD$16</f>
        <v/>
      </c>
      <c r="AN445" s="51">
        <f>1/(1+EXP(-AM445))</f>
        <v/>
      </c>
      <c r="AO445" s="52">
        <f>$BE$14*((AJ445)-$BD$5)/$BD$6+$BE$15*((AK445)-$BD$7)/$BD$8+$BE$16</f>
        <v/>
      </c>
      <c r="AP445" s="51">
        <f>1/(1+EXP(-AO445))</f>
        <v/>
      </c>
      <c r="AQ445" s="52">
        <f>$BF$14*((AJ445)-$BD$5)/$BD$6+$BF$15*((AK445)-$BD$7)/$BD$8+$BF$16</f>
        <v/>
      </c>
      <c r="AR445" s="51">
        <f>1/(1+EXP(-AQ445))</f>
        <v/>
      </c>
      <c r="AS445" s="52">
        <f>$BG$14*((AJ445)-$BD$5)/$BD$6+$BG$15*((AK445)-$BD$7)/$BD$8+$BG$16</f>
        <v/>
      </c>
      <c r="AT445" s="51">
        <f>1/(1+EXP(-AS445))</f>
        <v/>
      </c>
      <c r="AU445" s="52">
        <f>$BH$14*((AJ445)-$BD$5)/$BD$6+$BH$15*((AK445)-$BD$7)/$BD$8+$BH$16</f>
        <v/>
      </c>
      <c r="AV445" s="51">
        <f>1/(1+EXP(-AU445))</f>
        <v/>
      </c>
      <c r="AW445" s="52">
        <f>$BI$14*((AJ445)-$BD$5)/$BD$6+$BI$15*((AK445)-$BD$7)/$BD$8+$BI$16</f>
        <v/>
      </c>
      <c r="AX445" s="51">
        <f>1/(1+EXP(-AW445))</f>
        <v/>
      </c>
      <c r="AY445" s="52">
        <f>$BJ$14*((AJ445)-$BD$5)/$BD$6+$BJ$15*((AK445)-$BD$7)/$BD$8+$BJ$16</f>
        <v/>
      </c>
      <c r="AZ445" s="51">
        <f>1/(1+EXP(-AY445))</f>
        <v/>
      </c>
      <c r="BA445" s="52">
        <f>$BK$14*((AJ445)-$BD$5)/$BD$6+$BK$15*((AK445)-$BD$7)/$BD$8+$BK$16</f>
        <v/>
      </c>
      <c r="BB445" s="51">
        <f>1/(1+EXP(-BA445))</f>
        <v/>
      </c>
    </row>
    <row r="446" ht="15" customHeight="1" s="35">
      <c r="A446" s="48">
        <f>'4_Seq_Features'!A444</f>
        <v/>
      </c>
      <c r="B446" s="55">
        <f>'4_Seq_Features'!F444</f>
        <v/>
      </c>
      <c r="C446" s="48">
        <f>'4_Seq_Features'!E444</f>
        <v/>
      </c>
      <c r="D446" s="52">
        <f>$U$12*((B446)-$U$5)/$U$6+$U$13</f>
        <v/>
      </c>
      <c r="E446" s="51">
        <f>1/(1+EXP(-D446))</f>
        <v/>
      </c>
      <c r="F446" s="52">
        <f>$V$12*((B446)-$U$5)/$U$6+$V$13</f>
        <v/>
      </c>
      <c r="G446" s="51">
        <f>1/(1+EXP(-F446))</f>
        <v/>
      </c>
      <c r="H446" s="52">
        <f>$W$12*((B446)-$U$5)/$U$6+$W$13</f>
        <v/>
      </c>
      <c r="I446" s="51">
        <f>1/(1+EXP(-H446))</f>
        <v/>
      </c>
      <c r="J446" s="52">
        <f>$X$12*((B446)-$U$5)/$U$6+$X$13</f>
        <v/>
      </c>
      <c r="K446" s="51">
        <f>1/(1+EXP(-J446))</f>
        <v/>
      </c>
      <c r="L446" s="52">
        <f>$Y$12*((B446)-$U$5)/$U$6+$Y$13</f>
        <v/>
      </c>
      <c r="M446" s="51">
        <f>1/(1+EXP(-L446))</f>
        <v/>
      </c>
      <c r="N446" s="52">
        <f>$Z$12*((B446)-$U$5)/$U$6+$Z$13</f>
        <v/>
      </c>
      <c r="O446" s="51">
        <f>1/(1+EXP(-N446))</f>
        <v/>
      </c>
      <c r="P446" s="52">
        <f>$AA$12*((B446)-$U$5)/$U$6+$AA$13</f>
        <v/>
      </c>
      <c r="Q446" s="51">
        <f>1/(1+EXP(-P446))</f>
        <v/>
      </c>
      <c r="R446" s="52">
        <f>$AB$12*((B446)-$U$5)/$U$6+$AB$13</f>
        <v/>
      </c>
      <c r="S446" s="51">
        <f>1/(1+EXP(-R446))</f>
        <v/>
      </c>
      <c r="AI446" s="48">
        <f>'4_Seq_Features'!A444</f>
        <v/>
      </c>
      <c r="AJ446" s="55">
        <f>'4_Seq_Features'!G444</f>
        <v/>
      </c>
      <c r="AK446" s="55">
        <f>'4_Seq_Features'!H444</f>
        <v/>
      </c>
      <c r="AL446" s="48">
        <f>'4_Seq_Features'!E444</f>
        <v/>
      </c>
      <c r="AM446" s="52">
        <f>$BD$14*((AJ446)-$BD$5)/$BD$6+$BD$15*((AK446)-$BD$7)/$BD$8+$BD$16</f>
        <v/>
      </c>
      <c r="AN446" s="51">
        <f>1/(1+EXP(-AM446))</f>
        <v/>
      </c>
      <c r="AO446" s="52">
        <f>$BE$14*((AJ446)-$BD$5)/$BD$6+$BE$15*((AK446)-$BD$7)/$BD$8+$BE$16</f>
        <v/>
      </c>
      <c r="AP446" s="51">
        <f>1/(1+EXP(-AO446))</f>
        <v/>
      </c>
      <c r="AQ446" s="52">
        <f>$BF$14*((AJ446)-$BD$5)/$BD$6+$BF$15*((AK446)-$BD$7)/$BD$8+$BF$16</f>
        <v/>
      </c>
      <c r="AR446" s="51">
        <f>1/(1+EXP(-AQ446))</f>
        <v/>
      </c>
      <c r="AS446" s="52">
        <f>$BG$14*((AJ446)-$BD$5)/$BD$6+$BG$15*((AK446)-$BD$7)/$BD$8+$BG$16</f>
        <v/>
      </c>
      <c r="AT446" s="51">
        <f>1/(1+EXP(-AS446))</f>
        <v/>
      </c>
      <c r="AU446" s="52">
        <f>$BH$14*((AJ446)-$BD$5)/$BD$6+$BH$15*((AK446)-$BD$7)/$BD$8+$BH$16</f>
        <v/>
      </c>
      <c r="AV446" s="51">
        <f>1/(1+EXP(-AU446))</f>
        <v/>
      </c>
      <c r="AW446" s="52">
        <f>$BI$14*((AJ446)-$BD$5)/$BD$6+$BI$15*((AK446)-$BD$7)/$BD$8+$BI$16</f>
        <v/>
      </c>
      <c r="AX446" s="51">
        <f>1/(1+EXP(-AW446))</f>
        <v/>
      </c>
      <c r="AY446" s="52">
        <f>$BJ$14*((AJ446)-$BD$5)/$BD$6+$BJ$15*((AK446)-$BD$7)/$BD$8+$BJ$16</f>
        <v/>
      </c>
      <c r="AZ446" s="51">
        <f>1/(1+EXP(-AY446))</f>
        <v/>
      </c>
      <c r="BA446" s="52">
        <f>$BK$14*((AJ446)-$BD$5)/$BD$6+$BK$15*((AK446)-$BD$7)/$BD$8+$BK$16</f>
        <v/>
      </c>
      <c r="BB446" s="51">
        <f>1/(1+EXP(-BA446))</f>
        <v/>
      </c>
    </row>
    <row r="447" ht="15" customHeight="1" s="35">
      <c r="A447" s="48">
        <f>'4_Seq_Features'!A445</f>
        <v/>
      </c>
      <c r="B447" s="55">
        <f>'4_Seq_Features'!F445</f>
        <v/>
      </c>
      <c r="C447" s="48">
        <f>'4_Seq_Features'!E445</f>
        <v/>
      </c>
      <c r="D447" s="52">
        <f>$U$12*((B447)-$U$5)/$U$6+$U$13</f>
        <v/>
      </c>
      <c r="E447" s="51">
        <f>1/(1+EXP(-D447))</f>
        <v/>
      </c>
      <c r="F447" s="52">
        <f>$V$12*((B447)-$U$5)/$U$6+$V$13</f>
        <v/>
      </c>
      <c r="G447" s="51">
        <f>1/(1+EXP(-F447))</f>
        <v/>
      </c>
      <c r="H447" s="52">
        <f>$W$12*((B447)-$U$5)/$U$6+$W$13</f>
        <v/>
      </c>
      <c r="I447" s="51">
        <f>1/(1+EXP(-H447))</f>
        <v/>
      </c>
      <c r="J447" s="52">
        <f>$X$12*((B447)-$U$5)/$U$6+$X$13</f>
        <v/>
      </c>
      <c r="K447" s="51">
        <f>1/(1+EXP(-J447))</f>
        <v/>
      </c>
      <c r="L447" s="52">
        <f>$Y$12*((B447)-$U$5)/$U$6+$Y$13</f>
        <v/>
      </c>
      <c r="M447" s="51">
        <f>1/(1+EXP(-L447))</f>
        <v/>
      </c>
      <c r="N447" s="52">
        <f>$Z$12*((B447)-$U$5)/$U$6+$Z$13</f>
        <v/>
      </c>
      <c r="O447" s="51">
        <f>1/(1+EXP(-N447))</f>
        <v/>
      </c>
      <c r="P447" s="52">
        <f>$AA$12*((B447)-$U$5)/$U$6+$AA$13</f>
        <v/>
      </c>
      <c r="Q447" s="51">
        <f>1/(1+EXP(-P447))</f>
        <v/>
      </c>
      <c r="R447" s="52">
        <f>$AB$12*((B447)-$U$5)/$U$6+$AB$13</f>
        <v/>
      </c>
      <c r="S447" s="51">
        <f>1/(1+EXP(-R447))</f>
        <v/>
      </c>
      <c r="AI447" s="48">
        <f>'4_Seq_Features'!A445</f>
        <v/>
      </c>
      <c r="AJ447" s="55">
        <f>'4_Seq_Features'!G445</f>
        <v/>
      </c>
      <c r="AK447" s="55">
        <f>'4_Seq_Features'!H445</f>
        <v/>
      </c>
      <c r="AL447" s="48">
        <f>'4_Seq_Features'!E445</f>
        <v/>
      </c>
      <c r="AM447" s="52">
        <f>$BD$14*((AJ447)-$BD$5)/$BD$6+$BD$15*((AK447)-$BD$7)/$BD$8+$BD$16</f>
        <v/>
      </c>
      <c r="AN447" s="51">
        <f>1/(1+EXP(-AM447))</f>
        <v/>
      </c>
      <c r="AO447" s="52">
        <f>$BE$14*((AJ447)-$BD$5)/$BD$6+$BE$15*((AK447)-$BD$7)/$BD$8+$BE$16</f>
        <v/>
      </c>
      <c r="AP447" s="51">
        <f>1/(1+EXP(-AO447))</f>
        <v/>
      </c>
      <c r="AQ447" s="52">
        <f>$BF$14*((AJ447)-$BD$5)/$BD$6+$BF$15*((AK447)-$BD$7)/$BD$8+$BF$16</f>
        <v/>
      </c>
      <c r="AR447" s="51">
        <f>1/(1+EXP(-AQ447))</f>
        <v/>
      </c>
      <c r="AS447" s="52">
        <f>$BG$14*((AJ447)-$BD$5)/$BD$6+$BG$15*((AK447)-$BD$7)/$BD$8+$BG$16</f>
        <v/>
      </c>
      <c r="AT447" s="51">
        <f>1/(1+EXP(-AS447))</f>
        <v/>
      </c>
      <c r="AU447" s="52">
        <f>$BH$14*((AJ447)-$BD$5)/$BD$6+$BH$15*((AK447)-$BD$7)/$BD$8+$BH$16</f>
        <v/>
      </c>
      <c r="AV447" s="51">
        <f>1/(1+EXP(-AU447))</f>
        <v/>
      </c>
      <c r="AW447" s="52">
        <f>$BI$14*((AJ447)-$BD$5)/$BD$6+$BI$15*((AK447)-$BD$7)/$BD$8+$BI$16</f>
        <v/>
      </c>
      <c r="AX447" s="51">
        <f>1/(1+EXP(-AW447))</f>
        <v/>
      </c>
      <c r="AY447" s="52">
        <f>$BJ$14*((AJ447)-$BD$5)/$BD$6+$BJ$15*((AK447)-$BD$7)/$BD$8+$BJ$16</f>
        <v/>
      </c>
      <c r="AZ447" s="51">
        <f>1/(1+EXP(-AY447))</f>
        <v/>
      </c>
      <c r="BA447" s="52">
        <f>$BK$14*((AJ447)-$BD$5)/$BD$6+$BK$15*((AK447)-$BD$7)/$BD$8+$BK$16</f>
        <v/>
      </c>
      <c r="BB447" s="51">
        <f>1/(1+EXP(-BA447))</f>
        <v/>
      </c>
    </row>
    <row r="448" ht="15" customHeight="1" s="35">
      <c r="A448" s="48">
        <f>'4_Seq_Features'!A446</f>
        <v/>
      </c>
      <c r="B448" s="55">
        <f>'4_Seq_Features'!F446</f>
        <v/>
      </c>
      <c r="C448" s="48">
        <f>'4_Seq_Features'!E446</f>
        <v/>
      </c>
      <c r="D448" s="52">
        <f>$U$12*((B448)-$U$5)/$U$6+$U$13</f>
        <v/>
      </c>
      <c r="E448" s="51">
        <f>1/(1+EXP(-D448))</f>
        <v/>
      </c>
      <c r="F448" s="52">
        <f>$V$12*((B448)-$U$5)/$U$6+$V$13</f>
        <v/>
      </c>
      <c r="G448" s="51">
        <f>1/(1+EXP(-F448))</f>
        <v/>
      </c>
      <c r="H448" s="52">
        <f>$W$12*((B448)-$U$5)/$U$6+$W$13</f>
        <v/>
      </c>
      <c r="I448" s="51">
        <f>1/(1+EXP(-H448))</f>
        <v/>
      </c>
      <c r="J448" s="52">
        <f>$X$12*((B448)-$U$5)/$U$6+$X$13</f>
        <v/>
      </c>
      <c r="K448" s="51">
        <f>1/(1+EXP(-J448))</f>
        <v/>
      </c>
      <c r="L448" s="52">
        <f>$Y$12*((B448)-$U$5)/$U$6+$Y$13</f>
        <v/>
      </c>
      <c r="M448" s="51">
        <f>1/(1+EXP(-L448))</f>
        <v/>
      </c>
      <c r="N448" s="52">
        <f>$Z$12*((B448)-$U$5)/$U$6+$Z$13</f>
        <v/>
      </c>
      <c r="O448" s="51">
        <f>1/(1+EXP(-N448))</f>
        <v/>
      </c>
      <c r="P448" s="52">
        <f>$AA$12*((B448)-$U$5)/$U$6+$AA$13</f>
        <v/>
      </c>
      <c r="Q448" s="51">
        <f>1/(1+EXP(-P448))</f>
        <v/>
      </c>
      <c r="R448" s="52">
        <f>$AB$12*((B448)-$U$5)/$U$6+$AB$13</f>
        <v/>
      </c>
      <c r="S448" s="51">
        <f>1/(1+EXP(-R448))</f>
        <v/>
      </c>
      <c r="AI448" s="48">
        <f>'4_Seq_Features'!A446</f>
        <v/>
      </c>
      <c r="AJ448" s="55">
        <f>'4_Seq_Features'!G446</f>
        <v/>
      </c>
      <c r="AK448" s="55">
        <f>'4_Seq_Features'!H446</f>
        <v/>
      </c>
      <c r="AL448" s="48">
        <f>'4_Seq_Features'!E446</f>
        <v/>
      </c>
      <c r="AM448" s="52">
        <f>$BD$14*((AJ448)-$BD$5)/$BD$6+$BD$15*((AK448)-$BD$7)/$BD$8+$BD$16</f>
        <v/>
      </c>
      <c r="AN448" s="51">
        <f>1/(1+EXP(-AM448))</f>
        <v/>
      </c>
      <c r="AO448" s="52">
        <f>$BE$14*((AJ448)-$BD$5)/$BD$6+$BE$15*((AK448)-$BD$7)/$BD$8+$BE$16</f>
        <v/>
      </c>
      <c r="AP448" s="51">
        <f>1/(1+EXP(-AO448))</f>
        <v/>
      </c>
      <c r="AQ448" s="52">
        <f>$BF$14*((AJ448)-$BD$5)/$BD$6+$BF$15*((AK448)-$BD$7)/$BD$8+$BF$16</f>
        <v/>
      </c>
      <c r="AR448" s="51">
        <f>1/(1+EXP(-AQ448))</f>
        <v/>
      </c>
      <c r="AS448" s="52">
        <f>$BG$14*((AJ448)-$BD$5)/$BD$6+$BG$15*((AK448)-$BD$7)/$BD$8+$BG$16</f>
        <v/>
      </c>
      <c r="AT448" s="51">
        <f>1/(1+EXP(-AS448))</f>
        <v/>
      </c>
      <c r="AU448" s="52">
        <f>$BH$14*((AJ448)-$BD$5)/$BD$6+$BH$15*((AK448)-$BD$7)/$BD$8+$BH$16</f>
        <v/>
      </c>
      <c r="AV448" s="51">
        <f>1/(1+EXP(-AU448))</f>
        <v/>
      </c>
      <c r="AW448" s="52">
        <f>$BI$14*((AJ448)-$BD$5)/$BD$6+$BI$15*((AK448)-$BD$7)/$BD$8+$BI$16</f>
        <v/>
      </c>
      <c r="AX448" s="51">
        <f>1/(1+EXP(-AW448))</f>
        <v/>
      </c>
      <c r="AY448" s="52">
        <f>$BJ$14*((AJ448)-$BD$5)/$BD$6+$BJ$15*((AK448)-$BD$7)/$BD$8+$BJ$16</f>
        <v/>
      </c>
      <c r="AZ448" s="51">
        <f>1/(1+EXP(-AY448))</f>
        <v/>
      </c>
      <c r="BA448" s="52">
        <f>$BK$14*((AJ448)-$BD$5)/$BD$6+$BK$15*((AK448)-$BD$7)/$BD$8+$BK$16</f>
        <v/>
      </c>
      <c r="BB448" s="51">
        <f>1/(1+EXP(-BA448))</f>
        <v/>
      </c>
    </row>
    <row r="449" ht="15" customHeight="1" s="35">
      <c r="A449" s="48">
        <f>'4_Seq_Features'!A447</f>
        <v/>
      </c>
      <c r="B449" s="55">
        <f>'4_Seq_Features'!F447</f>
        <v/>
      </c>
      <c r="C449" s="48">
        <f>'4_Seq_Features'!E447</f>
        <v/>
      </c>
      <c r="D449" s="52">
        <f>$U$12*((B449)-$U$5)/$U$6+$U$13</f>
        <v/>
      </c>
      <c r="E449" s="51">
        <f>1/(1+EXP(-D449))</f>
        <v/>
      </c>
      <c r="F449" s="52">
        <f>$V$12*((B449)-$U$5)/$U$6+$V$13</f>
        <v/>
      </c>
      <c r="G449" s="51">
        <f>1/(1+EXP(-F449))</f>
        <v/>
      </c>
      <c r="H449" s="52">
        <f>$W$12*((B449)-$U$5)/$U$6+$W$13</f>
        <v/>
      </c>
      <c r="I449" s="51">
        <f>1/(1+EXP(-H449))</f>
        <v/>
      </c>
      <c r="J449" s="52">
        <f>$X$12*((B449)-$U$5)/$U$6+$X$13</f>
        <v/>
      </c>
      <c r="K449" s="51">
        <f>1/(1+EXP(-J449))</f>
        <v/>
      </c>
      <c r="L449" s="52">
        <f>$Y$12*((B449)-$U$5)/$U$6+$Y$13</f>
        <v/>
      </c>
      <c r="M449" s="51">
        <f>1/(1+EXP(-L449))</f>
        <v/>
      </c>
      <c r="N449" s="52">
        <f>$Z$12*((B449)-$U$5)/$U$6+$Z$13</f>
        <v/>
      </c>
      <c r="O449" s="51">
        <f>1/(1+EXP(-N449))</f>
        <v/>
      </c>
      <c r="P449" s="52">
        <f>$AA$12*((B449)-$U$5)/$U$6+$AA$13</f>
        <v/>
      </c>
      <c r="Q449" s="51">
        <f>1/(1+EXP(-P449))</f>
        <v/>
      </c>
      <c r="R449" s="52">
        <f>$AB$12*((B449)-$U$5)/$U$6+$AB$13</f>
        <v/>
      </c>
      <c r="S449" s="51">
        <f>1/(1+EXP(-R449))</f>
        <v/>
      </c>
      <c r="AI449" s="48">
        <f>'4_Seq_Features'!A447</f>
        <v/>
      </c>
      <c r="AJ449" s="55">
        <f>'4_Seq_Features'!G447</f>
        <v/>
      </c>
      <c r="AK449" s="55">
        <f>'4_Seq_Features'!H447</f>
        <v/>
      </c>
      <c r="AL449" s="48">
        <f>'4_Seq_Features'!E447</f>
        <v/>
      </c>
      <c r="AM449" s="52">
        <f>$BD$14*((AJ449)-$BD$5)/$BD$6+$BD$15*((AK449)-$BD$7)/$BD$8+$BD$16</f>
        <v/>
      </c>
      <c r="AN449" s="51">
        <f>1/(1+EXP(-AM449))</f>
        <v/>
      </c>
      <c r="AO449" s="52">
        <f>$BE$14*((AJ449)-$BD$5)/$BD$6+$BE$15*((AK449)-$BD$7)/$BD$8+$BE$16</f>
        <v/>
      </c>
      <c r="AP449" s="51">
        <f>1/(1+EXP(-AO449))</f>
        <v/>
      </c>
      <c r="AQ449" s="52">
        <f>$BF$14*((AJ449)-$BD$5)/$BD$6+$BF$15*((AK449)-$BD$7)/$BD$8+$BF$16</f>
        <v/>
      </c>
      <c r="AR449" s="51">
        <f>1/(1+EXP(-AQ449))</f>
        <v/>
      </c>
      <c r="AS449" s="52">
        <f>$BG$14*((AJ449)-$BD$5)/$BD$6+$BG$15*((AK449)-$BD$7)/$BD$8+$BG$16</f>
        <v/>
      </c>
      <c r="AT449" s="51">
        <f>1/(1+EXP(-AS449))</f>
        <v/>
      </c>
      <c r="AU449" s="52">
        <f>$BH$14*((AJ449)-$BD$5)/$BD$6+$BH$15*((AK449)-$BD$7)/$BD$8+$BH$16</f>
        <v/>
      </c>
      <c r="AV449" s="51">
        <f>1/(1+EXP(-AU449))</f>
        <v/>
      </c>
      <c r="AW449" s="52">
        <f>$BI$14*((AJ449)-$BD$5)/$BD$6+$BI$15*((AK449)-$BD$7)/$BD$8+$BI$16</f>
        <v/>
      </c>
      <c r="AX449" s="51">
        <f>1/(1+EXP(-AW449))</f>
        <v/>
      </c>
      <c r="AY449" s="52">
        <f>$BJ$14*((AJ449)-$BD$5)/$BD$6+$BJ$15*((AK449)-$BD$7)/$BD$8+$BJ$16</f>
        <v/>
      </c>
      <c r="AZ449" s="51">
        <f>1/(1+EXP(-AY449))</f>
        <v/>
      </c>
      <c r="BA449" s="52">
        <f>$BK$14*((AJ449)-$BD$5)/$BD$6+$BK$15*((AK449)-$BD$7)/$BD$8+$BK$16</f>
        <v/>
      </c>
      <c r="BB449" s="51">
        <f>1/(1+EXP(-BA449))</f>
        <v/>
      </c>
    </row>
    <row r="450" ht="15" customHeight="1" s="35">
      <c r="A450" s="48">
        <f>'4_Seq_Features'!A448</f>
        <v/>
      </c>
      <c r="B450" s="55">
        <f>'4_Seq_Features'!F448</f>
        <v/>
      </c>
      <c r="C450" s="48">
        <f>'4_Seq_Features'!E448</f>
        <v/>
      </c>
      <c r="D450" s="52">
        <f>$U$12*((B450)-$U$5)/$U$6+$U$13</f>
        <v/>
      </c>
      <c r="E450" s="51">
        <f>1/(1+EXP(-D450))</f>
        <v/>
      </c>
      <c r="F450" s="52">
        <f>$V$12*((B450)-$U$5)/$U$6+$V$13</f>
        <v/>
      </c>
      <c r="G450" s="51">
        <f>1/(1+EXP(-F450))</f>
        <v/>
      </c>
      <c r="H450" s="52">
        <f>$W$12*((B450)-$U$5)/$U$6+$W$13</f>
        <v/>
      </c>
      <c r="I450" s="51">
        <f>1/(1+EXP(-H450))</f>
        <v/>
      </c>
      <c r="J450" s="52">
        <f>$X$12*((B450)-$U$5)/$U$6+$X$13</f>
        <v/>
      </c>
      <c r="K450" s="51">
        <f>1/(1+EXP(-J450))</f>
        <v/>
      </c>
      <c r="L450" s="52">
        <f>$Y$12*((B450)-$U$5)/$U$6+$Y$13</f>
        <v/>
      </c>
      <c r="M450" s="51">
        <f>1/(1+EXP(-L450))</f>
        <v/>
      </c>
      <c r="N450" s="52">
        <f>$Z$12*((B450)-$U$5)/$U$6+$Z$13</f>
        <v/>
      </c>
      <c r="O450" s="51">
        <f>1/(1+EXP(-N450))</f>
        <v/>
      </c>
      <c r="P450" s="52">
        <f>$AA$12*((B450)-$U$5)/$U$6+$AA$13</f>
        <v/>
      </c>
      <c r="Q450" s="51">
        <f>1/(1+EXP(-P450))</f>
        <v/>
      </c>
      <c r="R450" s="52">
        <f>$AB$12*((B450)-$U$5)/$U$6+$AB$13</f>
        <v/>
      </c>
      <c r="S450" s="51">
        <f>1/(1+EXP(-R450))</f>
        <v/>
      </c>
      <c r="AI450" s="48">
        <f>'4_Seq_Features'!A448</f>
        <v/>
      </c>
      <c r="AJ450" s="55">
        <f>'4_Seq_Features'!G448</f>
        <v/>
      </c>
      <c r="AK450" s="55">
        <f>'4_Seq_Features'!H448</f>
        <v/>
      </c>
      <c r="AL450" s="48">
        <f>'4_Seq_Features'!E448</f>
        <v/>
      </c>
      <c r="AM450" s="52">
        <f>$BD$14*((AJ450)-$BD$5)/$BD$6+$BD$15*((AK450)-$BD$7)/$BD$8+$BD$16</f>
        <v/>
      </c>
      <c r="AN450" s="51">
        <f>1/(1+EXP(-AM450))</f>
        <v/>
      </c>
      <c r="AO450" s="52">
        <f>$BE$14*((AJ450)-$BD$5)/$BD$6+$BE$15*((AK450)-$BD$7)/$BD$8+$BE$16</f>
        <v/>
      </c>
      <c r="AP450" s="51">
        <f>1/(1+EXP(-AO450))</f>
        <v/>
      </c>
      <c r="AQ450" s="52">
        <f>$BF$14*((AJ450)-$BD$5)/$BD$6+$BF$15*((AK450)-$BD$7)/$BD$8+$BF$16</f>
        <v/>
      </c>
      <c r="AR450" s="51">
        <f>1/(1+EXP(-AQ450))</f>
        <v/>
      </c>
      <c r="AS450" s="52">
        <f>$BG$14*((AJ450)-$BD$5)/$BD$6+$BG$15*((AK450)-$BD$7)/$BD$8+$BG$16</f>
        <v/>
      </c>
      <c r="AT450" s="51">
        <f>1/(1+EXP(-AS450))</f>
        <v/>
      </c>
      <c r="AU450" s="52">
        <f>$BH$14*((AJ450)-$BD$5)/$BD$6+$BH$15*((AK450)-$BD$7)/$BD$8+$BH$16</f>
        <v/>
      </c>
      <c r="AV450" s="51">
        <f>1/(1+EXP(-AU450))</f>
        <v/>
      </c>
      <c r="AW450" s="52">
        <f>$BI$14*((AJ450)-$BD$5)/$BD$6+$BI$15*((AK450)-$BD$7)/$BD$8+$BI$16</f>
        <v/>
      </c>
      <c r="AX450" s="51">
        <f>1/(1+EXP(-AW450))</f>
        <v/>
      </c>
      <c r="AY450" s="52">
        <f>$BJ$14*((AJ450)-$BD$5)/$BD$6+$BJ$15*((AK450)-$BD$7)/$BD$8+$BJ$16</f>
        <v/>
      </c>
      <c r="AZ450" s="51">
        <f>1/(1+EXP(-AY450))</f>
        <v/>
      </c>
      <c r="BA450" s="52">
        <f>$BK$14*((AJ450)-$BD$5)/$BD$6+$BK$15*((AK450)-$BD$7)/$BD$8+$BK$16</f>
        <v/>
      </c>
      <c r="BB450" s="51">
        <f>1/(1+EXP(-BA450))</f>
        <v/>
      </c>
    </row>
    <row r="451" ht="15" customHeight="1" s="35">
      <c r="A451" s="48">
        <f>'4_Seq_Features'!A449</f>
        <v/>
      </c>
      <c r="B451" s="55">
        <f>'4_Seq_Features'!F449</f>
        <v/>
      </c>
      <c r="C451" s="48">
        <f>'4_Seq_Features'!E449</f>
        <v/>
      </c>
      <c r="D451" s="52">
        <f>$U$12*((B451)-$U$5)/$U$6+$U$13</f>
        <v/>
      </c>
      <c r="E451" s="51">
        <f>1/(1+EXP(-D451))</f>
        <v/>
      </c>
      <c r="F451" s="52">
        <f>$V$12*((B451)-$U$5)/$U$6+$V$13</f>
        <v/>
      </c>
      <c r="G451" s="51">
        <f>1/(1+EXP(-F451))</f>
        <v/>
      </c>
      <c r="H451" s="52">
        <f>$W$12*((B451)-$U$5)/$U$6+$W$13</f>
        <v/>
      </c>
      <c r="I451" s="51">
        <f>1/(1+EXP(-H451))</f>
        <v/>
      </c>
      <c r="J451" s="52">
        <f>$X$12*((B451)-$U$5)/$U$6+$X$13</f>
        <v/>
      </c>
      <c r="K451" s="51">
        <f>1/(1+EXP(-J451))</f>
        <v/>
      </c>
      <c r="L451" s="52">
        <f>$Y$12*((B451)-$U$5)/$U$6+$Y$13</f>
        <v/>
      </c>
      <c r="M451" s="51">
        <f>1/(1+EXP(-L451))</f>
        <v/>
      </c>
      <c r="N451" s="52">
        <f>$Z$12*((B451)-$U$5)/$U$6+$Z$13</f>
        <v/>
      </c>
      <c r="O451" s="51">
        <f>1/(1+EXP(-N451))</f>
        <v/>
      </c>
      <c r="P451" s="52">
        <f>$AA$12*((B451)-$U$5)/$U$6+$AA$13</f>
        <v/>
      </c>
      <c r="Q451" s="51">
        <f>1/(1+EXP(-P451))</f>
        <v/>
      </c>
      <c r="R451" s="52">
        <f>$AB$12*((B451)-$U$5)/$U$6+$AB$13</f>
        <v/>
      </c>
      <c r="S451" s="51">
        <f>1/(1+EXP(-R451))</f>
        <v/>
      </c>
      <c r="AI451" s="48">
        <f>'4_Seq_Features'!A449</f>
        <v/>
      </c>
      <c r="AJ451" s="55">
        <f>'4_Seq_Features'!G449</f>
        <v/>
      </c>
      <c r="AK451" s="55">
        <f>'4_Seq_Features'!H449</f>
        <v/>
      </c>
      <c r="AL451" s="48">
        <f>'4_Seq_Features'!E449</f>
        <v/>
      </c>
      <c r="AM451" s="52">
        <f>$BD$14*((AJ451)-$BD$5)/$BD$6+$BD$15*((AK451)-$BD$7)/$BD$8+$BD$16</f>
        <v/>
      </c>
      <c r="AN451" s="51">
        <f>1/(1+EXP(-AM451))</f>
        <v/>
      </c>
      <c r="AO451" s="52">
        <f>$BE$14*((AJ451)-$BD$5)/$BD$6+$BE$15*((AK451)-$BD$7)/$BD$8+$BE$16</f>
        <v/>
      </c>
      <c r="AP451" s="51">
        <f>1/(1+EXP(-AO451))</f>
        <v/>
      </c>
      <c r="AQ451" s="52">
        <f>$BF$14*((AJ451)-$BD$5)/$BD$6+$BF$15*((AK451)-$BD$7)/$BD$8+$BF$16</f>
        <v/>
      </c>
      <c r="AR451" s="51">
        <f>1/(1+EXP(-AQ451))</f>
        <v/>
      </c>
      <c r="AS451" s="52">
        <f>$BG$14*((AJ451)-$BD$5)/$BD$6+$BG$15*((AK451)-$BD$7)/$BD$8+$BG$16</f>
        <v/>
      </c>
      <c r="AT451" s="51">
        <f>1/(1+EXP(-AS451))</f>
        <v/>
      </c>
      <c r="AU451" s="52">
        <f>$BH$14*((AJ451)-$BD$5)/$BD$6+$BH$15*((AK451)-$BD$7)/$BD$8+$BH$16</f>
        <v/>
      </c>
      <c r="AV451" s="51">
        <f>1/(1+EXP(-AU451))</f>
        <v/>
      </c>
      <c r="AW451" s="52">
        <f>$BI$14*((AJ451)-$BD$5)/$BD$6+$BI$15*((AK451)-$BD$7)/$BD$8+$BI$16</f>
        <v/>
      </c>
      <c r="AX451" s="51">
        <f>1/(1+EXP(-AW451))</f>
        <v/>
      </c>
      <c r="AY451" s="52">
        <f>$BJ$14*((AJ451)-$BD$5)/$BD$6+$BJ$15*((AK451)-$BD$7)/$BD$8+$BJ$16</f>
        <v/>
      </c>
      <c r="AZ451" s="51">
        <f>1/(1+EXP(-AY451))</f>
        <v/>
      </c>
      <c r="BA451" s="52">
        <f>$BK$14*((AJ451)-$BD$5)/$BD$6+$BK$15*((AK451)-$BD$7)/$BD$8+$BK$16</f>
        <v/>
      </c>
      <c r="BB451" s="51">
        <f>1/(1+EXP(-BA451))</f>
        <v/>
      </c>
    </row>
    <row r="452" ht="15" customHeight="1" s="35">
      <c r="A452" s="48">
        <f>'4_Seq_Features'!A450</f>
        <v/>
      </c>
      <c r="B452" s="55">
        <f>'4_Seq_Features'!F450</f>
        <v/>
      </c>
      <c r="C452" s="48">
        <f>'4_Seq_Features'!E450</f>
        <v/>
      </c>
      <c r="D452" s="52">
        <f>$U$12*((B452)-$U$5)/$U$6+$U$13</f>
        <v/>
      </c>
      <c r="E452" s="51">
        <f>1/(1+EXP(-D452))</f>
        <v/>
      </c>
      <c r="F452" s="52">
        <f>$V$12*((B452)-$U$5)/$U$6+$V$13</f>
        <v/>
      </c>
      <c r="G452" s="51">
        <f>1/(1+EXP(-F452))</f>
        <v/>
      </c>
      <c r="H452" s="52">
        <f>$W$12*((B452)-$U$5)/$U$6+$W$13</f>
        <v/>
      </c>
      <c r="I452" s="51">
        <f>1/(1+EXP(-H452))</f>
        <v/>
      </c>
      <c r="J452" s="52">
        <f>$X$12*((B452)-$U$5)/$U$6+$X$13</f>
        <v/>
      </c>
      <c r="K452" s="51">
        <f>1/(1+EXP(-J452))</f>
        <v/>
      </c>
      <c r="L452" s="52">
        <f>$Y$12*((B452)-$U$5)/$U$6+$Y$13</f>
        <v/>
      </c>
      <c r="M452" s="51">
        <f>1/(1+EXP(-L452))</f>
        <v/>
      </c>
      <c r="N452" s="52">
        <f>$Z$12*((B452)-$U$5)/$U$6+$Z$13</f>
        <v/>
      </c>
      <c r="O452" s="51">
        <f>1/(1+EXP(-N452))</f>
        <v/>
      </c>
      <c r="P452" s="52">
        <f>$AA$12*((B452)-$U$5)/$U$6+$AA$13</f>
        <v/>
      </c>
      <c r="Q452" s="51">
        <f>1/(1+EXP(-P452))</f>
        <v/>
      </c>
      <c r="R452" s="52">
        <f>$AB$12*((B452)-$U$5)/$U$6+$AB$13</f>
        <v/>
      </c>
      <c r="S452" s="51">
        <f>1/(1+EXP(-R452))</f>
        <v/>
      </c>
      <c r="AI452" s="48">
        <f>'4_Seq_Features'!A450</f>
        <v/>
      </c>
      <c r="AJ452" s="55">
        <f>'4_Seq_Features'!G450</f>
        <v/>
      </c>
      <c r="AK452" s="55">
        <f>'4_Seq_Features'!H450</f>
        <v/>
      </c>
      <c r="AL452" s="48">
        <f>'4_Seq_Features'!E450</f>
        <v/>
      </c>
      <c r="AM452" s="52">
        <f>$BD$14*((AJ452)-$BD$5)/$BD$6+$BD$15*((AK452)-$BD$7)/$BD$8+$BD$16</f>
        <v/>
      </c>
      <c r="AN452" s="51">
        <f>1/(1+EXP(-AM452))</f>
        <v/>
      </c>
      <c r="AO452" s="52">
        <f>$BE$14*((AJ452)-$BD$5)/$BD$6+$BE$15*((AK452)-$BD$7)/$BD$8+$BE$16</f>
        <v/>
      </c>
      <c r="AP452" s="51">
        <f>1/(1+EXP(-AO452))</f>
        <v/>
      </c>
      <c r="AQ452" s="52">
        <f>$BF$14*((AJ452)-$BD$5)/$BD$6+$BF$15*((AK452)-$BD$7)/$BD$8+$BF$16</f>
        <v/>
      </c>
      <c r="AR452" s="51">
        <f>1/(1+EXP(-AQ452))</f>
        <v/>
      </c>
      <c r="AS452" s="52">
        <f>$BG$14*((AJ452)-$BD$5)/$BD$6+$BG$15*((AK452)-$BD$7)/$BD$8+$BG$16</f>
        <v/>
      </c>
      <c r="AT452" s="51">
        <f>1/(1+EXP(-AS452))</f>
        <v/>
      </c>
      <c r="AU452" s="52">
        <f>$BH$14*((AJ452)-$BD$5)/$BD$6+$BH$15*((AK452)-$BD$7)/$BD$8+$BH$16</f>
        <v/>
      </c>
      <c r="AV452" s="51">
        <f>1/(1+EXP(-AU452))</f>
        <v/>
      </c>
      <c r="AW452" s="52">
        <f>$BI$14*((AJ452)-$BD$5)/$BD$6+$BI$15*((AK452)-$BD$7)/$BD$8+$BI$16</f>
        <v/>
      </c>
      <c r="AX452" s="51">
        <f>1/(1+EXP(-AW452))</f>
        <v/>
      </c>
      <c r="AY452" s="52">
        <f>$BJ$14*((AJ452)-$BD$5)/$BD$6+$BJ$15*((AK452)-$BD$7)/$BD$8+$BJ$16</f>
        <v/>
      </c>
      <c r="AZ452" s="51">
        <f>1/(1+EXP(-AY452))</f>
        <v/>
      </c>
      <c r="BA452" s="52">
        <f>$BK$14*((AJ452)-$BD$5)/$BD$6+$BK$15*((AK452)-$BD$7)/$BD$8+$BK$16</f>
        <v/>
      </c>
      <c r="BB452" s="51">
        <f>1/(1+EXP(-BA452))</f>
        <v/>
      </c>
    </row>
    <row r="453" ht="15" customHeight="1" s="35">
      <c r="A453" s="48">
        <f>'4_Seq_Features'!A451</f>
        <v/>
      </c>
      <c r="B453" s="55">
        <f>'4_Seq_Features'!F451</f>
        <v/>
      </c>
      <c r="C453" s="48">
        <f>'4_Seq_Features'!E451</f>
        <v/>
      </c>
      <c r="D453" s="52">
        <f>$U$12*((B453)-$U$5)/$U$6+$U$13</f>
        <v/>
      </c>
      <c r="E453" s="51">
        <f>1/(1+EXP(-D453))</f>
        <v/>
      </c>
      <c r="F453" s="52">
        <f>$V$12*((B453)-$U$5)/$U$6+$V$13</f>
        <v/>
      </c>
      <c r="G453" s="51">
        <f>1/(1+EXP(-F453))</f>
        <v/>
      </c>
      <c r="H453" s="52">
        <f>$W$12*((B453)-$U$5)/$U$6+$W$13</f>
        <v/>
      </c>
      <c r="I453" s="51">
        <f>1/(1+EXP(-H453))</f>
        <v/>
      </c>
      <c r="J453" s="52">
        <f>$X$12*((B453)-$U$5)/$U$6+$X$13</f>
        <v/>
      </c>
      <c r="K453" s="51">
        <f>1/(1+EXP(-J453))</f>
        <v/>
      </c>
      <c r="L453" s="52">
        <f>$Y$12*((B453)-$U$5)/$U$6+$Y$13</f>
        <v/>
      </c>
      <c r="M453" s="51">
        <f>1/(1+EXP(-L453))</f>
        <v/>
      </c>
      <c r="N453" s="52">
        <f>$Z$12*((B453)-$U$5)/$U$6+$Z$13</f>
        <v/>
      </c>
      <c r="O453" s="51">
        <f>1/(1+EXP(-N453))</f>
        <v/>
      </c>
      <c r="P453" s="52">
        <f>$AA$12*((B453)-$U$5)/$U$6+$AA$13</f>
        <v/>
      </c>
      <c r="Q453" s="51">
        <f>1/(1+EXP(-P453))</f>
        <v/>
      </c>
      <c r="R453" s="52">
        <f>$AB$12*((B453)-$U$5)/$U$6+$AB$13</f>
        <v/>
      </c>
      <c r="S453" s="51">
        <f>1/(1+EXP(-R453))</f>
        <v/>
      </c>
      <c r="AI453" s="48">
        <f>'4_Seq_Features'!A451</f>
        <v/>
      </c>
      <c r="AJ453" s="55">
        <f>'4_Seq_Features'!G451</f>
        <v/>
      </c>
      <c r="AK453" s="55">
        <f>'4_Seq_Features'!H451</f>
        <v/>
      </c>
      <c r="AL453" s="48">
        <f>'4_Seq_Features'!E451</f>
        <v/>
      </c>
      <c r="AM453" s="52">
        <f>$BD$14*((AJ453)-$BD$5)/$BD$6+$BD$15*((AK453)-$BD$7)/$BD$8+$BD$16</f>
        <v/>
      </c>
      <c r="AN453" s="51">
        <f>1/(1+EXP(-AM453))</f>
        <v/>
      </c>
      <c r="AO453" s="52">
        <f>$BE$14*((AJ453)-$BD$5)/$BD$6+$BE$15*((AK453)-$BD$7)/$BD$8+$BE$16</f>
        <v/>
      </c>
      <c r="AP453" s="51">
        <f>1/(1+EXP(-AO453))</f>
        <v/>
      </c>
      <c r="AQ453" s="52">
        <f>$BF$14*((AJ453)-$BD$5)/$BD$6+$BF$15*((AK453)-$BD$7)/$BD$8+$BF$16</f>
        <v/>
      </c>
      <c r="AR453" s="51">
        <f>1/(1+EXP(-AQ453))</f>
        <v/>
      </c>
      <c r="AS453" s="52">
        <f>$BG$14*((AJ453)-$BD$5)/$BD$6+$BG$15*((AK453)-$BD$7)/$BD$8+$BG$16</f>
        <v/>
      </c>
      <c r="AT453" s="51">
        <f>1/(1+EXP(-AS453))</f>
        <v/>
      </c>
      <c r="AU453" s="52">
        <f>$BH$14*((AJ453)-$BD$5)/$BD$6+$BH$15*((AK453)-$BD$7)/$BD$8+$BH$16</f>
        <v/>
      </c>
      <c r="AV453" s="51">
        <f>1/(1+EXP(-AU453))</f>
        <v/>
      </c>
      <c r="AW453" s="52">
        <f>$BI$14*((AJ453)-$BD$5)/$BD$6+$BI$15*((AK453)-$BD$7)/$BD$8+$BI$16</f>
        <v/>
      </c>
      <c r="AX453" s="51">
        <f>1/(1+EXP(-AW453))</f>
        <v/>
      </c>
      <c r="AY453" s="52">
        <f>$BJ$14*((AJ453)-$BD$5)/$BD$6+$BJ$15*((AK453)-$BD$7)/$BD$8+$BJ$16</f>
        <v/>
      </c>
      <c r="AZ453" s="51">
        <f>1/(1+EXP(-AY453))</f>
        <v/>
      </c>
      <c r="BA453" s="52">
        <f>$BK$14*((AJ453)-$BD$5)/$BD$6+$BK$15*((AK453)-$BD$7)/$BD$8+$BK$16</f>
        <v/>
      </c>
      <c r="BB453" s="51">
        <f>1/(1+EXP(-BA453))</f>
        <v/>
      </c>
    </row>
    <row r="454" ht="15" customHeight="1" s="35">
      <c r="A454" s="48">
        <f>'4_Seq_Features'!A452</f>
        <v/>
      </c>
      <c r="B454" s="55">
        <f>'4_Seq_Features'!F452</f>
        <v/>
      </c>
      <c r="C454" s="48">
        <f>'4_Seq_Features'!E452</f>
        <v/>
      </c>
      <c r="D454" s="52">
        <f>$U$12*((B454)-$U$5)/$U$6+$U$13</f>
        <v/>
      </c>
      <c r="E454" s="51">
        <f>1/(1+EXP(-D454))</f>
        <v/>
      </c>
      <c r="F454" s="52">
        <f>$V$12*((B454)-$U$5)/$U$6+$V$13</f>
        <v/>
      </c>
      <c r="G454" s="51">
        <f>1/(1+EXP(-F454))</f>
        <v/>
      </c>
      <c r="H454" s="52">
        <f>$W$12*((B454)-$U$5)/$U$6+$W$13</f>
        <v/>
      </c>
      <c r="I454" s="51">
        <f>1/(1+EXP(-H454))</f>
        <v/>
      </c>
      <c r="J454" s="52">
        <f>$X$12*((B454)-$U$5)/$U$6+$X$13</f>
        <v/>
      </c>
      <c r="K454" s="51">
        <f>1/(1+EXP(-J454))</f>
        <v/>
      </c>
      <c r="L454" s="52">
        <f>$Y$12*((B454)-$U$5)/$U$6+$Y$13</f>
        <v/>
      </c>
      <c r="M454" s="51">
        <f>1/(1+EXP(-L454))</f>
        <v/>
      </c>
      <c r="N454" s="52">
        <f>$Z$12*((B454)-$U$5)/$U$6+$Z$13</f>
        <v/>
      </c>
      <c r="O454" s="51">
        <f>1/(1+EXP(-N454))</f>
        <v/>
      </c>
      <c r="P454" s="52">
        <f>$AA$12*((B454)-$U$5)/$U$6+$AA$13</f>
        <v/>
      </c>
      <c r="Q454" s="51">
        <f>1/(1+EXP(-P454))</f>
        <v/>
      </c>
      <c r="R454" s="52">
        <f>$AB$12*((B454)-$U$5)/$U$6+$AB$13</f>
        <v/>
      </c>
      <c r="S454" s="51">
        <f>1/(1+EXP(-R454))</f>
        <v/>
      </c>
      <c r="AI454" s="48">
        <f>'4_Seq_Features'!A452</f>
        <v/>
      </c>
      <c r="AJ454" s="55">
        <f>'4_Seq_Features'!G452</f>
        <v/>
      </c>
      <c r="AK454" s="55">
        <f>'4_Seq_Features'!H452</f>
        <v/>
      </c>
      <c r="AL454" s="48">
        <f>'4_Seq_Features'!E452</f>
        <v/>
      </c>
      <c r="AM454" s="52">
        <f>$BD$14*((AJ454)-$BD$5)/$BD$6+$BD$15*((AK454)-$BD$7)/$BD$8+$BD$16</f>
        <v/>
      </c>
      <c r="AN454" s="51">
        <f>1/(1+EXP(-AM454))</f>
        <v/>
      </c>
      <c r="AO454" s="52">
        <f>$BE$14*((AJ454)-$BD$5)/$BD$6+$BE$15*((AK454)-$BD$7)/$BD$8+$BE$16</f>
        <v/>
      </c>
      <c r="AP454" s="51">
        <f>1/(1+EXP(-AO454))</f>
        <v/>
      </c>
      <c r="AQ454" s="52">
        <f>$BF$14*((AJ454)-$BD$5)/$BD$6+$BF$15*((AK454)-$BD$7)/$BD$8+$BF$16</f>
        <v/>
      </c>
      <c r="AR454" s="51">
        <f>1/(1+EXP(-AQ454))</f>
        <v/>
      </c>
      <c r="AS454" s="52">
        <f>$BG$14*((AJ454)-$BD$5)/$BD$6+$BG$15*((AK454)-$BD$7)/$BD$8+$BG$16</f>
        <v/>
      </c>
      <c r="AT454" s="51">
        <f>1/(1+EXP(-AS454))</f>
        <v/>
      </c>
      <c r="AU454" s="52">
        <f>$BH$14*((AJ454)-$BD$5)/$BD$6+$BH$15*((AK454)-$BD$7)/$BD$8+$BH$16</f>
        <v/>
      </c>
      <c r="AV454" s="51">
        <f>1/(1+EXP(-AU454))</f>
        <v/>
      </c>
      <c r="AW454" s="52">
        <f>$BI$14*((AJ454)-$BD$5)/$BD$6+$BI$15*((AK454)-$BD$7)/$BD$8+$BI$16</f>
        <v/>
      </c>
      <c r="AX454" s="51">
        <f>1/(1+EXP(-AW454))</f>
        <v/>
      </c>
      <c r="AY454" s="52">
        <f>$BJ$14*((AJ454)-$BD$5)/$BD$6+$BJ$15*((AK454)-$BD$7)/$BD$8+$BJ$16</f>
        <v/>
      </c>
      <c r="AZ454" s="51">
        <f>1/(1+EXP(-AY454))</f>
        <v/>
      </c>
      <c r="BA454" s="52">
        <f>$BK$14*((AJ454)-$BD$5)/$BD$6+$BK$15*((AK454)-$BD$7)/$BD$8+$BK$16</f>
        <v/>
      </c>
      <c r="BB454" s="51">
        <f>1/(1+EXP(-BA454))</f>
        <v/>
      </c>
    </row>
    <row r="455" ht="15" customHeight="1" s="35">
      <c r="A455" s="48">
        <f>'4_Seq_Features'!A453</f>
        <v/>
      </c>
      <c r="B455" s="55">
        <f>'4_Seq_Features'!F453</f>
        <v/>
      </c>
      <c r="C455" s="48">
        <f>'4_Seq_Features'!E453</f>
        <v/>
      </c>
      <c r="D455" s="52">
        <f>$U$12*((B455)-$U$5)/$U$6+$U$13</f>
        <v/>
      </c>
      <c r="E455" s="51">
        <f>1/(1+EXP(-D455))</f>
        <v/>
      </c>
      <c r="F455" s="52">
        <f>$V$12*((B455)-$U$5)/$U$6+$V$13</f>
        <v/>
      </c>
      <c r="G455" s="51">
        <f>1/(1+EXP(-F455))</f>
        <v/>
      </c>
      <c r="H455" s="52">
        <f>$W$12*((B455)-$U$5)/$U$6+$W$13</f>
        <v/>
      </c>
      <c r="I455" s="51">
        <f>1/(1+EXP(-H455))</f>
        <v/>
      </c>
      <c r="J455" s="52">
        <f>$X$12*((B455)-$U$5)/$U$6+$X$13</f>
        <v/>
      </c>
      <c r="K455" s="51">
        <f>1/(1+EXP(-J455))</f>
        <v/>
      </c>
      <c r="L455" s="52">
        <f>$Y$12*((B455)-$U$5)/$U$6+$Y$13</f>
        <v/>
      </c>
      <c r="M455" s="51">
        <f>1/(1+EXP(-L455))</f>
        <v/>
      </c>
      <c r="N455" s="52">
        <f>$Z$12*((B455)-$U$5)/$U$6+$Z$13</f>
        <v/>
      </c>
      <c r="O455" s="51">
        <f>1/(1+EXP(-N455))</f>
        <v/>
      </c>
      <c r="P455" s="52">
        <f>$AA$12*((B455)-$U$5)/$U$6+$AA$13</f>
        <v/>
      </c>
      <c r="Q455" s="51">
        <f>1/(1+EXP(-P455))</f>
        <v/>
      </c>
      <c r="R455" s="52">
        <f>$AB$12*((B455)-$U$5)/$U$6+$AB$13</f>
        <v/>
      </c>
      <c r="S455" s="51">
        <f>1/(1+EXP(-R455))</f>
        <v/>
      </c>
      <c r="AI455" s="48">
        <f>'4_Seq_Features'!A453</f>
        <v/>
      </c>
      <c r="AJ455" s="55">
        <f>'4_Seq_Features'!G453</f>
        <v/>
      </c>
      <c r="AK455" s="55">
        <f>'4_Seq_Features'!H453</f>
        <v/>
      </c>
      <c r="AL455" s="48">
        <f>'4_Seq_Features'!E453</f>
        <v/>
      </c>
      <c r="AM455" s="52">
        <f>$BD$14*((AJ455)-$BD$5)/$BD$6+$BD$15*((AK455)-$BD$7)/$BD$8+$BD$16</f>
        <v/>
      </c>
      <c r="AN455" s="51">
        <f>1/(1+EXP(-AM455))</f>
        <v/>
      </c>
      <c r="AO455" s="52">
        <f>$BE$14*((AJ455)-$BD$5)/$BD$6+$BE$15*((AK455)-$BD$7)/$BD$8+$BE$16</f>
        <v/>
      </c>
      <c r="AP455" s="51">
        <f>1/(1+EXP(-AO455))</f>
        <v/>
      </c>
      <c r="AQ455" s="52">
        <f>$BF$14*((AJ455)-$BD$5)/$BD$6+$BF$15*((AK455)-$BD$7)/$BD$8+$BF$16</f>
        <v/>
      </c>
      <c r="AR455" s="51">
        <f>1/(1+EXP(-AQ455))</f>
        <v/>
      </c>
      <c r="AS455" s="52">
        <f>$BG$14*((AJ455)-$BD$5)/$BD$6+$BG$15*((AK455)-$BD$7)/$BD$8+$BG$16</f>
        <v/>
      </c>
      <c r="AT455" s="51">
        <f>1/(1+EXP(-AS455))</f>
        <v/>
      </c>
      <c r="AU455" s="52">
        <f>$BH$14*((AJ455)-$BD$5)/$BD$6+$BH$15*((AK455)-$BD$7)/$BD$8+$BH$16</f>
        <v/>
      </c>
      <c r="AV455" s="51">
        <f>1/(1+EXP(-AU455))</f>
        <v/>
      </c>
      <c r="AW455" s="52">
        <f>$BI$14*((AJ455)-$BD$5)/$BD$6+$BI$15*((AK455)-$BD$7)/$BD$8+$BI$16</f>
        <v/>
      </c>
      <c r="AX455" s="51">
        <f>1/(1+EXP(-AW455))</f>
        <v/>
      </c>
      <c r="AY455" s="52">
        <f>$BJ$14*((AJ455)-$BD$5)/$BD$6+$BJ$15*((AK455)-$BD$7)/$BD$8+$BJ$16</f>
        <v/>
      </c>
      <c r="AZ455" s="51">
        <f>1/(1+EXP(-AY455))</f>
        <v/>
      </c>
      <c r="BA455" s="52">
        <f>$BK$14*((AJ455)-$BD$5)/$BD$6+$BK$15*((AK455)-$BD$7)/$BD$8+$BK$16</f>
        <v/>
      </c>
      <c r="BB455" s="51">
        <f>1/(1+EXP(-BA455))</f>
        <v/>
      </c>
    </row>
    <row r="456" ht="15" customHeight="1" s="35">
      <c r="A456" s="48">
        <f>'4_Seq_Features'!A454</f>
        <v/>
      </c>
      <c r="B456" s="55">
        <f>'4_Seq_Features'!F454</f>
        <v/>
      </c>
      <c r="C456" s="48">
        <f>'4_Seq_Features'!E454</f>
        <v/>
      </c>
      <c r="D456" s="52">
        <f>$U$12*((B456)-$U$5)/$U$6+$U$13</f>
        <v/>
      </c>
      <c r="E456" s="51">
        <f>1/(1+EXP(-D456))</f>
        <v/>
      </c>
      <c r="F456" s="52">
        <f>$V$12*((B456)-$U$5)/$U$6+$V$13</f>
        <v/>
      </c>
      <c r="G456" s="51">
        <f>1/(1+EXP(-F456))</f>
        <v/>
      </c>
      <c r="H456" s="52">
        <f>$W$12*((B456)-$U$5)/$U$6+$W$13</f>
        <v/>
      </c>
      <c r="I456" s="51">
        <f>1/(1+EXP(-H456))</f>
        <v/>
      </c>
      <c r="J456" s="52">
        <f>$X$12*((B456)-$U$5)/$U$6+$X$13</f>
        <v/>
      </c>
      <c r="K456" s="51">
        <f>1/(1+EXP(-J456))</f>
        <v/>
      </c>
      <c r="L456" s="52">
        <f>$Y$12*((B456)-$U$5)/$U$6+$Y$13</f>
        <v/>
      </c>
      <c r="M456" s="51">
        <f>1/(1+EXP(-L456))</f>
        <v/>
      </c>
      <c r="N456" s="52">
        <f>$Z$12*((B456)-$U$5)/$U$6+$Z$13</f>
        <v/>
      </c>
      <c r="O456" s="51">
        <f>1/(1+EXP(-N456))</f>
        <v/>
      </c>
      <c r="P456" s="52">
        <f>$AA$12*((B456)-$U$5)/$U$6+$AA$13</f>
        <v/>
      </c>
      <c r="Q456" s="51">
        <f>1/(1+EXP(-P456))</f>
        <v/>
      </c>
      <c r="R456" s="52">
        <f>$AB$12*((B456)-$U$5)/$U$6+$AB$13</f>
        <v/>
      </c>
      <c r="S456" s="51">
        <f>1/(1+EXP(-R456))</f>
        <v/>
      </c>
      <c r="AI456" s="48">
        <f>'4_Seq_Features'!A454</f>
        <v/>
      </c>
      <c r="AJ456" s="55">
        <f>'4_Seq_Features'!G454</f>
        <v/>
      </c>
      <c r="AK456" s="55">
        <f>'4_Seq_Features'!H454</f>
        <v/>
      </c>
      <c r="AL456" s="48">
        <f>'4_Seq_Features'!E454</f>
        <v/>
      </c>
      <c r="AM456" s="52">
        <f>$BD$14*((AJ456)-$BD$5)/$BD$6+$BD$15*((AK456)-$BD$7)/$BD$8+$BD$16</f>
        <v/>
      </c>
      <c r="AN456" s="51">
        <f>1/(1+EXP(-AM456))</f>
        <v/>
      </c>
      <c r="AO456" s="52">
        <f>$BE$14*((AJ456)-$BD$5)/$BD$6+$BE$15*((AK456)-$BD$7)/$BD$8+$BE$16</f>
        <v/>
      </c>
      <c r="AP456" s="51">
        <f>1/(1+EXP(-AO456))</f>
        <v/>
      </c>
      <c r="AQ456" s="52">
        <f>$BF$14*((AJ456)-$BD$5)/$BD$6+$BF$15*((AK456)-$BD$7)/$BD$8+$BF$16</f>
        <v/>
      </c>
      <c r="AR456" s="51">
        <f>1/(1+EXP(-AQ456))</f>
        <v/>
      </c>
      <c r="AS456" s="52">
        <f>$BG$14*((AJ456)-$BD$5)/$BD$6+$BG$15*((AK456)-$BD$7)/$BD$8+$BG$16</f>
        <v/>
      </c>
      <c r="AT456" s="51">
        <f>1/(1+EXP(-AS456))</f>
        <v/>
      </c>
      <c r="AU456" s="52">
        <f>$BH$14*((AJ456)-$BD$5)/$BD$6+$BH$15*((AK456)-$BD$7)/$BD$8+$BH$16</f>
        <v/>
      </c>
      <c r="AV456" s="51">
        <f>1/(1+EXP(-AU456))</f>
        <v/>
      </c>
      <c r="AW456" s="52">
        <f>$BI$14*((AJ456)-$BD$5)/$BD$6+$BI$15*((AK456)-$BD$7)/$BD$8+$BI$16</f>
        <v/>
      </c>
      <c r="AX456" s="51">
        <f>1/(1+EXP(-AW456))</f>
        <v/>
      </c>
      <c r="AY456" s="52">
        <f>$BJ$14*((AJ456)-$BD$5)/$BD$6+$BJ$15*((AK456)-$BD$7)/$BD$8+$BJ$16</f>
        <v/>
      </c>
      <c r="AZ456" s="51">
        <f>1/(1+EXP(-AY456))</f>
        <v/>
      </c>
      <c r="BA456" s="52">
        <f>$BK$14*((AJ456)-$BD$5)/$BD$6+$BK$15*((AK456)-$BD$7)/$BD$8+$BK$16</f>
        <v/>
      </c>
      <c r="BB456" s="51">
        <f>1/(1+EXP(-BA456))</f>
        <v/>
      </c>
    </row>
    <row r="457" ht="15" customHeight="1" s="35">
      <c r="A457" s="48">
        <f>'4_Seq_Features'!A455</f>
        <v/>
      </c>
      <c r="B457" s="55">
        <f>'4_Seq_Features'!F455</f>
        <v/>
      </c>
      <c r="C457" s="48">
        <f>'4_Seq_Features'!E455</f>
        <v/>
      </c>
      <c r="D457" s="52">
        <f>$U$12*((B457)-$U$5)/$U$6+$U$13</f>
        <v/>
      </c>
      <c r="E457" s="51">
        <f>1/(1+EXP(-D457))</f>
        <v/>
      </c>
      <c r="F457" s="52">
        <f>$V$12*((B457)-$U$5)/$U$6+$V$13</f>
        <v/>
      </c>
      <c r="G457" s="51">
        <f>1/(1+EXP(-F457))</f>
        <v/>
      </c>
      <c r="H457" s="52">
        <f>$W$12*((B457)-$U$5)/$U$6+$W$13</f>
        <v/>
      </c>
      <c r="I457" s="51">
        <f>1/(1+EXP(-H457))</f>
        <v/>
      </c>
      <c r="J457" s="52">
        <f>$X$12*((B457)-$U$5)/$U$6+$X$13</f>
        <v/>
      </c>
      <c r="K457" s="51">
        <f>1/(1+EXP(-J457))</f>
        <v/>
      </c>
      <c r="L457" s="52">
        <f>$Y$12*((B457)-$U$5)/$U$6+$Y$13</f>
        <v/>
      </c>
      <c r="M457" s="51">
        <f>1/(1+EXP(-L457))</f>
        <v/>
      </c>
      <c r="N457" s="52">
        <f>$Z$12*((B457)-$U$5)/$U$6+$Z$13</f>
        <v/>
      </c>
      <c r="O457" s="51">
        <f>1/(1+EXP(-N457))</f>
        <v/>
      </c>
      <c r="P457" s="52">
        <f>$AA$12*((B457)-$U$5)/$U$6+$AA$13</f>
        <v/>
      </c>
      <c r="Q457" s="51">
        <f>1/(1+EXP(-P457))</f>
        <v/>
      </c>
      <c r="R457" s="52">
        <f>$AB$12*((B457)-$U$5)/$U$6+$AB$13</f>
        <v/>
      </c>
      <c r="S457" s="51">
        <f>1/(1+EXP(-R457))</f>
        <v/>
      </c>
      <c r="AI457" s="48">
        <f>'4_Seq_Features'!A455</f>
        <v/>
      </c>
      <c r="AJ457" s="55">
        <f>'4_Seq_Features'!G455</f>
        <v/>
      </c>
      <c r="AK457" s="55">
        <f>'4_Seq_Features'!H455</f>
        <v/>
      </c>
      <c r="AL457" s="48">
        <f>'4_Seq_Features'!E455</f>
        <v/>
      </c>
      <c r="AM457" s="52">
        <f>$BD$14*((AJ457)-$BD$5)/$BD$6+$BD$15*((AK457)-$BD$7)/$BD$8+$BD$16</f>
        <v/>
      </c>
      <c r="AN457" s="51">
        <f>1/(1+EXP(-AM457))</f>
        <v/>
      </c>
      <c r="AO457" s="52">
        <f>$BE$14*((AJ457)-$BD$5)/$BD$6+$BE$15*((AK457)-$BD$7)/$BD$8+$BE$16</f>
        <v/>
      </c>
      <c r="AP457" s="51">
        <f>1/(1+EXP(-AO457))</f>
        <v/>
      </c>
      <c r="AQ457" s="52">
        <f>$BF$14*((AJ457)-$BD$5)/$BD$6+$BF$15*((AK457)-$BD$7)/$BD$8+$BF$16</f>
        <v/>
      </c>
      <c r="AR457" s="51">
        <f>1/(1+EXP(-AQ457))</f>
        <v/>
      </c>
      <c r="AS457" s="52">
        <f>$BG$14*((AJ457)-$BD$5)/$BD$6+$BG$15*((AK457)-$BD$7)/$BD$8+$BG$16</f>
        <v/>
      </c>
      <c r="AT457" s="51">
        <f>1/(1+EXP(-AS457))</f>
        <v/>
      </c>
      <c r="AU457" s="52">
        <f>$BH$14*((AJ457)-$BD$5)/$BD$6+$BH$15*((AK457)-$BD$7)/$BD$8+$BH$16</f>
        <v/>
      </c>
      <c r="AV457" s="51">
        <f>1/(1+EXP(-AU457))</f>
        <v/>
      </c>
      <c r="AW457" s="52">
        <f>$BI$14*((AJ457)-$BD$5)/$BD$6+$BI$15*((AK457)-$BD$7)/$BD$8+$BI$16</f>
        <v/>
      </c>
      <c r="AX457" s="51">
        <f>1/(1+EXP(-AW457))</f>
        <v/>
      </c>
      <c r="AY457" s="52">
        <f>$BJ$14*((AJ457)-$BD$5)/$BD$6+$BJ$15*((AK457)-$BD$7)/$BD$8+$BJ$16</f>
        <v/>
      </c>
      <c r="AZ457" s="51">
        <f>1/(1+EXP(-AY457))</f>
        <v/>
      </c>
      <c r="BA457" s="52">
        <f>$BK$14*((AJ457)-$BD$5)/$BD$6+$BK$15*((AK457)-$BD$7)/$BD$8+$BK$16</f>
        <v/>
      </c>
      <c r="BB457" s="51">
        <f>1/(1+EXP(-BA457))</f>
        <v/>
      </c>
    </row>
    <row r="458" ht="15" customHeight="1" s="35">
      <c r="A458" s="48">
        <f>'4_Seq_Features'!A456</f>
        <v/>
      </c>
      <c r="B458" s="55">
        <f>'4_Seq_Features'!F456</f>
        <v/>
      </c>
      <c r="C458" s="48">
        <f>'4_Seq_Features'!E456</f>
        <v/>
      </c>
      <c r="D458" s="52">
        <f>$U$12*((B458)-$U$5)/$U$6+$U$13</f>
        <v/>
      </c>
      <c r="E458" s="51">
        <f>1/(1+EXP(-D458))</f>
        <v/>
      </c>
      <c r="F458" s="52">
        <f>$V$12*((B458)-$U$5)/$U$6+$V$13</f>
        <v/>
      </c>
      <c r="G458" s="51">
        <f>1/(1+EXP(-F458))</f>
        <v/>
      </c>
      <c r="H458" s="52">
        <f>$W$12*((B458)-$U$5)/$U$6+$W$13</f>
        <v/>
      </c>
      <c r="I458" s="51">
        <f>1/(1+EXP(-H458))</f>
        <v/>
      </c>
      <c r="J458" s="52">
        <f>$X$12*((B458)-$U$5)/$U$6+$X$13</f>
        <v/>
      </c>
      <c r="K458" s="51">
        <f>1/(1+EXP(-J458))</f>
        <v/>
      </c>
      <c r="L458" s="52">
        <f>$Y$12*((B458)-$U$5)/$U$6+$Y$13</f>
        <v/>
      </c>
      <c r="M458" s="51">
        <f>1/(1+EXP(-L458))</f>
        <v/>
      </c>
      <c r="N458" s="52">
        <f>$Z$12*((B458)-$U$5)/$U$6+$Z$13</f>
        <v/>
      </c>
      <c r="O458" s="51">
        <f>1/(1+EXP(-N458))</f>
        <v/>
      </c>
      <c r="P458" s="52">
        <f>$AA$12*((B458)-$U$5)/$U$6+$AA$13</f>
        <v/>
      </c>
      <c r="Q458" s="51">
        <f>1/(1+EXP(-P458))</f>
        <v/>
      </c>
      <c r="R458" s="52">
        <f>$AB$12*((B458)-$U$5)/$U$6+$AB$13</f>
        <v/>
      </c>
      <c r="S458" s="51">
        <f>1/(1+EXP(-R458))</f>
        <v/>
      </c>
      <c r="AI458" s="48">
        <f>'4_Seq_Features'!A456</f>
        <v/>
      </c>
      <c r="AJ458" s="55">
        <f>'4_Seq_Features'!G456</f>
        <v/>
      </c>
      <c r="AK458" s="55">
        <f>'4_Seq_Features'!H456</f>
        <v/>
      </c>
      <c r="AL458" s="48">
        <f>'4_Seq_Features'!E456</f>
        <v/>
      </c>
      <c r="AM458" s="52">
        <f>$BD$14*((AJ458)-$BD$5)/$BD$6+$BD$15*((AK458)-$BD$7)/$BD$8+$BD$16</f>
        <v/>
      </c>
      <c r="AN458" s="51">
        <f>1/(1+EXP(-AM458))</f>
        <v/>
      </c>
      <c r="AO458" s="52">
        <f>$BE$14*((AJ458)-$BD$5)/$BD$6+$BE$15*((AK458)-$BD$7)/$BD$8+$BE$16</f>
        <v/>
      </c>
      <c r="AP458" s="51">
        <f>1/(1+EXP(-AO458))</f>
        <v/>
      </c>
      <c r="AQ458" s="52">
        <f>$BF$14*((AJ458)-$BD$5)/$BD$6+$BF$15*((AK458)-$BD$7)/$BD$8+$BF$16</f>
        <v/>
      </c>
      <c r="AR458" s="51">
        <f>1/(1+EXP(-AQ458))</f>
        <v/>
      </c>
      <c r="AS458" s="52">
        <f>$BG$14*((AJ458)-$BD$5)/$BD$6+$BG$15*((AK458)-$BD$7)/$BD$8+$BG$16</f>
        <v/>
      </c>
      <c r="AT458" s="51">
        <f>1/(1+EXP(-AS458))</f>
        <v/>
      </c>
      <c r="AU458" s="52">
        <f>$BH$14*((AJ458)-$BD$5)/$BD$6+$BH$15*((AK458)-$BD$7)/$BD$8+$BH$16</f>
        <v/>
      </c>
      <c r="AV458" s="51">
        <f>1/(1+EXP(-AU458))</f>
        <v/>
      </c>
      <c r="AW458" s="52">
        <f>$BI$14*((AJ458)-$BD$5)/$BD$6+$BI$15*((AK458)-$BD$7)/$BD$8+$BI$16</f>
        <v/>
      </c>
      <c r="AX458" s="51">
        <f>1/(1+EXP(-AW458))</f>
        <v/>
      </c>
      <c r="AY458" s="52">
        <f>$BJ$14*((AJ458)-$BD$5)/$BD$6+$BJ$15*((AK458)-$BD$7)/$BD$8+$BJ$16</f>
        <v/>
      </c>
      <c r="AZ458" s="51">
        <f>1/(1+EXP(-AY458))</f>
        <v/>
      </c>
      <c r="BA458" s="52">
        <f>$BK$14*((AJ458)-$BD$5)/$BD$6+$BK$15*((AK458)-$BD$7)/$BD$8+$BK$16</f>
        <v/>
      </c>
      <c r="BB458" s="51">
        <f>1/(1+EXP(-BA458))</f>
        <v/>
      </c>
    </row>
    <row r="459" ht="15" customHeight="1" s="35">
      <c r="A459" s="48">
        <f>'4_Seq_Features'!A457</f>
        <v/>
      </c>
      <c r="B459" s="55">
        <f>'4_Seq_Features'!F457</f>
        <v/>
      </c>
      <c r="C459" s="48">
        <f>'4_Seq_Features'!E457</f>
        <v/>
      </c>
      <c r="D459" s="52">
        <f>$U$12*((B459)-$U$5)/$U$6+$U$13</f>
        <v/>
      </c>
      <c r="E459" s="51">
        <f>1/(1+EXP(-D459))</f>
        <v/>
      </c>
      <c r="F459" s="52">
        <f>$V$12*((B459)-$U$5)/$U$6+$V$13</f>
        <v/>
      </c>
      <c r="G459" s="51">
        <f>1/(1+EXP(-F459))</f>
        <v/>
      </c>
      <c r="H459" s="52">
        <f>$W$12*((B459)-$U$5)/$U$6+$W$13</f>
        <v/>
      </c>
      <c r="I459" s="51">
        <f>1/(1+EXP(-H459))</f>
        <v/>
      </c>
      <c r="J459" s="52">
        <f>$X$12*((B459)-$U$5)/$U$6+$X$13</f>
        <v/>
      </c>
      <c r="K459" s="51">
        <f>1/(1+EXP(-J459))</f>
        <v/>
      </c>
      <c r="L459" s="52">
        <f>$Y$12*((B459)-$U$5)/$U$6+$Y$13</f>
        <v/>
      </c>
      <c r="M459" s="51">
        <f>1/(1+EXP(-L459))</f>
        <v/>
      </c>
      <c r="N459" s="52">
        <f>$Z$12*((B459)-$U$5)/$U$6+$Z$13</f>
        <v/>
      </c>
      <c r="O459" s="51">
        <f>1/(1+EXP(-N459))</f>
        <v/>
      </c>
      <c r="P459" s="52">
        <f>$AA$12*((B459)-$U$5)/$U$6+$AA$13</f>
        <v/>
      </c>
      <c r="Q459" s="51">
        <f>1/(1+EXP(-P459))</f>
        <v/>
      </c>
      <c r="R459" s="52">
        <f>$AB$12*((B459)-$U$5)/$U$6+$AB$13</f>
        <v/>
      </c>
      <c r="S459" s="51">
        <f>1/(1+EXP(-R459))</f>
        <v/>
      </c>
      <c r="AI459" s="48">
        <f>'4_Seq_Features'!A457</f>
        <v/>
      </c>
      <c r="AJ459" s="55">
        <f>'4_Seq_Features'!G457</f>
        <v/>
      </c>
      <c r="AK459" s="55">
        <f>'4_Seq_Features'!H457</f>
        <v/>
      </c>
      <c r="AL459" s="48">
        <f>'4_Seq_Features'!E457</f>
        <v/>
      </c>
      <c r="AM459" s="52">
        <f>$BD$14*((AJ459)-$BD$5)/$BD$6+$BD$15*((AK459)-$BD$7)/$BD$8+$BD$16</f>
        <v/>
      </c>
      <c r="AN459" s="51">
        <f>1/(1+EXP(-AM459))</f>
        <v/>
      </c>
      <c r="AO459" s="52">
        <f>$BE$14*((AJ459)-$BD$5)/$BD$6+$BE$15*((AK459)-$BD$7)/$BD$8+$BE$16</f>
        <v/>
      </c>
      <c r="AP459" s="51">
        <f>1/(1+EXP(-AO459))</f>
        <v/>
      </c>
      <c r="AQ459" s="52">
        <f>$BF$14*((AJ459)-$BD$5)/$BD$6+$BF$15*((AK459)-$BD$7)/$BD$8+$BF$16</f>
        <v/>
      </c>
      <c r="AR459" s="51">
        <f>1/(1+EXP(-AQ459))</f>
        <v/>
      </c>
      <c r="AS459" s="52">
        <f>$BG$14*((AJ459)-$BD$5)/$BD$6+$BG$15*((AK459)-$BD$7)/$BD$8+$BG$16</f>
        <v/>
      </c>
      <c r="AT459" s="51">
        <f>1/(1+EXP(-AS459))</f>
        <v/>
      </c>
      <c r="AU459" s="52">
        <f>$BH$14*((AJ459)-$BD$5)/$BD$6+$BH$15*((AK459)-$BD$7)/$BD$8+$BH$16</f>
        <v/>
      </c>
      <c r="AV459" s="51">
        <f>1/(1+EXP(-AU459))</f>
        <v/>
      </c>
      <c r="AW459" s="52">
        <f>$BI$14*((AJ459)-$BD$5)/$BD$6+$BI$15*((AK459)-$BD$7)/$BD$8+$BI$16</f>
        <v/>
      </c>
      <c r="AX459" s="51">
        <f>1/(1+EXP(-AW459))</f>
        <v/>
      </c>
      <c r="AY459" s="52">
        <f>$BJ$14*((AJ459)-$BD$5)/$BD$6+$BJ$15*((AK459)-$BD$7)/$BD$8+$BJ$16</f>
        <v/>
      </c>
      <c r="AZ459" s="51">
        <f>1/(1+EXP(-AY459))</f>
        <v/>
      </c>
      <c r="BA459" s="52">
        <f>$BK$14*((AJ459)-$BD$5)/$BD$6+$BK$15*((AK459)-$BD$7)/$BD$8+$BK$16</f>
        <v/>
      </c>
      <c r="BB459" s="51">
        <f>1/(1+EXP(-BA459))</f>
        <v/>
      </c>
    </row>
    <row r="460" ht="15" customHeight="1" s="35">
      <c r="A460" s="48">
        <f>'4_Seq_Features'!A458</f>
        <v/>
      </c>
      <c r="B460" s="55">
        <f>'4_Seq_Features'!F458</f>
        <v/>
      </c>
      <c r="C460" s="48">
        <f>'4_Seq_Features'!E458</f>
        <v/>
      </c>
      <c r="D460" s="52">
        <f>$U$12*((B460)-$U$5)/$U$6+$U$13</f>
        <v/>
      </c>
      <c r="E460" s="51">
        <f>1/(1+EXP(-D460))</f>
        <v/>
      </c>
      <c r="F460" s="52">
        <f>$V$12*((B460)-$U$5)/$U$6+$V$13</f>
        <v/>
      </c>
      <c r="G460" s="51">
        <f>1/(1+EXP(-F460))</f>
        <v/>
      </c>
      <c r="H460" s="52">
        <f>$W$12*((B460)-$U$5)/$U$6+$W$13</f>
        <v/>
      </c>
      <c r="I460" s="51">
        <f>1/(1+EXP(-H460))</f>
        <v/>
      </c>
      <c r="J460" s="52">
        <f>$X$12*((B460)-$U$5)/$U$6+$X$13</f>
        <v/>
      </c>
      <c r="K460" s="51">
        <f>1/(1+EXP(-J460))</f>
        <v/>
      </c>
      <c r="L460" s="52">
        <f>$Y$12*((B460)-$U$5)/$U$6+$Y$13</f>
        <v/>
      </c>
      <c r="M460" s="51">
        <f>1/(1+EXP(-L460))</f>
        <v/>
      </c>
      <c r="N460" s="52">
        <f>$Z$12*((B460)-$U$5)/$U$6+$Z$13</f>
        <v/>
      </c>
      <c r="O460" s="51">
        <f>1/(1+EXP(-N460))</f>
        <v/>
      </c>
      <c r="P460" s="52">
        <f>$AA$12*((B460)-$U$5)/$U$6+$AA$13</f>
        <v/>
      </c>
      <c r="Q460" s="51">
        <f>1/(1+EXP(-P460))</f>
        <v/>
      </c>
      <c r="R460" s="52">
        <f>$AB$12*((B460)-$U$5)/$U$6+$AB$13</f>
        <v/>
      </c>
      <c r="S460" s="51">
        <f>1/(1+EXP(-R460))</f>
        <v/>
      </c>
      <c r="AI460" s="48">
        <f>'4_Seq_Features'!A458</f>
        <v/>
      </c>
      <c r="AJ460" s="55">
        <f>'4_Seq_Features'!G458</f>
        <v/>
      </c>
      <c r="AK460" s="55">
        <f>'4_Seq_Features'!H458</f>
        <v/>
      </c>
      <c r="AL460" s="48">
        <f>'4_Seq_Features'!E458</f>
        <v/>
      </c>
      <c r="AM460" s="52">
        <f>$BD$14*((AJ460)-$BD$5)/$BD$6+$BD$15*((AK460)-$BD$7)/$BD$8+$BD$16</f>
        <v/>
      </c>
      <c r="AN460" s="51">
        <f>1/(1+EXP(-AM460))</f>
        <v/>
      </c>
      <c r="AO460" s="52">
        <f>$BE$14*((AJ460)-$BD$5)/$BD$6+$BE$15*((AK460)-$BD$7)/$BD$8+$BE$16</f>
        <v/>
      </c>
      <c r="AP460" s="51">
        <f>1/(1+EXP(-AO460))</f>
        <v/>
      </c>
      <c r="AQ460" s="52">
        <f>$BF$14*((AJ460)-$BD$5)/$BD$6+$BF$15*((AK460)-$BD$7)/$BD$8+$BF$16</f>
        <v/>
      </c>
      <c r="AR460" s="51">
        <f>1/(1+EXP(-AQ460))</f>
        <v/>
      </c>
      <c r="AS460" s="52">
        <f>$BG$14*((AJ460)-$BD$5)/$BD$6+$BG$15*((AK460)-$BD$7)/$BD$8+$BG$16</f>
        <v/>
      </c>
      <c r="AT460" s="51">
        <f>1/(1+EXP(-AS460))</f>
        <v/>
      </c>
      <c r="AU460" s="52">
        <f>$BH$14*((AJ460)-$BD$5)/$BD$6+$BH$15*((AK460)-$BD$7)/$BD$8+$BH$16</f>
        <v/>
      </c>
      <c r="AV460" s="51">
        <f>1/(1+EXP(-AU460))</f>
        <v/>
      </c>
      <c r="AW460" s="52">
        <f>$BI$14*((AJ460)-$BD$5)/$BD$6+$BI$15*((AK460)-$BD$7)/$BD$8+$BI$16</f>
        <v/>
      </c>
      <c r="AX460" s="51">
        <f>1/(1+EXP(-AW460))</f>
        <v/>
      </c>
      <c r="AY460" s="52">
        <f>$BJ$14*((AJ460)-$BD$5)/$BD$6+$BJ$15*((AK460)-$BD$7)/$BD$8+$BJ$16</f>
        <v/>
      </c>
      <c r="AZ460" s="51">
        <f>1/(1+EXP(-AY460))</f>
        <v/>
      </c>
      <c r="BA460" s="52">
        <f>$BK$14*((AJ460)-$BD$5)/$BD$6+$BK$15*((AK460)-$BD$7)/$BD$8+$BK$16</f>
        <v/>
      </c>
      <c r="BB460" s="51">
        <f>1/(1+EXP(-BA460))</f>
        <v/>
      </c>
    </row>
    <row r="461" ht="15" customHeight="1" s="35">
      <c r="A461" s="48">
        <f>'4_Seq_Features'!A459</f>
        <v/>
      </c>
      <c r="B461" s="55">
        <f>'4_Seq_Features'!F459</f>
        <v/>
      </c>
      <c r="C461" s="48">
        <f>'4_Seq_Features'!E459</f>
        <v/>
      </c>
      <c r="D461" s="52">
        <f>$U$12*((B461)-$U$5)/$U$6+$U$13</f>
        <v/>
      </c>
      <c r="E461" s="51">
        <f>1/(1+EXP(-D461))</f>
        <v/>
      </c>
      <c r="F461" s="52">
        <f>$V$12*((B461)-$U$5)/$U$6+$V$13</f>
        <v/>
      </c>
      <c r="G461" s="51">
        <f>1/(1+EXP(-F461))</f>
        <v/>
      </c>
      <c r="H461" s="52">
        <f>$W$12*((B461)-$U$5)/$U$6+$W$13</f>
        <v/>
      </c>
      <c r="I461" s="51">
        <f>1/(1+EXP(-H461))</f>
        <v/>
      </c>
      <c r="J461" s="52">
        <f>$X$12*((B461)-$U$5)/$U$6+$X$13</f>
        <v/>
      </c>
      <c r="K461" s="51">
        <f>1/(1+EXP(-J461))</f>
        <v/>
      </c>
      <c r="L461" s="52">
        <f>$Y$12*((B461)-$U$5)/$U$6+$Y$13</f>
        <v/>
      </c>
      <c r="M461" s="51">
        <f>1/(1+EXP(-L461))</f>
        <v/>
      </c>
      <c r="N461" s="52">
        <f>$Z$12*((B461)-$U$5)/$U$6+$Z$13</f>
        <v/>
      </c>
      <c r="O461" s="51">
        <f>1/(1+EXP(-N461))</f>
        <v/>
      </c>
      <c r="P461" s="52">
        <f>$AA$12*((B461)-$U$5)/$U$6+$AA$13</f>
        <v/>
      </c>
      <c r="Q461" s="51">
        <f>1/(1+EXP(-P461))</f>
        <v/>
      </c>
      <c r="R461" s="52">
        <f>$AB$12*((B461)-$U$5)/$U$6+$AB$13</f>
        <v/>
      </c>
      <c r="S461" s="51">
        <f>1/(1+EXP(-R461))</f>
        <v/>
      </c>
      <c r="AI461" s="48">
        <f>'4_Seq_Features'!A459</f>
        <v/>
      </c>
      <c r="AJ461" s="55">
        <f>'4_Seq_Features'!G459</f>
        <v/>
      </c>
      <c r="AK461" s="55">
        <f>'4_Seq_Features'!H459</f>
        <v/>
      </c>
      <c r="AL461" s="48">
        <f>'4_Seq_Features'!E459</f>
        <v/>
      </c>
      <c r="AM461" s="52">
        <f>$BD$14*((AJ461)-$BD$5)/$BD$6+$BD$15*((AK461)-$BD$7)/$BD$8+$BD$16</f>
        <v/>
      </c>
      <c r="AN461" s="51">
        <f>1/(1+EXP(-AM461))</f>
        <v/>
      </c>
      <c r="AO461" s="52">
        <f>$BE$14*((AJ461)-$BD$5)/$BD$6+$BE$15*((AK461)-$BD$7)/$BD$8+$BE$16</f>
        <v/>
      </c>
      <c r="AP461" s="51">
        <f>1/(1+EXP(-AO461))</f>
        <v/>
      </c>
      <c r="AQ461" s="52">
        <f>$BF$14*((AJ461)-$BD$5)/$BD$6+$BF$15*((AK461)-$BD$7)/$BD$8+$BF$16</f>
        <v/>
      </c>
      <c r="AR461" s="51">
        <f>1/(1+EXP(-AQ461))</f>
        <v/>
      </c>
      <c r="AS461" s="52">
        <f>$BG$14*((AJ461)-$BD$5)/$BD$6+$BG$15*((AK461)-$BD$7)/$BD$8+$BG$16</f>
        <v/>
      </c>
      <c r="AT461" s="51">
        <f>1/(1+EXP(-AS461))</f>
        <v/>
      </c>
      <c r="AU461" s="52">
        <f>$BH$14*((AJ461)-$BD$5)/$BD$6+$BH$15*((AK461)-$BD$7)/$BD$8+$BH$16</f>
        <v/>
      </c>
      <c r="AV461" s="51">
        <f>1/(1+EXP(-AU461))</f>
        <v/>
      </c>
      <c r="AW461" s="52">
        <f>$BI$14*((AJ461)-$BD$5)/$BD$6+$BI$15*((AK461)-$BD$7)/$BD$8+$BI$16</f>
        <v/>
      </c>
      <c r="AX461" s="51">
        <f>1/(1+EXP(-AW461))</f>
        <v/>
      </c>
      <c r="AY461" s="52">
        <f>$BJ$14*((AJ461)-$BD$5)/$BD$6+$BJ$15*((AK461)-$BD$7)/$BD$8+$BJ$16</f>
        <v/>
      </c>
      <c r="AZ461" s="51">
        <f>1/(1+EXP(-AY461))</f>
        <v/>
      </c>
      <c r="BA461" s="52">
        <f>$BK$14*((AJ461)-$BD$5)/$BD$6+$BK$15*((AK461)-$BD$7)/$BD$8+$BK$16</f>
        <v/>
      </c>
      <c r="BB461" s="51">
        <f>1/(1+EXP(-BA461))</f>
        <v/>
      </c>
    </row>
    <row r="462" ht="15" customHeight="1" s="35">
      <c r="A462" s="48">
        <f>'4_Seq_Features'!A460</f>
        <v/>
      </c>
      <c r="B462" s="55">
        <f>'4_Seq_Features'!F460</f>
        <v/>
      </c>
      <c r="C462" s="48">
        <f>'4_Seq_Features'!E460</f>
        <v/>
      </c>
      <c r="D462" s="52">
        <f>$U$12*((B462)-$U$5)/$U$6+$U$13</f>
        <v/>
      </c>
      <c r="E462" s="51">
        <f>1/(1+EXP(-D462))</f>
        <v/>
      </c>
      <c r="F462" s="52">
        <f>$V$12*((B462)-$U$5)/$U$6+$V$13</f>
        <v/>
      </c>
      <c r="G462" s="51">
        <f>1/(1+EXP(-F462))</f>
        <v/>
      </c>
      <c r="H462" s="52">
        <f>$W$12*((B462)-$U$5)/$U$6+$W$13</f>
        <v/>
      </c>
      <c r="I462" s="51">
        <f>1/(1+EXP(-H462))</f>
        <v/>
      </c>
      <c r="J462" s="52">
        <f>$X$12*((B462)-$U$5)/$U$6+$X$13</f>
        <v/>
      </c>
      <c r="K462" s="51">
        <f>1/(1+EXP(-J462))</f>
        <v/>
      </c>
      <c r="L462" s="52">
        <f>$Y$12*((B462)-$U$5)/$U$6+$Y$13</f>
        <v/>
      </c>
      <c r="M462" s="51">
        <f>1/(1+EXP(-L462))</f>
        <v/>
      </c>
      <c r="N462" s="52">
        <f>$Z$12*((B462)-$U$5)/$U$6+$Z$13</f>
        <v/>
      </c>
      <c r="O462" s="51">
        <f>1/(1+EXP(-N462))</f>
        <v/>
      </c>
      <c r="P462" s="52">
        <f>$AA$12*((B462)-$U$5)/$U$6+$AA$13</f>
        <v/>
      </c>
      <c r="Q462" s="51">
        <f>1/(1+EXP(-P462))</f>
        <v/>
      </c>
      <c r="R462" s="52">
        <f>$AB$12*((B462)-$U$5)/$U$6+$AB$13</f>
        <v/>
      </c>
      <c r="S462" s="51">
        <f>1/(1+EXP(-R462))</f>
        <v/>
      </c>
      <c r="AI462" s="48">
        <f>'4_Seq_Features'!A460</f>
        <v/>
      </c>
      <c r="AJ462" s="55">
        <f>'4_Seq_Features'!G460</f>
        <v/>
      </c>
      <c r="AK462" s="55">
        <f>'4_Seq_Features'!H460</f>
        <v/>
      </c>
      <c r="AL462" s="48">
        <f>'4_Seq_Features'!E460</f>
        <v/>
      </c>
      <c r="AM462" s="52">
        <f>$BD$14*((AJ462)-$BD$5)/$BD$6+$BD$15*((AK462)-$BD$7)/$BD$8+$BD$16</f>
        <v/>
      </c>
      <c r="AN462" s="51">
        <f>1/(1+EXP(-AM462))</f>
        <v/>
      </c>
      <c r="AO462" s="52">
        <f>$BE$14*((AJ462)-$BD$5)/$BD$6+$BE$15*((AK462)-$BD$7)/$BD$8+$BE$16</f>
        <v/>
      </c>
      <c r="AP462" s="51">
        <f>1/(1+EXP(-AO462))</f>
        <v/>
      </c>
      <c r="AQ462" s="52">
        <f>$BF$14*((AJ462)-$BD$5)/$BD$6+$BF$15*((AK462)-$BD$7)/$BD$8+$BF$16</f>
        <v/>
      </c>
      <c r="AR462" s="51">
        <f>1/(1+EXP(-AQ462))</f>
        <v/>
      </c>
      <c r="AS462" s="52">
        <f>$BG$14*((AJ462)-$BD$5)/$BD$6+$BG$15*((AK462)-$BD$7)/$BD$8+$BG$16</f>
        <v/>
      </c>
      <c r="AT462" s="51">
        <f>1/(1+EXP(-AS462))</f>
        <v/>
      </c>
      <c r="AU462" s="52">
        <f>$BH$14*((AJ462)-$BD$5)/$BD$6+$BH$15*((AK462)-$BD$7)/$BD$8+$BH$16</f>
        <v/>
      </c>
      <c r="AV462" s="51">
        <f>1/(1+EXP(-AU462))</f>
        <v/>
      </c>
      <c r="AW462" s="52">
        <f>$BI$14*((AJ462)-$BD$5)/$BD$6+$BI$15*((AK462)-$BD$7)/$BD$8+$BI$16</f>
        <v/>
      </c>
      <c r="AX462" s="51">
        <f>1/(1+EXP(-AW462))</f>
        <v/>
      </c>
      <c r="AY462" s="52">
        <f>$BJ$14*((AJ462)-$BD$5)/$BD$6+$BJ$15*((AK462)-$BD$7)/$BD$8+$BJ$16</f>
        <v/>
      </c>
      <c r="AZ462" s="51">
        <f>1/(1+EXP(-AY462))</f>
        <v/>
      </c>
      <c r="BA462" s="52">
        <f>$BK$14*((AJ462)-$BD$5)/$BD$6+$BK$15*((AK462)-$BD$7)/$BD$8+$BK$16</f>
        <v/>
      </c>
      <c r="BB462" s="51">
        <f>1/(1+EXP(-BA462))</f>
        <v/>
      </c>
    </row>
    <row r="463" ht="15" customHeight="1" s="35">
      <c r="A463" s="48">
        <f>'4_Seq_Features'!A461</f>
        <v/>
      </c>
      <c r="B463" s="55">
        <f>'4_Seq_Features'!F461</f>
        <v/>
      </c>
      <c r="C463" s="48">
        <f>'4_Seq_Features'!E461</f>
        <v/>
      </c>
      <c r="D463" s="52">
        <f>$U$12*((B463)-$U$5)/$U$6+$U$13</f>
        <v/>
      </c>
      <c r="E463" s="51">
        <f>1/(1+EXP(-D463))</f>
        <v/>
      </c>
      <c r="F463" s="52">
        <f>$V$12*((B463)-$U$5)/$U$6+$V$13</f>
        <v/>
      </c>
      <c r="G463" s="51">
        <f>1/(1+EXP(-F463))</f>
        <v/>
      </c>
      <c r="H463" s="52">
        <f>$W$12*((B463)-$U$5)/$U$6+$W$13</f>
        <v/>
      </c>
      <c r="I463" s="51">
        <f>1/(1+EXP(-H463))</f>
        <v/>
      </c>
      <c r="J463" s="52">
        <f>$X$12*((B463)-$U$5)/$U$6+$X$13</f>
        <v/>
      </c>
      <c r="K463" s="51">
        <f>1/(1+EXP(-J463))</f>
        <v/>
      </c>
      <c r="L463" s="52">
        <f>$Y$12*((B463)-$U$5)/$U$6+$Y$13</f>
        <v/>
      </c>
      <c r="M463" s="51">
        <f>1/(1+EXP(-L463))</f>
        <v/>
      </c>
      <c r="N463" s="52">
        <f>$Z$12*((B463)-$U$5)/$U$6+$Z$13</f>
        <v/>
      </c>
      <c r="O463" s="51">
        <f>1/(1+EXP(-N463))</f>
        <v/>
      </c>
      <c r="P463" s="52">
        <f>$AA$12*((B463)-$U$5)/$U$6+$AA$13</f>
        <v/>
      </c>
      <c r="Q463" s="51">
        <f>1/(1+EXP(-P463))</f>
        <v/>
      </c>
      <c r="R463" s="52">
        <f>$AB$12*((B463)-$U$5)/$U$6+$AB$13</f>
        <v/>
      </c>
      <c r="S463" s="51">
        <f>1/(1+EXP(-R463))</f>
        <v/>
      </c>
      <c r="AI463" s="48">
        <f>'4_Seq_Features'!A461</f>
        <v/>
      </c>
      <c r="AJ463" s="55">
        <f>'4_Seq_Features'!G461</f>
        <v/>
      </c>
      <c r="AK463" s="55">
        <f>'4_Seq_Features'!H461</f>
        <v/>
      </c>
      <c r="AL463" s="48">
        <f>'4_Seq_Features'!E461</f>
        <v/>
      </c>
      <c r="AM463" s="52">
        <f>$BD$14*((AJ463)-$BD$5)/$BD$6+$BD$15*((AK463)-$BD$7)/$BD$8+$BD$16</f>
        <v/>
      </c>
      <c r="AN463" s="51">
        <f>1/(1+EXP(-AM463))</f>
        <v/>
      </c>
      <c r="AO463" s="52">
        <f>$BE$14*((AJ463)-$BD$5)/$BD$6+$BE$15*((AK463)-$BD$7)/$BD$8+$BE$16</f>
        <v/>
      </c>
      <c r="AP463" s="51">
        <f>1/(1+EXP(-AO463))</f>
        <v/>
      </c>
      <c r="AQ463" s="52">
        <f>$BF$14*((AJ463)-$BD$5)/$BD$6+$BF$15*((AK463)-$BD$7)/$BD$8+$BF$16</f>
        <v/>
      </c>
      <c r="AR463" s="51">
        <f>1/(1+EXP(-AQ463))</f>
        <v/>
      </c>
      <c r="AS463" s="52">
        <f>$BG$14*((AJ463)-$BD$5)/$BD$6+$BG$15*((AK463)-$BD$7)/$BD$8+$BG$16</f>
        <v/>
      </c>
      <c r="AT463" s="51">
        <f>1/(1+EXP(-AS463))</f>
        <v/>
      </c>
      <c r="AU463" s="52">
        <f>$BH$14*((AJ463)-$BD$5)/$BD$6+$BH$15*((AK463)-$BD$7)/$BD$8+$BH$16</f>
        <v/>
      </c>
      <c r="AV463" s="51">
        <f>1/(1+EXP(-AU463))</f>
        <v/>
      </c>
      <c r="AW463" s="52">
        <f>$BI$14*((AJ463)-$BD$5)/$BD$6+$BI$15*((AK463)-$BD$7)/$BD$8+$BI$16</f>
        <v/>
      </c>
      <c r="AX463" s="51">
        <f>1/(1+EXP(-AW463))</f>
        <v/>
      </c>
      <c r="AY463" s="52">
        <f>$BJ$14*((AJ463)-$BD$5)/$BD$6+$BJ$15*((AK463)-$BD$7)/$BD$8+$BJ$16</f>
        <v/>
      </c>
      <c r="AZ463" s="51">
        <f>1/(1+EXP(-AY463))</f>
        <v/>
      </c>
      <c r="BA463" s="52">
        <f>$BK$14*((AJ463)-$BD$5)/$BD$6+$BK$15*((AK463)-$BD$7)/$BD$8+$BK$16</f>
        <v/>
      </c>
      <c r="BB463" s="51">
        <f>1/(1+EXP(-BA463))</f>
        <v/>
      </c>
    </row>
    <row r="464" ht="15" customHeight="1" s="35">
      <c r="A464" s="48">
        <f>'4_Seq_Features'!A462</f>
        <v/>
      </c>
      <c r="B464" s="55">
        <f>'4_Seq_Features'!F462</f>
        <v/>
      </c>
      <c r="C464" s="48">
        <f>'4_Seq_Features'!E462</f>
        <v/>
      </c>
      <c r="D464" s="52">
        <f>$U$12*((B464)-$U$5)/$U$6+$U$13</f>
        <v/>
      </c>
      <c r="E464" s="51">
        <f>1/(1+EXP(-D464))</f>
        <v/>
      </c>
      <c r="F464" s="52">
        <f>$V$12*((B464)-$U$5)/$U$6+$V$13</f>
        <v/>
      </c>
      <c r="G464" s="51">
        <f>1/(1+EXP(-F464))</f>
        <v/>
      </c>
      <c r="H464" s="52">
        <f>$W$12*((B464)-$U$5)/$U$6+$W$13</f>
        <v/>
      </c>
      <c r="I464" s="51">
        <f>1/(1+EXP(-H464))</f>
        <v/>
      </c>
      <c r="J464" s="52">
        <f>$X$12*((B464)-$U$5)/$U$6+$X$13</f>
        <v/>
      </c>
      <c r="K464" s="51">
        <f>1/(1+EXP(-J464))</f>
        <v/>
      </c>
      <c r="L464" s="52">
        <f>$Y$12*((B464)-$U$5)/$U$6+$Y$13</f>
        <v/>
      </c>
      <c r="M464" s="51">
        <f>1/(1+EXP(-L464))</f>
        <v/>
      </c>
      <c r="N464" s="52">
        <f>$Z$12*((B464)-$U$5)/$U$6+$Z$13</f>
        <v/>
      </c>
      <c r="O464" s="51">
        <f>1/(1+EXP(-N464))</f>
        <v/>
      </c>
      <c r="P464" s="52">
        <f>$AA$12*((B464)-$U$5)/$U$6+$AA$13</f>
        <v/>
      </c>
      <c r="Q464" s="51">
        <f>1/(1+EXP(-P464))</f>
        <v/>
      </c>
      <c r="R464" s="52">
        <f>$AB$12*((B464)-$U$5)/$U$6+$AB$13</f>
        <v/>
      </c>
      <c r="S464" s="51">
        <f>1/(1+EXP(-R464))</f>
        <v/>
      </c>
      <c r="AI464" s="48">
        <f>'4_Seq_Features'!A462</f>
        <v/>
      </c>
      <c r="AJ464" s="55">
        <f>'4_Seq_Features'!G462</f>
        <v/>
      </c>
      <c r="AK464" s="55">
        <f>'4_Seq_Features'!H462</f>
        <v/>
      </c>
      <c r="AL464" s="48">
        <f>'4_Seq_Features'!E462</f>
        <v/>
      </c>
      <c r="AM464" s="52">
        <f>$BD$14*((AJ464)-$BD$5)/$BD$6+$BD$15*((AK464)-$BD$7)/$BD$8+$BD$16</f>
        <v/>
      </c>
      <c r="AN464" s="51">
        <f>1/(1+EXP(-AM464))</f>
        <v/>
      </c>
      <c r="AO464" s="52">
        <f>$BE$14*((AJ464)-$BD$5)/$BD$6+$BE$15*((AK464)-$BD$7)/$BD$8+$BE$16</f>
        <v/>
      </c>
      <c r="AP464" s="51">
        <f>1/(1+EXP(-AO464))</f>
        <v/>
      </c>
      <c r="AQ464" s="52">
        <f>$BF$14*((AJ464)-$BD$5)/$BD$6+$BF$15*((AK464)-$BD$7)/$BD$8+$BF$16</f>
        <v/>
      </c>
      <c r="AR464" s="51">
        <f>1/(1+EXP(-AQ464))</f>
        <v/>
      </c>
      <c r="AS464" s="52">
        <f>$BG$14*((AJ464)-$BD$5)/$BD$6+$BG$15*((AK464)-$BD$7)/$BD$8+$BG$16</f>
        <v/>
      </c>
      <c r="AT464" s="51">
        <f>1/(1+EXP(-AS464))</f>
        <v/>
      </c>
      <c r="AU464" s="52">
        <f>$BH$14*((AJ464)-$BD$5)/$BD$6+$BH$15*((AK464)-$BD$7)/$BD$8+$BH$16</f>
        <v/>
      </c>
      <c r="AV464" s="51">
        <f>1/(1+EXP(-AU464))</f>
        <v/>
      </c>
      <c r="AW464" s="52">
        <f>$BI$14*((AJ464)-$BD$5)/$BD$6+$BI$15*((AK464)-$BD$7)/$BD$8+$BI$16</f>
        <v/>
      </c>
      <c r="AX464" s="51">
        <f>1/(1+EXP(-AW464))</f>
        <v/>
      </c>
      <c r="AY464" s="52">
        <f>$BJ$14*((AJ464)-$BD$5)/$BD$6+$BJ$15*((AK464)-$BD$7)/$BD$8+$BJ$16</f>
        <v/>
      </c>
      <c r="AZ464" s="51">
        <f>1/(1+EXP(-AY464))</f>
        <v/>
      </c>
      <c r="BA464" s="52">
        <f>$BK$14*((AJ464)-$BD$5)/$BD$6+$BK$15*((AK464)-$BD$7)/$BD$8+$BK$16</f>
        <v/>
      </c>
      <c r="BB464" s="51">
        <f>1/(1+EXP(-BA464))</f>
        <v/>
      </c>
    </row>
    <row r="465" ht="15" customHeight="1" s="35">
      <c r="A465" s="48">
        <f>'4_Seq_Features'!A463</f>
        <v/>
      </c>
      <c r="B465" s="55">
        <f>'4_Seq_Features'!F463</f>
        <v/>
      </c>
      <c r="C465" s="48">
        <f>'4_Seq_Features'!E463</f>
        <v/>
      </c>
      <c r="D465" s="52">
        <f>$U$12*((B465)-$U$5)/$U$6+$U$13</f>
        <v/>
      </c>
      <c r="E465" s="51">
        <f>1/(1+EXP(-D465))</f>
        <v/>
      </c>
      <c r="F465" s="52">
        <f>$V$12*((B465)-$U$5)/$U$6+$V$13</f>
        <v/>
      </c>
      <c r="G465" s="51">
        <f>1/(1+EXP(-F465))</f>
        <v/>
      </c>
      <c r="H465" s="52">
        <f>$W$12*((B465)-$U$5)/$U$6+$W$13</f>
        <v/>
      </c>
      <c r="I465" s="51">
        <f>1/(1+EXP(-H465))</f>
        <v/>
      </c>
      <c r="J465" s="52">
        <f>$X$12*((B465)-$U$5)/$U$6+$X$13</f>
        <v/>
      </c>
      <c r="K465" s="51">
        <f>1/(1+EXP(-J465))</f>
        <v/>
      </c>
      <c r="L465" s="52">
        <f>$Y$12*((B465)-$U$5)/$U$6+$Y$13</f>
        <v/>
      </c>
      <c r="M465" s="51">
        <f>1/(1+EXP(-L465))</f>
        <v/>
      </c>
      <c r="N465" s="52">
        <f>$Z$12*((B465)-$U$5)/$U$6+$Z$13</f>
        <v/>
      </c>
      <c r="O465" s="51">
        <f>1/(1+EXP(-N465))</f>
        <v/>
      </c>
      <c r="P465" s="52">
        <f>$AA$12*((B465)-$U$5)/$U$6+$AA$13</f>
        <v/>
      </c>
      <c r="Q465" s="51">
        <f>1/(1+EXP(-P465))</f>
        <v/>
      </c>
      <c r="R465" s="52">
        <f>$AB$12*((B465)-$U$5)/$U$6+$AB$13</f>
        <v/>
      </c>
      <c r="S465" s="51">
        <f>1/(1+EXP(-R465))</f>
        <v/>
      </c>
      <c r="AI465" s="48">
        <f>'4_Seq_Features'!A463</f>
        <v/>
      </c>
      <c r="AJ465" s="55">
        <f>'4_Seq_Features'!G463</f>
        <v/>
      </c>
      <c r="AK465" s="55">
        <f>'4_Seq_Features'!H463</f>
        <v/>
      </c>
      <c r="AL465" s="48">
        <f>'4_Seq_Features'!E463</f>
        <v/>
      </c>
      <c r="AM465" s="52">
        <f>$BD$14*((AJ465)-$BD$5)/$BD$6+$BD$15*((AK465)-$BD$7)/$BD$8+$BD$16</f>
        <v/>
      </c>
      <c r="AN465" s="51">
        <f>1/(1+EXP(-AM465))</f>
        <v/>
      </c>
      <c r="AO465" s="52">
        <f>$BE$14*((AJ465)-$BD$5)/$BD$6+$BE$15*((AK465)-$BD$7)/$BD$8+$BE$16</f>
        <v/>
      </c>
      <c r="AP465" s="51">
        <f>1/(1+EXP(-AO465))</f>
        <v/>
      </c>
      <c r="AQ465" s="52">
        <f>$BF$14*((AJ465)-$BD$5)/$BD$6+$BF$15*((AK465)-$BD$7)/$BD$8+$BF$16</f>
        <v/>
      </c>
      <c r="AR465" s="51">
        <f>1/(1+EXP(-AQ465))</f>
        <v/>
      </c>
      <c r="AS465" s="52">
        <f>$BG$14*((AJ465)-$BD$5)/$BD$6+$BG$15*((AK465)-$BD$7)/$BD$8+$BG$16</f>
        <v/>
      </c>
      <c r="AT465" s="51">
        <f>1/(1+EXP(-AS465))</f>
        <v/>
      </c>
      <c r="AU465" s="52">
        <f>$BH$14*((AJ465)-$BD$5)/$BD$6+$BH$15*((AK465)-$BD$7)/$BD$8+$BH$16</f>
        <v/>
      </c>
      <c r="AV465" s="51">
        <f>1/(1+EXP(-AU465))</f>
        <v/>
      </c>
      <c r="AW465" s="52">
        <f>$BI$14*((AJ465)-$BD$5)/$BD$6+$BI$15*((AK465)-$BD$7)/$BD$8+$BI$16</f>
        <v/>
      </c>
      <c r="AX465" s="51">
        <f>1/(1+EXP(-AW465))</f>
        <v/>
      </c>
      <c r="AY465" s="52">
        <f>$BJ$14*((AJ465)-$BD$5)/$BD$6+$BJ$15*((AK465)-$BD$7)/$BD$8+$BJ$16</f>
        <v/>
      </c>
      <c r="AZ465" s="51">
        <f>1/(1+EXP(-AY465))</f>
        <v/>
      </c>
      <c r="BA465" s="52">
        <f>$BK$14*((AJ465)-$BD$5)/$BD$6+$BK$15*((AK465)-$BD$7)/$BD$8+$BK$16</f>
        <v/>
      </c>
      <c r="BB465" s="51">
        <f>1/(1+EXP(-BA465))</f>
        <v/>
      </c>
    </row>
    <row r="466" ht="15" customHeight="1" s="35">
      <c r="A466" s="48">
        <f>'4_Seq_Features'!A464</f>
        <v/>
      </c>
      <c r="B466" s="55">
        <f>'4_Seq_Features'!F464</f>
        <v/>
      </c>
      <c r="C466" s="48">
        <f>'4_Seq_Features'!E464</f>
        <v/>
      </c>
      <c r="D466" s="52">
        <f>$U$12*((B466)-$U$5)/$U$6+$U$13</f>
        <v/>
      </c>
      <c r="E466" s="51">
        <f>1/(1+EXP(-D466))</f>
        <v/>
      </c>
      <c r="F466" s="52">
        <f>$V$12*((B466)-$U$5)/$U$6+$V$13</f>
        <v/>
      </c>
      <c r="G466" s="51">
        <f>1/(1+EXP(-F466))</f>
        <v/>
      </c>
      <c r="H466" s="52">
        <f>$W$12*((B466)-$U$5)/$U$6+$W$13</f>
        <v/>
      </c>
      <c r="I466" s="51">
        <f>1/(1+EXP(-H466))</f>
        <v/>
      </c>
      <c r="J466" s="52">
        <f>$X$12*((B466)-$U$5)/$U$6+$X$13</f>
        <v/>
      </c>
      <c r="K466" s="51">
        <f>1/(1+EXP(-J466))</f>
        <v/>
      </c>
      <c r="L466" s="52">
        <f>$Y$12*((B466)-$U$5)/$U$6+$Y$13</f>
        <v/>
      </c>
      <c r="M466" s="51">
        <f>1/(1+EXP(-L466))</f>
        <v/>
      </c>
      <c r="N466" s="52">
        <f>$Z$12*((B466)-$U$5)/$U$6+$Z$13</f>
        <v/>
      </c>
      <c r="O466" s="51">
        <f>1/(1+EXP(-N466))</f>
        <v/>
      </c>
      <c r="P466" s="52">
        <f>$AA$12*((B466)-$U$5)/$U$6+$AA$13</f>
        <v/>
      </c>
      <c r="Q466" s="51">
        <f>1/(1+EXP(-P466))</f>
        <v/>
      </c>
      <c r="R466" s="52">
        <f>$AB$12*((B466)-$U$5)/$U$6+$AB$13</f>
        <v/>
      </c>
      <c r="S466" s="51">
        <f>1/(1+EXP(-R466))</f>
        <v/>
      </c>
      <c r="AI466" s="48">
        <f>'4_Seq_Features'!A464</f>
        <v/>
      </c>
      <c r="AJ466" s="55">
        <f>'4_Seq_Features'!G464</f>
        <v/>
      </c>
      <c r="AK466" s="55">
        <f>'4_Seq_Features'!H464</f>
        <v/>
      </c>
      <c r="AL466" s="48">
        <f>'4_Seq_Features'!E464</f>
        <v/>
      </c>
      <c r="AM466" s="52">
        <f>$BD$14*((AJ466)-$BD$5)/$BD$6+$BD$15*((AK466)-$BD$7)/$BD$8+$BD$16</f>
        <v/>
      </c>
      <c r="AN466" s="51">
        <f>1/(1+EXP(-AM466))</f>
        <v/>
      </c>
      <c r="AO466" s="52">
        <f>$BE$14*((AJ466)-$BD$5)/$BD$6+$BE$15*((AK466)-$BD$7)/$BD$8+$BE$16</f>
        <v/>
      </c>
      <c r="AP466" s="51">
        <f>1/(1+EXP(-AO466))</f>
        <v/>
      </c>
      <c r="AQ466" s="52">
        <f>$BF$14*((AJ466)-$BD$5)/$BD$6+$BF$15*((AK466)-$BD$7)/$BD$8+$BF$16</f>
        <v/>
      </c>
      <c r="AR466" s="51">
        <f>1/(1+EXP(-AQ466))</f>
        <v/>
      </c>
      <c r="AS466" s="52">
        <f>$BG$14*((AJ466)-$BD$5)/$BD$6+$BG$15*((AK466)-$BD$7)/$BD$8+$BG$16</f>
        <v/>
      </c>
      <c r="AT466" s="51">
        <f>1/(1+EXP(-AS466))</f>
        <v/>
      </c>
      <c r="AU466" s="52">
        <f>$BH$14*((AJ466)-$BD$5)/$BD$6+$BH$15*((AK466)-$BD$7)/$BD$8+$BH$16</f>
        <v/>
      </c>
      <c r="AV466" s="51">
        <f>1/(1+EXP(-AU466))</f>
        <v/>
      </c>
      <c r="AW466" s="52">
        <f>$BI$14*((AJ466)-$BD$5)/$BD$6+$BI$15*((AK466)-$BD$7)/$BD$8+$BI$16</f>
        <v/>
      </c>
      <c r="AX466" s="51">
        <f>1/(1+EXP(-AW466))</f>
        <v/>
      </c>
      <c r="AY466" s="52">
        <f>$BJ$14*((AJ466)-$BD$5)/$BD$6+$BJ$15*((AK466)-$BD$7)/$BD$8+$BJ$16</f>
        <v/>
      </c>
      <c r="AZ466" s="51">
        <f>1/(1+EXP(-AY466))</f>
        <v/>
      </c>
      <c r="BA466" s="52">
        <f>$BK$14*((AJ466)-$BD$5)/$BD$6+$BK$15*((AK466)-$BD$7)/$BD$8+$BK$16</f>
        <v/>
      </c>
      <c r="BB466" s="51">
        <f>1/(1+EXP(-BA466))</f>
        <v/>
      </c>
    </row>
    <row r="467" ht="15" customHeight="1" s="35">
      <c r="A467" s="48">
        <f>'4_Seq_Features'!A465</f>
        <v/>
      </c>
      <c r="B467" s="55">
        <f>'4_Seq_Features'!F465</f>
        <v/>
      </c>
      <c r="C467" s="48">
        <f>'4_Seq_Features'!E465</f>
        <v/>
      </c>
      <c r="D467" s="52">
        <f>$U$12*((B467)-$U$5)/$U$6+$U$13</f>
        <v/>
      </c>
      <c r="E467" s="51">
        <f>1/(1+EXP(-D467))</f>
        <v/>
      </c>
      <c r="F467" s="52">
        <f>$V$12*((B467)-$U$5)/$U$6+$V$13</f>
        <v/>
      </c>
      <c r="G467" s="51">
        <f>1/(1+EXP(-F467))</f>
        <v/>
      </c>
      <c r="H467" s="52">
        <f>$W$12*((B467)-$U$5)/$U$6+$W$13</f>
        <v/>
      </c>
      <c r="I467" s="51">
        <f>1/(1+EXP(-H467))</f>
        <v/>
      </c>
      <c r="J467" s="52">
        <f>$X$12*((B467)-$U$5)/$U$6+$X$13</f>
        <v/>
      </c>
      <c r="K467" s="51">
        <f>1/(1+EXP(-J467))</f>
        <v/>
      </c>
      <c r="L467" s="52">
        <f>$Y$12*((B467)-$U$5)/$U$6+$Y$13</f>
        <v/>
      </c>
      <c r="M467" s="51">
        <f>1/(1+EXP(-L467))</f>
        <v/>
      </c>
      <c r="N467" s="52">
        <f>$Z$12*((B467)-$U$5)/$U$6+$Z$13</f>
        <v/>
      </c>
      <c r="O467" s="51">
        <f>1/(1+EXP(-N467))</f>
        <v/>
      </c>
      <c r="P467" s="52">
        <f>$AA$12*((B467)-$U$5)/$U$6+$AA$13</f>
        <v/>
      </c>
      <c r="Q467" s="51">
        <f>1/(1+EXP(-P467))</f>
        <v/>
      </c>
      <c r="R467" s="52">
        <f>$AB$12*((B467)-$U$5)/$U$6+$AB$13</f>
        <v/>
      </c>
      <c r="S467" s="51">
        <f>1/(1+EXP(-R467))</f>
        <v/>
      </c>
      <c r="AI467" s="48">
        <f>'4_Seq_Features'!A465</f>
        <v/>
      </c>
      <c r="AJ467" s="55">
        <f>'4_Seq_Features'!G465</f>
        <v/>
      </c>
      <c r="AK467" s="55">
        <f>'4_Seq_Features'!H465</f>
        <v/>
      </c>
      <c r="AL467" s="48">
        <f>'4_Seq_Features'!E465</f>
        <v/>
      </c>
      <c r="AM467" s="52">
        <f>$BD$14*((AJ467)-$BD$5)/$BD$6+$BD$15*((AK467)-$BD$7)/$BD$8+$BD$16</f>
        <v/>
      </c>
      <c r="AN467" s="51">
        <f>1/(1+EXP(-AM467))</f>
        <v/>
      </c>
      <c r="AO467" s="52">
        <f>$BE$14*((AJ467)-$BD$5)/$BD$6+$BE$15*((AK467)-$BD$7)/$BD$8+$BE$16</f>
        <v/>
      </c>
      <c r="AP467" s="51">
        <f>1/(1+EXP(-AO467))</f>
        <v/>
      </c>
      <c r="AQ467" s="52">
        <f>$BF$14*((AJ467)-$BD$5)/$BD$6+$BF$15*((AK467)-$BD$7)/$BD$8+$BF$16</f>
        <v/>
      </c>
      <c r="AR467" s="51">
        <f>1/(1+EXP(-AQ467))</f>
        <v/>
      </c>
      <c r="AS467" s="52">
        <f>$BG$14*((AJ467)-$BD$5)/$BD$6+$BG$15*((AK467)-$BD$7)/$BD$8+$BG$16</f>
        <v/>
      </c>
      <c r="AT467" s="51">
        <f>1/(1+EXP(-AS467))</f>
        <v/>
      </c>
      <c r="AU467" s="52">
        <f>$BH$14*((AJ467)-$BD$5)/$BD$6+$BH$15*((AK467)-$BD$7)/$BD$8+$BH$16</f>
        <v/>
      </c>
      <c r="AV467" s="51">
        <f>1/(1+EXP(-AU467))</f>
        <v/>
      </c>
      <c r="AW467" s="52">
        <f>$BI$14*((AJ467)-$BD$5)/$BD$6+$BI$15*((AK467)-$BD$7)/$BD$8+$BI$16</f>
        <v/>
      </c>
      <c r="AX467" s="51">
        <f>1/(1+EXP(-AW467))</f>
        <v/>
      </c>
      <c r="AY467" s="52">
        <f>$BJ$14*((AJ467)-$BD$5)/$BD$6+$BJ$15*((AK467)-$BD$7)/$BD$8+$BJ$16</f>
        <v/>
      </c>
      <c r="AZ467" s="51">
        <f>1/(1+EXP(-AY467))</f>
        <v/>
      </c>
      <c r="BA467" s="52">
        <f>$BK$14*((AJ467)-$BD$5)/$BD$6+$BK$15*((AK467)-$BD$7)/$BD$8+$BK$16</f>
        <v/>
      </c>
      <c r="BB467" s="51">
        <f>1/(1+EXP(-BA467))</f>
        <v/>
      </c>
    </row>
    <row r="468" ht="15" customHeight="1" s="35">
      <c r="A468" s="48">
        <f>'4_Seq_Features'!A466</f>
        <v/>
      </c>
      <c r="B468" s="55">
        <f>'4_Seq_Features'!F466</f>
        <v/>
      </c>
      <c r="C468" s="48">
        <f>'4_Seq_Features'!E466</f>
        <v/>
      </c>
      <c r="D468" s="52">
        <f>$U$12*((B468)-$U$5)/$U$6+$U$13</f>
        <v/>
      </c>
      <c r="E468" s="51">
        <f>1/(1+EXP(-D468))</f>
        <v/>
      </c>
      <c r="F468" s="52">
        <f>$V$12*((B468)-$U$5)/$U$6+$V$13</f>
        <v/>
      </c>
      <c r="G468" s="51">
        <f>1/(1+EXP(-F468))</f>
        <v/>
      </c>
      <c r="H468" s="52">
        <f>$W$12*((B468)-$U$5)/$U$6+$W$13</f>
        <v/>
      </c>
      <c r="I468" s="51">
        <f>1/(1+EXP(-H468))</f>
        <v/>
      </c>
      <c r="J468" s="52">
        <f>$X$12*((B468)-$U$5)/$U$6+$X$13</f>
        <v/>
      </c>
      <c r="K468" s="51">
        <f>1/(1+EXP(-J468))</f>
        <v/>
      </c>
      <c r="L468" s="52">
        <f>$Y$12*((B468)-$U$5)/$U$6+$Y$13</f>
        <v/>
      </c>
      <c r="M468" s="51">
        <f>1/(1+EXP(-L468))</f>
        <v/>
      </c>
      <c r="N468" s="52">
        <f>$Z$12*((B468)-$U$5)/$U$6+$Z$13</f>
        <v/>
      </c>
      <c r="O468" s="51">
        <f>1/(1+EXP(-N468))</f>
        <v/>
      </c>
      <c r="P468" s="52">
        <f>$AA$12*((B468)-$U$5)/$U$6+$AA$13</f>
        <v/>
      </c>
      <c r="Q468" s="51">
        <f>1/(1+EXP(-P468))</f>
        <v/>
      </c>
      <c r="R468" s="52">
        <f>$AB$12*((B468)-$U$5)/$U$6+$AB$13</f>
        <v/>
      </c>
      <c r="S468" s="51">
        <f>1/(1+EXP(-R468))</f>
        <v/>
      </c>
      <c r="AI468" s="48">
        <f>'4_Seq_Features'!A466</f>
        <v/>
      </c>
      <c r="AJ468" s="55">
        <f>'4_Seq_Features'!G466</f>
        <v/>
      </c>
      <c r="AK468" s="55">
        <f>'4_Seq_Features'!H466</f>
        <v/>
      </c>
      <c r="AL468" s="48">
        <f>'4_Seq_Features'!E466</f>
        <v/>
      </c>
      <c r="AM468" s="52">
        <f>$BD$14*((AJ468)-$BD$5)/$BD$6+$BD$15*((AK468)-$BD$7)/$BD$8+$BD$16</f>
        <v/>
      </c>
      <c r="AN468" s="51">
        <f>1/(1+EXP(-AM468))</f>
        <v/>
      </c>
      <c r="AO468" s="52">
        <f>$BE$14*((AJ468)-$BD$5)/$BD$6+$BE$15*((AK468)-$BD$7)/$BD$8+$BE$16</f>
        <v/>
      </c>
      <c r="AP468" s="51">
        <f>1/(1+EXP(-AO468))</f>
        <v/>
      </c>
      <c r="AQ468" s="52">
        <f>$BF$14*((AJ468)-$BD$5)/$BD$6+$BF$15*((AK468)-$BD$7)/$BD$8+$BF$16</f>
        <v/>
      </c>
      <c r="AR468" s="51">
        <f>1/(1+EXP(-AQ468))</f>
        <v/>
      </c>
      <c r="AS468" s="52">
        <f>$BG$14*((AJ468)-$BD$5)/$BD$6+$BG$15*((AK468)-$BD$7)/$BD$8+$BG$16</f>
        <v/>
      </c>
      <c r="AT468" s="51">
        <f>1/(1+EXP(-AS468))</f>
        <v/>
      </c>
      <c r="AU468" s="52">
        <f>$BH$14*((AJ468)-$BD$5)/$BD$6+$BH$15*((AK468)-$BD$7)/$BD$8+$BH$16</f>
        <v/>
      </c>
      <c r="AV468" s="51">
        <f>1/(1+EXP(-AU468))</f>
        <v/>
      </c>
      <c r="AW468" s="52">
        <f>$BI$14*((AJ468)-$BD$5)/$BD$6+$BI$15*((AK468)-$BD$7)/$BD$8+$BI$16</f>
        <v/>
      </c>
      <c r="AX468" s="51">
        <f>1/(1+EXP(-AW468))</f>
        <v/>
      </c>
      <c r="AY468" s="52">
        <f>$BJ$14*((AJ468)-$BD$5)/$BD$6+$BJ$15*((AK468)-$BD$7)/$BD$8+$BJ$16</f>
        <v/>
      </c>
      <c r="AZ468" s="51">
        <f>1/(1+EXP(-AY468))</f>
        <v/>
      </c>
      <c r="BA468" s="52">
        <f>$BK$14*((AJ468)-$BD$5)/$BD$6+$BK$15*((AK468)-$BD$7)/$BD$8+$BK$16</f>
        <v/>
      </c>
      <c r="BB468" s="51">
        <f>1/(1+EXP(-BA468))</f>
        <v/>
      </c>
    </row>
    <row r="469" ht="15" customHeight="1" s="35">
      <c r="A469" s="48">
        <f>'4_Seq_Features'!A467</f>
        <v/>
      </c>
      <c r="B469" s="55">
        <f>'4_Seq_Features'!F467</f>
        <v/>
      </c>
      <c r="C469" s="48">
        <f>'4_Seq_Features'!E467</f>
        <v/>
      </c>
      <c r="D469" s="52">
        <f>$U$12*((B469)-$U$5)/$U$6+$U$13</f>
        <v/>
      </c>
      <c r="E469" s="51">
        <f>1/(1+EXP(-D469))</f>
        <v/>
      </c>
      <c r="F469" s="52">
        <f>$V$12*((B469)-$U$5)/$U$6+$V$13</f>
        <v/>
      </c>
      <c r="G469" s="51">
        <f>1/(1+EXP(-F469))</f>
        <v/>
      </c>
      <c r="H469" s="52">
        <f>$W$12*((B469)-$U$5)/$U$6+$W$13</f>
        <v/>
      </c>
      <c r="I469" s="51">
        <f>1/(1+EXP(-H469))</f>
        <v/>
      </c>
      <c r="J469" s="52">
        <f>$X$12*((B469)-$U$5)/$U$6+$X$13</f>
        <v/>
      </c>
      <c r="K469" s="51">
        <f>1/(1+EXP(-J469))</f>
        <v/>
      </c>
      <c r="L469" s="52">
        <f>$Y$12*((B469)-$U$5)/$U$6+$Y$13</f>
        <v/>
      </c>
      <c r="M469" s="51">
        <f>1/(1+EXP(-L469))</f>
        <v/>
      </c>
      <c r="N469" s="52">
        <f>$Z$12*((B469)-$U$5)/$U$6+$Z$13</f>
        <v/>
      </c>
      <c r="O469" s="51">
        <f>1/(1+EXP(-N469))</f>
        <v/>
      </c>
      <c r="P469" s="52">
        <f>$AA$12*((B469)-$U$5)/$U$6+$AA$13</f>
        <v/>
      </c>
      <c r="Q469" s="51">
        <f>1/(1+EXP(-P469))</f>
        <v/>
      </c>
      <c r="R469" s="52">
        <f>$AB$12*((B469)-$U$5)/$U$6+$AB$13</f>
        <v/>
      </c>
      <c r="S469" s="51">
        <f>1/(1+EXP(-R469))</f>
        <v/>
      </c>
      <c r="AI469" s="48">
        <f>'4_Seq_Features'!A467</f>
        <v/>
      </c>
      <c r="AJ469" s="55">
        <f>'4_Seq_Features'!G467</f>
        <v/>
      </c>
      <c r="AK469" s="55">
        <f>'4_Seq_Features'!H467</f>
        <v/>
      </c>
      <c r="AL469" s="48">
        <f>'4_Seq_Features'!E467</f>
        <v/>
      </c>
      <c r="AM469" s="52">
        <f>$BD$14*((AJ469)-$BD$5)/$BD$6+$BD$15*((AK469)-$BD$7)/$BD$8+$BD$16</f>
        <v/>
      </c>
      <c r="AN469" s="51">
        <f>1/(1+EXP(-AM469))</f>
        <v/>
      </c>
      <c r="AO469" s="52">
        <f>$BE$14*((AJ469)-$BD$5)/$BD$6+$BE$15*((AK469)-$BD$7)/$BD$8+$BE$16</f>
        <v/>
      </c>
      <c r="AP469" s="51">
        <f>1/(1+EXP(-AO469))</f>
        <v/>
      </c>
      <c r="AQ469" s="52">
        <f>$BF$14*((AJ469)-$BD$5)/$BD$6+$BF$15*((AK469)-$BD$7)/$BD$8+$BF$16</f>
        <v/>
      </c>
      <c r="AR469" s="51">
        <f>1/(1+EXP(-AQ469))</f>
        <v/>
      </c>
      <c r="AS469" s="52">
        <f>$BG$14*((AJ469)-$BD$5)/$BD$6+$BG$15*((AK469)-$BD$7)/$BD$8+$BG$16</f>
        <v/>
      </c>
      <c r="AT469" s="51">
        <f>1/(1+EXP(-AS469))</f>
        <v/>
      </c>
      <c r="AU469" s="52">
        <f>$BH$14*((AJ469)-$BD$5)/$BD$6+$BH$15*((AK469)-$BD$7)/$BD$8+$BH$16</f>
        <v/>
      </c>
      <c r="AV469" s="51">
        <f>1/(1+EXP(-AU469))</f>
        <v/>
      </c>
      <c r="AW469" s="52">
        <f>$BI$14*((AJ469)-$BD$5)/$BD$6+$BI$15*((AK469)-$BD$7)/$BD$8+$BI$16</f>
        <v/>
      </c>
      <c r="AX469" s="51">
        <f>1/(1+EXP(-AW469))</f>
        <v/>
      </c>
      <c r="AY469" s="52">
        <f>$BJ$14*((AJ469)-$BD$5)/$BD$6+$BJ$15*((AK469)-$BD$7)/$BD$8+$BJ$16</f>
        <v/>
      </c>
      <c r="AZ469" s="51">
        <f>1/(1+EXP(-AY469))</f>
        <v/>
      </c>
      <c r="BA469" s="52">
        <f>$BK$14*((AJ469)-$BD$5)/$BD$6+$BK$15*((AK469)-$BD$7)/$BD$8+$BK$16</f>
        <v/>
      </c>
      <c r="BB469" s="51">
        <f>1/(1+EXP(-BA469))</f>
        <v/>
      </c>
    </row>
    <row r="470" ht="15" customHeight="1" s="35">
      <c r="A470" s="48">
        <f>'4_Seq_Features'!A468</f>
        <v/>
      </c>
      <c r="B470" s="55">
        <f>'4_Seq_Features'!F468</f>
        <v/>
      </c>
      <c r="C470" s="48">
        <f>'4_Seq_Features'!E468</f>
        <v/>
      </c>
      <c r="D470" s="52">
        <f>$U$12*((B470)-$U$5)/$U$6+$U$13</f>
        <v/>
      </c>
      <c r="E470" s="51">
        <f>1/(1+EXP(-D470))</f>
        <v/>
      </c>
      <c r="F470" s="52">
        <f>$V$12*((B470)-$U$5)/$U$6+$V$13</f>
        <v/>
      </c>
      <c r="G470" s="51">
        <f>1/(1+EXP(-F470))</f>
        <v/>
      </c>
      <c r="H470" s="52">
        <f>$W$12*((B470)-$U$5)/$U$6+$W$13</f>
        <v/>
      </c>
      <c r="I470" s="51">
        <f>1/(1+EXP(-H470))</f>
        <v/>
      </c>
      <c r="J470" s="52">
        <f>$X$12*((B470)-$U$5)/$U$6+$X$13</f>
        <v/>
      </c>
      <c r="K470" s="51">
        <f>1/(1+EXP(-J470))</f>
        <v/>
      </c>
      <c r="L470" s="52">
        <f>$Y$12*((B470)-$U$5)/$U$6+$Y$13</f>
        <v/>
      </c>
      <c r="M470" s="51">
        <f>1/(1+EXP(-L470))</f>
        <v/>
      </c>
      <c r="N470" s="52">
        <f>$Z$12*((B470)-$U$5)/$U$6+$Z$13</f>
        <v/>
      </c>
      <c r="O470" s="51">
        <f>1/(1+EXP(-N470))</f>
        <v/>
      </c>
      <c r="P470" s="52">
        <f>$AA$12*((B470)-$U$5)/$U$6+$AA$13</f>
        <v/>
      </c>
      <c r="Q470" s="51">
        <f>1/(1+EXP(-P470))</f>
        <v/>
      </c>
      <c r="R470" s="52">
        <f>$AB$12*((B470)-$U$5)/$U$6+$AB$13</f>
        <v/>
      </c>
      <c r="S470" s="51">
        <f>1/(1+EXP(-R470))</f>
        <v/>
      </c>
      <c r="AI470" s="48">
        <f>'4_Seq_Features'!A468</f>
        <v/>
      </c>
      <c r="AJ470" s="55">
        <f>'4_Seq_Features'!G468</f>
        <v/>
      </c>
      <c r="AK470" s="55">
        <f>'4_Seq_Features'!H468</f>
        <v/>
      </c>
      <c r="AL470" s="48">
        <f>'4_Seq_Features'!E468</f>
        <v/>
      </c>
      <c r="AM470" s="52">
        <f>$BD$14*((AJ470)-$BD$5)/$BD$6+$BD$15*((AK470)-$BD$7)/$BD$8+$BD$16</f>
        <v/>
      </c>
      <c r="AN470" s="51">
        <f>1/(1+EXP(-AM470))</f>
        <v/>
      </c>
      <c r="AO470" s="52">
        <f>$BE$14*((AJ470)-$BD$5)/$BD$6+$BE$15*((AK470)-$BD$7)/$BD$8+$BE$16</f>
        <v/>
      </c>
      <c r="AP470" s="51">
        <f>1/(1+EXP(-AO470))</f>
        <v/>
      </c>
      <c r="AQ470" s="52">
        <f>$BF$14*((AJ470)-$BD$5)/$BD$6+$BF$15*((AK470)-$BD$7)/$BD$8+$BF$16</f>
        <v/>
      </c>
      <c r="AR470" s="51">
        <f>1/(1+EXP(-AQ470))</f>
        <v/>
      </c>
      <c r="AS470" s="52">
        <f>$BG$14*((AJ470)-$BD$5)/$BD$6+$BG$15*((AK470)-$BD$7)/$BD$8+$BG$16</f>
        <v/>
      </c>
      <c r="AT470" s="51">
        <f>1/(1+EXP(-AS470))</f>
        <v/>
      </c>
      <c r="AU470" s="52">
        <f>$BH$14*((AJ470)-$BD$5)/$BD$6+$BH$15*((AK470)-$BD$7)/$BD$8+$BH$16</f>
        <v/>
      </c>
      <c r="AV470" s="51">
        <f>1/(1+EXP(-AU470))</f>
        <v/>
      </c>
      <c r="AW470" s="52">
        <f>$BI$14*((AJ470)-$BD$5)/$BD$6+$BI$15*((AK470)-$BD$7)/$BD$8+$BI$16</f>
        <v/>
      </c>
      <c r="AX470" s="51">
        <f>1/(1+EXP(-AW470))</f>
        <v/>
      </c>
      <c r="AY470" s="52">
        <f>$BJ$14*((AJ470)-$BD$5)/$BD$6+$BJ$15*((AK470)-$BD$7)/$BD$8+$BJ$16</f>
        <v/>
      </c>
      <c r="AZ470" s="51">
        <f>1/(1+EXP(-AY470))</f>
        <v/>
      </c>
      <c r="BA470" s="52">
        <f>$BK$14*((AJ470)-$BD$5)/$BD$6+$BK$15*((AK470)-$BD$7)/$BD$8+$BK$16</f>
        <v/>
      </c>
      <c r="BB470" s="51">
        <f>1/(1+EXP(-BA470))</f>
        <v/>
      </c>
    </row>
    <row r="471" ht="15" customHeight="1" s="35">
      <c r="A471" s="48">
        <f>'4_Seq_Features'!A469</f>
        <v/>
      </c>
      <c r="B471" s="55">
        <f>'4_Seq_Features'!F469</f>
        <v/>
      </c>
      <c r="C471" s="48">
        <f>'4_Seq_Features'!E469</f>
        <v/>
      </c>
      <c r="D471" s="52">
        <f>$U$12*((B471)-$U$5)/$U$6+$U$13</f>
        <v/>
      </c>
      <c r="E471" s="51">
        <f>1/(1+EXP(-D471))</f>
        <v/>
      </c>
      <c r="F471" s="52">
        <f>$V$12*((B471)-$U$5)/$U$6+$V$13</f>
        <v/>
      </c>
      <c r="G471" s="51">
        <f>1/(1+EXP(-F471))</f>
        <v/>
      </c>
      <c r="H471" s="52">
        <f>$W$12*((B471)-$U$5)/$U$6+$W$13</f>
        <v/>
      </c>
      <c r="I471" s="51">
        <f>1/(1+EXP(-H471))</f>
        <v/>
      </c>
      <c r="J471" s="52">
        <f>$X$12*((B471)-$U$5)/$U$6+$X$13</f>
        <v/>
      </c>
      <c r="K471" s="51">
        <f>1/(1+EXP(-J471))</f>
        <v/>
      </c>
      <c r="L471" s="52">
        <f>$Y$12*((B471)-$U$5)/$U$6+$Y$13</f>
        <v/>
      </c>
      <c r="M471" s="51">
        <f>1/(1+EXP(-L471))</f>
        <v/>
      </c>
      <c r="N471" s="52">
        <f>$Z$12*((B471)-$U$5)/$U$6+$Z$13</f>
        <v/>
      </c>
      <c r="O471" s="51">
        <f>1/(1+EXP(-N471))</f>
        <v/>
      </c>
      <c r="P471" s="52">
        <f>$AA$12*((B471)-$U$5)/$U$6+$AA$13</f>
        <v/>
      </c>
      <c r="Q471" s="51">
        <f>1/(1+EXP(-P471))</f>
        <v/>
      </c>
      <c r="R471" s="52">
        <f>$AB$12*((B471)-$U$5)/$U$6+$AB$13</f>
        <v/>
      </c>
      <c r="S471" s="51">
        <f>1/(1+EXP(-R471))</f>
        <v/>
      </c>
      <c r="AI471" s="48">
        <f>'4_Seq_Features'!A469</f>
        <v/>
      </c>
      <c r="AJ471" s="55">
        <f>'4_Seq_Features'!G469</f>
        <v/>
      </c>
      <c r="AK471" s="55">
        <f>'4_Seq_Features'!H469</f>
        <v/>
      </c>
      <c r="AL471" s="48">
        <f>'4_Seq_Features'!E469</f>
        <v/>
      </c>
      <c r="AM471" s="52">
        <f>$BD$14*((AJ471)-$BD$5)/$BD$6+$BD$15*((AK471)-$BD$7)/$BD$8+$BD$16</f>
        <v/>
      </c>
      <c r="AN471" s="51">
        <f>1/(1+EXP(-AM471))</f>
        <v/>
      </c>
      <c r="AO471" s="52">
        <f>$BE$14*((AJ471)-$BD$5)/$BD$6+$BE$15*((AK471)-$BD$7)/$BD$8+$BE$16</f>
        <v/>
      </c>
      <c r="AP471" s="51">
        <f>1/(1+EXP(-AO471))</f>
        <v/>
      </c>
      <c r="AQ471" s="52">
        <f>$BF$14*((AJ471)-$BD$5)/$BD$6+$BF$15*((AK471)-$BD$7)/$BD$8+$BF$16</f>
        <v/>
      </c>
      <c r="AR471" s="51">
        <f>1/(1+EXP(-AQ471))</f>
        <v/>
      </c>
      <c r="AS471" s="52">
        <f>$BG$14*((AJ471)-$BD$5)/$BD$6+$BG$15*((AK471)-$BD$7)/$BD$8+$BG$16</f>
        <v/>
      </c>
      <c r="AT471" s="51">
        <f>1/(1+EXP(-AS471))</f>
        <v/>
      </c>
      <c r="AU471" s="52">
        <f>$BH$14*((AJ471)-$BD$5)/$BD$6+$BH$15*((AK471)-$BD$7)/$BD$8+$BH$16</f>
        <v/>
      </c>
      <c r="AV471" s="51">
        <f>1/(1+EXP(-AU471))</f>
        <v/>
      </c>
      <c r="AW471" s="52">
        <f>$BI$14*((AJ471)-$BD$5)/$BD$6+$BI$15*((AK471)-$BD$7)/$BD$8+$BI$16</f>
        <v/>
      </c>
      <c r="AX471" s="51">
        <f>1/(1+EXP(-AW471))</f>
        <v/>
      </c>
      <c r="AY471" s="52">
        <f>$BJ$14*((AJ471)-$BD$5)/$BD$6+$BJ$15*((AK471)-$BD$7)/$BD$8+$BJ$16</f>
        <v/>
      </c>
      <c r="AZ471" s="51">
        <f>1/(1+EXP(-AY471))</f>
        <v/>
      </c>
      <c r="BA471" s="52">
        <f>$BK$14*((AJ471)-$BD$5)/$BD$6+$BK$15*((AK471)-$BD$7)/$BD$8+$BK$16</f>
        <v/>
      </c>
      <c r="BB471" s="51">
        <f>1/(1+EXP(-BA471))</f>
        <v/>
      </c>
    </row>
    <row r="472" ht="15" customHeight="1" s="35">
      <c r="A472" s="48">
        <f>'4_Seq_Features'!A470</f>
        <v/>
      </c>
      <c r="B472" s="55">
        <f>'4_Seq_Features'!F470</f>
        <v/>
      </c>
      <c r="C472" s="48">
        <f>'4_Seq_Features'!E470</f>
        <v/>
      </c>
      <c r="D472" s="52">
        <f>$U$12*((B472)-$U$5)/$U$6+$U$13</f>
        <v/>
      </c>
      <c r="E472" s="51">
        <f>1/(1+EXP(-D472))</f>
        <v/>
      </c>
      <c r="F472" s="52">
        <f>$V$12*((B472)-$U$5)/$U$6+$V$13</f>
        <v/>
      </c>
      <c r="G472" s="51">
        <f>1/(1+EXP(-F472))</f>
        <v/>
      </c>
      <c r="H472" s="52">
        <f>$W$12*((B472)-$U$5)/$U$6+$W$13</f>
        <v/>
      </c>
      <c r="I472" s="51">
        <f>1/(1+EXP(-H472))</f>
        <v/>
      </c>
      <c r="J472" s="52">
        <f>$X$12*((B472)-$U$5)/$U$6+$X$13</f>
        <v/>
      </c>
      <c r="K472" s="51">
        <f>1/(1+EXP(-J472))</f>
        <v/>
      </c>
      <c r="L472" s="52">
        <f>$Y$12*((B472)-$U$5)/$U$6+$Y$13</f>
        <v/>
      </c>
      <c r="M472" s="51">
        <f>1/(1+EXP(-L472))</f>
        <v/>
      </c>
      <c r="N472" s="52">
        <f>$Z$12*((B472)-$U$5)/$U$6+$Z$13</f>
        <v/>
      </c>
      <c r="O472" s="51">
        <f>1/(1+EXP(-N472))</f>
        <v/>
      </c>
      <c r="P472" s="52">
        <f>$AA$12*((B472)-$U$5)/$U$6+$AA$13</f>
        <v/>
      </c>
      <c r="Q472" s="51">
        <f>1/(1+EXP(-P472))</f>
        <v/>
      </c>
      <c r="R472" s="52">
        <f>$AB$12*((B472)-$U$5)/$U$6+$AB$13</f>
        <v/>
      </c>
      <c r="S472" s="51">
        <f>1/(1+EXP(-R472))</f>
        <v/>
      </c>
      <c r="AI472" s="48">
        <f>'4_Seq_Features'!A470</f>
        <v/>
      </c>
      <c r="AJ472" s="55">
        <f>'4_Seq_Features'!G470</f>
        <v/>
      </c>
      <c r="AK472" s="55">
        <f>'4_Seq_Features'!H470</f>
        <v/>
      </c>
      <c r="AL472" s="48">
        <f>'4_Seq_Features'!E470</f>
        <v/>
      </c>
      <c r="AM472" s="52">
        <f>$BD$14*((AJ472)-$BD$5)/$BD$6+$BD$15*((AK472)-$BD$7)/$BD$8+$BD$16</f>
        <v/>
      </c>
      <c r="AN472" s="51">
        <f>1/(1+EXP(-AM472))</f>
        <v/>
      </c>
      <c r="AO472" s="52">
        <f>$BE$14*((AJ472)-$BD$5)/$BD$6+$BE$15*((AK472)-$BD$7)/$BD$8+$BE$16</f>
        <v/>
      </c>
      <c r="AP472" s="51">
        <f>1/(1+EXP(-AO472))</f>
        <v/>
      </c>
      <c r="AQ472" s="52">
        <f>$BF$14*((AJ472)-$BD$5)/$BD$6+$BF$15*((AK472)-$BD$7)/$BD$8+$BF$16</f>
        <v/>
      </c>
      <c r="AR472" s="51">
        <f>1/(1+EXP(-AQ472))</f>
        <v/>
      </c>
      <c r="AS472" s="52">
        <f>$BG$14*((AJ472)-$BD$5)/$BD$6+$BG$15*((AK472)-$BD$7)/$BD$8+$BG$16</f>
        <v/>
      </c>
      <c r="AT472" s="51">
        <f>1/(1+EXP(-AS472))</f>
        <v/>
      </c>
      <c r="AU472" s="52">
        <f>$BH$14*((AJ472)-$BD$5)/$BD$6+$BH$15*((AK472)-$BD$7)/$BD$8+$BH$16</f>
        <v/>
      </c>
      <c r="AV472" s="51">
        <f>1/(1+EXP(-AU472))</f>
        <v/>
      </c>
      <c r="AW472" s="52">
        <f>$BI$14*((AJ472)-$BD$5)/$BD$6+$BI$15*((AK472)-$BD$7)/$BD$8+$BI$16</f>
        <v/>
      </c>
      <c r="AX472" s="51">
        <f>1/(1+EXP(-AW472))</f>
        <v/>
      </c>
      <c r="AY472" s="52">
        <f>$BJ$14*((AJ472)-$BD$5)/$BD$6+$BJ$15*((AK472)-$BD$7)/$BD$8+$BJ$16</f>
        <v/>
      </c>
      <c r="AZ472" s="51">
        <f>1/(1+EXP(-AY472))</f>
        <v/>
      </c>
      <c r="BA472" s="52">
        <f>$BK$14*((AJ472)-$BD$5)/$BD$6+$BK$15*((AK472)-$BD$7)/$BD$8+$BK$16</f>
        <v/>
      </c>
      <c r="BB472" s="51">
        <f>1/(1+EXP(-BA472))</f>
        <v/>
      </c>
    </row>
    <row r="473" ht="15" customHeight="1" s="35">
      <c r="A473" s="48">
        <f>'4_Seq_Features'!A471</f>
        <v/>
      </c>
      <c r="B473" s="55">
        <f>'4_Seq_Features'!F471</f>
        <v/>
      </c>
      <c r="C473" s="48">
        <f>'4_Seq_Features'!E471</f>
        <v/>
      </c>
      <c r="D473" s="52">
        <f>$U$12*((B473)-$U$5)/$U$6+$U$13</f>
        <v/>
      </c>
      <c r="E473" s="51">
        <f>1/(1+EXP(-D473))</f>
        <v/>
      </c>
      <c r="F473" s="52">
        <f>$V$12*((B473)-$U$5)/$U$6+$V$13</f>
        <v/>
      </c>
      <c r="G473" s="51">
        <f>1/(1+EXP(-F473))</f>
        <v/>
      </c>
      <c r="H473" s="52">
        <f>$W$12*((B473)-$U$5)/$U$6+$W$13</f>
        <v/>
      </c>
      <c r="I473" s="51">
        <f>1/(1+EXP(-H473))</f>
        <v/>
      </c>
      <c r="J473" s="52">
        <f>$X$12*((B473)-$U$5)/$U$6+$X$13</f>
        <v/>
      </c>
      <c r="K473" s="51">
        <f>1/(1+EXP(-J473))</f>
        <v/>
      </c>
      <c r="L473" s="52">
        <f>$Y$12*((B473)-$U$5)/$U$6+$Y$13</f>
        <v/>
      </c>
      <c r="M473" s="51">
        <f>1/(1+EXP(-L473))</f>
        <v/>
      </c>
      <c r="N473" s="52">
        <f>$Z$12*((B473)-$U$5)/$U$6+$Z$13</f>
        <v/>
      </c>
      <c r="O473" s="51">
        <f>1/(1+EXP(-N473))</f>
        <v/>
      </c>
      <c r="P473" s="52">
        <f>$AA$12*((B473)-$U$5)/$U$6+$AA$13</f>
        <v/>
      </c>
      <c r="Q473" s="51">
        <f>1/(1+EXP(-P473))</f>
        <v/>
      </c>
      <c r="R473" s="52">
        <f>$AB$12*((B473)-$U$5)/$U$6+$AB$13</f>
        <v/>
      </c>
      <c r="S473" s="51">
        <f>1/(1+EXP(-R473))</f>
        <v/>
      </c>
      <c r="AI473" s="48">
        <f>'4_Seq_Features'!A471</f>
        <v/>
      </c>
      <c r="AJ473" s="55">
        <f>'4_Seq_Features'!G471</f>
        <v/>
      </c>
      <c r="AK473" s="55">
        <f>'4_Seq_Features'!H471</f>
        <v/>
      </c>
      <c r="AL473" s="48">
        <f>'4_Seq_Features'!E471</f>
        <v/>
      </c>
      <c r="AM473" s="52">
        <f>$BD$14*((AJ473)-$BD$5)/$BD$6+$BD$15*((AK473)-$BD$7)/$BD$8+$BD$16</f>
        <v/>
      </c>
      <c r="AN473" s="51">
        <f>1/(1+EXP(-AM473))</f>
        <v/>
      </c>
      <c r="AO473" s="52">
        <f>$BE$14*((AJ473)-$BD$5)/$BD$6+$BE$15*((AK473)-$BD$7)/$BD$8+$BE$16</f>
        <v/>
      </c>
      <c r="AP473" s="51">
        <f>1/(1+EXP(-AO473))</f>
        <v/>
      </c>
      <c r="AQ473" s="52">
        <f>$BF$14*((AJ473)-$BD$5)/$BD$6+$BF$15*((AK473)-$BD$7)/$BD$8+$BF$16</f>
        <v/>
      </c>
      <c r="AR473" s="51">
        <f>1/(1+EXP(-AQ473))</f>
        <v/>
      </c>
      <c r="AS473" s="52">
        <f>$BG$14*((AJ473)-$BD$5)/$BD$6+$BG$15*((AK473)-$BD$7)/$BD$8+$BG$16</f>
        <v/>
      </c>
      <c r="AT473" s="51">
        <f>1/(1+EXP(-AS473))</f>
        <v/>
      </c>
      <c r="AU473" s="52">
        <f>$BH$14*((AJ473)-$BD$5)/$BD$6+$BH$15*((AK473)-$BD$7)/$BD$8+$BH$16</f>
        <v/>
      </c>
      <c r="AV473" s="51">
        <f>1/(1+EXP(-AU473))</f>
        <v/>
      </c>
      <c r="AW473" s="52">
        <f>$BI$14*((AJ473)-$BD$5)/$BD$6+$BI$15*((AK473)-$BD$7)/$BD$8+$BI$16</f>
        <v/>
      </c>
      <c r="AX473" s="51">
        <f>1/(1+EXP(-AW473))</f>
        <v/>
      </c>
      <c r="AY473" s="52">
        <f>$BJ$14*((AJ473)-$BD$5)/$BD$6+$BJ$15*((AK473)-$BD$7)/$BD$8+$BJ$16</f>
        <v/>
      </c>
      <c r="AZ473" s="51">
        <f>1/(1+EXP(-AY473))</f>
        <v/>
      </c>
      <c r="BA473" s="52">
        <f>$BK$14*((AJ473)-$BD$5)/$BD$6+$BK$15*((AK473)-$BD$7)/$BD$8+$BK$16</f>
        <v/>
      </c>
      <c r="BB473" s="51">
        <f>1/(1+EXP(-BA473))</f>
        <v/>
      </c>
    </row>
    <row r="474" ht="15" customHeight="1" s="35">
      <c r="A474" s="48">
        <f>'4_Seq_Features'!A472</f>
        <v/>
      </c>
      <c r="B474" s="55">
        <f>'4_Seq_Features'!F472</f>
        <v/>
      </c>
      <c r="C474" s="48">
        <f>'4_Seq_Features'!E472</f>
        <v/>
      </c>
      <c r="D474" s="52">
        <f>$U$12*((B474)-$U$5)/$U$6+$U$13</f>
        <v/>
      </c>
      <c r="E474" s="51">
        <f>1/(1+EXP(-D474))</f>
        <v/>
      </c>
      <c r="F474" s="52">
        <f>$V$12*((B474)-$U$5)/$U$6+$V$13</f>
        <v/>
      </c>
      <c r="G474" s="51">
        <f>1/(1+EXP(-F474))</f>
        <v/>
      </c>
      <c r="H474" s="52">
        <f>$W$12*((B474)-$U$5)/$U$6+$W$13</f>
        <v/>
      </c>
      <c r="I474" s="51">
        <f>1/(1+EXP(-H474))</f>
        <v/>
      </c>
      <c r="J474" s="52">
        <f>$X$12*((B474)-$U$5)/$U$6+$X$13</f>
        <v/>
      </c>
      <c r="K474" s="51">
        <f>1/(1+EXP(-J474))</f>
        <v/>
      </c>
      <c r="L474" s="52">
        <f>$Y$12*((B474)-$U$5)/$U$6+$Y$13</f>
        <v/>
      </c>
      <c r="M474" s="51">
        <f>1/(1+EXP(-L474))</f>
        <v/>
      </c>
      <c r="N474" s="52">
        <f>$Z$12*((B474)-$U$5)/$U$6+$Z$13</f>
        <v/>
      </c>
      <c r="O474" s="51">
        <f>1/(1+EXP(-N474))</f>
        <v/>
      </c>
      <c r="P474" s="52">
        <f>$AA$12*((B474)-$U$5)/$U$6+$AA$13</f>
        <v/>
      </c>
      <c r="Q474" s="51">
        <f>1/(1+EXP(-P474))</f>
        <v/>
      </c>
      <c r="R474" s="52">
        <f>$AB$12*((B474)-$U$5)/$U$6+$AB$13</f>
        <v/>
      </c>
      <c r="S474" s="51">
        <f>1/(1+EXP(-R474))</f>
        <v/>
      </c>
      <c r="AI474" s="48">
        <f>'4_Seq_Features'!A472</f>
        <v/>
      </c>
      <c r="AJ474" s="55">
        <f>'4_Seq_Features'!G472</f>
        <v/>
      </c>
      <c r="AK474" s="55">
        <f>'4_Seq_Features'!H472</f>
        <v/>
      </c>
      <c r="AL474" s="48">
        <f>'4_Seq_Features'!E472</f>
        <v/>
      </c>
      <c r="AM474" s="52">
        <f>$BD$14*((AJ474)-$BD$5)/$BD$6+$BD$15*((AK474)-$BD$7)/$BD$8+$BD$16</f>
        <v/>
      </c>
      <c r="AN474" s="51">
        <f>1/(1+EXP(-AM474))</f>
        <v/>
      </c>
      <c r="AO474" s="52">
        <f>$BE$14*((AJ474)-$BD$5)/$BD$6+$BE$15*((AK474)-$BD$7)/$BD$8+$BE$16</f>
        <v/>
      </c>
      <c r="AP474" s="51">
        <f>1/(1+EXP(-AO474))</f>
        <v/>
      </c>
      <c r="AQ474" s="52">
        <f>$BF$14*((AJ474)-$BD$5)/$BD$6+$BF$15*((AK474)-$BD$7)/$BD$8+$BF$16</f>
        <v/>
      </c>
      <c r="AR474" s="51">
        <f>1/(1+EXP(-AQ474))</f>
        <v/>
      </c>
      <c r="AS474" s="52">
        <f>$BG$14*((AJ474)-$BD$5)/$BD$6+$BG$15*((AK474)-$BD$7)/$BD$8+$BG$16</f>
        <v/>
      </c>
      <c r="AT474" s="51">
        <f>1/(1+EXP(-AS474))</f>
        <v/>
      </c>
      <c r="AU474" s="52">
        <f>$BH$14*((AJ474)-$BD$5)/$BD$6+$BH$15*((AK474)-$BD$7)/$BD$8+$BH$16</f>
        <v/>
      </c>
      <c r="AV474" s="51">
        <f>1/(1+EXP(-AU474))</f>
        <v/>
      </c>
      <c r="AW474" s="52">
        <f>$BI$14*((AJ474)-$BD$5)/$BD$6+$BI$15*((AK474)-$BD$7)/$BD$8+$BI$16</f>
        <v/>
      </c>
      <c r="AX474" s="51">
        <f>1/(1+EXP(-AW474))</f>
        <v/>
      </c>
      <c r="AY474" s="52">
        <f>$BJ$14*((AJ474)-$BD$5)/$BD$6+$BJ$15*((AK474)-$BD$7)/$BD$8+$BJ$16</f>
        <v/>
      </c>
      <c r="AZ474" s="51">
        <f>1/(1+EXP(-AY474))</f>
        <v/>
      </c>
      <c r="BA474" s="52">
        <f>$BK$14*((AJ474)-$BD$5)/$BD$6+$BK$15*((AK474)-$BD$7)/$BD$8+$BK$16</f>
        <v/>
      </c>
      <c r="BB474" s="51">
        <f>1/(1+EXP(-BA474))</f>
        <v/>
      </c>
    </row>
    <row r="475" ht="15" customHeight="1" s="35">
      <c r="A475" s="48">
        <f>'4_Seq_Features'!A473</f>
        <v/>
      </c>
      <c r="B475" s="55">
        <f>'4_Seq_Features'!F473</f>
        <v/>
      </c>
      <c r="C475" s="48">
        <f>'4_Seq_Features'!E473</f>
        <v/>
      </c>
      <c r="D475" s="52">
        <f>$U$12*((B475)-$U$5)/$U$6+$U$13</f>
        <v/>
      </c>
      <c r="E475" s="51">
        <f>1/(1+EXP(-D475))</f>
        <v/>
      </c>
      <c r="F475" s="52">
        <f>$V$12*((B475)-$U$5)/$U$6+$V$13</f>
        <v/>
      </c>
      <c r="G475" s="51">
        <f>1/(1+EXP(-F475))</f>
        <v/>
      </c>
      <c r="H475" s="52">
        <f>$W$12*((B475)-$U$5)/$U$6+$W$13</f>
        <v/>
      </c>
      <c r="I475" s="51">
        <f>1/(1+EXP(-H475))</f>
        <v/>
      </c>
      <c r="J475" s="52">
        <f>$X$12*((B475)-$U$5)/$U$6+$X$13</f>
        <v/>
      </c>
      <c r="K475" s="51">
        <f>1/(1+EXP(-J475))</f>
        <v/>
      </c>
      <c r="L475" s="52">
        <f>$Y$12*((B475)-$U$5)/$U$6+$Y$13</f>
        <v/>
      </c>
      <c r="M475" s="51">
        <f>1/(1+EXP(-L475))</f>
        <v/>
      </c>
      <c r="N475" s="52">
        <f>$Z$12*((B475)-$U$5)/$U$6+$Z$13</f>
        <v/>
      </c>
      <c r="O475" s="51">
        <f>1/(1+EXP(-N475))</f>
        <v/>
      </c>
      <c r="P475" s="52">
        <f>$AA$12*((B475)-$U$5)/$U$6+$AA$13</f>
        <v/>
      </c>
      <c r="Q475" s="51">
        <f>1/(1+EXP(-P475))</f>
        <v/>
      </c>
      <c r="R475" s="52">
        <f>$AB$12*((B475)-$U$5)/$U$6+$AB$13</f>
        <v/>
      </c>
      <c r="S475" s="51">
        <f>1/(1+EXP(-R475))</f>
        <v/>
      </c>
      <c r="AI475" s="48">
        <f>'4_Seq_Features'!A473</f>
        <v/>
      </c>
      <c r="AJ475" s="55">
        <f>'4_Seq_Features'!G473</f>
        <v/>
      </c>
      <c r="AK475" s="55">
        <f>'4_Seq_Features'!H473</f>
        <v/>
      </c>
      <c r="AL475" s="48">
        <f>'4_Seq_Features'!E473</f>
        <v/>
      </c>
      <c r="AM475" s="52">
        <f>$BD$14*((AJ475)-$BD$5)/$BD$6+$BD$15*((AK475)-$BD$7)/$BD$8+$BD$16</f>
        <v/>
      </c>
      <c r="AN475" s="51">
        <f>1/(1+EXP(-AM475))</f>
        <v/>
      </c>
      <c r="AO475" s="52">
        <f>$BE$14*((AJ475)-$BD$5)/$BD$6+$BE$15*((AK475)-$BD$7)/$BD$8+$BE$16</f>
        <v/>
      </c>
      <c r="AP475" s="51">
        <f>1/(1+EXP(-AO475))</f>
        <v/>
      </c>
      <c r="AQ475" s="52">
        <f>$BF$14*((AJ475)-$BD$5)/$BD$6+$BF$15*((AK475)-$BD$7)/$BD$8+$BF$16</f>
        <v/>
      </c>
      <c r="AR475" s="51">
        <f>1/(1+EXP(-AQ475))</f>
        <v/>
      </c>
      <c r="AS475" s="52">
        <f>$BG$14*((AJ475)-$BD$5)/$BD$6+$BG$15*((AK475)-$BD$7)/$BD$8+$BG$16</f>
        <v/>
      </c>
      <c r="AT475" s="51">
        <f>1/(1+EXP(-AS475))</f>
        <v/>
      </c>
      <c r="AU475" s="52">
        <f>$BH$14*((AJ475)-$BD$5)/$BD$6+$BH$15*((AK475)-$BD$7)/$BD$8+$BH$16</f>
        <v/>
      </c>
      <c r="AV475" s="51">
        <f>1/(1+EXP(-AU475))</f>
        <v/>
      </c>
      <c r="AW475" s="52">
        <f>$BI$14*((AJ475)-$BD$5)/$BD$6+$BI$15*((AK475)-$BD$7)/$BD$8+$BI$16</f>
        <v/>
      </c>
      <c r="AX475" s="51">
        <f>1/(1+EXP(-AW475))</f>
        <v/>
      </c>
      <c r="AY475" s="52">
        <f>$BJ$14*((AJ475)-$BD$5)/$BD$6+$BJ$15*((AK475)-$BD$7)/$BD$8+$BJ$16</f>
        <v/>
      </c>
      <c r="AZ475" s="51">
        <f>1/(1+EXP(-AY475))</f>
        <v/>
      </c>
      <c r="BA475" s="52">
        <f>$BK$14*((AJ475)-$BD$5)/$BD$6+$BK$15*((AK475)-$BD$7)/$BD$8+$BK$16</f>
        <v/>
      </c>
      <c r="BB475" s="51">
        <f>1/(1+EXP(-BA475))</f>
        <v/>
      </c>
    </row>
    <row r="476" ht="15" customHeight="1" s="35">
      <c r="A476" s="48">
        <f>'4_Seq_Features'!A474</f>
        <v/>
      </c>
      <c r="B476" s="55">
        <f>'4_Seq_Features'!F474</f>
        <v/>
      </c>
      <c r="C476" s="48">
        <f>'4_Seq_Features'!E474</f>
        <v/>
      </c>
      <c r="D476" s="52">
        <f>$U$12*((B476)-$U$5)/$U$6+$U$13</f>
        <v/>
      </c>
      <c r="E476" s="51">
        <f>1/(1+EXP(-D476))</f>
        <v/>
      </c>
      <c r="F476" s="52">
        <f>$V$12*((B476)-$U$5)/$U$6+$V$13</f>
        <v/>
      </c>
      <c r="G476" s="51">
        <f>1/(1+EXP(-F476))</f>
        <v/>
      </c>
      <c r="H476" s="52">
        <f>$W$12*((B476)-$U$5)/$U$6+$W$13</f>
        <v/>
      </c>
      <c r="I476" s="51">
        <f>1/(1+EXP(-H476))</f>
        <v/>
      </c>
      <c r="J476" s="52">
        <f>$X$12*((B476)-$U$5)/$U$6+$X$13</f>
        <v/>
      </c>
      <c r="K476" s="51">
        <f>1/(1+EXP(-J476))</f>
        <v/>
      </c>
      <c r="L476" s="52">
        <f>$Y$12*((B476)-$U$5)/$U$6+$Y$13</f>
        <v/>
      </c>
      <c r="M476" s="51">
        <f>1/(1+EXP(-L476))</f>
        <v/>
      </c>
      <c r="N476" s="52">
        <f>$Z$12*((B476)-$U$5)/$U$6+$Z$13</f>
        <v/>
      </c>
      <c r="O476" s="51">
        <f>1/(1+EXP(-N476))</f>
        <v/>
      </c>
      <c r="P476" s="52">
        <f>$AA$12*((B476)-$U$5)/$U$6+$AA$13</f>
        <v/>
      </c>
      <c r="Q476" s="51">
        <f>1/(1+EXP(-P476))</f>
        <v/>
      </c>
      <c r="R476" s="52">
        <f>$AB$12*((B476)-$U$5)/$U$6+$AB$13</f>
        <v/>
      </c>
      <c r="S476" s="51">
        <f>1/(1+EXP(-R476))</f>
        <v/>
      </c>
      <c r="AI476" s="48">
        <f>'4_Seq_Features'!A474</f>
        <v/>
      </c>
      <c r="AJ476" s="55">
        <f>'4_Seq_Features'!G474</f>
        <v/>
      </c>
      <c r="AK476" s="55">
        <f>'4_Seq_Features'!H474</f>
        <v/>
      </c>
      <c r="AL476" s="48">
        <f>'4_Seq_Features'!E474</f>
        <v/>
      </c>
      <c r="AM476" s="52">
        <f>$BD$14*((AJ476)-$BD$5)/$BD$6+$BD$15*((AK476)-$BD$7)/$BD$8+$BD$16</f>
        <v/>
      </c>
      <c r="AN476" s="51">
        <f>1/(1+EXP(-AM476))</f>
        <v/>
      </c>
      <c r="AO476" s="52">
        <f>$BE$14*((AJ476)-$BD$5)/$BD$6+$BE$15*((AK476)-$BD$7)/$BD$8+$BE$16</f>
        <v/>
      </c>
      <c r="AP476" s="51">
        <f>1/(1+EXP(-AO476))</f>
        <v/>
      </c>
      <c r="AQ476" s="52">
        <f>$BF$14*((AJ476)-$BD$5)/$BD$6+$BF$15*((AK476)-$BD$7)/$BD$8+$BF$16</f>
        <v/>
      </c>
      <c r="AR476" s="51">
        <f>1/(1+EXP(-AQ476))</f>
        <v/>
      </c>
      <c r="AS476" s="52">
        <f>$BG$14*((AJ476)-$BD$5)/$BD$6+$BG$15*((AK476)-$BD$7)/$BD$8+$BG$16</f>
        <v/>
      </c>
      <c r="AT476" s="51">
        <f>1/(1+EXP(-AS476))</f>
        <v/>
      </c>
      <c r="AU476" s="52">
        <f>$BH$14*((AJ476)-$BD$5)/$BD$6+$BH$15*((AK476)-$BD$7)/$BD$8+$BH$16</f>
        <v/>
      </c>
      <c r="AV476" s="51">
        <f>1/(1+EXP(-AU476))</f>
        <v/>
      </c>
      <c r="AW476" s="52">
        <f>$BI$14*((AJ476)-$BD$5)/$BD$6+$BI$15*((AK476)-$BD$7)/$BD$8+$BI$16</f>
        <v/>
      </c>
      <c r="AX476" s="51">
        <f>1/(1+EXP(-AW476))</f>
        <v/>
      </c>
      <c r="AY476" s="52">
        <f>$BJ$14*((AJ476)-$BD$5)/$BD$6+$BJ$15*((AK476)-$BD$7)/$BD$8+$BJ$16</f>
        <v/>
      </c>
      <c r="AZ476" s="51">
        <f>1/(1+EXP(-AY476))</f>
        <v/>
      </c>
      <c r="BA476" s="52">
        <f>$BK$14*((AJ476)-$BD$5)/$BD$6+$BK$15*((AK476)-$BD$7)/$BD$8+$BK$16</f>
        <v/>
      </c>
      <c r="BB476" s="51">
        <f>1/(1+EXP(-BA476))</f>
        <v/>
      </c>
    </row>
    <row r="477" ht="15" customHeight="1" s="35">
      <c r="A477" s="48">
        <f>'4_Seq_Features'!A475</f>
        <v/>
      </c>
      <c r="B477" s="55">
        <f>'4_Seq_Features'!F475</f>
        <v/>
      </c>
      <c r="C477" s="48">
        <f>'4_Seq_Features'!E475</f>
        <v/>
      </c>
      <c r="D477" s="52">
        <f>$U$12*((B477)-$U$5)/$U$6+$U$13</f>
        <v/>
      </c>
      <c r="E477" s="51">
        <f>1/(1+EXP(-D477))</f>
        <v/>
      </c>
      <c r="F477" s="52">
        <f>$V$12*((B477)-$U$5)/$U$6+$V$13</f>
        <v/>
      </c>
      <c r="G477" s="51">
        <f>1/(1+EXP(-F477))</f>
        <v/>
      </c>
      <c r="H477" s="52">
        <f>$W$12*((B477)-$U$5)/$U$6+$W$13</f>
        <v/>
      </c>
      <c r="I477" s="51">
        <f>1/(1+EXP(-H477))</f>
        <v/>
      </c>
      <c r="J477" s="52">
        <f>$X$12*((B477)-$U$5)/$U$6+$X$13</f>
        <v/>
      </c>
      <c r="K477" s="51">
        <f>1/(1+EXP(-J477))</f>
        <v/>
      </c>
      <c r="L477" s="52">
        <f>$Y$12*((B477)-$U$5)/$U$6+$Y$13</f>
        <v/>
      </c>
      <c r="M477" s="51">
        <f>1/(1+EXP(-L477))</f>
        <v/>
      </c>
      <c r="N477" s="52">
        <f>$Z$12*((B477)-$U$5)/$U$6+$Z$13</f>
        <v/>
      </c>
      <c r="O477" s="51">
        <f>1/(1+EXP(-N477))</f>
        <v/>
      </c>
      <c r="P477" s="52">
        <f>$AA$12*((B477)-$U$5)/$U$6+$AA$13</f>
        <v/>
      </c>
      <c r="Q477" s="51">
        <f>1/(1+EXP(-P477))</f>
        <v/>
      </c>
      <c r="R477" s="52">
        <f>$AB$12*((B477)-$U$5)/$U$6+$AB$13</f>
        <v/>
      </c>
      <c r="S477" s="51">
        <f>1/(1+EXP(-R477))</f>
        <v/>
      </c>
      <c r="AI477" s="48">
        <f>'4_Seq_Features'!A475</f>
        <v/>
      </c>
      <c r="AJ477" s="55">
        <f>'4_Seq_Features'!G475</f>
        <v/>
      </c>
      <c r="AK477" s="55">
        <f>'4_Seq_Features'!H475</f>
        <v/>
      </c>
      <c r="AL477" s="48">
        <f>'4_Seq_Features'!E475</f>
        <v/>
      </c>
      <c r="AM477" s="52">
        <f>$BD$14*((AJ477)-$BD$5)/$BD$6+$BD$15*((AK477)-$BD$7)/$BD$8+$BD$16</f>
        <v/>
      </c>
      <c r="AN477" s="51">
        <f>1/(1+EXP(-AM477))</f>
        <v/>
      </c>
      <c r="AO477" s="52">
        <f>$BE$14*((AJ477)-$BD$5)/$BD$6+$BE$15*((AK477)-$BD$7)/$BD$8+$BE$16</f>
        <v/>
      </c>
      <c r="AP477" s="51">
        <f>1/(1+EXP(-AO477))</f>
        <v/>
      </c>
      <c r="AQ477" s="52">
        <f>$BF$14*((AJ477)-$BD$5)/$BD$6+$BF$15*((AK477)-$BD$7)/$BD$8+$BF$16</f>
        <v/>
      </c>
      <c r="AR477" s="51">
        <f>1/(1+EXP(-AQ477))</f>
        <v/>
      </c>
      <c r="AS477" s="52">
        <f>$BG$14*((AJ477)-$BD$5)/$BD$6+$BG$15*((AK477)-$BD$7)/$BD$8+$BG$16</f>
        <v/>
      </c>
      <c r="AT477" s="51">
        <f>1/(1+EXP(-AS477))</f>
        <v/>
      </c>
      <c r="AU477" s="52">
        <f>$BH$14*((AJ477)-$BD$5)/$BD$6+$BH$15*((AK477)-$BD$7)/$BD$8+$BH$16</f>
        <v/>
      </c>
      <c r="AV477" s="51">
        <f>1/(1+EXP(-AU477))</f>
        <v/>
      </c>
      <c r="AW477" s="52">
        <f>$BI$14*((AJ477)-$BD$5)/$BD$6+$BI$15*((AK477)-$BD$7)/$BD$8+$BI$16</f>
        <v/>
      </c>
      <c r="AX477" s="51">
        <f>1/(1+EXP(-AW477))</f>
        <v/>
      </c>
      <c r="AY477" s="52">
        <f>$BJ$14*((AJ477)-$BD$5)/$BD$6+$BJ$15*((AK477)-$BD$7)/$BD$8+$BJ$16</f>
        <v/>
      </c>
      <c r="AZ477" s="51">
        <f>1/(1+EXP(-AY477))</f>
        <v/>
      </c>
      <c r="BA477" s="52">
        <f>$BK$14*((AJ477)-$BD$5)/$BD$6+$BK$15*((AK477)-$BD$7)/$BD$8+$BK$16</f>
        <v/>
      </c>
      <c r="BB477" s="51">
        <f>1/(1+EXP(-BA477))</f>
        <v/>
      </c>
    </row>
    <row r="478" ht="15" customHeight="1" s="35">
      <c r="A478" s="48">
        <f>'4_Seq_Features'!A476</f>
        <v/>
      </c>
      <c r="B478" s="55">
        <f>'4_Seq_Features'!F476</f>
        <v/>
      </c>
      <c r="C478" s="48">
        <f>'4_Seq_Features'!E476</f>
        <v/>
      </c>
      <c r="D478" s="52">
        <f>$U$12*((B478)-$U$5)/$U$6+$U$13</f>
        <v/>
      </c>
      <c r="E478" s="51">
        <f>1/(1+EXP(-D478))</f>
        <v/>
      </c>
      <c r="F478" s="52">
        <f>$V$12*((B478)-$U$5)/$U$6+$V$13</f>
        <v/>
      </c>
      <c r="G478" s="51">
        <f>1/(1+EXP(-F478))</f>
        <v/>
      </c>
      <c r="H478" s="52">
        <f>$W$12*((B478)-$U$5)/$U$6+$W$13</f>
        <v/>
      </c>
      <c r="I478" s="51">
        <f>1/(1+EXP(-H478))</f>
        <v/>
      </c>
      <c r="J478" s="52">
        <f>$X$12*((B478)-$U$5)/$U$6+$X$13</f>
        <v/>
      </c>
      <c r="K478" s="51">
        <f>1/(1+EXP(-J478))</f>
        <v/>
      </c>
      <c r="L478" s="52">
        <f>$Y$12*((B478)-$U$5)/$U$6+$Y$13</f>
        <v/>
      </c>
      <c r="M478" s="51">
        <f>1/(1+EXP(-L478))</f>
        <v/>
      </c>
      <c r="N478" s="52">
        <f>$Z$12*((B478)-$U$5)/$U$6+$Z$13</f>
        <v/>
      </c>
      <c r="O478" s="51">
        <f>1/(1+EXP(-N478))</f>
        <v/>
      </c>
      <c r="P478" s="52">
        <f>$AA$12*((B478)-$U$5)/$U$6+$AA$13</f>
        <v/>
      </c>
      <c r="Q478" s="51">
        <f>1/(1+EXP(-P478))</f>
        <v/>
      </c>
      <c r="R478" s="52">
        <f>$AB$12*((B478)-$U$5)/$U$6+$AB$13</f>
        <v/>
      </c>
      <c r="S478" s="51">
        <f>1/(1+EXP(-R478))</f>
        <v/>
      </c>
      <c r="AI478" s="48">
        <f>'4_Seq_Features'!A476</f>
        <v/>
      </c>
      <c r="AJ478" s="55">
        <f>'4_Seq_Features'!G476</f>
        <v/>
      </c>
      <c r="AK478" s="55">
        <f>'4_Seq_Features'!H476</f>
        <v/>
      </c>
      <c r="AL478" s="48">
        <f>'4_Seq_Features'!E476</f>
        <v/>
      </c>
      <c r="AM478" s="52">
        <f>$BD$14*((AJ478)-$BD$5)/$BD$6+$BD$15*((AK478)-$BD$7)/$BD$8+$BD$16</f>
        <v/>
      </c>
      <c r="AN478" s="51">
        <f>1/(1+EXP(-AM478))</f>
        <v/>
      </c>
      <c r="AO478" s="52">
        <f>$BE$14*((AJ478)-$BD$5)/$BD$6+$BE$15*((AK478)-$BD$7)/$BD$8+$BE$16</f>
        <v/>
      </c>
      <c r="AP478" s="51">
        <f>1/(1+EXP(-AO478))</f>
        <v/>
      </c>
      <c r="AQ478" s="52">
        <f>$BF$14*((AJ478)-$BD$5)/$BD$6+$BF$15*((AK478)-$BD$7)/$BD$8+$BF$16</f>
        <v/>
      </c>
      <c r="AR478" s="51">
        <f>1/(1+EXP(-AQ478))</f>
        <v/>
      </c>
      <c r="AS478" s="52">
        <f>$BG$14*((AJ478)-$BD$5)/$BD$6+$BG$15*((AK478)-$BD$7)/$BD$8+$BG$16</f>
        <v/>
      </c>
      <c r="AT478" s="51">
        <f>1/(1+EXP(-AS478))</f>
        <v/>
      </c>
      <c r="AU478" s="52">
        <f>$BH$14*((AJ478)-$BD$5)/$BD$6+$BH$15*((AK478)-$BD$7)/$BD$8+$BH$16</f>
        <v/>
      </c>
      <c r="AV478" s="51">
        <f>1/(1+EXP(-AU478))</f>
        <v/>
      </c>
      <c r="AW478" s="52">
        <f>$BI$14*((AJ478)-$BD$5)/$BD$6+$BI$15*((AK478)-$BD$7)/$BD$8+$BI$16</f>
        <v/>
      </c>
      <c r="AX478" s="51">
        <f>1/(1+EXP(-AW478))</f>
        <v/>
      </c>
      <c r="AY478" s="52">
        <f>$BJ$14*((AJ478)-$BD$5)/$BD$6+$BJ$15*((AK478)-$BD$7)/$BD$8+$BJ$16</f>
        <v/>
      </c>
      <c r="AZ478" s="51">
        <f>1/(1+EXP(-AY478))</f>
        <v/>
      </c>
      <c r="BA478" s="52">
        <f>$BK$14*((AJ478)-$BD$5)/$BD$6+$BK$15*((AK478)-$BD$7)/$BD$8+$BK$16</f>
        <v/>
      </c>
      <c r="BB478" s="51">
        <f>1/(1+EXP(-BA478))</f>
        <v/>
      </c>
    </row>
    <row r="479" ht="15" customHeight="1" s="35">
      <c r="A479" s="48">
        <f>'4_Seq_Features'!A477</f>
        <v/>
      </c>
      <c r="B479" s="55">
        <f>'4_Seq_Features'!F477</f>
        <v/>
      </c>
      <c r="C479" s="48">
        <f>'4_Seq_Features'!E477</f>
        <v/>
      </c>
      <c r="D479" s="52">
        <f>$U$12*((B479)-$U$5)/$U$6+$U$13</f>
        <v/>
      </c>
      <c r="E479" s="51">
        <f>1/(1+EXP(-D479))</f>
        <v/>
      </c>
      <c r="F479" s="52">
        <f>$V$12*((B479)-$U$5)/$U$6+$V$13</f>
        <v/>
      </c>
      <c r="G479" s="51">
        <f>1/(1+EXP(-F479))</f>
        <v/>
      </c>
      <c r="H479" s="52">
        <f>$W$12*((B479)-$U$5)/$U$6+$W$13</f>
        <v/>
      </c>
      <c r="I479" s="51">
        <f>1/(1+EXP(-H479))</f>
        <v/>
      </c>
      <c r="J479" s="52">
        <f>$X$12*((B479)-$U$5)/$U$6+$X$13</f>
        <v/>
      </c>
      <c r="K479" s="51">
        <f>1/(1+EXP(-J479))</f>
        <v/>
      </c>
      <c r="L479" s="52">
        <f>$Y$12*((B479)-$U$5)/$U$6+$Y$13</f>
        <v/>
      </c>
      <c r="M479" s="51">
        <f>1/(1+EXP(-L479))</f>
        <v/>
      </c>
      <c r="N479" s="52">
        <f>$Z$12*((B479)-$U$5)/$U$6+$Z$13</f>
        <v/>
      </c>
      <c r="O479" s="51">
        <f>1/(1+EXP(-N479))</f>
        <v/>
      </c>
      <c r="P479" s="52">
        <f>$AA$12*((B479)-$U$5)/$U$6+$AA$13</f>
        <v/>
      </c>
      <c r="Q479" s="51">
        <f>1/(1+EXP(-P479))</f>
        <v/>
      </c>
      <c r="R479" s="52">
        <f>$AB$12*((B479)-$U$5)/$U$6+$AB$13</f>
        <v/>
      </c>
      <c r="S479" s="51">
        <f>1/(1+EXP(-R479))</f>
        <v/>
      </c>
      <c r="AI479" s="48">
        <f>'4_Seq_Features'!A477</f>
        <v/>
      </c>
      <c r="AJ479" s="55">
        <f>'4_Seq_Features'!G477</f>
        <v/>
      </c>
      <c r="AK479" s="55">
        <f>'4_Seq_Features'!H477</f>
        <v/>
      </c>
      <c r="AL479" s="48">
        <f>'4_Seq_Features'!E477</f>
        <v/>
      </c>
      <c r="AM479" s="52">
        <f>$BD$14*((AJ479)-$BD$5)/$BD$6+$BD$15*((AK479)-$BD$7)/$BD$8+$BD$16</f>
        <v/>
      </c>
      <c r="AN479" s="51">
        <f>1/(1+EXP(-AM479))</f>
        <v/>
      </c>
      <c r="AO479" s="52">
        <f>$BE$14*((AJ479)-$BD$5)/$BD$6+$BE$15*((AK479)-$BD$7)/$BD$8+$BE$16</f>
        <v/>
      </c>
      <c r="AP479" s="51">
        <f>1/(1+EXP(-AO479))</f>
        <v/>
      </c>
      <c r="AQ479" s="52">
        <f>$BF$14*((AJ479)-$BD$5)/$BD$6+$BF$15*((AK479)-$BD$7)/$BD$8+$BF$16</f>
        <v/>
      </c>
      <c r="AR479" s="51">
        <f>1/(1+EXP(-AQ479))</f>
        <v/>
      </c>
      <c r="AS479" s="52">
        <f>$BG$14*((AJ479)-$BD$5)/$BD$6+$BG$15*((AK479)-$BD$7)/$BD$8+$BG$16</f>
        <v/>
      </c>
      <c r="AT479" s="51">
        <f>1/(1+EXP(-AS479))</f>
        <v/>
      </c>
      <c r="AU479" s="52">
        <f>$BH$14*((AJ479)-$BD$5)/$BD$6+$BH$15*((AK479)-$BD$7)/$BD$8+$BH$16</f>
        <v/>
      </c>
      <c r="AV479" s="51">
        <f>1/(1+EXP(-AU479))</f>
        <v/>
      </c>
      <c r="AW479" s="52">
        <f>$BI$14*((AJ479)-$BD$5)/$BD$6+$BI$15*((AK479)-$BD$7)/$BD$8+$BI$16</f>
        <v/>
      </c>
      <c r="AX479" s="51">
        <f>1/(1+EXP(-AW479))</f>
        <v/>
      </c>
      <c r="AY479" s="52">
        <f>$BJ$14*((AJ479)-$BD$5)/$BD$6+$BJ$15*((AK479)-$BD$7)/$BD$8+$BJ$16</f>
        <v/>
      </c>
      <c r="AZ479" s="51">
        <f>1/(1+EXP(-AY479))</f>
        <v/>
      </c>
      <c r="BA479" s="52">
        <f>$BK$14*((AJ479)-$BD$5)/$BD$6+$BK$15*((AK479)-$BD$7)/$BD$8+$BK$16</f>
        <v/>
      </c>
      <c r="BB479" s="51">
        <f>1/(1+EXP(-BA479))</f>
        <v/>
      </c>
    </row>
    <row r="480" ht="15" customHeight="1" s="35">
      <c r="A480" s="48">
        <f>'4_Seq_Features'!A478</f>
        <v/>
      </c>
      <c r="B480" s="55">
        <f>'4_Seq_Features'!F478</f>
        <v/>
      </c>
      <c r="C480" s="48">
        <f>'4_Seq_Features'!E478</f>
        <v/>
      </c>
      <c r="D480" s="52">
        <f>$U$12*((B480)-$U$5)/$U$6+$U$13</f>
        <v/>
      </c>
      <c r="E480" s="51">
        <f>1/(1+EXP(-D480))</f>
        <v/>
      </c>
      <c r="F480" s="52">
        <f>$V$12*((B480)-$U$5)/$U$6+$V$13</f>
        <v/>
      </c>
      <c r="G480" s="51">
        <f>1/(1+EXP(-F480))</f>
        <v/>
      </c>
      <c r="H480" s="52">
        <f>$W$12*((B480)-$U$5)/$U$6+$W$13</f>
        <v/>
      </c>
      <c r="I480" s="51">
        <f>1/(1+EXP(-H480))</f>
        <v/>
      </c>
      <c r="J480" s="52">
        <f>$X$12*((B480)-$U$5)/$U$6+$X$13</f>
        <v/>
      </c>
      <c r="K480" s="51">
        <f>1/(1+EXP(-J480))</f>
        <v/>
      </c>
      <c r="L480" s="52">
        <f>$Y$12*((B480)-$U$5)/$U$6+$Y$13</f>
        <v/>
      </c>
      <c r="M480" s="51">
        <f>1/(1+EXP(-L480))</f>
        <v/>
      </c>
      <c r="N480" s="52">
        <f>$Z$12*((B480)-$U$5)/$U$6+$Z$13</f>
        <v/>
      </c>
      <c r="O480" s="51">
        <f>1/(1+EXP(-N480))</f>
        <v/>
      </c>
      <c r="P480" s="52">
        <f>$AA$12*((B480)-$U$5)/$U$6+$AA$13</f>
        <v/>
      </c>
      <c r="Q480" s="51">
        <f>1/(1+EXP(-P480))</f>
        <v/>
      </c>
      <c r="R480" s="52">
        <f>$AB$12*((B480)-$U$5)/$U$6+$AB$13</f>
        <v/>
      </c>
      <c r="S480" s="51">
        <f>1/(1+EXP(-R480))</f>
        <v/>
      </c>
      <c r="AI480" s="48">
        <f>'4_Seq_Features'!A478</f>
        <v/>
      </c>
      <c r="AJ480" s="55">
        <f>'4_Seq_Features'!G478</f>
        <v/>
      </c>
      <c r="AK480" s="55">
        <f>'4_Seq_Features'!H478</f>
        <v/>
      </c>
      <c r="AL480" s="48">
        <f>'4_Seq_Features'!E478</f>
        <v/>
      </c>
      <c r="AM480" s="52">
        <f>$BD$14*((AJ480)-$BD$5)/$BD$6+$BD$15*((AK480)-$BD$7)/$BD$8+$BD$16</f>
        <v/>
      </c>
      <c r="AN480" s="51">
        <f>1/(1+EXP(-AM480))</f>
        <v/>
      </c>
      <c r="AO480" s="52">
        <f>$BE$14*((AJ480)-$BD$5)/$BD$6+$BE$15*((AK480)-$BD$7)/$BD$8+$BE$16</f>
        <v/>
      </c>
      <c r="AP480" s="51">
        <f>1/(1+EXP(-AO480))</f>
        <v/>
      </c>
      <c r="AQ480" s="52">
        <f>$BF$14*((AJ480)-$BD$5)/$BD$6+$BF$15*((AK480)-$BD$7)/$BD$8+$BF$16</f>
        <v/>
      </c>
      <c r="AR480" s="51">
        <f>1/(1+EXP(-AQ480))</f>
        <v/>
      </c>
      <c r="AS480" s="52">
        <f>$BG$14*((AJ480)-$BD$5)/$BD$6+$BG$15*((AK480)-$BD$7)/$BD$8+$BG$16</f>
        <v/>
      </c>
      <c r="AT480" s="51">
        <f>1/(1+EXP(-AS480))</f>
        <v/>
      </c>
      <c r="AU480" s="52">
        <f>$BH$14*((AJ480)-$BD$5)/$BD$6+$BH$15*((AK480)-$BD$7)/$BD$8+$BH$16</f>
        <v/>
      </c>
      <c r="AV480" s="51">
        <f>1/(1+EXP(-AU480))</f>
        <v/>
      </c>
      <c r="AW480" s="52">
        <f>$BI$14*((AJ480)-$BD$5)/$BD$6+$BI$15*((AK480)-$BD$7)/$BD$8+$BI$16</f>
        <v/>
      </c>
      <c r="AX480" s="51">
        <f>1/(1+EXP(-AW480))</f>
        <v/>
      </c>
      <c r="AY480" s="52">
        <f>$BJ$14*((AJ480)-$BD$5)/$BD$6+$BJ$15*((AK480)-$BD$7)/$BD$8+$BJ$16</f>
        <v/>
      </c>
      <c r="AZ480" s="51">
        <f>1/(1+EXP(-AY480))</f>
        <v/>
      </c>
      <c r="BA480" s="52">
        <f>$BK$14*((AJ480)-$BD$5)/$BD$6+$BK$15*((AK480)-$BD$7)/$BD$8+$BK$16</f>
        <v/>
      </c>
      <c r="BB480" s="51">
        <f>1/(1+EXP(-BA480))</f>
        <v/>
      </c>
    </row>
    <row r="481" ht="15" customHeight="1" s="35">
      <c r="A481" s="48">
        <f>'4_Seq_Features'!A479</f>
        <v/>
      </c>
      <c r="B481" s="55">
        <f>'4_Seq_Features'!F479</f>
        <v/>
      </c>
      <c r="C481" s="48">
        <f>'4_Seq_Features'!E479</f>
        <v/>
      </c>
      <c r="D481" s="52">
        <f>$U$12*((B481)-$U$5)/$U$6+$U$13</f>
        <v/>
      </c>
      <c r="E481" s="51">
        <f>1/(1+EXP(-D481))</f>
        <v/>
      </c>
      <c r="F481" s="52">
        <f>$V$12*((B481)-$U$5)/$U$6+$V$13</f>
        <v/>
      </c>
      <c r="G481" s="51">
        <f>1/(1+EXP(-F481))</f>
        <v/>
      </c>
      <c r="H481" s="52">
        <f>$W$12*((B481)-$U$5)/$U$6+$W$13</f>
        <v/>
      </c>
      <c r="I481" s="51">
        <f>1/(1+EXP(-H481))</f>
        <v/>
      </c>
      <c r="J481" s="52">
        <f>$X$12*((B481)-$U$5)/$U$6+$X$13</f>
        <v/>
      </c>
      <c r="K481" s="51">
        <f>1/(1+EXP(-J481))</f>
        <v/>
      </c>
      <c r="L481" s="52">
        <f>$Y$12*((B481)-$U$5)/$U$6+$Y$13</f>
        <v/>
      </c>
      <c r="M481" s="51">
        <f>1/(1+EXP(-L481))</f>
        <v/>
      </c>
      <c r="N481" s="52">
        <f>$Z$12*((B481)-$U$5)/$U$6+$Z$13</f>
        <v/>
      </c>
      <c r="O481" s="51">
        <f>1/(1+EXP(-N481))</f>
        <v/>
      </c>
      <c r="P481" s="52">
        <f>$AA$12*((B481)-$U$5)/$U$6+$AA$13</f>
        <v/>
      </c>
      <c r="Q481" s="51">
        <f>1/(1+EXP(-P481))</f>
        <v/>
      </c>
      <c r="R481" s="52">
        <f>$AB$12*((B481)-$U$5)/$U$6+$AB$13</f>
        <v/>
      </c>
      <c r="S481" s="51">
        <f>1/(1+EXP(-R481))</f>
        <v/>
      </c>
      <c r="AI481" s="48">
        <f>'4_Seq_Features'!A479</f>
        <v/>
      </c>
      <c r="AJ481" s="55">
        <f>'4_Seq_Features'!G479</f>
        <v/>
      </c>
      <c r="AK481" s="55">
        <f>'4_Seq_Features'!H479</f>
        <v/>
      </c>
      <c r="AL481" s="48">
        <f>'4_Seq_Features'!E479</f>
        <v/>
      </c>
      <c r="AM481" s="52">
        <f>$BD$14*((AJ481)-$BD$5)/$BD$6+$BD$15*((AK481)-$BD$7)/$BD$8+$BD$16</f>
        <v/>
      </c>
      <c r="AN481" s="51">
        <f>1/(1+EXP(-AM481))</f>
        <v/>
      </c>
      <c r="AO481" s="52">
        <f>$BE$14*((AJ481)-$BD$5)/$BD$6+$BE$15*((AK481)-$BD$7)/$BD$8+$BE$16</f>
        <v/>
      </c>
      <c r="AP481" s="51">
        <f>1/(1+EXP(-AO481))</f>
        <v/>
      </c>
      <c r="AQ481" s="52">
        <f>$BF$14*((AJ481)-$BD$5)/$BD$6+$BF$15*((AK481)-$BD$7)/$BD$8+$BF$16</f>
        <v/>
      </c>
      <c r="AR481" s="51">
        <f>1/(1+EXP(-AQ481))</f>
        <v/>
      </c>
      <c r="AS481" s="52">
        <f>$BG$14*((AJ481)-$BD$5)/$BD$6+$BG$15*((AK481)-$BD$7)/$BD$8+$BG$16</f>
        <v/>
      </c>
      <c r="AT481" s="51">
        <f>1/(1+EXP(-AS481))</f>
        <v/>
      </c>
      <c r="AU481" s="52">
        <f>$BH$14*((AJ481)-$BD$5)/$BD$6+$BH$15*((AK481)-$BD$7)/$BD$8+$BH$16</f>
        <v/>
      </c>
      <c r="AV481" s="51">
        <f>1/(1+EXP(-AU481))</f>
        <v/>
      </c>
      <c r="AW481" s="52">
        <f>$BI$14*((AJ481)-$BD$5)/$BD$6+$BI$15*((AK481)-$BD$7)/$BD$8+$BI$16</f>
        <v/>
      </c>
      <c r="AX481" s="51">
        <f>1/(1+EXP(-AW481))</f>
        <v/>
      </c>
      <c r="AY481" s="52">
        <f>$BJ$14*((AJ481)-$BD$5)/$BD$6+$BJ$15*((AK481)-$BD$7)/$BD$8+$BJ$16</f>
        <v/>
      </c>
      <c r="AZ481" s="51">
        <f>1/(1+EXP(-AY481))</f>
        <v/>
      </c>
      <c r="BA481" s="52">
        <f>$BK$14*((AJ481)-$BD$5)/$BD$6+$BK$15*((AK481)-$BD$7)/$BD$8+$BK$16</f>
        <v/>
      </c>
      <c r="BB481" s="51">
        <f>1/(1+EXP(-BA481))</f>
        <v/>
      </c>
    </row>
    <row r="482" ht="15" customHeight="1" s="35">
      <c r="A482" s="48">
        <f>'4_Seq_Features'!A480</f>
        <v/>
      </c>
      <c r="B482" s="55">
        <f>'4_Seq_Features'!F480</f>
        <v/>
      </c>
      <c r="C482" s="48">
        <f>'4_Seq_Features'!E480</f>
        <v/>
      </c>
      <c r="D482" s="52">
        <f>$U$12*((B482)-$U$5)/$U$6+$U$13</f>
        <v/>
      </c>
      <c r="E482" s="51">
        <f>1/(1+EXP(-D482))</f>
        <v/>
      </c>
      <c r="F482" s="52">
        <f>$V$12*((B482)-$U$5)/$U$6+$V$13</f>
        <v/>
      </c>
      <c r="G482" s="51">
        <f>1/(1+EXP(-F482))</f>
        <v/>
      </c>
      <c r="H482" s="52">
        <f>$W$12*((B482)-$U$5)/$U$6+$W$13</f>
        <v/>
      </c>
      <c r="I482" s="51">
        <f>1/(1+EXP(-H482))</f>
        <v/>
      </c>
      <c r="J482" s="52">
        <f>$X$12*((B482)-$U$5)/$U$6+$X$13</f>
        <v/>
      </c>
      <c r="K482" s="51">
        <f>1/(1+EXP(-J482))</f>
        <v/>
      </c>
      <c r="L482" s="52">
        <f>$Y$12*((B482)-$U$5)/$U$6+$Y$13</f>
        <v/>
      </c>
      <c r="M482" s="51">
        <f>1/(1+EXP(-L482))</f>
        <v/>
      </c>
      <c r="N482" s="52">
        <f>$Z$12*((B482)-$U$5)/$U$6+$Z$13</f>
        <v/>
      </c>
      <c r="O482" s="51">
        <f>1/(1+EXP(-N482))</f>
        <v/>
      </c>
      <c r="P482" s="52">
        <f>$AA$12*((B482)-$U$5)/$U$6+$AA$13</f>
        <v/>
      </c>
      <c r="Q482" s="51">
        <f>1/(1+EXP(-P482))</f>
        <v/>
      </c>
      <c r="R482" s="52">
        <f>$AB$12*((B482)-$U$5)/$U$6+$AB$13</f>
        <v/>
      </c>
      <c r="S482" s="51">
        <f>1/(1+EXP(-R482))</f>
        <v/>
      </c>
      <c r="AI482" s="48">
        <f>'4_Seq_Features'!A480</f>
        <v/>
      </c>
      <c r="AJ482" s="55">
        <f>'4_Seq_Features'!G480</f>
        <v/>
      </c>
      <c r="AK482" s="55">
        <f>'4_Seq_Features'!H480</f>
        <v/>
      </c>
      <c r="AL482" s="48">
        <f>'4_Seq_Features'!E480</f>
        <v/>
      </c>
      <c r="AM482" s="52">
        <f>$BD$14*((AJ482)-$BD$5)/$BD$6+$BD$15*((AK482)-$BD$7)/$BD$8+$BD$16</f>
        <v/>
      </c>
      <c r="AN482" s="51">
        <f>1/(1+EXP(-AM482))</f>
        <v/>
      </c>
      <c r="AO482" s="52">
        <f>$BE$14*((AJ482)-$BD$5)/$BD$6+$BE$15*((AK482)-$BD$7)/$BD$8+$BE$16</f>
        <v/>
      </c>
      <c r="AP482" s="51">
        <f>1/(1+EXP(-AO482))</f>
        <v/>
      </c>
      <c r="AQ482" s="52">
        <f>$BF$14*((AJ482)-$BD$5)/$BD$6+$BF$15*((AK482)-$BD$7)/$BD$8+$BF$16</f>
        <v/>
      </c>
      <c r="AR482" s="51">
        <f>1/(1+EXP(-AQ482))</f>
        <v/>
      </c>
      <c r="AS482" s="52">
        <f>$BG$14*((AJ482)-$BD$5)/$BD$6+$BG$15*((AK482)-$BD$7)/$BD$8+$BG$16</f>
        <v/>
      </c>
      <c r="AT482" s="51">
        <f>1/(1+EXP(-AS482))</f>
        <v/>
      </c>
      <c r="AU482" s="52">
        <f>$BH$14*((AJ482)-$BD$5)/$BD$6+$BH$15*((AK482)-$BD$7)/$BD$8+$BH$16</f>
        <v/>
      </c>
      <c r="AV482" s="51">
        <f>1/(1+EXP(-AU482))</f>
        <v/>
      </c>
      <c r="AW482" s="52">
        <f>$BI$14*((AJ482)-$BD$5)/$BD$6+$BI$15*((AK482)-$BD$7)/$BD$8+$BI$16</f>
        <v/>
      </c>
      <c r="AX482" s="51">
        <f>1/(1+EXP(-AW482))</f>
        <v/>
      </c>
      <c r="AY482" s="52">
        <f>$BJ$14*((AJ482)-$BD$5)/$BD$6+$BJ$15*((AK482)-$BD$7)/$BD$8+$BJ$16</f>
        <v/>
      </c>
      <c r="AZ482" s="51">
        <f>1/(1+EXP(-AY482))</f>
        <v/>
      </c>
      <c r="BA482" s="52">
        <f>$BK$14*((AJ482)-$BD$5)/$BD$6+$BK$15*((AK482)-$BD$7)/$BD$8+$BK$16</f>
        <v/>
      </c>
      <c r="BB482" s="51">
        <f>1/(1+EXP(-BA482))</f>
        <v/>
      </c>
    </row>
    <row r="483" ht="15" customHeight="1" s="35">
      <c r="A483" s="48">
        <f>'4_Seq_Features'!A481</f>
        <v/>
      </c>
      <c r="B483" s="55">
        <f>'4_Seq_Features'!F481</f>
        <v/>
      </c>
      <c r="C483" s="48">
        <f>'4_Seq_Features'!E481</f>
        <v/>
      </c>
      <c r="D483" s="52">
        <f>$U$12*((B483)-$U$5)/$U$6+$U$13</f>
        <v/>
      </c>
      <c r="E483" s="51">
        <f>1/(1+EXP(-D483))</f>
        <v/>
      </c>
      <c r="F483" s="52">
        <f>$V$12*((B483)-$U$5)/$U$6+$V$13</f>
        <v/>
      </c>
      <c r="G483" s="51">
        <f>1/(1+EXP(-F483))</f>
        <v/>
      </c>
      <c r="H483" s="52">
        <f>$W$12*((B483)-$U$5)/$U$6+$W$13</f>
        <v/>
      </c>
      <c r="I483" s="51">
        <f>1/(1+EXP(-H483))</f>
        <v/>
      </c>
      <c r="J483" s="52">
        <f>$X$12*((B483)-$U$5)/$U$6+$X$13</f>
        <v/>
      </c>
      <c r="K483" s="51">
        <f>1/(1+EXP(-J483))</f>
        <v/>
      </c>
      <c r="L483" s="52">
        <f>$Y$12*((B483)-$U$5)/$U$6+$Y$13</f>
        <v/>
      </c>
      <c r="M483" s="51">
        <f>1/(1+EXP(-L483))</f>
        <v/>
      </c>
      <c r="N483" s="52">
        <f>$Z$12*((B483)-$U$5)/$U$6+$Z$13</f>
        <v/>
      </c>
      <c r="O483" s="51">
        <f>1/(1+EXP(-N483))</f>
        <v/>
      </c>
      <c r="P483" s="52">
        <f>$AA$12*((B483)-$U$5)/$U$6+$AA$13</f>
        <v/>
      </c>
      <c r="Q483" s="51">
        <f>1/(1+EXP(-P483))</f>
        <v/>
      </c>
      <c r="R483" s="52">
        <f>$AB$12*((B483)-$U$5)/$U$6+$AB$13</f>
        <v/>
      </c>
      <c r="S483" s="51">
        <f>1/(1+EXP(-R483))</f>
        <v/>
      </c>
      <c r="AI483" s="48">
        <f>'4_Seq_Features'!A481</f>
        <v/>
      </c>
      <c r="AJ483" s="55">
        <f>'4_Seq_Features'!G481</f>
        <v/>
      </c>
      <c r="AK483" s="55">
        <f>'4_Seq_Features'!H481</f>
        <v/>
      </c>
      <c r="AL483" s="48">
        <f>'4_Seq_Features'!E481</f>
        <v/>
      </c>
      <c r="AM483" s="52">
        <f>$BD$14*((AJ483)-$BD$5)/$BD$6+$BD$15*((AK483)-$BD$7)/$BD$8+$BD$16</f>
        <v/>
      </c>
      <c r="AN483" s="51">
        <f>1/(1+EXP(-AM483))</f>
        <v/>
      </c>
      <c r="AO483" s="52">
        <f>$BE$14*((AJ483)-$BD$5)/$BD$6+$BE$15*((AK483)-$BD$7)/$BD$8+$BE$16</f>
        <v/>
      </c>
      <c r="AP483" s="51">
        <f>1/(1+EXP(-AO483))</f>
        <v/>
      </c>
      <c r="AQ483" s="52">
        <f>$BF$14*((AJ483)-$BD$5)/$BD$6+$BF$15*((AK483)-$BD$7)/$BD$8+$BF$16</f>
        <v/>
      </c>
      <c r="AR483" s="51">
        <f>1/(1+EXP(-AQ483))</f>
        <v/>
      </c>
      <c r="AS483" s="52">
        <f>$BG$14*((AJ483)-$BD$5)/$BD$6+$BG$15*((AK483)-$BD$7)/$BD$8+$BG$16</f>
        <v/>
      </c>
      <c r="AT483" s="51">
        <f>1/(1+EXP(-AS483))</f>
        <v/>
      </c>
      <c r="AU483" s="52">
        <f>$BH$14*((AJ483)-$BD$5)/$BD$6+$BH$15*((AK483)-$BD$7)/$BD$8+$BH$16</f>
        <v/>
      </c>
      <c r="AV483" s="51">
        <f>1/(1+EXP(-AU483))</f>
        <v/>
      </c>
      <c r="AW483" s="52">
        <f>$BI$14*((AJ483)-$BD$5)/$BD$6+$BI$15*((AK483)-$BD$7)/$BD$8+$BI$16</f>
        <v/>
      </c>
      <c r="AX483" s="51">
        <f>1/(1+EXP(-AW483))</f>
        <v/>
      </c>
      <c r="AY483" s="52">
        <f>$BJ$14*((AJ483)-$BD$5)/$BD$6+$BJ$15*((AK483)-$BD$7)/$BD$8+$BJ$16</f>
        <v/>
      </c>
      <c r="AZ483" s="51">
        <f>1/(1+EXP(-AY483))</f>
        <v/>
      </c>
      <c r="BA483" s="52">
        <f>$BK$14*((AJ483)-$BD$5)/$BD$6+$BK$15*((AK483)-$BD$7)/$BD$8+$BK$16</f>
        <v/>
      </c>
      <c r="BB483" s="51">
        <f>1/(1+EXP(-BA483))</f>
        <v/>
      </c>
    </row>
    <row r="484" ht="15" customHeight="1" s="35">
      <c r="A484" s="48">
        <f>'4_Seq_Features'!A482</f>
        <v/>
      </c>
      <c r="B484" s="55">
        <f>'4_Seq_Features'!F482</f>
        <v/>
      </c>
      <c r="C484" s="48">
        <f>'4_Seq_Features'!E482</f>
        <v/>
      </c>
      <c r="D484" s="52">
        <f>$U$12*((B484)-$U$5)/$U$6+$U$13</f>
        <v/>
      </c>
      <c r="E484" s="51">
        <f>1/(1+EXP(-D484))</f>
        <v/>
      </c>
      <c r="F484" s="52">
        <f>$V$12*((B484)-$U$5)/$U$6+$V$13</f>
        <v/>
      </c>
      <c r="G484" s="51">
        <f>1/(1+EXP(-F484))</f>
        <v/>
      </c>
      <c r="H484" s="52">
        <f>$W$12*((B484)-$U$5)/$U$6+$W$13</f>
        <v/>
      </c>
      <c r="I484" s="51">
        <f>1/(1+EXP(-H484))</f>
        <v/>
      </c>
      <c r="J484" s="52">
        <f>$X$12*((B484)-$U$5)/$U$6+$X$13</f>
        <v/>
      </c>
      <c r="K484" s="51">
        <f>1/(1+EXP(-J484))</f>
        <v/>
      </c>
      <c r="L484" s="52">
        <f>$Y$12*((B484)-$U$5)/$U$6+$Y$13</f>
        <v/>
      </c>
      <c r="M484" s="51">
        <f>1/(1+EXP(-L484))</f>
        <v/>
      </c>
      <c r="N484" s="52">
        <f>$Z$12*((B484)-$U$5)/$U$6+$Z$13</f>
        <v/>
      </c>
      <c r="O484" s="51">
        <f>1/(1+EXP(-N484))</f>
        <v/>
      </c>
      <c r="P484" s="52">
        <f>$AA$12*((B484)-$U$5)/$U$6+$AA$13</f>
        <v/>
      </c>
      <c r="Q484" s="51">
        <f>1/(1+EXP(-P484))</f>
        <v/>
      </c>
      <c r="R484" s="52">
        <f>$AB$12*((B484)-$U$5)/$U$6+$AB$13</f>
        <v/>
      </c>
      <c r="S484" s="51">
        <f>1/(1+EXP(-R484))</f>
        <v/>
      </c>
      <c r="AI484" s="48">
        <f>'4_Seq_Features'!A482</f>
        <v/>
      </c>
      <c r="AJ484" s="55">
        <f>'4_Seq_Features'!G482</f>
        <v/>
      </c>
      <c r="AK484" s="55">
        <f>'4_Seq_Features'!H482</f>
        <v/>
      </c>
      <c r="AL484" s="48">
        <f>'4_Seq_Features'!E482</f>
        <v/>
      </c>
      <c r="AM484" s="52">
        <f>$BD$14*((AJ484)-$BD$5)/$BD$6+$BD$15*((AK484)-$BD$7)/$BD$8+$BD$16</f>
        <v/>
      </c>
      <c r="AN484" s="51">
        <f>1/(1+EXP(-AM484))</f>
        <v/>
      </c>
      <c r="AO484" s="52">
        <f>$BE$14*((AJ484)-$BD$5)/$BD$6+$BE$15*((AK484)-$BD$7)/$BD$8+$BE$16</f>
        <v/>
      </c>
      <c r="AP484" s="51">
        <f>1/(1+EXP(-AO484))</f>
        <v/>
      </c>
      <c r="AQ484" s="52">
        <f>$BF$14*((AJ484)-$BD$5)/$BD$6+$BF$15*((AK484)-$BD$7)/$BD$8+$BF$16</f>
        <v/>
      </c>
      <c r="AR484" s="51">
        <f>1/(1+EXP(-AQ484))</f>
        <v/>
      </c>
      <c r="AS484" s="52">
        <f>$BG$14*((AJ484)-$BD$5)/$BD$6+$BG$15*((AK484)-$BD$7)/$BD$8+$BG$16</f>
        <v/>
      </c>
      <c r="AT484" s="51">
        <f>1/(1+EXP(-AS484))</f>
        <v/>
      </c>
      <c r="AU484" s="52">
        <f>$BH$14*((AJ484)-$BD$5)/$BD$6+$BH$15*((AK484)-$BD$7)/$BD$8+$BH$16</f>
        <v/>
      </c>
      <c r="AV484" s="51">
        <f>1/(1+EXP(-AU484))</f>
        <v/>
      </c>
      <c r="AW484" s="52">
        <f>$BI$14*((AJ484)-$BD$5)/$BD$6+$BI$15*((AK484)-$BD$7)/$BD$8+$BI$16</f>
        <v/>
      </c>
      <c r="AX484" s="51">
        <f>1/(1+EXP(-AW484))</f>
        <v/>
      </c>
      <c r="AY484" s="52">
        <f>$BJ$14*((AJ484)-$BD$5)/$BD$6+$BJ$15*((AK484)-$BD$7)/$BD$8+$BJ$16</f>
        <v/>
      </c>
      <c r="AZ484" s="51">
        <f>1/(1+EXP(-AY484))</f>
        <v/>
      </c>
      <c r="BA484" s="52">
        <f>$BK$14*((AJ484)-$BD$5)/$BD$6+$BK$15*((AK484)-$BD$7)/$BD$8+$BK$16</f>
        <v/>
      </c>
      <c r="BB484" s="51">
        <f>1/(1+EXP(-BA484))</f>
        <v/>
      </c>
    </row>
    <row r="485" ht="15" customHeight="1" s="35">
      <c r="A485" s="48">
        <f>'4_Seq_Features'!A483</f>
        <v/>
      </c>
      <c r="B485" s="55">
        <f>'4_Seq_Features'!F483</f>
        <v/>
      </c>
      <c r="C485" s="48">
        <f>'4_Seq_Features'!E483</f>
        <v/>
      </c>
      <c r="D485" s="52">
        <f>$U$12*((B485)-$U$5)/$U$6+$U$13</f>
        <v/>
      </c>
      <c r="E485" s="51">
        <f>1/(1+EXP(-D485))</f>
        <v/>
      </c>
      <c r="F485" s="52">
        <f>$V$12*((B485)-$U$5)/$U$6+$V$13</f>
        <v/>
      </c>
      <c r="G485" s="51">
        <f>1/(1+EXP(-F485))</f>
        <v/>
      </c>
      <c r="H485" s="52">
        <f>$W$12*((B485)-$U$5)/$U$6+$W$13</f>
        <v/>
      </c>
      <c r="I485" s="51">
        <f>1/(1+EXP(-H485))</f>
        <v/>
      </c>
      <c r="J485" s="52">
        <f>$X$12*((B485)-$U$5)/$U$6+$X$13</f>
        <v/>
      </c>
      <c r="K485" s="51">
        <f>1/(1+EXP(-J485))</f>
        <v/>
      </c>
      <c r="L485" s="52">
        <f>$Y$12*((B485)-$U$5)/$U$6+$Y$13</f>
        <v/>
      </c>
      <c r="M485" s="51">
        <f>1/(1+EXP(-L485))</f>
        <v/>
      </c>
      <c r="N485" s="52">
        <f>$Z$12*((B485)-$U$5)/$U$6+$Z$13</f>
        <v/>
      </c>
      <c r="O485" s="51">
        <f>1/(1+EXP(-N485))</f>
        <v/>
      </c>
      <c r="P485" s="52">
        <f>$AA$12*((B485)-$U$5)/$U$6+$AA$13</f>
        <v/>
      </c>
      <c r="Q485" s="51">
        <f>1/(1+EXP(-P485))</f>
        <v/>
      </c>
      <c r="R485" s="52">
        <f>$AB$12*((B485)-$U$5)/$U$6+$AB$13</f>
        <v/>
      </c>
      <c r="S485" s="51">
        <f>1/(1+EXP(-R485))</f>
        <v/>
      </c>
      <c r="AI485" s="48">
        <f>'4_Seq_Features'!A483</f>
        <v/>
      </c>
      <c r="AJ485" s="55">
        <f>'4_Seq_Features'!G483</f>
        <v/>
      </c>
      <c r="AK485" s="55">
        <f>'4_Seq_Features'!H483</f>
        <v/>
      </c>
      <c r="AL485" s="48">
        <f>'4_Seq_Features'!E483</f>
        <v/>
      </c>
      <c r="AM485" s="52">
        <f>$BD$14*((AJ485)-$BD$5)/$BD$6+$BD$15*((AK485)-$BD$7)/$BD$8+$BD$16</f>
        <v/>
      </c>
      <c r="AN485" s="51">
        <f>1/(1+EXP(-AM485))</f>
        <v/>
      </c>
      <c r="AO485" s="52">
        <f>$BE$14*((AJ485)-$BD$5)/$BD$6+$BE$15*((AK485)-$BD$7)/$BD$8+$BE$16</f>
        <v/>
      </c>
      <c r="AP485" s="51">
        <f>1/(1+EXP(-AO485))</f>
        <v/>
      </c>
      <c r="AQ485" s="52">
        <f>$BF$14*((AJ485)-$BD$5)/$BD$6+$BF$15*((AK485)-$BD$7)/$BD$8+$BF$16</f>
        <v/>
      </c>
      <c r="AR485" s="51">
        <f>1/(1+EXP(-AQ485))</f>
        <v/>
      </c>
      <c r="AS485" s="52">
        <f>$BG$14*((AJ485)-$BD$5)/$BD$6+$BG$15*((AK485)-$BD$7)/$BD$8+$BG$16</f>
        <v/>
      </c>
      <c r="AT485" s="51">
        <f>1/(1+EXP(-AS485))</f>
        <v/>
      </c>
      <c r="AU485" s="52">
        <f>$BH$14*((AJ485)-$BD$5)/$BD$6+$BH$15*((AK485)-$BD$7)/$BD$8+$BH$16</f>
        <v/>
      </c>
      <c r="AV485" s="51">
        <f>1/(1+EXP(-AU485))</f>
        <v/>
      </c>
      <c r="AW485" s="52">
        <f>$BI$14*((AJ485)-$BD$5)/$BD$6+$BI$15*((AK485)-$BD$7)/$BD$8+$BI$16</f>
        <v/>
      </c>
      <c r="AX485" s="51">
        <f>1/(1+EXP(-AW485))</f>
        <v/>
      </c>
      <c r="AY485" s="52">
        <f>$BJ$14*((AJ485)-$BD$5)/$BD$6+$BJ$15*((AK485)-$BD$7)/$BD$8+$BJ$16</f>
        <v/>
      </c>
      <c r="AZ485" s="51">
        <f>1/(1+EXP(-AY485))</f>
        <v/>
      </c>
      <c r="BA485" s="52">
        <f>$BK$14*((AJ485)-$BD$5)/$BD$6+$BK$15*((AK485)-$BD$7)/$BD$8+$BK$16</f>
        <v/>
      </c>
      <c r="BB485" s="51">
        <f>1/(1+EXP(-BA485))</f>
        <v/>
      </c>
    </row>
    <row r="486" ht="15" customHeight="1" s="35">
      <c r="A486" s="48">
        <f>'4_Seq_Features'!A484</f>
        <v/>
      </c>
      <c r="B486" s="55">
        <f>'4_Seq_Features'!F484</f>
        <v/>
      </c>
      <c r="C486" s="48">
        <f>'4_Seq_Features'!E484</f>
        <v/>
      </c>
      <c r="D486" s="52">
        <f>$U$12*((B486)-$U$5)/$U$6+$U$13</f>
        <v/>
      </c>
      <c r="E486" s="51">
        <f>1/(1+EXP(-D486))</f>
        <v/>
      </c>
      <c r="F486" s="52">
        <f>$V$12*((B486)-$U$5)/$U$6+$V$13</f>
        <v/>
      </c>
      <c r="G486" s="51">
        <f>1/(1+EXP(-F486))</f>
        <v/>
      </c>
      <c r="H486" s="52">
        <f>$W$12*((B486)-$U$5)/$U$6+$W$13</f>
        <v/>
      </c>
      <c r="I486" s="51">
        <f>1/(1+EXP(-H486))</f>
        <v/>
      </c>
      <c r="J486" s="52">
        <f>$X$12*((B486)-$U$5)/$U$6+$X$13</f>
        <v/>
      </c>
      <c r="K486" s="51">
        <f>1/(1+EXP(-J486))</f>
        <v/>
      </c>
      <c r="L486" s="52">
        <f>$Y$12*((B486)-$U$5)/$U$6+$Y$13</f>
        <v/>
      </c>
      <c r="M486" s="51">
        <f>1/(1+EXP(-L486))</f>
        <v/>
      </c>
      <c r="N486" s="52">
        <f>$Z$12*((B486)-$U$5)/$U$6+$Z$13</f>
        <v/>
      </c>
      <c r="O486" s="51">
        <f>1/(1+EXP(-N486))</f>
        <v/>
      </c>
      <c r="P486" s="52">
        <f>$AA$12*((B486)-$U$5)/$U$6+$AA$13</f>
        <v/>
      </c>
      <c r="Q486" s="51">
        <f>1/(1+EXP(-P486))</f>
        <v/>
      </c>
      <c r="R486" s="52">
        <f>$AB$12*((B486)-$U$5)/$U$6+$AB$13</f>
        <v/>
      </c>
      <c r="S486" s="51">
        <f>1/(1+EXP(-R486))</f>
        <v/>
      </c>
      <c r="AI486" s="48">
        <f>'4_Seq_Features'!A484</f>
        <v/>
      </c>
      <c r="AJ486" s="55">
        <f>'4_Seq_Features'!G484</f>
        <v/>
      </c>
      <c r="AK486" s="55">
        <f>'4_Seq_Features'!H484</f>
        <v/>
      </c>
      <c r="AL486" s="48">
        <f>'4_Seq_Features'!E484</f>
        <v/>
      </c>
      <c r="AM486" s="52">
        <f>$BD$14*((AJ486)-$BD$5)/$BD$6+$BD$15*((AK486)-$BD$7)/$BD$8+$BD$16</f>
        <v/>
      </c>
      <c r="AN486" s="51">
        <f>1/(1+EXP(-AM486))</f>
        <v/>
      </c>
      <c r="AO486" s="52">
        <f>$BE$14*((AJ486)-$BD$5)/$BD$6+$BE$15*((AK486)-$BD$7)/$BD$8+$BE$16</f>
        <v/>
      </c>
      <c r="AP486" s="51">
        <f>1/(1+EXP(-AO486))</f>
        <v/>
      </c>
      <c r="AQ486" s="52">
        <f>$BF$14*((AJ486)-$BD$5)/$BD$6+$BF$15*((AK486)-$BD$7)/$BD$8+$BF$16</f>
        <v/>
      </c>
      <c r="AR486" s="51">
        <f>1/(1+EXP(-AQ486))</f>
        <v/>
      </c>
      <c r="AS486" s="52">
        <f>$BG$14*((AJ486)-$BD$5)/$BD$6+$BG$15*((AK486)-$BD$7)/$BD$8+$BG$16</f>
        <v/>
      </c>
      <c r="AT486" s="51">
        <f>1/(1+EXP(-AS486))</f>
        <v/>
      </c>
      <c r="AU486" s="52">
        <f>$BH$14*((AJ486)-$BD$5)/$BD$6+$BH$15*((AK486)-$BD$7)/$BD$8+$BH$16</f>
        <v/>
      </c>
      <c r="AV486" s="51">
        <f>1/(1+EXP(-AU486))</f>
        <v/>
      </c>
      <c r="AW486" s="52">
        <f>$BI$14*((AJ486)-$BD$5)/$BD$6+$BI$15*((AK486)-$BD$7)/$BD$8+$BI$16</f>
        <v/>
      </c>
      <c r="AX486" s="51">
        <f>1/(1+EXP(-AW486))</f>
        <v/>
      </c>
      <c r="AY486" s="52">
        <f>$BJ$14*((AJ486)-$BD$5)/$BD$6+$BJ$15*((AK486)-$BD$7)/$BD$8+$BJ$16</f>
        <v/>
      </c>
      <c r="AZ486" s="51">
        <f>1/(1+EXP(-AY486))</f>
        <v/>
      </c>
      <c r="BA486" s="52">
        <f>$BK$14*((AJ486)-$BD$5)/$BD$6+$BK$15*((AK486)-$BD$7)/$BD$8+$BK$16</f>
        <v/>
      </c>
      <c r="BB486" s="51">
        <f>1/(1+EXP(-BA486))</f>
        <v/>
      </c>
    </row>
    <row r="487" ht="15" customHeight="1" s="35">
      <c r="A487" s="48">
        <f>'4_Seq_Features'!A485</f>
        <v/>
      </c>
      <c r="B487" s="55">
        <f>'4_Seq_Features'!F485</f>
        <v/>
      </c>
      <c r="C487" s="48">
        <f>'4_Seq_Features'!E485</f>
        <v/>
      </c>
      <c r="D487" s="52">
        <f>$U$12*((B487)-$U$5)/$U$6+$U$13</f>
        <v/>
      </c>
      <c r="E487" s="51">
        <f>1/(1+EXP(-D487))</f>
        <v/>
      </c>
      <c r="F487" s="52">
        <f>$V$12*((B487)-$U$5)/$U$6+$V$13</f>
        <v/>
      </c>
      <c r="G487" s="51">
        <f>1/(1+EXP(-F487))</f>
        <v/>
      </c>
      <c r="H487" s="52">
        <f>$W$12*((B487)-$U$5)/$U$6+$W$13</f>
        <v/>
      </c>
      <c r="I487" s="51">
        <f>1/(1+EXP(-H487))</f>
        <v/>
      </c>
      <c r="J487" s="52">
        <f>$X$12*((B487)-$U$5)/$U$6+$X$13</f>
        <v/>
      </c>
      <c r="K487" s="51">
        <f>1/(1+EXP(-J487))</f>
        <v/>
      </c>
      <c r="L487" s="52">
        <f>$Y$12*((B487)-$U$5)/$U$6+$Y$13</f>
        <v/>
      </c>
      <c r="M487" s="51">
        <f>1/(1+EXP(-L487))</f>
        <v/>
      </c>
      <c r="N487" s="52">
        <f>$Z$12*((B487)-$U$5)/$U$6+$Z$13</f>
        <v/>
      </c>
      <c r="O487" s="51">
        <f>1/(1+EXP(-N487))</f>
        <v/>
      </c>
      <c r="P487" s="52">
        <f>$AA$12*((B487)-$U$5)/$U$6+$AA$13</f>
        <v/>
      </c>
      <c r="Q487" s="51">
        <f>1/(1+EXP(-P487))</f>
        <v/>
      </c>
      <c r="R487" s="52">
        <f>$AB$12*((B487)-$U$5)/$U$6+$AB$13</f>
        <v/>
      </c>
      <c r="S487" s="51">
        <f>1/(1+EXP(-R487))</f>
        <v/>
      </c>
      <c r="AI487" s="48">
        <f>'4_Seq_Features'!A485</f>
        <v/>
      </c>
      <c r="AJ487" s="55">
        <f>'4_Seq_Features'!G485</f>
        <v/>
      </c>
      <c r="AK487" s="55">
        <f>'4_Seq_Features'!H485</f>
        <v/>
      </c>
      <c r="AL487" s="48">
        <f>'4_Seq_Features'!E485</f>
        <v/>
      </c>
      <c r="AM487" s="52">
        <f>$BD$14*((AJ487)-$BD$5)/$BD$6+$BD$15*((AK487)-$BD$7)/$BD$8+$BD$16</f>
        <v/>
      </c>
      <c r="AN487" s="51">
        <f>1/(1+EXP(-AM487))</f>
        <v/>
      </c>
      <c r="AO487" s="52">
        <f>$BE$14*((AJ487)-$BD$5)/$BD$6+$BE$15*((AK487)-$BD$7)/$BD$8+$BE$16</f>
        <v/>
      </c>
      <c r="AP487" s="51">
        <f>1/(1+EXP(-AO487))</f>
        <v/>
      </c>
      <c r="AQ487" s="52">
        <f>$BF$14*((AJ487)-$BD$5)/$BD$6+$BF$15*((AK487)-$BD$7)/$BD$8+$BF$16</f>
        <v/>
      </c>
      <c r="AR487" s="51">
        <f>1/(1+EXP(-AQ487))</f>
        <v/>
      </c>
      <c r="AS487" s="52">
        <f>$BG$14*((AJ487)-$BD$5)/$BD$6+$BG$15*((AK487)-$BD$7)/$BD$8+$BG$16</f>
        <v/>
      </c>
      <c r="AT487" s="51">
        <f>1/(1+EXP(-AS487))</f>
        <v/>
      </c>
      <c r="AU487" s="52">
        <f>$BH$14*((AJ487)-$BD$5)/$BD$6+$BH$15*((AK487)-$BD$7)/$BD$8+$BH$16</f>
        <v/>
      </c>
      <c r="AV487" s="51">
        <f>1/(1+EXP(-AU487))</f>
        <v/>
      </c>
      <c r="AW487" s="52">
        <f>$BI$14*((AJ487)-$BD$5)/$BD$6+$BI$15*((AK487)-$BD$7)/$BD$8+$BI$16</f>
        <v/>
      </c>
      <c r="AX487" s="51">
        <f>1/(1+EXP(-AW487))</f>
        <v/>
      </c>
      <c r="AY487" s="52">
        <f>$BJ$14*((AJ487)-$BD$5)/$BD$6+$BJ$15*((AK487)-$BD$7)/$BD$8+$BJ$16</f>
        <v/>
      </c>
      <c r="AZ487" s="51">
        <f>1/(1+EXP(-AY487))</f>
        <v/>
      </c>
      <c r="BA487" s="52">
        <f>$BK$14*((AJ487)-$BD$5)/$BD$6+$BK$15*((AK487)-$BD$7)/$BD$8+$BK$16</f>
        <v/>
      </c>
      <c r="BB487" s="51">
        <f>1/(1+EXP(-BA487))</f>
        <v/>
      </c>
    </row>
    <row r="488" ht="15" customHeight="1" s="35">
      <c r="A488" s="48">
        <f>'4_Seq_Features'!A486</f>
        <v/>
      </c>
      <c r="B488" s="55">
        <f>'4_Seq_Features'!F486</f>
        <v/>
      </c>
      <c r="C488" s="48">
        <f>'4_Seq_Features'!E486</f>
        <v/>
      </c>
      <c r="D488" s="52">
        <f>$U$12*((B488)-$U$5)/$U$6+$U$13</f>
        <v/>
      </c>
      <c r="E488" s="51">
        <f>1/(1+EXP(-D488))</f>
        <v/>
      </c>
      <c r="F488" s="52">
        <f>$V$12*((B488)-$U$5)/$U$6+$V$13</f>
        <v/>
      </c>
      <c r="G488" s="51">
        <f>1/(1+EXP(-F488))</f>
        <v/>
      </c>
      <c r="H488" s="52">
        <f>$W$12*((B488)-$U$5)/$U$6+$W$13</f>
        <v/>
      </c>
      <c r="I488" s="51">
        <f>1/(1+EXP(-H488))</f>
        <v/>
      </c>
      <c r="J488" s="52">
        <f>$X$12*((B488)-$U$5)/$U$6+$X$13</f>
        <v/>
      </c>
      <c r="K488" s="51">
        <f>1/(1+EXP(-J488))</f>
        <v/>
      </c>
      <c r="L488" s="52">
        <f>$Y$12*((B488)-$U$5)/$U$6+$Y$13</f>
        <v/>
      </c>
      <c r="M488" s="51">
        <f>1/(1+EXP(-L488))</f>
        <v/>
      </c>
      <c r="N488" s="52">
        <f>$Z$12*((B488)-$U$5)/$U$6+$Z$13</f>
        <v/>
      </c>
      <c r="O488" s="51">
        <f>1/(1+EXP(-N488))</f>
        <v/>
      </c>
      <c r="P488" s="52">
        <f>$AA$12*((B488)-$U$5)/$U$6+$AA$13</f>
        <v/>
      </c>
      <c r="Q488" s="51">
        <f>1/(1+EXP(-P488))</f>
        <v/>
      </c>
      <c r="R488" s="52">
        <f>$AB$12*((B488)-$U$5)/$U$6+$AB$13</f>
        <v/>
      </c>
      <c r="S488" s="51">
        <f>1/(1+EXP(-R488))</f>
        <v/>
      </c>
      <c r="AI488" s="48">
        <f>'4_Seq_Features'!A486</f>
        <v/>
      </c>
      <c r="AJ488" s="55">
        <f>'4_Seq_Features'!G486</f>
        <v/>
      </c>
      <c r="AK488" s="55">
        <f>'4_Seq_Features'!H486</f>
        <v/>
      </c>
      <c r="AL488" s="48">
        <f>'4_Seq_Features'!E486</f>
        <v/>
      </c>
      <c r="AM488" s="52">
        <f>$BD$14*((AJ488)-$BD$5)/$BD$6+$BD$15*((AK488)-$BD$7)/$BD$8+$BD$16</f>
        <v/>
      </c>
      <c r="AN488" s="51">
        <f>1/(1+EXP(-AM488))</f>
        <v/>
      </c>
      <c r="AO488" s="52">
        <f>$BE$14*((AJ488)-$BD$5)/$BD$6+$BE$15*((AK488)-$BD$7)/$BD$8+$BE$16</f>
        <v/>
      </c>
      <c r="AP488" s="51">
        <f>1/(1+EXP(-AO488))</f>
        <v/>
      </c>
      <c r="AQ488" s="52">
        <f>$BF$14*((AJ488)-$BD$5)/$BD$6+$BF$15*((AK488)-$BD$7)/$BD$8+$BF$16</f>
        <v/>
      </c>
      <c r="AR488" s="51">
        <f>1/(1+EXP(-AQ488))</f>
        <v/>
      </c>
      <c r="AS488" s="52">
        <f>$BG$14*((AJ488)-$BD$5)/$BD$6+$BG$15*((AK488)-$BD$7)/$BD$8+$BG$16</f>
        <v/>
      </c>
      <c r="AT488" s="51">
        <f>1/(1+EXP(-AS488))</f>
        <v/>
      </c>
      <c r="AU488" s="52">
        <f>$BH$14*((AJ488)-$BD$5)/$BD$6+$BH$15*((AK488)-$BD$7)/$BD$8+$BH$16</f>
        <v/>
      </c>
      <c r="AV488" s="51">
        <f>1/(1+EXP(-AU488))</f>
        <v/>
      </c>
      <c r="AW488" s="52">
        <f>$BI$14*((AJ488)-$BD$5)/$BD$6+$BI$15*((AK488)-$BD$7)/$BD$8+$BI$16</f>
        <v/>
      </c>
      <c r="AX488" s="51">
        <f>1/(1+EXP(-AW488))</f>
        <v/>
      </c>
      <c r="AY488" s="52">
        <f>$BJ$14*((AJ488)-$BD$5)/$BD$6+$BJ$15*((AK488)-$BD$7)/$BD$8+$BJ$16</f>
        <v/>
      </c>
      <c r="AZ488" s="51">
        <f>1/(1+EXP(-AY488))</f>
        <v/>
      </c>
      <c r="BA488" s="52">
        <f>$BK$14*((AJ488)-$BD$5)/$BD$6+$BK$15*((AK488)-$BD$7)/$BD$8+$BK$16</f>
        <v/>
      </c>
      <c r="BB488" s="51">
        <f>1/(1+EXP(-BA488))</f>
        <v/>
      </c>
    </row>
    <row r="489" ht="15" customHeight="1" s="35">
      <c r="A489" s="48">
        <f>'4_Seq_Features'!A487</f>
        <v/>
      </c>
      <c r="B489" s="55">
        <f>'4_Seq_Features'!F487</f>
        <v/>
      </c>
      <c r="C489" s="48">
        <f>'4_Seq_Features'!E487</f>
        <v/>
      </c>
      <c r="D489" s="52">
        <f>$U$12*((B489)-$U$5)/$U$6+$U$13</f>
        <v/>
      </c>
      <c r="E489" s="51">
        <f>1/(1+EXP(-D489))</f>
        <v/>
      </c>
      <c r="F489" s="52">
        <f>$V$12*((B489)-$U$5)/$U$6+$V$13</f>
        <v/>
      </c>
      <c r="G489" s="51">
        <f>1/(1+EXP(-F489))</f>
        <v/>
      </c>
      <c r="H489" s="52">
        <f>$W$12*((B489)-$U$5)/$U$6+$W$13</f>
        <v/>
      </c>
      <c r="I489" s="51">
        <f>1/(1+EXP(-H489))</f>
        <v/>
      </c>
      <c r="J489" s="52">
        <f>$X$12*((B489)-$U$5)/$U$6+$X$13</f>
        <v/>
      </c>
      <c r="K489" s="51">
        <f>1/(1+EXP(-J489))</f>
        <v/>
      </c>
      <c r="L489" s="52">
        <f>$Y$12*((B489)-$U$5)/$U$6+$Y$13</f>
        <v/>
      </c>
      <c r="M489" s="51">
        <f>1/(1+EXP(-L489))</f>
        <v/>
      </c>
      <c r="N489" s="52">
        <f>$Z$12*((B489)-$U$5)/$U$6+$Z$13</f>
        <v/>
      </c>
      <c r="O489" s="51">
        <f>1/(1+EXP(-N489))</f>
        <v/>
      </c>
      <c r="P489" s="52">
        <f>$AA$12*((B489)-$U$5)/$U$6+$AA$13</f>
        <v/>
      </c>
      <c r="Q489" s="51">
        <f>1/(1+EXP(-P489))</f>
        <v/>
      </c>
      <c r="R489" s="52">
        <f>$AB$12*((B489)-$U$5)/$U$6+$AB$13</f>
        <v/>
      </c>
      <c r="S489" s="51">
        <f>1/(1+EXP(-R489))</f>
        <v/>
      </c>
      <c r="AI489" s="48">
        <f>'4_Seq_Features'!A487</f>
        <v/>
      </c>
      <c r="AJ489" s="55">
        <f>'4_Seq_Features'!G487</f>
        <v/>
      </c>
      <c r="AK489" s="55">
        <f>'4_Seq_Features'!H487</f>
        <v/>
      </c>
      <c r="AL489" s="48">
        <f>'4_Seq_Features'!E487</f>
        <v/>
      </c>
      <c r="AM489" s="52">
        <f>$BD$14*((AJ489)-$BD$5)/$BD$6+$BD$15*((AK489)-$BD$7)/$BD$8+$BD$16</f>
        <v/>
      </c>
      <c r="AN489" s="51">
        <f>1/(1+EXP(-AM489))</f>
        <v/>
      </c>
      <c r="AO489" s="52">
        <f>$BE$14*((AJ489)-$BD$5)/$BD$6+$BE$15*((AK489)-$BD$7)/$BD$8+$BE$16</f>
        <v/>
      </c>
      <c r="AP489" s="51">
        <f>1/(1+EXP(-AO489))</f>
        <v/>
      </c>
      <c r="AQ489" s="52">
        <f>$BF$14*((AJ489)-$BD$5)/$BD$6+$BF$15*((AK489)-$BD$7)/$BD$8+$BF$16</f>
        <v/>
      </c>
      <c r="AR489" s="51">
        <f>1/(1+EXP(-AQ489))</f>
        <v/>
      </c>
      <c r="AS489" s="52">
        <f>$BG$14*((AJ489)-$BD$5)/$BD$6+$BG$15*((AK489)-$BD$7)/$BD$8+$BG$16</f>
        <v/>
      </c>
      <c r="AT489" s="51">
        <f>1/(1+EXP(-AS489))</f>
        <v/>
      </c>
      <c r="AU489" s="52">
        <f>$BH$14*((AJ489)-$BD$5)/$BD$6+$BH$15*((AK489)-$BD$7)/$BD$8+$BH$16</f>
        <v/>
      </c>
      <c r="AV489" s="51">
        <f>1/(1+EXP(-AU489))</f>
        <v/>
      </c>
      <c r="AW489" s="52">
        <f>$BI$14*((AJ489)-$BD$5)/$BD$6+$BI$15*((AK489)-$BD$7)/$BD$8+$BI$16</f>
        <v/>
      </c>
      <c r="AX489" s="51">
        <f>1/(1+EXP(-AW489))</f>
        <v/>
      </c>
      <c r="AY489" s="52">
        <f>$BJ$14*((AJ489)-$BD$5)/$BD$6+$BJ$15*((AK489)-$BD$7)/$BD$8+$BJ$16</f>
        <v/>
      </c>
      <c r="AZ489" s="51">
        <f>1/(1+EXP(-AY489))</f>
        <v/>
      </c>
      <c r="BA489" s="52">
        <f>$BK$14*((AJ489)-$BD$5)/$BD$6+$BK$15*((AK489)-$BD$7)/$BD$8+$BK$16</f>
        <v/>
      </c>
      <c r="BB489" s="51">
        <f>1/(1+EXP(-BA489))</f>
        <v/>
      </c>
    </row>
    <row r="490" ht="15" customHeight="1" s="35">
      <c r="A490" s="48">
        <f>'4_Seq_Features'!A488</f>
        <v/>
      </c>
      <c r="B490" s="55">
        <f>'4_Seq_Features'!F488</f>
        <v/>
      </c>
      <c r="C490" s="48">
        <f>'4_Seq_Features'!E488</f>
        <v/>
      </c>
      <c r="D490" s="52">
        <f>$U$12*((B490)-$U$5)/$U$6+$U$13</f>
        <v/>
      </c>
      <c r="E490" s="51">
        <f>1/(1+EXP(-D490))</f>
        <v/>
      </c>
      <c r="F490" s="52">
        <f>$V$12*((B490)-$U$5)/$U$6+$V$13</f>
        <v/>
      </c>
      <c r="G490" s="51">
        <f>1/(1+EXP(-F490))</f>
        <v/>
      </c>
      <c r="H490" s="52">
        <f>$W$12*((B490)-$U$5)/$U$6+$W$13</f>
        <v/>
      </c>
      <c r="I490" s="51">
        <f>1/(1+EXP(-H490))</f>
        <v/>
      </c>
      <c r="J490" s="52">
        <f>$X$12*((B490)-$U$5)/$U$6+$X$13</f>
        <v/>
      </c>
      <c r="K490" s="51">
        <f>1/(1+EXP(-J490))</f>
        <v/>
      </c>
      <c r="L490" s="52">
        <f>$Y$12*((B490)-$U$5)/$U$6+$Y$13</f>
        <v/>
      </c>
      <c r="M490" s="51">
        <f>1/(1+EXP(-L490))</f>
        <v/>
      </c>
      <c r="N490" s="52">
        <f>$Z$12*((B490)-$U$5)/$U$6+$Z$13</f>
        <v/>
      </c>
      <c r="O490" s="51">
        <f>1/(1+EXP(-N490))</f>
        <v/>
      </c>
      <c r="P490" s="52">
        <f>$AA$12*((B490)-$U$5)/$U$6+$AA$13</f>
        <v/>
      </c>
      <c r="Q490" s="51">
        <f>1/(1+EXP(-P490))</f>
        <v/>
      </c>
      <c r="R490" s="52">
        <f>$AB$12*((B490)-$U$5)/$U$6+$AB$13</f>
        <v/>
      </c>
      <c r="S490" s="51">
        <f>1/(1+EXP(-R490))</f>
        <v/>
      </c>
      <c r="AI490" s="48">
        <f>'4_Seq_Features'!A488</f>
        <v/>
      </c>
      <c r="AJ490" s="55">
        <f>'4_Seq_Features'!G488</f>
        <v/>
      </c>
      <c r="AK490" s="55">
        <f>'4_Seq_Features'!H488</f>
        <v/>
      </c>
      <c r="AL490" s="48">
        <f>'4_Seq_Features'!E488</f>
        <v/>
      </c>
      <c r="AM490" s="52">
        <f>$BD$14*((AJ490)-$BD$5)/$BD$6+$BD$15*((AK490)-$BD$7)/$BD$8+$BD$16</f>
        <v/>
      </c>
      <c r="AN490" s="51">
        <f>1/(1+EXP(-AM490))</f>
        <v/>
      </c>
      <c r="AO490" s="52">
        <f>$BE$14*((AJ490)-$BD$5)/$BD$6+$BE$15*((AK490)-$BD$7)/$BD$8+$BE$16</f>
        <v/>
      </c>
      <c r="AP490" s="51">
        <f>1/(1+EXP(-AO490))</f>
        <v/>
      </c>
      <c r="AQ490" s="52">
        <f>$BF$14*((AJ490)-$BD$5)/$BD$6+$BF$15*((AK490)-$BD$7)/$BD$8+$BF$16</f>
        <v/>
      </c>
      <c r="AR490" s="51">
        <f>1/(1+EXP(-AQ490))</f>
        <v/>
      </c>
      <c r="AS490" s="52">
        <f>$BG$14*((AJ490)-$BD$5)/$BD$6+$BG$15*((AK490)-$BD$7)/$BD$8+$BG$16</f>
        <v/>
      </c>
      <c r="AT490" s="51">
        <f>1/(1+EXP(-AS490))</f>
        <v/>
      </c>
      <c r="AU490" s="52">
        <f>$BH$14*((AJ490)-$BD$5)/$BD$6+$BH$15*((AK490)-$BD$7)/$BD$8+$BH$16</f>
        <v/>
      </c>
      <c r="AV490" s="51">
        <f>1/(1+EXP(-AU490))</f>
        <v/>
      </c>
      <c r="AW490" s="52">
        <f>$BI$14*((AJ490)-$BD$5)/$BD$6+$BI$15*((AK490)-$BD$7)/$BD$8+$BI$16</f>
        <v/>
      </c>
      <c r="AX490" s="51">
        <f>1/(1+EXP(-AW490))</f>
        <v/>
      </c>
      <c r="AY490" s="52">
        <f>$BJ$14*((AJ490)-$BD$5)/$BD$6+$BJ$15*((AK490)-$BD$7)/$BD$8+$BJ$16</f>
        <v/>
      </c>
      <c r="AZ490" s="51">
        <f>1/(1+EXP(-AY490))</f>
        <v/>
      </c>
      <c r="BA490" s="52">
        <f>$BK$14*((AJ490)-$BD$5)/$BD$6+$BK$15*((AK490)-$BD$7)/$BD$8+$BK$16</f>
        <v/>
      </c>
      <c r="BB490" s="51">
        <f>1/(1+EXP(-BA490))</f>
        <v/>
      </c>
    </row>
    <row r="491" ht="15" customHeight="1" s="35">
      <c r="A491" s="48">
        <f>'4_Seq_Features'!A489</f>
        <v/>
      </c>
      <c r="B491" s="55">
        <f>'4_Seq_Features'!F489</f>
        <v/>
      </c>
      <c r="C491" s="48">
        <f>'4_Seq_Features'!E489</f>
        <v/>
      </c>
      <c r="D491" s="52">
        <f>$U$12*((B491)-$U$5)/$U$6+$U$13</f>
        <v/>
      </c>
      <c r="E491" s="51">
        <f>1/(1+EXP(-D491))</f>
        <v/>
      </c>
      <c r="F491" s="52">
        <f>$V$12*((B491)-$U$5)/$U$6+$V$13</f>
        <v/>
      </c>
      <c r="G491" s="51">
        <f>1/(1+EXP(-F491))</f>
        <v/>
      </c>
      <c r="H491" s="52">
        <f>$W$12*((B491)-$U$5)/$U$6+$W$13</f>
        <v/>
      </c>
      <c r="I491" s="51">
        <f>1/(1+EXP(-H491))</f>
        <v/>
      </c>
      <c r="J491" s="52">
        <f>$X$12*((B491)-$U$5)/$U$6+$X$13</f>
        <v/>
      </c>
      <c r="K491" s="51">
        <f>1/(1+EXP(-J491))</f>
        <v/>
      </c>
      <c r="L491" s="52">
        <f>$Y$12*((B491)-$U$5)/$U$6+$Y$13</f>
        <v/>
      </c>
      <c r="M491" s="51">
        <f>1/(1+EXP(-L491))</f>
        <v/>
      </c>
      <c r="N491" s="52">
        <f>$Z$12*((B491)-$U$5)/$U$6+$Z$13</f>
        <v/>
      </c>
      <c r="O491" s="51">
        <f>1/(1+EXP(-N491))</f>
        <v/>
      </c>
      <c r="P491" s="52">
        <f>$AA$12*((B491)-$U$5)/$U$6+$AA$13</f>
        <v/>
      </c>
      <c r="Q491" s="51">
        <f>1/(1+EXP(-P491))</f>
        <v/>
      </c>
      <c r="R491" s="52">
        <f>$AB$12*((B491)-$U$5)/$U$6+$AB$13</f>
        <v/>
      </c>
      <c r="S491" s="51">
        <f>1/(1+EXP(-R491))</f>
        <v/>
      </c>
      <c r="AI491" s="48">
        <f>'4_Seq_Features'!A489</f>
        <v/>
      </c>
      <c r="AJ491" s="55">
        <f>'4_Seq_Features'!G489</f>
        <v/>
      </c>
      <c r="AK491" s="55">
        <f>'4_Seq_Features'!H489</f>
        <v/>
      </c>
      <c r="AL491" s="48">
        <f>'4_Seq_Features'!E489</f>
        <v/>
      </c>
      <c r="AM491" s="52">
        <f>$BD$14*((AJ491)-$BD$5)/$BD$6+$BD$15*((AK491)-$BD$7)/$BD$8+$BD$16</f>
        <v/>
      </c>
      <c r="AN491" s="51">
        <f>1/(1+EXP(-AM491))</f>
        <v/>
      </c>
      <c r="AO491" s="52">
        <f>$BE$14*((AJ491)-$BD$5)/$BD$6+$BE$15*((AK491)-$BD$7)/$BD$8+$BE$16</f>
        <v/>
      </c>
      <c r="AP491" s="51">
        <f>1/(1+EXP(-AO491))</f>
        <v/>
      </c>
      <c r="AQ491" s="52">
        <f>$BF$14*((AJ491)-$BD$5)/$BD$6+$BF$15*((AK491)-$BD$7)/$BD$8+$BF$16</f>
        <v/>
      </c>
      <c r="AR491" s="51">
        <f>1/(1+EXP(-AQ491))</f>
        <v/>
      </c>
      <c r="AS491" s="52">
        <f>$BG$14*((AJ491)-$BD$5)/$BD$6+$BG$15*((AK491)-$BD$7)/$BD$8+$BG$16</f>
        <v/>
      </c>
      <c r="AT491" s="51">
        <f>1/(1+EXP(-AS491))</f>
        <v/>
      </c>
      <c r="AU491" s="52">
        <f>$BH$14*((AJ491)-$BD$5)/$BD$6+$BH$15*((AK491)-$BD$7)/$BD$8+$BH$16</f>
        <v/>
      </c>
      <c r="AV491" s="51">
        <f>1/(1+EXP(-AU491))</f>
        <v/>
      </c>
      <c r="AW491" s="52">
        <f>$BI$14*((AJ491)-$BD$5)/$BD$6+$BI$15*((AK491)-$BD$7)/$BD$8+$BI$16</f>
        <v/>
      </c>
      <c r="AX491" s="51">
        <f>1/(1+EXP(-AW491))</f>
        <v/>
      </c>
      <c r="AY491" s="52">
        <f>$BJ$14*((AJ491)-$BD$5)/$BD$6+$BJ$15*((AK491)-$BD$7)/$BD$8+$BJ$16</f>
        <v/>
      </c>
      <c r="AZ491" s="51">
        <f>1/(1+EXP(-AY491))</f>
        <v/>
      </c>
      <c r="BA491" s="52">
        <f>$BK$14*((AJ491)-$BD$5)/$BD$6+$BK$15*((AK491)-$BD$7)/$BD$8+$BK$16</f>
        <v/>
      </c>
      <c r="BB491" s="51">
        <f>1/(1+EXP(-BA491))</f>
        <v/>
      </c>
    </row>
    <row r="492" ht="15" customHeight="1" s="35">
      <c r="A492" s="48">
        <f>'4_Seq_Features'!A490</f>
        <v/>
      </c>
      <c r="B492" s="55">
        <f>'4_Seq_Features'!F490</f>
        <v/>
      </c>
      <c r="C492" s="48">
        <f>'4_Seq_Features'!E490</f>
        <v/>
      </c>
      <c r="D492" s="52">
        <f>$U$12*((B492)-$U$5)/$U$6+$U$13</f>
        <v/>
      </c>
      <c r="E492" s="51">
        <f>1/(1+EXP(-D492))</f>
        <v/>
      </c>
      <c r="F492" s="52">
        <f>$V$12*((B492)-$U$5)/$U$6+$V$13</f>
        <v/>
      </c>
      <c r="G492" s="51">
        <f>1/(1+EXP(-F492))</f>
        <v/>
      </c>
      <c r="H492" s="52">
        <f>$W$12*((B492)-$U$5)/$U$6+$W$13</f>
        <v/>
      </c>
      <c r="I492" s="51">
        <f>1/(1+EXP(-H492))</f>
        <v/>
      </c>
      <c r="J492" s="52">
        <f>$X$12*((B492)-$U$5)/$U$6+$X$13</f>
        <v/>
      </c>
      <c r="K492" s="51">
        <f>1/(1+EXP(-J492))</f>
        <v/>
      </c>
      <c r="L492" s="52">
        <f>$Y$12*((B492)-$U$5)/$U$6+$Y$13</f>
        <v/>
      </c>
      <c r="M492" s="51">
        <f>1/(1+EXP(-L492))</f>
        <v/>
      </c>
      <c r="N492" s="52">
        <f>$Z$12*((B492)-$U$5)/$U$6+$Z$13</f>
        <v/>
      </c>
      <c r="O492" s="51">
        <f>1/(1+EXP(-N492))</f>
        <v/>
      </c>
      <c r="P492" s="52">
        <f>$AA$12*((B492)-$U$5)/$U$6+$AA$13</f>
        <v/>
      </c>
      <c r="Q492" s="51">
        <f>1/(1+EXP(-P492))</f>
        <v/>
      </c>
      <c r="R492" s="52">
        <f>$AB$12*((B492)-$U$5)/$U$6+$AB$13</f>
        <v/>
      </c>
      <c r="S492" s="51">
        <f>1/(1+EXP(-R492))</f>
        <v/>
      </c>
      <c r="AI492" s="48">
        <f>'4_Seq_Features'!A490</f>
        <v/>
      </c>
      <c r="AJ492" s="55">
        <f>'4_Seq_Features'!G490</f>
        <v/>
      </c>
      <c r="AK492" s="55">
        <f>'4_Seq_Features'!H490</f>
        <v/>
      </c>
      <c r="AL492" s="48">
        <f>'4_Seq_Features'!E490</f>
        <v/>
      </c>
      <c r="AM492" s="52">
        <f>$BD$14*((AJ492)-$BD$5)/$BD$6+$BD$15*((AK492)-$BD$7)/$BD$8+$BD$16</f>
        <v/>
      </c>
      <c r="AN492" s="51">
        <f>1/(1+EXP(-AM492))</f>
        <v/>
      </c>
      <c r="AO492" s="52">
        <f>$BE$14*((AJ492)-$BD$5)/$BD$6+$BE$15*((AK492)-$BD$7)/$BD$8+$BE$16</f>
        <v/>
      </c>
      <c r="AP492" s="51">
        <f>1/(1+EXP(-AO492))</f>
        <v/>
      </c>
      <c r="AQ492" s="52">
        <f>$BF$14*((AJ492)-$BD$5)/$BD$6+$BF$15*((AK492)-$BD$7)/$BD$8+$BF$16</f>
        <v/>
      </c>
      <c r="AR492" s="51">
        <f>1/(1+EXP(-AQ492))</f>
        <v/>
      </c>
      <c r="AS492" s="52">
        <f>$BG$14*((AJ492)-$BD$5)/$BD$6+$BG$15*((AK492)-$BD$7)/$BD$8+$BG$16</f>
        <v/>
      </c>
      <c r="AT492" s="51">
        <f>1/(1+EXP(-AS492))</f>
        <v/>
      </c>
      <c r="AU492" s="52">
        <f>$BH$14*((AJ492)-$BD$5)/$BD$6+$BH$15*((AK492)-$BD$7)/$BD$8+$BH$16</f>
        <v/>
      </c>
      <c r="AV492" s="51">
        <f>1/(1+EXP(-AU492))</f>
        <v/>
      </c>
      <c r="AW492" s="52">
        <f>$BI$14*((AJ492)-$BD$5)/$BD$6+$BI$15*((AK492)-$BD$7)/$BD$8+$BI$16</f>
        <v/>
      </c>
      <c r="AX492" s="51">
        <f>1/(1+EXP(-AW492))</f>
        <v/>
      </c>
      <c r="AY492" s="52">
        <f>$BJ$14*((AJ492)-$BD$5)/$BD$6+$BJ$15*((AK492)-$BD$7)/$BD$8+$BJ$16</f>
        <v/>
      </c>
      <c r="AZ492" s="51">
        <f>1/(1+EXP(-AY492))</f>
        <v/>
      </c>
      <c r="BA492" s="52">
        <f>$BK$14*((AJ492)-$BD$5)/$BD$6+$BK$15*((AK492)-$BD$7)/$BD$8+$BK$16</f>
        <v/>
      </c>
      <c r="BB492" s="51">
        <f>1/(1+EXP(-BA492))</f>
        <v/>
      </c>
    </row>
    <row r="493" ht="15" customHeight="1" s="35">
      <c r="A493" s="48">
        <f>'4_Seq_Features'!A491</f>
        <v/>
      </c>
      <c r="B493" s="55">
        <f>'4_Seq_Features'!F491</f>
        <v/>
      </c>
      <c r="C493" s="48">
        <f>'4_Seq_Features'!E491</f>
        <v/>
      </c>
      <c r="D493" s="52">
        <f>$U$12*((B493)-$U$5)/$U$6+$U$13</f>
        <v/>
      </c>
      <c r="E493" s="51">
        <f>1/(1+EXP(-D493))</f>
        <v/>
      </c>
      <c r="F493" s="52">
        <f>$V$12*((B493)-$U$5)/$U$6+$V$13</f>
        <v/>
      </c>
      <c r="G493" s="51">
        <f>1/(1+EXP(-F493))</f>
        <v/>
      </c>
      <c r="H493" s="52">
        <f>$W$12*((B493)-$U$5)/$U$6+$W$13</f>
        <v/>
      </c>
      <c r="I493" s="51">
        <f>1/(1+EXP(-H493))</f>
        <v/>
      </c>
      <c r="J493" s="52">
        <f>$X$12*((B493)-$U$5)/$U$6+$X$13</f>
        <v/>
      </c>
      <c r="K493" s="51">
        <f>1/(1+EXP(-J493))</f>
        <v/>
      </c>
      <c r="L493" s="52">
        <f>$Y$12*((B493)-$U$5)/$U$6+$Y$13</f>
        <v/>
      </c>
      <c r="M493" s="51">
        <f>1/(1+EXP(-L493))</f>
        <v/>
      </c>
      <c r="N493" s="52">
        <f>$Z$12*((B493)-$U$5)/$U$6+$Z$13</f>
        <v/>
      </c>
      <c r="O493" s="51">
        <f>1/(1+EXP(-N493))</f>
        <v/>
      </c>
      <c r="P493" s="52">
        <f>$AA$12*((B493)-$U$5)/$U$6+$AA$13</f>
        <v/>
      </c>
      <c r="Q493" s="51">
        <f>1/(1+EXP(-P493))</f>
        <v/>
      </c>
      <c r="R493" s="52">
        <f>$AB$12*((B493)-$U$5)/$U$6+$AB$13</f>
        <v/>
      </c>
      <c r="S493" s="51">
        <f>1/(1+EXP(-R493))</f>
        <v/>
      </c>
      <c r="AI493" s="48">
        <f>'4_Seq_Features'!A491</f>
        <v/>
      </c>
      <c r="AJ493" s="55">
        <f>'4_Seq_Features'!G491</f>
        <v/>
      </c>
      <c r="AK493" s="55">
        <f>'4_Seq_Features'!H491</f>
        <v/>
      </c>
      <c r="AL493" s="48">
        <f>'4_Seq_Features'!E491</f>
        <v/>
      </c>
      <c r="AM493" s="52">
        <f>$BD$14*((AJ493)-$BD$5)/$BD$6+$BD$15*((AK493)-$BD$7)/$BD$8+$BD$16</f>
        <v/>
      </c>
      <c r="AN493" s="51">
        <f>1/(1+EXP(-AM493))</f>
        <v/>
      </c>
      <c r="AO493" s="52">
        <f>$BE$14*((AJ493)-$BD$5)/$BD$6+$BE$15*((AK493)-$BD$7)/$BD$8+$BE$16</f>
        <v/>
      </c>
      <c r="AP493" s="51">
        <f>1/(1+EXP(-AO493))</f>
        <v/>
      </c>
      <c r="AQ493" s="52">
        <f>$BF$14*((AJ493)-$BD$5)/$BD$6+$BF$15*((AK493)-$BD$7)/$BD$8+$BF$16</f>
        <v/>
      </c>
      <c r="AR493" s="51">
        <f>1/(1+EXP(-AQ493))</f>
        <v/>
      </c>
      <c r="AS493" s="52">
        <f>$BG$14*((AJ493)-$BD$5)/$BD$6+$BG$15*((AK493)-$BD$7)/$BD$8+$BG$16</f>
        <v/>
      </c>
      <c r="AT493" s="51">
        <f>1/(1+EXP(-AS493))</f>
        <v/>
      </c>
      <c r="AU493" s="52">
        <f>$BH$14*((AJ493)-$BD$5)/$BD$6+$BH$15*((AK493)-$BD$7)/$BD$8+$BH$16</f>
        <v/>
      </c>
      <c r="AV493" s="51">
        <f>1/(1+EXP(-AU493))</f>
        <v/>
      </c>
      <c r="AW493" s="52">
        <f>$BI$14*((AJ493)-$BD$5)/$BD$6+$BI$15*((AK493)-$BD$7)/$BD$8+$BI$16</f>
        <v/>
      </c>
      <c r="AX493" s="51">
        <f>1/(1+EXP(-AW493))</f>
        <v/>
      </c>
      <c r="AY493" s="52">
        <f>$BJ$14*((AJ493)-$BD$5)/$BD$6+$BJ$15*((AK493)-$BD$7)/$BD$8+$BJ$16</f>
        <v/>
      </c>
      <c r="AZ493" s="51">
        <f>1/(1+EXP(-AY493))</f>
        <v/>
      </c>
      <c r="BA493" s="52">
        <f>$BK$14*((AJ493)-$BD$5)/$BD$6+$BK$15*((AK493)-$BD$7)/$BD$8+$BK$16</f>
        <v/>
      </c>
      <c r="BB493" s="51">
        <f>1/(1+EXP(-BA493))</f>
        <v/>
      </c>
    </row>
    <row r="494" ht="15" customHeight="1" s="35">
      <c r="A494" s="48">
        <f>'4_Seq_Features'!A492</f>
        <v/>
      </c>
      <c r="B494" s="55">
        <f>'4_Seq_Features'!F492</f>
        <v/>
      </c>
      <c r="C494" s="48">
        <f>'4_Seq_Features'!E492</f>
        <v/>
      </c>
      <c r="D494" s="52">
        <f>$U$12*((B494)-$U$5)/$U$6+$U$13</f>
        <v/>
      </c>
      <c r="E494" s="51">
        <f>1/(1+EXP(-D494))</f>
        <v/>
      </c>
      <c r="F494" s="52">
        <f>$V$12*((B494)-$U$5)/$U$6+$V$13</f>
        <v/>
      </c>
      <c r="G494" s="51">
        <f>1/(1+EXP(-F494))</f>
        <v/>
      </c>
      <c r="H494" s="52">
        <f>$W$12*((B494)-$U$5)/$U$6+$W$13</f>
        <v/>
      </c>
      <c r="I494" s="51">
        <f>1/(1+EXP(-H494))</f>
        <v/>
      </c>
      <c r="J494" s="52">
        <f>$X$12*((B494)-$U$5)/$U$6+$X$13</f>
        <v/>
      </c>
      <c r="K494" s="51">
        <f>1/(1+EXP(-J494))</f>
        <v/>
      </c>
      <c r="L494" s="52">
        <f>$Y$12*((B494)-$U$5)/$U$6+$Y$13</f>
        <v/>
      </c>
      <c r="M494" s="51">
        <f>1/(1+EXP(-L494))</f>
        <v/>
      </c>
      <c r="N494" s="52">
        <f>$Z$12*((B494)-$U$5)/$U$6+$Z$13</f>
        <v/>
      </c>
      <c r="O494" s="51">
        <f>1/(1+EXP(-N494))</f>
        <v/>
      </c>
      <c r="P494" s="52">
        <f>$AA$12*((B494)-$U$5)/$U$6+$AA$13</f>
        <v/>
      </c>
      <c r="Q494" s="51">
        <f>1/(1+EXP(-P494))</f>
        <v/>
      </c>
      <c r="R494" s="52">
        <f>$AB$12*((B494)-$U$5)/$U$6+$AB$13</f>
        <v/>
      </c>
      <c r="S494" s="51">
        <f>1/(1+EXP(-R494))</f>
        <v/>
      </c>
      <c r="AI494" s="48">
        <f>'4_Seq_Features'!A492</f>
        <v/>
      </c>
      <c r="AJ494" s="55">
        <f>'4_Seq_Features'!G492</f>
        <v/>
      </c>
      <c r="AK494" s="55">
        <f>'4_Seq_Features'!H492</f>
        <v/>
      </c>
      <c r="AL494" s="48">
        <f>'4_Seq_Features'!E492</f>
        <v/>
      </c>
      <c r="AM494" s="52">
        <f>$BD$14*((AJ494)-$BD$5)/$BD$6+$BD$15*((AK494)-$BD$7)/$BD$8+$BD$16</f>
        <v/>
      </c>
      <c r="AN494" s="51">
        <f>1/(1+EXP(-AM494))</f>
        <v/>
      </c>
      <c r="AO494" s="52">
        <f>$BE$14*((AJ494)-$BD$5)/$BD$6+$BE$15*((AK494)-$BD$7)/$BD$8+$BE$16</f>
        <v/>
      </c>
      <c r="AP494" s="51">
        <f>1/(1+EXP(-AO494))</f>
        <v/>
      </c>
      <c r="AQ494" s="52">
        <f>$BF$14*((AJ494)-$BD$5)/$BD$6+$BF$15*((AK494)-$BD$7)/$BD$8+$BF$16</f>
        <v/>
      </c>
      <c r="AR494" s="51">
        <f>1/(1+EXP(-AQ494))</f>
        <v/>
      </c>
      <c r="AS494" s="52">
        <f>$BG$14*((AJ494)-$BD$5)/$BD$6+$BG$15*((AK494)-$BD$7)/$BD$8+$BG$16</f>
        <v/>
      </c>
      <c r="AT494" s="51">
        <f>1/(1+EXP(-AS494))</f>
        <v/>
      </c>
      <c r="AU494" s="52">
        <f>$BH$14*((AJ494)-$BD$5)/$BD$6+$BH$15*((AK494)-$BD$7)/$BD$8+$BH$16</f>
        <v/>
      </c>
      <c r="AV494" s="51">
        <f>1/(1+EXP(-AU494))</f>
        <v/>
      </c>
      <c r="AW494" s="52">
        <f>$BI$14*((AJ494)-$BD$5)/$BD$6+$BI$15*((AK494)-$BD$7)/$BD$8+$BI$16</f>
        <v/>
      </c>
      <c r="AX494" s="51">
        <f>1/(1+EXP(-AW494))</f>
        <v/>
      </c>
      <c r="AY494" s="52">
        <f>$BJ$14*((AJ494)-$BD$5)/$BD$6+$BJ$15*((AK494)-$BD$7)/$BD$8+$BJ$16</f>
        <v/>
      </c>
      <c r="AZ494" s="51">
        <f>1/(1+EXP(-AY494))</f>
        <v/>
      </c>
      <c r="BA494" s="52">
        <f>$BK$14*((AJ494)-$BD$5)/$BD$6+$BK$15*((AK494)-$BD$7)/$BD$8+$BK$16</f>
        <v/>
      </c>
      <c r="BB494" s="51">
        <f>1/(1+EXP(-BA494))</f>
        <v/>
      </c>
    </row>
    <row r="495" ht="15" customHeight="1" s="35">
      <c r="A495" s="48">
        <f>'4_Seq_Features'!A493</f>
        <v/>
      </c>
      <c r="B495" s="55">
        <f>'4_Seq_Features'!F493</f>
        <v/>
      </c>
      <c r="C495" s="48">
        <f>'4_Seq_Features'!E493</f>
        <v/>
      </c>
      <c r="D495" s="52">
        <f>$U$12*((B495)-$U$5)/$U$6+$U$13</f>
        <v/>
      </c>
      <c r="E495" s="51">
        <f>1/(1+EXP(-D495))</f>
        <v/>
      </c>
      <c r="F495" s="52">
        <f>$V$12*((B495)-$U$5)/$U$6+$V$13</f>
        <v/>
      </c>
      <c r="G495" s="51">
        <f>1/(1+EXP(-F495))</f>
        <v/>
      </c>
      <c r="H495" s="52">
        <f>$W$12*((B495)-$U$5)/$U$6+$W$13</f>
        <v/>
      </c>
      <c r="I495" s="51">
        <f>1/(1+EXP(-H495))</f>
        <v/>
      </c>
      <c r="J495" s="52">
        <f>$X$12*((B495)-$U$5)/$U$6+$X$13</f>
        <v/>
      </c>
      <c r="K495" s="51">
        <f>1/(1+EXP(-J495))</f>
        <v/>
      </c>
      <c r="L495" s="52">
        <f>$Y$12*((B495)-$U$5)/$U$6+$Y$13</f>
        <v/>
      </c>
      <c r="M495" s="51">
        <f>1/(1+EXP(-L495))</f>
        <v/>
      </c>
      <c r="N495" s="52">
        <f>$Z$12*((B495)-$U$5)/$U$6+$Z$13</f>
        <v/>
      </c>
      <c r="O495" s="51">
        <f>1/(1+EXP(-N495))</f>
        <v/>
      </c>
      <c r="P495" s="52">
        <f>$AA$12*((B495)-$U$5)/$U$6+$AA$13</f>
        <v/>
      </c>
      <c r="Q495" s="51">
        <f>1/(1+EXP(-P495))</f>
        <v/>
      </c>
      <c r="R495" s="52">
        <f>$AB$12*((B495)-$U$5)/$U$6+$AB$13</f>
        <v/>
      </c>
      <c r="S495" s="51">
        <f>1/(1+EXP(-R495))</f>
        <v/>
      </c>
      <c r="AI495" s="48">
        <f>'4_Seq_Features'!A493</f>
        <v/>
      </c>
      <c r="AJ495" s="55">
        <f>'4_Seq_Features'!G493</f>
        <v/>
      </c>
      <c r="AK495" s="55">
        <f>'4_Seq_Features'!H493</f>
        <v/>
      </c>
      <c r="AL495" s="48">
        <f>'4_Seq_Features'!E493</f>
        <v/>
      </c>
      <c r="AM495" s="52">
        <f>$BD$14*((AJ495)-$BD$5)/$BD$6+$BD$15*((AK495)-$BD$7)/$BD$8+$BD$16</f>
        <v/>
      </c>
      <c r="AN495" s="51">
        <f>1/(1+EXP(-AM495))</f>
        <v/>
      </c>
      <c r="AO495" s="52">
        <f>$BE$14*((AJ495)-$BD$5)/$BD$6+$BE$15*((AK495)-$BD$7)/$BD$8+$BE$16</f>
        <v/>
      </c>
      <c r="AP495" s="51">
        <f>1/(1+EXP(-AO495))</f>
        <v/>
      </c>
      <c r="AQ495" s="52">
        <f>$BF$14*((AJ495)-$BD$5)/$BD$6+$BF$15*((AK495)-$BD$7)/$BD$8+$BF$16</f>
        <v/>
      </c>
      <c r="AR495" s="51">
        <f>1/(1+EXP(-AQ495))</f>
        <v/>
      </c>
      <c r="AS495" s="52">
        <f>$BG$14*((AJ495)-$BD$5)/$BD$6+$BG$15*((AK495)-$BD$7)/$BD$8+$BG$16</f>
        <v/>
      </c>
      <c r="AT495" s="51">
        <f>1/(1+EXP(-AS495))</f>
        <v/>
      </c>
      <c r="AU495" s="52">
        <f>$BH$14*((AJ495)-$BD$5)/$BD$6+$BH$15*((AK495)-$BD$7)/$BD$8+$BH$16</f>
        <v/>
      </c>
      <c r="AV495" s="51">
        <f>1/(1+EXP(-AU495))</f>
        <v/>
      </c>
      <c r="AW495" s="52">
        <f>$BI$14*((AJ495)-$BD$5)/$BD$6+$BI$15*((AK495)-$BD$7)/$BD$8+$BI$16</f>
        <v/>
      </c>
      <c r="AX495" s="51">
        <f>1/(1+EXP(-AW495))</f>
        <v/>
      </c>
      <c r="AY495" s="52">
        <f>$BJ$14*((AJ495)-$BD$5)/$BD$6+$BJ$15*((AK495)-$BD$7)/$BD$8+$BJ$16</f>
        <v/>
      </c>
      <c r="AZ495" s="51">
        <f>1/(1+EXP(-AY495))</f>
        <v/>
      </c>
      <c r="BA495" s="52">
        <f>$BK$14*((AJ495)-$BD$5)/$BD$6+$BK$15*((AK495)-$BD$7)/$BD$8+$BK$16</f>
        <v/>
      </c>
      <c r="BB495" s="51">
        <f>1/(1+EXP(-BA495))</f>
        <v/>
      </c>
    </row>
    <row r="496" ht="15" customHeight="1" s="35">
      <c r="A496" s="48">
        <f>'4_Seq_Features'!A494</f>
        <v/>
      </c>
      <c r="B496" s="55">
        <f>'4_Seq_Features'!F494</f>
        <v/>
      </c>
      <c r="C496" s="48">
        <f>'4_Seq_Features'!E494</f>
        <v/>
      </c>
      <c r="D496" s="52">
        <f>$U$12*((B496)-$U$5)/$U$6+$U$13</f>
        <v/>
      </c>
      <c r="E496" s="51">
        <f>1/(1+EXP(-D496))</f>
        <v/>
      </c>
      <c r="F496" s="52">
        <f>$V$12*((B496)-$U$5)/$U$6+$V$13</f>
        <v/>
      </c>
      <c r="G496" s="51">
        <f>1/(1+EXP(-F496))</f>
        <v/>
      </c>
      <c r="H496" s="52">
        <f>$W$12*((B496)-$U$5)/$U$6+$W$13</f>
        <v/>
      </c>
      <c r="I496" s="51">
        <f>1/(1+EXP(-H496))</f>
        <v/>
      </c>
      <c r="J496" s="52">
        <f>$X$12*((B496)-$U$5)/$U$6+$X$13</f>
        <v/>
      </c>
      <c r="K496" s="51">
        <f>1/(1+EXP(-J496))</f>
        <v/>
      </c>
      <c r="L496" s="52">
        <f>$Y$12*((B496)-$U$5)/$U$6+$Y$13</f>
        <v/>
      </c>
      <c r="M496" s="51">
        <f>1/(1+EXP(-L496))</f>
        <v/>
      </c>
      <c r="N496" s="52">
        <f>$Z$12*((B496)-$U$5)/$U$6+$Z$13</f>
        <v/>
      </c>
      <c r="O496" s="51">
        <f>1/(1+EXP(-N496))</f>
        <v/>
      </c>
      <c r="P496" s="52">
        <f>$AA$12*((B496)-$U$5)/$U$6+$AA$13</f>
        <v/>
      </c>
      <c r="Q496" s="51">
        <f>1/(1+EXP(-P496))</f>
        <v/>
      </c>
      <c r="R496" s="52">
        <f>$AB$12*((B496)-$U$5)/$U$6+$AB$13</f>
        <v/>
      </c>
      <c r="S496" s="51">
        <f>1/(1+EXP(-R496))</f>
        <v/>
      </c>
      <c r="AI496" s="48">
        <f>'4_Seq_Features'!A494</f>
        <v/>
      </c>
      <c r="AJ496" s="55">
        <f>'4_Seq_Features'!G494</f>
        <v/>
      </c>
      <c r="AK496" s="55">
        <f>'4_Seq_Features'!H494</f>
        <v/>
      </c>
      <c r="AL496" s="48">
        <f>'4_Seq_Features'!E494</f>
        <v/>
      </c>
      <c r="AM496" s="52">
        <f>$BD$14*((AJ496)-$BD$5)/$BD$6+$BD$15*((AK496)-$BD$7)/$BD$8+$BD$16</f>
        <v/>
      </c>
      <c r="AN496" s="51">
        <f>1/(1+EXP(-AM496))</f>
        <v/>
      </c>
      <c r="AO496" s="52">
        <f>$BE$14*((AJ496)-$BD$5)/$BD$6+$BE$15*((AK496)-$BD$7)/$BD$8+$BE$16</f>
        <v/>
      </c>
      <c r="AP496" s="51">
        <f>1/(1+EXP(-AO496))</f>
        <v/>
      </c>
      <c r="AQ496" s="52">
        <f>$BF$14*((AJ496)-$BD$5)/$BD$6+$BF$15*((AK496)-$BD$7)/$BD$8+$BF$16</f>
        <v/>
      </c>
      <c r="AR496" s="51">
        <f>1/(1+EXP(-AQ496))</f>
        <v/>
      </c>
      <c r="AS496" s="52">
        <f>$BG$14*((AJ496)-$BD$5)/$BD$6+$BG$15*((AK496)-$BD$7)/$BD$8+$BG$16</f>
        <v/>
      </c>
      <c r="AT496" s="51">
        <f>1/(1+EXP(-AS496))</f>
        <v/>
      </c>
      <c r="AU496" s="52">
        <f>$BH$14*((AJ496)-$BD$5)/$BD$6+$BH$15*((AK496)-$BD$7)/$BD$8+$BH$16</f>
        <v/>
      </c>
      <c r="AV496" s="51">
        <f>1/(1+EXP(-AU496))</f>
        <v/>
      </c>
      <c r="AW496" s="52">
        <f>$BI$14*((AJ496)-$BD$5)/$BD$6+$BI$15*((AK496)-$BD$7)/$BD$8+$BI$16</f>
        <v/>
      </c>
      <c r="AX496" s="51">
        <f>1/(1+EXP(-AW496))</f>
        <v/>
      </c>
      <c r="AY496" s="52">
        <f>$BJ$14*((AJ496)-$BD$5)/$BD$6+$BJ$15*((AK496)-$BD$7)/$BD$8+$BJ$16</f>
        <v/>
      </c>
      <c r="AZ496" s="51">
        <f>1/(1+EXP(-AY496))</f>
        <v/>
      </c>
      <c r="BA496" s="52">
        <f>$BK$14*((AJ496)-$BD$5)/$BD$6+$BK$15*((AK496)-$BD$7)/$BD$8+$BK$16</f>
        <v/>
      </c>
      <c r="BB496" s="51">
        <f>1/(1+EXP(-BA496))</f>
        <v/>
      </c>
    </row>
    <row r="497" ht="15" customHeight="1" s="35">
      <c r="A497" s="48">
        <f>'4_Seq_Features'!A495</f>
        <v/>
      </c>
      <c r="B497" s="55">
        <f>'4_Seq_Features'!F495</f>
        <v/>
      </c>
      <c r="C497" s="48">
        <f>'4_Seq_Features'!E495</f>
        <v/>
      </c>
      <c r="D497" s="52">
        <f>$U$12*((B497)-$U$5)/$U$6+$U$13</f>
        <v/>
      </c>
      <c r="E497" s="51">
        <f>1/(1+EXP(-D497))</f>
        <v/>
      </c>
      <c r="F497" s="52">
        <f>$V$12*((B497)-$U$5)/$U$6+$V$13</f>
        <v/>
      </c>
      <c r="G497" s="51">
        <f>1/(1+EXP(-F497))</f>
        <v/>
      </c>
      <c r="H497" s="52">
        <f>$W$12*((B497)-$U$5)/$U$6+$W$13</f>
        <v/>
      </c>
      <c r="I497" s="51">
        <f>1/(1+EXP(-H497))</f>
        <v/>
      </c>
      <c r="J497" s="52">
        <f>$X$12*((B497)-$U$5)/$U$6+$X$13</f>
        <v/>
      </c>
      <c r="K497" s="51">
        <f>1/(1+EXP(-J497))</f>
        <v/>
      </c>
      <c r="L497" s="52">
        <f>$Y$12*((B497)-$U$5)/$U$6+$Y$13</f>
        <v/>
      </c>
      <c r="M497" s="51">
        <f>1/(1+EXP(-L497))</f>
        <v/>
      </c>
      <c r="N497" s="52">
        <f>$Z$12*((B497)-$U$5)/$U$6+$Z$13</f>
        <v/>
      </c>
      <c r="O497" s="51">
        <f>1/(1+EXP(-N497))</f>
        <v/>
      </c>
      <c r="P497" s="52">
        <f>$AA$12*((B497)-$U$5)/$U$6+$AA$13</f>
        <v/>
      </c>
      <c r="Q497" s="51">
        <f>1/(1+EXP(-P497))</f>
        <v/>
      </c>
      <c r="R497" s="52">
        <f>$AB$12*((B497)-$U$5)/$U$6+$AB$13</f>
        <v/>
      </c>
      <c r="S497" s="51">
        <f>1/(1+EXP(-R497))</f>
        <v/>
      </c>
      <c r="AI497" s="48">
        <f>'4_Seq_Features'!A495</f>
        <v/>
      </c>
      <c r="AJ497" s="55">
        <f>'4_Seq_Features'!G495</f>
        <v/>
      </c>
      <c r="AK497" s="55">
        <f>'4_Seq_Features'!H495</f>
        <v/>
      </c>
      <c r="AL497" s="48">
        <f>'4_Seq_Features'!E495</f>
        <v/>
      </c>
      <c r="AM497" s="52">
        <f>$BD$14*((AJ497)-$BD$5)/$BD$6+$BD$15*((AK497)-$BD$7)/$BD$8+$BD$16</f>
        <v/>
      </c>
      <c r="AN497" s="51">
        <f>1/(1+EXP(-AM497))</f>
        <v/>
      </c>
      <c r="AO497" s="52">
        <f>$BE$14*((AJ497)-$BD$5)/$BD$6+$BE$15*((AK497)-$BD$7)/$BD$8+$BE$16</f>
        <v/>
      </c>
      <c r="AP497" s="51">
        <f>1/(1+EXP(-AO497))</f>
        <v/>
      </c>
      <c r="AQ497" s="52">
        <f>$BF$14*((AJ497)-$BD$5)/$BD$6+$BF$15*((AK497)-$BD$7)/$BD$8+$BF$16</f>
        <v/>
      </c>
      <c r="AR497" s="51">
        <f>1/(1+EXP(-AQ497))</f>
        <v/>
      </c>
      <c r="AS497" s="52">
        <f>$BG$14*((AJ497)-$BD$5)/$BD$6+$BG$15*((AK497)-$BD$7)/$BD$8+$BG$16</f>
        <v/>
      </c>
      <c r="AT497" s="51">
        <f>1/(1+EXP(-AS497))</f>
        <v/>
      </c>
      <c r="AU497" s="52">
        <f>$BH$14*((AJ497)-$BD$5)/$BD$6+$BH$15*((AK497)-$BD$7)/$BD$8+$BH$16</f>
        <v/>
      </c>
      <c r="AV497" s="51">
        <f>1/(1+EXP(-AU497))</f>
        <v/>
      </c>
      <c r="AW497" s="52">
        <f>$BI$14*((AJ497)-$BD$5)/$BD$6+$BI$15*((AK497)-$BD$7)/$BD$8+$BI$16</f>
        <v/>
      </c>
      <c r="AX497" s="51">
        <f>1/(1+EXP(-AW497))</f>
        <v/>
      </c>
      <c r="AY497" s="52">
        <f>$BJ$14*((AJ497)-$BD$5)/$BD$6+$BJ$15*((AK497)-$BD$7)/$BD$8+$BJ$16</f>
        <v/>
      </c>
      <c r="AZ497" s="51">
        <f>1/(1+EXP(-AY497))</f>
        <v/>
      </c>
      <c r="BA497" s="52">
        <f>$BK$14*((AJ497)-$BD$5)/$BD$6+$BK$15*((AK497)-$BD$7)/$BD$8+$BK$16</f>
        <v/>
      </c>
      <c r="BB497" s="51">
        <f>1/(1+EXP(-BA497))</f>
        <v/>
      </c>
    </row>
    <row r="498" ht="15" customHeight="1" s="35">
      <c r="A498" s="48">
        <f>'4_Seq_Features'!A496</f>
        <v/>
      </c>
      <c r="B498" s="55">
        <f>'4_Seq_Features'!F496</f>
        <v/>
      </c>
      <c r="C498" s="48">
        <f>'4_Seq_Features'!E496</f>
        <v/>
      </c>
      <c r="D498" s="52">
        <f>$U$12*((B498)-$U$5)/$U$6+$U$13</f>
        <v/>
      </c>
      <c r="E498" s="51">
        <f>1/(1+EXP(-D498))</f>
        <v/>
      </c>
      <c r="F498" s="52">
        <f>$V$12*((B498)-$U$5)/$U$6+$V$13</f>
        <v/>
      </c>
      <c r="G498" s="51">
        <f>1/(1+EXP(-F498))</f>
        <v/>
      </c>
      <c r="H498" s="52">
        <f>$W$12*((B498)-$U$5)/$U$6+$W$13</f>
        <v/>
      </c>
      <c r="I498" s="51">
        <f>1/(1+EXP(-H498))</f>
        <v/>
      </c>
      <c r="J498" s="52">
        <f>$X$12*((B498)-$U$5)/$U$6+$X$13</f>
        <v/>
      </c>
      <c r="K498" s="51">
        <f>1/(1+EXP(-J498))</f>
        <v/>
      </c>
      <c r="L498" s="52">
        <f>$Y$12*((B498)-$U$5)/$U$6+$Y$13</f>
        <v/>
      </c>
      <c r="M498" s="51">
        <f>1/(1+EXP(-L498))</f>
        <v/>
      </c>
      <c r="N498" s="52">
        <f>$Z$12*((B498)-$U$5)/$U$6+$Z$13</f>
        <v/>
      </c>
      <c r="O498" s="51">
        <f>1/(1+EXP(-N498))</f>
        <v/>
      </c>
      <c r="P498" s="52">
        <f>$AA$12*((B498)-$U$5)/$U$6+$AA$13</f>
        <v/>
      </c>
      <c r="Q498" s="51">
        <f>1/(1+EXP(-P498))</f>
        <v/>
      </c>
      <c r="R498" s="52">
        <f>$AB$12*((B498)-$U$5)/$U$6+$AB$13</f>
        <v/>
      </c>
      <c r="S498" s="51">
        <f>1/(1+EXP(-R498))</f>
        <v/>
      </c>
      <c r="AI498" s="48">
        <f>'4_Seq_Features'!A496</f>
        <v/>
      </c>
      <c r="AJ498" s="55">
        <f>'4_Seq_Features'!G496</f>
        <v/>
      </c>
      <c r="AK498" s="55">
        <f>'4_Seq_Features'!H496</f>
        <v/>
      </c>
      <c r="AL498" s="48">
        <f>'4_Seq_Features'!E496</f>
        <v/>
      </c>
      <c r="AM498" s="52">
        <f>$BD$14*((AJ498)-$BD$5)/$BD$6+$BD$15*((AK498)-$BD$7)/$BD$8+$BD$16</f>
        <v/>
      </c>
      <c r="AN498" s="51">
        <f>1/(1+EXP(-AM498))</f>
        <v/>
      </c>
      <c r="AO498" s="52">
        <f>$BE$14*((AJ498)-$BD$5)/$BD$6+$BE$15*((AK498)-$BD$7)/$BD$8+$BE$16</f>
        <v/>
      </c>
      <c r="AP498" s="51">
        <f>1/(1+EXP(-AO498))</f>
        <v/>
      </c>
      <c r="AQ498" s="52">
        <f>$BF$14*((AJ498)-$BD$5)/$BD$6+$BF$15*((AK498)-$BD$7)/$BD$8+$BF$16</f>
        <v/>
      </c>
      <c r="AR498" s="51">
        <f>1/(1+EXP(-AQ498))</f>
        <v/>
      </c>
      <c r="AS498" s="52">
        <f>$BG$14*((AJ498)-$BD$5)/$BD$6+$BG$15*((AK498)-$BD$7)/$BD$8+$BG$16</f>
        <v/>
      </c>
      <c r="AT498" s="51">
        <f>1/(1+EXP(-AS498))</f>
        <v/>
      </c>
      <c r="AU498" s="52">
        <f>$BH$14*((AJ498)-$BD$5)/$BD$6+$BH$15*((AK498)-$BD$7)/$BD$8+$BH$16</f>
        <v/>
      </c>
      <c r="AV498" s="51">
        <f>1/(1+EXP(-AU498))</f>
        <v/>
      </c>
      <c r="AW498" s="52">
        <f>$BI$14*((AJ498)-$BD$5)/$BD$6+$BI$15*((AK498)-$BD$7)/$BD$8+$BI$16</f>
        <v/>
      </c>
      <c r="AX498" s="51">
        <f>1/(1+EXP(-AW498))</f>
        <v/>
      </c>
      <c r="AY498" s="52">
        <f>$BJ$14*((AJ498)-$BD$5)/$BD$6+$BJ$15*((AK498)-$BD$7)/$BD$8+$BJ$16</f>
        <v/>
      </c>
      <c r="AZ498" s="51">
        <f>1/(1+EXP(-AY498))</f>
        <v/>
      </c>
      <c r="BA498" s="52">
        <f>$BK$14*((AJ498)-$BD$5)/$BD$6+$BK$15*((AK498)-$BD$7)/$BD$8+$BK$16</f>
        <v/>
      </c>
      <c r="BB498" s="51">
        <f>1/(1+EXP(-BA498))</f>
        <v/>
      </c>
    </row>
    <row r="499" ht="15" customHeight="1" s="35">
      <c r="A499" s="48">
        <f>'4_Seq_Features'!A497</f>
        <v/>
      </c>
      <c r="B499" s="55">
        <f>'4_Seq_Features'!F497</f>
        <v/>
      </c>
      <c r="C499" s="48">
        <f>'4_Seq_Features'!E497</f>
        <v/>
      </c>
      <c r="D499" s="52">
        <f>$U$12*((B499)-$U$5)/$U$6+$U$13</f>
        <v/>
      </c>
      <c r="E499" s="51">
        <f>1/(1+EXP(-D499))</f>
        <v/>
      </c>
      <c r="F499" s="52">
        <f>$V$12*((B499)-$U$5)/$U$6+$V$13</f>
        <v/>
      </c>
      <c r="G499" s="51">
        <f>1/(1+EXP(-F499))</f>
        <v/>
      </c>
      <c r="H499" s="52">
        <f>$W$12*((B499)-$U$5)/$U$6+$W$13</f>
        <v/>
      </c>
      <c r="I499" s="51">
        <f>1/(1+EXP(-H499))</f>
        <v/>
      </c>
      <c r="J499" s="52">
        <f>$X$12*((B499)-$U$5)/$U$6+$X$13</f>
        <v/>
      </c>
      <c r="K499" s="51">
        <f>1/(1+EXP(-J499))</f>
        <v/>
      </c>
      <c r="L499" s="52">
        <f>$Y$12*((B499)-$U$5)/$U$6+$Y$13</f>
        <v/>
      </c>
      <c r="M499" s="51">
        <f>1/(1+EXP(-L499))</f>
        <v/>
      </c>
      <c r="N499" s="52">
        <f>$Z$12*((B499)-$U$5)/$U$6+$Z$13</f>
        <v/>
      </c>
      <c r="O499" s="51">
        <f>1/(1+EXP(-N499))</f>
        <v/>
      </c>
      <c r="P499" s="52">
        <f>$AA$12*((B499)-$U$5)/$U$6+$AA$13</f>
        <v/>
      </c>
      <c r="Q499" s="51">
        <f>1/(1+EXP(-P499))</f>
        <v/>
      </c>
      <c r="R499" s="52">
        <f>$AB$12*((B499)-$U$5)/$U$6+$AB$13</f>
        <v/>
      </c>
      <c r="S499" s="51">
        <f>1/(1+EXP(-R499))</f>
        <v/>
      </c>
      <c r="AI499" s="48">
        <f>'4_Seq_Features'!A497</f>
        <v/>
      </c>
      <c r="AJ499" s="55">
        <f>'4_Seq_Features'!G497</f>
        <v/>
      </c>
      <c r="AK499" s="55">
        <f>'4_Seq_Features'!H497</f>
        <v/>
      </c>
      <c r="AL499" s="48">
        <f>'4_Seq_Features'!E497</f>
        <v/>
      </c>
      <c r="AM499" s="52">
        <f>$BD$14*((AJ499)-$BD$5)/$BD$6+$BD$15*((AK499)-$BD$7)/$BD$8+$BD$16</f>
        <v/>
      </c>
      <c r="AN499" s="51">
        <f>1/(1+EXP(-AM499))</f>
        <v/>
      </c>
      <c r="AO499" s="52">
        <f>$BE$14*((AJ499)-$BD$5)/$BD$6+$BE$15*((AK499)-$BD$7)/$BD$8+$BE$16</f>
        <v/>
      </c>
      <c r="AP499" s="51">
        <f>1/(1+EXP(-AO499))</f>
        <v/>
      </c>
      <c r="AQ499" s="52">
        <f>$BF$14*((AJ499)-$BD$5)/$BD$6+$BF$15*((AK499)-$BD$7)/$BD$8+$BF$16</f>
        <v/>
      </c>
      <c r="AR499" s="51">
        <f>1/(1+EXP(-AQ499))</f>
        <v/>
      </c>
      <c r="AS499" s="52">
        <f>$BG$14*((AJ499)-$BD$5)/$BD$6+$BG$15*((AK499)-$BD$7)/$BD$8+$BG$16</f>
        <v/>
      </c>
      <c r="AT499" s="51">
        <f>1/(1+EXP(-AS499))</f>
        <v/>
      </c>
      <c r="AU499" s="52">
        <f>$BH$14*((AJ499)-$BD$5)/$BD$6+$BH$15*((AK499)-$BD$7)/$BD$8+$BH$16</f>
        <v/>
      </c>
      <c r="AV499" s="51">
        <f>1/(1+EXP(-AU499))</f>
        <v/>
      </c>
      <c r="AW499" s="52">
        <f>$BI$14*((AJ499)-$BD$5)/$BD$6+$BI$15*((AK499)-$BD$7)/$BD$8+$BI$16</f>
        <v/>
      </c>
      <c r="AX499" s="51">
        <f>1/(1+EXP(-AW499))</f>
        <v/>
      </c>
      <c r="AY499" s="52">
        <f>$BJ$14*((AJ499)-$BD$5)/$BD$6+$BJ$15*((AK499)-$BD$7)/$BD$8+$BJ$16</f>
        <v/>
      </c>
      <c r="AZ499" s="51">
        <f>1/(1+EXP(-AY499))</f>
        <v/>
      </c>
      <c r="BA499" s="52">
        <f>$BK$14*((AJ499)-$BD$5)/$BD$6+$BK$15*((AK499)-$BD$7)/$BD$8+$BK$16</f>
        <v/>
      </c>
      <c r="BB499" s="51">
        <f>1/(1+EXP(-BA499))</f>
        <v/>
      </c>
    </row>
    <row r="500" ht="15" customHeight="1" s="35">
      <c r="A500" s="48">
        <f>'4_Seq_Features'!A498</f>
        <v/>
      </c>
      <c r="B500" s="55">
        <f>'4_Seq_Features'!F498</f>
        <v/>
      </c>
      <c r="C500" s="48">
        <f>'4_Seq_Features'!E498</f>
        <v/>
      </c>
      <c r="D500" s="52">
        <f>$U$12*((B500)-$U$5)/$U$6+$U$13</f>
        <v/>
      </c>
      <c r="E500" s="51">
        <f>1/(1+EXP(-D500))</f>
        <v/>
      </c>
      <c r="F500" s="52">
        <f>$V$12*((B500)-$U$5)/$U$6+$V$13</f>
        <v/>
      </c>
      <c r="G500" s="51">
        <f>1/(1+EXP(-F500))</f>
        <v/>
      </c>
      <c r="H500" s="52">
        <f>$W$12*((B500)-$U$5)/$U$6+$W$13</f>
        <v/>
      </c>
      <c r="I500" s="51">
        <f>1/(1+EXP(-H500))</f>
        <v/>
      </c>
      <c r="J500" s="52">
        <f>$X$12*((B500)-$U$5)/$U$6+$X$13</f>
        <v/>
      </c>
      <c r="K500" s="51">
        <f>1/(1+EXP(-J500))</f>
        <v/>
      </c>
      <c r="L500" s="52">
        <f>$Y$12*((B500)-$U$5)/$U$6+$Y$13</f>
        <v/>
      </c>
      <c r="M500" s="51">
        <f>1/(1+EXP(-L500))</f>
        <v/>
      </c>
      <c r="N500" s="52">
        <f>$Z$12*((B500)-$U$5)/$U$6+$Z$13</f>
        <v/>
      </c>
      <c r="O500" s="51">
        <f>1/(1+EXP(-N500))</f>
        <v/>
      </c>
      <c r="P500" s="52">
        <f>$AA$12*((B500)-$U$5)/$U$6+$AA$13</f>
        <v/>
      </c>
      <c r="Q500" s="51">
        <f>1/(1+EXP(-P500))</f>
        <v/>
      </c>
      <c r="R500" s="52">
        <f>$AB$12*((B500)-$U$5)/$U$6+$AB$13</f>
        <v/>
      </c>
      <c r="S500" s="51">
        <f>1/(1+EXP(-R500))</f>
        <v/>
      </c>
      <c r="AI500" s="48">
        <f>'4_Seq_Features'!A498</f>
        <v/>
      </c>
      <c r="AJ500" s="55">
        <f>'4_Seq_Features'!G498</f>
        <v/>
      </c>
      <c r="AK500" s="55">
        <f>'4_Seq_Features'!H498</f>
        <v/>
      </c>
      <c r="AL500" s="48">
        <f>'4_Seq_Features'!E498</f>
        <v/>
      </c>
      <c r="AM500" s="52">
        <f>$BD$14*((AJ500)-$BD$5)/$BD$6+$BD$15*((AK500)-$BD$7)/$BD$8+$BD$16</f>
        <v/>
      </c>
      <c r="AN500" s="51">
        <f>1/(1+EXP(-AM500))</f>
        <v/>
      </c>
      <c r="AO500" s="52">
        <f>$BE$14*((AJ500)-$BD$5)/$BD$6+$BE$15*((AK500)-$BD$7)/$BD$8+$BE$16</f>
        <v/>
      </c>
      <c r="AP500" s="51">
        <f>1/(1+EXP(-AO500))</f>
        <v/>
      </c>
      <c r="AQ500" s="52">
        <f>$BF$14*((AJ500)-$BD$5)/$BD$6+$BF$15*((AK500)-$BD$7)/$BD$8+$BF$16</f>
        <v/>
      </c>
      <c r="AR500" s="51">
        <f>1/(1+EXP(-AQ500))</f>
        <v/>
      </c>
      <c r="AS500" s="52">
        <f>$BG$14*((AJ500)-$BD$5)/$BD$6+$BG$15*((AK500)-$BD$7)/$BD$8+$BG$16</f>
        <v/>
      </c>
      <c r="AT500" s="51">
        <f>1/(1+EXP(-AS500))</f>
        <v/>
      </c>
      <c r="AU500" s="52">
        <f>$BH$14*((AJ500)-$BD$5)/$BD$6+$BH$15*((AK500)-$BD$7)/$BD$8+$BH$16</f>
        <v/>
      </c>
      <c r="AV500" s="51">
        <f>1/(1+EXP(-AU500))</f>
        <v/>
      </c>
      <c r="AW500" s="52">
        <f>$BI$14*((AJ500)-$BD$5)/$BD$6+$BI$15*((AK500)-$BD$7)/$BD$8+$BI$16</f>
        <v/>
      </c>
      <c r="AX500" s="51">
        <f>1/(1+EXP(-AW500))</f>
        <v/>
      </c>
      <c r="AY500" s="52">
        <f>$BJ$14*((AJ500)-$BD$5)/$BD$6+$BJ$15*((AK500)-$BD$7)/$BD$8+$BJ$16</f>
        <v/>
      </c>
      <c r="AZ500" s="51">
        <f>1/(1+EXP(-AY500))</f>
        <v/>
      </c>
      <c r="BA500" s="52">
        <f>$BK$14*((AJ500)-$BD$5)/$BD$6+$BK$15*((AK500)-$BD$7)/$BD$8+$BK$16</f>
        <v/>
      </c>
      <c r="BB500" s="51">
        <f>1/(1+EXP(-BA500))</f>
        <v/>
      </c>
    </row>
    <row r="501" ht="15" customHeight="1" s="35">
      <c r="A501" s="48">
        <f>'4_Seq_Features'!A499</f>
        <v/>
      </c>
      <c r="B501" s="55">
        <f>'4_Seq_Features'!F499</f>
        <v/>
      </c>
      <c r="C501" s="48">
        <f>'4_Seq_Features'!E499</f>
        <v/>
      </c>
      <c r="D501" s="52">
        <f>$U$12*((B501)-$U$5)/$U$6+$U$13</f>
        <v/>
      </c>
      <c r="E501" s="51">
        <f>1/(1+EXP(-D501))</f>
        <v/>
      </c>
      <c r="F501" s="52">
        <f>$V$12*((B501)-$U$5)/$U$6+$V$13</f>
        <v/>
      </c>
      <c r="G501" s="51">
        <f>1/(1+EXP(-F501))</f>
        <v/>
      </c>
      <c r="H501" s="52">
        <f>$W$12*((B501)-$U$5)/$U$6+$W$13</f>
        <v/>
      </c>
      <c r="I501" s="51">
        <f>1/(1+EXP(-H501))</f>
        <v/>
      </c>
      <c r="J501" s="52">
        <f>$X$12*((B501)-$U$5)/$U$6+$X$13</f>
        <v/>
      </c>
      <c r="K501" s="51">
        <f>1/(1+EXP(-J501))</f>
        <v/>
      </c>
      <c r="L501" s="52">
        <f>$Y$12*((B501)-$U$5)/$U$6+$Y$13</f>
        <v/>
      </c>
      <c r="M501" s="51">
        <f>1/(1+EXP(-L501))</f>
        <v/>
      </c>
      <c r="N501" s="52">
        <f>$Z$12*((B501)-$U$5)/$U$6+$Z$13</f>
        <v/>
      </c>
      <c r="O501" s="51">
        <f>1/(1+EXP(-N501))</f>
        <v/>
      </c>
      <c r="P501" s="52">
        <f>$AA$12*((B501)-$U$5)/$U$6+$AA$13</f>
        <v/>
      </c>
      <c r="Q501" s="51">
        <f>1/(1+EXP(-P501))</f>
        <v/>
      </c>
      <c r="R501" s="52">
        <f>$AB$12*((B501)-$U$5)/$U$6+$AB$13</f>
        <v/>
      </c>
      <c r="S501" s="51">
        <f>1/(1+EXP(-R501))</f>
        <v/>
      </c>
      <c r="AI501" s="48">
        <f>'4_Seq_Features'!A499</f>
        <v/>
      </c>
      <c r="AJ501" s="55">
        <f>'4_Seq_Features'!G499</f>
        <v/>
      </c>
      <c r="AK501" s="55">
        <f>'4_Seq_Features'!H499</f>
        <v/>
      </c>
      <c r="AL501" s="48">
        <f>'4_Seq_Features'!E499</f>
        <v/>
      </c>
      <c r="AM501" s="52">
        <f>$BD$14*((AJ501)-$BD$5)/$BD$6+$BD$15*((AK501)-$BD$7)/$BD$8+$BD$16</f>
        <v/>
      </c>
      <c r="AN501" s="51">
        <f>1/(1+EXP(-AM501))</f>
        <v/>
      </c>
      <c r="AO501" s="52">
        <f>$BE$14*((AJ501)-$BD$5)/$BD$6+$BE$15*((AK501)-$BD$7)/$BD$8+$BE$16</f>
        <v/>
      </c>
      <c r="AP501" s="51">
        <f>1/(1+EXP(-AO501))</f>
        <v/>
      </c>
      <c r="AQ501" s="52">
        <f>$BF$14*((AJ501)-$BD$5)/$BD$6+$BF$15*((AK501)-$BD$7)/$BD$8+$BF$16</f>
        <v/>
      </c>
      <c r="AR501" s="51">
        <f>1/(1+EXP(-AQ501))</f>
        <v/>
      </c>
      <c r="AS501" s="52">
        <f>$BG$14*((AJ501)-$BD$5)/$BD$6+$BG$15*((AK501)-$BD$7)/$BD$8+$BG$16</f>
        <v/>
      </c>
      <c r="AT501" s="51">
        <f>1/(1+EXP(-AS501))</f>
        <v/>
      </c>
      <c r="AU501" s="52">
        <f>$BH$14*((AJ501)-$BD$5)/$BD$6+$BH$15*((AK501)-$BD$7)/$BD$8+$BH$16</f>
        <v/>
      </c>
      <c r="AV501" s="51">
        <f>1/(1+EXP(-AU501))</f>
        <v/>
      </c>
      <c r="AW501" s="52">
        <f>$BI$14*((AJ501)-$BD$5)/$BD$6+$BI$15*((AK501)-$BD$7)/$BD$8+$BI$16</f>
        <v/>
      </c>
      <c r="AX501" s="51">
        <f>1/(1+EXP(-AW501))</f>
        <v/>
      </c>
      <c r="AY501" s="52">
        <f>$BJ$14*((AJ501)-$BD$5)/$BD$6+$BJ$15*((AK501)-$BD$7)/$BD$8+$BJ$16</f>
        <v/>
      </c>
      <c r="AZ501" s="51">
        <f>1/(1+EXP(-AY501))</f>
        <v/>
      </c>
      <c r="BA501" s="52">
        <f>$BK$14*((AJ501)-$BD$5)/$BD$6+$BK$15*((AK501)-$BD$7)/$BD$8+$BK$16</f>
        <v/>
      </c>
      <c r="BB501" s="51">
        <f>1/(1+EXP(-BA501))</f>
        <v/>
      </c>
    </row>
    <row r="502" ht="15" customHeight="1" s="35">
      <c r="A502" s="48">
        <f>'4_Seq_Features'!A500</f>
        <v/>
      </c>
      <c r="B502" s="55">
        <f>'4_Seq_Features'!F500</f>
        <v/>
      </c>
      <c r="C502" s="48">
        <f>'4_Seq_Features'!E500</f>
        <v/>
      </c>
      <c r="D502" s="52">
        <f>$U$12*((B502)-$U$5)/$U$6+$U$13</f>
        <v/>
      </c>
      <c r="E502" s="51">
        <f>1/(1+EXP(-D502))</f>
        <v/>
      </c>
      <c r="F502" s="52">
        <f>$V$12*((B502)-$U$5)/$U$6+$V$13</f>
        <v/>
      </c>
      <c r="G502" s="51">
        <f>1/(1+EXP(-F502))</f>
        <v/>
      </c>
      <c r="H502" s="52">
        <f>$W$12*((B502)-$U$5)/$U$6+$W$13</f>
        <v/>
      </c>
      <c r="I502" s="51">
        <f>1/(1+EXP(-H502))</f>
        <v/>
      </c>
      <c r="J502" s="52">
        <f>$X$12*((B502)-$U$5)/$U$6+$X$13</f>
        <v/>
      </c>
      <c r="K502" s="51">
        <f>1/(1+EXP(-J502))</f>
        <v/>
      </c>
      <c r="L502" s="52">
        <f>$Y$12*((B502)-$U$5)/$U$6+$Y$13</f>
        <v/>
      </c>
      <c r="M502" s="51">
        <f>1/(1+EXP(-L502))</f>
        <v/>
      </c>
      <c r="N502" s="52">
        <f>$Z$12*((B502)-$U$5)/$U$6+$Z$13</f>
        <v/>
      </c>
      <c r="O502" s="51">
        <f>1/(1+EXP(-N502))</f>
        <v/>
      </c>
      <c r="P502" s="52">
        <f>$AA$12*((B502)-$U$5)/$U$6+$AA$13</f>
        <v/>
      </c>
      <c r="Q502" s="51">
        <f>1/(1+EXP(-P502))</f>
        <v/>
      </c>
      <c r="R502" s="52">
        <f>$AB$12*((B502)-$U$5)/$U$6+$AB$13</f>
        <v/>
      </c>
      <c r="S502" s="51">
        <f>1/(1+EXP(-R502))</f>
        <v/>
      </c>
      <c r="AI502" s="48">
        <f>'4_Seq_Features'!A500</f>
        <v/>
      </c>
      <c r="AJ502" s="55">
        <f>'4_Seq_Features'!G500</f>
        <v/>
      </c>
      <c r="AK502" s="55">
        <f>'4_Seq_Features'!H500</f>
        <v/>
      </c>
      <c r="AL502" s="48">
        <f>'4_Seq_Features'!E500</f>
        <v/>
      </c>
      <c r="AM502" s="52">
        <f>$BD$14*((AJ502)-$BD$5)/$BD$6+$BD$15*((AK502)-$BD$7)/$BD$8+$BD$16</f>
        <v/>
      </c>
      <c r="AN502" s="51">
        <f>1/(1+EXP(-AM502))</f>
        <v/>
      </c>
      <c r="AO502" s="52">
        <f>$BE$14*((AJ502)-$BD$5)/$BD$6+$BE$15*((AK502)-$BD$7)/$BD$8+$BE$16</f>
        <v/>
      </c>
      <c r="AP502" s="51">
        <f>1/(1+EXP(-AO502))</f>
        <v/>
      </c>
      <c r="AQ502" s="52">
        <f>$BF$14*((AJ502)-$BD$5)/$BD$6+$BF$15*((AK502)-$BD$7)/$BD$8+$BF$16</f>
        <v/>
      </c>
      <c r="AR502" s="51">
        <f>1/(1+EXP(-AQ502))</f>
        <v/>
      </c>
      <c r="AS502" s="52">
        <f>$BG$14*((AJ502)-$BD$5)/$BD$6+$BG$15*((AK502)-$BD$7)/$BD$8+$BG$16</f>
        <v/>
      </c>
      <c r="AT502" s="51">
        <f>1/(1+EXP(-AS502))</f>
        <v/>
      </c>
      <c r="AU502" s="52">
        <f>$BH$14*((AJ502)-$BD$5)/$BD$6+$BH$15*((AK502)-$BD$7)/$BD$8+$BH$16</f>
        <v/>
      </c>
      <c r="AV502" s="51">
        <f>1/(1+EXP(-AU502))</f>
        <v/>
      </c>
      <c r="AW502" s="52">
        <f>$BI$14*((AJ502)-$BD$5)/$BD$6+$BI$15*((AK502)-$BD$7)/$BD$8+$BI$16</f>
        <v/>
      </c>
      <c r="AX502" s="51">
        <f>1/(1+EXP(-AW502))</f>
        <v/>
      </c>
      <c r="AY502" s="52">
        <f>$BJ$14*((AJ502)-$BD$5)/$BD$6+$BJ$15*((AK502)-$BD$7)/$BD$8+$BJ$16</f>
        <v/>
      </c>
      <c r="AZ502" s="51">
        <f>1/(1+EXP(-AY502))</f>
        <v/>
      </c>
      <c r="BA502" s="52">
        <f>$BK$14*((AJ502)-$BD$5)/$BD$6+$BK$15*((AK502)-$BD$7)/$BD$8+$BK$16</f>
        <v/>
      </c>
      <c r="BB502" s="51">
        <f>1/(1+EXP(-BA502))</f>
        <v/>
      </c>
    </row>
    <row r="503" ht="15" customHeight="1" s="35">
      <c r="A503" s="48">
        <f>'4_Seq_Features'!A501</f>
        <v/>
      </c>
      <c r="B503" s="55">
        <f>'4_Seq_Features'!F501</f>
        <v/>
      </c>
      <c r="C503" s="48">
        <f>'4_Seq_Features'!E501</f>
        <v/>
      </c>
      <c r="D503" s="52">
        <f>$U$12*((B503)-$U$5)/$U$6+$U$13</f>
        <v/>
      </c>
      <c r="E503" s="51">
        <f>1/(1+EXP(-D503))</f>
        <v/>
      </c>
      <c r="F503" s="52">
        <f>$V$12*((B503)-$U$5)/$U$6+$V$13</f>
        <v/>
      </c>
      <c r="G503" s="51">
        <f>1/(1+EXP(-F503))</f>
        <v/>
      </c>
      <c r="H503" s="52">
        <f>$W$12*((B503)-$U$5)/$U$6+$W$13</f>
        <v/>
      </c>
      <c r="I503" s="51">
        <f>1/(1+EXP(-H503))</f>
        <v/>
      </c>
      <c r="J503" s="52">
        <f>$X$12*((B503)-$U$5)/$U$6+$X$13</f>
        <v/>
      </c>
      <c r="K503" s="51">
        <f>1/(1+EXP(-J503))</f>
        <v/>
      </c>
      <c r="L503" s="52">
        <f>$Y$12*((B503)-$U$5)/$U$6+$Y$13</f>
        <v/>
      </c>
      <c r="M503" s="51">
        <f>1/(1+EXP(-L503))</f>
        <v/>
      </c>
      <c r="N503" s="52">
        <f>$Z$12*((B503)-$U$5)/$U$6+$Z$13</f>
        <v/>
      </c>
      <c r="O503" s="51">
        <f>1/(1+EXP(-N503))</f>
        <v/>
      </c>
      <c r="P503" s="52">
        <f>$AA$12*((B503)-$U$5)/$U$6+$AA$13</f>
        <v/>
      </c>
      <c r="Q503" s="51">
        <f>1/(1+EXP(-P503))</f>
        <v/>
      </c>
      <c r="R503" s="52">
        <f>$AB$12*((B503)-$U$5)/$U$6+$AB$13</f>
        <v/>
      </c>
      <c r="S503" s="51">
        <f>1/(1+EXP(-R503))</f>
        <v/>
      </c>
      <c r="AI503" s="48">
        <f>'4_Seq_Features'!A501</f>
        <v/>
      </c>
      <c r="AJ503" s="55">
        <f>'4_Seq_Features'!G501</f>
        <v/>
      </c>
      <c r="AK503" s="55">
        <f>'4_Seq_Features'!H501</f>
        <v/>
      </c>
      <c r="AL503" s="48">
        <f>'4_Seq_Features'!E501</f>
        <v/>
      </c>
      <c r="AM503" s="52">
        <f>$BD$14*((AJ503)-$BD$5)/$BD$6+$BD$15*((AK503)-$BD$7)/$BD$8+$BD$16</f>
        <v/>
      </c>
      <c r="AN503" s="51">
        <f>1/(1+EXP(-AM503))</f>
        <v/>
      </c>
      <c r="AO503" s="52">
        <f>$BE$14*((AJ503)-$BD$5)/$BD$6+$BE$15*((AK503)-$BD$7)/$BD$8+$BE$16</f>
        <v/>
      </c>
      <c r="AP503" s="51">
        <f>1/(1+EXP(-AO503))</f>
        <v/>
      </c>
      <c r="AQ503" s="52">
        <f>$BF$14*((AJ503)-$BD$5)/$BD$6+$BF$15*((AK503)-$BD$7)/$BD$8+$BF$16</f>
        <v/>
      </c>
      <c r="AR503" s="51">
        <f>1/(1+EXP(-AQ503))</f>
        <v/>
      </c>
      <c r="AS503" s="52">
        <f>$BG$14*((AJ503)-$BD$5)/$BD$6+$BG$15*((AK503)-$BD$7)/$BD$8+$BG$16</f>
        <v/>
      </c>
      <c r="AT503" s="51">
        <f>1/(1+EXP(-AS503))</f>
        <v/>
      </c>
      <c r="AU503" s="52">
        <f>$BH$14*((AJ503)-$BD$5)/$BD$6+$BH$15*((AK503)-$BD$7)/$BD$8+$BH$16</f>
        <v/>
      </c>
      <c r="AV503" s="51">
        <f>1/(1+EXP(-AU503))</f>
        <v/>
      </c>
      <c r="AW503" s="52">
        <f>$BI$14*((AJ503)-$BD$5)/$BD$6+$BI$15*((AK503)-$BD$7)/$BD$8+$BI$16</f>
        <v/>
      </c>
      <c r="AX503" s="51">
        <f>1/(1+EXP(-AW503))</f>
        <v/>
      </c>
      <c r="AY503" s="52">
        <f>$BJ$14*((AJ503)-$BD$5)/$BD$6+$BJ$15*((AK503)-$BD$7)/$BD$8+$BJ$16</f>
        <v/>
      </c>
      <c r="AZ503" s="51">
        <f>1/(1+EXP(-AY503))</f>
        <v/>
      </c>
      <c r="BA503" s="52">
        <f>$BK$14*((AJ503)-$BD$5)/$BD$6+$BK$15*((AK503)-$BD$7)/$BD$8+$BK$16</f>
        <v/>
      </c>
      <c r="BB503" s="51">
        <f>1/(1+EXP(-BA503))</f>
        <v/>
      </c>
    </row>
    <row r="504" ht="15" customHeight="1" s="35">
      <c r="A504" s="48">
        <f>'4_Seq_Features'!A502</f>
        <v/>
      </c>
      <c r="B504" s="55">
        <f>'4_Seq_Features'!F502</f>
        <v/>
      </c>
      <c r="C504" s="48">
        <f>'4_Seq_Features'!E502</f>
        <v/>
      </c>
      <c r="D504" s="52">
        <f>$U$12*((B504)-$U$5)/$U$6+$U$13</f>
        <v/>
      </c>
      <c r="E504" s="51">
        <f>1/(1+EXP(-D504))</f>
        <v/>
      </c>
      <c r="F504" s="52">
        <f>$V$12*((B504)-$U$5)/$U$6+$V$13</f>
        <v/>
      </c>
      <c r="G504" s="51">
        <f>1/(1+EXP(-F504))</f>
        <v/>
      </c>
      <c r="H504" s="52">
        <f>$W$12*((B504)-$U$5)/$U$6+$W$13</f>
        <v/>
      </c>
      <c r="I504" s="51">
        <f>1/(1+EXP(-H504))</f>
        <v/>
      </c>
      <c r="J504" s="52">
        <f>$X$12*((B504)-$U$5)/$U$6+$X$13</f>
        <v/>
      </c>
      <c r="K504" s="51">
        <f>1/(1+EXP(-J504))</f>
        <v/>
      </c>
      <c r="L504" s="52">
        <f>$Y$12*((B504)-$U$5)/$U$6+$Y$13</f>
        <v/>
      </c>
      <c r="M504" s="51">
        <f>1/(1+EXP(-L504))</f>
        <v/>
      </c>
      <c r="N504" s="52">
        <f>$Z$12*((B504)-$U$5)/$U$6+$Z$13</f>
        <v/>
      </c>
      <c r="O504" s="51">
        <f>1/(1+EXP(-N504))</f>
        <v/>
      </c>
      <c r="P504" s="52">
        <f>$AA$12*((B504)-$U$5)/$U$6+$AA$13</f>
        <v/>
      </c>
      <c r="Q504" s="51">
        <f>1/(1+EXP(-P504))</f>
        <v/>
      </c>
      <c r="R504" s="52">
        <f>$AB$12*((B504)-$U$5)/$U$6+$AB$13</f>
        <v/>
      </c>
      <c r="S504" s="51">
        <f>1/(1+EXP(-R504))</f>
        <v/>
      </c>
      <c r="AI504" s="48">
        <f>'4_Seq_Features'!A502</f>
        <v/>
      </c>
      <c r="AJ504" s="55">
        <f>'4_Seq_Features'!G502</f>
        <v/>
      </c>
      <c r="AK504" s="55">
        <f>'4_Seq_Features'!H502</f>
        <v/>
      </c>
      <c r="AL504" s="48">
        <f>'4_Seq_Features'!E502</f>
        <v/>
      </c>
      <c r="AM504" s="52">
        <f>$BD$14*((AJ504)-$BD$5)/$BD$6+$BD$15*((AK504)-$BD$7)/$BD$8+$BD$16</f>
        <v/>
      </c>
      <c r="AN504" s="51">
        <f>1/(1+EXP(-AM504))</f>
        <v/>
      </c>
      <c r="AO504" s="52">
        <f>$BE$14*((AJ504)-$BD$5)/$BD$6+$BE$15*((AK504)-$BD$7)/$BD$8+$BE$16</f>
        <v/>
      </c>
      <c r="AP504" s="51">
        <f>1/(1+EXP(-AO504))</f>
        <v/>
      </c>
      <c r="AQ504" s="52">
        <f>$BF$14*((AJ504)-$BD$5)/$BD$6+$BF$15*((AK504)-$BD$7)/$BD$8+$BF$16</f>
        <v/>
      </c>
      <c r="AR504" s="51">
        <f>1/(1+EXP(-AQ504))</f>
        <v/>
      </c>
      <c r="AS504" s="52">
        <f>$BG$14*((AJ504)-$BD$5)/$BD$6+$BG$15*((AK504)-$BD$7)/$BD$8+$BG$16</f>
        <v/>
      </c>
      <c r="AT504" s="51">
        <f>1/(1+EXP(-AS504))</f>
        <v/>
      </c>
      <c r="AU504" s="52">
        <f>$BH$14*((AJ504)-$BD$5)/$BD$6+$BH$15*((AK504)-$BD$7)/$BD$8+$BH$16</f>
        <v/>
      </c>
      <c r="AV504" s="51">
        <f>1/(1+EXP(-AU504))</f>
        <v/>
      </c>
      <c r="AW504" s="52">
        <f>$BI$14*((AJ504)-$BD$5)/$BD$6+$BI$15*((AK504)-$BD$7)/$BD$8+$BI$16</f>
        <v/>
      </c>
      <c r="AX504" s="51">
        <f>1/(1+EXP(-AW504))</f>
        <v/>
      </c>
      <c r="AY504" s="52">
        <f>$BJ$14*((AJ504)-$BD$5)/$BD$6+$BJ$15*((AK504)-$BD$7)/$BD$8+$BJ$16</f>
        <v/>
      </c>
      <c r="AZ504" s="51">
        <f>1/(1+EXP(-AY504))</f>
        <v/>
      </c>
      <c r="BA504" s="52">
        <f>$BK$14*((AJ504)-$BD$5)/$BD$6+$BK$15*((AK504)-$BD$7)/$BD$8+$BK$16</f>
        <v/>
      </c>
      <c r="BB504" s="51">
        <f>1/(1+EXP(-BA504))</f>
        <v/>
      </c>
    </row>
    <row r="505" ht="15" customHeight="1" s="35">
      <c r="A505" s="48">
        <f>'4_Seq_Features'!A503</f>
        <v/>
      </c>
      <c r="B505" s="55">
        <f>'4_Seq_Features'!F503</f>
        <v/>
      </c>
      <c r="C505" s="48">
        <f>'4_Seq_Features'!E503</f>
        <v/>
      </c>
      <c r="D505" s="52">
        <f>$U$12*((B505)-$U$5)/$U$6+$U$13</f>
        <v/>
      </c>
      <c r="E505" s="51">
        <f>1/(1+EXP(-D505))</f>
        <v/>
      </c>
      <c r="F505" s="52">
        <f>$V$12*((B505)-$U$5)/$U$6+$V$13</f>
        <v/>
      </c>
      <c r="G505" s="51">
        <f>1/(1+EXP(-F505))</f>
        <v/>
      </c>
      <c r="H505" s="52">
        <f>$W$12*((B505)-$U$5)/$U$6+$W$13</f>
        <v/>
      </c>
      <c r="I505" s="51">
        <f>1/(1+EXP(-H505))</f>
        <v/>
      </c>
      <c r="J505" s="52">
        <f>$X$12*((B505)-$U$5)/$U$6+$X$13</f>
        <v/>
      </c>
      <c r="K505" s="51">
        <f>1/(1+EXP(-J505))</f>
        <v/>
      </c>
      <c r="L505" s="52">
        <f>$Y$12*((B505)-$U$5)/$U$6+$Y$13</f>
        <v/>
      </c>
      <c r="M505" s="51">
        <f>1/(1+EXP(-L505))</f>
        <v/>
      </c>
      <c r="N505" s="52">
        <f>$Z$12*((B505)-$U$5)/$U$6+$Z$13</f>
        <v/>
      </c>
      <c r="O505" s="51">
        <f>1/(1+EXP(-N505))</f>
        <v/>
      </c>
      <c r="P505" s="52">
        <f>$AA$12*((B505)-$U$5)/$U$6+$AA$13</f>
        <v/>
      </c>
      <c r="Q505" s="51">
        <f>1/(1+EXP(-P505))</f>
        <v/>
      </c>
      <c r="R505" s="52">
        <f>$AB$12*((B505)-$U$5)/$U$6+$AB$13</f>
        <v/>
      </c>
      <c r="S505" s="51">
        <f>1/(1+EXP(-R505))</f>
        <v/>
      </c>
      <c r="AI505" s="48">
        <f>'4_Seq_Features'!A503</f>
        <v/>
      </c>
      <c r="AJ505" s="55">
        <f>'4_Seq_Features'!G503</f>
        <v/>
      </c>
      <c r="AK505" s="55">
        <f>'4_Seq_Features'!H503</f>
        <v/>
      </c>
      <c r="AL505" s="48">
        <f>'4_Seq_Features'!E503</f>
        <v/>
      </c>
      <c r="AM505" s="52">
        <f>$BD$14*((AJ505)-$BD$5)/$BD$6+$BD$15*((AK505)-$BD$7)/$BD$8+$BD$16</f>
        <v/>
      </c>
      <c r="AN505" s="51">
        <f>1/(1+EXP(-AM505))</f>
        <v/>
      </c>
      <c r="AO505" s="52">
        <f>$BE$14*((AJ505)-$BD$5)/$BD$6+$BE$15*((AK505)-$BD$7)/$BD$8+$BE$16</f>
        <v/>
      </c>
      <c r="AP505" s="51">
        <f>1/(1+EXP(-AO505))</f>
        <v/>
      </c>
      <c r="AQ505" s="52">
        <f>$BF$14*((AJ505)-$BD$5)/$BD$6+$BF$15*((AK505)-$BD$7)/$BD$8+$BF$16</f>
        <v/>
      </c>
      <c r="AR505" s="51">
        <f>1/(1+EXP(-AQ505))</f>
        <v/>
      </c>
      <c r="AS505" s="52">
        <f>$BG$14*((AJ505)-$BD$5)/$BD$6+$BG$15*((AK505)-$BD$7)/$BD$8+$BG$16</f>
        <v/>
      </c>
      <c r="AT505" s="51">
        <f>1/(1+EXP(-AS505))</f>
        <v/>
      </c>
      <c r="AU505" s="52">
        <f>$BH$14*((AJ505)-$BD$5)/$BD$6+$BH$15*((AK505)-$BD$7)/$BD$8+$BH$16</f>
        <v/>
      </c>
      <c r="AV505" s="51">
        <f>1/(1+EXP(-AU505))</f>
        <v/>
      </c>
      <c r="AW505" s="52">
        <f>$BI$14*((AJ505)-$BD$5)/$BD$6+$BI$15*((AK505)-$BD$7)/$BD$8+$BI$16</f>
        <v/>
      </c>
      <c r="AX505" s="51">
        <f>1/(1+EXP(-AW505))</f>
        <v/>
      </c>
      <c r="AY505" s="52">
        <f>$BJ$14*((AJ505)-$BD$5)/$BD$6+$BJ$15*((AK505)-$BD$7)/$BD$8+$BJ$16</f>
        <v/>
      </c>
      <c r="AZ505" s="51">
        <f>1/(1+EXP(-AY505))</f>
        <v/>
      </c>
      <c r="BA505" s="52">
        <f>$BK$14*((AJ505)-$BD$5)/$BD$6+$BK$15*((AK505)-$BD$7)/$BD$8+$BK$16</f>
        <v/>
      </c>
      <c r="BB505" s="51">
        <f>1/(1+EXP(-BA505))</f>
        <v/>
      </c>
    </row>
    <row r="506" ht="15" customHeight="1" s="35">
      <c r="A506" s="48">
        <f>'4_Seq_Features'!A504</f>
        <v/>
      </c>
      <c r="B506" s="55">
        <f>'4_Seq_Features'!F504</f>
        <v/>
      </c>
      <c r="C506" s="48">
        <f>'4_Seq_Features'!E504</f>
        <v/>
      </c>
      <c r="D506" s="52">
        <f>$U$12*((B506)-$U$5)/$U$6+$U$13</f>
        <v/>
      </c>
      <c r="E506" s="51">
        <f>1/(1+EXP(-D506))</f>
        <v/>
      </c>
      <c r="F506" s="52">
        <f>$V$12*((B506)-$U$5)/$U$6+$V$13</f>
        <v/>
      </c>
      <c r="G506" s="51">
        <f>1/(1+EXP(-F506))</f>
        <v/>
      </c>
      <c r="H506" s="52">
        <f>$W$12*((B506)-$U$5)/$U$6+$W$13</f>
        <v/>
      </c>
      <c r="I506" s="51">
        <f>1/(1+EXP(-H506))</f>
        <v/>
      </c>
      <c r="J506" s="52">
        <f>$X$12*((B506)-$U$5)/$U$6+$X$13</f>
        <v/>
      </c>
      <c r="K506" s="51">
        <f>1/(1+EXP(-J506))</f>
        <v/>
      </c>
      <c r="L506" s="52">
        <f>$Y$12*((B506)-$U$5)/$U$6+$Y$13</f>
        <v/>
      </c>
      <c r="M506" s="51">
        <f>1/(1+EXP(-L506))</f>
        <v/>
      </c>
      <c r="N506" s="52">
        <f>$Z$12*((B506)-$U$5)/$U$6+$Z$13</f>
        <v/>
      </c>
      <c r="O506" s="51">
        <f>1/(1+EXP(-N506))</f>
        <v/>
      </c>
      <c r="P506" s="52">
        <f>$AA$12*((B506)-$U$5)/$U$6+$AA$13</f>
        <v/>
      </c>
      <c r="Q506" s="51">
        <f>1/(1+EXP(-P506))</f>
        <v/>
      </c>
      <c r="R506" s="52">
        <f>$AB$12*((B506)-$U$5)/$U$6+$AB$13</f>
        <v/>
      </c>
      <c r="S506" s="51">
        <f>1/(1+EXP(-R506))</f>
        <v/>
      </c>
      <c r="AI506" s="48">
        <f>'4_Seq_Features'!A504</f>
        <v/>
      </c>
      <c r="AJ506" s="55">
        <f>'4_Seq_Features'!G504</f>
        <v/>
      </c>
      <c r="AK506" s="55">
        <f>'4_Seq_Features'!H504</f>
        <v/>
      </c>
      <c r="AL506" s="48">
        <f>'4_Seq_Features'!E504</f>
        <v/>
      </c>
      <c r="AM506" s="52">
        <f>$BD$14*((AJ506)-$BD$5)/$BD$6+$BD$15*((AK506)-$BD$7)/$BD$8+$BD$16</f>
        <v/>
      </c>
      <c r="AN506" s="51">
        <f>1/(1+EXP(-AM506))</f>
        <v/>
      </c>
      <c r="AO506" s="52">
        <f>$BE$14*((AJ506)-$BD$5)/$BD$6+$BE$15*((AK506)-$BD$7)/$BD$8+$BE$16</f>
        <v/>
      </c>
      <c r="AP506" s="51">
        <f>1/(1+EXP(-AO506))</f>
        <v/>
      </c>
      <c r="AQ506" s="52">
        <f>$BF$14*((AJ506)-$BD$5)/$BD$6+$BF$15*((AK506)-$BD$7)/$BD$8+$BF$16</f>
        <v/>
      </c>
      <c r="AR506" s="51">
        <f>1/(1+EXP(-AQ506))</f>
        <v/>
      </c>
      <c r="AS506" s="52">
        <f>$BG$14*((AJ506)-$BD$5)/$BD$6+$BG$15*((AK506)-$BD$7)/$BD$8+$BG$16</f>
        <v/>
      </c>
      <c r="AT506" s="51">
        <f>1/(1+EXP(-AS506))</f>
        <v/>
      </c>
      <c r="AU506" s="52">
        <f>$BH$14*((AJ506)-$BD$5)/$BD$6+$BH$15*((AK506)-$BD$7)/$BD$8+$BH$16</f>
        <v/>
      </c>
      <c r="AV506" s="51">
        <f>1/(1+EXP(-AU506))</f>
        <v/>
      </c>
      <c r="AW506" s="52">
        <f>$BI$14*((AJ506)-$BD$5)/$BD$6+$BI$15*((AK506)-$BD$7)/$BD$8+$BI$16</f>
        <v/>
      </c>
      <c r="AX506" s="51">
        <f>1/(1+EXP(-AW506))</f>
        <v/>
      </c>
      <c r="AY506" s="52">
        <f>$BJ$14*((AJ506)-$BD$5)/$BD$6+$BJ$15*((AK506)-$BD$7)/$BD$8+$BJ$16</f>
        <v/>
      </c>
      <c r="AZ506" s="51">
        <f>1/(1+EXP(-AY506))</f>
        <v/>
      </c>
      <c r="BA506" s="52">
        <f>$BK$14*((AJ506)-$BD$5)/$BD$6+$BK$15*((AK506)-$BD$7)/$BD$8+$BK$16</f>
        <v/>
      </c>
      <c r="BB506" s="51">
        <f>1/(1+EXP(-BA506))</f>
        <v/>
      </c>
    </row>
    <row r="507" ht="15" customHeight="1" s="35">
      <c r="A507" s="48">
        <f>'4_Seq_Features'!A505</f>
        <v/>
      </c>
      <c r="B507" s="55">
        <f>'4_Seq_Features'!F505</f>
        <v/>
      </c>
      <c r="C507" s="48">
        <f>'4_Seq_Features'!E505</f>
        <v/>
      </c>
      <c r="D507" s="52">
        <f>$U$12*((B507)-$U$5)/$U$6+$U$13</f>
        <v/>
      </c>
      <c r="E507" s="51">
        <f>1/(1+EXP(-D507))</f>
        <v/>
      </c>
      <c r="F507" s="52">
        <f>$V$12*((B507)-$U$5)/$U$6+$V$13</f>
        <v/>
      </c>
      <c r="G507" s="51">
        <f>1/(1+EXP(-F507))</f>
        <v/>
      </c>
      <c r="H507" s="52">
        <f>$W$12*((B507)-$U$5)/$U$6+$W$13</f>
        <v/>
      </c>
      <c r="I507" s="51">
        <f>1/(1+EXP(-H507))</f>
        <v/>
      </c>
      <c r="J507" s="52">
        <f>$X$12*((B507)-$U$5)/$U$6+$X$13</f>
        <v/>
      </c>
      <c r="K507" s="51">
        <f>1/(1+EXP(-J507))</f>
        <v/>
      </c>
      <c r="L507" s="52">
        <f>$Y$12*((B507)-$U$5)/$U$6+$Y$13</f>
        <v/>
      </c>
      <c r="M507" s="51">
        <f>1/(1+EXP(-L507))</f>
        <v/>
      </c>
      <c r="N507" s="52">
        <f>$Z$12*((B507)-$U$5)/$U$6+$Z$13</f>
        <v/>
      </c>
      <c r="O507" s="51">
        <f>1/(1+EXP(-N507))</f>
        <v/>
      </c>
      <c r="P507" s="52">
        <f>$AA$12*((B507)-$U$5)/$U$6+$AA$13</f>
        <v/>
      </c>
      <c r="Q507" s="51">
        <f>1/(1+EXP(-P507))</f>
        <v/>
      </c>
      <c r="R507" s="52">
        <f>$AB$12*((B507)-$U$5)/$U$6+$AB$13</f>
        <v/>
      </c>
      <c r="S507" s="51">
        <f>1/(1+EXP(-R507))</f>
        <v/>
      </c>
      <c r="AI507" s="48">
        <f>'4_Seq_Features'!A505</f>
        <v/>
      </c>
      <c r="AJ507" s="55">
        <f>'4_Seq_Features'!G505</f>
        <v/>
      </c>
      <c r="AK507" s="55">
        <f>'4_Seq_Features'!H505</f>
        <v/>
      </c>
      <c r="AL507" s="48">
        <f>'4_Seq_Features'!E505</f>
        <v/>
      </c>
      <c r="AM507" s="52">
        <f>$BD$14*((AJ507)-$BD$5)/$BD$6+$BD$15*((AK507)-$BD$7)/$BD$8+$BD$16</f>
        <v/>
      </c>
      <c r="AN507" s="51">
        <f>1/(1+EXP(-AM507))</f>
        <v/>
      </c>
      <c r="AO507" s="52">
        <f>$BE$14*((AJ507)-$BD$5)/$BD$6+$BE$15*((AK507)-$BD$7)/$BD$8+$BE$16</f>
        <v/>
      </c>
      <c r="AP507" s="51">
        <f>1/(1+EXP(-AO507))</f>
        <v/>
      </c>
      <c r="AQ507" s="52">
        <f>$BF$14*((AJ507)-$BD$5)/$BD$6+$BF$15*((AK507)-$BD$7)/$BD$8+$BF$16</f>
        <v/>
      </c>
      <c r="AR507" s="51">
        <f>1/(1+EXP(-AQ507))</f>
        <v/>
      </c>
      <c r="AS507" s="52">
        <f>$BG$14*((AJ507)-$BD$5)/$BD$6+$BG$15*((AK507)-$BD$7)/$BD$8+$BG$16</f>
        <v/>
      </c>
      <c r="AT507" s="51">
        <f>1/(1+EXP(-AS507))</f>
        <v/>
      </c>
      <c r="AU507" s="52">
        <f>$BH$14*((AJ507)-$BD$5)/$BD$6+$BH$15*((AK507)-$BD$7)/$BD$8+$BH$16</f>
        <v/>
      </c>
      <c r="AV507" s="51">
        <f>1/(1+EXP(-AU507))</f>
        <v/>
      </c>
      <c r="AW507" s="52">
        <f>$BI$14*((AJ507)-$BD$5)/$BD$6+$BI$15*((AK507)-$BD$7)/$BD$8+$BI$16</f>
        <v/>
      </c>
      <c r="AX507" s="51">
        <f>1/(1+EXP(-AW507))</f>
        <v/>
      </c>
      <c r="AY507" s="52">
        <f>$BJ$14*((AJ507)-$BD$5)/$BD$6+$BJ$15*((AK507)-$BD$7)/$BD$8+$BJ$16</f>
        <v/>
      </c>
      <c r="AZ507" s="51">
        <f>1/(1+EXP(-AY507))</f>
        <v/>
      </c>
      <c r="BA507" s="52">
        <f>$BK$14*((AJ507)-$BD$5)/$BD$6+$BK$15*((AK507)-$BD$7)/$BD$8+$BK$16</f>
        <v/>
      </c>
      <c r="BB507" s="51">
        <f>1/(1+EXP(-BA507))</f>
        <v/>
      </c>
    </row>
    <row r="508" ht="15" customHeight="1" s="35">
      <c r="A508" s="48">
        <f>'4_Seq_Features'!A506</f>
        <v/>
      </c>
      <c r="B508" s="55">
        <f>'4_Seq_Features'!F506</f>
        <v/>
      </c>
      <c r="C508" s="48">
        <f>'4_Seq_Features'!E506</f>
        <v/>
      </c>
      <c r="D508" s="52">
        <f>$U$12*((B508)-$U$5)/$U$6+$U$13</f>
        <v/>
      </c>
      <c r="E508" s="51">
        <f>1/(1+EXP(-D508))</f>
        <v/>
      </c>
      <c r="F508" s="52">
        <f>$V$12*((B508)-$U$5)/$U$6+$V$13</f>
        <v/>
      </c>
      <c r="G508" s="51">
        <f>1/(1+EXP(-F508))</f>
        <v/>
      </c>
      <c r="H508" s="52">
        <f>$W$12*((B508)-$U$5)/$U$6+$W$13</f>
        <v/>
      </c>
      <c r="I508" s="51">
        <f>1/(1+EXP(-H508))</f>
        <v/>
      </c>
      <c r="J508" s="52">
        <f>$X$12*((B508)-$U$5)/$U$6+$X$13</f>
        <v/>
      </c>
      <c r="K508" s="51">
        <f>1/(1+EXP(-J508))</f>
        <v/>
      </c>
      <c r="L508" s="52">
        <f>$Y$12*((B508)-$U$5)/$U$6+$Y$13</f>
        <v/>
      </c>
      <c r="M508" s="51">
        <f>1/(1+EXP(-L508))</f>
        <v/>
      </c>
      <c r="N508" s="52">
        <f>$Z$12*((B508)-$U$5)/$U$6+$Z$13</f>
        <v/>
      </c>
      <c r="O508" s="51">
        <f>1/(1+EXP(-N508))</f>
        <v/>
      </c>
      <c r="P508" s="52">
        <f>$AA$12*((B508)-$U$5)/$U$6+$AA$13</f>
        <v/>
      </c>
      <c r="Q508" s="51">
        <f>1/(1+EXP(-P508))</f>
        <v/>
      </c>
      <c r="R508" s="52">
        <f>$AB$12*((B508)-$U$5)/$U$6+$AB$13</f>
        <v/>
      </c>
      <c r="S508" s="51">
        <f>1/(1+EXP(-R508))</f>
        <v/>
      </c>
      <c r="AI508" s="48">
        <f>'4_Seq_Features'!A506</f>
        <v/>
      </c>
      <c r="AJ508" s="55">
        <f>'4_Seq_Features'!G506</f>
        <v/>
      </c>
      <c r="AK508" s="55">
        <f>'4_Seq_Features'!H506</f>
        <v/>
      </c>
      <c r="AL508" s="48">
        <f>'4_Seq_Features'!E506</f>
        <v/>
      </c>
      <c r="AM508" s="52">
        <f>$BD$14*((AJ508)-$BD$5)/$BD$6+$BD$15*((AK508)-$BD$7)/$BD$8+$BD$16</f>
        <v/>
      </c>
      <c r="AN508" s="51">
        <f>1/(1+EXP(-AM508))</f>
        <v/>
      </c>
      <c r="AO508" s="52">
        <f>$BE$14*((AJ508)-$BD$5)/$BD$6+$BE$15*((AK508)-$BD$7)/$BD$8+$BE$16</f>
        <v/>
      </c>
      <c r="AP508" s="51">
        <f>1/(1+EXP(-AO508))</f>
        <v/>
      </c>
      <c r="AQ508" s="52">
        <f>$BF$14*((AJ508)-$BD$5)/$BD$6+$BF$15*((AK508)-$BD$7)/$BD$8+$BF$16</f>
        <v/>
      </c>
      <c r="AR508" s="51">
        <f>1/(1+EXP(-AQ508))</f>
        <v/>
      </c>
      <c r="AS508" s="52">
        <f>$BG$14*((AJ508)-$BD$5)/$BD$6+$BG$15*((AK508)-$BD$7)/$BD$8+$BG$16</f>
        <v/>
      </c>
      <c r="AT508" s="51">
        <f>1/(1+EXP(-AS508))</f>
        <v/>
      </c>
      <c r="AU508" s="52">
        <f>$BH$14*((AJ508)-$BD$5)/$BD$6+$BH$15*((AK508)-$BD$7)/$BD$8+$BH$16</f>
        <v/>
      </c>
      <c r="AV508" s="51">
        <f>1/(1+EXP(-AU508))</f>
        <v/>
      </c>
      <c r="AW508" s="52">
        <f>$BI$14*((AJ508)-$BD$5)/$BD$6+$BI$15*((AK508)-$BD$7)/$BD$8+$BI$16</f>
        <v/>
      </c>
      <c r="AX508" s="51">
        <f>1/(1+EXP(-AW508))</f>
        <v/>
      </c>
      <c r="AY508" s="52">
        <f>$BJ$14*((AJ508)-$BD$5)/$BD$6+$BJ$15*((AK508)-$BD$7)/$BD$8+$BJ$16</f>
        <v/>
      </c>
      <c r="AZ508" s="51">
        <f>1/(1+EXP(-AY508))</f>
        <v/>
      </c>
      <c r="BA508" s="52">
        <f>$BK$14*((AJ508)-$BD$5)/$BD$6+$BK$15*((AK508)-$BD$7)/$BD$8+$BK$16</f>
        <v/>
      </c>
      <c r="BB508" s="51">
        <f>1/(1+EXP(-BA508))</f>
        <v/>
      </c>
    </row>
    <row r="509" ht="15" customHeight="1" s="35">
      <c r="A509" s="48">
        <f>'4_Seq_Features'!A507</f>
        <v/>
      </c>
      <c r="B509" s="55">
        <f>'4_Seq_Features'!F507</f>
        <v/>
      </c>
      <c r="C509" s="48">
        <f>'4_Seq_Features'!E507</f>
        <v/>
      </c>
      <c r="D509" s="52">
        <f>$U$12*((B509)-$U$5)/$U$6+$U$13</f>
        <v/>
      </c>
      <c r="E509" s="51">
        <f>1/(1+EXP(-D509))</f>
        <v/>
      </c>
      <c r="F509" s="52">
        <f>$V$12*((B509)-$U$5)/$U$6+$V$13</f>
        <v/>
      </c>
      <c r="G509" s="51">
        <f>1/(1+EXP(-F509))</f>
        <v/>
      </c>
      <c r="H509" s="52">
        <f>$W$12*((B509)-$U$5)/$U$6+$W$13</f>
        <v/>
      </c>
      <c r="I509" s="51">
        <f>1/(1+EXP(-H509))</f>
        <v/>
      </c>
      <c r="J509" s="52">
        <f>$X$12*((B509)-$U$5)/$U$6+$X$13</f>
        <v/>
      </c>
      <c r="K509" s="51">
        <f>1/(1+EXP(-J509))</f>
        <v/>
      </c>
      <c r="L509" s="52">
        <f>$Y$12*((B509)-$U$5)/$U$6+$Y$13</f>
        <v/>
      </c>
      <c r="M509" s="51">
        <f>1/(1+EXP(-L509))</f>
        <v/>
      </c>
      <c r="N509" s="52">
        <f>$Z$12*((B509)-$U$5)/$U$6+$Z$13</f>
        <v/>
      </c>
      <c r="O509" s="51">
        <f>1/(1+EXP(-N509))</f>
        <v/>
      </c>
      <c r="P509" s="52">
        <f>$AA$12*((B509)-$U$5)/$U$6+$AA$13</f>
        <v/>
      </c>
      <c r="Q509" s="51">
        <f>1/(1+EXP(-P509))</f>
        <v/>
      </c>
      <c r="R509" s="52">
        <f>$AB$12*((B509)-$U$5)/$U$6+$AB$13</f>
        <v/>
      </c>
      <c r="S509" s="51">
        <f>1/(1+EXP(-R509))</f>
        <v/>
      </c>
      <c r="AI509" s="48">
        <f>'4_Seq_Features'!A507</f>
        <v/>
      </c>
      <c r="AJ509" s="55">
        <f>'4_Seq_Features'!G507</f>
        <v/>
      </c>
      <c r="AK509" s="55">
        <f>'4_Seq_Features'!H507</f>
        <v/>
      </c>
      <c r="AL509" s="48">
        <f>'4_Seq_Features'!E507</f>
        <v/>
      </c>
      <c r="AM509" s="52">
        <f>$BD$14*((AJ509)-$BD$5)/$BD$6+$BD$15*((AK509)-$BD$7)/$BD$8+$BD$16</f>
        <v/>
      </c>
      <c r="AN509" s="51">
        <f>1/(1+EXP(-AM509))</f>
        <v/>
      </c>
      <c r="AO509" s="52">
        <f>$BE$14*((AJ509)-$BD$5)/$BD$6+$BE$15*((AK509)-$BD$7)/$BD$8+$BE$16</f>
        <v/>
      </c>
      <c r="AP509" s="51">
        <f>1/(1+EXP(-AO509))</f>
        <v/>
      </c>
      <c r="AQ509" s="52">
        <f>$BF$14*((AJ509)-$BD$5)/$BD$6+$BF$15*((AK509)-$BD$7)/$BD$8+$BF$16</f>
        <v/>
      </c>
      <c r="AR509" s="51">
        <f>1/(1+EXP(-AQ509))</f>
        <v/>
      </c>
      <c r="AS509" s="52">
        <f>$BG$14*((AJ509)-$BD$5)/$BD$6+$BG$15*((AK509)-$BD$7)/$BD$8+$BG$16</f>
        <v/>
      </c>
      <c r="AT509" s="51">
        <f>1/(1+EXP(-AS509))</f>
        <v/>
      </c>
      <c r="AU509" s="52">
        <f>$BH$14*((AJ509)-$BD$5)/$BD$6+$BH$15*((AK509)-$BD$7)/$BD$8+$BH$16</f>
        <v/>
      </c>
      <c r="AV509" s="51">
        <f>1/(1+EXP(-AU509))</f>
        <v/>
      </c>
      <c r="AW509" s="52">
        <f>$BI$14*((AJ509)-$BD$5)/$BD$6+$BI$15*((AK509)-$BD$7)/$BD$8+$BI$16</f>
        <v/>
      </c>
      <c r="AX509" s="51">
        <f>1/(1+EXP(-AW509))</f>
        <v/>
      </c>
      <c r="AY509" s="52">
        <f>$BJ$14*((AJ509)-$BD$5)/$BD$6+$BJ$15*((AK509)-$BD$7)/$BD$8+$BJ$16</f>
        <v/>
      </c>
      <c r="AZ509" s="51">
        <f>1/(1+EXP(-AY509))</f>
        <v/>
      </c>
      <c r="BA509" s="52">
        <f>$BK$14*((AJ509)-$BD$5)/$BD$6+$BK$15*((AK509)-$BD$7)/$BD$8+$BK$16</f>
        <v/>
      </c>
      <c r="BB509" s="51">
        <f>1/(1+EXP(-BA509))</f>
        <v/>
      </c>
    </row>
    <row r="510" ht="15" customHeight="1" s="35">
      <c r="A510" s="48">
        <f>'4_Seq_Features'!A508</f>
        <v/>
      </c>
      <c r="B510" s="55">
        <f>'4_Seq_Features'!F508</f>
        <v/>
      </c>
      <c r="C510" s="48">
        <f>'4_Seq_Features'!E508</f>
        <v/>
      </c>
      <c r="D510" s="52">
        <f>$U$12*((B510)-$U$5)/$U$6+$U$13</f>
        <v/>
      </c>
      <c r="E510" s="51">
        <f>1/(1+EXP(-D510))</f>
        <v/>
      </c>
      <c r="F510" s="52">
        <f>$V$12*((B510)-$U$5)/$U$6+$V$13</f>
        <v/>
      </c>
      <c r="G510" s="51">
        <f>1/(1+EXP(-F510))</f>
        <v/>
      </c>
      <c r="H510" s="52">
        <f>$W$12*((B510)-$U$5)/$U$6+$W$13</f>
        <v/>
      </c>
      <c r="I510" s="51">
        <f>1/(1+EXP(-H510))</f>
        <v/>
      </c>
      <c r="J510" s="52">
        <f>$X$12*((B510)-$U$5)/$U$6+$X$13</f>
        <v/>
      </c>
      <c r="K510" s="51">
        <f>1/(1+EXP(-J510))</f>
        <v/>
      </c>
      <c r="L510" s="52">
        <f>$Y$12*((B510)-$U$5)/$U$6+$Y$13</f>
        <v/>
      </c>
      <c r="M510" s="51">
        <f>1/(1+EXP(-L510))</f>
        <v/>
      </c>
      <c r="N510" s="52">
        <f>$Z$12*((B510)-$U$5)/$U$6+$Z$13</f>
        <v/>
      </c>
      <c r="O510" s="51">
        <f>1/(1+EXP(-N510))</f>
        <v/>
      </c>
      <c r="P510" s="52">
        <f>$AA$12*((B510)-$U$5)/$U$6+$AA$13</f>
        <v/>
      </c>
      <c r="Q510" s="51">
        <f>1/(1+EXP(-P510))</f>
        <v/>
      </c>
      <c r="R510" s="52">
        <f>$AB$12*((B510)-$U$5)/$U$6+$AB$13</f>
        <v/>
      </c>
      <c r="S510" s="51">
        <f>1/(1+EXP(-R510))</f>
        <v/>
      </c>
      <c r="AI510" s="48">
        <f>'4_Seq_Features'!A508</f>
        <v/>
      </c>
      <c r="AJ510" s="55">
        <f>'4_Seq_Features'!G508</f>
        <v/>
      </c>
      <c r="AK510" s="55">
        <f>'4_Seq_Features'!H508</f>
        <v/>
      </c>
      <c r="AL510" s="48">
        <f>'4_Seq_Features'!E508</f>
        <v/>
      </c>
      <c r="AM510" s="52">
        <f>$BD$14*((AJ510)-$BD$5)/$BD$6+$BD$15*((AK510)-$BD$7)/$BD$8+$BD$16</f>
        <v/>
      </c>
      <c r="AN510" s="51">
        <f>1/(1+EXP(-AM510))</f>
        <v/>
      </c>
      <c r="AO510" s="52">
        <f>$BE$14*((AJ510)-$BD$5)/$BD$6+$BE$15*((AK510)-$BD$7)/$BD$8+$BE$16</f>
        <v/>
      </c>
      <c r="AP510" s="51">
        <f>1/(1+EXP(-AO510))</f>
        <v/>
      </c>
      <c r="AQ510" s="52">
        <f>$BF$14*((AJ510)-$BD$5)/$BD$6+$BF$15*((AK510)-$BD$7)/$BD$8+$BF$16</f>
        <v/>
      </c>
      <c r="AR510" s="51">
        <f>1/(1+EXP(-AQ510))</f>
        <v/>
      </c>
      <c r="AS510" s="52">
        <f>$BG$14*((AJ510)-$BD$5)/$BD$6+$BG$15*((AK510)-$BD$7)/$BD$8+$BG$16</f>
        <v/>
      </c>
      <c r="AT510" s="51">
        <f>1/(1+EXP(-AS510))</f>
        <v/>
      </c>
      <c r="AU510" s="52">
        <f>$BH$14*((AJ510)-$BD$5)/$BD$6+$BH$15*((AK510)-$BD$7)/$BD$8+$BH$16</f>
        <v/>
      </c>
      <c r="AV510" s="51">
        <f>1/(1+EXP(-AU510))</f>
        <v/>
      </c>
      <c r="AW510" s="52">
        <f>$BI$14*((AJ510)-$BD$5)/$BD$6+$BI$15*((AK510)-$BD$7)/$BD$8+$BI$16</f>
        <v/>
      </c>
      <c r="AX510" s="51">
        <f>1/(1+EXP(-AW510))</f>
        <v/>
      </c>
      <c r="AY510" s="52">
        <f>$BJ$14*((AJ510)-$BD$5)/$BD$6+$BJ$15*((AK510)-$BD$7)/$BD$8+$BJ$16</f>
        <v/>
      </c>
      <c r="AZ510" s="51">
        <f>1/(1+EXP(-AY510))</f>
        <v/>
      </c>
      <c r="BA510" s="52">
        <f>$BK$14*((AJ510)-$BD$5)/$BD$6+$BK$15*((AK510)-$BD$7)/$BD$8+$BK$16</f>
        <v/>
      </c>
      <c r="BB510" s="51">
        <f>1/(1+EXP(-BA510))</f>
        <v/>
      </c>
    </row>
    <row r="511" ht="15" customHeight="1" s="35">
      <c r="A511" s="48">
        <f>'4_Seq_Features'!A509</f>
        <v/>
      </c>
      <c r="B511" s="55">
        <f>'4_Seq_Features'!F509</f>
        <v/>
      </c>
      <c r="C511" s="48">
        <f>'4_Seq_Features'!E509</f>
        <v/>
      </c>
      <c r="D511" s="52">
        <f>$U$12*((B511)-$U$5)/$U$6+$U$13</f>
        <v/>
      </c>
      <c r="E511" s="51">
        <f>1/(1+EXP(-D511))</f>
        <v/>
      </c>
      <c r="F511" s="52">
        <f>$V$12*((B511)-$U$5)/$U$6+$V$13</f>
        <v/>
      </c>
      <c r="G511" s="51">
        <f>1/(1+EXP(-F511))</f>
        <v/>
      </c>
      <c r="H511" s="52">
        <f>$W$12*((B511)-$U$5)/$U$6+$W$13</f>
        <v/>
      </c>
      <c r="I511" s="51">
        <f>1/(1+EXP(-H511))</f>
        <v/>
      </c>
      <c r="J511" s="52">
        <f>$X$12*((B511)-$U$5)/$U$6+$X$13</f>
        <v/>
      </c>
      <c r="K511" s="51">
        <f>1/(1+EXP(-J511))</f>
        <v/>
      </c>
      <c r="L511" s="52">
        <f>$Y$12*((B511)-$U$5)/$U$6+$Y$13</f>
        <v/>
      </c>
      <c r="M511" s="51">
        <f>1/(1+EXP(-L511))</f>
        <v/>
      </c>
      <c r="N511" s="52">
        <f>$Z$12*((B511)-$U$5)/$U$6+$Z$13</f>
        <v/>
      </c>
      <c r="O511" s="51">
        <f>1/(1+EXP(-N511))</f>
        <v/>
      </c>
      <c r="P511" s="52">
        <f>$AA$12*((B511)-$U$5)/$U$6+$AA$13</f>
        <v/>
      </c>
      <c r="Q511" s="51">
        <f>1/(1+EXP(-P511))</f>
        <v/>
      </c>
      <c r="R511" s="52">
        <f>$AB$12*((B511)-$U$5)/$U$6+$AB$13</f>
        <v/>
      </c>
      <c r="S511" s="51">
        <f>1/(1+EXP(-R511))</f>
        <v/>
      </c>
      <c r="AI511" s="48">
        <f>'4_Seq_Features'!A509</f>
        <v/>
      </c>
      <c r="AJ511" s="55">
        <f>'4_Seq_Features'!G509</f>
        <v/>
      </c>
      <c r="AK511" s="55">
        <f>'4_Seq_Features'!H509</f>
        <v/>
      </c>
      <c r="AL511" s="48">
        <f>'4_Seq_Features'!E509</f>
        <v/>
      </c>
      <c r="AM511" s="52">
        <f>$BD$14*((AJ511)-$BD$5)/$BD$6+$BD$15*((AK511)-$BD$7)/$BD$8+$BD$16</f>
        <v/>
      </c>
      <c r="AN511" s="51">
        <f>1/(1+EXP(-AM511))</f>
        <v/>
      </c>
      <c r="AO511" s="52">
        <f>$BE$14*((AJ511)-$BD$5)/$BD$6+$BE$15*((AK511)-$BD$7)/$BD$8+$BE$16</f>
        <v/>
      </c>
      <c r="AP511" s="51">
        <f>1/(1+EXP(-AO511))</f>
        <v/>
      </c>
      <c r="AQ511" s="52">
        <f>$BF$14*((AJ511)-$BD$5)/$BD$6+$BF$15*((AK511)-$BD$7)/$BD$8+$BF$16</f>
        <v/>
      </c>
      <c r="AR511" s="51">
        <f>1/(1+EXP(-AQ511))</f>
        <v/>
      </c>
      <c r="AS511" s="52">
        <f>$BG$14*((AJ511)-$BD$5)/$BD$6+$BG$15*((AK511)-$BD$7)/$BD$8+$BG$16</f>
        <v/>
      </c>
      <c r="AT511" s="51">
        <f>1/(1+EXP(-AS511))</f>
        <v/>
      </c>
      <c r="AU511" s="52">
        <f>$BH$14*((AJ511)-$BD$5)/$BD$6+$BH$15*((AK511)-$BD$7)/$BD$8+$BH$16</f>
        <v/>
      </c>
      <c r="AV511" s="51">
        <f>1/(1+EXP(-AU511))</f>
        <v/>
      </c>
      <c r="AW511" s="52">
        <f>$BI$14*((AJ511)-$BD$5)/$BD$6+$BI$15*((AK511)-$BD$7)/$BD$8+$BI$16</f>
        <v/>
      </c>
      <c r="AX511" s="51">
        <f>1/(1+EXP(-AW511))</f>
        <v/>
      </c>
      <c r="AY511" s="52">
        <f>$BJ$14*((AJ511)-$BD$5)/$BD$6+$BJ$15*((AK511)-$BD$7)/$BD$8+$BJ$16</f>
        <v/>
      </c>
      <c r="AZ511" s="51">
        <f>1/(1+EXP(-AY511))</f>
        <v/>
      </c>
      <c r="BA511" s="52">
        <f>$BK$14*((AJ511)-$BD$5)/$BD$6+$BK$15*((AK511)-$BD$7)/$BD$8+$BK$16</f>
        <v/>
      </c>
      <c r="BB511" s="51">
        <f>1/(1+EXP(-BA511))</f>
        <v/>
      </c>
    </row>
    <row r="512" ht="15" customHeight="1" s="35">
      <c r="A512" s="48">
        <f>'4_Seq_Features'!A510</f>
        <v/>
      </c>
      <c r="B512" s="55">
        <f>'4_Seq_Features'!F510</f>
        <v/>
      </c>
      <c r="C512" s="48">
        <f>'4_Seq_Features'!E510</f>
        <v/>
      </c>
      <c r="D512" s="52">
        <f>$U$12*((B512)-$U$5)/$U$6+$U$13</f>
        <v/>
      </c>
      <c r="E512" s="51">
        <f>1/(1+EXP(-D512))</f>
        <v/>
      </c>
      <c r="F512" s="52">
        <f>$V$12*((B512)-$U$5)/$U$6+$V$13</f>
        <v/>
      </c>
      <c r="G512" s="51">
        <f>1/(1+EXP(-F512))</f>
        <v/>
      </c>
      <c r="H512" s="52">
        <f>$W$12*((B512)-$U$5)/$U$6+$W$13</f>
        <v/>
      </c>
      <c r="I512" s="51">
        <f>1/(1+EXP(-H512))</f>
        <v/>
      </c>
      <c r="J512" s="52">
        <f>$X$12*((B512)-$U$5)/$U$6+$X$13</f>
        <v/>
      </c>
      <c r="K512" s="51">
        <f>1/(1+EXP(-J512))</f>
        <v/>
      </c>
      <c r="L512" s="52">
        <f>$Y$12*((B512)-$U$5)/$U$6+$Y$13</f>
        <v/>
      </c>
      <c r="M512" s="51">
        <f>1/(1+EXP(-L512))</f>
        <v/>
      </c>
      <c r="N512" s="52">
        <f>$Z$12*((B512)-$U$5)/$U$6+$Z$13</f>
        <v/>
      </c>
      <c r="O512" s="51">
        <f>1/(1+EXP(-N512))</f>
        <v/>
      </c>
      <c r="P512" s="52">
        <f>$AA$12*((B512)-$U$5)/$U$6+$AA$13</f>
        <v/>
      </c>
      <c r="Q512" s="51">
        <f>1/(1+EXP(-P512))</f>
        <v/>
      </c>
      <c r="R512" s="52">
        <f>$AB$12*((B512)-$U$5)/$U$6+$AB$13</f>
        <v/>
      </c>
      <c r="S512" s="51">
        <f>1/(1+EXP(-R512))</f>
        <v/>
      </c>
      <c r="AI512" s="48">
        <f>'4_Seq_Features'!A510</f>
        <v/>
      </c>
      <c r="AJ512" s="55">
        <f>'4_Seq_Features'!G510</f>
        <v/>
      </c>
      <c r="AK512" s="55">
        <f>'4_Seq_Features'!H510</f>
        <v/>
      </c>
      <c r="AL512" s="48">
        <f>'4_Seq_Features'!E510</f>
        <v/>
      </c>
      <c r="AM512" s="52">
        <f>$BD$14*((AJ512)-$BD$5)/$BD$6+$BD$15*((AK512)-$BD$7)/$BD$8+$BD$16</f>
        <v/>
      </c>
      <c r="AN512" s="51">
        <f>1/(1+EXP(-AM512))</f>
        <v/>
      </c>
      <c r="AO512" s="52">
        <f>$BE$14*((AJ512)-$BD$5)/$BD$6+$BE$15*((AK512)-$BD$7)/$BD$8+$BE$16</f>
        <v/>
      </c>
      <c r="AP512" s="51">
        <f>1/(1+EXP(-AO512))</f>
        <v/>
      </c>
      <c r="AQ512" s="52">
        <f>$BF$14*((AJ512)-$BD$5)/$BD$6+$BF$15*((AK512)-$BD$7)/$BD$8+$BF$16</f>
        <v/>
      </c>
      <c r="AR512" s="51">
        <f>1/(1+EXP(-AQ512))</f>
        <v/>
      </c>
      <c r="AS512" s="52">
        <f>$BG$14*((AJ512)-$BD$5)/$BD$6+$BG$15*((AK512)-$BD$7)/$BD$8+$BG$16</f>
        <v/>
      </c>
      <c r="AT512" s="51">
        <f>1/(1+EXP(-AS512))</f>
        <v/>
      </c>
      <c r="AU512" s="52">
        <f>$BH$14*((AJ512)-$BD$5)/$BD$6+$BH$15*((AK512)-$BD$7)/$BD$8+$BH$16</f>
        <v/>
      </c>
      <c r="AV512" s="51">
        <f>1/(1+EXP(-AU512))</f>
        <v/>
      </c>
      <c r="AW512" s="52">
        <f>$BI$14*((AJ512)-$BD$5)/$BD$6+$BI$15*((AK512)-$BD$7)/$BD$8+$BI$16</f>
        <v/>
      </c>
      <c r="AX512" s="51">
        <f>1/(1+EXP(-AW512))</f>
        <v/>
      </c>
      <c r="AY512" s="52">
        <f>$BJ$14*((AJ512)-$BD$5)/$BD$6+$BJ$15*((AK512)-$BD$7)/$BD$8+$BJ$16</f>
        <v/>
      </c>
      <c r="AZ512" s="51">
        <f>1/(1+EXP(-AY512))</f>
        <v/>
      </c>
      <c r="BA512" s="52">
        <f>$BK$14*((AJ512)-$BD$5)/$BD$6+$BK$15*((AK512)-$BD$7)/$BD$8+$BK$16</f>
        <v/>
      </c>
      <c r="BB512" s="51">
        <f>1/(1+EXP(-BA512))</f>
        <v/>
      </c>
    </row>
    <row r="513" ht="15" customHeight="1" s="35">
      <c r="A513" s="48">
        <f>'4_Seq_Features'!A511</f>
        <v/>
      </c>
      <c r="B513" s="55">
        <f>'4_Seq_Features'!F511</f>
        <v/>
      </c>
      <c r="C513" s="48">
        <f>'4_Seq_Features'!E511</f>
        <v/>
      </c>
      <c r="D513" s="52">
        <f>$U$12*((B513)-$U$5)/$U$6+$U$13</f>
        <v/>
      </c>
      <c r="E513" s="51">
        <f>1/(1+EXP(-D513))</f>
        <v/>
      </c>
      <c r="F513" s="52">
        <f>$V$12*((B513)-$U$5)/$U$6+$V$13</f>
        <v/>
      </c>
      <c r="G513" s="51">
        <f>1/(1+EXP(-F513))</f>
        <v/>
      </c>
      <c r="H513" s="52">
        <f>$W$12*((B513)-$U$5)/$U$6+$W$13</f>
        <v/>
      </c>
      <c r="I513" s="51">
        <f>1/(1+EXP(-H513))</f>
        <v/>
      </c>
      <c r="J513" s="52">
        <f>$X$12*((B513)-$U$5)/$U$6+$X$13</f>
        <v/>
      </c>
      <c r="K513" s="51">
        <f>1/(1+EXP(-J513))</f>
        <v/>
      </c>
      <c r="L513" s="52">
        <f>$Y$12*((B513)-$U$5)/$U$6+$Y$13</f>
        <v/>
      </c>
      <c r="M513" s="51">
        <f>1/(1+EXP(-L513))</f>
        <v/>
      </c>
      <c r="N513" s="52">
        <f>$Z$12*((B513)-$U$5)/$U$6+$Z$13</f>
        <v/>
      </c>
      <c r="O513" s="51">
        <f>1/(1+EXP(-N513))</f>
        <v/>
      </c>
      <c r="P513" s="52">
        <f>$AA$12*((B513)-$U$5)/$U$6+$AA$13</f>
        <v/>
      </c>
      <c r="Q513" s="51">
        <f>1/(1+EXP(-P513))</f>
        <v/>
      </c>
      <c r="R513" s="52">
        <f>$AB$12*((B513)-$U$5)/$U$6+$AB$13</f>
        <v/>
      </c>
      <c r="S513" s="51">
        <f>1/(1+EXP(-R513))</f>
        <v/>
      </c>
      <c r="AI513" s="48">
        <f>'4_Seq_Features'!A511</f>
        <v/>
      </c>
      <c r="AJ513" s="55">
        <f>'4_Seq_Features'!G511</f>
        <v/>
      </c>
      <c r="AK513" s="55">
        <f>'4_Seq_Features'!H511</f>
        <v/>
      </c>
      <c r="AL513" s="48">
        <f>'4_Seq_Features'!E511</f>
        <v/>
      </c>
      <c r="AM513" s="52">
        <f>$BD$14*((AJ513)-$BD$5)/$BD$6+$BD$15*((AK513)-$BD$7)/$BD$8+$BD$16</f>
        <v/>
      </c>
      <c r="AN513" s="51">
        <f>1/(1+EXP(-AM513))</f>
        <v/>
      </c>
      <c r="AO513" s="52">
        <f>$BE$14*((AJ513)-$BD$5)/$BD$6+$BE$15*((AK513)-$BD$7)/$BD$8+$BE$16</f>
        <v/>
      </c>
      <c r="AP513" s="51">
        <f>1/(1+EXP(-AO513))</f>
        <v/>
      </c>
      <c r="AQ513" s="52">
        <f>$BF$14*((AJ513)-$BD$5)/$BD$6+$BF$15*((AK513)-$BD$7)/$BD$8+$BF$16</f>
        <v/>
      </c>
      <c r="AR513" s="51">
        <f>1/(1+EXP(-AQ513))</f>
        <v/>
      </c>
      <c r="AS513" s="52">
        <f>$BG$14*((AJ513)-$BD$5)/$BD$6+$BG$15*((AK513)-$BD$7)/$BD$8+$BG$16</f>
        <v/>
      </c>
      <c r="AT513" s="51">
        <f>1/(1+EXP(-AS513))</f>
        <v/>
      </c>
      <c r="AU513" s="52">
        <f>$BH$14*((AJ513)-$BD$5)/$BD$6+$BH$15*((AK513)-$BD$7)/$BD$8+$BH$16</f>
        <v/>
      </c>
      <c r="AV513" s="51">
        <f>1/(1+EXP(-AU513))</f>
        <v/>
      </c>
      <c r="AW513" s="52">
        <f>$BI$14*((AJ513)-$BD$5)/$BD$6+$BI$15*((AK513)-$BD$7)/$BD$8+$BI$16</f>
        <v/>
      </c>
      <c r="AX513" s="51">
        <f>1/(1+EXP(-AW513))</f>
        <v/>
      </c>
      <c r="AY513" s="52">
        <f>$BJ$14*((AJ513)-$BD$5)/$BD$6+$BJ$15*((AK513)-$BD$7)/$BD$8+$BJ$16</f>
        <v/>
      </c>
      <c r="AZ513" s="51">
        <f>1/(1+EXP(-AY513))</f>
        <v/>
      </c>
      <c r="BA513" s="52">
        <f>$BK$14*((AJ513)-$BD$5)/$BD$6+$BK$15*((AK513)-$BD$7)/$BD$8+$BK$16</f>
        <v/>
      </c>
      <c r="BB513" s="51">
        <f>1/(1+EXP(-BA513))</f>
        <v/>
      </c>
    </row>
    <row r="514" ht="15" customHeight="1" s="35">
      <c r="A514" s="48">
        <f>'4_Seq_Features'!A512</f>
        <v/>
      </c>
      <c r="B514" s="55">
        <f>'4_Seq_Features'!F512</f>
        <v/>
      </c>
      <c r="C514" s="48">
        <f>'4_Seq_Features'!E512</f>
        <v/>
      </c>
      <c r="D514" s="52">
        <f>$U$12*((B514)-$U$5)/$U$6+$U$13</f>
        <v/>
      </c>
      <c r="E514" s="51">
        <f>1/(1+EXP(-D514))</f>
        <v/>
      </c>
      <c r="F514" s="52">
        <f>$V$12*((B514)-$U$5)/$U$6+$V$13</f>
        <v/>
      </c>
      <c r="G514" s="51">
        <f>1/(1+EXP(-F514))</f>
        <v/>
      </c>
      <c r="H514" s="52">
        <f>$W$12*((B514)-$U$5)/$U$6+$W$13</f>
        <v/>
      </c>
      <c r="I514" s="51">
        <f>1/(1+EXP(-H514))</f>
        <v/>
      </c>
      <c r="J514" s="52">
        <f>$X$12*((B514)-$U$5)/$U$6+$X$13</f>
        <v/>
      </c>
      <c r="K514" s="51">
        <f>1/(1+EXP(-J514))</f>
        <v/>
      </c>
      <c r="L514" s="52">
        <f>$Y$12*((B514)-$U$5)/$U$6+$Y$13</f>
        <v/>
      </c>
      <c r="M514" s="51">
        <f>1/(1+EXP(-L514))</f>
        <v/>
      </c>
      <c r="N514" s="52">
        <f>$Z$12*((B514)-$U$5)/$U$6+$Z$13</f>
        <v/>
      </c>
      <c r="O514" s="51">
        <f>1/(1+EXP(-N514))</f>
        <v/>
      </c>
      <c r="P514" s="52">
        <f>$AA$12*((B514)-$U$5)/$U$6+$AA$13</f>
        <v/>
      </c>
      <c r="Q514" s="51">
        <f>1/(1+EXP(-P514))</f>
        <v/>
      </c>
      <c r="R514" s="52">
        <f>$AB$12*((B514)-$U$5)/$U$6+$AB$13</f>
        <v/>
      </c>
      <c r="S514" s="51">
        <f>1/(1+EXP(-R514))</f>
        <v/>
      </c>
      <c r="AI514" s="48">
        <f>'4_Seq_Features'!A512</f>
        <v/>
      </c>
      <c r="AJ514" s="55">
        <f>'4_Seq_Features'!G512</f>
        <v/>
      </c>
      <c r="AK514" s="55">
        <f>'4_Seq_Features'!H512</f>
        <v/>
      </c>
      <c r="AL514" s="48">
        <f>'4_Seq_Features'!E512</f>
        <v/>
      </c>
      <c r="AM514" s="52">
        <f>$BD$14*((AJ514)-$BD$5)/$BD$6+$BD$15*((AK514)-$BD$7)/$BD$8+$BD$16</f>
        <v/>
      </c>
      <c r="AN514" s="51">
        <f>1/(1+EXP(-AM514))</f>
        <v/>
      </c>
      <c r="AO514" s="52">
        <f>$BE$14*((AJ514)-$BD$5)/$BD$6+$BE$15*((AK514)-$BD$7)/$BD$8+$BE$16</f>
        <v/>
      </c>
      <c r="AP514" s="51">
        <f>1/(1+EXP(-AO514))</f>
        <v/>
      </c>
      <c r="AQ514" s="52">
        <f>$BF$14*((AJ514)-$BD$5)/$BD$6+$BF$15*((AK514)-$BD$7)/$BD$8+$BF$16</f>
        <v/>
      </c>
      <c r="AR514" s="51">
        <f>1/(1+EXP(-AQ514))</f>
        <v/>
      </c>
      <c r="AS514" s="52">
        <f>$BG$14*((AJ514)-$BD$5)/$BD$6+$BG$15*((AK514)-$BD$7)/$BD$8+$BG$16</f>
        <v/>
      </c>
      <c r="AT514" s="51">
        <f>1/(1+EXP(-AS514))</f>
        <v/>
      </c>
      <c r="AU514" s="52">
        <f>$BH$14*((AJ514)-$BD$5)/$BD$6+$BH$15*((AK514)-$BD$7)/$BD$8+$BH$16</f>
        <v/>
      </c>
      <c r="AV514" s="51">
        <f>1/(1+EXP(-AU514))</f>
        <v/>
      </c>
      <c r="AW514" s="52">
        <f>$BI$14*((AJ514)-$BD$5)/$BD$6+$BI$15*((AK514)-$BD$7)/$BD$8+$BI$16</f>
        <v/>
      </c>
      <c r="AX514" s="51">
        <f>1/(1+EXP(-AW514))</f>
        <v/>
      </c>
      <c r="AY514" s="52">
        <f>$BJ$14*((AJ514)-$BD$5)/$BD$6+$BJ$15*((AK514)-$BD$7)/$BD$8+$BJ$16</f>
        <v/>
      </c>
      <c r="AZ514" s="51">
        <f>1/(1+EXP(-AY514))</f>
        <v/>
      </c>
      <c r="BA514" s="52">
        <f>$BK$14*((AJ514)-$BD$5)/$BD$6+$BK$15*((AK514)-$BD$7)/$BD$8+$BK$16</f>
        <v/>
      </c>
      <c r="BB514" s="51">
        <f>1/(1+EXP(-BA514))</f>
        <v/>
      </c>
    </row>
    <row r="515" ht="15" customHeight="1" s="35">
      <c r="A515" s="48">
        <f>'4_Seq_Features'!A513</f>
        <v/>
      </c>
      <c r="B515" s="55">
        <f>'4_Seq_Features'!F513</f>
        <v/>
      </c>
      <c r="C515" s="48">
        <f>'4_Seq_Features'!E513</f>
        <v/>
      </c>
      <c r="D515" s="52">
        <f>$U$12*((B515)-$U$5)/$U$6+$U$13</f>
        <v/>
      </c>
      <c r="E515" s="51">
        <f>1/(1+EXP(-D515))</f>
        <v/>
      </c>
      <c r="F515" s="52">
        <f>$V$12*((B515)-$U$5)/$U$6+$V$13</f>
        <v/>
      </c>
      <c r="G515" s="51">
        <f>1/(1+EXP(-F515))</f>
        <v/>
      </c>
      <c r="H515" s="52">
        <f>$W$12*((B515)-$U$5)/$U$6+$W$13</f>
        <v/>
      </c>
      <c r="I515" s="51">
        <f>1/(1+EXP(-H515))</f>
        <v/>
      </c>
      <c r="J515" s="52">
        <f>$X$12*((B515)-$U$5)/$U$6+$X$13</f>
        <v/>
      </c>
      <c r="K515" s="51">
        <f>1/(1+EXP(-J515))</f>
        <v/>
      </c>
      <c r="L515" s="52">
        <f>$Y$12*((B515)-$U$5)/$U$6+$Y$13</f>
        <v/>
      </c>
      <c r="M515" s="51">
        <f>1/(1+EXP(-L515))</f>
        <v/>
      </c>
      <c r="N515" s="52">
        <f>$Z$12*((B515)-$U$5)/$U$6+$Z$13</f>
        <v/>
      </c>
      <c r="O515" s="51">
        <f>1/(1+EXP(-N515))</f>
        <v/>
      </c>
      <c r="P515" s="52">
        <f>$AA$12*((B515)-$U$5)/$U$6+$AA$13</f>
        <v/>
      </c>
      <c r="Q515" s="51">
        <f>1/(1+EXP(-P515))</f>
        <v/>
      </c>
      <c r="R515" s="52">
        <f>$AB$12*((B515)-$U$5)/$U$6+$AB$13</f>
        <v/>
      </c>
      <c r="S515" s="51">
        <f>1/(1+EXP(-R515))</f>
        <v/>
      </c>
      <c r="AI515" s="48">
        <f>'4_Seq_Features'!A513</f>
        <v/>
      </c>
      <c r="AJ515" s="55">
        <f>'4_Seq_Features'!G513</f>
        <v/>
      </c>
      <c r="AK515" s="55">
        <f>'4_Seq_Features'!H513</f>
        <v/>
      </c>
      <c r="AL515" s="48">
        <f>'4_Seq_Features'!E513</f>
        <v/>
      </c>
      <c r="AM515" s="52">
        <f>$BD$14*((AJ515)-$BD$5)/$BD$6+$BD$15*((AK515)-$BD$7)/$BD$8+$BD$16</f>
        <v/>
      </c>
      <c r="AN515" s="51">
        <f>1/(1+EXP(-AM515))</f>
        <v/>
      </c>
      <c r="AO515" s="52">
        <f>$BE$14*((AJ515)-$BD$5)/$BD$6+$BE$15*((AK515)-$BD$7)/$BD$8+$BE$16</f>
        <v/>
      </c>
      <c r="AP515" s="51">
        <f>1/(1+EXP(-AO515))</f>
        <v/>
      </c>
      <c r="AQ515" s="52">
        <f>$BF$14*((AJ515)-$BD$5)/$BD$6+$BF$15*((AK515)-$BD$7)/$BD$8+$BF$16</f>
        <v/>
      </c>
      <c r="AR515" s="51">
        <f>1/(1+EXP(-AQ515))</f>
        <v/>
      </c>
      <c r="AS515" s="52">
        <f>$BG$14*((AJ515)-$BD$5)/$BD$6+$BG$15*((AK515)-$BD$7)/$BD$8+$BG$16</f>
        <v/>
      </c>
      <c r="AT515" s="51">
        <f>1/(1+EXP(-AS515))</f>
        <v/>
      </c>
      <c r="AU515" s="52">
        <f>$BH$14*((AJ515)-$BD$5)/$BD$6+$BH$15*((AK515)-$BD$7)/$BD$8+$BH$16</f>
        <v/>
      </c>
      <c r="AV515" s="51">
        <f>1/(1+EXP(-AU515))</f>
        <v/>
      </c>
      <c r="AW515" s="52">
        <f>$BI$14*((AJ515)-$BD$5)/$BD$6+$BI$15*((AK515)-$BD$7)/$BD$8+$BI$16</f>
        <v/>
      </c>
      <c r="AX515" s="51">
        <f>1/(1+EXP(-AW515))</f>
        <v/>
      </c>
      <c r="AY515" s="52">
        <f>$BJ$14*((AJ515)-$BD$5)/$BD$6+$BJ$15*((AK515)-$BD$7)/$BD$8+$BJ$16</f>
        <v/>
      </c>
      <c r="AZ515" s="51">
        <f>1/(1+EXP(-AY515))</f>
        <v/>
      </c>
      <c r="BA515" s="52">
        <f>$BK$14*((AJ515)-$BD$5)/$BD$6+$BK$15*((AK515)-$BD$7)/$BD$8+$BK$16</f>
        <v/>
      </c>
      <c r="BB515" s="51">
        <f>1/(1+EXP(-BA515))</f>
        <v/>
      </c>
    </row>
    <row r="516" ht="15" customHeight="1" s="35">
      <c r="A516" s="48">
        <f>'4_Seq_Features'!A514</f>
        <v/>
      </c>
      <c r="B516" s="55">
        <f>'4_Seq_Features'!F514</f>
        <v/>
      </c>
      <c r="C516" s="48">
        <f>'4_Seq_Features'!E514</f>
        <v/>
      </c>
      <c r="D516" s="52">
        <f>$U$12*((B516)-$U$5)/$U$6+$U$13</f>
        <v/>
      </c>
      <c r="E516" s="51">
        <f>1/(1+EXP(-D516))</f>
        <v/>
      </c>
      <c r="F516" s="52">
        <f>$V$12*((B516)-$U$5)/$U$6+$V$13</f>
        <v/>
      </c>
      <c r="G516" s="51">
        <f>1/(1+EXP(-F516))</f>
        <v/>
      </c>
      <c r="H516" s="52">
        <f>$W$12*((B516)-$U$5)/$U$6+$W$13</f>
        <v/>
      </c>
      <c r="I516" s="51">
        <f>1/(1+EXP(-H516))</f>
        <v/>
      </c>
      <c r="J516" s="52">
        <f>$X$12*((B516)-$U$5)/$U$6+$X$13</f>
        <v/>
      </c>
      <c r="K516" s="51">
        <f>1/(1+EXP(-J516))</f>
        <v/>
      </c>
      <c r="L516" s="52">
        <f>$Y$12*((B516)-$U$5)/$U$6+$Y$13</f>
        <v/>
      </c>
      <c r="M516" s="51">
        <f>1/(1+EXP(-L516))</f>
        <v/>
      </c>
      <c r="N516" s="52">
        <f>$Z$12*((B516)-$U$5)/$U$6+$Z$13</f>
        <v/>
      </c>
      <c r="O516" s="51">
        <f>1/(1+EXP(-N516))</f>
        <v/>
      </c>
      <c r="P516" s="52">
        <f>$AA$12*((B516)-$U$5)/$U$6+$AA$13</f>
        <v/>
      </c>
      <c r="Q516" s="51">
        <f>1/(1+EXP(-P516))</f>
        <v/>
      </c>
      <c r="R516" s="52">
        <f>$AB$12*((B516)-$U$5)/$U$6+$AB$13</f>
        <v/>
      </c>
      <c r="S516" s="51">
        <f>1/(1+EXP(-R516))</f>
        <v/>
      </c>
      <c r="AI516" s="48">
        <f>'4_Seq_Features'!A514</f>
        <v/>
      </c>
      <c r="AJ516" s="55">
        <f>'4_Seq_Features'!G514</f>
        <v/>
      </c>
      <c r="AK516" s="55">
        <f>'4_Seq_Features'!H514</f>
        <v/>
      </c>
      <c r="AL516" s="48">
        <f>'4_Seq_Features'!E514</f>
        <v/>
      </c>
      <c r="AM516" s="52">
        <f>$BD$14*((AJ516)-$BD$5)/$BD$6+$BD$15*((AK516)-$BD$7)/$BD$8+$BD$16</f>
        <v/>
      </c>
      <c r="AN516" s="51">
        <f>1/(1+EXP(-AM516))</f>
        <v/>
      </c>
      <c r="AO516" s="52">
        <f>$BE$14*((AJ516)-$BD$5)/$BD$6+$BE$15*((AK516)-$BD$7)/$BD$8+$BE$16</f>
        <v/>
      </c>
      <c r="AP516" s="51">
        <f>1/(1+EXP(-AO516))</f>
        <v/>
      </c>
      <c r="AQ516" s="52">
        <f>$BF$14*((AJ516)-$BD$5)/$BD$6+$BF$15*((AK516)-$BD$7)/$BD$8+$BF$16</f>
        <v/>
      </c>
      <c r="AR516" s="51">
        <f>1/(1+EXP(-AQ516))</f>
        <v/>
      </c>
      <c r="AS516" s="52">
        <f>$BG$14*((AJ516)-$BD$5)/$BD$6+$BG$15*((AK516)-$BD$7)/$BD$8+$BG$16</f>
        <v/>
      </c>
      <c r="AT516" s="51">
        <f>1/(1+EXP(-AS516))</f>
        <v/>
      </c>
      <c r="AU516" s="52">
        <f>$BH$14*((AJ516)-$BD$5)/$BD$6+$BH$15*((AK516)-$BD$7)/$BD$8+$BH$16</f>
        <v/>
      </c>
      <c r="AV516" s="51">
        <f>1/(1+EXP(-AU516))</f>
        <v/>
      </c>
      <c r="AW516" s="52">
        <f>$BI$14*((AJ516)-$BD$5)/$BD$6+$BI$15*((AK516)-$BD$7)/$BD$8+$BI$16</f>
        <v/>
      </c>
      <c r="AX516" s="51">
        <f>1/(1+EXP(-AW516))</f>
        <v/>
      </c>
      <c r="AY516" s="52">
        <f>$BJ$14*((AJ516)-$BD$5)/$BD$6+$BJ$15*((AK516)-$BD$7)/$BD$8+$BJ$16</f>
        <v/>
      </c>
      <c r="AZ516" s="51">
        <f>1/(1+EXP(-AY516))</f>
        <v/>
      </c>
      <c r="BA516" s="52">
        <f>$BK$14*((AJ516)-$BD$5)/$BD$6+$BK$15*((AK516)-$BD$7)/$BD$8+$BK$16</f>
        <v/>
      </c>
      <c r="BB516" s="51">
        <f>1/(1+EXP(-BA516))</f>
        <v/>
      </c>
    </row>
    <row r="517" ht="15" customHeight="1" s="35">
      <c r="A517" s="48">
        <f>'4_Seq_Features'!A515</f>
        <v/>
      </c>
      <c r="B517" s="55">
        <f>'4_Seq_Features'!F515</f>
        <v/>
      </c>
      <c r="C517" s="48">
        <f>'4_Seq_Features'!E515</f>
        <v/>
      </c>
      <c r="D517" s="52">
        <f>$U$12*((B517)-$U$5)/$U$6+$U$13</f>
        <v/>
      </c>
      <c r="E517" s="51">
        <f>1/(1+EXP(-D517))</f>
        <v/>
      </c>
      <c r="F517" s="52">
        <f>$V$12*((B517)-$U$5)/$U$6+$V$13</f>
        <v/>
      </c>
      <c r="G517" s="51">
        <f>1/(1+EXP(-F517))</f>
        <v/>
      </c>
      <c r="H517" s="52">
        <f>$W$12*((B517)-$U$5)/$U$6+$W$13</f>
        <v/>
      </c>
      <c r="I517" s="51">
        <f>1/(1+EXP(-H517))</f>
        <v/>
      </c>
      <c r="J517" s="52">
        <f>$X$12*((B517)-$U$5)/$U$6+$X$13</f>
        <v/>
      </c>
      <c r="K517" s="51">
        <f>1/(1+EXP(-J517))</f>
        <v/>
      </c>
      <c r="L517" s="52">
        <f>$Y$12*((B517)-$U$5)/$U$6+$Y$13</f>
        <v/>
      </c>
      <c r="M517" s="51">
        <f>1/(1+EXP(-L517))</f>
        <v/>
      </c>
      <c r="N517" s="52">
        <f>$Z$12*((B517)-$U$5)/$U$6+$Z$13</f>
        <v/>
      </c>
      <c r="O517" s="51">
        <f>1/(1+EXP(-N517))</f>
        <v/>
      </c>
      <c r="P517" s="52">
        <f>$AA$12*((B517)-$U$5)/$U$6+$AA$13</f>
        <v/>
      </c>
      <c r="Q517" s="51">
        <f>1/(1+EXP(-P517))</f>
        <v/>
      </c>
      <c r="R517" s="52">
        <f>$AB$12*((B517)-$U$5)/$U$6+$AB$13</f>
        <v/>
      </c>
      <c r="S517" s="51">
        <f>1/(1+EXP(-R517))</f>
        <v/>
      </c>
      <c r="AI517" s="48">
        <f>'4_Seq_Features'!A515</f>
        <v/>
      </c>
      <c r="AJ517" s="55">
        <f>'4_Seq_Features'!G515</f>
        <v/>
      </c>
      <c r="AK517" s="55">
        <f>'4_Seq_Features'!H515</f>
        <v/>
      </c>
      <c r="AL517" s="48">
        <f>'4_Seq_Features'!E515</f>
        <v/>
      </c>
      <c r="AM517" s="52">
        <f>$BD$14*((AJ517)-$BD$5)/$BD$6+$BD$15*((AK517)-$BD$7)/$BD$8+$BD$16</f>
        <v/>
      </c>
      <c r="AN517" s="51">
        <f>1/(1+EXP(-AM517))</f>
        <v/>
      </c>
      <c r="AO517" s="52">
        <f>$BE$14*((AJ517)-$BD$5)/$BD$6+$BE$15*((AK517)-$BD$7)/$BD$8+$BE$16</f>
        <v/>
      </c>
      <c r="AP517" s="51">
        <f>1/(1+EXP(-AO517))</f>
        <v/>
      </c>
      <c r="AQ517" s="52">
        <f>$BF$14*((AJ517)-$BD$5)/$BD$6+$BF$15*((AK517)-$BD$7)/$BD$8+$BF$16</f>
        <v/>
      </c>
      <c r="AR517" s="51">
        <f>1/(1+EXP(-AQ517))</f>
        <v/>
      </c>
      <c r="AS517" s="52">
        <f>$BG$14*((AJ517)-$BD$5)/$BD$6+$BG$15*((AK517)-$BD$7)/$BD$8+$BG$16</f>
        <v/>
      </c>
      <c r="AT517" s="51">
        <f>1/(1+EXP(-AS517))</f>
        <v/>
      </c>
      <c r="AU517" s="52">
        <f>$BH$14*((AJ517)-$BD$5)/$BD$6+$BH$15*((AK517)-$BD$7)/$BD$8+$BH$16</f>
        <v/>
      </c>
      <c r="AV517" s="51">
        <f>1/(1+EXP(-AU517))</f>
        <v/>
      </c>
      <c r="AW517" s="52">
        <f>$BI$14*((AJ517)-$BD$5)/$BD$6+$BI$15*((AK517)-$BD$7)/$BD$8+$BI$16</f>
        <v/>
      </c>
      <c r="AX517" s="51">
        <f>1/(1+EXP(-AW517))</f>
        <v/>
      </c>
      <c r="AY517" s="52">
        <f>$BJ$14*((AJ517)-$BD$5)/$BD$6+$BJ$15*((AK517)-$BD$7)/$BD$8+$BJ$16</f>
        <v/>
      </c>
      <c r="AZ517" s="51">
        <f>1/(1+EXP(-AY517))</f>
        <v/>
      </c>
      <c r="BA517" s="52">
        <f>$BK$14*((AJ517)-$BD$5)/$BD$6+$BK$15*((AK517)-$BD$7)/$BD$8+$BK$16</f>
        <v/>
      </c>
      <c r="BB517" s="51">
        <f>1/(1+EXP(-BA517))</f>
        <v/>
      </c>
    </row>
    <row r="518" ht="15" customHeight="1" s="35">
      <c r="A518" s="48">
        <f>'4_Seq_Features'!A516</f>
        <v/>
      </c>
      <c r="B518" s="55">
        <f>'4_Seq_Features'!F516</f>
        <v/>
      </c>
      <c r="C518" s="48">
        <f>'4_Seq_Features'!E516</f>
        <v/>
      </c>
      <c r="D518" s="52">
        <f>$U$12*((B518)-$U$5)/$U$6+$U$13</f>
        <v/>
      </c>
      <c r="E518" s="51">
        <f>1/(1+EXP(-D518))</f>
        <v/>
      </c>
      <c r="F518" s="52">
        <f>$V$12*((B518)-$U$5)/$U$6+$V$13</f>
        <v/>
      </c>
      <c r="G518" s="51">
        <f>1/(1+EXP(-F518))</f>
        <v/>
      </c>
      <c r="H518" s="52">
        <f>$W$12*((B518)-$U$5)/$U$6+$W$13</f>
        <v/>
      </c>
      <c r="I518" s="51">
        <f>1/(1+EXP(-H518))</f>
        <v/>
      </c>
      <c r="J518" s="52">
        <f>$X$12*((B518)-$U$5)/$U$6+$X$13</f>
        <v/>
      </c>
      <c r="K518" s="51">
        <f>1/(1+EXP(-J518))</f>
        <v/>
      </c>
      <c r="L518" s="52">
        <f>$Y$12*((B518)-$U$5)/$U$6+$Y$13</f>
        <v/>
      </c>
      <c r="M518" s="51">
        <f>1/(1+EXP(-L518))</f>
        <v/>
      </c>
      <c r="N518" s="52">
        <f>$Z$12*((B518)-$U$5)/$U$6+$Z$13</f>
        <v/>
      </c>
      <c r="O518" s="51">
        <f>1/(1+EXP(-N518))</f>
        <v/>
      </c>
      <c r="P518" s="52">
        <f>$AA$12*((B518)-$U$5)/$U$6+$AA$13</f>
        <v/>
      </c>
      <c r="Q518" s="51">
        <f>1/(1+EXP(-P518))</f>
        <v/>
      </c>
      <c r="R518" s="52">
        <f>$AB$12*((B518)-$U$5)/$U$6+$AB$13</f>
        <v/>
      </c>
      <c r="S518" s="51">
        <f>1/(1+EXP(-R518))</f>
        <v/>
      </c>
      <c r="AI518" s="48">
        <f>'4_Seq_Features'!A516</f>
        <v/>
      </c>
      <c r="AJ518" s="55">
        <f>'4_Seq_Features'!G516</f>
        <v/>
      </c>
      <c r="AK518" s="55">
        <f>'4_Seq_Features'!H516</f>
        <v/>
      </c>
      <c r="AL518" s="48">
        <f>'4_Seq_Features'!E516</f>
        <v/>
      </c>
      <c r="AM518" s="52">
        <f>$BD$14*((AJ518)-$BD$5)/$BD$6+$BD$15*((AK518)-$BD$7)/$BD$8+$BD$16</f>
        <v/>
      </c>
      <c r="AN518" s="51">
        <f>1/(1+EXP(-AM518))</f>
        <v/>
      </c>
      <c r="AO518" s="52">
        <f>$BE$14*((AJ518)-$BD$5)/$BD$6+$BE$15*((AK518)-$BD$7)/$BD$8+$BE$16</f>
        <v/>
      </c>
      <c r="AP518" s="51">
        <f>1/(1+EXP(-AO518))</f>
        <v/>
      </c>
      <c r="AQ518" s="52">
        <f>$BF$14*((AJ518)-$BD$5)/$BD$6+$BF$15*((AK518)-$BD$7)/$BD$8+$BF$16</f>
        <v/>
      </c>
      <c r="AR518" s="51">
        <f>1/(1+EXP(-AQ518))</f>
        <v/>
      </c>
      <c r="AS518" s="52">
        <f>$BG$14*((AJ518)-$BD$5)/$BD$6+$BG$15*((AK518)-$BD$7)/$BD$8+$BG$16</f>
        <v/>
      </c>
      <c r="AT518" s="51">
        <f>1/(1+EXP(-AS518))</f>
        <v/>
      </c>
      <c r="AU518" s="52">
        <f>$BH$14*((AJ518)-$BD$5)/$BD$6+$BH$15*((AK518)-$BD$7)/$BD$8+$BH$16</f>
        <v/>
      </c>
      <c r="AV518" s="51">
        <f>1/(1+EXP(-AU518))</f>
        <v/>
      </c>
      <c r="AW518" s="52">
        <f>$BI$14*((AJ518)-$BD$5)/$BD$6+$BI$15*((AK518)-$BD$7)/$BD$8+$BI$16</f>
        <v/>
      </c>
      <c r="AX518" s="51">
        <f>1/(1+EXP(-AW518))</f>
        <v/>
      </c>
      <c r="AY518" s="52">
        <f>$BJ$14*((AJ518)-$BD$5)/$BD$6+$BJ$15*((AK518)-$BD$7)/$BD$8+$BJ$16</f>
        <v/>
      </c>
      <c r="AZ518" s="51">
        <f>1/(1+EXP(-AY518))</f>
        <v/>
      </c>
      <c r="BA518" s="52">
        <f>$BK$14*((AJ518)-$BD$5)/$BD$6+$BK$15*((AK518)-$BD$7)/$BD$8+$BK$16</f>
        <v/>
      </c>
      <c r="BB518" s="51">
        <f>1/(1+EXP(-BA518))</f>
        <v/>
      </c>
    </row>
    <row r="519" ht="15" customHeight="1" s="35">
      <c r="A519" s="48">
        <f>'4_Seq_Features'!A517</f>
        <v/>
      </c>
      <c r="B519" s="55">
        <f>'4_Seq_Features'!F517</f>
        <v/>
      </c>
      <c r="C519" s="48">
        <f>'4_Seq_Features'!E517</f>
        <v/>
      </c>
      <c r="D519" s="52">
        <f>$U$12*((B519)-$U$5)/$U$6+$U$13</f>
        <v/>
      </c>
      <c r="E519" s="51">
        <f>1/(1+EXP(-D519))</f>
        <v/>
      </c>
      <c r="F519" s="52">
        <f>$V$12*((B519)-$U$5)/$U$6+$V$13</f>
        <v/>
      </c>
      <c r="G519" s="51">
        <f>1/(1+EXP(-F519))</f>
        <v/>
      </c>
      <c r="H519" s="52">
        <f>$W$12*((B519)-$U$5)/$U$6+$W$13</f>
        <v/>
      </c>
      <c r="I519" s="51">
        <f>1/(1+EXP(-H519))</f>
        <v/>
      </c>
      <c r="J519" s="52">
        <f>$X$12*((B519)-$U$5)/$U$6+$X$13</f>
        <v/>
      </c>
      <c r="K519" s="51">
        <f>1/(1+EXP(-J519))</f>
        <v/>
      </c>
      <c r="L519" s="52">
        <f>$Y$12*((B519)-$U$5)/$U$6+$Y$13</f>
        <v/>
      </c>
      <c r="M519" s="51">
        <f>1/(1+EXP(-L519))</f>
        <v/>
      </c>
      <c r="N519" s="52">
        <f>$Z$12*((B519)-$U$5)/$U$6+$Z$13</f>
        <v/>
      </c>
      <c r="O519" s="51">
        <f>1/(1+EXP(-N519))</f>
        <v/>
      </c>
      <c r="P519" s="52">
        <f>$AA$12*((B519)-$U$5)/$U$6+$AA$13</f>
        <v/>
      </c>
      <c r="Q519" s="51">
        <f>1/(1+EXP(-P519))</f>
        <v/>
      </c>
      <c r="R519" s="52">
        <f>$AB$12*((B519)-$U$5)/$U$6+$AB$13</f>
        <v/>
      </c>
      <c r="S519" s="51">
        <f>1/(1+EXP(-R519))</f>
        <v/>
      </c>
      <c r="AI519" s="48">
        <f>'4_Seq_Features'!A517</f>
        <v/>
      </c>
      <c r="AJ519" s="55">
        <f>'4_Seq_Features'!G517</f>
        <v/>
      </c>
      <c r="AK519" s="55">
        <f>'4_Seq_Features'!H517</f>
        <v/>
      </c>
      <c r="AL519" s="48">
        <f>'4_Seq_Features'!E517</f>
        <v/>
      </c>
      <c r="AM519" s="52">
        <f>$BD$14*((AJ519)-$BD$5)/$BD$6+$BD$15*((AK519)-$BD$7)/$BD$8+$BD$16</f>
        <v/>
      </c>
      <c r="AN519" s="51">
        <f>1/(1+EXP(-AM519))</f>
        <v/>
      </c>
      <c r="AO519" s="52">
        <f>$BE$14*((AJ519)-$BD$5)/$BD$6+$BE$15*((AK519)-$BD$7)/$BD$8+$BE$16</f>
        <v/>
      </c>
      <c r="AP519" s="51">
        <f>1/(1+EXP(-AO519))</f>
        <v/>
      </c>
      <c r="AQ519" s="52">
        <f>$BF$14*((AJ519)-$BD$5)/$BD$6+$BF$15*((AK519)-$BD$7)/$BD$8+$BF$16</f>
        <v/>
      </c>
      <c r="AR519" s="51">
        <f>1/(1+EXP(-AQ519))</f>
        <v/>
      </c>
      <c r="AS519" s="52">
        <f>$BG$14*((AJ519)-$BD$5)/$BD$6+$BG$15*((AK519)-$BD$7)/$BD$8+$BG$16</f>
        <v/>
      </c>
      <c r="AT519" s="51">
        <f>1/(1+EXP(-AS519))</f>
        <v/>
      </c>
      <c r="AU519" s="52">
        <f>$BH$14*((AJ519)-$BD$5)/$BD$6+$BH$15*((AK519)-$BD$7)/$BD$8+$BH$16</f>
        <v/>
      </c>
      <c r="AV519" s="51">
        <f>1/(1+EXP(-AU519))</f>
        <v/>
      </c>
      <c r="AW519" s="52">
        <f>$BI$14*((AJ519)-$BD$5)/$BD$6+$BI$15*((AK519)-$BD$7)/$BD$8+$BI$16</f>
        <v/>
      </c>
      <c r="AX519" s="51">
        <f>1/(1+EXP(-AW519))</f>
        <v/>
      </c>
      <c r="AY519" s="52">
        <f>$BJ$14*((AJ519)-$BD$5)/$BD$6+$BJ$15*((AK519)-$BD$7)/$BD$8+$BJ$16</f>
        <v/>
      </c>
      <c r="AZ519" s="51">
        <f>1/(1+EXP(-AY519))</f>
        <v/>
      </c>
      <c r="BA519" s="52">
        <f>$BK$14*((AJ519)-$BD$5)/$BD$6+$BK$15*((AK519)-$BD$7)/$BD$8+$BK$16</f>
        <v/>
      </c>
      <c r="BB519" s="51">
        <f>1/(1+EXP(-BA519))</f>
        <v/>
      </c>
    </row>
    <row r="520" ht="15" customHeight="1" s="35">
      <c r="A520" s="48">
        <f>'4_Seq_Features'!A518</f>
        <v/>
      </c>
      <c r="B520" s="55">
        <f>'4_Seq_Features'!F518</f>
        <v/>
      </c>
      <c r="C520" s="48">
        <f>'4_Seq_Features'!E518</f>
        <v/>
      </c>
      <c r="D520" s="52">
        <f>$U$12*((B520)-$U$5)/$U$6+$U$13</f>
        <v/>
      </c>
      <c r="E520" s="51">
        <f>1/(1+EXP(-D520))</f>
        <v/>
      </c>
      <c r="F520" s="52">
        <f>$V$12*((B520)-$U$5)/$U$6+$V$13</f>
        <v/>
      </c>
      <c r="G520" s="51">
        <f>1/(1+EXP(-F520))</f>
        <v/>
      </c>
      <c r="H520" s="52">
        <f>$W$12*((B520)-$U$5)/$U$6+$W$13</f>
        <v/>
      </c>
      <c r="I520" s="51">
        <f>1/(1+EXP(-H520))</f>
        <v/>
      </c>
      <c r="J520" s="52">
        <f>$X$12*((B520)-$U$5)/$U$6+$X$13</f>
        <v/>
      </c>
      <c r="K520" s="51">
        <f>1/(1+EXP(-J520))</f>
        <v/>
      </c>
      <c r="L520" s="52">
        <f>$Y$12*((B520)-$U$5)/$U$6+$Y$13</f>
        <v/>
      </c>
      <c r="M520" s="51">
        <f>1/(1+EXP(-L520))</f>
        <v/>
      </c>
      <c r="N520" s="52">
        <f>$Z$12*((B520)-$U$5)/$U$6+$Z$13</f>
        <v/>
      </c>
      <c r="O520" s="51">
        <f>1/(1+EXP(-N520))</f>
        <v/>
      </c>
      <c r="P520" s="52">
        <f>$AA$12*((B520)-$U$5)/$U$6+$AA$13</f>
        <v/>
      </c>
      <c r="Q520" s="51">
        <f>1/(1+EXP(-P520))</f>
        <v/>
      </c>
      <c r="R520" s="52">
        <f>$AB$12*((B520)-$U$5)/$U$6+$AB$13</f>
        <v/>
      </c>
      <c r="S520" s="51">
        <f>1/(1+EXP(-R520))</f>
        <v/>
      </c>
      <c r="AI520" s="48">
        <f>'4_Seq_Features'!A518</f>
        <v/>
      </c>
      <c r="AJ520" s="55">
        <f>'4_Seq_Features'!G518</f>
        <v/>
      </c>
      <c r="AK520" s="55">
        <f>'4_Seq_Features'!H518</f>
        <v/>
      </c>
      <c r="AL520" s="48">
        <f>'4_Seq_Features'!E518</f>
        <v/>
      </c>
      <c r="AM520" s="52">
        <f>$BD$14*((AJ520)-$BD$5)/$BD$6+$BD$15*((AK520)-$BD$7)/$BD$8+$BD$16</f>
        <v/>
      </c>
      <c r="AN520" s="51">
        <f>1/(1+EXP(-AM520))</f>
        <v/>
      </c>
      <c r="AO520" s="52">
        <f>$BE$14*((AJ520)-$BD$5)/$BD$6+$BE$15*((AK520)-$BD$7)/$BD$8+$BE$16</f>
        <v/>
      </c>
      <c r="AP520" s="51">
        <f>1/(1+EXP(-AO520))</f>
        <v/>
      </c>
      <c r="AQ520" s="52">
        <f>$BF$14*((AJ520)-$BD$5)/$BD$6+$BF$15*((AK520)-$BD$7)/$BD$8+$BF$16</f>
        <v/>
      </c>
      <c r="AR520" s="51">
        <f>1/(1+EXP(-AQ520))</f>
        <v/>
      </c>
      <c r="AS520" s="52">
        <f>$BG$14*((AJ520)-$BD$5)/$BD$6+$BG$15*((AK520)-$BD$7)/$BD$8+$BG$16</f>
        <v/>
      </c>
      <c r="AT520" s="51">
        <f>1/(1+EXP(-AS520))</f>
        <v/>
      </c>
      <c r="AU520" s="52">
        <f>$BH$14*((AJ520)-$BD$5)/$BD$6+$BH$15*((AK520)-$BD$7)/$BD$8+$BH$16</f>
        <v/>
      </c>
      <c r="AV520" s="51">
        <f>1/(1+EXP(-AU520))</f>
        <v/>
      </c>
      <c r="AW520" s="52">
        <f>$BI$14*((AJ520)-$BD$5)/$BD$6+$BI$15*((AK520)-$BD$7)/$BD$8+$BI$16</f>
        <v/>
      </c>
      <c r="AX520" s="51">
        <f>1/(1+EXP(-AW520))</f>
        <v/>
      </c>
      <c r="AY520" s="52">
        <f>$BJ$14*((AJ520)-$BD$5)/$BD$6+$BJ$15*((AK520)-$BD$7)/$BD$8+$BJ$16</f>
        <v/>
      </c>
      <c r="AZ520" s="51">
        <f>1/(1+EXP(-AY520))</f>
        <v/>
      </c>
      <c r="BA520" s="52">
        <f>$BK$14*((AJ520)-$BD$5)/$BD$6+$BK$15*((AK520)-$BD$7)/$BD$8+$BK$16</f>
        <v/>
      </c>
      <c r="BB520" s="51">
        <f>1/(1+EXP(-BA520))</f>
        <v/>
      </c>
    </row>
    <row r="521" ht="15" customHeight="1" s="35">
      <c r="A521" s="48">
        <f>'4_Seq_Features'!A519</f>
        <v/>
      </c>
      <c r="B521" s="55">
        <f>'4_Seq_Features'!F519</f>
        <v/>
      </c>
      <c r="C521" s="48">
        <f>'4_Seq_Features'!E519</f>
        <v/>
      </c>
      <c r="D521" s="52">
        <f>$U$12*((B521)-$U$5)/$U$6+$U$13</f>
        <v/>
      </c>
      <c r="E521" s="51">
        <f>1/(1+EXP(-D521))</f>
        <v/>
      </c>
      <c r="F521" s="52">
        <f>$V$12*((B521)-$U$5)/$U$6+$V$13</f>
        <v/>
      </c>
      <c r="G521" s="51">
        <f>1/(1+EXP(-F521))</f>
        <v/>
      </c>
      <c r="H521" s="52">
        <f>$W$12*((B521)-$U$5)/$U$6+$W$13</f>
        <v/>
      </c>
      <c r="I521" s="51">
        <f>1/(1+EXP(-H521))</f>
        <v/>
      </c>
      <c r="J521" s="52">
        <f>$X$12*((B521)-$U$5)/$U$6+$X$13</f>
        <v/>
      </c>
      <c r="K521" s="51">
        <f>1/(1+EXP(-J521))</f>
        <v/>
      </c>
      <c r="L521" s="52">
        <f>$Y$12*((B521)-$U$5)/$U$6+$Y$13</f>
        <v/>
      </c>
      <c r="M521" s="51">
        <f>1/(1+EXP(-L521))</f>
        <v/>
      </c>
      <c r="N521" s="52">
        <f>$Z$12*((B521)-$U$5)/$U$6+$Z$13</f>
        <v/>
      </c>
      <c r="O521" s="51">
        <f>1/(1+EXP(-N521))</f>
        <v/>
      </c>
      <c r="P521" s="52">
        <f>$AA$12*((B521)-$U$5)/$U$6+$AA$13</f>
        <v/>
      </c>
      <c r="Q521" s="51">
        <f>1/(1+EXP(-P521))</f>
        <v/>
      </c>
      <c r="R521" s="52">
        <f>$AB$12*((B521)-$U$5)/$U$6+$AB$13</f>
        <v/>
      </c>
      <c r="S521" s="51">
        <f>1/(1+EXP(-R521))</f>
        <v/>
      </c>
      <c r="AI521" s="48">
        <f>'4_Seq_Features'!A519</f>
        <v/>
      </c>
      <c r="AJ521" s="55">
        <f>'4_Seq_Features'!G519</f>
        <v/>
      </c>
      <c r="AK521" s="55">
        <f>'4_Seq_Features'!H519</f>
        <v/>
      </c>
      <c r="AL521" s="48">
        <f>'4_Seq_Features'!E519</f>
        <v/>
      </c>
      <c r="AM521" s="52">
        <f>$BD$14*((AJ521)-$BD$5)/$BD$6+$BD$15*((AK521)-$BD$7)/$BD$8+$BD$16</f>
        <v/>
      </c>
      <c r="AN521" s="51">
        <f>1/(1+EXP(-AM521))</f>
        <v/>
      </c>
      <c r="AO521" s="52">
        <f>$BE$14*((AJ521)-$BD$5)/$BD$6+$BE$15*((AK521)-$BD$7)/$BD$8+$BE$16</f>
        <v/>
      </c>
      <c r="AP521" s="51">
        <f>1/(1+EXP(-AO521))</f>
        <v/>
      </c>
      <c r="AQ521" s="52">
        <f>$BF$14*((AJ521)-$BD$5)/$BD$6+$BF$15*((AK521)-$BD$7)/$BD$8+$BF$16</f>
        <v/>
      </c>
      <c r="AR521" s="51">
        <f>1/(1+EXP(-AQ521))</f>
        <v/>
      </c>
      <c r="AS521" s="52">
        <f>$BG$14*((AJ521)-$BD$5)/$BD$6+$BG$15*((AK521)-$BD$7)/$BD$8+$BG$16</f>
        <v/>
      </c>
      <c r="AT521" s="51">
        <f>1/(1+EXP(-AS521))</f>
        <v/>
      </c>
      <c r="AU521" s="52">
        <f>$BH$14*((AJ521)-$BD$5)/$BD$6+$BH$15*((AK521)-$BD$7)/$BD$8+$BH$16</f>
        <v/>
      </c>
      <c r="AV521" s="51">
        <f>1/(1+EXP(-AU521))</f>
        <v/>
      </c>
      <c r="AW521" s="52">
        <f>$BI$14*((AJ521)-$BD$5)/$BD$6+$BI$15*((AK521)-$BD$7)/$BD$8+$BI$16</f>
        <v/>
      </c>
      <c r="AX521" s="51">
        <f>1/(1+EXP(-AW521))</f>
        <v/>
      </c>
      <c r="AY521" s="52">
        <f>$BJ$14*((AJ521)-$BD$5)/$BD$6+$BJ$15*((AK521)-$BD$7)/$BD$8+$BJ$16</f>
        <v/>
      </c>
      <c r="AZ521" s="51">
        <f>1/(1+EXP(-AY521))</f>
        <v/>
      </c>
      <c r="BA521" s="52">
        <f>$BK$14*((AJ521)-$BD$5)/$BD$6+$BK$15*((AK521)-$BD$7)/$BD$8+$BK$16</f>
        <v/>
      </c>
      <c r="BB521" s="51">
        <f>1/(1+EXP(-BA521))</f>
        <v/>
      </c>
    </row>
    <row r="522" ht="15" customHeight="1" s="35">
      <c r="A522" s="48">
        <f>'4_Seq_Features'!A520</f>
        <v/>
      </c>
      <c r="B522" s="55">
        <f>'4_Seq_Features'!F520</f>
        <v/>
      </c>
      <c r="C522" s="48">
        <f>'4_Seq_Features'!E520</f>
        <v/>
      </c>
      <c r="D522" s="52">
        <f>$U$12*((B522)-$U$5)/$U$6+$U$13</f>
        <v/>
      </c>
      <c r="E522" s="51">
        <f>1/(1+EXP(-D522))</f>
        <v/>
      </c>
      <c r="F522" s="52">
        <f>$V$12*((B522)-$U$5)/$U$6+$V$13</f>
        <v/>
      </c>
      <c r="G522" s="51">
        <f>1/(1+EXP(-F522))</f>
        <v/>
      </c>
      <c r="H522" s="52">
        <f>$W$12*((B522)-$U$5)/$U$6+$W$13</f>
        <v/>
      </c>
      <c r="I522" s="51">
        <f>1/(1+EXP(-H522))</f>
        <v/>
      </c>
      <c r="J522" s="52">
        <f>$X$12*((B522)-$U$5)/$U$6+$X$13</f>
        <v/>
      </c>
      <c r="K522" s="51">
        <f>1/(1+EXP(-J522))</f>
        <v/>
      </c>
      <c r="L522" s="52">
        <f>$Y$12*((B522)-$U$5)/$U$6+$Y$13</f>
        <v/>
      </c>
      <c r="M522" s="51">
        <f>1/(1+EXP(-L522))</f>
        <v/>
      </c>
      <c r="N522" s="52">
        <f>$Z$12*((B522)-$U$5)/$U$6+$Z$13</f>
        <v/>
      </c>
      <c r="O522" s="51">
        <f>1/(1+EXP(-N522))</f>
        <v/>
      </c>
      <c r="P522" s="52">
        <f>$AA$12*((B522)-$U$5)/$U$6+$AA$13</f>
        <v/>
      </c>
      <c r="Q522" s="51">
        <f>1/(1+EXP(-P522))</f>
        <v/>
      </c>
      <c r="R522" s="52">
        <f>$AB$12*((B522)-$U$5)/$U$6+$AB$13</f>
        <v/>
      </c>
      <c r="S522" s="51">
        <f>1/(1+EXP(-R522))</f>
        <v/>
      </c>
      <c r="AI522" s="48">
        <f>'4_Seq_Features'!A520</f>
        <v/>
      </c>
      <c r="AJ522" s="55">
        <f>'4_Seq_Features'!G520</f>
        <v/>
      </c>
      <c r="AK522" s="55">
        <f>'4_Seq_Features'!H520</f>
        <v/>
      </c>
      <c r="AL522" s="48">
        <f>'4_Seq_Features'!E520</f>
        <v/>
      </c>
      <c r="AM522" s="52">
        <f>$BD$14*((AJ522)-$BD$5)/$BD$6+$BD$15*((AK522)-$BD$7)/$BD$8+$BD$16</f>
        <v/>
      </c>
      <c r="AN522" s="51">
        <f>1/(1+EXP(-AM522))</f>
        <v/>
      </c>
      <c r="AO522" s="52">
        <f>$BE$14*((AJ522)-$BD$5)/$BD$6+$BE$15*((AK522)-$BD$7)/$BD$8+$BE$16</f>
        <v/>
      </c>
      <c r="AP522" s="51">
        <f>1/(1+EXP(-AO522))</f>
        <v/>
      </c>
      <c r="AQ522" s="52">
        <f>$BF$14*((AJ522)-$BD$5)/$BD$6+$BF$15*((AK522)-$BD$7)/$BD$8+$BF$16</f>
        <v/>
      </c>
      <c r="AR522" s="51">
        <f>1/(1+EXP(-AQ522))</f>
        <v/>
      </c>
      <c r="AS522" s="52">
        <f>$BG$14*((AJ522)-$BD$5)/$BD$6+$BG$15*((AK522)-$BD$7)/$BD$8+$BG$16</f>
        <v/>
      </c>
      <c r="AT522" s="51">
        <f>1/(1+EXP(-AS522))</f>
        <v/>
      </c>
      <c r="AU522" s="52">
        <f>$BH$14*((AJ522)-$BD$5)/$BD$6+$BH$15*((AK522)-$BD$7)/$BD$8+$BH$16</f>
        <v/>
      </c>
      <c r="AV522" s="51">
        <f>1/(1+EXP(-AU522))</f>
        <v/>
      </c>
      <c r="AW522" s="52">
        <f>$BI$14*((AJ522)-$BD$5)/$BD$6+$BI$15*((AK522)-$BD$7)/$BD$8+$BI$16</f>
        <v/>
      </c>
      <c r="AX522" s="51">
        <f>1/(1+EXP(-AW522))</f>
        <v/>
      </c>
      <c r="AY522" s="52">
        <f>$BJ$14*((AJ522)-$BD$5)/$BD$6+$BJ$15*((AK522)-$BD$7)/$BD$8+$BJ$16</f>
        <v/>
      </c>
      <c r="AZ522" s="51">
        <f>1/(1+EXP(-AY522))</f>
        <v/>
      </c>
      <c r="BA522" s="52">
        <f>$BK$14*((AJ522)-$BD$5)/$BD$6+$BK$15*((AK522)-$BD$7)/$BD$8+$BK$16</f>
        <v/>
      </c>
      <c r="BB522" s="51">
        <f>1/(1+EXP(-BA522))</f>
        <v/>
      </c>
    </row>
    <row r="523" ht="15" customHeight="1" s="35">
      <c r="A523" s="48">
        <f>'4_Seq_Features'!A521</f>
        <v/>
      </c>
      <c r="B523" s="55">
        <f>'4_Seq_Features'!F521</f>
        <v/>
      </c>
      <c r="C523" s="48">
        <f>'4_Seq_Features'!E521</f>
        <v/>
      </c>
      <c r="D523" s="52">
        <f>$U$12*((B523)-$U$5)/$U$6+$U$13</f>
        <v/>
      </c>
      <c r="E523" s="51">
        <f>1/(1+EXP(-D523))</f>
        <v/>
      </c>
      <c r="F523" s="52">
        <f>$V$12*((B523)-$U$5)/$U$6+$V$13</f>
        <v/>
      </c>
      <c r="G523" s="51">
        <f>1/(1+EXP(-F523))</f>
        <v/>
      </c>
      <c r="H523" s="52">
        <f>$W$12*((B523)-$U$5)/$U$6+$W$13</f>
        <v/>
      </c>
      <c r="I523" s="51">
        <f>1/(1+EXP(-H523))</f>
        <v/>
      </c>
      <c r="J523" s="52">
        <f>$X$12*((B523)-$U$5)/$U$6+$X$13</f>
        <v/>
      </c>
      <c r="K523" s="51">
        <f>1/(1+EXP(-J523))</f>
        <v/>
      </c>
      <c r="L523" s="52">
        <f>$Y$12*((B523)-$U$5)/$U$6+$Y$13</f>
        <v/>
      </c>
      <c r="M523" s="51">
        <f>1/(1+EXP(-L523))</f>
        <v/>
      </c>
      <c r="N523" s="52">
        <f>$Z$12*((B523)-$U$5)/$U$6+$Z$13</f>
        <v/>
      </c>
      <c r="O523" s="51">
        <f>1/(1+EXP(-N523))</f>
        <v/>
      </c>
      <c r="P523" s="52">
        <f>$AA$12*((B523)-$U$5)/$U$6+$AA$13</f>
        <v/>
      </c>
      <c r="Q523" s="51">
        <f>1/(1+EXP(-P523))</f>
        <v/>
      </c>
      <c r="R523" s="52">
        <f>$AB$12*((B523)-$U$5)/$U$6+$AB$13</f>
        <v/>
      </c>
      <c r="S523" s="51">
        <f>1/(1+EXP(-R523))</f>
        <v/>
      </c>
      <c r="AI523" s="48">
        <f>'4_Seq_Features'!A521</f>
        <v/>
      </c>
      <c r="AJ523" s="55">
        <f>'4_Seq_Features'!G521</f>
        <v/>
      </c>
      <c r="AK523" s="55">
        <f>'4_Seq_Features'!H521</f>
        <v/>
      </c>
      <c r="AL523" s="48">
        <f>'4_Seq_Features'!E521</f>
        <v/>
      </c>
      <c r="AM523" s="52">
        <f>$BD$14*((AJ523)-$BD$5)/$BD$6+$BD$15*((AK523)-$BD$7)/$BD$8+$BD$16</f>
        <v/>
      </c>
      <c r="AN523" s="51">
        <f>1/(1+EXP(-AM523))</f>
        <v/>
      </c>
      <c r="AO523" s="52">
        <f>$BE$14*((AJ523)-$BD$5)/$BD$6+$BE$15*((AK523)-$BD$7)/$BD$8+$BE$16</f>
        <v/>
      </c>
      <c r="AP523" s="51">
        <f>1/(1+EXP(-AO523))</f>
        <v/>
      </c>
      <c r="AQ523" s="52">
        <f>$BF$14*((AJ523)-$BD$5)/$BD$6+$BF$15*((AK523)-$BD$7)/$BD$8+$BF$16</f>
        <v/>
      </c>
      <c r="AR523" s="51">
        <f>1/(1+EXP(-AQ523))</f>
        <v/>
      </c>
      <c r="AS523" s="52">
        <f>$BG$14*((AJ523)-$BD$5)/$BD$6+$BG$15*((AK523)-$BD$7)/$BD$8+$BG$16</f>
        <v/>
      </c>
      <c r="AT523" s="51">
        <f>1/(1+EXP(-AS523))</f>
        <v/>
      </c>
      <c r="AU523" s="52">
        <f>$BH$14*((AJ523)-$BD$5)/$BD$6+$BH$15*((AK523)-$BD$7)/$BD$8+$BH$16</f>
        <v/>
      </c>
      <c r="AV523" s="51">
        <f>1/(1+EXP(-AU523))</f>
        <v/>
      </c>
      <c r="AW523" s="52">
        <f>$BI$14*((AJ523)-$BD$5)/$BD$6+$BI$15*((AK523)-$BD$7)/$BD$8+$BI$16</f>
        <v/>
      </c>
      <c r="AX523" s="51">
        <f>1/(1+EXP(-AW523))</f>
        <v/>
      </c>
      <c r="AY523" s="52">
        <f>$BJ$14*((AJ523)-$BD$5)/$BD$6+$BJ$15*((AK523)-$BD$7)/$BD$8+$BJ$16</f>
        <v/>
      </c>
      <c r="AZ523" s="51">
        <f>1/(1+EXP(-AY523))</f>
        <v/>
      </c>
      <c r="BA523" s="52">
        <f>$BK$14*((AJ523)-$BD$5)/$BD$6+$BK$15*((AK523)-$BD$7)/$BD$8+$BK$16</f>
        <v/>
      </c>
      <c r="BB523" s="51">
        <f>1/(1+EXP(-BA523))</f>
        <v/>
      </c>
    </row>
    <row r="524" ht="15" customHeight="1" s="35">
      <c r="A524" s="48">
        <f>'4_Seq_Features'!A522</f>
        <v/>
      </c>
      <c r="B524" s="55">
        <f>'4_Seq_Features'!F522</f>
        <v/>
      </c>
      <c r="C524" s="48">
        <f>'4_Seq_Features'!E522</f>
        <v/>
      </c>
      <c r="D524" s="52">
        <f>$U$12*((B524)-$U$5)/$U$6+$U$13</f>
        <v/>
      </c>
      <c r="E524" s="51">
        <f>1/(1+EXP(-D524))</f>
        <v/>
      </c>
      <c r="F524" s="52">
        <f>$V$12*((B524)-$U$5)/$U$6+$V$13</f>
        <v/>
      </c>
      <c r="G524" s="51">
        <f>1/(1+EXP(-F524))</f>
        <v/>
      </c>
      <c r="H524" s="52">
        <f>$W$12*((B524)-$U$5)/$U$6+$W$13</f>
        <v/>
      </c>
      <c r="I524" s="51">
        <f>1/(1+EXP(-H524))</f>
        <v/>
      </c>
      <c r="J524" s="52">
        <f>$X$12*((B524)-$U$5)/$U$6+$X$13</f>
        <v/>
      </c>
      <c r="K524" s="51">
        <f>1/(1+EXP(-J524))</f>
        <v/>
      </c>
      <c r="L524" s="52">
        <f>$Y$12*((B524)-$U$5)/$U$6+$Y$13</f>
        <v/>
      </c>
      <c r="M524" s="51">
        <f>1/(1+EXP(-L524))</f>
        <v/>
      </c>
      <c r="N524" s="52">
        <f>$Z$12*((B524)-$U$5)/$U$6+$Z$13</f>
        <v/>
      </c>
      <c r="O524" s="51">
        <f>1/(1+EXP(-N524))</f>
        <v/>
      </c>
      <c r="P524" s="52">
        <f>$AA$12*((B524)-$U$5)/$U$6+$AA$13</f>
        <v/>
      </c>
      <c r="Q524" s="51">
        <f>1/(1+EXP(-P524))</f>
        <v/>
      </c>
      <c r="R524" s="52">
        <f>$AB$12*((B524)-$U$5)/$U$6+$AB$13</f>
        <v/>
      </c>
      <c r="S524" s="51">
        <f>1/(1+EXP(-R524))</f>
        <v/>
      </c>
      <c r="AI524" s="48">
        <f>'4_Seq_Features'!A522</f>
        <v/>
      </c>
      <c r="AJ524" s="55">
        <f>'4_Seq_Features'!G522</f>
        <v/>
      </c>
      <c r="AK524" s="55">
        <f>'4_Seq_Features'!H522</f>
        <v/>
      </c>
      <c r="AL524" s="48">
        <f>'4_Seq_Features'!E522</f>
        <v/>
      </c>
      <c r="AM524" s="52">
        <f>$BD$14*((AJ524)-$BD$5)/$BD$6+$BD$15*((AK524)-$BD$7)/$BD$8+$BD$16</f>
        <v/>
      </c>
      <c r="AN524" s="51">
        <f>1/(1+EXP(-AM524))</f>
        <v/>
      </c>
      <c r="AO524" s="52">
        <f>$BE$14*((AJ524)-$BD$5)/$BD$6+$BE$15*((AK524)-$BD$7)/$BD$8+$BE$16</f>
        <v/>
      </c>
      <c r="AP524" s="51">
        <f>1/(1+EXP(-AO524))</f>
        <v/>
      </c>
      <c r="AQ524" s="52">
        <f>$BF$14*((AJ524)-$BD$5)/$BD$6+$BF$15*((AK524)-$BD$7)/$BD$8+$BF$16</f>
        <v/>
      </c>
      <c r="AR524" s="51">
        <f>1/(1+EXP(-AQ524))</f>
        <v/>
      </c>
      <c r="AS524" s="52">
        <f>$BG$14*((AJ524)-$BD$5)/$BD$6+$BG$15*((AK524)-$BD$7)/$BD$8+$BG$16</f>
        <v/>
      </c>
      <c r="AT524" s="51">
        <f>1/(1+EXP(-AS524))</f>
        <v/>
      </c>
      <c r="AU524" s="52">
        <f>$BH$14*((AJ524)-$BD$5)/$BD$6+$BH$15*((AK524)-$BD$7)/$BD$8+$BH$16</f>
        <v/>
      </c>
      <c r="AV524" s="51">
        <f>1/(1+EXP(-AU524))</f>
        <v/>
      </c>
      <c r="AW524" s="52">
        <f>$BI$14*((AJ524)-$BD$5)/$BD$6+$BI$15*((AK524)-$BD$7)/$BD$8+$BI$16</f>
        <v/>
      </c>
      <c r="AX524" s="51">
        <f>1/(1+EXP(-AW524))</f>
        <v/>
      </c>
      <c r="AY524" s="52">
        <f>$BJ$14*((AJ524)-$BD$5)/$BD$6+$BJ$15*((AK524)-$BD$7)/$BD$8+$BJ$16</f>
        <v/>
      </c>
      <c r="AZ524" s="51">
        <f>1/(1+EXP(-AY524))</f>
        <v/>
      </c>
      <c r="BA524" s="52">
        <f>$BK$14*((AJ524)-$BD$5)/$BD$6+$BK$15*((AK524)-$BD$7)/$BD$8+$BK$16</f>
        <v/>
      </c>
      <c r="BB524" s="51">
        <f>1/(1+EXP(-BA524))</f>
        <v/>
      </c>
    </row>
    <row r="525" ht="15" customHeight="1" s="35">
      <c r="A525" s="48">
        <f>'4_Seq_Features'!A523</f>
        <v/>
      </c>
      <c r="B525" s="55">
        <f>'4_Seq_Features'!F523</f>
        <v/>
      </c>
      <c r="C525" s="48">
        <f>'4_Seq_Features'!E523</f>
        <v/>
      </c>
      <c r="D525" s="52">
        <f>$U$12*((B525)-$U$5)/$U$6+$U$13</f>
        <v/>
      </c>
      <c r="E525" s="51">
        <f>1/(1+EXP(-D525))</f>
        <v/>
      </c>
      <c r="F525" s="52">
        <f>$V$12*((B525)-$U$5)/$U$6+$V$13</f>
        <v/>
      </c>
      <c r="G525" s="51">
        <f>1/(1+EXP(-F525))</f>
        <v/>
      </c>
      <c r="H525" s="52">
        <f>$W$12*((B525)-$U$5)/$U$6+$W$13</f>
        <v/>
      </c>
      <c r="I525" s="51">
        <f>1/(1+EXP(-H525))</f>
        <v/>
      </c>
      <c r="J525" s="52">
        <f>$X$12*((B525)-$U$5)/$U$6+$X$13</f>
        <v/>
      </c>
      <c r="K525" s="51">
        <f>1/(1+EXP(-J525))</f>
        <v/>
      </c>
      <c r="L525" s="52">
        <f>$Y$12*((B525)-$U$5)/$U$6+$Y$13</f>
        <v/>
      </c>
      <c r="M525" s="51">
        <f>1/(1+EXP(-L525))</f>
        <v/>
      </c>
      <c r="N525" s="52">
        <f>$Z$12*((B525)-$U$5)/$U$6+$Z$13</f>
        <v/>
      </c>
      <c r="O525" s="51">
        <f>1/(1+EXP(-N525))</f>
        <v/>
      </c>
      <c r="P525" s="52">
        <f>$AA$12*((B525)-$U$5)/$U$6+$AA$13</f>
        <v/>
      </c>
      <c r="Q525" s="51">
        <f>1/(1+EXP(-P525))</f>
        <v/>
      </c>
      <c r="R525" s="52">
        <f>$AB$12*((B525)-$U$5)/$U$6+$AB$13</f>
        <v/>
      </c>
      <c r="S525" s="51">
        <f>1/(1+EXP(-R525))</f>
        <v/>
      </c>
      <c r="AI525" s="48">
        <f>'4_Seq_Features'!A523</f>
        <v/>
      </c>
      <c r="AJ525" s="55">
        <f>'4_Seq_Features'!G523</f>
        <v/>
      </c>
      <c r="AK525" s="55">
        <f>'4_Seq_Features'!H523</f>
        <v/>
      </c>
      <c r="AL525" s="48">
        <f>'4_Seq_Features'!E523</f>
        <v/>
      </c>
      <c r="AM525" s="52">
        <f>$BD$14*((AJ525)-$BD$5)/$BD$6+$BD$15*((AK525)-$BD$7)/$BD$8+$BD$16</f>
        <v/>
      </c>
      <c r="AN525" s="51">
        <f>1/(1+EXP(-AM525))</f>
        <v/>
      </c>
      <c r="AO525" s="52">
        <f>$BE$14*((AJ525)-$BD$5)/$BD$6+$BE$15*((AK525)-$BD$7)/$BD$8+$BE$16</f>
        <v/>
      </c>
      <c r="AP525" s="51">
        <f>1/(1+EXP(-AO525))</f>
        <v/>
      </c>
      <c r="AQ525" s="52">
        <f>$BF$14*((AJ525)-$BD$5)/$BD$6+$BF$15*((AK525)-$BD$7)/$BD$8+$BF$16</f>
        <v/>
      </c>
      <c r="AR525" s="51">
        <f>1/(1+EXP(-AQ525))</f>
        <v/>
      </c>
      <c r="AS525" s="52">
        <f>$BG$14*((AJ525)-$BD$5)/$BD$6+$BG$15*((AK525)-$BD$7)/$BD$8+$BG$16</f>
        <v/>
      </c>
      <c r="AT525" s="51">
        <f>1/(1+EXP(-AS525))</f>
        <v/>
      </c>
      <c r="AU525" s="52">
        <f>$BH$14*((AJ525)-$BD$5)/$BD$6+$BH$15*((AK525)-$BD$7)/$BD$8+$BH$16</f>
        <v/>
      </c>
      <c r="AV525" s="51">
        <f>1/(1+EXP(-AU525))</f>
        <v/>
      </c>
      <c r="AW525" s="52">
        <f>$BI$14*((AJ525)-$BD$5)/$BD$6+$BI$15*((AK525)-$BD$7)/$BD$8+$BI$16</f>
        <v/>
      </c>
      <c r="AX525" s="51">
        <f>1/(1+EXP(-AW525))</f>
        <v/>
      </c>
      <c r="AY525" s="52">
        <f>$BJ$14*((AJ525)-$BD$5)/$BD$6+$BJ$15*((AK525)-$BD$7)/$BD$8+$BJ$16</f>
        <v/>
      </c>
      <c r="AZ525" s="51">
        <f>1/(1+EXP(-AY525))</f>
        <v/>
      </c>
      <c r="BA525" s="52">
        <f>$BK$14*((AJ525)-$BD$5)/$BD$6+$BK$15*((AK525)-$BD$7)/$BD$8+$BK$16</f>
        <v/>
      </c>
      <c r="BB525" s="51">
        <f>1/(1+EXP(-BA525))</f>
        <v/>
      </c>
    </row>
    <row r="526" ht="15" customHeight="1" s="35">
      <c r="A526" s="48">
        <f>'4_Seq_Features'!A524</f>
        <v/>
      </c>
      <c r="B526" s="55">
        <f>'4_Seq_Features'!F524</f>
        <v/>
      </c>
      <c r="C526" s="48">
        <f>'4_Seq_Features'!E524</f>
        <v/>
      </c>
      <c r="D526" s="52">
        <f>$U$12*((B526)-$U$5)/$U$6+$U$13</f>
        <v/>
      </c>
      <c r="E526" s="51">
        <f>1/(1+EXP(-D526))</f>
        <v/>
      </c>
      <c r="F526" s="52">
        <f>$V$12*((B526)-$U$5)/$U$6+$V$13</f>
        <v/>
      </c>
      <c r="G526" s="51">
        <f>1/(1+EXP(-F526))</f>
        <v/>
      </c>
      <c r="H526" s="52">
        <f>$W$12*((B526)-$U$5)/$U$6+$W$13</f>
        <v/>
      </c>
      <c r="I526" s="51">
        <f>1/(1+EXP(-H526))</f>
        <v/>
      </c>
      <c r="J526" s="52">
        <f>$X$12*((B526)-$U$5)/$U$6+$X$13</f>
        <v/>
      </c>
      <c r="K526" s="51">
        <f>1/(1+EXP(-J526))</f>
        <v/>
      </c>
      <c r="L526" s="52">
        <f>$Y$12*((B526)-$U$5)/$U$6+$Y$13</f>
        <v/>
      </c>
      <c r="M526" s="51">
        <f>1/(1+EXP(-L526))</f>
        <v/>
      </c>
      <c r="N526" s="52">
        <f>$Z$12*((B526)-$U$5)/$U$6+$Z$13</f>
        <v/>
      </c>
      <c r="O526" s="51">
        <f>1/(1+EXP(-N526))</f>
        <v/>
      </c>
      <c r="P526" s="52">
        <f>$AA$12*((B526)-$U$5)/$U$6+$AA$13</f>
        <v/>
      </c>
      <c r="Q526" s="51">
        <f>1/(1+EXP(-P526))</f>
        <v/>
      </c>
      <c r="R526" s="52">
        <f>$AB$12*((B526)-$U$5)/$U$6+$AB$13</f>
        <v/>
      </c>
      <c r="S526" s="51">
        <f>1/(1+EXP(-R526))</f>
        <v/>
      </c>
      <c r="AI526" s="48">
        <f>'4_Seq_Features'!A524</f>
        <v/>
      </c>
      <c r="AJ526" s="55">
        <f>'4_Seq_Features'!G524</f>
        <v/>
      </c>
      <c r="AK526" s="55">
        <f>'4_Seq_Features'!H524</f>
        <v/>
      </c>
      <c r="AL526" s="48">
        <f>'4_Seq_Features'!E524</f>
        <v/>
      </c>
      <c r="AM526" s="52">
        <f>$BD$14*((AJ526)-$BD$5)/$BD$6+$BD$15*((AK526)-$BD$7)/$BD$8+$BD$16</f>
        <v/>
      </c>
      <c r="AN526" s="51">
        <f>1/(1+EXP(-AM526))</f>
        <v/>
      </c>
      <c r="AO526" s="52">
        <f>$BE$14*((AJ526)-$BD$5)/$BD$6+$BE$15*((AK526)-$BD$7)/$BD$8+$BE$16</f>
        <v/>
      </c>
      <c r="AP526" s="51">
        <f>1/(1+EXP(-AO526))</f>
        <v/>
      </c>
      <c r="AQ526" s="52">
        <f>$BF$14*((AJ526)-$BD$5)/$BD$6+$BF$15*((AK526)-$BD$7)/$BD$8+$BF$16</f>
        <v/>
      </c>
      <c r="AR526" s="51">
        <f>1/(1+EXP(-AQ526))</f>
        <v/>
      </c>
      <c r="AS526" s="52">
        <f>$BG$14*((AJ526)-$BD$5)/$BD$6+$BG$15*((AK526)-$BD$7)/$BD$8+$BG$16</f>
        <v/>
      </c>
      <c r="AT526" s="51">
        <f>1/(1+EXP(-AS526))</f>
        <v/>
      </c>
      <c r="AU526" s="52">
        <f>$BH$14*((AJ526)-$BD$5)/$BD$6+$BH$15*((AK526)-$BD$7)/$BD$8+$BH$16</f>
        <v/>
      </c>
      <c r="AV526" s="51">
        <f>1/(1+EXP(-AU526))</f>
        <v/>
      </c>
      <c r="AW526" s="52">
        <f>$BI$14*((AJ526)-$BD$5)/$BD$6+$BI$15*((AK526)-$BD$7)/$BD$8+$BI$16</f>
        <v/>
      </c>
      <c r="AX526" s="51">
        <f>1/(1+EXP(-AW526))</f>
        <v/>
      </c>
      <c r="AY526" s="52">
        <f>$BJ$14*((AJ526)-$BD$5)/$BD$6+$BJ$15*((AK526)-$BD$7)/$BD$8+$BJ$16</f>
        <v/>
      </c>
      <c r="AZ526" s="51">
        <f>1/(1+EXP(-AY526))</f>
        <v/>
      </c>
      <c r="BA526" s="52">
        <f>$BK$14*((AJ526)-$BD$5)/$BD$6+$BK$15*((AK526)-$BD$7)/$BD$8+$BK$16</f>
        <v/>
      </c>
      <c r="BB526" s="51">
        <f>1/(1+EXP(-BA526))</f>
        <v/>
      </c>
    </row>
    <row r="527" ht="15" customHeight="1" s="35">
      <c r="A527" s="48">
        <f>'4_Seq_Features'!A525</f>
        <v/>
      </c>
      <c r="B527" s="55">
        <f>'4_Seq_Features'!F525</f>
        <v/>
      </c>
      <c r="C527" s="48">
        <f>'4_Seq_Features'!E525</f>
        <v/>
      </c>
      <c r="D527" s="52">
        <f>$U$12*((B527)-$U$5)/$U$6+$U$13</f>
        <v/>
      </c>
      <c r="E527" s="51">
        <f>1/(1+EXP(-D527))</f>
        <v/>
      </c>
      <c r="F527" s="52">
        <f>$V$12*((B527)-$U$5)/$U$6+$V$13</f>
        <v/>
      </c>
      <c r="G527" s="51">
        <f>1/(1+EXP(-F527))</f>
        <v/>
      </c>
      <c r="H527" s="52">
        <f>$W$12*((B527)-$U$5)/$U$6+$W$13</f>
        <v/>
      </c>
      <c r="I527" s="51">
        <f>1/(1+EXP(-H527))</f>
        <v/>
      </c>
      <c r="J527" s="52">
        <f>$X$12*((B527)-$U$5)/$U$6+$X$13</f>
        <v/>
      </c>
      <c r="K527" s="51">
        <f>1/(1+EXP(-J527))</f>
        <v/>
      </c>
      <c r="L527" s="52">
        <f>$Y$12*((B527)-$U$5)/$U$6+$Y$13</f>
        <v/>
      </c>
      <c r="M527" s="51">
        <f>1/(1+EXP(-L527))</f>
        <v/>
      </c>
      <c r="N527" s="52">
        <f>$Z$12*((B527)-$U$5)/$U$6+$Z$13</f>
        <v/>
      </c>
      <c r="O527" s="51">
        <f>1/(1+EXP(-N527))</f>
        <v/>
      </c>
      <c r="P527" s="52">
        <f>$AA$12*((B527)-$U$5)/$U$6+$AA$13</f>
        <v/>
      </c>
      <c r="Q527" s="51">
        <f>1/(1+EXP(-P527))</f>
        <v/>
      </c>
      <c r="R527" s="52">
        <f>$AB$12*((B527)-$U$5)/$U$6+$AB$13</f>
        <v/>
      </c>
      <c r="S527" s="51">
        <f>1/(1+EXP(-R527))</f>
        <v/>
      </c>
      <c r="AI527" s="48">
        <f>'4_Seq_Features'!A525</f>
        <v/>
      </c>
      <c r="AJ527" s="55">
        <f>'4_Seq_Features'!G525</f>
        <v/>
      </c>
      <c r="AK527" s="55">
        <f>'4_Seq_Features'!H525</f>
        <v/>
      </c>
      <c r="AL527" s="48">
        <f>'4_Seq_Features'!E525</f>
        <v/>
      </c>
      <c r="AM527" s="52">
        <f>$BD$14*((AJ527)-$BD$5)/$BD$6+$BD$15*((AK527)-$BD$7)/$BD$8+$BD$16</f>
        <v/>
      </c>
      <c r="AN527" s="51">
        <f>1/(1+EXP(-AM527))</f>
        <v/>
      </c>
      <c r="AO527" s="52">
        <f>$BE$14*((AJ527)-$BD$5)/$BD$6+$BE$15*((AK527)-$BD$7)/$BD$8+$BE$16</f>
        <v/>
      </c>
      <c r="AP527" s="51">
        <f>1/(1+EXP(-AO527))</f>
        <v/>
      </c>
      <c r="AQ527" s="52">
        <f>$BF$14*((AJ527)-$BD$5)/$BD$6+$BF$15*((AK527)-$BD$7)/$BD$8+$BF$16</f>
        <v/>
      </c>
      <c r="AR527" s="51">
        <f>1/(1+EXP(-AQ527))</f>
        <v/>
      </c>
      <c r="AS527" s="52">
        <f>$BG$14*((AJ527)-$BD$5)/$BD$6+$BG$15*((AK527)-$BD$7)/$BD$8+$BG$16</f>
        <v/>
      </c>
      <c r="AT527" s="51">
        <f>1/(1+EXP(-AS527))</f>
        <v/>
      </c>
      <c r="AU527" s="52">
        <f>$BH$14*((AJ527)-$BD$5)/$BD$6+$BH$15*((AK527)-$BD$7)/$BD$8+$BH$16</f>
        <v/>
      </c>
      <c r="AV527" s="51">
        <f>1/(1+EXP(-AU527))</f>
        <v/>
      </c>
      <c r="AW527" s="52">
        <f>$BI$14*((AJ527)-$BD$5)/$BD$6+$BI$15*((AK527)-$BD$7)/$BD$8+$BI$16</f>
        <v/>
      </c>
      <c r="AX527" s="51">
        <f>1/(1+EXP(-AW527))</f>
        <v/>
      </c>
      <c r="AY527" s="52">
        <f>$BJ$14*((AJ527)-$BD$5)/$BD$6+$BJ$15*((AK527)-$BD$7)/$BD$8+$BJ$16</f>
        <v/>
      </c>
      <c r="AZ527" s="51">
        <f>1/(1+EXP(-AY527))</f>
        <v/>
      </c>
      <c r="BA527" s="52">
        <f>$BK$14*((AJ527)-$BD$5)/$BD$6+$BK$15*((AK527)-$BD$7)/$BD$8+$BK$16</f>
        <v/>
      </c>
      <c r="BB527" s="51">
        <f>1/(1+EXP(-BA527))</f>
        <v/>
      </c>
    </row>
    <row r="528" ht="15" customHeight="1" s="35">
      <c r="A528" s="48">
        <f>'4_Seq_Features'!A526</f>
        <v/>
      </c>
      <c r="B528" s="55">
        <f>'4_Seq_Features'!F526</f>
        <v/>
      </c>
      <c r="C528" s="48">
        <f>'4_Seq_Features'!E526</f>
        <v/>
      </c>
      <c r="D528" s="52">
        <f>$U$12*((B528)-$U$5)/$U$6+$U$13</f>
        <v/>
      </c>
      <c r="E528" s="51">
        <f>1/(1+EXP(-D528))</f>
        <v/>
      </c>
      <c r="F528" s="52">
        <f>$V$12*((B528)-$U$5)/$U$6+$V$13</f>
        <v/>
      </c>
      <c r="G528" s="51">
        <f>1/(1+EXP(-F528))</f>
        <v/>
      </c>
      <c r="H528" s="52">
        <f>$W$12*((B528)-$U$5)/$U$6+$W$13</f>
        <v/>
      </c>
      <c r="I528" s="51">
        <f>1/(1+EXP(-H528))</f>
        <v/>
      </c>
      <c r="J528" s="52">
        <f>$X$12*((B528)-$U$5)/$U$6+$X$13</f>
        <v/>
      </c>
      <c r="K528" s="51">
        <f>1/(1+EXP(-J528))</f>
        <v/>
      </c>
      <c r="L528" s="52">
        <f>$Y$12*((B528)-$U$5)/$U$6+$Y$13</f>
        <v/>
      </c>
      <c r="M528" s="51">
        <f>1/(1+EXP(-L528))</f>
        <v/>
      </c>
      <c r="N528" s="52">
        <f>$Z$12*((B528)-$U$5)/$U$6+$Z$13</f>
        <v/>
      </c>
      <c r="O528" s="51">
        <f>1/(1+EXP(-N528))</f>
        <v/>
      </c>
      <c r="P528" s="52">
        <f>$AA$12*((B528)-$U$5)/$U$6+$AA$13</f>
        <v/>
      </c>
      <c r="Q528" s="51">
        <f>1/(1+EXP(-P528))</f>
        <v/>
      </c>
      <c r="R528" s="52">
        <f>$AB$12*((B528)-$U$5)/$U$6+$AB$13</f>
        <v/>
      </c>
      <c r="S528" s="51">
        <f>1/(1+EXP(-R528))</f>
        <v/>
      </c>
      <c r="AI528" s="48">
        <f>'4_Seq_Features'!A526</f>
        <v/>
      </c>
      <c r="AJ528" s="55">
        <f>'4_Seq_Features'!G526</f>
        <v/>
      </c>
      <c r="AK528" s="55">
        <f>'4_Seq_Features'!H526</f>
        <v/>
      </c>
      <c r="AL528" s="48">
        <f>'4_Seq_Features'!E526</f>
        <v/>
      </c>
      <c r="AM528" s="52">
        <f>$BD$14*((AJ528)-$BD$5)/$BD$6+$BD$15*((AK528)-$BD$7)/$BD$8+$BD$16</f>
        <v/>
      </c>
      <c r="AN528" s="51">
        <f>1/(1+EXP(-AM528))</f>
        <v/>
      </c>
      <c r="AO528" s="52">
        <f>$BE$14*((AJ528)-$BD$5)/$BD$6+$BE$15*((AK528)-$BD$7)/$BD$8+$BE$16</f>
        <v/>
      </c>
      <c r="AP528" s="51">
        <f>1/(1+EXP(-AO528))</f>
        <v/>
      </c>
      <c r="AQ528" s="52">
        <f>$BF$14*((AJ528)-$BD$5)/$BD$6+$BF$15*((AK528)-$BD$7)/$BD$8+$BF$16</f>
        <v/>
      </c>
      <c r="AR528" s="51">
        <f>1/(1+EXP(-AQ528))</f>
        <v/>
      </c>
      <c r="AS528" s="52">
        <f>$BG$14*((AJ528)-$BD$5)/$BD$6+$BG$15*((AK528)-$BD$7)/$BD$8+$BG$16</f>
        <v/>
      </c>
      <c r="AT528" s="51">
        <f>1/(1+EXP(-AS528))</f>
        <v/>
      </c>
      <c r="AU528" s="52">
        <f>$BH$14*((AJ528)-$BD$5)/$BD$6+$BH$15*((AK528)-$BD$7)/$BD$8+$BH$16</f>
        <v/>
      </c>
      <c r="AV528" s="51">
        <f>1/(1+EXP(-AU528))</f>
        <v/>
      </c>
      <c r="AW528" s="52">
        <f>$BI$14*((AJ528)-$BD$5)/$BD$6+$BI$15*((AK528)-$BD$7)/$BD$8+$BI$16</f>
        <v/>
      </c>
      <c r="AX528" s="51">
        <f>1/(1+EXP(-AW528))</f>
        <v/>
      </c>
      <c r="AY528" s="52">
        <f>$BJ$14*((AJ528)-$BD$5)/$BD$6+$BJ$15*((AK528)-$BD$7)/$BD$8+$BJ$16</f>
        <v/>
      </c>
      <c r="AZ528" s="51">
        <f>1/(1+EXP(-AY528))</f>
        <v/>
      </c>
      <c r="BA528" s="52">
        <f>$BK$14*((AJ528)-$BD$5)/$BD$6+$BK$15*((AK528)-$BD$7)/$BD$8+$BK$16</f>
        <v/>
      </c>
      <c r="BB528" s="51">
        <f>1/(1+EXP(-BA528))</f>
        <v/>
      </c>
    </row>
    <row r="529" ht="15" customHeight="1" s="35">
      <c r="A529" s="48">
        <f>'4_Seq_Features'!A527</f>
        <v/>
      </c>
      <c r="B529" s="55">
        <f>'4_Seq_Features'!F527</f>
        <v/>
      </c>
      <c r="C529" s="48">
        <f>'4_Seq_Features'!E527</f>
        <v/>
      </c>
      <c r="D529" s="52">
        <f>$U$12*((B529)-$U$5)/$U$6+$U$13</f>
        <v/>
      </c>
      <c r="E529" s="51">
        <f>1/(1+EXP(-D529))</f>
        <v/>
      </c>
      <c r="F529" s="52">
        <f>$V$12*((B529)-$U$5)/$U$6+$V$13</f>
        <v/>
      </c>
      <c r="G529" s="51">
        <f>1/(1+EXP(-F529))</f>
        <v/>
      </c>
      <c r="H529" s="52">
        <f>$W$12*((B529)-$U$5)/$U$6+$W$13</f>
        <v/>
      </c>
      <c r="I529" s="51">
        <f>1/(1+EXP(-H529))</f>
        <v/>
      </c>
      <c r="J529" s="52">
        <f>$X$12*((B529)-$U$5)/$U$6+$X$13</f>
        <v/>
      </c>
      <c r="K529" s="51">
        <f>1/(1+EXP(-J529))</f>
        <v/>
      </c>
      <c r="L529" s="52">
        <f>$Y$12*((B529)-$U$5)/$U$6+$Y$13</f>
        <v/>
      </c>
      <c r="M529" s="51">
        <f>1/(1+EXP(-L529))</f>
        <v/>
      </c>
      <c r="N529" s="52">
        <f>$Z$12*((B529)-$U$5)/$U$6+$Z$13</f>
        <v/>
      </c>
      <c r="O529" s="51">
        <f>1/(1+EXP(-N529))</f>
        <v/>
      </c>
      <c r="P529" s="52">
        <f>$AA$12*((B529)-$U$5)/$U$6+$AA$13</f>
        <v/>
      </c>
      <c r="Q529" s="51">
        <f>1/(1+EXP(-P529))</f>
        <v/>
      </c>
      <c r="R529" s="52">
        <f>$AB$12*((B529)-$U$5)/$U$6+$AB$13</f>
        <v/>
      </c>
      <c r="S529" s="51">
        <f>1/(1+EXP(-R529))</f>
        <v/>
      </c>
      <c r="AI529" s="48">
        <f>'4_Seq_Features'!A527</f>
        <v/>
      </c>
      <c r="AJ529" s="55">
        <f>'4_Seq_Features'!G527</f>
        <v/>
      </c>
      <c r="AK529" s="55">
        <f>'4_Seq_Features'!H527</f>
        <v/>
      </c>
      <c r="AL529" s="48">
        <f>'4_Seq_Features'!E527</f>
        <v/>
      </c>
      <c r="AM529" s="52">
        <f>$BD$14*((AJ529)-$BD$5)/$BD$6+$BD$15*((AK529)-$BD$7)/$BD$8+$BD$16</f>
        <v/>
      </c>
      <c r="AN529" s="51">
        <f>1/(1+EXP(-AM529))</f>
        <v/>
      </c>
      <c r="AO529" s="52">
        <f>$BE$14*((AJ529)-$BD$5)/$BD$6+$BE$15*((AK529)-$BD$7)/$BD$8+$BE$16</f>
        <v/>
      </c>
      <c r="AP529" s="51">
        <f>1/(1+EXP(-AO529))</f>
        <v/>
      </c>
      <c r="AQ529" s="52">
        <f>$BF$14*((AJ529)-$BD$5)/$BD$6+$BF$15*((AK529)-$BD$7)/$BD$8+$BF$16</f>
        <v/>
      </c>
      <c r="AR529" s="51">
        <f>1/(1+EXP(-AQ529))</f>
        <v/>
      </c>
      <c r="AS529" s="52">
        <f>$BG$14*((AJ529)-$BD$5)/$BD$6+$BG$15*((AK529)-$BD$7)/$BD$8+$BG$16</f>
        <v/>
      </c>
      <c r="AT529" s="51">
        <f>1/(1+EXP(-AS529))</f>
        <v/>
      </c>
      <c r="AU529" s="52">
        <f>$BH$14*((AJ529)-$BD$5)/$BD$6+$BH$15*((AK529)-$BD$7)/$BD$8+$BH$16</f>
        <v/>
      </c>
      <c r="AV529" s="51">
        <f>1/(1+EXP(-AU529))</f>
        <v/>
      </c>
      <c r="AW529" s="52">
        <f>$BI$14*((AJ529)-$BD$5)/$BD$6+$BI$15*((AK529)-$BD$7)/$BD$8+$BI$16</f>
        <v/>
      </c>
      <c r="AX529" s="51">
        <f>1/(1+EXP(-AW529))</f>
        <v/>
      </c>
      <c r="AY529" s="52">
        <f>$BJ$14*((AJ529)-$BD$5)/$BD$6+$BJ$15*((AK529)-$BD$7)/$BD$8+$BJ$16</f>
        <v/>
      </c>
      <c r="AZ529" s="51">
        <f>1/(1+EXP(-AY529))</f>
        <v/>
      </c>
      <c r="BA529" s="52">
        <f>$BK$14*((AJ529)-$BD$5)/$BD$6+$BK$15*((AK529)-$BD$7)/$BD$8+$BK$16</f>
        <v/>
      </c>
      <c r="BB529" s="51">
        <f>1/(1+EXP(-BA529))</f>
        <v/>
      </c>
    </row>
    <row r="530" ht="15" customHeight="1" s="35">
      <c r="A530" s="48">
        <f>'4_Seq_Features'!A528</f>
        <v/>
      </c>
      <c r="B530" s="55">
        <f>'4_Seq_Features'!F528</f>
        <v/>
      </c>
      <c r="C530" s="48">
        <f>'4_Seq_Features'!E528</f>
        <v/>
      </c>
      <c r="D530" s="52">
        <f>$U$12*((B530)-$U$5)/$U$6+$U$13</f>
        <v/>
      </c>
      <c r="E530" s="51">
        <f>1/(1+EXP(-D530))</f>
        <v/>
      </c>
      <c r="F530" s="52">
        <f>$V$12*((B530)-$U$5)/$U$6+$V$13</f>
        <v/>
      </c>
      <c r="G530" s="51">
        <f>1/(1+EXP(-F530))</f>
        <v/>
      </c>
      <c r="H530" s="52">
        <f>$W$12*((B530)-$U$5)/$U$6+$W$13</f>
        <v/>
      </c>
      <c r="I530" s="51">
        <f>1/(1+EXP(-H530))</f>
        <v/>
      </c>
      <c r="J530" s="52">
        <f>$X$12*((B530)-$U$5)/$U$6+$X$13</f>
        <v/>
      </c>
      <c r="K530" s="51">
        <f>1/(1+EXP(-J530))</f>
        <v/>
      </c>
      <c r="L530" s="52">
        <f>$Y$12*((B530)-$U$5)/$U$6+$Y$13</f>
        <v/>
      </c>
      <c r="M530" s="51">
        <f>1/(1+EXP(-L530))</f>
        <v/>
      </c>
      <c r="N530" s="52">
        <f>$Z$12*((B530)-$U$5)/$U$6+$Z$13</f>
        <v/>
      </c>
      <c r="O530" s="51">
        <f>1/(1+EXP(-N530))</f>
        <v/>
      </c>
      <c r="P530" s="52">
        <f>$AA$12*((B530)-$U$5)/$U$6+$AA$13</f>
        <v/>
      </c>
      <c r="Q530" s="51">
        <f>1/(1+EXP(-P530))</f>
        <v/>
      </c>
      <c r="R530" s="52">
        <f>$AB$12*((B530)-$U$5)/$U$6+$AB$13</f>
        <v/>
      </c>
      <c r="S530" s="51">
        <f>1/(1+EXP(-R530))</f>
        <v/>
      </c>
      <c r="AI530" s="48">
        <f>'4_Seq_Features'!A528</f>
        <v/>
      </c>
      <c r="AJ530" s="55">
        <f>'4_Seq_Features'!G528</f>
        <v/>
      </c>
      <c r="AK530" s="55">
        <f>'4_Seq_Features'!H528</f>
        <v/>
      </c>
      <c r="AL530" s="48">
        <f>'4_Seq_Features'!E528</f>
        <v/>
      </c>
      <c r="AM530" s="52">
        <f>$BD$14*((AJ530)-$BD$5)/$BD$6+$BD$15*((AK530)-$BD$7)/$BD$8+$BD$16</f>
        <v/>
      </c>
      <c r="AN530" s="51">
        <f>1/(1+EXP(-AM530))</f>
        <v/>
      </c>
      <c r="AO530" s="52">
        <f>$BE$14*((AJ530)-$BD$5)/$BD$6+$BE$15*((AK530)-$BD$7)/$BD$8+$BE$16</f>
        <v/>
      </c>
      <c r="AP530" s="51">
        <f>1/(1+EXP(-AO530))</f>
        <v/>
      </c>
      <c r="AQ530" s="52">
        <f>$BF$14*((AJ530)-$BD$5)/$BD$6+$BF$15*((AK530)-$BD$7)/$BD$8+$BF$16</f>
        <v/>
      </c>
      <c r="AR530" s="51">
        <f>1/(1+EXP(-AQ530))</f>
        <v/>
      </c>
      <c r="AS530" s="52">
        <f>$BG$14*((AJ530)-$BD$5)/$BD$6+$BG$15*((AK530)-$BD$7)/$BD$8+$BG$16</f>
        <v/>
      </c>
      <c r="AT530" s="51">
        <f>1/(1+EXP(-AS530))</f>
        <v/>
      </c>
      <c r="AU530" s="52">
        <f>$BH$14*((AJ530)-$BD$5)/$BD$6+$BH$15*((AK530)-$BD$7)/$BD$8+$BH$16</f>
        <v/>
      </c>
      <c r="AV530" s="51">
        <f>1/(1+EXP(-AU530))</f>
        <v/>
      </c>
      <c r="AW530" s="52">
        <f>$BI$14*((AJ530)-$BD$5)/$BD$6+$BI$15*((AK530)-$BD$7)/$BD$8+$BI$16</f>
        <v/>
      </c>
      <c r="AX530" s="51">
        <f>1/(1+EXP(-AW530))</f>
        <v/>
      </c>
      <c r="AY530" s="52">
        <f>$BJ$14*((AJ530)-$BD$5)/$BD$6+$BJ$15*((AK530)-$BD$7)/$BD$8+$BJ$16</f>
        <v/>
      </c>
      <c r="AZ530" s="51">
        <f>1/(1+EXP(-AY530))</f>
        <v/>
      </c>
      <c r="BA530" s="52">
        <f>$BK$14*((AJ530)-$BD$5)/$BD$6+$BK$15*((AK530)-$BD$7)/$BD$8+$BK$16</f>
        <v/>
      </c>
      <c r="BB530" s="51">
        <f>1/(1+EXP(-BA530))</f>
        <v/>
      </c>
    </row>
    <row r="531" ht="15" customHeight="1" s="35">
      <c r="A531" s="48">
        <f>'4_Seq_Features'!A529</f>
        <v/>
      </c>
      <c r="B531" s="55">
        <f>'4_Seq_Features'!F529</f>
        <v/>
      </c>
      <c r="C531" s="48">
        <f>'4_Seq_Features'!E529</f>
        <v/>
      </c>
      <c r="D531" s="52">
        <f>$U$12*((B531)-$U$5)/$U$6+$U$13</f>
        <v/>
      </c>
      <c r="E531" s="51">
        <f>1/(1+EXP(-D531))</f>
        <v/>
      </c>
      <c r="F531" s="52">
        <f>$V$12*((B531)-$U$5)/$U$6+$V$13</f>
        <v/>
      </c>
      <c r="G531" s="51">
        <f>1/(1+EXP(-F531))</f>
        <v/>
      </c>
      <c r="H531" s="52">
        <f>$W$12*((B531)-$U$5)/$U$6+$W$13</f>
        <v/>
      </c>
      <c r="I531" s="51">
        <f>1/(1+EXP(-H531))</f>
        <v/>
      </c>
      <c r="J531" s="52">
        <f>$X$12*((B531)-$U$5)/$U$6+$X$13</f>
        <v/>
      </c>
      <c r="K531" s="51">
        <f>1/(1+EXP(-J531))</f>
        <v/>
      </c>
      <c r="L531" s="52">
        <f>$Y$12*((B531)-$U$5)/$U$6+$Y$13</f>
        <v/>
      </c>
      <c r="M531" s="51">
        <f>1/(1+EXP(-L531))</f>
        <v/>
      </c>
      <c r="N531" s="52">
        <f>$Z$12*((B531)-$U$5)/$U$6+$Z$13</f>
        <v/>
      </c>
      <c r="O531" s="51">
        <f>1/(1+EXP(-N531))</f>
        <v/>
      </c>
      <c r="P531" s="52">
        <f>$AA$12*((B531)-$U$5)/$U$6+$AA$13</f>
        <v/>
      </c>
      <c r="Q531" s="51">
        <f>1/(1+EXP(-P531))</f>
        <v/>
      </c>
      <c r="R531" s="52">
        <f>$AB$12*((B531)-$U$5)/$U$6+$AB$13</f>
        <v/>
      </c>
      <c r="S531" s="51">
        <f>1/(1+EXP(-R531))</f>
        <v/>
      </c>
      <c r="AI531" s="48">
        <f>'4_Seq_Features'!A529</f>
        <v/>
      </c>
      <c r="AJ531" s="55">
        <f>'4_Seq_Features'!G529</f>
        <v/>
      </c>
      <c r="AK531" s="55">
        <f>'4_Seq_Features'!H529</f>
        <v/>
      </c>
      <c r="AL531" s="48">
        <f>'4_Seq_Features'!E529</f>
        <v/>
      </c>
      <c r="AM531" s="52">
        <f>$BD$14*((AJ531)-$BD$5)/$BD$6+$BD$15*((AK531)-$BD$7)/$BD$8+$BD$16</f>
        <v/>
      </c>
      <c r="AN531" s="51">
        <f>1/(1+EXP(-AM531))</f>
        <v/>
      </c>
      <c r="AO531" s="52">
        <f>$BE$14*((AJ531)-$BD$5)/$BD$6+$BE$15*((AK531)-$BD$7)/$BD$8+$BE$16</f>
        <v/>
      </c>
      <c r="AP531" s="51">
        <f>1/(1+EXP(-AO531))</f>
        <v/>
      </c>
      <c r="AQ531" s="52">
        <f>$BF$14*((AJ531)-$BD$5)/$BD$6+$BF$15*((AK531)-$BD$7)/$BD$8+$BF$16</f>
        <v/>
      </c>
      <c r="AR531" s="51">
        <f>1/(1+EXP(-AQ531))</f>
        <v/>
      </c>
      <c r="AS531" s="52">
        <f>$BG$14*((AJ531)-$BD$5)/$BD$6+$BG$15*((AK531)-$BD$7)/$BD$8+$BG$16</f>
        <v/>
      </c>
      <c r="AT531" s="51">
        <f>1/(1+EXP(-AS531))</f>
        <v/>
      </c>
      <c r="AU531" s="52">
        <f>$BH$14*((AJ531)-$BD$5)/$BD$6+$BH$15*((AK531)-$BD$7)/$BD$8+$BH$16</f>
        <v/>
      </c>
      <c r="AV531" s="51">
        <f>1/(1+EXP(-AU531))</f>
        <v/>
      </c>
      <c r="AW531" s="52">
        <f>$BI$14*((AJ531)-$BD$5)/$BD$6+$BI$15*((AK531)-$BD$7)/$BD$8+$BI$16</f>
        <v/>
      </c>
      <c r="AX531" s="51">
        <f>1/(1+EXP(-AW531))</f>
        <v/>
      </c>
      <c r="AY531" s="52">
        <f>$BJ$14*((AJ531)-$BD$5)/$BD$6+$BJ$15*((AK531)-$BD$7)/$BD$8+$BJ$16</f>
        <v/>
      </c>
      <c r="AZ531" s="51">
        <f>1/(1+EXP(-AY531))</f>
        <v/>
      </c>
      <c r="BA531" s="52">
        <f>$BK$14*((AJ531)-$BD$5)/$BD$6+$BK$15*((AK531)-$BD$7)/$BD$8+$BK$16</f>
        <v/>
      </c>
      <c r="BB531" s="51">
        <f>1/(1+EXP(-BA531))</f>
        <v/>
      </c>
    </row>
    <row r="532" ht="15" customHeight="1" s="35">
      <c r="A532" s="48">
        <f>'4_Seq_Features'!A530</f>
        <v/>
      </c>
      <c r="B532" s="55">
        <f>'4_Seq_Features'!F530</f>
        <v/>
      </c>
      <c r="C532" s="48">
        <f>'4_Seq_Features'!E530</f>
        <v/>
      </c>
      <c r="D532" s="52">
        <f>$U$12*((B532)-$U$5)/$U$6+$U$13</f>
        <v/>
      </c>
      <c r="E532" s="51">
        <f>1/(1+EXP(-D532))</f>
        <v/>
      </c>
      <c r="F532" s="52">
        <f>$V$12*((B532)-$U$5)/$U$6+$V$13</f>
        <v/>
      </c>
      <c r="G532" s="51">
        <f>1/(1+EXP(-F532))</f>
        <v/>
      </c>
      <c r="H532" s="52">
        <f>$W$12*((B532)-$U$5)/$U$6+$W$13</f>
        <v/>
      </c>
      <c r="I532" s="51">
        <f>1/(1+EXP(-H532))</f>
        <v/>
      </c>
      <c r="J532" s="52">
        <f>$X$12*((B532)-$U$5)/$U$6+$X$13</f>
        <v/>
      </c>
      <c r="K532" s="51">
        <f>1/(1+EXP(-J532))</f>
        <v/>
      </c>
      <c r="L532" s="52">
        <f>$Y$12*((B532)-$U$5)/$U$6+$Y$13</f>
        <v/>
      </c>
      <c r="M532" s="51">
        <f>1/(1+EXP(-L532))</f>
        <v/>
      </c>
      <c r="N532" s="52">
        <f>$Z$12*((B532)-$U$5)/$U$6+$Z$13</f>
        <v/>
      </c>
      <c r="O532" s="51">
        <f>1/(1+EXP(-N532))</f>
        <v/>
      </c>
      <c r="P532" s="52">
        <f>$AA$12*((B532)-$U$5)/$U$6+$AA$13</f>
        <v/>
      </c>
      <c r="Q532" s="51">
        <f>1/(1+EXP(-P532))</f>
        <v/>
      </c>
      <c r="R532" s="52">
        <f>$AB$12*((B532)-$U$5)/$U$6+$AB$13</f>
        <v/>
      </c>
      <c r="S532" s="51">
        <f>1/(1+EXP(-R532))</f>
        <v/>
      </c>
      <c r="AI532" s="48">
        <f>'4_Seq_Features'!A530</f>
        <v/>
      </c>
      <c r="AJ532" s="55">
        <f>'4_Seq_Features'!G530</f>
        <v/>
      </c>
      <c r="AK532" s="55">
        <f>'4_Seq_Features'!H530</f>
        <v/>
      </c>
      <c r="AL532" s="48">
        <f>'4_Seq_Features'!E530</f>
        <v/>
      </c>
      <c r="AM532" s="52">
        <f>$BD$14*((AJ532)-$BD$5)/$BD$6+$BD$15*((AK532)-$BD$7)/$BD$8+$BD$16</f>
        <v/>
      </c>
      <c r="AN532" s="51">
        <f>1/(1+EXP(-AM532))</f>
        <v/>
      </c>
      <c r="AO532" s="52">
        <f>$BE$14*((AJ532)-$BD$5)/$BD$6+$BE$15*((AK532)-$BD$7)/$BD$8+$BE$16</f>
        <v/>
      </c>
      <c r="AP532" s="51">
        <f>1/(1+EXP(-AO532))</f>
        <v/>
      </c>
      <c r="AQ532" s="52">
        <f>$BF$14*((AJ532)-$BD$5)/$BD$6+$BF$15*((AK532)-$BD$7)/$BD$8+$BF$16</f>
        <v/>
      </c>
      <c r="AR532" s="51">
        <f>1/(1+EXP(-AQ532))</f>
        <v/>
      </c>
      <c r="AS532" s="52">
        <f>$BG$14*((AJ532)-$BD$5)/$BD$6+$BG$15*((AK532)-$BD$7)/$BD$8+$BG$16</f>
        <v/>
      </c>
      <c r="AT532" s="51">
        <f>1/(1+EXP(-AS532))</f>
        <v/>
      </c>
      <c r="AU532" s="52">
        <f>$BH$14*((AJ532)-$BD$5)/$BD$6+$BH$15*((AK532)-$BD$7)/$BD$8+$BH$16</f>
        <v/>
      </c>
      <c r="AV532" s="51">
        <f>1/(1+EXP(-AU532))</f>
        <v/>
      </c>
      <c r="AW532" s="52">
        <f>$BI$14*((AJ532)-$BD$5)/$BD$6+$BI$15*((AK532)-$BD$7)/$BD$8+$BI$16</f>
        <v/>
      </c>
      <c r="AX532" s="51">
        <f>1/(1+EXP(-AW532))</f>
        <v/>
      </c>
      <c r="AY532" s="52">
        <f>$BJ$14*((AJ532)-$BD$5)/$BD$6+$BJ$15*((AK532)-$BD$7)/$BD$8+$BJ$16</f>
        <v/>
      </c>
      <c r="AZ532" s="51">
        <f>1/(1+EXP(-AY532))</f>
        <v/>
      </c>
      <c r="BA532" s="52">
        <f>$BK$14*((AJ532)-$BD$5)/$BD$6+$BK$15*((AK532)-$BD$7)/$BD$8+$BK$16</f>
        <v/>
      </c>
      <c r="BB532" s="51">
        <f>1/(1+EXP(-BA532))</f>
        <v/>
      </c>
    </row>
    <row r="533" ht="15" customHeight="1" s="35">
      <c r="A533" s="48">
        <f>'4_Seq_Features'!A531</f>
        <v/>
      </c>
      <c r="B533" s="55">
        <f>'4_Seq_Features'!F531</f>
        <v/>
      </c>
      <c r="C533" s="48">
        <f>'4_Seq_Features'!E531</f>
        <v/>
      </c>
      <c r="D533" s="52">
        <f>$U$12*((B533)-$U$5)/$U$6+$U$13</f>
        <v/>
      </c>
      <c r="E533" s="51">
        <f>1/(1+EXP(-D533))</f>
        <v/>
      </c>
      <c r="F533" s="52">
        <f>$V$12*((B533)-$U$5)/$U$6+$V$13</f>
        <v/>
      </c>
      <c r="G533" s="51">
        <f>1/(1+EXP(-F533))</f>
        <v/>
      </c>
      <c r="H533" s="52">
        <f>$W$12*((B533)-$U$5)/$U$6+$W$13</f>
        <v/>
      </c>
      <c r="I533" s="51">
        <f>1/(1+EXP(-H533))</f>
        <v/>
      </c>
      <c r="J533" s="52">
        <f>$X$12*((B533)-$U$5)/$U$6+$X$13</f>
        <v/>
      </c>
      <c r="K533" s="51">
        <f>1/(1+EXP(-J533))</f>
        <v/>
      </c>
      <c r="L533" s="52">
        <f>$Y$12*((B533)-$U$5)/$U$6+$Y$13</f>
        <v/>
      </c>
      <c r="M533" s="51">
        <f>1/(1+EXP(-L533))</f>
        <v/>
      </c>
      <c r="N533" s="52">
        <f>$Z$12*((B533)-$U$5)/$U$6+$Z$13</f>
        <v/>
      </c>
      <c r="O533" s="51">
        <f>1/(1+EXP(-N533))</f>
        <v/>
      </c>
      <c r="P533" s="52">
        <f>$AA$12*((B533)-$U$5)/$U$6+$AA$13</f>
        <v/>
      </c>
      <c r="Q533" s="51">
        <f>1/(1+EXP(-P533))</f>
        <v/>
      </c>
      <c r="R533" s="52">
        <f>$AB$12*((B533)-$U$5)/$U$6+$AB$13</f>
        <v/>
      </c>
      <c r="S533" s="51">
        <f>1/(1+EXP(-R533))</f>
        <v/>
      </c>
      <c r="AI533" s="48">
        <f>'4_Seq_Features'!A531</f>
        <v/>
      </c>
      <c r="AJ533" s="55">
        <f>'4_Seq_Features'!G531</f>
        <v/>
      </c>
      <c r="AK533" s="55">
        <f>'4_Seq_Features'!H531</f>
        <v/>
      </c>
      <c r="AL533" s="48">
        <f>'4_Seq_Features'!E531</f>
        <v/>
      </c>
      <c r="AM533" s="52">
        <f>$BD$14*((AJ533)-$BD$5)/$BD$6+$BD$15*((AK533)-$BD$7)/$BD$8+$BD$16</f>
        <v/>
      </c>
      <c r="AN533" s="51">
        <f>1/(1+EXP(-AM533))</f>
        <v/>
      </c>
      <c r="AO533" s="52">
        <f>$BE$14*((AJ533)-$BD$5)/$BD$6+$BE$15*((AK533)-$BD$7)/$BD$8+$BE$16</f>
        <v/>
      </c>
      <c r="AP533" s="51">
        <f>1/(1+EXP(-AO533))</f>
        <v/>
      </c>
      <c r="AQ533" s="52">
        <f>$BF$14*((AJ533)-$BD$5)/$BD$6+$BF$15*((AK533)-$BD$7)/$BD$8+$BF$16</f>
        <v/>
      </c>
      <c r="AR533" s="51">
        <f>1/(1+EXP(-AQ533))</f>
        <v/>
      </c>
      <c r="AS533" s="52">
        <f>$BG$14*((AJ533)-$BD$5)/$BD$6+$BG$15*((AK533)-$BD$7)/$BD$8+$BG$16</f>
        <v/>
      </c>
      <c r="AT533" s="51">
        <f>1/(1+EXP(-AS533))</f>
        <v/>
      </c>
      <c r="AU533" s="52">
        <f>$BH$14*((AJ533)-$BD$5)/$BD$6+$BH$15*((AK533)-$BD$7)/$BD$8+$BH$16</f>
        <v/>
      </c>
      <c r="AV533" s="51">
        <f>1/(1+EXP(-AU533))</f>
        <v/>
      </c>
      <c r="AW533" s="52">
        <f>$BI$14*((AJ533)-$BD$5)/$BD$6+$BI$15*((AK533)-$BD$7)/$BD$8+$BI$16</f>
        <v/>
      </c>
      <c r="AX533" s="51">
        <f>1/(1+EXP(-AW533))</f>
        <v/>
      </c>
      <c r="AY533" s="52">
        <f>$BJ$14*((AJ533)-$BD$5)/$BD$6+$BJ$15*((AK533)-$BD$7)/$BD$8+$BJ$16</f>
        <v/>
      </c>
      <c r="AZ533" s="51">
        <f>1/(1+EXP(-AY533))</f>
        <v/>
      </c>
      <c r="BA533" s="52">
        <f>$BK$14*((AJ533)-$BD$5)/$BD$6+$BK$15*((AK533)-$BD$7)/$BD$8+$BK$16</f>
        <v/>
      </c>
      <c r="BB533" s="51">
        <f>1/(1+EXP(-BA533))</f>
        <v/>
      </c>
    </row>
    <row r="534" ht="15" customHeight="1" s="35">
      <c r="A534" s="48">
        <f>'4_Seq_Features'!A532</f>
        <v/>
      </c>
      <c r="B534" s="55">
        <f>'4_Seq_Features'!F532</f>
        <v/>
      </c>
      <c r="C534" s="48">
        <f>'4_Seq_Features'!E532</f>
        <v/>
      </c>
      <c r="D534" s="52">
        <f>$U$12*((B534)-$U$5)/$U$6+$U$13</f>
        <v/>
      </c>
      <c r="E534" s="51">
        <f>1/(1+EXP(-D534))</f>
        <v/>
      </c>
      <c r="F534" s="52">
        <f>$V$12*((B534)-$U$5)/$U$6+$V$13</f>
        <v/>
      </c>
      <c r="G534" s="51">
        <f>1/(1+EXP(-F534))</f>
        <v/>
      </c>
      <c r="H534" s="52">
        <f>$W$12*((B534)-$U$5)/$U$6+$W$13</f>
        <v/>
      </c>
      <c r="I534" s="51">
        <f>1/(1+EXP(-H534))</f>
        <v/>
      </c>
      <c r="J534" s="52">
        <f>$X$12*((B534)-$U$5)/$U$6+$X$13</f>
        <v/>
      </c>
      <c r="K534" s="51">
        <f>1/(1+EXP(-J534))</f>
        <v/>
      </c>
      <c r="L534" s="52">
        <f>$Y$12*((B534)-$U$5)/$U$6+$Y$13</f>
        <v/>
      </c>
      <c r="M534" s="51">
        <f>1/(1+EXP(-L534))</f>
        <v/>
      </c>
      <c r="N534" s="52">
        <f>$Z$12*((B534)-$U$5)/$U$6+$Z$13</f>
        <v/>
      </c>
      <c r="O534" s="51">
        <f>1/(1+EXP(-N534))</f>
        <v/>
      </c>
      <c r="P534" s="52">
        <f>$AA$12*((B534)-$U$5)/$U$6+$AA$13</f>
        <v/>
      </c>
      <c r="Q534" s="51">
        <f>1/(1+EXP(-P534))</f>
        <v/>
      </c>
      <c r="R534" s="52">
        <f>$AB$12*((B534)-$U$5)/$U$6+$AB$13</f>
        <v/>
      </c>
      <c r="S534" s="51">
        <f>1/(1+EXP(-R534))</f>
        <v/>
      </c>
      <c r="AI534" s="48">
        <f>'4_Seq_Features'!A532</f>
        <v/>
      </c>
      <c r="AJ534" s="55">
        <f>'4_Seq_Features'!G532</f>
        <v/>
      </c>
      <c r="AK534" s="55">
        <f>'4_Seq_Features'!H532</f>
        <v/>
      </c>
      <c r="AL534" s="48">
        <f>'4_Seq_Features'!E532</f>
        <v/>
      </c>
      <c r="AM534" s="52">
        <f>$BD$14*((AJ534)-$BD$5)/$BD$6+$BD$15*((AK534)-$BD$7)/$BD$8+$BD$16</f>
        <v/>
      </c>
      <c r="AN534" s="51">
        <f>1/(1+EXP(-AM534))</f>
        <v/>
      </c>
      <c r="AO534" s="52">
        <f>$BE$14*((AJ534)-$BD$5)/$BD$6+$BE$15*((AK534)-$BD$7)/$BD$8+$BE$16</f>
        <v/>
      </c>
      <c r="AP534" s="51">
        <f>1/(1+EXP(-AO534))</f>
        <v/>
      </c>
      <c r="AQ534" s="52">
        <f>$BF$14*((AJ534)-$BD$5)/$BD$6+$BF$15*((AK534)-$BD$7)/$BD$8+$BF$16</f>
        <v/>
      </c>
      <c r="AR534" s="51">
        <f>1/(1+EXP(-AQ534))</f>
        <v/>
      </c>
      <c r="AS534" s="52">
        <f>$BG$14*((AJ534)-$BD$5)/$BD$6+$BG$15*((AK534)-$BD$7)/$BD$8+$BG$16</f>
        <v/>
      </c>
      <c r="AT534" s="51">
        <f>1/(1+EXP(-AS534))</f>
        <v/>
      </c>
      <c r="AU534" s="52">
        <f>$BH$14*((AJ534)-$BD$5)/$BD$6+$BH$15*((AK534)-$BD$7)/$BD$8+$BH$16</f>
        <v/>
      </c>
      <c r="AV534" s="51">
        <f>1/(1+EXP(-AU534))</f>
        <v/>
      </c>
      <c r="AW534" s="52">
        <f>$BI$14*((AJ534)-$BD$5)/$BD$6+$BI$15*((AK534)-$BD$7)/$BD$8+$BI$16</f>
        <v/>
      </c>
      <c r="AX534" s="51">
        <f>1/(1+EXP(-AW534))</f>
        <v/>
      </c>
      <c r="AY534" s="52">
        <f>$BJ$14*((AJ534)-$BD$5)/$BD$6+$BJ$15*((AK534)-$BD$7)/$BD$8+$BJ$16</f>
        <v/>
      </c>
      <c r="AZ534" s="51">
        <f>1/(1+EXP(-AY534))</f>
        <v/>
      </c>
      <c r="BA534" s="52">
        <f>$BK$14*((AJ534)-$BD$5)/$BD$6+$BK$15*((AK534)-$BD$7)/$BD$8+$BK$16</f>
        <v/>
      </c>
      <c r="BB534" s="51">
        <f>1/(1+EXP(-BA534))</f>
        <v/>
      </c>
    </row>
    <row r="535" ht="15" customHeight="1" s="35">
      <c r="A535" s="48">
        <f>'4_Seq_Features'!A533</f>
        <v/>
      </c>
      <c r="B535" s="55">
        <f>'4_Seq_Features'!F533</f>
        <v/>
      </c>
      <c r="C535" s="48">
        <f>'4_Seq_Features'!E533</f>
        <v/>
      </c>
      <c r="D535" s="52">
        <f>$U$12*((B535)-$U$5)/$U$6+$U$13</f>
        <v/>
      </c>
      <c r="E535" s="51">
        <f>1/(1+EXP(-D535))</f>
        <v/>
      </c>
      <c r="F535" s="52">
        <f>$V$12*((B535)-$U$5)/$U$6+$V$13</f>
        <v/>
      </c>
      <c r="G535" s="51">
        <f>1/(1+EXP(-F535))</f>
        <v/>
      </c>
      <c r="H535" s="52">
        <f>$W$12*((B535)-$U$5)/$U$6+$W$13</f>
        <v/>
      </c>
      <c r="I535" s="51">
        <f>1/(1+EXP(-H535))</f>
        <v/>
      </c>
      <c r="J535" s="52">
        <f>$X$12*((B535)-$U$5)/$U$6+$X$13</f>
        <v/>
      </c>
      <c r="K535" s="51">
        <f>1/(1+EXP(-J535))</f>
        <v/>
      </c>
      <c r="L535" s="52">
        <f>$Y$12*((B535)-$U$5)/$U$6+$Y$13</f>
        <v/>
      </c>
      <c r="M535" s="51">
        <f>1/(1+EXP(-L535))</f>
        <v/>
      </c>
      <c r="N535" s="52">
        <f>$Z$12*((B535)-$U$5)/$U$6+$Z$13</f>
        <v/>
      </c>
      <c r="O535" s="51">
        <f>1/(1+EXP(-N535))</f>
        <v/>
      </c>
      <c r="P535" s="52">
        <f>$AA$12*((B535)-$U$5)/$U$6+$AA$13</f>
        <v/>
      </c>
      <c r="Q535" s="51">
        <f>1/(1+EXP(-P535))</f>
        <v/>
      </c>
      <c r="R535" s="52">
        <f>$AB$12*((B535)-$U$5)/$U$6+$AB$13</f>
        <v/>
      </c>
      <c r="S535" s="51">
        <f>1/(1+EXP(-R535))</f>
        <v/>
      </c>
      <c r="AI535" s="48">
        <f>'4_Seq_Features'!A533</f>
        <v/>
      </c>
      <c r="AJ535" s="55">
        <f>'4_Seq_Features'!G533</f>
        <v/>
      </c>
      <c r="AK535" s="55">
        <f>'4_Seq_Features'!H533</f>
        <v/>
      </c>
      <c r="AL535" s="48">
        <f>'4_Seq_Features'!E533</f>
        <v/>
      </c>
      <c r="AM535" s="52">
        <f>$BD$14*((AJ535)-$BD$5)/$BD$6+$BD$15*((AK535)-$BD$7)/$BD$8+$BD$16</f>
        <v/>
      </c>
      <c r="AN535" s="51">
        <f>1/(1+EXP(-AM535))</f>
        <v/>
      </c>
      <c r="AO535" s="52">
        <f>$BE$14*((AJ535)-$BD$5)/$BD$6+$BE$15*((AK535)-$BD$7)/$BD$8+$BE$16</f>
        <v/>
      </c>
      <c r="AP535" s="51">
        <f>1/(1+EXP(-AO535))</f>
        <v/>
      </c>
      <c r="AQ535" s="52">
        <f>$BF$14*((AJ535)-$BD$5)/$BD$6+$BF$15*((AK535)-$BD$7)/$BD$8+$BF$16</f>
        <v/>
      </c>
      <c r="AR535" s="51">
        <f>1/(1+EXP(-AQ535))</f>
        <v/>
      </c>
      <c r="AS535" s="52">
        <f>$BG$14*((AJ535)-$BD$5)/$BD$6+$BG$15*((AK535)-$BD$7)/$BD$8+$BG$16</f>
        <v/>
      </c>
      <c r="AT535" s="51">
        <f>1/(1+EXP(-AS535))</f>
        <v/>
      </c>
      <c r="AU535" s="52">
        <f>$BH$14*((AJ535)-$BD$5)/$BD$6+$BH$15*((AK535)-$BD$7)/$BD$8+$BH$16</f>
        <v/>
      </c>
      <c r="AV535" s="51">
        <f>1/(1+EXP(-AU535))</f>
        <v/>
      </c>
      <c r="AW535" s="52">
        <f>$BI$14*((AJ535)-$BD$5)/$BD$6+$BI$15*((AK535)-$BD$7)/$BD$8+$BI$16</f>
        <v/>
      </c>
      <c r="AX535" s="51">
        <f>1/(1+EXP(-AW535))</f>
        <v/>
      </c>
      <c r="AY535" s="52">
        <f>$BJ$14*((AJ535)-$BD$5)/$BD$6+$BJ$15*((AK535)-$BD$7)/$BD$8+$BJ$16</f>
        <v/>
      </c>
      <c r="AZ535" s="51">
        <f>1/(1+EXP(-AY535))</f>
        <v/>
      </c>
      <c r="BA535" s="52">
        <f>$BK$14*((AJ535)-$BD$5)/$BD$6+$BK$15*((AK535)-$BD$7)/$BD$8+$BK$16</f>
        <v/>
      </c>
      <c r="BB535" s="51">
        <f>1/(1+EXP(-BA535))</f>
        <v/>
      </c>
    </row>
    <row r="536" ht="15" customHeight="1" s="35">
      <c r="A536" s="48">
        <f>'4_Seq_Features'!A534</f>
        <v/>
      </c>
      <c r="B536" s="55">
        <f>'4_Seq_Features'!F534</f>
        <v/>
      </c>
      <c r="C536" s="48">
        <f>'4_Seq_Features'!E534</f>
        <v/>
      </c>
      <c r="D536" s="52">
        <f>$U$12*((B536)-$U$5)/$U$6+$U$13</f>
        <v/>
      </c>
      <c r="E536" s="51">
        <f>1/(1+EXP(-D536))</f>
        <v/>
      </c>
      <c r="F536" s="52">
        <f>$V$12*((B536)-$U$5)/$U$6+$V$13</f>
        <v/>
      </c>
      <c r="G536" s="51">
        <f>1/(1+EXP(-F536))</f>
        <v/>
      </c>
      <c r="H536" s="52">
        <f>$W$12*((B536)-$U$5)/$U$6+$W$13</f>
        <v/>
      </c>
      <c r="I536" s="51">
        <f>1/(1+EXP(-H536))</f>
        <v/>
      </c>
      <c r="J536" s="52">
        <f>$X$12*((B536)-$U$5)/$U$6+$X$13</f>
        <v/>
      </c>
      <c r="K536" s="51">
        <f>1/(1+EXP(-J536))</f>
        <v/>
      </c>
      <c r="L536" s="52">
        <f>$Y$12*((B536)-$U$5)/$U$6+$Y$13</f>
        <v/>
      </c>
      <c r="M536" s="51">
        <f>1/(1+EXP(-L536))</f>
        <v/>
      </c>
      <c r="N536" s="52">
        <f>$Z$12*((B536)-$U$5)/$U$6+$Z$13</f>
        <v/>
      </c>
      <c r="O536" s="51">
        <f>1/(1+EXP(-N536))</f>
        <v/>
      </c>
      <c r="P536" s="52">
        <f>$AA$12*((B536)-$U$5)/$U$6+$AA$13</f>
        <v/>
      </c>
      <c r="Q536" s="51">
        <f>1/(1+EXP(-P536))</f>
        <v/>
      </c>
      <c r="R536" s="52">
        <f>$AB$12*((B536)-$U$5)/$U$6+$AB$13</f>
        <v/>
      </c>
      <c r="S536" s="51">
        <f>1/(1+EXP(-R536))</f>
        <v/>
      </c>
      <c r="AI536" s="48">
        <f>'4_Seq_Features'!A534</f>
        <v/>
      </c>
      <c r="AJ536" s="55">
        <f>'4_Seq_Features'!G534</f>
        <v/>
      </c>
      <c r="AK536" s="55">
        <f>'4_Seq_Features'!H534</f>
        <v/>
      </c>
      <c r="AL536" s="48">
        <f>'4_Seq_Features'!E534</f>
        <v/>
      </c>
      <c r="AM536" s="52">
        <f>$BD$14*((AJ536)-$BD$5)/$BD$6+$BD$15*((AK536)-$BD$7)/$BD$8+$BD$16</f>
        <v/>
      </c>
      <c r="AN536" s="51">
        <f>1/(1+EXP(-AM536))</f>
        <v/>
      </c>
      <c r="AO536" s="52">
        <f>$BE$14*((AJ536)-$BD$5)/$BD$6+$BE$15*((AK536)-$BD$7)/$BD$8+$BE$16</f>
        <v/>
      </c>
      <c r="AP536" s="51">
        <f>1/(1+EXP(-AO536))</f>
        <v/>
      </c>
      <c r="AQ536" s="52">
        <f>$BF$14*((AJ536)-$BD$5)/$BD$6+$BF$15*((AK536)-$BD$7)/$BD$8+$BF$16</f>
        <v/>
      </c>
      <c r="AR536" s="51">
        <f>1/(1+EXP(-AQ536))</f>
        <v/>
      </c>
      <c r="AS536" s="52">
        <f>$BG$14*((AJ536)-$BD$5)/$BD$6+$BG$15*((AK536)-$BD$7)/$BD$8+$BG$16</f>
        <v/>
      </c>
      <c r="AT536" s="51">
        <f>1/(1+EXP(-AS536))</f>
        <v/>
      </c>
      <c r="AU536" s="52">
        <f>$BH$14*((AJ536)-$BD$5)/$BD$6+$BH$15*((AK536)-$BD$7)/$BD$8+$BH$16</f>
        <v/>
      </c>
      <c r="AV536" s="51">
        <f>1/(1+EXP(-AU536))</f>
        <v/>
      </c>
      <c r="AW536" s="52">
        <f>$BI$14*((AJ536)-$BD$5)/$BD$6+$BI$15*((AK536)-$BD$7)/$BD$8+$BI$16</f>
        <v/>
      </c>
      <c r="AX536" s="51">
        <f>1/(1+EXP(-AW536))</f>
        <v/>
      </c>
      <c r="AY536" s="52">
        <f>$BJ$14*((AJ536)-$BD$5)/$BD$6+$BJ$15*((AK536)-$BD$7)/$BD$8+$BJ$16</f>
        <v/>
      </c>
      <c r="AZ536" s="51">
        <f>1/(1+EXP(-AY536))</f>
        <v/>
      </c>
      <c r="BA536" s="52">
        <f>$BK$14*((AJ536)-$BD$5)/$BD$6+$BK$15*((AK536)-$BD$7)/$BD$8+$BK$16</f>
        <v/>
      </c>
      <c r="BB536" s="51">
        <f>1/(1+EXP(-BA536))</f>
        <v/>
      </c>
    </row>
    <row r="537" ht="15" customHeight="1" s="35">
      <c r="A537" s="48">
        <f>'4_Seq_Features'!A535</f>
        <v/>
      </c>
      <c r="B537" s="55">
        <f>'4_Seq_Features'!F535</f>
        <v/>
      </c>
      <c r="C537" s="48">
        <f>'4_Seq_Features'!E535</f>
        <v/>
      </c>
      <c r="D537" s="52">
        <f>$U$12*((B537)-$U$5)/$U$6+$U$13</f>
        <v/>
      </c>
      <c r="E537" s="51">
        <f>1/(1+EXP(-D537))</f>
        <v/>
      </c>
      <c r="F537" s="52">
        <f>$V$12*((B537)-$U$5)/$U$6+$V$13</f>
        <v/>
      </c>
      <c r="G537" s="51">
        <f>1/(1+EXP(-F537))</f>
        <v/>
      </c>
      <c r="H537" s="52">
        <f>$W$12*((B537)-$U$5)/$U$6+$W$13</f>
        <v/>
      </c>
      <c r="I537" s="51">
        <f>1/(1+EXP(-H537))</f>
        <v/>
      </c>
      <c r="J537" s="52">
        <f>$X$12*((B537)-$U$5)/$U$6+$X$13</f>
        <v/>
      </c>
      <c r="K537" s="51">
        <f>1/(1+EXP(-J537))</f>
        <v/>
      </c>
      <c r="L537" s="52">
        <f>$Y$12*((B537)-$U$5)/$U$6+$Y$13</f>
        <v/>
      </c>
      <c r="M537" s="51">
        <f>1/(1+EXP(-L537))</f>
        <v/>
      </c>
      <c r="N537" s="52">
        <f>$Z$12*((B537)-$U$5)/$U$6+$Z$13</f>
        <v/>
      </c>
      <c r="O537" s="51">
        <f>1/(1+EXP(-N537))</f>
        <v/>
      </c>
      <c r="P537" s="52">
        <f>$AA$12*((B537)-$U$5)/$U$6+$AA$13</f>
        <v/>
      </c>
      <c r="Q537" s="51">
        <f>1/(1+EXP(-P537))</f>
        <v/>
      </c>
      <c r="R537" s="52">
        <f>$AB$12*((B537)-$U$5)/$U$6+$AB$13</f>
        <v/>
      </c>
      <c r="S537" s="51">
        <f>1/(1+EXP(-R537))</f>
        <v/>
      </c>
      <c r="AI537" s="48">
        <f>'4_Seq_Features'!A535</f>
        <v/>
      </c>
      <c r="AJ537" s="55">
        <f>'4_Seq_Features'!G535</f>
        <v/>
      </c>
      <c r="AK537" s="55">
        <f>'4_Seq_Features'!H535</f>
        <v/>
      </c>
      <c r="AL537" s="48">
        <f>'4_Seq_Features'!E535</f>
        <v/>
      </c>
      <c r="AM537" s="52">
        <f>$BD$14*((AJ537)-$BD$5)/$BD$6+$BD$15*((AK537)-$BD$7)/$BD$8+$BD$16</f>
        <v/>
      </c>
      <c r="AN537" s="51">
        <f>1/(1+EXP(-AM537))</f>
        <v/>
      </c>
      <c r="AO537" s="52">
        <f>$BE$14*((AJ537)-$BD$5)/$BD$6+$BE$15*((AK537)-$BD$7)/$BD$8+$BE$16</f>
        <v/>
      </c>
      <c r="AP537" s="51">
        <f>1/(1+EXP(-AO537))</f>
        <v/>
      </c>
      <c r="AQ537" s="52">
        <f>$BF$14*((AJ537)-$BD$5)/$BD$6+$BF$15*((AK537)-$BD$7)/$BD$8+$BF$16</f>
        <v/>
      </c>
      <c r="AR537" s="51">
        <f>1/(1+EXP(-AQ537))</f>
        <v/>
      </c>
      <c r="AS537" s="52">
        <f>$BG$14*((AJ537)-$BD$5)/$BD$6+$BG$15*((AK537)-$BD$7)/$BD$8+$BG$16</f>
        <v/>
      </c>
      <c r="AT537" s="51">
        <f>1/(1+EXP(-AS537))</f>
        <v/>
      </c>
      <c r="AU537" s="52">
        <f>$BH$14*((AJ537)-$BD$5)/$BD$6+$BH$15*((AK537)-$BD$7)/$BD$8+$BH$16</f>
        <v/>
      </c>
      <c r="AV537" s="51">
        <f>1/(1+EXP(-AU537))</f>
        <v/>
      </c>
      <c r="AW537" s="52">
        <f>$BI$14*((AJ537)-$BD$5)/$BD$6+$BI$15*((AK537)-$BD$7)/$BD$8+$BI$16</f>
        <v/>
      </c>
      <c r="AX537" s="51">
        <f>1/(1+EXP(-AW537))</f>
        <v/>
      </c>
      <c r="AY537" s="52">
        <f>$BJ$14*((AJ537)-$BD$5)/$BD$6+$BJ$15*((AK537)-$BD$7)/$BD$8+$BJ$16</f>
        <v/>
      </c>
      <c r="AZ537" s="51">
        <f>1/(1+EXP(-AY537))</f>
        <v/>
      </c>
      <c r="BA537" s="52">
        <f>$BK$14*((AJ537)-$BD$5)/$BD$6+$BK$15*((AK537)-$BD$7)/$BD$8+$BK$16</f>
        <v/>
      </c>
      <c r="BB537" s="51">
        <f>1/(1+EXP(-BA537))</f>
        <v/>
      </c>
    </row>
    <row r="538" ht="15" customHeight="1" s="35">
      <c r="A538" s="48">
        <f>'4_Seq_Features'!A536</f>
        <v/>
      </c>
      <c r="B538" s="55">
        <f>'4_Seq_Features'!F536</f>
        <v/>
      </c>
      <c r="C538" s="48">
        <f>'4_Seq_Features'!E536</f>
        <v/>
      </c>
      <c r="D538" s="52">
        <f>$U$12*((B538)-$U$5)/$U$6+$U$13</f>
        <v/>
      </c>
      <c r="E538" s="51">
        <f>1/(1+EXP(-D538))</f>
        <v/>
      </c>
      <c r="F538" s="52">
        <f>$V$12*((B538)-$U$5)/$U$6+$V$13</f>
        <v/>
      </c>
      <c r="G538" s="51">
        <f>1/(1+EXP(-F538))</f>
        <v/>
      </c>
      <c r="H538" s="52">
        <f>$W$12*((B538)-$U$5)/$U$6+$W$13</f>
        <v/>
      </c>
      <c r="I538" s="51">
        <f>1/(1+EXP(-H538))</f>
        <v/>
      </c>
      <c r="J538" s="52">
        <f>$X$12*((B538)-$U$5)/$U$6+$X$13</f>
        <v/>
      </c>
      <c r="K538" s="51">
        <f>1/(1+EXP(-J538))</f>
        <v/>
      </c>
      <c r="L538" s="52">
        <f>$Y$12*((B538)-$U$5)/$U$6+$Y$13</f>
        <v/>
      </c>
      <c r="M538" s="51">
        <f>1/(1+EXP(-L538))</f>
        <v/>
      </c>
      <c r="N538" s="52">
        <f>$Z$12*((B538)-$U$5)/$U$6+$Z$13</f>
        <v/>
      </c>
      <c r="O538" s="51">
        <f>1/(1+EXP(-N538))</f>
        <v/>
      </c>
      <c r="P538" s="52">
        <f>$AA$12*((B538)-$U$5)/$U$6+$AA$13</f>
        <v/>
      </c>
      <c r="Q538" s="51">
        <f>1/(1+EXP(-P538))</f>
        <v/>
      </c>
      <c r="R538" s="52">
        <f>$AB$12*((B538)-$U$5)/$U$6+$AB$13</f>
        <v/>
      </c>
      <c r="S538" s="51">
        <f>1/(1+EXP(-R538))</f>
        <v/>
      </c>
      <c r="AI538" s="48">
        <f>'4_Seq_Features'!A536</f>
        <v/>
      </c>
      <c r="AJ538" s="55">
        <f>'4_Seq_Features'!G536</f>
        <v/>
      </c>
      <c r="AK538" s="55">
        <f>'4_Seq_Features'!H536</f>
        <v/>
      </c>
      <c r="AL538" s="48">
        <f>'4_Seq_Features'!E536</f>
        <v/>
      </c>
      <c r="AM538" s="52">
        <f>$BD$14*((AJ538)-$BD$5)/$BD$6+$BD$15*((AK538)-$BD$7)/$BD$8+$BD$16</f>
        <v/>
      </c>
      <c r="AN538" s="51">
        <f>1/(1+EXP(-AM538))</f>
        <v/>
      </c>
      <c r="AO538" s="52">
        <f>$BE$14*((AJ538)-$BD$5)/$BD$6+$BE$15*((AK538)-$BD$7)/$BD$8+$BE$16</f>
        <v/>
      </c>
      <c r="AP538" s="51">
        <f>1/(1+EXP(-AO538))</f>
        <v/>
      </c>
      <c r="AQ538" s="52">
        <f>$BF$14*((AJ538)-$BD$5)/$BD$6+$BF$15*((AK538)-$BD$7)/$BD$8+$BF$16</f>
        <v/>
      </c>
      <c r="AR538" s="51">
        <f>1/(1+EXP(-AQ538))</f>
        <v/>
      </c>
      <c r="AS538" s="52">
        <f>$BG$14*((AJ538)-$BD$5)/$BD$6+$BG$15*((AK538)-$BD$7)/$BD$8+$BG$16</f>
        <v/>
      </c>
      <c r="AT538" s="51">
        <f>1/(1+EXP(-AS538))</f>
        <v/>
      </c>
      <c r="AU538" s="52">
        <f>$BH$14*((AJ538)-$BD$5)/$BD$6+$BH$15*((AK538)-$BD$7)/$BD$8+$BH$16</f>
        <v/>
      </c>
      <c r="AV538" s="51">
        <f>1/(1+EXP(-AU538))</f>
        <v/>
      </c>
      <c r="AW538" s="52">
        <f>$BI$14*((AJ538)-$BD$5)/$BD$6+$BI$15*((AK538)-$BD$7)/$BD$8+$BI$16</f>
        <v/>
      </c>
      <c r="AX538" s="51">
        <f>1/(1+EXP(-AW538))</f>
        <v/>
      </c>
      <c r="AY538" s="52">
        <f>$BJ$14*((AJ538)-$BD$5)/$BD$6+$BJ$15*((AK538)-$BD$7)/$BD$8+$BJ$16</f>
        <v/>
      </c>
      <c r="AZ538" s="51">
        <f>1/(1+EXP(-AY538))</f>
        <v/>
      </c>
      <c r="BA538" s="52">
        <f>$BK$14*((AJ538)-$BD$5)/$BD$6+$BK$15*((AK538)-$BD$7)/$BD$8+$BK$16</f>
        <v/>
      </c>
      <c r="BB538" s="51">
        <f>1/(1+EXP(-BA538))</f>
        <v/>
      </c>
    </row>
    <row r="539" ht="15" customHeight="1" s="35">
      <c r="A539" s="48">
        <f>'4_Seq_Features'!A537</f>
        <v/>
      </c>
      <c r="B539" s="55">
        <f>'4_Seq_Features'!F537</f>
        <v/>
      </c>
      <c r="C539" s="48">
        <f>'4_Seq_Features'!E537</f>
        <v/>
      </c>
      <c r="D539" s="52">
        <f>$U$12*((B539)-$U$5)/$U$6+$U$13</f>
        <v/>
      </c>
      <c r="E539" s="51">
        <f>1/(1+EXP(-D539))</f>
        <v/>
      </c>
      <c r="F539" s="52">
        <f>$V$12*((B539)-$U$5)/$U$6+$V$13</f>
        <v/>
      </c>
      <c r="G539" s="51">
        <f>1/(1+EXP(-F539))</f>
        <v/>
      </c>
      <c r="H539" s="52">
        <f>$W$12*((B539)-$U$5)/$U$6+$W$13</f>
        <v/>
      </c>
      <c r="I539" s="51">
        <f>1/(1+EXP(-H539))</f>
        <v/>
      </c>
      <c r="J539" s="52">
        <f>$X$12*((B539)-$U$5)/$U$6+$X$13</f>
        <v/>
      </c>
      <c r="K539" s="51">
        <f>1/(1+EXP(-J539))</f>
        <v/>
      </c>
      <c r="L539" s="52">
        <f>$Y$12*((B539)-$U$5)/$U$6+$Y$13</f>
        <v/>
      </c>
      <c r="M539" s="51">
        <f>1/(1+EXP(-L539))</f>
        <v/>
      </c>
      <c r="N539" s="52">
        <f>$Z$12*((B539)-$U$5)/$U$6+$Z$13</f>
        <v/>
      </c>
      <c r="O539" s="51">
        <f>1/(1+EXP(-N539))</f>
        <v/>
      </c>
      <c r="P539" s="52">
        <f>$AA$12*((B539)-$U$5)/$U$6+$AA$13</f>
        <v/>
      </c>
      <c r="Q539" s="51">
        <f>1/(1+EXP(-P539))</f>
        <v/>
      </c>
      <c r="R539" s="52">
        <f>$AB$12*((B539)-$U$5)/$U$6+$AB$13</f>
        <v/>
      </c>
      <c r="S539" s="51">
        <f>1/(1+EXP(-R539))</f>
        <v/>
      </c>
      <c r="AI539" s="48">
        <f>'4_Seq_Features'!A537</f>
        <v/>
      </c>
      <c r="AJ539" s="55">
        <f>'4_Seq_Features'!G537</f>
        <v/>
      </c>
      <c r="AK539" s="55">
        <f>'4_Seq_Features'!H537</f>
        <v/>
      </c>
      <c r="AL539" s="48">
        <f>'4_Seq_Features'!E537</f>
        <v/>
      </c>
      <c r="AM539" s="52">
        <f>$BD$14*((AJ539)-$BD$5)/$BD$6+$BD$15*((AK539)-$BD$7)/$BD$8+$BD$16</f>
        <v/>
      </c>
      <c r="AN539" s="51">
        <f>1/(1+EXP(-AM539))</f>
        <v/>
      </c>
      <c r="AO539" s="52">
        <f>$BE$14*((AJ539)-$BD$5)/$BD$6+$BE$15*((AK539)-$BD$7)/$BD$8+$BE$16</f>
        <v/>
      </c>
      <c r="AP539" s="51">
        <f>1/(1+EXP(-AO539))</f>
        <v/>
      </c>
      <c r="AQ539" s="52">
        <f>$BF$14*((AJ539)-$BD$5)/$BD$6+$BF$15*((AK539)-$BD$7)/$BD$8+$BF$16</f>
        <v/>
      </c>
      <c r="AR539" s="51">
        <f>1/(1+EXP(-AQ539))</f>
        <v/>
      </c>
      <c r="AS539" s="52">
        <f>$BG$14*((AJ539)-$BD$5)/$BD$6+$BG$15*((AK539)-$BD$7)/$BD$8+$BG$16</f>
        <v/>
      </c>
      <c r="AT539" s="51">
        <f>1/(1+EXP(-AS539))</f>
        <v/>
      </c>
      <c r="AU539" s="52">
        <f>$BH$14*((AJ539)-$BD$5)/$BD$6+$BH$15*((AK539)-$BD$7)/$BD$8+$BH$16</f>
        <v/>
      </c>
      <c r="AV539" s="51">
        <f>1/(1+EXP(-AU539))</f>
        <v/>
      </c>
      <c r="AW539" s="52">
        <f>$BI$14*((AJ539)-$BD$5)/$BD$6+$BI$15*((AK539)-$BD$7)/$BD$8+$BI$16</f>
        <v/>
      </c>
      <c r="AX539" s="51">
        <f>1/(1+EXP(-AW539))</f>
        <v/>
      </c>
      <c r="AY539" s="52">
        <f>$BJ$14*((AJ539)-$BD$5)/$BD$6+$BJ$15*((AK539)-$BD$7)/$BD$8+$BJ$16</f>
        <v/>
      </c>
      <c r="AZ539" s="51">
        <f>1/(1+EXP(-AY539))</f>
        <v/>
      </c>
      <c r="BA539" s="52">
        <f>$BK$14*((AJ539)-$BD$5)/$BD$6+$BK$15*((AK539)-$BD$7)/$BD$8+$BK$16</f>
        <v/>
      </c>
      <c r="BB539" s="51">
        <f>1/(1+EXP(-BA539))</f>
        <v/>
      </c>
    </row>
    <row r="540" ht="15" customHeight="1" s="35">
      <c r="A540" s="48">
        <f>'4_Seq_Features'!A538</f>
        <v/>
      </c>
      <c r="B540" s="55">
        <f>'4_Seq_Features'!F538</f>
        <v/>
      </c>
      <c r="C540" s="48">
        <f>'4_Seq_Features'!E538</f>
        <v/>
      </c>
      <c r="D540" s="52">
        <f>$U$12*((B540)-$U$5)/$U$6+$U$13</f>
        <v/>
      </c>
      <c r="E540" s="51">
        <f>1/(1+EXP(-D540))</f>
        <v/>
      </c>
      <c r="F540" s="52">
        <f>$V$12*((B540)-$U$5)/$U$6+$V$13</f>
        <v/>
      </c>
      <c r="G540" s="51">
        <f>1/(1+EXP(-F540))</f>
        <v/>
      </c>
      <c r="H540" s="52">
        <f>$W$12*((B540)-$U$5)/$U$6+$W$13</f>
        <v/>
      </c>
      <c r="I540" s="51">
        <f>1/(1+EXP(-H540))</f>
        <v/>
      </c>
      <c r="J540" s="52">
        <f>$X$12*((B540)-$U$5)/$U$6+$X$13</f>
        <v/>
      </c>
      <c r="K540" s="51">
        <f>1/(1+EXP(-J540))</f>
        <v/>
      </c>
      <c r="L540" s="52">
        <f>$Y$12*((B540)-$U$5)/$U$6+$Y$13</f>
        <v/>
      </c>
      <c r="M540" s="51">
        <f>1/(1+EXP(-L540))</f>
        <v/>
      </c>
      <c r="N540" s="52">
        <f>$Z$12*((B540)-$U$5)/$U$6+$Z$13</f>
        <v/>
      </c>
      <c r="O540" s="51">
        <f>1/(1+EXP(-N540))</f>
        <v/>
      </c>
      <c r="P540" s="52">
        <f>$AA$12*((B540)-$U$5)/$U$6+$AA$13</f>
        <v/>
      </c>
      <c r="Q540" s="51">
        <f>1/(1+EXP(-P540))</f>
        <v/>
      </c>
      <c r="R540" s="52">
        <f>$AB$12*((B540)-$U$5)/$U$6+$AB$13</f>
        <v/>
      </c>
      <c r="S540" s="51">
        <f>1/(1+EXP(-R540))</f>
        <v/>
      </c>
      <c r="AI540" s="48">
        <f>'4_Seq_Features'!A538</f>
        <v/>
      </c>
      <c r="AJ540" s="55">
        <f>'4_Seq_Features'!G538</f>
        <v/>
      </c>
      <c r="AK540" s="55">
        <f>'4_Seq_Features'!H538</f>
        <v/>
      </c>
      <c r="AL540" s="48">
        <f>'4_Seq_Features'!E538</f>
        <v/>
      </c>
      <c r="AM540" s="52">
        <f>$BD$14*((AJ540)-$BD$5)/$BD$6+$BD$15*((AK540)-$BD$7)/$BD$8+$BD$16</f>
        <v/>
      </c>
      <c r="AN540" s="51">
        <f>1/(1+EXP(-AM540))</f>
        <v/>
      </c>
      <c r="AO540" s="52">
        <f>$BE$14*((AJ540)-$BD$5)/$BD$6+$BE$15*((AK540)-$BD$7)/$BD$8+$BE$16</f>
        <v/>
      </c>
      <c r="AP540" s="51">
        <f>1/(1+EXP(-AO540))</f>
        <v/>
      </c>
      <c r="AQ540" s="52">
        <f>$BF$14*((AJ540)-$BD$5)/$BD$6+$BF$15*((AK540)-$BD$7)/$BD$8+$BF$16</f>
        <v/>
      </c>
      <c r="AR540" s="51">
        <f>1/(1+EXP(-AQ540))</f>
        <v/>
      </c>
      <c r="AS540" s="52">
        <f>$BG$14*((AJ540)-$BD$5)/$BD$6+$BG$15*((AK540)-$BD$7)/$BD$8+$BG$16</f>
        <v/>
      </c>
      <c r="AT540" s="51">
        <f>1/(1+EXP(-AS540))</f>
        <v/>
      </c>
      <c r="AU540" s="52">
        <f>$BH$14*((AJ540)-$BD$5)/$BD$6+$BH$15*((AK540)-$BD$7)/$BD$8+$BH$16</f>
        <v/>
      </c>
      <c r="AV540" s="51">
        <f>1/(1+EXP(-AU540))</f>
        <v/>
      </c>
      <c r="AW540" s="52">
        <f>$BI$14*((AJ540)-$BD$5)/$BD$6+$BI$15*((AK540)-$BD$7)/$BD$8+$BI$16</f>
        <v/>
      </c>
      <c r="AX540" s="51">
        <f>1/(1+EXP(-AW540))</f>
        <v/>
      </c>
      <c r="AY540" s="52">
        <f>$BJ$14*((AJ540)-$BD$5)/$BD$6+$BJ$15*((AK540)-$BD$7)/$BD$8+$BJ$16</f>
        <v/>
      </c>
      <c r="AZ540" s="51">
        <f>1/(1+EXP(-AY540))</f>
        <v/>
      </c>
      <c r="BA540" s="52">
        <f>$BK$14*((AJ540)-$BD$5)/$BD$6+$BK$15*((AK540)-$BD$7)/$BD$8+$BK$16</f>
        <v/>
      </c>
      <c r="BB540" s="51">
        <f>1/(1+EXP(-BA540))</f>
        <v/>
      </c>
    </row>
    <row r="541" ht="15" customHeight="1" s="35">
      <c r="A541" s="48">
        <f>'4_Seq_Features'!A539</f>
        <v/>
      </c>
      <c r="B541" s="55">
        <f>'4_Seq_Features'!F539</f>
        <v/>
      </c>
      <c r="C541" s="48">
        <f>'4_Seq_Features'!E539</f>
        <v/>
      </c>
      <c r="D541" s="52">
        <f>$U$12*((B541)-$U$5)/$U$6+$U$13</f>
        <v/>
      </c>
      <c r="E541" s="51">
        <f>1/(1+EXP(-D541))</f>
        <v/>
      </c>
      <c r="F541" s="52">
        <f>$V$12*((B541)-$U$5)/$U$6+$V$13</f>
        <v/>
      </c>
      <c r="G541" s="51">
        <f>1/(1+EXP(-F541))</f>
        <v/>
      </c>
      <c r="H541" s="52">
        <f>$W$12*((B541)-$U$5)/$U$6+$W$13</f>
        <v/>
      </c>
      <c r="I541" s="51">
        <f>1/(1+EXP(-H541))</f>
        <v/>
      </c>
      <c r="J541" s="52">
        <f>$X$12*((B541)-$U$5)/$U$6+$X$13</f>
        <v/>
      </c>
      <c r="K541" s="51">
        <f>1/(1+EXP(-J541))</f>
        <v/>
      </c>
      <c r="L541" s="52">
        <f>$Y$12*((B541)-$U$5)/$U$6+$Y$13</f>
        <v/>
      </c>
      <c r="M541" s="51">
        <f>1/(1+EXP(-L541))</f>
        <v/>
      </c>
      <c r="N541" s="52">
        <f>$Z$12*((B541)-$U$5)/$U$6+$Z$13</f>
        <v/>
      </c>
      <c r="O541" s="51">
        <f>1/(1+EXP(-N541))</f>
        <v/>
      </c>
      <c r="P541" s="52">
        <f>$AA$12*((B541)-$U$5)/$U$6+$AA$13</f>
        <v/>
      </c>
      <c r="Q541" s="51">
        <f>1/(1+EXP(-P541))</f>
        <v/>
      </c>
      <c r="R541" s="52">
        <f>$AB$12*((B541)-$U$5)/$U$6+$AB$13</f>
        <v/>
      </c>
      <c r="S541" s="51">
        <f>1/(1+EXP(-R541))</f>
        <v/>
      </c>
      <c r="AI541" s="48">
        <f>'4_Seq_Features'!A539</f>
        <v/>
      </c>
      <c r="AJ541" s="55">
        <f>'4_Seq_Features'!G539</f>
        <v/>
      </c>
      <c r="AK541" s="55">
        <f>'4_Seq_Features'!H539</f>
        <v/>
      </c>
      <c r="AL541" s="48">
        <f>'4_Seq_Features'!E539</f>
        <v/>
      </c>
      <c r="AM541" s="52">
        <f>$BD$14*((AJ541)-$BD$5)/$BD$6+$BD$15*((AK541)-$BD$7)/$BD$8+$BD$16</f>
        <v/>
      </c>
      <c r="AN541" s="51">
        <f>1/(1+EXP(-AM541))</f>
        <v/>
      </c>
      <c r="AO541" s="52">
        <f>$BE$14*((AJ541)-$BD$5)/$BD$6+$BE$15*((AK541)-$BD$7)/$BD$8+$BE$16</f>
        <v/>
      </c>
      <c r="AP541" s="51">
        <f>1/(1+EXP(-AO541))</f>
        <v/>
      </c>
      <c r="AQ541" s="52">
        <f>$BF$14*((AJ541)-$BD$5)/$BD$6+$BF$15*((AK541)-$BD$7)/$BD$8+$BF$16</f>
        <v/>
      </c>
      <c r="AR541" s="51">
        <f>1/(1+EXP(-AQ541))</f>
        <v/>
      </c>
      <c r="AS541" s="52">
        <f>$BG$14*((AJ541)-$BD$5)/$BD$6+$BG$15*((AK541)-$BD$7)/$BD$8+$BG$16</f>
        <v/>
      </c>
      <c r="AT541" s="51">
        <f>1/(1+EXP(-AS541))</f>
        <v/>
      </c>
      <c r="AU541" s="52">
        <f>$BH$14*((AJ541)-$BD$5)/$BD$6+$BH$15*((AK541)-$BD$7)/$BD$8+$BH$16</f>
        <v/>
      </c>
      <c r="AV541" s="51">
        <f>1/(1+EXP(-AU541))</f>
        <v/>
      </c>
      <c r="AW541" s="52">
        <f>$BI$14*((AJ541)-$BD$5)/$BD$6+$BI$15*((AK541)-$BD$7)/$BD$8+$BI$16</f>
        <v/>
      </c>
      <c r="AX541" s="51">
        <f>1/(1+EXP(-AW541))</f>
        <v/>
      </c>
      <c r="AY541" s="52">
        <f>$BJ$14*((AJ541)-$BD$5)/$BD$6+$BJ$15*((AK541)-$BD$7)/$BD$8+$BJ$16</f>
        <v/>
      </c>
      <c r="AZ541" s="51">
        <f>1/(1+EXP(-AY541))</f>
        <v/>
      </c>
      <c r="BA541" s="52">
        <f>$BK$14*((AJ541)-$BD$5)/$BD$6+$BK$15*((AK541)-$BD$7)/$BD$8+$BK$16</f>
        <v/>
      </c>
      <c r="BB541" s="51">
        <f>1/(1+EXP(-BA541))</f>
        <v/>
      </c>
    </row>
    <row r="542" ht="15" customHeight="1" s="35">
      <c r="A542" s="48">
        <f>'4_Seq_Features'!A540</f>
        <v/>
      </c>
      <c r="B542" s="55">
        <f>'4_Seq_Features'!F540</f>
        <v/>
      </c>
      <c r="C542" s="48">
        <f>'4_Seq_Features'!E540</f>
        <v/>
      </c>
      <c r="D542" s="52">
        <f>$U$12*((B542)-$U$5)/$U$6+$U$13</f>
        <v/>
      </c>
      <c r="E542" s="51">
        <f>1/(1+EXP(-D542))</f>
        <v/>
      </c>
      <c r="F542" s="52">
        <f>$V$12*((B542)-$U$5)/$U$6+$V$13</f>
        <v/>
      </c>
      <c r="G542" s="51">
        <f>1/(1+EXP(-F542))</f>
        <v/>
      </c>
      <c r="H542" s="52">
        <f>$W$12*((B542)-$U$5)/$U$6+$W$13</f>
        <v/>
      </c>
      <c r="I542" s="51">
        <f>1/(1+EXP(-H542))</f>
        <v/>
      </c>
      <c r="J542" s="52">
        <f>$X$12*((B542)-$U$5)/$U$6+$X$13</f>
        <v/>
      </c>
      <c r="K542" s="51">
        <f>1/(1+EXP(-J542))</f>
        <v/>
      </c>
      <c r="L542" s="52">
        <f>$Y$12*((B542)-$U$5)/$U$6+$Y$13</f>
        <v/>
      </c>
      <c r="M542" s="51">
        <f>1/(1+EXP(-L542))</f>
        <v/>
      </c>
      <c r="N542" s="52">
        <f>$Z$12*((B542)-$U$5)/$U$6+$Z$13</f>
        <v/>
      </c>
      <c r="O542" s="51">
        <f>1/(1+EXP(-N542))</f>
        <v/>
      </c>
      <c r="P542" s="52">
        <f>$AA$12*((B542)-$U$5)/$U$6+$AA$13</f>
        <v/>
      </c>
      <c r="Q542" s="51">
        <f>1/(1+EXP(-P542))</f>
        <v/>
      </c>
      <c r="R542" s="52">
        <f>$AB$12*((B542)-$U$5)/$U$6+$AB$13</f>
        <v/>
      </c>
      <c r="S542" s="51">
        <f>1/(1+EXP(-R542))</f>
        <v/>
      </c>
      <c r="AI542" s="48">
        <f>'4_Seq_Features'!A540</f>
        <v/>
      </c>
      <c r="AJ542" s="55">
        <f>'4_Seq_Features'!G540</f>
        <v/>
      </c>
      <c r="AK542" s="55">
        <f>'4_Seq_Features'!H540</f>
        <v/>
      </c>
      <c r="AL542" s="48">
        <f>'4_Seq_Features'!E540</f>
        <v/>
      </c>
      <c r="AM542" s="52">
        <f>$BD$14*((AJ542)-$BD$5)/$BD$6+$BD$15*((AK542)-$BD$7)/$BD$8+$BD$16</f>
        <v/>
      </c>
      <c r="AN542" s="51">
        <f>1/(1+EXP(-AM542))</f>
        <v/>
      </c>
      <c r="AO542" s="52">
        <f>$BE$14*((AJ542)-$BD$5)/$BD$6+$BE$15*((AK542)-$BD$7)/$BD$8+$BE$16</f>
        <v/>
      </c>
      <c r="AP542" s="51">
        <f>1/(1+EXP(-AO542))</f>
        <v/>
      </c>
      <c r="AQ542" s="52">
        <f>$BF$14*((AJ542)-$BD$5)/$BD$6+$BF$15*((AK542)-$BD$7)/$BD$8+$BF$16</f>
        <v/>
      </c>
      <c r="AR542" s="51">
        <f>1/(1+EXP(-AQ542))</f>
        <v/>
      </c>
      <c r="AS542" s="52">
        <f>$BG$14*((AJ542)-$BD$5)/$BD$6+$BG$15*((AK542)-$BD$7)/$BD$8+$BG$16</f>
        <v/>
      </c>
      <c r="AT542" s="51">
        <f>1/(1+EXP(-AS542))</f>
        <v/>
      </c>
      <c r="AU542" s="52">
        <f>$BH$14*((AJ542)-$BD$5)/$BD$6+$BH$15*((AK542)-$BD$7)/$BD$8+$BH$16</f>
        <v/>
      </c>
      <c r="AV542" s="51">
        <f>1/(1+EXP(-AU542))</f>
        <v/>
      </c>
      <c r="AW542" s="52">
        <f>$BI$14*((AJ542)-$BD$5)/$BD$6+$BI$15*((AK542)-$BD$7)/$BD$8+$BI$16</f>
        <v/>
      </c>
      <c r="AX542" s="51">
        <f>1/(1+EXP(-AW542))</f>
        <v/>
      </c>
      <c r="AY542" s="52">
        <f>$BJ$14*((AJ542)-$BD$5)/$BD$6+$BJ$15*((AK542)-$BD$7)/$BD$8+$BJ$16</f>
        <v/>
      </c>
      <c r="AZ542" s="51">
        <f>1/(1+EXP(-AY542))</f>
        <v/>
      </c>
      <c r="BA542" s="52">
        <f>$BK$14*((AJ542)-$BD$5)/$BD$6+$BK$15*((AK542)-$BD$7)/$BD$8+$BK$16</f>
        <v/>
      </c>
      <c r="BB542" s="51">
        <f>1/(1+EXP(-BA542))</f>
        <v/>
      </c>
    </row>
    <row r="543" ht="15" customHeight="1" s="35">
      <c r="A543" s="48">
        <f>'4_Seq_Features'!A541</f>
        <v/>
      </c>
      <c r="B543" s="55">
        <f>'4_Seq_Features'!F541</f>
        <v/>
      </c>
      <c r="C543" s="48">
        <f>'4_Seq_Features'!E541</f>
        <v/>
      </c>
      <c r="D543" s="52">
        <f>$U$12*((B543)-$U$5)/$U$6+$U$13</f>
        <v/>
      </c>
      <c r="E543" s="51">
        <f>1/(1+EXP(-D543))</f>
        <v/>
      </c>
      <c r="F543" s="52">
        <f>$V$12*((B543)-$U$5)/$U$6+$V$13</f>
        <v/>
      </c>
      <c r="G543" s="51">
        <f>1/(1+EXP(-F543))</f>
        <v/>
      </c>
      <c r="H543" s="52">
        <f>$W$12*((B543)-$U$5)/$U$6+$W$13</f>
        <v/>
      </c>
      <c r="I543" s="51">
        <f>1/(1+EXP(-H543))</f>
        <v/>
      </c>
      <c r="J543" s="52">
        <f>$X$12*((B543)-$U$5)/$U$6+$X$13</f>
        <v/>
      </c>
      <c r="K543" s="51">
        <f>1/(1+EXP(-J543))</f>
        <v/>
      </c>
      <c r="L543" s="52">
        <f>$Y$12*((B543)-$U$5)/$U$6+$Y$13</f>
        <v/>
      </c>
      <c r="M543" s="51">
        <f>1/(1+EXP(-L543))</f>
        <v/>
      </c>
      <c r="N543" s="52">
        <f>$Z$12*((B543)-$U$5)/$U$6+$Z$13</f>
        <v/>
      </c>
      <c r="O543" s="51">
        <f>1/(1+EXP(-N543))</f>
        <v/>
      </c>
      <c r="P543" s="52">
        <f>$AA$12*((B543)-$U$5)/$U$6+$AA$13</f>
        <v/>
      </c>
      <c r="Q543" s="51">
        <f>1/(1+EXP(-P543))</f>
        <v/>
      </c>
      <c r="R543" s="52">
        <f>$AB$12*((B543)-$U$5)/$U$6+$AB$13</f>
        <v/>
      </c>
      <c r="S543" s="51">
        <f>1/(1+EXP(-R543))</f>
        <v/>
      </c>
      <c r="AI543" s="48">
        <f>'4_Seq_Features'!A541</f>
        <v/>
      </c>
      <c r="AJ543" s="55">
        <f>'4_Seq_Features'!G541</f>
        <v/>
      </c>
      <c r="AK543" s="55">
        <f>'4_Seq_Features'!H541</f>
        <v/>
      </c>
      <c r="AL543" s="48">
        <f>'4_Seq_Features'!E541</f>
        <v/>
      </c>
      <c r="AM543" s="52">
        <f>$BD$14*((AJ543)-$BD$5)/$BD$6+$BD$15*((AK543)-$BD$7)/$BD$8+$BD$16</f>
        <v/>
      </c>
      <c r="AN543" s="51">
        <f>1/(1+EXP(-AM543))</f>
        <v/>
      </c>
      <c r="AO543" s="52">
        <f>$BE$14*((AJ543)-$BD$5)/$BD$6+$BE$15*((AK543)-$BD$7)/$BD$8+$BE$16</f>
        <v/>
      </c>
      <c r="AP543" s="51">
        <f>1/(1+EXP(-AO543))</f>
        <v/>
      </c>
      <c r="AQ543" s="52">
        <f>$BF$14*((AJ543)-$BD$5)/$BD$6+$BF$15*((AK543)-$BD$7)/$BD$8+$BF$16</f>
        <v/>
      </c>
      <c r="AR543" s="51">
        <f>1/(1+EXP(-AQ543))</f>
        <v/>
      </c>
      <c r="AS543" s="52">
        <f>$BG$14*((AJ543)-$BD$5)/$BD$6+$BG$15*((AK543)-$BD$7)/$BD$8+$BG$16</f>
        <v/>
      </c>
      <c r="AT543" s="51">
        <f>1/(1+EXP(-AS543))</f>
        <v/>
      </c>
      <c r="AU543" s="52">
        <f>$BH$14*((AJ543)-$BD$5)/$BD$6+$BH$15*((AK543)-$BD$7)/$BD$8+$BH$16</f>
        <v/>
      </c>
      <c r="AV543" s="51">
        <f>1/(1+EXP(-AU543))</f>
        <v/>
      </c>
      <c r="AW543" s="52">
        <f>$BI$14*((AJ543)-$BD$5)/$BD$6+$BI$15*((AK543)-$BD$7)/$BD$8+$BI$16</f>
        <v/>
      </c>
      <c r="AX543" s="51">
        <f>1/(1+EXP(-AW543))</f>
        <v/>
      </c>
      <c r="AY543" s="52">
        <f>$BJ$14*((AJ543)-$BD$5)/$BD$6+$BJ$15*((AK543)-$BD$7)/$BD$8+$BJ$16</f>
        <v/>
      </c>
      <c r="AZ543" s="51">
        <f>1/(1+EXP(-AY543))</f>
        <v/>
      </c>
      <c r="BA543" s="52">
        <f>$BK$14*((AJ543)-$BD$5)/$BD$6+$BK$15*((AK543)-$BD$7)/$BD$8+$BK$16</f>
        <v/>
      </c>
      <c r="BB543" s="51">
        <f>1/(1+EXP(-BA543))</f>
        <v/>
      </c>
    </row>
    <row r="544" ht="15" customHeight="1" s="35">
      <c r="A544" s="48">
        <f>'4_Seq_Features'!A542</f>
        <v/>
      </c>
      <c r="B544" s="55">
        <f>'4_Seq_Features'!F542</f>
        <v/>
      </c>
      <c r="C544" s="48">
        <f>'4_Seq_Features'!E542</f>
        <v/>
      </c>
      <c r="D544" s="52">
        <f>$U$12*((B544)-$U$5)/$U$6+$U$13</f>
        <v/>
      </c>
      <c r="E544" s="51">
        <f>1/(1+EXP(-D544))</f>
        <v/>
      </c>
      <c r="F544" s="52">
        <f>$V$12*((B544)-$U$5)/$U$6+$V$13</f>
        <v/>
      </c>
      <c r="G544" s="51">
        <f>1/(1+EXP(-F544))</f>
        <v/>
      </c>
      <c r="H544" s="52">
        <f>$W$12*((B544)-$U$5)/$U$6+$W$13</f>
        <v/>
      </c>
      <c r="I544" s="51">
        <f>1/(1+EXP(-H544))</f>
        <v/>
      </c>
      <c r="J544" s="52">
        <f>$X$12*((B544)-$U$5)/$U$6+$X$13</f>
        <v/>
      </c>
      <c r="K544" s="51">
        <f>1/(1+EXP(-J544))</f>
        <v/>
      </c>
      <c r="L544" s="52">
        <f>$Y$12*((B544)-$U$5)/$U$6+$Y$13</f>
        <v/>
      </c>
      <c r="M544" s="51">
        <f>1/(1+EXP(-L544))</f>
        <v/>
      </c>
      <c r="N544" s="52">
        <f>$Z$12*((B544)-$U$5)/$U$6+$Z$13</f>
        <v/>
      </c>
      <c r="O544" s="51">
        <f>1/(1+EXP(-N544))</f>
        <v/>
      </c>
      <c r="P544" s="52">
        <f>$AA$12*((B544)-$U$5)/$U$6+$AA$13</f>
        <v/>
      </c>
      <c r="Q544" s="51">
        <f>1/(1+EXP(-P544))</f>
        <v/>
      </c>
      <c r="R544" s="52">
        <f>$AB$12*((B544)-$U$5)/$U$6+$AB$13</f>
        <v/>
      </c>
      <c r="S544" s="51">
        <f>1/(1+EXP(-R544))</f>
        <v/>
      </c>
      <c r="AI544" s="48">
        <f>'4_Seq_Features'!A542</f>
        <v/>
      </c>
      <c r="AJ544" s="55">
        <f>'4_Seq_Features'!G542</f>
        <v/>
      </c>
      <c r="AK544" s="55">
        <f>'4_Seq_Features'!H542</f>
        <v/>
      </c>
      <c r="AL544" s="48">
        <f>'4_Seq_Features'!E542</f>
        <v/>
      </c>
      <c r="AM544" s="52">
        <f>$BD$14*((AJ544)-$BD$5)/$BD$6+$BD$15*((AK544)-$BD$7)/$BD$8+$BD$16</f>
        <v/>
      </c>
      <c r="AN544" s="51">
        <f>1/(1+EXP(-AM544))</f>
        <v/>
      </c>
      <c r="AO544" s="52">
        <f>$BE$14*((AJ544)-$BD$5)/$BD$6+$BE$15*((AK544)-$BD$7)/$BD$8+$BE$16</f>
        <v/>
      </c>
      <c r="AP544" s="51">
        <f>1/(1+EXP(-AO544))</f>
        <v/>
      </c>
      <c r="AQ544" s="52">
        <f>$BF$14*((AJ544)-$BD$5)/$BD$6+$BF$15*((AK544)-$BD$7)/$BD$8+$BF$16</f>
        <v/>
      </c>
      <c r="AR544" s="51">
        <f>1/(1+EXP(-AQ544))</f>
        <v/>
      </c>
      <c r="AS544" s="52">
        <f>$BG$14*((AJ544)-$BD$5)/$BD$6+$BG$15*((AK544)-$BD$7)/$BD$8+$BG$16</f>
        <v/>
      </c>
      <c r="AT544" s="51">
        <f>1/(1+EXP(-AS544))</f>
        <v/>
      </c>
      <c r="AU544" s="52">
        <f>$BH$14*((AJ544)-$BD$5)/$BD$6+$BH$15*((AK544)-$BD$7)/$BD$8+$BH$16</f>
        <v/>
      </c>
      <c r="AV544" s="51">
        <f>1/(1+EXP(-AU544))</f>
        <v/>
      </c>
      <c r="AW544" s="52">
        <f>$BI$14*((AJ544)-$BD$5)/$BD$6+$BI$15*((AK544)-$BD$7)/$BD$8+$BI$16</f>
        <v/>
      </c>
      <c r="AX544" s="51">
        <f>1/(1+EXP(-AW544))</f>
        <v/>
      </c>
      <c r="AY544" s="52">
        <f>$BJ$14*((AJ544)-$BD$5)/$BD$6+$BJ$15*((AK544)-$BD$7)/$BD$8+$BJ$16</f>
        <v/>
      </c>
      <c r="AZ544" s="51">
        <f>1/(1+EXP(-AY544))</f>
        <v/>
      </c>
      <c r="BA544" s="52">
        <f>$BK$14*((AJ544)-$BD$5)/$BD$6+$BK$15*((AK544)-$BD$7)/$BD$8+$BK$16</f>
        <v/>
      </c>
      <c r="BB544" s="51">
        <f>1/(1+EXP(-BA544))</f>
        <v/>
      </c>
    </row>
    <row r="545" ht="15" customHeight="1" s="35">
      <c r="A545" s="48">
        <f>'4_Seq_Features'!A543</f>
        <v/>
      </c>
      <c r="B545" s="55">
        <f>'4_Seq_Features'!F543</f>
        <v/>
      </c>
      <c r="C545" s="48">
        <f>'4_Seq_Features'!E543</f>
        <v/>
      </c>
      <c r="D545" s="52">
        <f>$U$12*((B545)-$U$5)/$U$6+$U$13</f>
        <v/>
      </c>
      <c r="E545" s="51">
        <f>1/(1+EXP(-D545))</f>
        <v/>
      </c>
      <c r="F545" s="52">
        <f>$V$12*((B545)-$U$5)/$U$6+$V$13</f>
        <v/>
      </c>
      <c r="G545" s="51">
        <f>1/(1+EXP(-F545))</f>
        <v/>
      </c>
      <c r="H545" s="52">
        <f>$W$12*((B545)-$U$5)/$U$6+$W$13</f>
        <v/>
      </c>
      <c r="I545" s="51">
        <f>1/(1+EXP(-H545))</f>
        <v/>
      </c>
      <c r="J545" s="52">
        <f>$X$12*((B545)-$U$5)/$U$6+$X$13</f>
        <v/>
      </c>
      <c r="K545" s="51">
        <f>1/(1+EXP(-J545))</f>
        <v/>
      </c>
      <c r="L545" s="52">
        <f>$Y$12*((B545)-$U$5)/$U$6+$Y$13</f>
        <v/>
      </c>
      <c r="M545" s="51">
        <f>1/(1+EXP(-L545))</f>
        <v/>
      </c>
      <c r="N545" s="52">
        <f>$Z$12*((B545)-$U$5)/$U$6+$Z$13</f>
        <v/>
      </c>
      <c r="O545" s="51">
        <f>1/(1+EXP(-N545))</f>
        <v/>
      </c>
      <c r="P545" s="52">
        <f>$AA$12*((B545)-$U$5)/$U$6+$AA$13</f>
        <v/>
      </c>
      <c r="Q545" s="51">
        <f>1/(1+EXP(-P545))</f>
        <v/>
      </c>
      <c r="R545" s="52">
        <f>$AB$12*((B545)-$U$5)/$U$6+$AB$13</f>
        <v/>
      </c>
      <c r="S545" s="51">
        <f>1/(1+EXP(-R545))</f>
        <v/>
      </c>
      <c r="AI545" s="48">
        <f>'4_Seq_Features'!A543</f>
        <v/>
      </c>
      <c r="AJ545" s="55">
        <f>'4_Seq_Features'!G543</f>
        <v/>
      </c>
      <c r="AK545" s="55">
        <f>'4_Seq_Features'!H543</f>
        <v/>
      </c>
      <c r="AL545" s="48">
        <f>'4_Seq_Features'!E543</f>
        <v/>
      </c>
      <c r="AM545" s="52">
        <f>$BD$14*((AJ545)-$BD$5)/$BD$6+$BD$15*((AK545)-$BD$7)/$BD$8+$BD$16</f>
        <v/>
      </c>
      <c r="AN545" s="51">
        <f>1/(1+EXP(-AM545))</f>
        <v/>
      </c>
      <c r="AO545" s="52">
        <f>$BE$14*((AJ545)-$BD$5)/$BD$6+$BE$15*((AK545)-$BD$7)/$BD$8+$BE$16</f>
        <v/>
      </c>
      <c r="AP545" s="51">
        <f>1/(1+EXP(-AO545))</f>
        <v/>
      </c>
      <c r="AQ545" s="52">
        <f>$BF$14*((AJ545)-$BD$5)/$BD$6+$BF$15*((AK545)-$BD$7)/$BD$8+$BF$16</f>
        <v/>
      </c>
      <c r="AR545" s="51">
        <f>1/(1+EXP(-AQ545))</f>
        <v/>
      </c>
      <c r="AS545" s="52">
        <f>$BG$14*((AJ545)-$BD$5)/$BD$6+$BG$15*((AK545)-$BD$7)/$BD$8+$BG$16</f>
        <v/>
      </c>
      <c r="AT545" s="51">
        <f>1/(1+EXP(-AS545))</f>
        <v/>
      </c>
      <c r="AU545" s="52">
        <f>$BH$14*((AJ545)-$BD$5)/$BD$6+$BH$15*((AK545)-$BD$7)/$BD$8+$BH$16</f>
        <v/>
      </c>
      <c r="AV545" s="51">
        <f>1/(1+EXP(-AU545))</f>
        <v/>
      </c>
      <c r="AW545" s="52">
        <f>$BI$14*((AJ545)-$BD$5)/$BD$6+$BI$15*((AK545)-$BD$7)/$BD$8+$BI$16</f>
        <v/>
      </c>
      <c r="AX545" s="51">
        <f>1/(1+EXP(-AW545))</f>
        <v/>
      </c>
      <c r="AY545" s="52">
        <f>$BJ$14*((AJ545)-$BD$5)/$BD$6+$BJ$15*((AK545)-$BD$7)/$BD$8+$BJ$16</f>
        <v/>
      </c>
      <c r="AZ545" s="51">
        <f>1/(1+EXP(-AY545))</f>
        <v/>
      </c>
      <c r="BA545" s="52">
        <f>$BK$14*((AJ545)-$BD$5)/$BD$6+$BK$15*((AK545)-$BD$7)/$BD$8+$BK$16</f>
        <v/>
      </c>
      <c r="BB545" s="51">
        <f>1/(1+EXP(-BA545))</f>
        <v/>
      </c>
    </row>
    <row r="546" ht="15" customHeight="1" s="35">
      <c r="A546" s="48">
        <f>'4_Seq_Features'!A544</f>
        <v/>
      </c>
      <c r="B546" s="55">
        <f>'4_Seq_Features'!F544</f>
        <v/>
      </c>
      <c r="C546" s="48">
        <f>'4_Seq_Features'!E544</f>
        <v/>
      </c>
      <c r="D546" s="52">
        <f>$U$12*((B546)-$U$5)/$U$6+$U$13</f>
        <v/>
      </c>
      <c r="E546" s="51">
        <f>1/(1+EXP(-D546))</f>
        <v/>
      </c>
      <c r="F546" s="52">
        <f>$V$12*((B546)-$U$5)/$U$6+$V$13</f>
        <v/>
      </c>
      <c r="G546" s="51">
        <f>1/(1+EXP(-F546))</f>
        <v/>
      </c>
      <c r="H546" s="52">
        <f>$W$12*((B546)-$U$5)/$U$6+$W$13</f>
        <v/>
      </c>
      <c r="I546" s="51">
        <f>1/(1+EXP(-H546))</f>
        <v/>
      </c>
      <c r="J546" s="52">
        <f>$X$12*((B546)-$U$5)/$U$6+$X$13</f>
        <v/>
      </c>
      <c r="K546" s="51">
        <f>1/(1+EXP(-J546))</f>
        <v/>
      </c>
      <c r="L546" s="52">
        <f>$Y$12*((B546)-$U$5)/$U$6+$Y$13</f>
        <v/>
      </c>
      <c r="M546" s="51">
        <f>1/(1+EXP(-L546))</f>
        <v/>
      </c>
      <c r="N546" s="52">
        <f>$Z$12*((B546)-$U$5)/$U$6+$Z$13</f>
        <v/>
      </c>
      <c r="O546" s="51">
        <f>1/(1+EXP(-N546))</f>
        <v/>
      </c>
      <c r="P546" s="52">
        <f>$AA$12*((B546)-$U$5)/$U$6+$AA$13</f>
        <v/>
      </c>
      <c r="Q546" s="51">
        <f>1/(1+EXP(-P546))</f>
        <v/>
      </c>
      <c r="R546" s="52">
        <f>$AB$12*((B546)-$U$5)/$U$6+$AB$13</f>
        <v/>
      </c>
      <c r="S546" s="51">
        <f>1/(1+EXP(-R546))</f>
        <v/>
      </c>
      <c r="AI546" s="48">
        <f>'4_Seq_Features'!A544</f>
        <v/>
      </c>
      <c r="AJ546" s="55">
        <f>'4_Seq_Features'!G544</f>
        <v/>
      </c>
      <c r="AK546" s="55">
        <f>'4_Seq_Features'!H544</f>
        <v/>
      </c>
      <c r="AL546" s="48">
        <f>'4_Seq_Features'!E544</f>
        <v/>
      </c>
      <c r="AM546" s="52">
        <f>$BD$14*((AJ546)-$BD$5)/$BD$6+$BD$15*((AK546)-$BD$7)/$BD$8+$BD$16</f>
        <v/>
      </c>
      <c r="AN546" s="51">
        <f>1/(1+EXP(-AM546))</f>
        <v/>
      </c>
      <c r="AO546" s="52">
        <f>$BE$14*((AJ546)-$BD$5)/$BD$6+$BE$15*((AK546)-$BD$7)/$BD$8+$BE$16</f>
        <v/>
      </c>
      <c r="AP546" s="51">
        <f>1/(1+EXP(-AO546))</f>
        <v/>
      </c>
      <c r="AQ546" s="52">
        <f>$BF$14*((AJ546)-$BD$5)/$BD$6+$BF$15*((AK546)-$BD$7)/$BD$8+$BF$16</f>
        <v/>
      </c>
      <c r="AR546" s="51">
        <f>1/(1+EXP(-AQ546))</f>
        <v/>
      </c>
      <c r="AS546" s="52">
        <f>$BG$14*((AJ546)-$BD$5)/$BD$6+$BG$15*((AK546)-$BD$7)/$BD$8+$BG$16</f>
        <v/>
      </c>
      <c r="AT546" s="51">
        <f>1/(1+EXP(-AS546))</f>
        <v/>
      </c>
      <c r="AU546" s="52">
        <f>$BH$14*((AJ546)-$BD$5)/$BD$6+$BH$15*((AK546)-$BD$7)/$BD$8+$BH$16</f>
        <v/>
      </c>
      <c r="AV546" s="51">
        <f>1/(1+EXP(-AU546))</f>
        <v/>
      </c>
      <c r="AW546" s="52">
        <f>$BI$14*((AJ546)-$BD$5)/$BD$6+$BI$15*((AK546)-$BD$7)/$BD$8+$BI$16</f>
        <v/>
      </c>
      <c r="AX546" s="51">
        <f>1/(1+EXP(-AW546))</f>
        <v/>
      </c>
      <c r="AY546" s="52">
        <f>$BJ$14*((AJ546)-$BD$5)/$BD$6+$BJ$15*((AK546)-$BD$7)/$BD$8+$BJ$16</f>
        <v/>
      </c>
      <c r="AZ546" s="51">
        <f>1/(1+EXP(-AY546))</f>
        <v/>
      </c>
      <c r="BA546" s="52">
        <f>$BK$14*((AJ546)-$BD$5)/$BD$6+$BK$15*((AK546)-$BD$7)/$BD$8+$BK$16</f>
        <v/>
      </c>
      <c r="BB546" s="51">
        <f>1/(1+EXP(-BA546))</f>
        <v/>
      </c>
    </row>
    <row r="547" ht="15" customHeight="1" s="35">
      <c r="A547" s="48">
        <f>'4_Seq_Features'!A545</f>
        <v/>
      </c>
      <c r="B547" s="55">
        <f>'4_Seq_Features'!F545</f>
        <v/>
      </c>
      <c r="C547" s="48">
        <f>'4_Seq_Features'!E545</f>
        <v/>
      </c>
      <c r="D547" s="52">
        <f>$U$12*((B547)-$U$5)/$U$6+$U$13</f>
        <v/>
      </c>
      <c r="E547" s="51">
        <f>1/(1+EXP(-D547))</f>
        <v/>
      </c>
      <c r="F547" s="52">
        <f>$V$12*((B547)-$U$5)/$U$6+$V$13</f>
        <v/>
      </c>
      <c r="G547" s="51">
        <f>1/(1+EXP(-F547))</f>
        <v/>
      </c>
      <c r="H547" s="52">
        <f>$W$12*((B547)-$U$5)/$U$6+$W$13</f>
        <v/>
      </c>
      <c r="I547" s="51">
        <f>1/(1+EXP(-H547))</f>
        <v/>
      </c>
      <c r="J547" s="52">
        <f>$X$12*((B547)-$U$5)/$U$6+$X$13</f>
        <v/>
      </c>
      <c r="K547" s="51">
        <f>1/(1+EXP(-J547))</f>
        <v/>
      </c>
      <c r="L547" s="52">
        <f>$Y$12*((B547)-$U$5)/$U$6+$Y$13</f>
        <v/>
      </c>
      <c r="M547" s="51">
        <f>1/(1+EXP(-L547))</f>
        <v/>
      </c>
      <c r="N547" s="52">
        <f>$Z$12*((B547)-$U$5)/$U$6+$Z$13</f>
        <v/>
      </c>
      <c r="O547" s="51">
        <f>1/(1+EXP(-N547))</f>
        <v/>
      </c>
      <c r="P547" s="52">
        <f>$AA$12*((B547)-$U$5)/$U$6+$AA$13</f>
        <v/>
      </c>
      <c r="Q547" s="51">
        <f>1/(1+EXP(-P547))</f>
        <v/>
      </c>
      <c r="R547" s="52">
        <f>$AB$12*((B547)-$U$5)/$U$6+$AB$13</f>
        <v/>
      </c>
      <c r="S547" s="51">
        <f>1/(1+EXP(-R547))</f>
        <v/>
      </c>
      <c r="AI547" s="48">
        <f>'4_Seq_Features'!A545</f>
        <v/>
      </c>
      <c r="AJ547" s="55">
        <f>'4_Seq_Features'!G545</f>
        <v/>
      </c>
      <c r="AK547" s="55">
        <f>'4_Seq_Features'!H545</f>
        <v/>
      </c>
      <c r="AL547" s="48">
        <f>'4_Seq_Features'!E545</f>
        <v/>
      </c>
      <c r="AM547" s="52">
        <f>$BD$14*((AJ547)-$BD$5)/$BD$6+$BD$15*((AK547)-$BD$7)/$BD$8+$BD$16</f>
        <v/>
      </c>
      <c r="AN547" s="51">
        <f>1/(1+EXP(-AM547))</f>
        <v/>
      </c>
      <c r="AO547" s="52">
        <f>$BE$14*((AJ547)-$BD$5)/$BD$6+$BE$15*((AK547)-$BD$7)/$BD$8+$BE$16</f>
        <v/>
      </c>
      <c r="AP547" s="51">
        <f>1/(1+EXP(-AO547))</f>
        <v/>
      </c>
      <c r="AQ547" s="52">
        <f>$BF$14*((AJ547)-$BD$5)/$BD$6+$BF$15*((AK547)-$BD$7)/$BD$8+$BF$16</f>
        <v/>
      </c>
      <c r="AR547" s="51">
        <f>1/(1+EXP(-AQ547))</f>
        <v/>
      </c>
      <c r="AS547" s="52">
        <f>$BG$14*((AJ547)-$BD$5)/$BD$6+$BG$15*((AK547)-$BD$7)/$BD$8+$BG$16</f>
        <v/>
      </c>
      <c r="AT547" s="51">
        <f>1/(1+EXP(-AS547))</f>
        <v/>
      </c>
      <c r="AU547" s="52">
        <f>$BH$14*((AJ547)-$BD$5)/$BD$6+$BH$15*((AK547)-$BD$7)/$BD$8+$BH$16</f>
        <v/>
      </c>
      <c r="AV547" s="51">
        <f>1/(1+EXP(-AU547))</f>
        <v/>
      </c>
      <c r="AW547" s="52">
        <f>$BI$14*((AJ547)-$BD$5)/$BD$6+$BI$15*((AK547)-$BD$7)/$BD$8+$BI$16</f>
        <v/>
      </c>
      <c r="AX547" s="51">
        <f>1/(1+EXP(-AW547))</f>
        <v/>
      </c>
      <c r="AY547" s="52">
        <f>$BJ$14*((AJ547)-$BD$5)/$BD$6+$BJ$15*((AK547)-$BD$7)/$BD$8+$BJ$16</f>
        <v/>
      </c>
      <c r="AZ547" s="51">
        <f>1/(1+EXP(-AY547))</f>
        <v/>
      </c>
      <c r="BA547" s="52">
        <f>$BK$14*((AJ547)-$BD$5)/$BD$6+$BK$15*((AK547)-$BD$7)/$BD$8+$BK$16</f>
        <v/>
      </c>
      <c r="BB547" s="51">
        <f>1/(1+EXP(-BA547))</f>
        <v/>
      </c>
    </row>
    <row r="548" ht="15" customHeight="1" s="35">
      <c r="A548" s="48">
        <f>'4_Seq_Features'!A546</f>
        <v/>
      </c>
      <c r="B548" s="55">
        <f>'4_Seq_Features'!F546</f>
        <v/>
      </c>
      <c r="C548" s="48">
        <f>'4_Seq_Features'!E546</f>
        <v/>
      </c>
      <c r="D548" s="52">
        <f>$U$12*((B548)-$U$5)/$U$6+$U$13</f>
        <v/>
      </c>
      <c r="E548" s="51">
        <f>1/(1+EXP(-D548))</f>
        <v/>
      </c>
      <c r="F548" s="52">
        <f>$V$12*((B548)-$U$5)/$U$6+$V$13</f>
        <v/>
      </c>
      <c r="G548" s="51">
        <f>1/(1+EXP(-F548))</f>
        <v/>
      </c>
      <c r="H548" s="52">
        <f>$W$12*((B548)-$U$5)/$U$6+$W$13</f>
        <v/>
      </c>
      <c r="I548" s="51">
        <f>1/(1+EXP(-H548))</f>
        <v/>
      </c>
      <c r="J548" s="52">
        <f>$X$12*((B548)-$U$5)/$U$6+$X$13</f>
        <v/>
      </c>
      <c r="K548" s="51">
        <f>1/(1+EXP(-J548))</f>
        <v/>
      </c>
      <c r="L548" s="52">
        <f>$Y$12*((B548)-$U$5)/$U$6+$Y$13</f>
        <v/>
      </c>
      <c r="M548" s="51">
        <f>1/(1+EXP(-L548))</f>
        <v/>
      </c>
      <c r="N548" s="52">
        <f>$Z$12*((B548)-$U$5)/$U$6+$Z$13</f>
        <v/>
      </c>
      <c r="O548" s="51">
        <f>1/(1+EXP(-N548))</f>
        <v/>
      </c>
      <c r="P548" s="52">
        <f>$AA$12*((B548)-$U$5)/$U$6+$AA$13</f>
        <v/>
      </c>
      <c r="Q548" s="51">
        <f>1/(1+EXP(-P548))</f>
        <v/>
      </c>
      <c r="R548" s="52">
        <f>$AB$12*((B548)-$U$5)/$U$6+$AB$13</f>
        <v/>
      </c>
      <c r="S548" s="51">
        <f>1/(1+EXP(-R548))</f>
        <v/>
      </c>
      <c r="AI548" s="48">
        <f>'4_Seq_Features'!A546</f>
        <v/>
      </c>
      <c r="AJ548" s="55">
        <f>'4_Seq_Features'!G546</f>
        <v/>
      </c>
      <c r="AK548" s="55">
        <f>'4_Seq_Features'!H546</f>
        <v/>
      </c>
      <c r="AL548" s="48">
        <f>'4_Seq_Features'!E546</f>
        <v/>
      </c>
      <c r="AM548" s="52">
        <f>$BD$14*((AJ548)-$BD$5)/$BD$6+$BD$15*((AK548)-$BD$7)/$BD$8+$BD$16</f>
        <v/>
      </c>
      <c r="AN548" s="51">
        <f>1/(1+EXP(-AM548))</f>
        <v/>
      </c>
      <c r="AO548" s="52">
        <f>$BE$14*((AJ548)-$BD$5)/$BD$6+$BE$15*((AK548)-$BD$7)/$BD$8+$BE$16</f>
        <v/>
      </c>
      <c r="AP548" s="51">
        <f>1/(1+EXP(-AO548))</f>
        <v/>
      </c>
      <c r="AQ548" s="52">
        <f>$BF$14*((AJ548)-$BD$5)/$BD$6+$BF$15*((AK548)-$BD$7)/$BD$8+$BF$16</f>
        <v/>
      </c>
      <c r="AR548" s="51">
        <f>1/(1+EXP(-AQ548))</f>
        <v/>
      </c>
      <c r="AS548" s="52">
        <f>$BG$14*((AJ548)-$BD$5)/$BD$6+$BG$15*((AK548)-$BD$7)/$BD$8+$BG$16</f>
        <v/>
      </c>
      <c r="AT548" s="51">
        <f>1/(1+EXP(-AS548))</f>
        <v/>
      </c>
      <c r="AU548" s="52">
        <f>$BH$14*((AJ548)-$BD$5)/$BD$6+$BH$15*((AK548)-$BD$7)/$BD$8+$BH$16</f>
        <v/>
      </c>
      <c r="AV548" s="51">
        <f>1/(1+EXP(-AU548))</f>
        <v/>
      </c>
      <c r="AW548" s="52">
        <f>$BI$14*((AJ548)-$BD$5)/$BD$6+$BI$15*((AK548)-$BD$7)/$BD$8+$BI$16</f>
        <v/>
      </c>
      <c r="AX548" s="51">
        <f>1/(1+EXP(-AW548))</f>
        <v/>
      </c>
      <c r="AY548" s="52">
        <f>$BJ$14*((AJ548)-$BD$5)/$BD$6+$BJ$15*((AK548)-$BD$7)/$BD$8+$BJ$16</f>
        <v/>
      </c>
      <c r="AZ548" s="51">
        <f>1/(1+EXP(-AY548))</f>
        <v/>
      </c>
      <c r="BA548" s="52">
        <f>$BK$14*((AJ548)-$BD$5)/$BD$6+$BK$15*((AK548)-$BD$7)/$BD$8+$BK$16</f>
        <v/>
      </c>
      <c r="BB548" s="51">
        <f>1/(1+EXP(-BA548))</f>
        <v/>
      </c>
    </row>
    <row r="549" ht="15" customHeight="1" s="35">
      <c r="A549" s="48">
        <f>'4_Seq_Features'!A547</f>
        <v/>
      </c>
      <c r="B549" s="55">
        <f>'4_Seq_Features'!F547</f>
        <v/>
      </c>
      <c r="C549" s="48">
        <f>'4_Seq_Features'!E547</f>
        <v/>
      </c>
      <c r="D549" s="52">
        <f>$U$12*((B549)-$U$5)/$U$6+$U$13</f>
        <v/>
      </c>
      <c r="E549" s="51">
        <f>1/(1+EXP(-D549))</f>
        <v/>
      </c>
      <c r="F549" s="52">
        <f>$V$12*((B549)-$U$5)/$U$6+$V$13</f>
        <v/>
      </c>
      <c r="G549" s="51">
        <f>1/(1+EXP(-F549))</f>
        <v/>
      </c>
      <c r="H549" s="52">
        <f>$W$12*((B549)-$U$5)/$U$6+$W$13</f>
        <v/>
      </c>
      <c r="I549" s="51">
        <f>1/(1+EXP(-H549))</f>
        <v/>
      </c>
      <c r="J549" s="52">
        <f>$X$12*((B549)-$U$5)/$U$6+$X$13</f>
        <v/>
      </c>
      <c r="K549" s="51">
        <f>1/(1+EXP(-J549))</f>
        <v/>
      </c>
      <c r="L549" s="52">
        <f>$Y$12*((B549)-$U$5)/$U$6+$Y$13</f>
        <v/>
      </c>
      <c r="M549" s="51">
        <f>1/(1+EXP(-L549))</f>
        <v/>
      </c>
      <c r="N549" s="52">
        <f>$Z$12*((B549)-$U$5)/$U$6+$Z$13</f>
        <v/>
      </c>
      <c r="O549" s="51">
        <f>1/(1+EXP(-N549))</f>
        <v/>
      </c>
      <c r="P549" s="52">
        <f>$AA$12*((B549)-$U$5)/$U$6+$AA$13</f>
        <v/>
      </c>
      <c r="Q549" s="51">
        <f>1/(1+EXP(-P549))</f>
        <v/>
      </c>
      <c r="R549" s="52">
        <f>$AB$12*((B549)-$U$5)/$U$6+$AB$13</f>
        <v/>
      </c>
      <c r="S549" s="51">
        <f>1/(1+EXP(-R549))</f>
        <v/>
      </c>
      <c r="AI549" s="48">
        <f>'4_Seq_Features'!A547</f>
        <v/>
      </c>
      <c r="AJ549" s="55">
        <f>'4_Seq_Features'!G547</f>
        <v/>
      </c>
      <c r="AK549" s="55">
        <f>'4_Seq_Features'!H547</f>
        <v/>
      </c>
      <c r="AL549" s="48">
        <f>'4_Seq_Features'!E547</f>
        <v/>
      </c>
      <c r="AM549" s="52">
        <f>$BD$14*((AJ549)-$BD$5)/$BD$6+$BD$15*((AK549)-$BD$7)/$BD$8+$BD$16</f>
        <v/>
      </c>
      <c r="AN549" s="51">
        <f>1/(1+EXP(-AM549))</f>
        <v/>
      </c>
      <c r="AO549" s="52">
        <f>$BE$14*((AJ549)-$BD$5)/$BD$6+$BE$15*((AK549)-$BD$7)/$BD$8+$BE$16</f>
        <v/>
      </c>
      <c r="AP549" s="51">
        <f>1/(1+EXP(-AO549))</f>
        <v/>
      </c>
      <c r="AQ549" s="52">
        <f>$BF$14*((AJ549)-$BD$5)/$BD$6+$BF$15*((AK549)-$BD$7)/$BD$8+$BF$16</f>
        <v/>
      </c>
      <c r="AR549" s="51">
        <f>1/(1+EXP(-AQ549))</f>
        <v/>
      </c>
      <c r="AS549" s="52">
        <f>$BG$14*((AJ549)-$BD$5)/$BD$6+$BG$15*((AK549)-$BD$7)/$BD$8+$BG$16</f>
        <v/>
      </c>
      <c r="AT549" s="51">
        <f>1/(1+EXP(-AS549))</f>
        <v/>
      </c>
      <c r="AU549" s="52">
        <f>$BH$14*((AJ549)-$BD$5)/$BD$6+$BH$15*((AK549)-$BD$7)/$BD$8+$BH$16</f>
        <v/>
      </c>
      <c r="AV549" s="51">
        <f>1/(1+EXP(-AU549))</f>
        <v/>
      </c>
      <c r="AW549" s="52">
        <f>$BI$14*((AJ549)-$BD$5)/$BD$6+$BI$15*((AK549)-$BD$7)/$BD$8+$BI$16</f>
        <v/>
      </c>
      <c r="AX549" s="51">
        <f>1/(1+EXP(-AW549))</f>
        <v/>
      </c>
      <c r="AY549" s="52">
        <f>$BJ$14*((AJ549)-$BD$5)/$BD$6+$BJ$15*((AK549)-$BD$7)/$BD$8+$BJ$16</f>
        <v/>
      </c>
      <c r="AZ549" s="51">
        <f>1/(1+EXP(-AY549))</f>
        <v/>
      </c>
      <c r="BA549" s="52">
        <f>$BK$14*((AJ549)-$BD$5)/$BD$6+$BK$15*((AK549)-$BD$7)/$BD$8+$BK$16</f>
        <v/>
      </c>
      <c r="BB549" s="51">
        <f>1/(1+EXP(-BA549))</f>
        <v/>
      </c>
    </row>
    <row r="550" ht="15" customHeight="1" s="35">
      <c r="A550" s="48">
        <f>'4_Seq_Features'!A548</f>
        <v/>
      </c>
      <c r="B550" s="55">
        <f>'4_Seq_Features'!F548</f>
        <v/>
      </c>
      <c r="C550" s="48">
        <f>'4_Seq_Features'!E548</f>
        <v/>
      </c>
      <c r="D550" s="52">
        <f>$U$12*((B550)-$U$5)/$U$6+$U$13</f>
        <v/>
      </c>
      <c r="E550" s="51">
        <f>1/(1+EXP(-D550))</f>
        <v/>
      </c>
      <c r="F550" s="52">
        <f>$V$12*((B550)-$U$5)/$U$6+$V$13</f>
        <v/>
      </c>
      <c r="G550" s="51">
        <f>1/(1+EXP(-F550))</f>
        <v/>
      </c>
      <c r="H550" s="52">
        <f>$W$12*((B550)-$U$5)/$U$6+$W$13</f>
        <v/>
      </c>
      <c r="I550" s="51">
        <f>1/(1+EXP(-H550))</f>
        <v/>
      </c>
      <c r="J550" s="52">
        <f>$X$12*((B550)-$U$5)/$U$6+$X$13</f>
        <v/>
      </c>
      <c r="K550" s="51">
        <f>1/(1+EXP(-J550))</f>
        <v/>
      </c>
      <c r="L550" s="52">
        <f>$Y$12*((B550)-$U$5)/$U$6+$Y$13</f>
        <v/>
      </c>
      <c r="M550" s="51">
        <f>1/(1+EXP(-L550))</f>
        <v/>
      </c>
      <c r="N550" s="52">
        <f>$Z$12*((B550)-$U$5)/$U$6+$Z$13</f>
        <v/>
      </c>
      <c r="O550" s="51">
        <f>1/(1+EXP(-N550))</f>
        <v/>
      </c>
      <c r="P550" s="52">
        <f>$AA$12*((B550)-$U$5)/$U$6+$AA$13</f>
        <v/>
      </c>
      <c r="Q550" s="51">
        <f>1/(1+EXP(-P550))</f>
        <v/>
      </c>
      <c r="R550" s="52">
        <f>$AB$12*((B550)-$U$5)/$U$6+$AB$13</f>
        <v/>
      </c>
      <c r="S550" s="51">
        <f>1/(1+EXP(-R550))</f>
        <v/>
      </c>
      <c r="AI550" s="48">
        <f>'4_Seq_Features'!A548</f>
        <v/>
      </c>
      <c r="AJ550" s="55">
        <f>'4_Seq_Features'!G548</f>
        <v/>
      </c>
      <c r="AK550" s="55">
        <f>'4_Seq_Features'!H548</f>
        <v/>
      </c>
      <c r="AL550" s="48">
        <f>'4_Seq_Features'!E548</f>
        <v/>
      </c>
      <c r="AM550" s="52">
        <f>$BD$14*((AJ550)-$BD$5)/$BD$6+$BD$15*((AK550)-$BD$7)/$BD$8+$BD$16</f>
        <v/>
      </c>
      <c r="AN550" s="51">
        <f>1/(1+EXP(-AM550))</f>
        <v/>
      </c>
      <c r="AO550" s="52">
        <f>$BE$14*((AJ550)-$BD$5)/$BD$6+$BE$15*((AK550)-$BD$7)/$BD$8+$BE$16</f>
        <v/>
      </c>
      <c r="AP550" s="51">
        <f>1/(1+EXP(-AO550))</f>
        <v/>
      </c>
      <c r="AQ550" s="52">
        <f>$BF$14*((AJ550)-$BD$5)/$BD$6+$BF$15*((AK550)-$BD$7)/$BD$8+$BF$16</f>
        <v/>
      </c>
      <c r="AR550" s="51">
        <f>1/(1+EXP(-AQ550))</f>
        <v/>
      </c>
      <c r="AS550" s="52">
        <f>$BG$14*((AJ550)-$BD$5)/$BD$6+$BG$15*((AK550)-$BD$7)/$BD$8+$BG$16</f>
        <v/>
      </c>
      <c r="AT550" s="51">
        <f>1/(1+EXP(-AS550))</f>
        <v/>
      </c>
      <c r="AU550" s="52">
        <f>$BH$14*((AJ550)-$BD$5)/$BD$6+$BH$15*((AK550)-$BD$7)/$BD$8+$BH$16</f>
        <v/>
      </c>
      <c r="AV550" s="51">
        <f>1/(1+EXP(-AU550))</f>
        <v/>
      </c>
      <c r="AW550" s="52">
        <f>$BI$14*((AJ550)-$BD$5)/$BD$6+$BI$15*((AK550)-$BD$7)/$BD$8+$BI$16</f>
        <v/>
      </c>
      <c r="AX550" s="51">
        <f>1/(1+EXP(-AW550))</f>
        <v/>
      </c>
      <c r="AY550" s="52">
        <f>$BJ$14*((AJ550)-$BD$5)/$BD$6+$BJ$15*((AK550)-$BD$7)/$BD$8+$BJ$16</f>
        <v/>
      </c>
      <c r="AZ550" s="51">
        <f>1/(1+EXP(-AY550))</f>
        <v/>
      </c>
      <c r="BA550" s="52">
        <f>$BK$14*((AJ550)-$BD$5)/$BD$6+$BK$15*((AK550)-$BD$7)/$BD$8+$BK$16</f>
        <v/>
      </c>
      <c r="BB550" s="51">
        <f>1/(1+EXP(-BA550))</f>
        <v/>
      </c>
    </row>
    <row r="551" ht="15" customHeight="1" s="35">
      <c r="A551" s="48">
        <f>'4_Seq_Features'!A549</f>
        <v/>
      </c>
      <c r="B551" s="55">
        <f>'4_Seq_Features'!F549</f>
        <v/>
      </c>
      <c r="C551" s="48">
        <f>'4_Seq_Features'!E549</f>
        <v/>
      </c>
      <c r="D551" s="52">
        <f>$U$12*((B551)-$U$5)/$U$6+$U$13</f>
        <v/>
      </c>
      <c r="E551" s="51">
        <f>1/(1+EXP(-D551))</f>
        <v/>
      </c>
      <c r="F551" s="52">
        <f>$V$12*((B551)-$U$5)/$U$6+$V$13</f>
        <v/>
      </c>
      <c r="G551" s="51">
        <f>1/(1+EXP(-F551))</f>
        <v/>
      </c>
      <c r="H551" s="52">
        <f>$W$12*((B551)-$U$5)/$U$6+$W$13</f>
        <v/>
      </c>
      <c r="I551" s="51">
        <f>1/(1+EXP(-H551))</f>
        <v/>
      </c>
      <c r="J551" s="52">
        <f>$X$12*((B551)-$U$5)/$U$6+$X$13</f>
        <v/>
      </c>
      <c r="K551" s="51">
        <f>1/(1+EXP(-J551))</f>
        <v/>
      </c>
      <c r="L551" s="52">
        <f>$Y$12*((B551)-$U$5)/$U$6+$Y$13</f>
        <v/>
      </c>
      <c r="M551" s="51">
        <f>1/(1+EXP(-L551))</f>
        <v/>
      </c>
      <c r="N551" s="52">
        <f>$Z$12*((B551)-$U$5)/$U$6+$Z$13</f>
        <v/>
      </c>
      <c r="O551" s="51">
        <f>1/(1+EXP(-N551))</f>
        <v/>
      </c>
      <c r="P551" s="52">
        <f>$AA$12*((B551)-$U$5)/$U$6+$AA$13</f>
        <v/>
      </c>
      <c r="Q551" s="51">
        <f>1/(1+EXP(-P551))</f>
        <v/>
      </c>
      <c r="R551" s="52">
        <f>$AB$12*((B551)-$U$5)/$U$6+$AB$13</f>
        <v/>
      </c>
      <c r="S551" s="51">
        <f>1/(1+EXP(-R551))</f>
        <v/>
      </c>
      <c r="AI551" s="48">
        <f>'4_Seq_Features'!A549</f>
        <v/>
      </c>
      <c r="AJ551" s="55">
        <f>'4_Seq_Features'!G549</f>
        <v/>
      </c>
      <c r="AK551" s="55">
        <f>'4_Seq_Features'!H549</f>
        <v/>
      </c>
      <c r="AL551" s="48">
        <f>'4_Seq_Features'!E549</f>
        <v/>
      </c>
      <c r="AM551" s="52">
        <f>$BD$14*((AJ551)-$BD$5)/$BD$6+$BD$15*((AK551)-$BD$7)/$BD$8+$BD$16</f>
        <v/>
      </c>
      <c r="AN551" s="51">
        <f>1/(1+EXP(-AM551))</f>
        <v/>
      </c>
      <c r="AO551" s="52">
        <f>$BE$14*((AJ551)-$BD$5)/$BD$6+$BE$15*((AK551)-$BD$7)/$BD$8+$BE$16</f>
        <v/>
      </c>
      <c r="AP551" s="51">
        <f>1/(1+EXP(-AO551))</f>
        <v/>
      </c>
      <c r="AQ551" s="52">
        <f>$BF$14*((AJ551)-$BD$5)/$BD$6+$BF$15*((AK551)-$BD$7)/$BD$8+$BF$16</f>
        <v/>
      </c>
      <c r="AR551" s="51">
        <f>1/(1+EXP(-AQ551))</f>
        <v/>
      </c>
      <c r="AS551" s="52">
        <f>$BG$14*((AJ551)-$BD$5)/$BD$6+$BG$15*((AK551)-$BD$7)/$BD$8+$BG$16</f>
        <v/>
      </c>
      <c r="AT551" s="51">
        <f>1/(1+EXP(-AS551))</f>
        <v/>
      </c>
      <c r="AU551" s="52">
        <f>$BH$14*((AJ551)-$BD$5)/$BD$6+$BH$15*((AK551)-$BD$7)/$BD$8+$BH$16</f>
        <v/>
      </c>
      <c r="AV551" s="51">
        <f>1/(1+EXP(-AU551))</f>
        <v/>
      </c>
      <c r="AW551" s="52">
        <f>$BI$14*((AJ551)-$BD$5)/$BD$6+$BI$15*((AK551)-$BD$7)/$BD$8+$BI$16</f>
        <v/>
      </c>
      <c r="AX551" s="51">
        <f>1/(1+EXP(-AW551))</f>
        <v/>
      </c>
      <c r="AY551" s="52">
        <f>$BJ$14*((AJ551)-$BD$5)/$BD$6+$BJ$15*((AK551)-$BD$7)/$BD$8+$BJ$16</f>
        <v/>
      </c>
      <c r="AZ551" s="51">
        <f>1/(1+EXP(-AY551))</f>
        <v/>
      </c>
      <c r="BA551" s="52">
        <f>$BK$14*((AJ551)-$BD$5)/$BD$6+$BK$15*((AK551)-$BD$7)/$BD$8+$BK$16</f>
        <v/>
      </c>
      <c r="BB551" s="51">
        <f>1/(1+EXP(-BA551))</f>
        <v/>
      </c>
    </row>
    <row r="552" ht="15" customHeight="1" s="35">
      <c r="A552" s="48">
        <f>'4_Seq_Features'!A550</f>
        <v/>
      </c>
      <c r="B552" s="55">
        <f>'4_Seq_Features'!F550</f>
        <v/>
      </c>
      <c r="C552" s="48">
        <f>'4_Seq_Features'!E550</f>
        <v/>
      </c>
      <c r="D552" s="52">
        <f>$U$12*((B552)-$U$5)/$U$6+$U$13</f>
        <v/>
      </c>
      <c r="E552" s="51">
        <f>1/(1+EXP(-D552))</f>
        <v/>
      </c>
      <c r="F552" s="52">
        <f>$V$12*((B552)-$U$5)/$U$6+$V$13</f>
        <v/>
      </c>
      <c r="G552" s="51">
        <f>1/(1+EXP(-F552))</f>
        <v/>
      </c>
      <c r="H552" s="52">
        <f>$W$12*((B552)-$U$5)/$U$6+$W$13</f>
        <v/>
      </c>
      <c r="I552" s="51">
        <f>1/(1+EXP(-H552))</f>
        <v/>
      </c>
      <c r="J552" s="52">
        <f>$X$12*((B552)-$U$5)/$U$6+$X$13</f>
        <v/>
      </c>
      <c r="K552" s="51">
        <f>1/(1+EXP(-J552))</f>
        <v/>
      </c>
      <c r="L552" s="52">
        <f>$Y$12*((B552)-$U$5)/$U$6+$Y$13</f>
        <v/>
      </c>
      <c r="M552" s="51">
        <f>1/(1+EXP(-L552))</f>
        <v/>
      </c>
      <c r="N552" s="52">
        <f>$Z$12*((B552)-$U$5)/$U$6+$Z$13</f>
        <v/>
      </c>
      <c r="O552" s="51">
        <f>1/(1+EXP(-N552))</f>
        <v/>
      </c>
      <c r="P552" s="52">
        <f>$AA$12*((B552)-$U$5)/$U$6+$AA$13</f>
        <v/>
      </c>
      <c r="Q552" s="51">
        <f>1/(1+EXP(-P552))</f>
        <v/>
      </c>
      <c r="R552" s="52">
        <f>$AB$12*((B552)-$U$5)/$U$6+$AB$13</f>
        <v/>
      </c>
      <c r="S552" s="51">
        <f>1/(1+EXP(-R552))</f>
        <v/>
      </c>
      <c r="AI552" s="48">
        <f>'4_Seq_Features'!A550</f>
        <v/>
      </c>
      <c r="AJ552" s="55">
        <f>'4_Seq_Features'!G550</f>
        <v/>
      </c>
      <c r="AK552" s="55">
        <f>'4_Seq_Features'!H550</f>
        <v/>
      </c>
      <c r="AL552" s="48">
        <f>'4_Seq_Features'!E550</f>
        <v/>
      </c>
      <c r="AM552" s="52">
        <f>$BD$14*((AJ552)-$BD$5)/$BD$6+$BD$15*((AK552)-$BD$7)/$BD$8+$BD$16</f>
        <v/>
      </c>
      <c r="AN552" s="51">
        <f>1/(1+EXP(-AM552))</f>
        <v/>
      </c>
      <c r="AO552" s="52">
        <f>$BE$14*((AJ552)-$BD$5)/$BD$6+$BE$15*((AK552)-$BD$7)/$BD$8+$BE$16</f>
        <v/>
      </c>
      <c r="AP552" s="51">
        <f>1/(1+EXP(-AO552))</f>
        <v/>
      </c>
      <c r="AQ552" s="52">
        <f>$BF$14*((AJ552)-$BD$5)/$BD$6+$BF$15*((AK552)-$BD$7)/$BD$8+$BF$16</f>
        <v/>
      </c>
      <c r="AR552" s="51">
        <f>1/(1+EXP(-AQ552))</f>
        <v/>
      </c>
      <c r="AS552" s="52">
        <f>$BG$14*((AJ552)-$BD$5)/$BD$6+$BG$15*((AK552)-$BD$7)/$BD$8+$BG$16</f>
        <v/>
      </c>
      <c r="AT552" s="51">
        <f>1/(1+EXP(-AS552))</f>
        <v/>
      </c>
      <c r="AU552" s="52">
        <f>$BH$14*((AJ552)-$BD$5)/$BD$6+$BH$15*((AK552)-$BD$7)/$BD$8+$BH$16</f>
        <v/>
      </c>
      <c r="AV552" s="51">
        <f>1/(1+EXP(-AU552))</f>
        <v/>
      </c>
      <c r="AW552" s="52">
        <f>$BI$14*((AJ552)-$BD$5)/$BD$6+$BI$15*((AK552)-$BD$7)/$BD$8+$BI$16</f>
        <v/>
      </c>
      <c r="AX552" s="51">
        <f>1/(1+EXP(-AW552))</f>
        <v/>
      </c>
      <c r="AY552" s="52">
        <f>$BJ$14*((AJ552)-$BD$5)/$BD$6+$BJ$15*((AK552)-$BD$7)/$BD$8+$BJ$16</f>
        <v/>
      </c>
      <c r="AZ552" s="51">
        <f>1/(1+EXP(-AY552))</f>
        <v/>
      </c>
      <c r="BA552" s="52">
        <f>$BK$14*((AJ552)-$BD$5)/$BD$6+$BK$15*((AK552)-$BD$7)/$BD$8+$BK$16</f>
        <v/>
      </c>
      <c r="BB552" s="51">
        <f>1/(1+EXP(-BA552))</f>
        <v/>
      </c>
    </row>
    <row r="553" ht="15" customHeight="1" s="35">
      <c r="A553" s="48">
        <f>'4_Seq_Features'!A551</f>
        <v/>
      </c>
      <c r="B553" s="55">
        <f>'4_Seq_Features'!F551</f>
        <v/>
      </c>
      <c r="C553" s="48">
        <f>'4_Seq_Features'!E551</f>
        <v/>
      </c>
      <c r="D553" s="52">
        <f>$U$12*((B553)-$U$5)/$U$6+$U$13</f>
        <v/>
      </c>
      <c r="E553" s="51">
        <f>1/(1+EXP(-D553))</f>
        <v/>
      </c>
      <c r="F553" s="52">
        <f>$V$12*((B553)-$U$5)/$U$6+$V$13</f>
        <v/>
      </c>
      <c r="G553" s="51">
        <f>1/(1+EXP(-F553))</f>
        <v/>
      </c>
      <c r="H553" s="52">
        <f>$W$12*((B553)-$U$5)/$U$6+$W$13</f>
        <v/>
      </c>
      <c r="I553" s="51">
        <f>1/(1+EXP(-H553))</f>
        <v/>
      </c>
      <c r="J553" s="52">
        <f>$X$12*((B553)-$U$5)/$U$6+$X$13</f>
        <v/>
      </c>
      <c r="K553" s="51">
        <f>1/(1+EXP(-J553))</f>
        <v/>
      </c>
      <c r="L553" s="52">
        <f>$Y$12*((B553)-$U$5)/$U$6+$Y$13</f>
        <v/>
      </c>
      <c r="M553" s="51">
        <f>1/(1+EXP(-L553))</f>
        <v/>
      </c>
      <c r="N553" s="52">
        <f>$Z$12*((B553)-$U$5)/$U$6+$Z$13</f>
        <v/>
      </c>
      <c r="O553" s="51">
        <f>1/(1+EXP(-N553))</f>
        <v/>
      </c>
      <c r="P553" s="52">
        <f>$AA$12*((B553)-$U$5)/$U$6+$AA$13</f>
        <v/>
      </c>
      <c r="Q553" s="51">
        <f>1/(1+EXP(-P553))</f>
        <v/>
      </c>
      <c r="R553" s="52">
        <f>$AB$12*((B553)-$U$5)/$U$6+$AB$13</f>
        <v/>
      </c>
      <c r="S553" s="51">
        <f>1/(1+EXP(-R553))</f>
        <v/>
      </c>
      <c r="AI553" s="48">
        <f>'4_Seq_Features'!A551</f>
        <v/>
      </c>
      <c r="AJ553" s="55">
        <f>'4_Seq_Features'!G551</f>
        <v/>
      </c>
      <c r="AK553" s="55">
        <f>'4_Seq_Features'!H551</f>
        <v/>
      </c>
      <c r="AL553" s="48">
        <f>'4_Seq_Features'!E551</f>
        <v/>
      </c>
      <c r="AM553" s="52">
        <f>$BD$14*((AJ553)-$BD$5)/$BD$6+$BD$15*((AK553)-$BD$7)/$BD$8+$BD$16</f>
        <v/>
      </c>
      <c r="AN553" s="51">
        <f>1/(1+EXP(-AM553))</f>
        <v/>
      </c>
      <c r="AO553" s="52">
        <f>$BE$14*((AJ553)-$BD$5)/$BD$6+$BE$15*((AK553)-$BD$7)/$BD$8+$BE$16</f>
        <v/>
      </c>
      <c r="AP553" s="51">
        <f>1/(1+EXP(-AO553))</f>
        <v/>
      </c>
      <c r="AQ553" s="52">
        <f>$BF$14*((AJ553)-$BD$5)/$BD$6+$BF$15*((AK553)-$BD$7)/$BD$8+$BF$16</f>
        <v/>
      </c>
      <c r="AR553" s="51">
        <f>1/(1+EXP(-AQ553))</f>
        <v/>
      </c>
      <c r="AS553" s="52">
        <f>$BG$14*((AJ553)-$BD$5)/$BD$6+$BG$15*((AK553)-$BD$7)/$BD$8+$BG$16</f>
        <v/>
      </c>
      <c r="AT553" s="51">
        <f>1/(1+EXP(-AS553))</f>
        <v/>
      </c>
      <c r="AU553" s="52">
        <f>$BH$14*((AJ553)-$BD$5)/$BD$6+$BH$15*((AK553)-$BD$7)/$BD$8+$BH$16</f>
        <v/>
      </c>
      <c r="AV553" s="51">
        <f>1/(1+EXP(-AU553))</f>
        <v/>
      </c>
      <c r="AW553" s="52">
        <f>$BI$14*((AJ553)-$BD$5)/$BD$6+$BI$15*((AK553)-$BD$7)/$BD$8+$BI$16</f>
        <v/>
      </c>
      <c r="AX553" s="51">
        <f>1/(1+EXP(-AW553))</f>
        <v/>
      </c>
      <c r="AY553" s="52">
        <f>$BJ$14*((AJ553)-$BD$5)/$BD$6+$BJ$15*((AK553)-$BD$7)/$BD$8+$BJ$16</f>
        <v/>
      </c>
      <c r="AZ553" s="51">
        <f>1/(1+EXP(-AY553))</f>
        <v/>
      </c>
      <c r="BA553" s="52">
        <f>$BK$14*((AJ553)-$BD$5)/$BD$6+$BK$15*((AK553)-$BD$7)/$BD$8+$BK$16</f>
        <v/>
      </c>
      <c r="BB553" s="51">
        <f>1/(1+EXP(-BA553))</f>
        <v/>
      </c>
    </row>
    <row r="554" ht="15" customHeight="1" s="35">
      <c r="A554" s="48">
        <f>'4_Seq_Features'!A552</f>
        <v/>
      </c>
      <c r="B554" s="55">
        <f>'4_Seq_Features'!F552</f>
        <v/>
      </c>
      <c r="C554" s="48">
        <f>'4_Seq_Features'!E552</f>
        <v/>
      </c>
      <c r="D554" s="52">
        <f>$U$12*((B554)-$U$5)/$U$6+$U$13</f>
        <v/>
      </c>
      <c r="E554" s="51">
        <f>1/(1+EXP(-D554))</f>
        <v/>
      </c>
      <c r="F554" s="52">
        <f>$V$12*((B554)-$U$5)/$U$6+$V$13</f>
        <v/>
      </c>
      <c r="G554" s="51">
        <f>1/(1+EXP(-F554))</f>
        <v/>
      </c>
      <c r="H554" s="52">
        <f>$W$12*((B554)-$U$5)/$U$6+$W$13</f>
        <v/>
      </c>
      <c r="I554" s="51">
        <f>1/(1+EXP(-H554))</f>
        <v/>
      </c>
      <c r="J554" s="52">
        <f>$X$12*((B554)-$U$5)/$U$6+$X$13</f>
        <v/>
      </c>
      <c r="K554" s="51">
        <f>1/(1+EXP(-J554))</f>
        <v/>
      </c>
      <c r="L554" s="52">
        <f>$Y$12*((B554)-$U$5)/$U$6+$Y$13</f>
        <v/>
      </c>
      <c r="M554" s="51">
        <f>1/(1+EXP(-L554))</f>
        <v/>
      </c>
      <c r="N554" s="52">
        <f>$Z$12*((B554)-$U$5)/$U$6+$Z$13</f>
        <v/>
      </c>
      <c r="O554" s="51">
        <f>1/(1+EXP(-N554))</f>
        <v/>
      </c>
      <c r="P554" s="52">
        <f>$AA$12*((B554)-$U$5)/$U$6+$AA$13</f>
        <v/>
      </c>
      <c r="Q554" s="51">
        <f>1/(1+EXP(-P554))</f>
        <v/>
      </c>
      <c r="R554" s="52">
        <f>$AB$12*((B554)-$U$5)/$U$6+$AB$13</f>
        <v/>
      </c>
      <c r="S554" s="51">
        <f>1/(1+EXP(-R554))</f>
        <v/>
      </c>
      <c r="AI554" s="48">
        <f>'4_Seq_Features'!A552</f>
        <v/>
      </c>
      <c r="AJ554" s="55">
        <f>'4_Seq_Features'!G552</f>
        <v/>
      </c>
      <c r="AK554" s="55">
        <f>'4_Seq_Features'!H552</f>
        <v/>
      </c>
      <c r="AL554" s="48">
        <f>'4_Seq_Features'!E552</f>
        <v/>
      </c>
      <c r="AM554" s="52">
        <f>$BD$14*((AJ554)-$BD$5)/$BD$6+$BD$15*((AK554)-$BD$7)/$BD$8+$BD$16</f>
        <v/>
      </c>
      <c r="AN554" s="51">
        <f>1/(1+EXP(-AM554))</f>
        <v/>
      </c>
      <c r="AO554" s="52">
        <f>$BE$14*((AJ554)-$BD$5)/$BD$6+$BE$15*((AK554)-$BD$7)/$BD$8+$BE$16</f>
        <v/>
      </c>
      <c r="AP554" s="51">
        <f>1/(1+EXP(-AO554))</f>
        <v/>
      </c>
      <c r="AQ554" s="52">
        <f>$BF$14*((AJ554)-$BD$5)/$BD$6+$BF$15*((AK554)-$BD$7)/$BD$8+$BF$16</f>
        <v/>
      </c>
      <c r="AR554" s="51">
        <f>1/(1+EXP(-AQ554))</f>
        <v/>
      </c>
      <c r="AS554" s="52">
        <f>$BG$14*((AJ554)-$BD$5)/$BD$6+$BG$15*((AK554)-$BD$7)/$BD$8+$BG$16</f>
        <v/>
      </c>
      <c r="AT554" s="51">
        <f>1/(1+EXP(-AS554))</f>
        <v/>
      </c>
      <c r="AU554" s="52">
        <f>$BH$14*((AJ554)-$BD$5)/$BD$6+$BH$15*((AK554)-$BD$7)/$BD$8+$BH$16</f>
        <v/>
      </c>
      <c r="AV554" s="51">
        <f>1/(1+EXP(-AU554))</f>
        <v/>
      </c>
      <c r="AW554" s="52">
        <f>$BI$14*((AJ554)-$BD$5)/$BD$6+$BI$15*((AK554)-$BD$7)/$BD$8+$BI$16</f>
        <v/>
      </c>
      <c r="AX554" s="51">
        <f>1/(1+EXP(-AW554))</f>
        <v/>
      </c>
      <c r="AY554" s="52">
        <f>$BJ$14*((AJ554)-$BD$5)/$BD$6+$BJ$15*((AK554)-$BD$7)/$BD$8+$BJ$16</f>
        <v/>
      </c>
      <c r="AZ554" s="51">
        <f>1/(1+EXP(-AY554))</f>
        <v/>
      </c>
      <c r="BA554" s="52">
        <f>$BK$14*((AJ554)-$BD$5)/$BD$6+$BK$15*((AK554)-$BD$7)/$BD$8+$BK$16</f>
        <v/>
      </c>
      <c r="BB554" s="51">
        <f>1/(1+EXP(-BA554))</f>
        <v/>
      </c>
    </row>
    <row r="555" ht="15" customHeight="1" s="35">
      <c r="A555" s="48">
        <f>'4_Seq_Features'!A553</f>
        <v/>
      </c>
      <c r="B555" s="55">
        <f>'4_Seq_Features'!F553</f>
        <v/>
      </c>
      <c r="C555" s="48">
        <f>'4_Seq_Features'!E553</f>
        <v/>
      </c>
      <c r="D555" s="52">
        <f>$U$12*((B555)-$U$5)/$U$6+$U$13</f>
        <v/>
      </c>
      <c r="E555" s="51">
        <f>1/(1+EXP(-D555))</f>
        <v/>
      </c>
      <c r="F555" s="52">
        <f>$V$12*((B555)-$U$5)/$U$6+$V$13</f>
        <v/>
      </c>
      <c r="G555" s="51">
        <f>1/(1+EXP(-F555))</f>
        <v/>
      </c>
      <c r="H555" s="52">
        <f>$W$12*((B555)-$U$5)/$U$6+$W$13</f>
        <v/>
      </c>
      <c r="I555" s="51">
        <f>1/(1+EXP(-H555))</f>
        <v/>
      </c>
      <c r="J555" s="52">
        <f>$X$12*((B555)-$U$5)/$U$6+$X$13</f>
        <v/>
      </c>
      <c r="K555" s="51">
        <f>1/(1+EXP(-J555))</f>
        <v/>
      </c>
      <c r="L555" s="52">
        <f>$Y$12*((B555)-$U$5)/$U$6+$Y$13</f>
        <v/>
      </c>
      <c r="M555" s="51">
        <f>1/(1+EXP(-L555))</f>
        <v/>
      </c>
      <c r="N555" s="52">
        <f>$Z$12*((B555)-$U$5)/$U$6+$Z$13</f>
        <v/>
      </c>
      <c r="O555" s="51">
        <f>1/(1+EXP(-N555))</f>
        <v/>
      </c>
      <c r="P555" s="52">
        <f>$AA$12*((B555)-$U$5)/$U$6+$AA$13</f>
        <v/>
      </c>
      <c r="Q555" s="51">
        <f>1/(1+EXP(-P555))</f>
        <v/>
      </c>
      <c r="R555" s="52">
        <f>$AB$12*((B555)-$U$5)/$U$6+$AB$13</f>
        <v/>
      </c>
      <c r="S555" s="51">
        <f>1/(1+EXP(-R555))</f>
        <v/>
      </c>
      <c r="AI555" s="48">
        <f>'4_Seq_Features'!A553</f>
        <v/>
      </c>
      <c r="AJ555" s="55">
        <f>'4_Seq_Features'!G553</f>
        <v/>
      </c>
      <c r="AK555" s="55">
        <f>'4_Seq_Features'!H553</f>
        <v/>
      </c>
      <c r="AL555" s="48">
        <f>'4_Seq_Features'!E553</f>
        <v/>
      </c>
      <c r="AM555" s="52">
        <f>$BD$14*((AJ555)-$BD$5)/$BD$6+$BD$15*((AK555)-$BD$7)/$BD$8+$BD$16</f>
        <v/>
      </c>
      <c r="AN555" s="51">
        <f>1/(1+EXP(-AM555))</f>
        <v/>
      </c>
      <c r="AO555" s="52">
        <f>$BE$14*((AJ555)-$BD$5)/$BD$6+$BE$15*((AK555)-$BD$7)/$BD$8+$BE$16</f>
        <v/>
      </c>
      <c r="AP555" s="51">
        <f>1/(1+EXP(-AO555))</f>
        <v/>
      </c>
      <c r="AQ555" s="52">
        <f>$BF$14*((AJ555)-$BD$5)/$BD$6+$BF$15*((AK555)-$BD$7)/$BD$8+$BF$16</f>
        <v/>
      </c>
      <c r="AR555" s="51">
        <f>1/(1+EXP(-AQ555))</f>
        <v/>
      </c>
      <c r="AS555" s="52">
        <f>$BG$14*((AJ555)-$BD$5)/$BD$6+$BG$15*((AK555)-$BD$7)/$BD$8+$BG$16</f>
        <v/>
      </c>
      <c r="AT555" s="51">
        <f>1/(1+EXP(-AS555))</f>
        <v/>
      </c>
      <c r="AU555" s="52">
        <f>$BH$14*((AJ555)-$BD$5)/$BD$6+$BH$15*((AK555)-$BD$7)/$BD$8+$BH$16</f>
        <v/>
      </c>
      <c r="AV555" s="51">
        <f>1/(1+EXP(-AU555))</f>
        <v/>
      </c>
      <c r="AW555" s="52">
        <f>$BI$14*((AJ555)-$BD$5)/$BD$6+$BI$15*((AK555)-$BD$7)/$BD$8+$BI$16</f>
        <v/>
      </c>
      <c r="AX555" s="51">
        <f>1/(1+EXP(-AW555))</f>
        <v/>
      </c>
      <c r="AY555" s="52">
        <f>$BJ$14*((AJ555)-$BD$5)/$BD$6+$BJ$15*((AK555)-$BD$7)/$BD$8+$BJ$16</f>
        <v/>
      </c>
      <c r="AZ555" s="51">
        <f>1/(1+EXP(-AY555))</f>
        <v/>
      </c>
      <c r="BA555" s="52">
        <f>$BK$14*((AJ555)-$BD$5)/$BD$6+$BK$15*((AK555)-$BD$7)/$BD$8+$BK$16</f>
        <v/>
      </c>
      <c r="BB555" s="51">
        <f>1/(1+EXP(-BA555))</f>
        <v/>
      </c>
    </row>
    <row r="556" ht="15" customHeight="1" s="35">
      <c r="A556" s="48">
        <f>'4_Seq_Features'!A554</f>
        <v/>
      </c>
      <c r="B556" s="55">
        <f>'4_Seq_Features'!F554</f>
        <v/>
      </c>
      <c r="C556" s="48">
        <f>'4_Seq_Features'!E554</f>
        <v/>
      </c>
      <c r="D556" s="52">
        <f>$U$12*((B556)-$U$5)/$U$6+$U$13</f>
        <v/>
      </c>
      <c r="E556" s="51">
        <f>1/(1+EXP(-D556))</f>
        <v/>
      </c>
      <c r="F556" s="52">
        <f>$V$12*((B556)-$U$5)/$U$6+$V$13</f>
        <v/>
      </c>
      <c r="G556" s="51">
        <f>1/(1+EXP(-F556))</f>
        <v/>
      </c>
      <c r="H556" s="52">
        <f>$W$12*((B556)-$U$5)/$U$6+$W$13</f>
        <v/>
      </c>
      <c r="I556" s="51">
        <f>1/(1+EXP(-H556))</f>
        <v/>
      </c>
      <c r="J556" s="52">
        <f>$X$12*((B556)-$U$5)/$U$6+$X$13</f>
        <v/>
      </c>
      <c r="K556" s="51">
        <f>1/(1+EXP(-J556))</f>
        <v/>
      </c>
      <c r="L556" s="52">
        <f>$Y$12*((B556)-$U$5)/$U$6+$Y$13</f>
        <v/>
      </c>
      <c r="M556" s="51">
        <f>1/(1+EXP(-L556))</f>
        <v/>
      </c>
      <c r="N556" s="52">
        <f>$Z$12*((B556)-$U$5)/$U$6+$Z$13</f>
        <v/>
      </c>
      <c r="O556" s="51">
        <f>1/(1+EXP(-N556))</f>
        <v/>
      </c>
      <c r="P556" s="52">
        <f>$AA$12*((B556)-$U$5)/$U$6+$AA$13</f>
        <v/>
      </c>
      <c r="Q556" s="51">
        <f>1/(1+EXP(-P556))</f>
        <v/>
      </c>
      <c r="R556" s="52">
        <f>$AB$12*((B556)-$U$5)/$U$6+$AB$13</f>
        <v/>
      </c>
      <c r="S556" s="51">
        <f>1/(1+EXP(-R556))</f>
        <v/>
      </c>
      <c r="AI556" s="48">
        <f>'4_Seq_Features'!A554</f>
        <v/>
      </c>
      <c r="AJ556" s="55">
        <f>'4_Seq_Features'!G554</f>
        <v/>
      </c>
      <c r="AK556" s="55">
        <f>'4_Seq_Features'!H554</f>
        <v/>
      </c>
      <c r="AL556" s="48">
        <f>'4_Seq_Features'!E554</f>
        <v/>
      </c>
      <c r="AM556" s="52">
        <f>$BD$14*((AJ556)-$BD$5)/$BD$6+$BD$15*((AK556)-$BD$7)/$BD$8+$BD$16</f>
        <v/>
      </c>
      <c r="AN556" s="51">
        <f>1/(1+EXP(-AM556))</f>
        <v/>
      </c>
      <c r="AO556" s="52">
        <f>$BE$14*((AJ556)-$BD$5)/$BD$6+$BE$15*((AK556)-$BD$7)/$BD$8+$BE$16</f>
        <v/>
      </c>
      <c r="AP556" s="51">
        <f>1/(1+EXP(-AO556))</f>
        <v/>
      </c>
      <c r="AQ556" s="52">
        <f>$BF$14*((AJ556)-$BD$5)/$BD$6+$BF$15*((AK556)-$BD$7)/$BD$8+$BF$16</f>
        <v/>
      </c>
      <c r="AR556" s="51">
        <f>1/(1+EXP(-AQ556))</f>
        <v/>
      </c>
      <c r="AS556" s="52">
        <f>$BG$14*((AJ556)-$BD$5)/$BD$6+$BG$15*((AK556)-$BD$7)/$BD$8+$BG$16</f>
        <v/>
      </c>
      <c r="AT556" s="51">
        <f>1/(1+EXP(-AS556))</f>
        <v/>
      </c>
      <c r="AU556" s="52">
        <f>$BH$14*((AJ556)-$BD$5)/$BD$6+$BH$15*((AK556)-$BD$7)/$BD$8+$BH$16</f>
        <v/>
      </c>
      <c r="AV556" s="51">
        <f>1/(1+EXP(-AU556))</f>
        <v/>
      </c>
      <c r="AW556" s="52">
        <f>$BI$14*((AJ556)-$BD$5)/$BD$6+$BI$15*((AK556)-$BD$7)/$BD$8+$BI$16</f>
        <v/>
      </c>
      <c r="AX556" s="51">
        <f>1/(1+EXP(-AW556))</f>
        <v/>
      </c>
      <c r="AY556" s="52">
        <f>$BJ$14*((AJ556)-$BD$5)/$BD$6+$BJ$15*((AK556)-$BD$7)/$BD$8+$BJ$16</f>
        <v/>
      </c>
      <c r="AZ556" s="51">
        <f>1/(1+EXP(-AY556))</f>
        <v/>
      </c>
      <c r="BA556" s="52">
        <f>$BK$14*((AJ556)-$BD$5)/$BD$6+$BK$15*((AK556)-$BD$7)/$BD$8+$BK$16</f>
        <v/>
      </c>
      <c r="BB556" s="51">
        <f>1/(1+EXP(-BA556))</f>
        <v/>
      </c>
    </row>
    <row r="557" ht="15" customHeight="1" s="35">
      <c r="A557" s="48">
        <f>'4_Seq_Features'!A555</f>
        <v/>
      </c>
      <c r="B557" s="55">
        <f>'4_Seq_Features'!F555</f>
        <v/>
      </c>
      <c r="C557" s="48">
        <f>'4_Seq_Features'!E555</f>
        <v/>
      </c>
      <c r="D557" s="52">
        <f>$U$12*((B557)-$U$5)/$U$6+$U$13</f>
        <v/>
      </c>
      <c r="E557" s="51">
        <f>1/(1+EXP(-D557))</f>
        <v/>
      </c>
      <c r="F557" s="52">
        <f>$V$12*((B557)-$U$5)/$U$6+$V$13</f>
        <v/>
      </c>
      <c r="G557" s="51">
        <f>1/(1+EXP(-F557))</f>
        <v/>
      </c>
      <c r="H557" s="52">
        <f>$W$12*((B557)-$U$5)/$U$6+$W$13</f>
        <v/>
      </c>
      <c r="I557" s="51">
        <f>1/(1+EXP(-H557))</f>
        <v/>
      </c>
      <c r="J557" s="52">
        <f>$X$12*((B557)-$U$5)/$U$6+$X$13</f>
        <v/>
      </c>
      <c r="K557" s="51">
        <f>1/(1+EXP(-J557))</f>
        <v/>
      </c>
      <c r="L557" s="52">
        <f>$Y$12*((B557)-$U$5)/$U$6+$Y$13</f>
        <v/>
      </c>
      <c r="M557" s="51">
        <f>1/(1+EXP(-L557))</f>
        <v/>
      </c>
      <c r="N557" s="52">
        <f>$Z$12*((B557)-$U$5)/$U$6+$Z$13</f>
        <v/>
      </c>
      <c r="O557" s="51">
        <f>1/(1+EXP(-N557))</f>
        <v/>
      </c>
      <c r="P557" s="52">
        <f>$AA$12*((B557)-$U$5)/$U$6+$AA$13</f>
        <v/>
      </c>
      <c r="Q557" s="51">
        <f>1/(1+EXP(-P557))</f>
        <v/>
      </c>
      <c r="R557" s="52">
        <f>$AB$12*((B557)-$U$5)/$U$6+$AB$13</f>
        <v/>
      </c>
      <c r="S557" s="51">
        <f>1/(1+EXP(-R557))</f>
        <v/>
      </c>
      <c r="AI557" s="48">
        <f>'4_Seq_Features'!A555</f>
        <v/>
      </c>
      <c r="AJ557" s="55">
        <f>'4_Seq_Features'!G555</f>
        <v/>
      </c>
      <c r="AK557" s="55">
        <f>'4_Seq_Features'!H555</f>
        <v/>
      </c>
      <c r="AL557" s="48">
        <f>'4_Seq_Features'!E555</f>
        <v/>
      </c>
      <c r="AM557" s="52">
        <f>$BD$14*((AJ557)-$BD$5)/$BD$6+$BD$15*((AK557)-$BD$7)/$BD$8+$BD$16</f>
        <v/>
      </c>
      <c r="AN557" s="51">
        <f>1/(1+EXP(-AM557))</f>
        <v/>
      </c>
      <c r="AO557" s="52">
        <f>$BE$14*((AJ557)-$BD$5)/$BD$6+$BE$15*((AK557)-$BD$7)/$BD$8+$BE$16</f>
        <v/>
      </c>
      <c r="AP557" s="51">
        <f>1/(1+EXP(-AO557))</f>
        <v/>
      </c>
      <c r="AQ557" s="52">
        <f>$BF$14*((AJ557)-$BD$5)/$BD$6+$BF$15*((AK557)-$BD$7)/$BD$8+$BF$16</f>
        <v/>
      </c>
      <c r="AR557" s="51">
        <f>1/(1+EXP(-AQ557))</f>
        <v/>
      </c>
      <c r="AS557" s="52">
        <f>$BG$14*((AJ557)-$BD$5)/$BD$6+$BG$15*((AK557)-$BD$7)/$BD$8+$BG$16</f>
        <v/>
      </c>
      <c r="AT557" s="51">
        <f>1/(1+EXP(-AS557))</f>
        <v/>
      </c>
      <c r="AU557" s="52">
        <f>$BH$14*((AJ557)-$BD$5)/$BD$6+$BH$15*((AK557)-$BD$7)/$BD$8+$BH$16</f>
        <v/>
      </c>
      <c r="AV557" s="51">
        <f>1/(1+EXP(-AU557))</f>
        <v/>
      </c>
      <c r="AW557" s="52">
        <f>$BI$14*((AJ557)-$BD$5)/$BD$6+$BI$15*((AK557)-$BD$7)/$BD$8+$BI$16</f>
        <v/>
      </c>
      <c r="AX557" s="51">
        <f>1/(1+EXP(-AW557))</f>
        <v/>
      </c>
      <c r="AY557" s="52">
        <f>$BJ$14*((AJ557)-$BD$5)/$BD$6+$BJ$15*((AK557)-$BD$7)/$BD$8+$BJ$16</f>
        <v/>
      </c>
      <c r="AZ557" s="51">
        <f>1/(1+EXP(-AY557))</f>
        <v/>
      </c>
      <c r="BA557" s="52">
        <f>$BK$14*((AJ557)-$BD$5)/$BD$6+$BK$15*((AK557)-$BD$7)/$BD$8+$BK$16</f>
        <v/>
      </c>
      <c r="BB557" s="51">
        <f>1/(1+EXP(-BA557))</f>
        <v/>
      </c>
    </row>
    <row r="558" ht="15" customHeight="1" s="35">
      <c r="A558" s="48">
        <f>'4_Seq_Features'!A556</f>
        <v/>
      </c>
      <c r="B558" s="55">
        <f>'4_Seq_Features'!F556</f>
        <v/>
      </c>
      <c r="C558" s="48">
        <f>'4_Seq_Features'!E556</f>
        <v/>
      </c>
      <c r="D558" s="52">
        <f>$U$12*((B558)-$U$5)/$U$6+$U$13</f>
        <v/>
      </c>
      <c r="E558" s="51">
        <f>1/(1+EXP(-D558))</f>
        <v/>
      </c>
      <c r="F558" s="52">
        <f>$V$12*((B558)-$U$5)/$U$6+$V$13</f>
        <v/>
      </c>
      <c r="G558" s="51">
        <f>1/(1+EXP(-F558))</f>
        <v/>
      </c>
      <c r="H558" s="52">
        <f>$W$12*((B558)-$U$5)/$U$6+$W$13</f>
        <v/>
      </c>
      <c r="I558" s="51">
        <f>1/(1+EXP(-H558))</f>
        <v/>
      </c>
      <c r="J558" s="52">
        <f>$X$12*((B558)-$U$5)/$U$6+$X$13</f>
        <v/>
      </c>
      <c r="K558" s="51">
        <f>1/(1+EXP(-J558))</f>
        <v/>
      </c>
      <c r="L558" s="52">
        <f>$Y$12*((B558)-$U$5)/$U$6+$Y$13</f>
        <v/>
      </c>
      <c r="M558" s="51">
        <f>1/(1+EXP(-L558))</f>
        <v/>
      </c>
      <c r="N558" s="52">
        <f>$Z$12*((B558)-$U$5)/$U$6+$Z$13</f>
        <v/>
      </c>
      <c r="O558" s="51">
        <f>1/(1+EXP(-N558))</f>
        <v/>
      </c>
      <c r="P558" s="52">
        <f>$AA$12*((B558)-$U$5)/$U$6+$AA$13</f>
        <v/>
      </c>
      <c r="Q558" s="51">
        <f>1/(1+EXP(-P558))</f>
        <v/>
      </c>
      <c r="R558" s="52">
        <f>$AB$12*((B558)-$U$5)/$U$6+$AB$13</f>
        <v/>
      </c>
      <c r="S558" s="51">
        <f>1/(1+EXP(-R558))</f>
        <v/>
      </c>
      <c r="AI558" s="48">
        <f>'4_Seq_Features'!A556</f>
        <v/>
      </c>
      <c r="AJ558" s="55">
        <f>'4_Seq_Features'!G556</f>
        <v/>
      </c>
      <c r="AK558" s="55">
        <f>'4_Seq_Features'!H556</f>
        <v/>
      </c>
      <c r="AL558" s="48">
        <f>'4_Seq_Features'!E556</f>
        <v/>
      </c>
      <c r="AM558" s="52">
        <f>$BD$14*((AJ558)-$BD$5)/$BD$6+$BD$15*((AK558)-$BD$7)/$BD$8+$BD$16</f>
        <v/>
      </c>
      <c r="AN558" s="51">
        <f>1/(1+EXP(-AM558))</f>
        <v/>
      </c>
      <c r="AO558" s="52">
        <f>$BE$14*((AJ558)-$BD$5)/$BD$6+$BE$15*((AK558)-$BD$7)/$BD$8+$BE$16</f>
        <v/>
      </c>
      <c r="AP558" s="51">
        <f>1/(1+EXP(-AO558))</f>
        <v/>
      </c>
      <c r="AQ558" s="52">
        <f>$BF$14*((AJ558)-$BD$5)/$BD$6+$BF$15*((AK558)-$BD$7)/$BD$8+$BF$16</f>
        <v/>
      </c>
      <c r="AR558" s="51">
        <f>1/(1+EXP(-AQ558))</f>
        <v/>
      </c>
      <c r="AS558" s="52">
        <f>$BG$14*((AJ558)-$BD$5)/$BD$6+$BG$15*((AK558)-$BD$7)/$BD$8+$BG$16</f>
        <v/>
      </c>
      <c r="AT558" s="51">
        <f>1/(1+EXP(-AS558))</f>
        <v/>
      </c>
      <c r="AU558" s="52">
        <f>$BH$14*((AJ558)-$BD$5)/$BD$6+$BH$15*((AK558)-$BD$7)/$BD$8+$BH$16</f>
        <v/>
      </c>
      <c r="AV558" s="51">
        <f>1/(1+EXP(-AU558))</f>
        <v/>
      </c>
      <c r="AW558" s="52">
        <f>$BI$14*((AJ558)-$BD$5)/$BD$6+$BI$15*((AK558)-$BD$7)/$BD$8+$BI$16</f>
        <v/>
      </c>
      <c r="AX558" s="51">
        <f>1/(1+EXP(-AW558))</f>
        <v/>
      </c>
      <c r="AY558" s="52">
        <f>$BJ$14*((AJ558)-$BD$5)/$BD$6+$BJ$15*((AK558)-$BD$7)/$BD$8+$BJ$16</f>
        <v/>
      </c>
      <c r="AZ558" s="51">
        <f>1/(1+EXP(-AY558))</f>
        <v/>
      </c>
      <c r="BA558" s="52">
        <f>$BK$14*((AJ558)-$BD$5)/$BD$6+$BK$15*((AK558)-$BD$7)/$BD$8+$BK$16</f>
        <v/>
      </c>
      <c r="BB558" s="51">
        <f>1/(1+EXP(-BA558))</f>
        <v/>
      </c>
    </row>
    <row r="559" ht="15" customHeight="1" s="35">
      <c r="A559" s="48">
        <f>'4_Seq_Features'!A557</f>
        <v/>
      </c>
      <c r="B559" s="55">
        <f>'4_Seq_Features'!F557</f>
        <v/>
      </c>
      <c r="C559" s="48">
        <f>'4_Seq_Features'!E557</f>
        <v/>
      </c>
      <c r="D559" s="52">
        <f>$U$12*((B559)-$U$5)/$U$6+$U$13</f>
        <v/>
      </c>
      <c r="E559" s="51">
        <f>1/(1+EXP(-D559))</f>
        <v/>
      </c>
      <c r="F559" s="52">
        <f>$V$12*((B559)-$U$5)/$U$6+$V$13</f>
        <v/>
      </c>
      <c r="G559" s="51">
        <f>1/(1+EXP(-F559))</f>
        <v/>
      </c>
      <c r="H559" s="52">
        <f>$W$12*((B559)-$U$5)/$U$6+$W$13</f>
        <v/>
      </c>
      <c r="I559" s="51">
        <f>1/(1+EXP(-H559))</f>
        <v/>
      </c>
      <c r="J559" s="52">
        <f>$X$12*((B559)-$U$5)/$U$6+$X$13</f>
        <v/>
      </c>
      <c r="K559" s="51">
        <f>1/(1+EXP(-J559))</f>
        <v/>
      </c>
      <c r="L559" s="52">
        <f>$Y$12*((B559)-$U$5)/$U$6+$Y$13</f>
        <v/>
      </c>
      <c r="M559" s="51">
        <f>1/(1+EXP(-L559))</f>
        <v/>
      </c>
      <c r="N559" s="52">
        <f>$Z$12*((B559)-$U$5)/$U$6+$Z$13</f>
        <v/>
      </c>
      <c r="O559" s="51">
        <f>1/(1+EXP(-N559))</f>
        <v/>
      </c>
      <c r="P559" s="52">
        <f>$AA$12*((B559)-$U$5)/$U$6+$AA$13</f>
        <v/>
      </c>
      <c r="Q559" s="51">
        <f>1/(1+EXP(-P559))</f>
        <v/>
      </c>
      <c r="R559" s="52">
        <f>$AB$12*((B559)-$U$5)/$U$6+$AB$13</f>
        <v/>
      </c>
      <c r="S559" s="51">
        <f>1/(1+EXP(-R559))</f>
        <v/>
      </c>
      <c r="AI559" s="48">
        <f>'4_Seq_Features'!A557</f>
        <v/>
      </c>
      <c r="AJ559" s="55">
        <f>'4_Seq_Features'!G557</f>
        <v/>
      </c>
      <c r="AK559" s="55">
        <f>'4_Seq_Features'!H557</f>
        <v/>
      </c>
      <c r="AL559" s="48">
        <f>'4_Seq_Features'!E557</f>
        <v/>
      </c>
      <c r="AM559" s="52">
        <f>$BD$14*((AJ559)-$BD$5)/$BD$6+$BD$15*((AK559)-$BD$7)/$BD$8+$BD$16</f>
        <v/>
      </c>
      <c r="AN559" s="51">
        <f>1/(1+EXP(-AM559))</f>
        <v/>
      </c>
      <c r="AO559" s="52">
        <f>$BE$14*((AJ559)-$BD$5)/$BD$6+$BE$15*((AK559)-$BD$7)/$BD$8+$BE$16</f>
        <v/>
      </c>
      <c r="AP559" s="51">
        <f>1/(1+EXP(-AO559))</f>
        <v/>
      </c>
      <c r="AQ559" s="52">
        <f>$BF$14*((AJ559)-$BD$5)/$BD$6+$BF$15*((AK559)-$BD$7)/$BD$8+$BF$16</f>
        <v/>
      </c>
      <c r="AR559" s="51">
        <f>1/(1+EXP(-AQ559))</f>
        <v/>
      </c>
      <c r="AS559" s="52">
        <f>$BG$14*((AJ559)-$BD$5)/$BD$6+$BG$15*((AK559)-$BD$7)/$BD$8+$BG$16</f>
        <v/>
      </c>
      <c r="AT559" s="51">
        <f>1/(1+EXP(-AS559))</f>
        <v/>
      </c>
      <c r="AU559" s="52">
        <f>$BH$14*((AJ559)-$BD$5)/$BD$6+$BH$15*((AK559)-$BD$7)/$BD$8+$BH$16</f>
        <v/>
      </c>
      <c r="AV559" s="51">
        <f>1/(1+EXP(-AU559))</f>
        <v/>
      </c>
      <c r="AW559" s="52">
        <f>$BI$14*((AJ559)-$BD$5)/$BD$6+$BI$15*((AK559)-$BD$7)/$BD$8+$BI$16</f>
        <v/>
      </c>
      <c r="AX559" s="51">
        <f>1/(1+EXP(-AW559))</f>
        <v/>
      </c>
      <c r="AY559" s="52">
        <f>$BJ$14*((AJ559)-$BD$5)/$BD$6+$BJ$15*((AK559)-$BD$7)/$BD$8+$BJ$16</f>
        <v/>
      </c>
      <c r="AZ559" s="51">
        <f>1/(1+EXP(-AY559))</f>
        <v/>
      </c>
      <c r="BA559" s="52">
        <f>$BK$14*((AJ559)-$BD$5)/$BD$6+$BK$15*((AK559)-$BD$7)/$BD$8+$BK$16</f>
        <v/>
      </c>
      <c r="BB559" s="51">
        <f>1/(1+EXP(-BA559))</f>
        <v/>
      </c>
    </row>
    <row r="560" ht="15" customHeight="1" s="35">
      <c r="A560" s="48">
        <f>'4_Seq_Features'!A558</f>
        <v/>
      </c>
      <c r="B560" s="55">
        <f>'4_Seq_Features'!F558</f>
        <v/>
      </c>
      <c r="C560" s="48">
        <f>'4_Seq_Features'!E558</f>
        <v/>
      </c>
      <c r="D560" s="52">
        <f>$U$12*((B560)-$U$5)/$U$6+$U$13</f>
        <v/>
      </c>
      <c r="E560" s="51">
        <f>1/(1+EXP(-D560))</f>
        <v/>
      </c>
      <c r="F560" s="52">
        <f>$V$12*((B560)-$U$5)/$U$6+$V$13</f>
        <v/>
      </c>
      <c r="G560" s="51">
        <f>1/(1+EXP(-F560))</f>
        <v/>
      </c>
      <c r="H560" s="52">
        <f>$W$12*((B560)-$U$5)/$U$6+$W$13</f>
        <v/>
      </c>
      <c r="I560" s="51">
        <f>1/(1+EXP(-H560))</f>
        <v/>
      </c>
      <c r="J560" s="52">
        <f>$X$12*((B560)-$U$5)/$U$6+$X$13</f>
        <v/>
      </c>
      <c r="K560" s="51">
        <f>1/(1+EXP(-J560))</f>
        <v/>
      </c>
      <c r="L560" s="52">
        <f>$Y$12*((B560)-$U$5)/$U$6+$Y$13</f>
        <v/>
      </c>
      <c r="M560" s="51">
        <f>1/(1+EXP(-L560))</f>
        <v/>
      </c>
      <c r="N560" s="52">
        <f>$Z$12*((B560)-$U$5)/$U$6+$Z$13</f>
        <v/>
      </c>
      <c r="O560" s="51">
        <f>1/(1+EXP(-N560))</f>
        <v/>
      </c>
      <c r="P560" s="52">
        <f>$AA$12*((B560)-$U$5)/$U$6+$AA$13</f>
        <v/>
      </c>
      <c r="Q560" s="51">
        <f>1/(1+EXP(-P560))</f>
        <v/>
      </c>
      <c r="R560" s="52">
        <f>$AB$12*((B560)-$U$5)/$U$6+$AB$13</f>
        <v/>
      </c>
      <c r="S560" s="51">
        <f>1/(1+EXP(-R560))</f>
        <v/>
      </c>
      <c r="AI560" s="48">
        <f>'4_Seq_Features'!A558</f>
        <v/>
      </c>
      <c r="AJ560" s="55">
        <f>'4_Seq_Features'!G558</f>
        <v/>
      </c>
      <c r="AK560" s="55">
        <f>'4_Seq_Features'!H558</f>
        <v/>
      </c>
      <c r="AL560" s="48">
        <f>'4_Seq_Features'!E558</f>
        <v/>
      </c>
      <c r="AM560" s="52">
        <f>$BD$14*((AJ560)-$BD$5)/$BD$6+$BD$15*((AK560)-$BD$7)/$BD$8+$BD$16</f>
        <v/>
      </c>
      <c r="AN560" s="51">
        <f>1/(1+EXP(-AM560))</f>
        <v/>
      </c>
      <c r="AO560" s="52">
        <f>$BE$14*((AJ560)-$BD$5)/$BD$6+$BE$15*((AK560)-$BD$7)/$BD$8+$BE$16</f>
        <v/>
      </c>
      <c r="AP560" s="51">
        <f>1/(1+EXP(-AO560))</f>
        <v/>
      </c>
      <c r="AQ560" s="52">
        <f>$BF$14*((AJ560)-$BD$5)/$BD$6+$BF$15*((AK560)-$BD$7)/$BD$8+$BF$16</f>
        <v/>
      </c>
      <c r="AR560" s="51">
        <f>1/(1+EXP(-AQ560))</f>
        <v/>
      </c>
      <c r="AS560" s="52">
        <f>$BG$14*((AJ560)-$BD$5)/$BD$6+$BG$15*((AK560)-$BD$7)/$BD$8+$BG$16</f>
        <v/>
      </c>
      <c r="AT560" s="51">
        <f>1/(1+EXP(-AS560))</f>
        <v/>
      </c>
      <c r="AU560" s="52">
        <f>$BH$14*((AJ560)-$BD$5)/$BD$6+$BH$15*((AK560)-$BD$7)/$BD$8+$BH$16</f>
        <v/>
      </c>
      <c r="AV560" s="51">
        <f>1/(1+EXP(-AU560))</f>
        <v/>
      </c>
      <c r="AW560" s="52">
        <f>$BI$14*((AJ560)-$BD$5)/$BD$6+$BI$15*((AK560)-$BD$7)/$BD$8+$BI$16</f>
        <v/>
      </c>
      <c r="AX560" s="51">
        <f>1/(1+EXP(-AW560))</f>
        <v/>
      </c>
      <c r="AY560" s="52">
        <f>$BJ$14*((AJ560)-$BD$5)/$BD$6+$BJ$15*((AK560)-$BD$7)/$BD$8+$BJ$16</f>
        <v/>
      </c>
      <c r="AZ560" s="51">
        <f>1/(1+EXP(-AY560))</f>
        <v/>
      </c>
      <c r="BA560" s="52">
        <f>$BK$14*((AJ560)-$BD$5)/$BD$6+$BK$15*((AK560)-$BD$7)/$BD$8+$BK$16</f>
        <v/>
      </c>
      <c r="BB560" s="51">
        <f>1/(1+EXP(-BA560))</f>
        <v/>
      </c>
    </row>
    <row r="561" ht="15" customHeight="1" s="35">
      <c r="A561" s="48">
        <f>'4_Seq_Features'!A559</f>
        <v/>
      </c>
      <c r="B561" s="55">
        <f>'4_Seq_Features'!F559</f>
        <v/>
      </c>
      <c r="C561" s="48">
        <f>'4_Seq_Features'!E559</f>
        <v/>
      </c>
      <c r="D561" s="52">
        <f>$U$12*((B561)-$U$5)/$U$6+$U$13</f>
        <v/>
      </c>
      <c r="E561" s="51">
        <f>1/(1+EXP(-D561))</f>
        <v/>
      </c>
      <c r="F561" s="52">
        <f>$V$12*((B561)-$U$5)/$U$6+$V$13</f>
        <v/>
      </c>
      <c r="G561" s="51">
        <f>1/(1+EXP(-F561))</f>
        <v/>
      </c>
      <c r="H561" s="52">
        <f>$W$12*((B561)-$U$5)/$U$6+$W$13</f>
        <v/>
      </c>
      <c r="I561" s="51">
        <f>1/(1+EXP(-H561))</f>
        <v/>
      </c>
      <c r="J561" s="52">
        <f>$X$12*((B561)-$U$5)/$U$6+$X$13</f>
        <v/>
      </c>
      <c r="K561" s="51">
        <f>1/(1+EXP(-J561))</f>
        <v/>
      </c>
      <c r="L561" s="52">
        <f>$Y$12*((B561)-$U$5)/$U$6+$Y$13</f>
        <v/>
      </c>
      <c r="M561" s="51">
        <f>1/(1+EXP(-L561))</f>
        <v/>
      </c>
      <c r="N561" s="52">
        <f>$Z$12*((B561)-$U$5)/$U$6+$Z$13</f>
        <v/>
      </c>
      <c r="O561" s="51">
        <f>1/(1+EXP(-N561))</f>
        <v/>
      </c>
      <c r="P561" s="52">
        <f>$AA$12*((B561)-$U$5)/$U$6+$AA$13</f>
        <v/>
      </c>
      <c r="Q561" s="51">
        <f>1/(1+EXP(-P561))</f>
        <v/>
      </c>
      <c r="R561" s="52">
        <f>$AB$12*((B561)-$U$5)/$U$6+$AB$13</f>
        <v/>
      </c>
      <c r="S561" s="51">
        <f>1/(1+EXP(-R561))</f>
        <v/>
      </c>
      <c r="AI561" s="48">
        <f>'4_Seq_Features'!A559</f>
        <v/>
      </c>
      <c r="AJ561" s="55">
        <f>'4_Seq_Features'!G559</f>
        <v/>
      </c>
      <c r="AK561" s="55">
        <f>'4_Seq_Features'!H559</f>
        <v/>
      </c>
      <c r="AL561" s="48">
        <f>'4_Seq_Features'!E559</f>
        <v/>
      </c>
      <c r="AM561" s="52">
        <f>$BD$14*((AJ561)-$BD$5)/$BD$6+$BD$15*((AK561)-$BD$7)/$BD$8+$BD$16</f>
        <v/>
      </c>
      <c r="AN561" s="51">
        <f>1/(1+EXP(-AM561))</f>
        <v/>
      </c>
      <c r="AO561" s="52">
        <f>$BE$14*((AJ561)-$BD$5)/$BD$6+$BE$15*((AK561)-$BD$7)/$BD$8+$BE$16</f>
        <v/>
      </c>
      <c r="AP561" s="51">
        <f>1/(1+EXP(-AO561))</f>
        <v/>
      </c>
      <c r="AQ561" s="52">
        <f>$BF$14*((AJ561)-$BD$5)/$BD$6+$BF$15*((AK561)-$BD$7)/$BD$8+$BF$16</f>
        <v/>
      </c>
      <c r="AR561" s="51">
        <f>1/(1+EXP(-AQ561))</f>
        <v/>
      </c>
      <c r="AS561" s="52">
        <f>$BG$14*((AJ561)-$BD$5)/$BD$6+$BG$15*((AK561)-$BD$7)/$BD$8+$BG$16</f>
        <v/>
      </c>
      <c r="AT561" s="51">
        <f>1/(1+EXP(-AS561))</f>
        <v/>
      </c>
      <c r="AU561" s="52">
        <f>$BH$14*((AJ561)-$BD$5)/$BD$6+$BH$15*((AK561)-$BD$7)/$BD$8+$BH$16</f>
        <v/>
      </c>
      <c r="AV561" s="51">
        <f>1/(1+EXP(-AU561))</f>
        <v/>
      </c>
      <c r="AW561" s="52">
        <f>$BI$14*((AJ561)-$BD$5)/$BD$6+$BI$15*((AK561)-$BD$7)/$BD$8+$BI$16</f>
        <v/>
      </c>
      <c r="AX561" s="51">
        <f>1/(1+EXP(-AW561))</f>
        <v/>
      </c>
      <c r="AY561" s="52">
        <f>$BJ$14*((AJ561)-$BD$5)/$BD$6+$BJ$15*((AK561)-$BD$7)/$BD$8+$BJ$16</f>
        <v/>
      </c>
      <c r="AZ561" s="51">
        <f>1/(1+EXP(-AY561))</f>
        <v/>
      </c>
      <c r="BA561" s="52">
        <f>$BK$14*((AJ561)-$BD$5)/$BD$6+$BK$15*((AK561)-$BD$7)/$BD$8+$BK$16</f>
        <v/>
      </c>
      <c r="BB561" s="51">
        <f>1/(1+EXP(-BA561))</f>
        <v/>
      </c>
    </row>
    <row r="562" ht="15" customHeight="1" s="35">
      <c r="A562" s="48">
        <f>'4_Seq_Features'!A560</f>
        <v/>
      </c>
      <c r="B562" s="55">
        <f>'4_Seq_Features'!F560</f>
        <v/>
      </c>
      <c r="C562" s="48">
        <f>'4_Seq_Features'!E560</f>
        <v/>
      </c>
      <c r="D562" s="52">
        <f>$U$12*((B562)-$U$5)/$U$6+$U$13</f>
        <v/>
      </c>
      <c r="E562" s="51">
        <f>1/(1+EXP(-D562))</f>
        <v/>
      </c>
      <c r="F562" s="52">
        <f>$V$12*((B562)-$U$5)/$U$6+$V$13</f>
        <v/>
      </c>
      <c r="G562" s="51">
        <f>1/(1+EXP(-F562))</f>
        <v/>
      </c>
      <c r="H562" s="52">
        <f>$W$12*((B562)-$U$5)/$U$6+$W$13</f>
        <v/>
      </c>
      <c r="I562" s="51">
        <f>1/(1+EXP(-H562))</f>
        <v/>
      </c>
      <c r="J562" s="52">
        <f>$X$12*((B562)-$U$5)/$U$6+$X$13</f>
        <v/>
      </c>
      <c r="K562" s="51">
        <f>1/(1+EXP(-J562))</f>
        <v/>
      </c>
      <c r="L562" s="52">
        <f>$Y$12*((B562)-$U$5)/$U$6+$Y$13</f>
        <v/>
      </c>
      <c r="M562" s="51">
        <f>1/(1+EXP(-L562))</f>
        <v/>
      </c>
      <c r="N562" s="52">
        <f>$Z$12*((B562)-$U$5)/$U$6+$Z$13</f>
        <v/>
      </c>
      <c r="O562" s="51">
        <f>1/(1+EXP(-N562))</f>
        <v/>
      </c>
      <c r="P562" s="52">
        <f>$AA$12*((B562)-$U$5)/$U$6+$AA$13</f>
        <v/>
      </c>
      <c r="Q562" s="51">
        <f>1/(1+EXP(-P562))</f>
        <v/>
      </c>
      <c r="R562" s="52">
        <f>$AB$12*((B562)-$U$5)/$U$6+$AB$13</f>
        <v/>
      </c>
      <c r="S562" s="51">
        <f>1/(1+EXP(-R562))</f>
        <v/>
      </c>
      <c r="AI562" s="48">
        <f>'4_Seq_Features'!A560</f>
        <v/>
      </c>
      <c r="AJ562" s="55">
        <f>'4_Seq_Features'!G560</f>
        <v/>
      </c>
      <c r="AK562" s="55">
        <f>'4_Seq_Features'!H560</f>
        <v/>
      </c>
      <c r="AL562" s="48">
        <f>'4_Seq_Features'!E560</f>
        <v/>
      </c>
      <c r="AM562" s="52">
        <f>$BD$14*((AJ562)-$BD$5)/$BD$6+$BD$15*((AK562)-$BD$7)/$BD$8+$BD$16</f>
        <v/>
      </c>
      <c r="AN562" s="51">
        <f>1/(1+EXP(-AM562))</f>
        <v/>
      </c>
      <c r="AO562" s="52">
        <f>$BE$14*((AJ562)-$BD$5)/$BD$6+$BE$15*((AK562)-$BD$7)/$BD$8+$BE$16</f>
        <v/>
      </c>
      <c r="AP562" s="51">
        <f>1/(1+EXP(-AO562))</f>
        <v/>
      </c>
      <c r="AQ562" s="52">
        <f>$BF$14*((AJ562)-$BD$5)/$BD$6+$BF$15*((AK562)-$BD$7)/$BD$8+$BF$16</f>
        <v/>
      </c>
      <c r="AR562" s="51">
        <f>1/(1+EXP(-AQ562))</f>
        <v/>
      </c>
      <c r="AS562" s="52">
        <f>$BG$14*((AJ562)-$BD$5)/$BD$6+$BG$15*((AK562)-$BD$7)/$BD$8+$BG$16</f>
        <v/>
      </c>
      <c r="AT562" s="51">
        <f>1/(1+EXP(-AS562))</f>
        <v/>
      </c>
      <c r="AU562" s="52">
        <f>$BH$14*((AJ562)-$BD$5)/$BD$6+$BH$15*((AK562)-$BD$7)/$BD$8+$BH$16</f>
        <v/>
      </c>
      <c r="AV562" s="51">
        <f>1/(1+EXP(-AU562))</f>
        <v/>
      </c>
      <c r="AW562" s="52">
        <f>$BI$14*((AJ562)-$BD$5)/$BD$6+$BI$15*((AK562)-$BD$7)/$BD$8+$BI$16</f>
        <v/>
      </c>
      <c r="AX562" s="51">
        <f>1/(1+EXP(-AW562))</f>
        <v/>
      </c>
      <c r="AY562" s="52">
        <f>$BJ$14*((AJ562)-$BD$5)/$BD$6+$BJ$15*((AK562)-$BD$7)/$BD$8+$BJ$16</f>
        <v/>
      </c>
      <c r="AZ562" s="51">
        <f>1/(1+EXP(-AY562))</f>
        <v/>
      </c>
      <c r="BA562" s="52">
        <f>$BK$14*((AJ562)-$BD$5)/$BD$6+$BK$15*((AK562)-$BD$7)/$BD$8+$BK$16</f>
        <v/>
      </c>
      <c r="BB562" s="51">
        <f>1/(1+EXP(-BA562))</f>
        <v/>
      </c>
    </row>
    <row r="563" ht="15" customHeight="1" s="35">
      <c r="A563" s="48">
        <f>'4_Seq_Features'!A561</f>
        <v/>
      </c>
      <c r="B563" s="55">
        <f>'4_Seq_Features'!F561</f>
        <v/>
      </c>
      <c r="C563" s="48">
        <f>'4_Seq_Features'!E561</f>
        <v/>
      </c>
      <c r="D563" s="52">
        <f>$U$12*((B563)-$U$5)/$U$6+$U$13</f>
        <v/>
      </c>
      <c r="E563" s="51">
        <f>1/(1+EXP(-D563))</f>
        <v/>
      </c>
      <c r="F563" s="52">
        <f>$V$12*((B563)-$U$5)/$U$6+$V$13</f>
        <v/>
      </c>
      <c r="G563" s="51">
        <f>1/(1+EXP(-F563))</f>
        <v/>
      </c>
      <c r="H563" s="52">
        <f>$W$12*((B563)-$U$5)/$U$6+$W$13</f>
        <v/>
      </c>
      <c r="I563" s="51">
        <f>1/(1+EXP(-H563))</f>
        <v/>
      </c>
      <c r="J563" s="52">
        <f>$X$12*((B563)-$U$5)/$U$6+$X$13</f>
        <v/>
      </c>
      <c r="K563" s="51">
        <f>1/(1+EXP(-J563))</f>
        <v/>
      </c>
      <c r="L563" s="52">
        <f>$Y$12*((B563)-$U$5)/$U$6+$Y$13</f>
        <v/>
      </c>
      <c r="M563" s="51">
        <f>1/(1+EXP(-L563))</f>
        <v/>
      </c>
      <c r="N563" s="52">
        <f>$Z$12*((B563)-$U$5)/$U$6+$Z$13</f>
        <v/>
      </c>
      <c r="O563" s="51">
        <f>1/(1+EXP(-N563))</f>
        <v/>
      </c>
      <c r="P563" s="52">
        <f>$AA$12*((B563)-$U$5)/$U$6+$AA$13</f>
        <v/>
      </c>
      <c r="Q563" s="51">
        <f>1/(1+EXP(-P563))</f>
        <v/>
      </c>
      <c r="R563" s="52">
        <f>$AB$12*((B563)-$U$5)/$U$6+$AB$13</f>
        <v/>
      </c>
      <c r="S563" s="51">
        <f>1/(1+EXP(-R563))</f>
        <v/>
      </c>
      <c r="AI563" s="48">
        <f>'4_Seq_Features'!A561</f>
        <v/>
      </c>
      <c r="AJ563" s="55">
        <f>'4_Seq_Features'!G561</f>
        <v/>
      </c>
      <c r="AK563" s="55">
        <f>'4_Seq_Features'!H561</f>
        <v/>
      </c>
      <c r="AL563" s="48">
        <f>'4_Seq_Features'!E561</f>
        <v/>
      </c>
      <c r="AM563" s="52">
        <f>$BD$14*((AJ563)-$BD$5)/$BD$6+$BD$15*((AK563)-$BD$7)/$BD$8+$BD$16</f>
        <v/>
      </c>
      <c r="AN563" s="51">
        <f>1/(1+EXP(-AM563))</f>
        <v/>
      </c>
      <c r="AO563" s="52">
        <f>$BE$14*((AJ563)-$BD$5)/$BD$6+$BE$15*((AK563)-$BD$7)/$BD$8+$BE$16</f>
        <v/>
      </c>
      <c r="AP563" s="51">
        <f>1/(1+EXP(-AO563))</f>
        <v/>
      </c>
      <c r="AQ563" s="52">
        <f>$BF$14*((AJ563)-$BD$5)/$BD$6+$BF$15*((AK563)-$BD$7)/$BD$8+$BF$16</f>
        <v/>
      </c>
      <c r="AR563" s="51">
        <f>1/(1+EXP(-AQ563))</f>
        <v/>
      </c>
      <c r="AS563" s="52">
        <f>$BG$14*((AJ563)-$BD$5)/$BD$6+$BG$15*((AK563)-$BD$7)/$BD$8+$BG$16</f>
        <v/>
      </c>
      <c r="AT563" s="51">
        <f>1/(1+EXP(-AS563))</f>
        <v/>
      </c>
      <c r="AU563" s="52">
        <f>$BH$14*((AJ563)-$BD$5)/$BD$6+$BH$15*((AK563)-$BD$7)/$BD$8+$BH$16</f>
        <v/>
      </c>
      <c r="AV563" s="51">
        <f>1/(1+EXP(-AU563))</f>
        <v/>
      </c>
      <c r="AW563" s="52">
        <f>$BI$14*((AJ563)-$BD$5)/$BD$6+$BI$15*((AK563)-$BD$7)/$BD$8+$BI$16</f>
        <v/>
      </c>
      <c r="AX563" s="51">
        <f>1/(1+EXP(-AW563))</f>
        <v/>
      </c>
      <c r="AY563" s="52">
        <f>$BJ$14*((AJ563)-$BD$5)/$BD$6+$BJ$15*((AK563)-$BD$7)/$BD$8+$BJ$16</f>
        <v/>
      </c>
      <c r="AZ563" s="51">
        <f>1/(1+EXP(-AY563))</f>
        <v/>
      </c>
      <c r="BA563" s="52">
        <f>$BK$14*((AJ563)-$BD$5)/$BD$6+$BK$15*((AK563)-$BD$7)/$BD$8+$BK$16</f>
        <v/>
      </c>
      <c r="BB563" s="51">
        <f>1/(1+EXP(-BA563))</f>
        <v/>
      </c>
    </row>
    <row r="564" ht="15" customHeight="1" s="35">
      <c r="A564" s="48">
        <f>'4_Seq_Features'!A562</f>
        <v/>
      </c>
      <c r="B564" s="55">
        <f>'4_Seq_Features'!F562</f>
        <v/>
      </c>
      <c r="C564" s="48">
        <f>'4_Seq_Features'!E562</f>
        <v/>
      </c>
      <c r="D564" s="52">
        <f>$U$12*((B564)-$U$5)/$U$6+$U$13</f>
        <v/>
      </c>
      <c r="E564" s="51">
        <f>1/(1+EXP(-D564))</f>
        <v/>
      </c>
      <c r="F564" s="52">
        <f>$V$12*((B564)-$U$5)/$U$6+$V$13</f>
        <v/>
      </c>
      <c r="G564" s="51">
        <f>1/(1+EXP(-F564))</f>
        <v/>
      </c>
      <c r="H564" s="52">
        <f>$W$12*((B564)-$U$5)/$U$6+$W$13</f>
        <v/>
      </c>
      <c r="I564" s="51">
        <f>1/(1+EXP(-H564))</f>
        <v/>
      </c>
      <c r="J564" s="52">
        <f>$X$12*((B564)-$U$5)/$U$6+$X$13</f>
        <v/>
      </c>
      <c r="K564" s="51">
        <f>1/(1+EXP(-J564))</f>
        <v/>
      </c>
      <c r="L564" s="52">
        <f>$Y$12*((B564)-$U$5)/$U$6+$Y$13</f>
        <v/>
      </c>
      <c r="M564" s="51">
        <f>1/(1+EXP(-L564))</f>
        <v/>
      </c>
      <c r="N564" s="52">
        <f>$Z$12*((B564)-$U$5)/$U$6+$Z$13</f>
        <v/>
      </c>
      <c r="O564" s="51">
        <f>1/(1+EXP(-N564))</f>
        <v/>
      </c>
      <c r="P564" s="52">
        <f>$AA$12*((B564)-$U$5)/$U$6+$AA$13</f>
        <v/>
      </c>
      <c r="Q564" s="51">
        <f>1/(1+EXP(-P564))</f>
        <v/>
      </c>
      <c r="R564" s="52">
        <f>$AB$12*((B564)-$U$5)/$U$6+$AB$13</f>
        <v/>
      </c>
      <c r="S564" s="51">
        <f>1/(1+EXP(-R564))</f>
        <v/>
      </c>
      <c r="AI564" s="48">
        <f>'4_Seq_Features'!A562</f>
        <v/>
      </c>
      <c r="AJ564" s="55">
        <f>'4_Seq_Features'!G562</f>
        <v/>
      </c>
      <c r="AK564" s="55">
        <f>'4_Seq_Features'!H562</f>
        <v/>
      </c>
      <c r="AL564" s="48">
        <f>'4_Seq_Features'!E562</f>
        <v/>
      </c>
      <c r="AM564" s="52">
        <f>$BD$14*((AJ564)-$BD$5)/$BD$6+$BD$15*((AK564)-$BD$7)/$BD$8+$BD$16</f>
        <v/>
      </c>
      <c r="AN564" s="51">
        <f>1/(1+EXP(-AM564))</f>
        <v/>
      </c>
      <c r="AO564" s="52">
        <f>$BE$14*((AJ564)-$BD$5)/$BD$6+$BE$15*((AK564)-$BD$7)/$BD$8+$BE$16</f>
        <v/>
      </c>
      <c r="AP564" s="51">
        <f>1/(1+EXP(-AO564))</f>
        <v/>
      </c>
      <c r="AQ564" s="52">
        <f>$BF$14*((AJ564)-$BD$5)/$BD$6+$BF$15*((AK564)-$BD$7)/$BD$8+$BF$16</f>
        <v/>
      </c>
      <c r="AR564" s="51">
        <f>1/(1+EXP(-AQ564))</f>
        <v/>
      </c>
      <c r="AS564" s="52">
        <f>$BG$14*((AJ564)-$BD$5)/$BD$6+$BG$15*((AK564)-$BD$7)/$BD$8+$BG$16</f>
        <v/>
      </c>
      <c r="AT564" s="51">
        <f>1/(1+EXP(-AS564))</f>
        <v/>
      </c>
      <c r="AU564" s="52">
        <f>$BH$14*((AJ564)-$BD$5)/$BD$6+$BH$15*((AK564)-$BD$7)/$BD$8+$BH$16</f>
        <v/>
      </c>
      <c r="AV564" s="51">
        <f>1/(1+EXP(-AU564))</f>
        <v/>
      </c>
      <c r="AW564" s="52">
        <f>$BI$14*((AJ564)-$BD$5)/$BD$6+$BI$15*((AK564)-$BD$7)/$BD$8+$BI$16</f>
        <v/>
      </c>
      <c r="AX564" s="51">
        <f>1/(1+EXP(-AW564))</f>
        <v/>
      </c>
      <c r="AY564" s="52">
        <f>$BJ$14*((AJ564)-$BD$5)/$BD$6+$BJ$15*((AK564)-$BD$7)/$BD$8+$BJ$16</f>
        <v/>
      </c>
      <c r="AZ564" s="51">
        <f>1/(1+EXP(-AY564))</f>
        <v/>
      </c>
      <c r="BA564" s="52">
        <f>$BK$14*((AJ564)-$BD$5)/$BD$6+$BK$15*((AK564)-$BD$7)/$BD$8+$BK$16</f>
        <v/>
      </c>
      <c r="BB564" s="51">
        <f>1/(1+EXP(-BA564))</f>
        <v/>
      </c>
    </row>
    <row r="565" ht="15" customHeight="1" s="35">
      <c r="A565" s="48">
        <f>'4_Seq_Features'!A563</f>
        <v/>
      </c>
      <c r="B565" s="55">
        <f>'4_Seq_Features'!F563</f>
        <v/>
      </c>
      <c r="C565" s="48">
        <f>'4_Seq_Features'!E563</f>
        <v/>
      </c>
      <c r="D565" s="52">
        <f>$U$12*((B565)-$U$5)/$U$6+$U$13</f>
        <v/>
      </c>
      <c r="E565" s="51">
        <f>1/(1+EXP(-D565))</f>
        <v/>
      </c>
      <c r="F565" s="52">
        <f>$V$12*((B565)-$U$5)/$U$6+$V$13</f>
        <v/>
      </c>
      <c r="G565" s="51">
        <f>1/(1+EXP(-F565))</f>
        <v/>
      </c>
      <c r="H565" s="52">
        <f>$W$12*((B565)-$U$5)/$U$6+$W$13</f>
        <v/>
      </c>
      <c r="I565" s="51">
        <f>1/(1+EXP(-H565))</f>
        <v/>
      </c>
      <c r="J565" s="52">
        <f>$X$12*((B565)-$U$5)/$U$6+$X$13</f>
        <v/>
      </c>
      <c r="K565" s="51">
        <f>1/(1+EXP(-J565))</f>
        <v/>
      </c>
      <c r="L565" s="52">
        <f>$Y$12*((B565)-$U$5)/$U$6+$Y$13</f>
        <v/>
      </c>
      <c r="M565" s="51">
        <f>1/(1+EXP(-L565))</f>
        <v/>
      </c>
      <c r="N565" s="52">
        <f>$Z$12*((B565)-$U$5)/$U$6+$Z$13</f>
        <v/>
      </c>
      <c r="O565" s="51">
        <f>1/(1+EXP(-N565))</f>
        <v/>
      </c>
      <c r="P565" s="52">
        <f>$AA$12*((B565)-$U$5)/$U$6+$AA$13</f>
        <v/>
      </c>
      <c r="Q565" s="51">
        <f>1/(1+EXP(-P565))</f>
        <v/>
      </c>
      <c r="R565" s="52">
        <f>$AB$12*((B565)-$U$5)/$U$6+$AB$13</f>
        <v/>
      </c>
      <c r="S565" s="51">
        <f>1/(1+EXP(-R565))</f>
        <v/>
      </c>
      <c r="AI565" s="48">
        <f>'4_Seq_Features'!A563</f>
        <v/>
      </c>
      <c r="AJ565" s="55">
        <f>'4_Seq_Features'!G563</f>
        <v/>
      </c>
      <c r="AK565" s="55">
        <f>'4_Seq_Features'!H563</f>
        <v/>
      </c>
      <c r="AL565" s="48">
        <f>'4_Seq_Features'!E563</f>
        <v/>
      </c>
      <c r="AM565" s="52">
        <f>$BD$14*((AJ565)-$BD$5)/$BD$6+$BD$15*((AK565)-$BD$7)/$BD$8+$BD$16</f>
        <v/>
      </c>
      <c r="AN565" s="51">
        <f>1/(1+EXP(-AM565))</f>
        <v/>
      </c>
      <c r="AO565" s="52">
        <f>$BE$14*((AJ565)-$BD$5)/$BD$6+$BE$15*((AK565)-$BD$7)/$BD$8+$BE$16</f>
        <v/>
      </c>
      <c r="AP565" s="51">
        <f>1/(1+EXP(-AO565))</f>
        <v/>
      </c>
      <c r="AQ565" s="52">
        <f>$BF$14*((AJ565)-$BD$5)/$BD$6+$BF$15*((AK565)-$BD$7)/$BD$8+$BF$16</f>
        <v/>
      </c>
      <c r="AR565" s="51">
        <f>1/(1+EXP(-AQ565))</f>
        <v/>
      </c>
      <c r="AS565" s="52">
        <f>$BG$14*((AJ565)-$BD$5)/$BD$6+$BG$15*((AK565)-$BD$7)/$BD$8+$BG$16</f>
        <v/>
      </c>
      <c r="AT565" s="51">
        <f>1/(1+EXP(-AS565))</f>
        <v/>
      </c>
      <c r="AU565" s="52">
        <f>$BH$14*((AJ565)-$BD$5)/$BD$6+$BH$15*((AK565)-$BD$7)/$BD$8+$BH$16</f>
        <v/>
      </c>
      <c r="AV565" s="51">
        <f>1/(1+EXP(-AU565))</f>
        <v/>
      </c>
      <c r="AW565" s="52">
        <f>$BI$14*((AJ565)-$BD$5)/$BD$6+$BI$15*((AK565)-$BD$7)/$BD$8+$BI$16</f>
        <v/>
      </c>
      <c r="AX565" s="51">
        <f>1/(1+EXP(-AW565))</f>
        <v/>
      </c>
      <c r="AY565" s="52">
        <f>$BJ$14*((AJ565)-$BD$5)/$BD$6+$BJ$15*((AK565)-$BD$7)/$BD$8+$BJ$16</f>
        <v/>
      </c>
      <c r="AZ565" s="51">
        <f>1/(1+EXP(-AY565))</f>
        <v/>
      </c>
      <c r="BA565" s="52">
        <f>$BK$14*((AJ565)-$BD$5)/$BD$6+$BK$15*((AK565)-$BD$7)/$BD$8+$BK$16</f>
        <v/>
      </c>
      <c r="BB565" s="51">
        <f>1/(1+EXP(-BA565))</f>
        <v/>
      </c>
    </row>
    <row r="566" ht="15" customHeight="1" s="35">
      <c r="A566" s="48">
        <f>'4_Seq_Features'!A564</f>
        <v/>
      </c>
      <c r="B566" s="55">
        <f>'4_Seq_Features'!F564</f>
        <v/>
      </c>
      <c r="C566" s="48">
        <f>'4_Seq_Features'!E564</f>
        <v/>
      </c>
      <c r="D566" s="52">
        <f>$U$12*((B566)-$U$5)/$U$6+$U$13</f>
        <v/>
      </c>
      <c r="E566" s="51">
        <f>1/(1+EXP(-D566))</f>
        <v/>
      </c>
      <c r="F566" s="52">
        <f>$V$12*((B566)-$U$5)/$U$6+$V$13</f>
        <v/>
      </c>
      <c r="G566" s="51">
        <f>1/(1+EXP(-F566))</f>
        <v/>
      </c>
      <c r="H566" s="52">
        <f>$W$12*((B566)-$U$5)/$U$6+$W$13</f>
        <v/>
      </c>
      <c r="I566" s="51">
        <f>1/(1+EXP(-H566))</f>
        <v/>
      </c>
      <c r="J566" s="52">
        <f>$X$12*((B566)-$U$5)/$U$6+$X$13</f>
        <v/>
      </c>
      <c r="K566" s="51">
        <f>1/(1+EXP(-J566))</f>
        <v/>
      </c>
      <c r="L566" s="52">
        <f>$Y$12*((B566)-$U$5)/$U$6+$Y$13</f>
        <v/>
      </c>
      <c r="M566" s="51">
        <f>1/(1+EXP(-L566))</f>
        <v/>
      </c>
      <c r="N566" s="52">
        <f>$Z$12*((B566)-$U$5)/$U$6+$Z$13</f>
        <v/>
      </c>
      <c r="O566" s="51">
        <f>1/(1+EXP(-N566))</f>
        <v/>
      </c>
      <c r="P566" s="52">
        <f>$AA$12*((B566)-$U$5)/$U$6+$AA$13</f>
        <v/>
      </c>
      <c r="Q566" s="51">
        <f>1/(1+EXP(-P566))</f>
        <v/>
      </c>
      <c r="R566" s="52">
        <f>$AB$12*((B566)-$U$5)/$U$6+$AB$13</f>
        <v/>
      </c>
      <c r="S566" s="51">
        <f>1/(1+EXP(-R566))</f>
        <v/>
      </c>
      <c r="AI566" s="48">
        <f>'4_Seq_Features'!A564</f>
        <v/>
      </c>
      <c r="AJ566" s="55">
        <f>'4_Seq_Features'!G564</f>
        <v/>
      </c>
      <c r="AK566" s="55">
        <f>'4_Seq_Features'!H564</f>
        <v/>
      </c>
      <c r="AL566" s="48">
        <f>'4_Seq_Features'!E564</f>
        <v/>
      </c>
      <c r="AM566" s="52">
        <f>$BD$14*((AJ566)-$BD$5)/$BD$6+$BD$15*((AK566)-$BD$7)/$BD$8+$BD$16</f>
        <v/>
      </c>
      <c r="AN566" s="51">
        <f>1/(1+EXP(-AM566))</f>
        <v/>
      </c>
      <c r="AO566" s="52">
        <f>$BE$14*((AJ566)-$BD$5)/$BD$6+$BE$15*((AK566)-$BD$7)/$BD$8+$BE$16</f>
        <v/>
      </c>
      <c r="AP566" s="51">
        <f>1/(1+EXP(-AO566))</f>
        <v/>
      </c>
      <c r="AQ566" s="52">
        <f>$BF$14*((AJ566)-$BD$5)/$BD$6+$BF$15*((AK566)-$BD$7)/$BD$8+$BF$16</f>
        <v/>
      </c>
      <c r="AR566" s="51">
        <f>1/(1+EXP(-AQ566))</f>
        <v/>
      </c>
      <c r="AS566" s="52">
        <f>$BG$14*((AJ566)-$BD$5)/$BD$6+$BG$15*((AK566)-$BD$7)/$BD$8+$BG$16</f>
        <v/>
      </c>
      <c r="AT566" s="51">
        <f>1/(1+EXP(-AS566))</f>
        <v/>
      </c>
      <c r="AU566" s="52">
        <f>$BH$14*((AJ566)-$BD$5)/$BD$6+$BH$15*((AK566)-$BD$7)/$BD$8+$BH$16</f>
        <v/>
      </c>
      <c r="AV566" s="51">
        <f>1/(1+EXP(-AU566))</f>
        <v/>
      </c>
      <c r="AW566" s="52">
        <f>$BI$14*((AJ566)-$BD$5)/$BD$6+$BI$15*((AK566)-$BD$7)/$BD$8+$BI$16</f>
        <v/>
      </c>
      <c r="AX566" s="51">
        <f>1/(1+EXP(-AW566))</f>
        <v/>
      </c>
      <c r="AY566" s="52">
        <f>$BJ$14*((AJ566)-$BD$5)/$BD$6+$BJ$15*((AK566)-$BD$7)/$BD$8+$BJ$16</f>
        <v/>
      </c>
      <c r="AZ566" s="51">
        <f>1/(1+EXP(-AY566))</f>
        <v/>
      </c>
      <c r="BA566" s="52">
        <f>$BK$14*((AJ566)-$BD$5)/$BD$6+$BK$15*((AK566)-$BD$7)/$BD$8+$BK$16</f>
        <v/>
      </c>
      <c r="BB566" s="51">
        <f>1/(1+EXP(-BA566))</f>
        <v/>
      </c>
    </row>
    <row r="567" ht="15" customHeight="1" s="35">
      <c r="A567" s="48">
        <f>'4_Seq_Features'!A565</f>
        <v/>
      </c>
      <c r="B567" s="55">
        <f>'4_Seq_Features'!F565</f>
        <v/>
      </c>
      <c r="C567" s="48">
        <f>'4_Seq_Features'!E565</f>
        <v/>
      </c>
      <c r="D567" s="52">
        <f>$U$12*((B567)-$U$5)/$U$6+$U$13</f>
        <v/>
      </c>
      <c r="E567" s="51">
        <f>1/(1+EXP(-D567))</f>
        <v/>
      </c>
      <c r="F567" s="52">
        <f>$V$12*((B567)-$U$5)/$U$6+$V$13</f>
        <v/>
      </c>
      <c r="G567" s="51">
        <f>1/(1+EXP(-F567))</f>
        <v/>
      </c>
      <c r="H567" s="52">
        <f>$W$12*((B567)-$U$5)/$U$6+$W$13</f>
        <v/>
      </c>
      <c r="I567" s="51">
        <f>1/(1+EXP(-H567))</f>
        <v/>
      </c>
      <c r="J567" s="52">
        <f>$X$12*((B567)-$U$5)/$U$6+$X$13</f>
        <v/>
      </c>
      <c r="K567" s="51">
        <f>1/(1+EXP(-J567))</f>
        <v/>
      </c>
      <c r="L567" s="52">
        <f>$Y$12*((B567)-$U$5)/$U$6+$Y$13</f>
        <v/>
      </c>
      <c r="M567" s="51">
        <f>1/(1+EXP(-L567))</f>
        <v/>
      </c>
      <c r="N567" s="52">
        <f>$Z$12*((B567)-$U$5)/$U$6+$Z$13</f>
        <v/>
      </c>
      <c r="O567" s="51">
        <f>1/(1+EXP(-N567))</f>
        <v/>
      </c>
      <c r="P567" s="52">
        <f>$AA$12*((B567)-$U$5)/$U$6+$AA$13</f>
        <v/>
      </c>
      <c r="Q567" s="51">
        <f>1/(1+EXP(-P567))</f>
        <v/>
      </c>
      <c r="R567" s="52">
        <f>$AB$12*((B567)-$U$5)/$U$6+$AB$13</f>
        <v/>
      </c>
      <c r="S567" s="51">
        <f>1/(1+EXP(-R567))</f>
        <v/>
      </c>
      <c r="AI567" s="48">
        <f>'4_Seq_Features'!A565</f>
        <v/>
      </c>
      <c r="AJ567" s="55">
        <f>'4_Seq_Features'!G565</f>
        <v/>
      </c>
      <c r="AK567" s="55">
        <f>'4_Seq_Features'!H565</f>
        <v/>
      </c>
      <c r="AL567" s="48">
        <f>'4_Seq_Features'!E565</f>
        <v/>
      </c>
      <c r="AM567" s="52">
        <f>$BD$14*((AJ567)-$BD$5)/$BD$6+$BD$15*((AK567)-$BD$7)/$BD$8+$BD$16</f>
        <v/>
      </c>
      <c r="AN567" s="51">
        <f>1/(1+EXP(-AM567))</f>
        <v/>
      </c>
      <c r="AO567" s="52">
        <f>$BE$14*((AJ567)-$BD$5)/$BD$6+$BE$15*((AK567)-$BD$7)/$BD$8+$BE$16</f>
        <v/>
      </c>
      <c r="AP567" s="51">
        <f>1/(1+EXP(-AO567))</f>
        <v/>
      </c>
      <c r="AQ567" s="52">
        <f>$BF$14*((AJ567)-$BD$5)/$BD$6+$BF$15*((AK567)-$BD$7)/$BD$8+$BF$16</f>
        <v/>
      </c>
      <c r="AR567" s="51">
        <f>1/(1+EXP(-AQ567))</f>
        <v/>
      </c>
      <c r="AS567" s="52">
        <f>$BG$14*((AJ567)-$BD$5)/$BD$6+$BG$15*((AK567)-$BD$7)/$BD$8+$BG$16</f>
        <v/>
      </c>
      <c r="AT567" s="51">
        <f>1/(1+EXP(-AS567))</f>
        <v/>
      </c>
      <c r="AU567" s="52">
        <f>$BH$14*((AJ567)-$BD$5)/$BD$6+$BH$15*((AK567)-$BD$7)/$BD$8+$BH$16</f>
        <v/>
      </c>
      <c r="AV567" s="51">
        <f>1/(1+EXP(-AU567))</f>
        <v/>
      </c>
      <c r="AW567" s="52">
        <f>$BI$14*((AJ567)-$BD$5)/$BD$6+$BI$15*((AK567)-$BD$7)/$BD$8+$BI$16</f>
        <v/>
      </c>
      <c r="AX567" s="51">
        <f>1/(1+EXP(-AW567))</f>
        <v/>
      </c>
      <c r="AY567" s="52">
        <f>$BJ$14*((AJ567)-$BD$5)/$BD$6+$BJ$15*((AK567)-$BD$7)/$BD$8+$BJ$16</f>
        <v/>
      </c>
      <c r="AZ567" s="51">
        <f>1/(1+EXP(-AY567))</f>
        <v/>
      </c>
      <c r="BA567" s="52">
        <f>$BK$14*((AJ567)-$BD$5)/$BD$6+$BK$15*((AK567)-$BD$7)/$BD$8+$BK$16</f>
        <v/>
      </c>
      <c r="BB567" s="51">
        <f>1/(1+EXP(-BA567))</f>
        <v/>
      </c>
    </row>
    <row r="568" ht="15" customHeight="1" s="35">
      <c r="A568" s="48">
        <f>'4_Seq_Features'!A566</f>
        <v/>
      </c>
      <c r="B568" s="55">
        <f>'4_Seq_Features'!F566</f>
        <v/>
      </c>
      <c r="C568" s="48">
        <f>'4_Seq_Features'!E566</f>
        <v/>
      </c>
      <c r="D568" s="52">
        <f>$U$12*((B568)-$U$5)/$U$6+$U$13</f>
        <v/>
      </c>
      <c r="E568" s="51">
        <f>1/(1+EXP(-D568))</f>
        <v/>
      </c>
      <c r="F568" s="52">
        <f>$V$12*((B568)-$U$5)/$U$6+$V$13</f>
        <v/>
      </c>
      <c r="G568" s="51">
        <f>1/(1+EXP(-F568))</f>
        <v/>
      </c>
      <c r="H568" s="52">
        <f>$W$12*((B568)-$U$5)/$U$6+$W$13</f>
        <v/>
      </c>
      <c r="I568" s="51">
        <f>1/(1+EXP(-H568))</f>
        <v/>
      </c>
      <c r="J568" s="52">
        <f>$X$12*((B568)-$U$5)/$U$6+$X$13</f>
        <v/>
      </c>
      <c r="K568" s="51">
        <f>1/(1+EXP(-J568))</f>
        <v/>
      </c>
      <c r="L568" s="52">
        <f>$Y$12*((B568)-$U$5)/$U$6+$Y$13</f>
        <v/>
      </c>
      <c r="M568" s="51">
        <f>1/(1+EXP(-L568))</f>
        <v/>
      </c>
      <c r="N568" s="52">
        <f>$Z$12*((B568)-$U$5)/$U$6+$Z$13</f>
        <v/>
      </c>
      <c r="O568" s="51">
        <f>1/(1+EXP(-N568))</f>
        <v/>
      </c>
      <c r="P568" s="52">
        <f>$AA$12*((B568)-$U$5)/$U$6+$AA$13</f>
        <v/>
      </c>
      <c r="Q568" s="51">
        <f>1/(1+EXP(-P568))</f>
        <v/>
      </c>
      <c r="R568" s="52">
        <f>$AB$12*((B568)-$U$5)/$U$6+$AB$13</f>
        <v/>
      </c>
      <c r="S568" s="51">
        <f>1/(1+EXP(-R568))</f>
        <v/>
      </c>
      <c r="AI568" s="48">
        <f>'4_Seq_Features'!A566</f>
        <v/>
      </c>
      <c r="AJ568" s="55">
        <f>'4_Seq_Features'!G566</f>
        <v/>
      </c>
      <c r="AK568" s="55">
        <f>'4_Seq_Features'!H566</f>
        <v/>
      </c>
      <c r="AL568" s="48">
        <f>'4_Seq_Features'!E566</f>
        <v/>
      </c>
      <c r="AM568" s="52">
        <f>$BD$14*((AJ568)-$BD$5)/$BD$6+$BD$15*((AK568)-$BD$7)/$BD$8+$BD$16</f>
        <v/>
      </c>
      <c r="AN568" s="51">
        <f>1/(1+EXP(-AM568))</f>
        <v/>
      </c>
      <c r="AO568" s="52">
        <f>$BE$14*((AJ568)-$BD$5)/$BD$6+$BE$15*((AK568)-$BD$7)/$BD$8+$BE$16</f>
        <v/>
      </c>
      <c r="AP568" s="51">
        <f>1/(1+EXP(-AO568))</f>
        <v/>
      </c>
      <c r="AQ568" s="52">
        <f>$BF$14*((AJ568)-$BD$5)/$BD$6+$BF$15*((AK568)-$BD$7)/$BD$8+$BF$16</f>
        <v/>
      </c>
      <c r="AR568" s="51">
        <f>1/(1+EXP(-AQ568))</f>
        <v/>
      </c>
      <c r="AS568" s="52">
        <f>$BG$14*((AJ568)-$BD$5)/$BD$6+$BG$15*((AK568)-$BD$7)/$BD$8+$BG$16</f>
        <v/>
      </c>
      <c r="AT568" s="51">
        <f>1/(1+EXP(-AS568))</f>
        <v/>
      </c>
      <c r="AU568" s="52">
        <f>$BH$14*((AJ568)-$BD$5)/$BD$6+$BH$15*((AK568)-$BD$7)/$BD$8+$BH$16</f>
        <v/>
      </c>
      <c r="AV568" s="51">
        <f>1/(1+EXP(-AU568))</f>
        <v/>
      </c>
      <c r="AW568" s="52">
        <f>$BI$14*((AJ568)-$BD$5)/$BD$6+$BI$15*((AK568)-$BD$7)/$BD$8+$BI$16</f>
        <v/>
      </c>
      <c r="AX568" s="51">
        <f>1/(1+EXP(-AW568))</f>
        <v/>
      </c>
      <c r="AY568" s="52">
        <f>$BJ$14*((AJ568)-$BD$5)/$BD$6+$BJ$15*((AK568)-$BD$7)/$BD$8+$BJ$16</f>
        <v/>
      </c>
      <c r="AZ568" s="51">
        <f>1/(1+EXP(-AY568))</f>
        <v/>
      </c>
      <c r="BA568" s="52">
        <f>$BK$14*((AJ568)-$BD$5)/$BD$6+$BK$15*((AK568)-$BD$7)/$BD$8+$BK$16</f>
        <v/>
      </c>
      <c r="BB568" s="51">
        <f>1/(1+EXP(-BA568))</f>
        <v/>
      </c>
    </row>
    <row r="569" ht="15" customHeight="1" s="35">
      <c r="A569" s="48">
        <f>'4_Seq_Features'!A567</f>
        <v/>
      </c>
      <c r="B569" s="55">
        <f>'4_Seq_Features'!F567</f>
        <v/>
      </c>
      <c r="C569" s="48">
        <f>'4_Seq_Features'!E567</f>
        <v/>
      </c>
      <c r="D569" s="52">
        <f>$U$12*((B569)-$U$5)/$U$6+$U$13</f>
        <v/>
      </c>
      <c r="E569" s="51">
        <f>1/(1+EXP(-D569))</f>
        <v/>
      </c>
      <c r="F569" s="52">
        <f>$V$12*((B569)-$U$5)/$U$6+$V$13</f>
        <v/>
      </c>
      <c r="G569" s="51">
        <f>1/(1+EXP(-F569))</f>
        <v/>
      </c>
      <c r="H569" s="52">
        <f>$W$12*((B569)-$U$5)/$U$6+$W$13</f>
        <v/>
      </c>
      <c r="I569" s="51">
        <f>1/(1+EXP(-H569))</f>
        <v/>
      </c>
      <c r="J569" s="52">
        <f>$X$12*((B569)-$U$5)/$U$6+$X$13</f>
        <v/>
      </c>
      <c r="K569" s="51">
        <f>1/(1+EXP(-J569))</f>
        <v/>
      </c>
      <c r="L569" s="52">
        <f>$Y$12*((B569)-$U$5)/$U$6+$Y$13</f>
        <v/>
      </c>
      <c r="M569" s="51">
        <f>1/(1+EXP(-L569))</f>
        <v/>
      </c>
      <c r="N569" s="52">
        <f>$Z$12*((B569)-$U$5)/$U$6+$Z$13</f>
        <v/>
      </c>
      <c r="O569" s="51">
        <f>1/(1+EXP(-N569))</f>
        <v/>
      </c>
      <c r="P569" s="52">
        <f>$AA$12*((B569)-$U$5)/$U$6+$AA$13</f>
        <v/>
      </c>
      <c r="Q569" s="51">
        <f>1/(1+EXP(-P569))</f>
        <v/>
      </c>
      <c r="R569" s="52">
        <f>$AB$12*((B569)-$U$5)/$U$6+$AB$13</f>
        <v/>
      </c>
      <c r="S569" s="51">
        <f>1/(1+EXP(-R569))</f>
        <v/>
      </c>
      <c r="AI569" s="48">
        <f>'4_Seq_Features'!A567</f>
        <v/>
      </c>
      <c r="AJ569" s="55">
        <f>'4_Seq_Features'!G567</f>
        <v/>
      </c>
      <c r="AK569" s="55">
        <f>'4_Seq_Features'!H567</f>
        <v/>
      </c>
      <c r="AL569" s="48">
        <f>'4_Seq_Features'!E567</f>
        <v/>
      </c>
      <c r="AM569" s="52">
        <f>$BD$14*((AJ569)-$BD$5)/$BD$6+$BD$15*((AK569)-$BD$7)/$BD$8+$BD$16</f>
        <v/>
      </c>
      <c r="AN569" s="51">
        <f>1/(1+EXP(-AM569))</f>
        <v/>
      </c>
      <c r="AO569" s="52">
        <f>$BE$14*((AJ569)-$BD$5)/$BD$6+$BE$15*((AK569)-$BD$7)/$BD$8+$BE$16</f>
        <v/>
      </c>
      <c r="AP569" s="51">
        <f>1/(1+EXP(-AO569))</f>
        <v/>
      </c>
      <c r="AQ569" s="52">
        <f>$BF$14*((AJ569)-$BD$5)/$BD$6+$BF$15*((AK569)-$BD$7)/$BD$8+$BF$16</f>
        <v/>
      </c>
      <c r="AR569" s="51">
        <f>1/(1+EXP(-AQ569))</f>
        <v/>
      </c>
      <c r="AS569" s="52">
        <f>$BG$14*((AJ569)-$BD$5)/$BD$6+$BG$15*((AK569)-$BD$7)/$BD$8+$BG$16</f>
        <v/>
      </c>
      <c r="AT569" s="51">
        <f>1/(1+EXP(-AS569))</f>
        <v/>
      </c>
      <c r="AU569" s="52">
        <f>$BH$14*((AJ569)-$BD$5)/$BD$6+$BH$15*((AK569)-$BD$7)/$BD$8+$BH$16</f>
        <v/>
      </c>
      <c r="AV569" s="51">
        <f>1/(1+EXP(-AU569))</f>
        <v/>
      </c>
      <c r="AW569" s="52">
        <f>$BI$14*((AJ569)-$BD$5)/$BD$6+$BI$15*((AK569)-$BD$7)/$BD$8+$BI$16</f>
        <v/>
      </c>
      <c r="AX569" s="51">
        <f>1/(1+EXP(-AW569))</f>
        <v/>
      </c>
      <c r="AY569" s="52">
        <f>$BJ$14*((AJ569)-$BD$5)/$BD$6+$BJ$15*((AK569)-$BD$7)/$BD$8+$BJ$16</f>
        <v/>
      </c>
      <c r="AZ569" s="51">
        <f>1/(1+EXP(-AY569))</f>
        <v/>
      </c>
      <c r="BA569" s="52">
        <f>$BK$14*((AJ569)-$BD$5)/$BD$6+$BK$15*((AK569)-$BD$7)/$BD$8+$BK$16</f>
        <v/>
      </c>
      <c r="BB569" s="51">
        <f>1/(1+EXP(-BA569))</f>
        <v/>
      </c>
    </row>
    <row r="570" ht="15" customHeight="1" s="35">
      <c r="A570" s="48">
        <f>'4_Seq_Features'!A568</f>
        <v/>
      </c>
      <c r="B570" s="55">
        <f>'4_Seq_Features'!F568</f>
        <v/>
      </c>
      <c r="C570" s="48">
        <f>'4_Seq_Features'!E568</f>
        <v/>
      </c>
      <c r="D570" s="52">
        <f>$U$12*((B570)-$U$5)/$U$6+$U$13</f>
        <v/>
      </c>
      <c r="E570" s="51">
        <f>1/(1+EXP(-D570))</f>
        <v/>
      </c>
      <c r="F570" s="52">
        <f>$V$12*((B570)-$U$5)/$U$6+$V$13</f>
        <v/>
      </c>
      <c r="G570" s="51">
        <f>1/(1+EXP(-F570))</f>
        <v/>
      </c>
      <c r="H570" s="52">
        <f>$W$12*((B570)-$U$5)/$U$6+$W$13</f>
        <v/>
      </c>
      <c r="I570" s="51">
        <f>1/(1+EXP(-H570))</f>
        <v/>
      </c>
      <c r="J570" s="52">
        <f>$X$12*((B570)-$U$5)/$U$6+$X$13</f>
        <v/>
      </c>
      <c r="K570" s="51">
        <f>1/(1+EXP(-J570))</f>
        <v/>
      </c>
      <c r="L570" s="52">
        <f>$Y$12*((B570)-$U$5)/$U$6+$Y$13</f>
        <v/>
      </c>
      <c r="M570" s="51">
        <f>1/(1+EXP(-L570))</f>
        <v/>
      </c>
      <c r="N570" s="52">
        <f>$Z$12*((B570)-$U$5)/$U$6+$Z$13</f>
        <v/>
      </c>
      <c r="O570" s="51">
        <f>1/(1+EXP(-N570))</f>
        <v/>
      </c>
      <c r="P570" s="52">
        <f>$AA$12*((B570)-$U$5)/$U$6+$AA$13</f>
        <v/>
      </c>
      <c r="Q570" s="51">
        <f>1/(1+EXP(-P570))</f>
        <v/>
      </c>
      <c r="R570" s="52">
        <f>$AB$12*((B570)-$U$5)/$U$6+$AB$13</f>
        <v/>
      </c>
      <c r="S570" s="51">
        <f>1/(1+EXP(-R570))</f>
        <v/>
      </c>
      <c r="AI570" s="48">
        <f>'4_Seq_Features'!A568</f>
        <v/>
      </c>
      <c r="AJ570" s="55">
        <f>'4_Seq_Features'!G568</f>
        <v/>
      </c>
      <c r="AK570" s="55">
        <f>'4_Seq_Features'!H568</f>
        <v/>
      </c>
      <c r="AL570" s="48">
        <f>'4_Seq_Features'!E568</f>
        <v/>
      </c>
      <c r="AM570" s="52">
        <f>$BD$14*((AJ570)-$BD$5)/$BD$6+$BD$15*((AK570)-$BD$7)/$BD$8+$BD$16</f>
        <v/>
      </c>
      <c r="AN570" s="51">
        <f>1/(1+EXP(-AM570))</f>
        <v/>
      </c>
      <c r="AO570" s="52">
        <f>$BE$14*((AJ570)-$BD$5)/$BD$6+$BE$15*((AK570)-$BD$7)/$BD$8+$BE$16</f>
        <v/>
      </c>
      <c r="AP570" s="51">
        <f>1/(1+EXP(-AO570))</f>
        <v/>
      </c>
      <c r="AQ570" s="52">
        <f>$BF$14*((AJ570)-$BD$5)/$BD$6+$BF$15*((AK570)-$BD$7)/$BD$8+$BF$16</f>
        <v/>
      </c>
      <c r="AR570" s="51">
        <f>1/(1+EXP(-AQ570))</f>
        <v/>
      </c>
      <c r="AS570" s="52">
        <f>$BG$14*((AJ570)-$BD$5)/$BD$6+$BG$15*((AK570)-$BD$7)/$BD$8+$BG$16</f>
        <v/>
      </c>
      <c r="AT570" s="51">
        <f>1/(1+EXP(-AS570))</f>
        <v/>
      </c>
      <c r="AU570" s="52">
        <f>$BH$14*((AJ570)-$BD$5)/$BD$6+$BH$15*((AK570)-$BD$7)/$BD$8+$BH$16</f>
        <v/>
      </c>
      <c r="AV570" s="51">
        <f>1/(1+EXP(-AU570))</f>
        <v/>
      </c>
      <c r="AW570" s="52">
        <f>$BI$14*((AJ570)-$BD$5)/$BD$6+$BI$15*((AK570)-$BD$7)/$BD$8+$BI$16</f>
        <v/>
      </c>
      <c r="AX570" s="51">
        <f>1/(1+EXP(-AW570))</f>
        <v/>
      </c>
      <c r="AY570" s="52">
        <f>$BJ$14*((AJ570)-$BD$5)/$BD$6+$BJ$15*((AK570)-$BD$7)/$BD$8+$BJ$16</f>
        <v/>
      </c>
      <c r="AZ570" s="51">
        <f>1/(1+EXP(-AY570))</f>
        <v/>
      </c>
      <c r="BA570" s="52">
        <f>$BK$14*((AJ570)-$BD$5)/$BD$6+$BK$15*((AK570)-$BD$7)/$BD$8+$BK$16</f>
        <v/>
      </c>
      <c r="BB570" s="51">
        <f>1/(1+EXP(-BA570))</f>
        <v/>
      </c>
    </row>
    <row r="571" ht="15" customHeight="1" s="35">
      <c r="A571" s="48">
        <f>'4_Seq_Features'!A569</f>
        <v/>
      </c>
      <c r="B571" s="55">
        <f>'4_Seq_Features'!F569</f>
        <v/>
      </c>
      <c r="C571" s="48">
        <f>'4_Seq_Features'!E569</f>
        <v/>
      </c>
      <c r="D571" s="52">
        <f>$U$12*((B571)-$U$5)/$U$6+$U$13</f>
        <v/>
      </c>
      <c r="E571" s="51">
        <f>1/(1+EXP(-D571))</f>
        <v/>
      </c>
      <c r="F571" s="52">
        <f>$V$12*((B571)-$U$5)/$U$6+$V$13</f>
        <v/>
      </c>
      <c r="G571" s="51">
        <f>1/(1+EXP(-F571))</f>
        <v/>
      </c>
      <c r="H571" s="52">
        <f>$W$12*((B571)-$U$5)/$U$6+$W$13</f>
        <v/>
      </c>
      <c r="I571" s="51">
        <f>1/(1+EXP(-H571))</f>
        <v/>
      </c>
      <c r="J571" s="52">
        <f>$X$12*((B571)-$U$5)/$U$6+$X$13</f>
        <v/>
      </c>
      <c r="K571" s="51">
        <f>1/(1+EXP(-J571))</f>
        <v/>
      </c>
      <c r="L571" s="52">
        <f>$Y$12*((B571)-$U$5)/$U$6+$Y$13</f>
        <v/>
      </c>
      <c r="M571" s="51">
        <f>1/(1+EXP(-L571))</f>
        <v/>
      </c>
      <c r="N571" s="52">
        <f>$Z$12*((B571)-$U$5)/$U$6+$Z$13</f>
        <v/>
      </c>
      <c r="O571" s="51">
        <f>1/(1+EXP(-N571))</f>
        <v/>
      </c>
      <c r="P571" s="52">
        <f>$AA$12*((B571)-$U$5)/$U$6+$AA$13</f>
        <v/>
      </c>
      <c r="Q571" s="51">
        <f>1/(1+EXP(-P571))</f>
        <v/>
      </c>
      <c r="R571" s="52">
        <f>$AB$12*((B571)-$U$5)/$U$6+$AB$13</f>
        <v/>
      </c>
      <c r="S571" s="51">
        <f>1/(1+EXP(-R571))</f>
        <v/>
      </c>
      <c r="AI571" s="48">
        <f>'4_Seq_Features'!A569</f>
        <v/>
      </c>
      <c r="AJ571" s="55">
        <f>'4_Seq_Features'!G569</f>
        <v/>
      </c>
      <c r="AK571" s="55">
        <f>'4_Seq_Features'!H569</f>
        <v/>
      </c>
      <c r="AL571" s="48">
        <f>'4_Seq_Features'!E569</f>
        <v/>
      </c>
      <c r="AM571" s="52">
        <f>$BD$14*((AJ571)-$BD$5)/$BD$6+$BD$15*((AK571)-$BD$7)/$BD$8+$BD$16</f>
        <v/>
      </c>
      <c r="AN571" s="51">
        <f>1/(1+EXP(-AM571))</f>
        <v/>
      </c>
      <c r="AO571" s="52">
        <f>$BE$14*((AJ571)-$BD$5)/$BD$6+$BE$15*((AK571)-$BD$7)/$BD$8+$BE$16</f>
        <v/>
      </c>
      <c r="AP571" s="51">
        <f>1/(1+EXP(-AO571))</f>
        <v/>
      </c>
      <c r="AQ571" s="52">
        <f>$BF$14*((AJ571)-$BD$5)/$BD$6+$BF$15*((AK571)-$BD$7)/$BD$8+$BF$16</f>
        <v/>
      </c>
      <c r="AR571" s="51">
        <f>1/(1+EXP(-AQ571))</f>
        <v/>
      </c>
      <c r="AS571" s="52">
        <f>$BG$14*((AJ571)-$BD$5)/$BD$6+$BG$15*((AK571)-$BD$7)/$BD$8+$BG$16</f>
        <v/>
      </c>
      <c r="AT571" s="51">
        <f>1/(1+EXP(-AS571))</f>
        <v/>
      </c>
      <c r="AU571" s="52">
        <f>$BH$14*((AJ571)-$BD$5)/$BD$6+$BH$15*((AK571)-$BD$7)/$BD$8+$BH$16</f>
        <v/>
      </c>
      <c r="AV571" s="51">
        <f>1/(1+EXP(-AU571))</f>
        <v/>
      </c>
      <c r="AW571" s="52">
        <f>$BI$14*((AJ571)-$BD$5)/$BD$6+$BI$15*((AK571)-$BD$7)/$BD$8+$BI$16</f>
        <v/>
      </c>
      <c r="AX571" s="51">
        <f>1/(1+EXP(-AW571))</f>
        <v/>
      </c>
      <c r="AY571" s="52">
        <f>$BJ$14*((AJ571)-$BD$5)/$BD$6+$BJ$15*((AK571)-$BD$7)/$BD$8+$BJ$16</f>
        <v/>
      </c>
      <c r="AZ571" s="51">
        <f>1/(1+EXP(-AY571))</f>
        <v/>
      </c>
      <c r="BA571" s="52">
        <f>$BK$14*((AJ571)-$BD$5)/$BD$6+$BK$15*((AK571)-$BD$7)/$BD$8+$BK$16</f>
        <v/>
      </c>
      <c r="BB571" s="51">
        <f>1/(1+EXP(-BA571))</f>
        <v/>
      </c>
    </row>
    <row r="572" ht="15" customHeight="1" s="35">
      <c r="A572" s="48">
        <f>'4_Seq_Features'!A570</f>
        <v/>
      </c>
      <c r="B572" s="55">
        <f>'4_Seq_Features'!F570</f>
        <v/>
      </c>
      <c r="C572" s="48">
        <f>'4_Seq_Features'!E570</f>
        <v/>
      </c>
      <c r="D572" s="52">
        <f>$U$12*((B572)-$U$5)/$U$6+$U$13</f>
        <v/>
      </c>
      <c r="E572" s="51">
        <f>1/(1+EXP(-D572))</f>
        <v/>
      </c>
      <c r="F572" s="52">
        <f>$V$12*((B572)-$U$5)/$U$6+$V$13</f>
        <v/>
      </c>
      <c r="G572" s="51">
        <f>1/(1+EXP(-F572))</f>
        <v/>
      </c>
      <c r="H572" s="52">
        <f>$W$12*((B572)-$U$5)/$U$6+$W$13</f>
        <v/>
      </c>
      <c r="I572" s="51">
        <f>1/(1+EXP(-H572))</f>
        <v/>
      </c>
      <c r="J572" s="52">
        <f>$X$12*((B572)-$U$5)/$U$6+$X$13</f>
        <v/>
      </c>
      <c r="K572" s="51">
        <f>1/(1+EXP(-J572))</f>
        <v/>
      </c>
      <c r="L572" s="52">
        <f>$Y$12*((B572)-$U$5)/$U$6+$Y$13</f>
        <v/>
      </c>
      <c r="M572" s="51">
        <f>1/(1+EXP(-L572))</f>
        <v/>
      </c>
      <c r="N572" s="52">
        <f>$Z$12*((B572)-$U$5)/$U$6+$Z$13</f>
        <v/>
      </c>
      <c r="O572" s="51">
        <f>1/(1+EXP(-N572))</f>
        <v/>
      </c>
      <c r="P572" s="52">
        <f>$AA$12*((B572)-$U$5)/$U$6+$AA$13</f>
        <v/>
      </c>
      <c r="Q572" s="51">
        <f>1/(1+EXP(-P572))</f>
        <v/>
      </c>
      <c r="R572" s="52">
        <f>$AB$12*((B572)-$U$5)/$U$6+$AB$13</f>
        <v/>
      </c>
      <c r="S572" s="51">
        <f>1/(1+EXP(-R572))</f>
        <v/>
      </c>
      <c r="AI572" s="48">
        <f>'4_Seq_Features'!A570</f>
        <v/>
      </c>
      <c r="AJ572" s="55">
        <f>'4_Seq_Features'!G570</f>
        <v/>
      </c>
      <c r="AK572" s="55">
        <f>'4_Seq_Features'!H570</f>
        <v/>
      </c>
      <c r="AL572" s="48">
        <f>'4_Seq_Features'!E570</f>
        <v/>
      </c>
      <c r="AM572" s="52">
        <f>$BD$14*((AJ572)-$BD$5)/$BD$6+$BD$15*((AK572)-$BD$7)/$BD$8+$BD$16</f>
        <v/>
      </c>
      <c r="AN572" s="51">
        <f>1/(1+EXP(-AM572))</f>
        <v/>
      </c>
      <c r="AO572" s="52">
        <f>$BE$14*((AJ572)-$BD$5)/$BD$6+$BE$15*((AK572)-$BD$7)/$BD$8+$BE$16</f>
        <v/>
      </c>
      <c r="AP572" s="51">
        <f>1/(1+EXP(-AO572))</f>
        <v/>
      </c>
      <c r="AQ572" s="52">
        <f>$BF$14*((AJ572)-$BD$5)/$BD$6+$BF$15*((AK572)-$BD$7)/$BD$8+$BF$16</f>
        <v/>
      </c>
      <c r="AR572" s="51">
        <f>1/(1+EXP(-AQ572))</f>
        <v/>
      </c>
      <c r="AS572" s="52">
        <f>$BG$14*((AJ572)-$BD$5)/$BD$6+$BG$15*((AK572)-$BD$7)/$BD$8+$BG$16</f>
        <v/>
      </c>
      <c r="AT572" s="51">
        <f>1/(1+EXP(-AS572))</f>
        <v/>
      </c>
      <c r="AU572" s="52">
        <f>$BH$14*((AJ572)-$BD$5)/$BD$6+$BH$15*((AK572)-$BD$7)/$BD$8+$BH$16</f>
        <v/>
      </c>
      <c r="AV572" s="51">
        <f>1/(1+EXP(-AU572))</f>
        <v/>
      </c>
      <c r="AW572" s="52">
        <f>$BI$14*((AJ572)-$BD$5)/$BD$6+$BI$15*((AK572)-$BD$7)/$BD$8+$BI$16</f>
        <v/>
      </c>
      <c r="AX572" s="51">
        <f>1/(1+EXP(-AW572))</f>
        <v/>
      </c>
      <c r="AY572" s="52">
        <f>$BJ$14*((AJ572)-$BD$5)/$BD$6+$BJ$15*((AK572)-$BD$7)/$BD$8+$BJ$16</f>
        <v/>
      </c>
      <c r="AZ572" s="51">
        <f>1/(1+EXP(-AY572))</f>
        <v/>
      </c>
      <c r="BA572" s="52">
        <f>$BK$14*((AJ572)-$BD$5)/$BD$6+$BK$15*((AK572)-$BD$7)/$BD$8+$BK$16</f>
        <v/>
      </c>
      <c r="BB572" s="51">
        <f>1/(1+EXP(-BA572))</f>
        <v/>
      </c>
    </row>
    <row r="573" ht="15" customHeight="1" s="35">
      <c r="A573" s="48">
        <f>'4_Seq_Features'!A571</f>
        <v/>
      </c>
      <c r="B573" s="55">
        <f>'4_Seq_Features'!F571</f>
        <v/>
      </c>
      <c r="C573" s="48">
        <f>'4_Seq_Features'!E571</f>
        <v/>
      </c>
      <c r="D573" s="52">
        <f>$U$12*((B573)-$U$5)/$U$6+$U$13</f>
        <v/>
      </c>
      <c r="E573" s="51">
        <f>1/(1+EXP(-D573))</f>
        <v/>
      </c>
      <c r="F573" s="52">
        <f>$V$12*((B573)-$U$5)/$U$6+$V$13</f>
        <v/>
      </c>
      <c r="G573" s="51">
        <f>1/(1+EXP(-F573))</f>
        <v/>
      </c>
      <c r="H573" s="52">
        <f>$W$12*((B573)-$U$5)/$U$6+$W$13</f>
        <v/>
      </c>
      <c r="I573" s="51">
        <f>1/(1+EXP(-H573))</f>
        <v/>
      </c>
      <c r="J573" s="52">
        <f>$X$12*((B573)-$U$5)/$U$6+$X$13</f>
        <v/>
      </c>
      <c r="K573" s="51">
        <f>1/(1+EXP(-J573))</f>
        <v/>
      </c>
      <c r="L573" s="52">
        <f>$Y$12*((B573)-$U$5)/$U$6+$Y$13</f>
        <v/>
      </c>
      <c r="M573" s="51">
        <f>1/(1+EXP(-L573))</f>
        <v/>
      </c>
      <c r="N573" s="52">
        <f>$Z$12*((B573)-$U$5)/$U$6+$Z$13</f>
        <v/>
      </c>
      <c r="O573" s="51">
        <f>1/(1+EXP(-N573))</f>
        <v/>
      </c>
      <c r="P573" s="52">
        <f>$AA$12*((B573)-$U$5)/$U$6+$AA$13</f>
        <v/>
      </c>
      <c r="Q573" s="51">
        <f>1/(1+EXP(-P573))</f>
        <v/>
      </c>
      <c r="R573" s="52">
        <f>$AB$12*((B573)-$U$5)/$U$6+$AB$13</f>
        <v/>
      </c>
      <c r="S573" s="51">
        <f>1/(1+EXP(-R573))</f>
        <v/>
      </c>
      <c r="AI573" s="48">
        <f>'4_Seq_Features'!A571</f>
        <v/>
      </c>
      <c r="AJ573" s="55">
        <f>'4_Seq_Features'!G571</f>
        <v/>
      </c>
      <c r="AK573" s="55">
        <f>'4_Seq_Features'!H571</f>
        <v/>
      </c>
      <c r="AL573" s="48">
        <f>'4_Seq_Features'!E571</f>
        <v/>
      </c>
      <c r="AM573" s="52">
        <f>$BD$14*((AJ573)-$BD$5)/$BD$6+$BD$15*((AK573)-$BD$7)/$BD$8+$BD$16</f>
        <v/>
      </c>
      <c r="AN573" s="51">
        <f>1/(1+EXP(-AM573))</f>
        <v/>
      </c>
      <c r="AO573" s="52">
        <f>$BE$14*((AJ573)-$BD$5)/$BD$6+$BE$15*((AK573)-$BD$7)/$BD$8+$BE$16</f>
        <v/>
      </c>
      <c r="AP573" s="51">
        <f>1/(1+EXP(-AO573))</f>
        <v/>
      </c>
      <c r="AQ573" s="52">
        <f>$BF$14*((AJ573)-$BD$5)/$BD$6+$BF$15*((AK573)-$BD$7)/$BD$8+$BF$16</f>
        <v/>
      </c>
      <c r="AR573" s="51">
        <f>1/(1+EXP(-AQ573))</f>
        <v/>
      </c>
      <c r="AS573" s="52">
        <f>$BG$14*((AJ573)-$BD$5)/$BD$6+$BG$15*((AK573)-$BD$7)/$BD$8+$BG$16</f>
        <v/>
      </c>
      <c r="AT573" s="51">
        <f>1/(1+EXP(-AS573))</f>
        <v/>
      </c>
      <c r="AU573" s="52">
        <f>$BH$14*((AJ573)-$BD$5)/$BD$6+$BH$15*((AK573)-$BD$7)/$BD$8+$BH$16</f>
        <v/>
      </c>
      <c r="AV573" s="51">
        <f>1/(1+EXP(-AU573))</f>
        <v/>
      </c>
      <c r="AW573" s="52">
        <f>$BI$14*((AJ573)-$BD$5)/$BD$6+$BI$15*((AK573)-$BD$7)/$BD$8+$BI$16</f>
        <v/>
      </c>
      <c r="AX573" s="51">
        <f>1/(1+EXP(-AW573))</f>
        <v/>
      </c>
      <c r="AY573" s="52">
        <f>$BJ$14*((AJ573)-$BD$5)/$BD$6+$BJ$15*((AK573)-$BD$7)/$BD$8+$BJ$16</f>
        <v/>
      </c>
      <c r="AZ573" s="51">
        <f>1/(1+EXP(-AY573))</f>
        <v/>
      </c>
      <c r="BA573" s="52">
        <f>$BK$14*((AJ573)-$BD$5)/$BD$6+$BK$15*((AK573)-$BD$7)/$BD$8+$BK$16</f>
        <v/>
      </c>
      <c r="BB573" s="51">
        <f>1/(1+EXP(-BA573))</f>
        <v/>
      </c>
    </row>
    <row r="574" ht="15" customHeight="1" s="35">
      <c r="A574" s="48">
        <f>'4_Seq_Features'!A572</f>
        <v/>
      </c>
      <c r="B574" s="55">
        <f>'4_Seq_Features'!F572</f>
        <v/>
      </c>
      <c r="C574" s="48">
        <f>'4_Seq_Features'!E572</f>
        <v/>
      </c>
      <c r="D574" s="52">
        <f>$U$12*((B574)-$U$5)/$U$6+$U$13</f>
        <v/>
      </c>
      <c r="E574" s="51">
        <f>1/(1+EXP(-D574))</f>
        <v/>
      </c>
      <c r="F574" s="52">
        <f>$V$12*((B574)-$U$5)/$U$6+$V$13</f>
        <v/>
      </c>
      <c r="G574" s="51">
        <f>1/(1+EXP(-F574))</f>
        <v/>
      </c>
      <c r="H574" s="52">
        <f>$W$12*((B574)-$U$5)/$U$6+$W$13</f>
        <v/>
      </c>
      <c r="I574" s="51">
        <f>1/(1+EXP(-H574))</f>
        <v/>
      </c>
      <c r="J574" s="52">
        <f>$X$12*((B574)-$U$5)/$U$6+$X$13</f>
        <v/>
      </c>
      <c r="K574" s="51">
        <f>1/(1+EXP(-J574))</f>
        <v/>
      </c>
      <c r="L574" s="52">
        <f>$Y$12*((B574)-$U$5)/$U$6+$Y$13</f>
        <v/>
      </c>
      <c r="M574" s="51">
        <f>1/(1+EXP(-L574))</f>
        <v/>
      </c>
      <c r="N574" s="52">
        <f>$Z$12*((B574)-$U$5)/$U$6+$Z$13</f>
        <v/>
      </c>
      <c r="O574" s="51">
        <f>1/(1+EXP(-N574))</f>
        <v/>
      </c>
      <c r="P574" s="52">
        <f>$AA$12*((B574)-$U$5)/$U$6+$AA$13</f>
        <v/>
      </c>
      <c r="Q574" s="51">
        <f>1/(1+EXP(-P574))</f>
        <v/>
      </c>
      <c r="R574" s="52">
        <f>$AB$12*((B574)-$U$5)/$U$6+$AB$13</f>
        <v/>
      </c>
      <c r="S574" s="51">
        <f>1/(1+EXP(-R574))</f>
        <v/>
      </c>
      <c r="AI574" s="48">
        <f>'4_Seq_Features'!A572</f>
        <v/>
      </c>
      <c r="AJ574" s="55">
        <f>'4_Seq_Features'!G572</f>
        <v/>
      </c>
      <c r="AK574" s="55">
        <f>'4_Seq_Features'!H572</f>
        <v/>
      </c>
      <c r="AL574" s="48">
        <f>'4_Seq_Features'!E572</f>
        <v/>
      </c>
      <c r="AM574" s="52">
        <f>$BD$14*((AJ574)-$BD$5)/$BD$6+$BD$15*((AK574)-$BD$7)/$BD$8+$BD$16</f>
        <v/>
      </c>
      <c r="AN574" s="51">
        <f>1/(1+EXP(-AM574))</f>
        <v/>
      </c>
      <c r="AO574" s="52">
        <f>$BE$14*((AJ574)-$BD$5)/$BD$6+$BE$15*((AK574)-$BD$7)/$BD$8+$BE$16</f>
        <v/>
      </c>
      <c r="AP574" s="51">
        <f>1/(1+EXP(-AO574))</f>
        <v/>
      </c>
      <c r="AQ574" s="52">
        <f>$BF$14*((AJ574)-$BD$5)/$BD$6+$BF$15*((AK574)-$BD$7)/$BD$8+$BF$16</f>
        <v/>
      </c>
      <c r="AR574" s="51">
        <f>1/(1+EXP(-AQ574))</f>
        <v/>
      </c>
      <c r="AS574" s="52">
        <f>$BG$14*((AJ574)-$BD$5)/$BD$6+$BG$15*((AK574)-$BD$7)/$BD$8+$BG$16</f>
        <v/>
      </c>
      <c r="AT574" s="51">
        <f>1/(1+EXP(-AS574))</f>
        <v/>
      </c>
      <c r="AU574" s="52">
        <f>$BH$14*((AJ574)-$BD$5)/$BD$6+$BH$15*((AK574)-$BD$7)/$BD$8+$BH$16</f>
        <v/>
      </c>
      <c r="AV574" s="51">
        <f>1/(1+EXP(-AU574))</f>
        <v/>
      </c>
      <c r="AW574" s="52">
        <f>$BI$14*((AJ574)-$BD$5)/$BD$6+$BI$15*((AK574)-$BD$7)/$BD$8+$BI$16</f>
        <v/>
      </c>
      <c r="AX574" s="51">
        <f>1/(1+EXP(-AW574))</f>
        <v/>
      </c>
      <c r="AY574" s="52">
        <f>$BJ$14*((AJ574)-$BD$5)/$BD$6+$BJ$15*((AK574)-$BD$7)/$BD$8+$BJ$16</f>
        <v/>
      </c>
      <c r="AZ574" s="51">
        <f>1/(1+EXP(-AY574))</f>
        <v/>
      </c>
      <c r="BA574" s="52">
        <f>$BK$14*((AJ574)-$BD$5)/$BD$6+$BK$15*((AK574)-$BD$7)/$BD$8+$BK$16</f>
        <v/>
      </c>
      <c r="BB574" s="51">
        <f>1/(1+EXP(-BA574))</f>
        <v/>
      </c>
    </row>
    <row r="575" ht="15" customHeight="1" s="35">
      <c r="A575" s="48">
        <f>'4_Seq_Features'!A573</f>
        <v/>
      </c>
      <c r="B575" s="55">
        <f>'4_Seq_Features'!F573</f>
        <v/>
      </c>
      <c r="C575" s="48">
        <f>'4_Seq_Features'!E573</f>
        <v/>
      </c>
      <c r="D575" s="52">
        <f>$U$12*((B575)-$U$5)/$U$6+$U$13</f>
        <v/>
      </c>
      <c r="E575" s="51">
        <f>1/(1+EXP(-D575))</f>
        <v/>
      </c>
      <c r="F575" s="52">
        <f>$V$12*((B575)-$U$5)/$U$6+$V$13</f>
        <v/>
      </c>
      <c r="G575" s="51">
        <f>1/(1+EXP(-F575))</f>
        <v/>
      </c>
      <c r="H575" s="52">
        <f>$W$12*((B575)-$U$5)/$U$6+$W$13</f>
        <v/>
      </c>
      <c r="I575" s="51">
        <f>1/(1+EXP(-H575))</f>
        <v/>
      </c>
      <c r="J575" s="52">
        <f>$X$12*((B575)-$U$5)/$U$6+$X$13</f>
        <v/>
      </c>
      <c r="K575" s="51">
        <f>1/(1+EXP(-J575))</f>
        <v/>
      </c>
      <c r="L575" s="52">
        <f>$Y$12*((B575)-$U$5)/$U$6+$Y$13</f>
        <v/>
      </c>
      <c r="M575" s="51">
        <f>1/(1+EXP(-L575))</f>
        <v/>
      </c>
      <c r="N575" s="52">
        <f>$Z$12*((B575)-$U$5)/$U$6+$Z$13</f>
        <v/>
      </c>
      <c r="O575" s="51">
        <f>1/(1+EXP(-N575))</f>
        <v/>
      </c>
      <c r="P575" s="52">
        <f>$AA$12*((B575)-$U$5)/$U$6+$AA$13</f>
        <v/>
      </c>
      <c r="Q575" s="51">
        <f>1/(1+EXP(-P575))</f>
        <v/>
      </c>
      <c r="R575" s="52">
        <f>$AB$12*((B575)-$U$5)/$U$6+$AB$13</f>
        <v/>
      </c>
      <c r="S575" s="51">
        <f>1/(1+EXP(-R575))</f>
        <v/>
      </c>
      <c r="AI575" s="48">
        <f>'4_Seq_Features'!A573</f>
        <v/>
      </c>
      <c r="AJ575" s="55">
        <f>'4_Seq_Features'!G573</f>
        <v/>
      </c>
      <c r="AK575" s="55">
        <f>'4_Seq_Features'!H573</f>
        <v/>
      </c>
      <c r="AL575" s="48">
        <f>'4_Seq_Features'!E573</f>
        <v/>
      </c>
      <c r="AM575" s="52">
        <f>$BD$14*((AJ575)-$BD$5)/$BD$6+$BD$15*((AK575)-$BD$7)/$BD$8+$BD$16</f>
        <v/>
      </c>
      <c r="AN575" s="51">
        <f>1/(1+EXP(-AM575))</f>
        <v/>
      </c>
      <c r="AO575" s="52">
        <f>$BE$14*((AJ575)-$BD$5)/$BD$6+$BE$15*((AK575)-$BD$7)/$BD$8+$BE$16</f>
        <v/>
      </c>
      <c r="AP575" s="51">
        <f>1/(1+EXP(-AO575))</f>
        <v/>
      </c>
      <c r="AQ575" s="52">
        <f>$BF$14*((AJ575)-$BD$5)/$BD$6+$BF$15*((AK575)-$BD$7)/$BD$8+$BF$16</f>
        <v/>
      </c>
      <c r="AR575" s="51">
        <f>1/(1+EXP(-AQ575))</f>
        <v/>
      </c>
      <c r="AS575" s="52">
        <f>$BG$14*((AJ575)-$BD$5)/$BD$6+$BG$15*((AK575)-$BD$7)/$BD$8+$BG$16</f>
        <v/>
      </c>
      <c r="AT575" s="51">
        <f>1/(1+EXP(-AS575))</f>
        <v/>
      </c>
      <c r="AU575" s="52">
        <f>$BH$14*((AJ575)-$BD$5)/$BD$6+$BH$15*((AK575)-$BD$7)/$BD$8+$BH$16</f>
        <v/>
      </c>
      <c r="AV575" s="51">
        <f>1/(1+EXP(-AU575))</f>
        <v/>
      </c>
      <c r="AW575" s="52">
        <f>$BI$14*((AJ575)-$BD$5)/$BD$6+$BI$15*((AK575)-$BD$7)/$BD$8+$BI$16</f>
        <v/>
      </c>
      <c r="AX575" s="51">
        <f>1/(1+EXP(-AW575))</f>
        <v/>
      </c>
      <c r="AY575" s="52">
        <f>$BJ$14*((AJ575)-$BD$5)/$BD$6+$BJ$15*((AK575)-$BD$7)/$BD$8+$BJ$16</f>
        <v/>
      </c>
      <c r="AZ575" s="51">
        <f>1/(1+EXP(-AY575))</f>
        <v/>
      </c>
      <c r="BA575" s="52">
        <f>$BK$14*((AJ575)-$BD$5)/$BD$6+$BK$15*((AK575)-$BD$7)/$BD$8+$BK$16</f>
        <v/>
      </c>
      <c r="BB575" s="51">
        <f>1/(1+EXP(-BA575))</f>
        <v/>
      </c>
    </row>
    <row r="576" ht="15" customHeight="1" s="35">
      <c r="A576" s="48">
        <f>'4_Seq_Features'!A574</f>
        <v/>
      </c>
      <c r="B576" s="55">
        <f>'4_Seq_Features'!F574</f>
        <v/>
      </c>
      <c r="C576" s="48">
        <f>'4_Seq_Features'!E574</f>
        <v/>
      </c>
      <c r="D576" s="52">
        <f>$U$12*((B576)-$U$5)/$U$6+$U$13</f>
        <v/>
      </c>
      <c r="E576" s="51">
        <f>1/(1+EXP(-D576))</f>
        <v/>
      </c>
      <c r="F576" s="52">
        <f>$V$12*((B576)-$U$5)/$U$6+$V$13</f>
        <v/>
      </c>
      <c r="G576" s="51">
        <f>1/(1+EXP(-F576))</f>
        <v/>
      </c>
      <c r="H576" s="52">
        <f>$W$12*((B576)-$U$5)/$U$6+$W$13</f>
        <v/>
      </c>
      <c r="I576" s="51">
        <f>1/(1+EXP(-H576))</f>
        <v/>
      </c>
      <c r="J576" s="52">
        <f>$X$12*((B576)-$U$5)/$U$6+$X$13</f>
        <v/>
      </c>
      <c r="K576" s="51">
        <f>1/(1+EXP(-J576))</f>
        <v/>
      </c>
      <c r="L576" s="52">
        <f>$Y$12*((B576)-$U$5)/$U$6+$Y$13</f>
        <v/>
      </c>
      <c r="M576" s="51">
        <f>1/(1+EXP(-L576))</f>
        <v/>
      </c>
      <c r="N576" s="52">
        <f>$Z$12*((B576)-$U$5)/$U$6+$Z$13</f>
        <v/>
      </c>
      <c r="O576" s="51">
        <f>1/(1+EXP(-N576))</f>
        <v/>
      </c>
      <c r="P576" s="52">
        <f>$AA$12*((B576)-$U$5)/$U$6+$AA$13</f>
        <v/>
      </c>
      <c r="Q576" s="51">
        <f>1/(1+EXP(-P576))</f>
        <v/>
      </c>
      <c r="R576" s="52">
        <f>$AB$12*((B576)-$U$5)/$U$6+$AB$13</f>
        <v/>
      </c>
      <c r="S576" s="51">
        <f>1/(1+EXP(-R576))</f>
        <v/>
      </c>
      <c r="AI576" s="48">
        <f>'4_Seq_Features'!A574</f>
        <v/>
      </c>
      <c r="AJ576" s="55">
        <f>'4_Seq_Features'!G574</f>
        <v/>
      </c>
      <c r="AK576" s="55">
        <f>'4_Seq_Features'!H574</f>
        <v/>
      </c>
      <c r="AL576" s="48">
        <f>'4_Seq_Features'!E574</f>
        <v/>
      </c>
      <c r="AM576" s="52">
        <f>$BD$14*((AJ576)-$BD$5)/$BD$6+$BD$15*((AK576)-$BD$7)/$BD$8+$BD$16</f>
        <v/>
      </c>
      <c r="AN576" s="51">
        <f>1/(1+EXP(-AM576))</f>
        <v/>
      </c>
      <c r="AO576" s="52">
        <f>$BE$14*((AJ576)-$BD$5)/$BD$6+$BE$15*((AK576)-$BD$7)/$BD$8+$BE$16</f>
        <v/>
      </c>
      <c r="AP576" s="51">
        <f>1/(1+EXP(-AO576))</f>
        <v/>
      </c>
      <c r="AQ576" s="52">
        <f>$BF$14*((AJ576)-$BD$5)/$BD$6+$BF$15*((AK576)-$BD$7)/$BD$8+$BF$16</f>
        <v/>
      </c>
      <c r="AR576" s="51">
        <f>1/(1+EXP(-AQ576))</f>
        <v/>
      </c>
      <c r="AS576" s="52">
        <f>$BG$14*((AJ576)-$BD$5)/$BD$6+$BG$15*((AK576)-$BD$7)/$BD$8+$BG$16</f>
        <v/>
      </c>
      <c r="AT576" s="51">
        <f>1/(1+EXP(-AS576))</f>
        <v/>
      </c>
      <c r="AU576" s="52">
        <f>$BH$14*((AJ576)-$BD$5)/$BD$6+$BH$15*((AK576)-$BD$7)/$BD$8+$BH$16</f>
        <v/>
      </c>
      <c r="AV576" s="51">
        <f>1/(1+EXP(-AU576))</f>
        <v/>
      </c>
      <c r="AW576" s="52">
        <f>$BI$14*((AJ576)-$BD$5)/$BD$6+$BI$15*((AK576)-$BD$7)/$BD$8+$BI$16</f>
        <v/>
      </c>
      <c r="AX576" s="51">
        <f>1/(1+EXP(-AW576))</f>
        <v/>
      </c>
      <c r="AY576" s="52">
        <f>$BJ$14*((AJ576)-$BD$5)/$BD$6+$BJ$15*((AK576)-$BD$7)/$BD$8+$BJ$16</f>
        <v/>
      </c>
      <c r="AZ576" s="51">
        <f>1/(1+EXP(-AY576))</f>
        <v/>
      </c>
      <c r="BA576" s="52">
        <f>$BK$14*((AJ576)-$BD$5)/$BD$6+$BK$15*((AK576)-$BD$7)/$BD$8+$BK$16</f>
        <v/>
      </c>
      <c r="BB576" s="51">
        <f>1/(1+EXP(-BA576))</f>
        <v/>
      </c>
    </row>
    <row r="577" ht="15" customHeight="1" s="35">
      <c r="A577" s="48">
        <f>'4_Seq_Features'!A575</f>
        <v/>
      </c>
      <c r="B577" s="55">
        <f>'4_Seq_Features'!F575</f>
        <v/>
      </c>
      <c r="C577" s="48">
        <f>'4_Seq_Features'!E575</f>
        <v/>
      </c>
      <c r="D577" s="52">
        <f>$U$12*((B577)-$U$5)/$U$6+$U$13</f>
        <v/>
      </c>
      <c r="E577" s="51">
        <f>1/(1+EXP(-D577))</f>
        <v/>
      </c>
      <c r="F577" s="52">
        <f>$V$12*((B577)-$U$5)/$U$6+$V$13</f>
        <v/>
      </c>
      <c r="G577" s="51">
        <f>1/(1+EXP(-F577))</f>
        <v/>
      </c>
      <c r="H577" s="52">
        <f>$W$12*((B577)-$U$5)/$U$6+$W$13</f>
        <v/>
      </c>
      <c r="I577" s="51">
        <f>1/(1+EXP(-H577))</f>
        <v/>
      </c>
      <c r="J577" s="52">
        <f>$X$12*((B577)-$U$5)/$U$6+$X$13</f>
        <v/>
      </c>
      <c r="K577" s="51">
        <f>1/(1+EXP(-J577))</f>
        <v/>
      </c>
      <c r="L577" s="52">
        <f>$Y$12*((B577)-$U$5)/$U$6+$Y$13</f>
        <v/>
      </c>
      <c r="M577" s="51">
        <f>1/(1+EXP(-L577))</f>
        <v/>
      </c>
      <c r="N577" s="52">
        <f>$Z$12*((B577)-$U$5)/$U$6+$Z$13</f>
        <v/>
      </c>
      <c r="O577" s="51">
        <f>1/(1+EXP(-N577))</f>
        <v/>
      </c>
      <c r="P577" s="52">
        <f>$AA$12*((B577)-$U$5)/$U$6+$AA$13</f>
        <v/>
      </c>
      <c r="Q577" s="51">
        <f>1/(1+EXP(-P577))</f>
        <v/>
      </c>
      <c r="R577" s="52">
        <f>$AB$12*((B577)-$U$5)/$U$6+$AB$13</f>
        <v/>
      </c>
      <c r="S577" s="51">
        <f>1/(1+EXP(-R577))</f>
        <v/>
      </c>
      <c r="AI577" s="48">
        <f>'4_Seq_Features'!A575</f>
        <v/>
      </c>
      <c r="AJ577" s="55">
        <f>'4_Seq_Features'!G575</f>
        <v/>
      </c>
      <c r="AK577" s="55">
        <f>'4_Seq_Features'!H575</f>
        <v/>
      </c>
      <c r="AL577" s="48">
        <f>'4_Seq_Features'!E575</f>
        <v/>
      </c>
      <c r="AM577" s="52">
        <f>$BD$14*((AJ577)-$BD$5)/$BD$6+$BD$15*((AK577)-$BD$7)/$BD$8+$BD$16</f>
        <v/>
      </c>
      <c r="AN577" s="51">
        <f>1/(1+EXP(-AM577))</f>
        <v/>
      </c>
      <c r="AO577" s="52">
        <f>$BE$14*((AJ577)-$BD$5)/$BD$6+$BE$15*((AK577)-$BD$7)/$BD$8+$BE$16</f>
        <v/>
      </c>
      <c r="AP577" s="51">
        <f>1/(1+EXP(-AO577))</f>
        <v/>
      </c>
      <c r="AQ577" s="52">
        <f>$BF$14*((AJ577)-$BD$5)/$BD$6+$BF$15*((AK577)-$BD$7)/$BD$8+$BF$16</f>
        <v/>
      </c>
      <c r="AR577" s="51">
        <f>1/(1+EXP(-AQ577))</f>
        <v/>
      </c>
      <c r="AS577" s="52">
        <f>$BG$14*((AJ577)-$BD$5)/$BD$6+$BG$15*((AK577)-$BD$7)/$BD$8+$BG$16</f>
        <v/>
      </c>
      <c r="AT577" s="51">
        <f>1/(1+EXP(-AS577))</f>
        <v/>
      </c>
      <c r="AU577" s="52">
        <f>$BH$14*((AJ577)-$BD$5)/$BD$6+$BH$15*((AK577)-$BD$7)/$BD$8+$BH$16</f>
        <v/>
      </c>
      <c r="AV577" s="51">
        <f>1/(1+EXP(-AU577))</f>
        <v/>
      </c>
      <c r="AW577" s="52">
        <f>$BI$14*((AJ577)-$BD$5)/$BD$6+$BI$15*((AK577)-$BD$7)/$BD$8+$BI$16</f>
        <v/>
      </c>
      <c r="AX577" s="51">
        <f>1/(1+EXP(-AW577))</f>
        <v/>
      </c>
      <c r="AY577" s="52">
        <f>$BJ$14*((AJ577)-$BD$5)/$BD$6+$BJ$15*((AK577)-$BD$7)/$BD$8+$BJ$16</f>
        <v/>
      </c>
      <c r="AZ577" s="51">
        <f>1/(1+EXP(-AY577))</f>
        <v/>
      </c>
      <c r="BA577" s="52">
        <f>$BK$14*((AJ577)-$BD$5)/$BD$6+$BK$15*((AK577)-$BD$7)/$BD$8+$BK$16</f>
        <v/>
      </c>
      <c r="BB577" s="51">
        <f>1/(1+EXP(-BA577))</f>
        <v/>
      </c>
    </row>
    <row r="578" ht="15" customHeight="1" s="35">
      <c r="A578" s="48">
        <f>'4_Seq_Features'!A576</f>
        <v/>
      </c>
      <c r="B578" s="55">
        <f>'4_Seq_Features'!F576</f>
        <v/>
      </c>
      <c r="C578" s="48">
        <f>'4_Seq_Features'!E576</f>
        <v/>
      </c>
      <c r="D578" s="52">
        <f>$U$12*((B578)-$U$5)/$U$6+$U$13</f>
        <v/>
      </c>
      <c r="E578" s="51">
        <f>1/(1+EXP(-D578))</f>
        <v/>
      </c>
      <c r="F578" s="52">
        <f>$V$12*((B578)-$U$5)/$U$6+$V$13</f>
        <v/>
      </c>
      <c r="G578" s="51">
        <f>1/(1+EXP(-F578))</f>
        <v/>
      </c>
      <c r="H578" s="52">
        <f>$W$12*((B578)-$U$5)/$U$6+$W$13</f>
        <v/>
      </c>
      <c r="I578" s="51">
        <f>1/(1+EXP(-H578))</f>
        <v/>
      </c>
      <c r="J578" s="52">
        <f>$X$12*((B578)-$U$5)/$U$6+$X$13</f>
        <v/>
      </c>
      <c r="K578" s="51">
        <f>1/(1+EXP(-J578))</f>
        <v/>
      </c>
      <c r="L578" s="52">
        <f>$Y$12*((B578)-$U$5)/$U$6+$Y$13</f>
        <v/>
      </c>
      <c r="M578" s="51">
        <f>1/(1+EXP(-L578))</f>
        <v/>
      </c>
      <c r="N578" s="52">
        <f>$Z$12*((B578)-$U$5)/$U$6+$Z$13</f>
        <v/>
      </c>
      <c r="O578" s="51">
        <f>1/(1+EXP(-N578))</f>
        <v/>
      </c>
      <c r="P578" s="52">
        <f>$AA$12*((B578)-$U$5)/$U$6+$AA$13</f>
        <v/>
      </c>
      <c r="Q578" s="51">
        <f>1/(1+EXP(-P578))</f>
        <v/>
      </c>
      <c r="R578" s="52">
        <f>$AB$12*((B578)-$U$5)/$U$6+$AB$13</f>
        <v/>
      </c>
      <c r="S578" s="51">
        <f>1/(1+EXP(-R578))</f>
        <v/>
      </c>
      <c r="AI578" s="48">
        <f>'4_Seq_Features'!A576</f>
        <v/>
      </c>
      <c r="AJ578" s="55">
        <f>'4_Seq_Features'!G576</f>
        <v/>
      </c>
      <c r="AK578" s="55">
        <f>'4_Seq_Features'!H576</f>
        <v/>
      </c>
      <c r="AL578" s="48">
        <f>'4_Seq_Features'!E576</f>
        <v/>
      </c>
      <c r="AM578" s="52">
        <f>$BD$14*((AJ578)-$BD$5)/$BD$6+$BD$15*((AK578)-$BD$7)/$BD$8+$BD$16</f>
        <v/>
      </c>
      <c r="AN578" s="51">
        <f>1/(1+EXP(-AM578))</f>
        <v/>
      </c>
      <c r="AO578" s="52">
        <f>$BE$14*((AJ578)-$BD$5)/$BD$6+$BE$15*((AK578)-$BD$7)/$BD$8+$BE$16</f>
        <v/>
      </c>
      <c r="AP578" s="51">
        <f>1/(1+EXP(-AO578))</f>
        <v/>
      </c>
      <c r="AQ578" s="52">
        <f>$BF$14*((AJ578)-$BD$5)/$BD$6+$BF$15*((AK578)-$BD$7)/$BD$8+$BF$16</f>
        <v/>
      </c>
      <c r="AR578" s="51">
        <f>1/(1+EXP(-AQ578))</f>
        <v/>
      </c>
      <c r="AS578" s="52">
        <f>$BG$14*((AJ578)-$BD$5)/$BD$6+$BG$15*((AK578)-$BD$7)/$BD$8+$BG$16</f>
        <v/>
      </c>
      <c r="AT578" s="51">
        <f>1/(1+EXP(-AS578))</f>
        <v/>
      </c>
      <c r="AU578" s="52">
        <f>$BH$14*((AJ578)-$BD$5)/$BD$6+$BH$15*((AK578)-$BD$7)/$BD$8+$BH$16</f>
        <v/>
      </c>
      <c r="AV578" s="51">
        <f>1/(1+EXP(-AU578))</f>
        <v/>
      </c>
      <c r="AW578" s="52">
        <f>$BI$14*((AJ578)-$BD$5)/$BD$6+$BI$15*((AK578)-$BD$7)/$BD$8+$BI$16</f>
        <v/>
      </c>
      <c r="AX578" s="51">
        <f>1/(1+EXP(-AW578))</f>
        <v/>
      </c>
      <c r="AY578" s="52">
        <f>$BJ$14*((AJ578)-$BD$5)/$BD$6+$BJ$15*((AK578)-$BD$7)/$BD$8+$BJ$16</f>
        <v/>
      </c>
      <c r="AZ578" s="51">
        <f>1/(1+EXP(-AY578))</f>
        <v/>
      </c>
      <c r="BA578" s="52">
        <f>$BK$14*((AJ578)-$BD$5)/$BD$6+$BK$15*((AK578)-$BD$7)/$BD$8+$BK$16</f>
        <v/>
      </c>
      <c r="BB578" s="51">
        <f>1/(1+EXP(-BA578))</f>
        <v/>
      </c>
    </row>
    <row r="579" ht="15" customHeight="1" s="35">
      <c r="A579" s="48">
        <f>'4_Seq_Features'!A577</f>
        <v/>
      </c>
      <c r="B579" s="55">
        <f>'4_Seq_Features'!F577</f>
        <v/>
      </c>
      <c r="C579" s="48">
        <f>'4_Seq_Features'!E577</f>
        <v/>
      </c>
      <c r="D579" s="52">
        <f>$U$12*((B579)-$U$5)/$U$6+$U$13</f>
        <v/>
      </c>
      <c r="E579" s="51">
        <f>1/(1+EXP(-D579))</f>
        <v/>
      </c>
      <c r="F579" s="52">
        <f>$V$12*((B579)-$U$5)/$U$6+$V$13</f>
        <v/>
      </c>
      <c r="G579" s="51">
        <f>1/(1+EXP(-F579))</f>
        <v/>
      </c>
      <c r="H579" s="52">
        <f>$W$12*((B579)-$U$5)/$U$6+$W$13</f>
        <v/>
      </c>
      <c r="I579" s="51">
        <f>1/(1+EXP(-H579))</f>
        <v/>
      </c>
      <c r="J579" s="52">
        <f>$X$12*((B579)-$U$5)/$U$6+$X$13</f>
        <v/>
      </c>
      <c r="K579" s="51">
        <f>1/(1+EXP(-J579))</f>
        <v/>
      </c>
      <c r="L579" s="52">
        <f>$Y$12*((B579)-$U$5)/$U$6+$Y$13</f>
        <v/>
      </c>
      <c r="M579" s="51">
        <f>1/(1+EXP(-L579))</f>
        <v/>
      </c>
      <c r="N579" s="52">
        <f>$Z$12*((B579)-$U$5)/$U$6+$Z$13</f>
        <v/>
      </c>
      <c r="O579" s="51">
        <f>1/(1+EXP(-N579))</f>
        <v/>
      </c>
      <c r="P579" s="52">
        <f>$AA$12*((B579)-$U$5)/$U$6+$AA$13</f>
        <v/>
      </c>
      <c r="Q579" s="51">
        <f>1/(1+EXP(-P579))</f>
        <v/>
      </c>
      <c r="R579" s="52">
        <f>$AB$12*((B579)-$U$5)/$U$6+$AB$13</f>
        <v/>
      </c>
      <c r="S579" s="51">
        <f>1/(1+EXP(-R579))</f>
        <v/>
      </c>
      <c r="AI579" s="48">
        <f>'4_Seq_Features'!A577</f>
        <v/>
      </c>
      <c r="AJ579" s="55">
        <f>'4_Seq_Features'!G577</f>
        <v/>
      </c>
      <c r="AK579" s="55">
        <f>'4_Seq_Features'!H577</f>
        <v/>
      </c>
      <c r="AL579" s="48">
        <f>'4_Seq_Features'!E577</f>
        <v/>
      </c>
      <c r="AM579" s="52">
        <f>$BD$14*((AJ579)-$BD$5)/$BD$6+$BD$15*((AK579)-$BD$7)/$BD$8+$BD$16</f>
        <v/>
      </c>
      <c r="AN579" s="51">
        <f>1/(1+EXP(-AM579))</f>
        <v/>
      </c>
      <c r="AO579" s="52">
        <f>$BE$14*((AJ579)-$BD$5)/$BD$6+$BE$15*((AK579)-$BD$7)/$BD$8+$BE$16</f>
        <v/>
      </c>
      <c r="AP579" s="51">
        <f>1/(1+EXP(-AO579))</f>
        <v/>
      </c>
      <c r="AQ579" s="52">
        <f>$BF$14*((AJ579)-$BD$5)/$BD$6+$BF$15*((AK579)-$BD$7)/$BD$8+$BF$16</f>
        <v/>
      </c>
      <c r="AR579" s="51">
        <f>1/(1+EXP(-AQ579))</f>
        <v/>
      </c>
      <c r="AS579" s="52">
        <f>$BG$14*((AJ579)-$BD$5)/$BD$6+$BG$15*((AK579)-$BD$7)/$BD$8+$BG$16</f>
        <v/>
      </c>
      <c r="AT579" s="51">
        <f>1/(1+EXP(-AS579))</f>
        <v/>
      </c>
      <c r="AU579" s="52">
        <f>$BH$14*((AJ579)-$BD$5)/$BD$6+$BH$15*((AK579)-$BD$7)/$BD$8+$BH$16</f>
        <v/>
      </c>
      <c r="AV579" s="51">
        <f>1/(1+EXP(-AU579))</f>
        <v/>
      </c>
      <c r="AW579" s="52">
        <f>$BI$14*((AJ579)-$BD$5)/$BD$6+$BI$15*((AK579)-$BD$7)/$BD$8+$BI$16</f>
        <v/>
      </c>
      <c r="AX579" s="51">
        <f>1/(1+EXP(-AW579))</f>
        <v/>
      </c>
      <c r="AY579" s="52">
        <f>$BJ$14*((AJ579)-$BD$5)/$BD$6+$BJ$15*((AK579)-$BD$7)/$BD$8+$BJ$16</f>
        <v/>
      </c>
      <c r="AZ579" s="51">
        <f>1/(1+EXP(-AY579))</f>
        <v/>
      </c>
      <c r="BA579" s="52">
        <f>$BK$14*((AJ579)-$BD$5)/$BD$6+$BK$15*((AK579)-$BD$7)/$BD$8+$BK$16</f>
        <v/>
      </c>
      <c r="BB579" s="51">
        <f>1/(1+EXP(-BA579))</f>
        <v/>
      </c>
    </row>
    <row r="580" ht="15" customHeight="1" s="35">
      <c r="A580" s="48">
        <f>'4_Seq_Features'!A578</f>
        <v/>
      </c>
      <c r="B580" s="55">
        <f>'4_Seq_Features'!F578</f>
        <v/>
      </c>
      <c r="C580" s="48">
        <f>'4_Seq_Features'!E578</f>
        <v/>
      </c>
      <c r="D580" s="52">
        <f>$U$12*((B580)-$U$5)/$U$6+$U$13</f>
        <v/>
      </c>
      <c r="E580" s="51">
        <f>1/(1+EXP(-D580))</f>
        <v/>
      </c>
      <c r="F580" s="52">
        <f>$V$12*((B580)-$U$5)/$U$6+$V$13</f>
        <v/>
      </c>
      <c r="G580" s="51">
        <f>1/(1+EXP(-F580))</f>
        <v/>
      </c>
      <c r="H580" s="52">
        <f>$W$12*((B580)-$U$5)/$U$6+$W$13</f>
        <v/>
      </c>
      <c r="I580" s="51">
        <f>1/(1+EXP(-H580))</f>
        <v/>
      </c>
      <c r="J580" s="52">
        <f>$X$12*((B580)-$U$5)/$U$6+$X$13</f>
        <v/>
      </c>
      <c r="K580" s="51">
        <f>1/(1+EXP(-J580))</f>
        <v/>
      </c>
      <c r="L580" s="52">
        <f>$Y$12*((B580)-$U$5)/$U$6+$Y$13</f>
        <v/>
      </c>
      <c r="M580" s="51">
        <f>1/(1+EXP(-L580))</f>
        <v/>
      </c>
      <c r="N580" s="52">
        <f>$Z$12*((B580)-$U$5)/$U$6+$Z$13</f>
        <v/>
      </c>
      <c r="O580" s="51">
        <f>1/(1+EXP(-N580))</f>
        <v/>
      </c>
      <c r="P580" s="52">
        <f>$AA$12*((B580)-$U$5)/$U$6+$AA$13</f>
        <v/>
      </c>
      <c r="Q580" s="51">
        <f>1/(1+EXP(-P580))</f>
        <v/>
      </c>
      <c r="R580" s="52">
        <f>$AB$12*((B580)-$U$5)/$U$6+$AB$13</f>
        <v/>
      </c>
      <c r="S580" s="51">
        <f>1/(1+EXP(-R580))</f>
        <v/>
      </c>
      <c r="AI580" s="48">
        <f>'4_Seq_Features'!A578</f>
        <v/>
      </c>
      <c r="AJ580" s="55">
        <f>'4_Seq_Features'!G578</f>
        <v/>
      </c>
      <c r="AK580" s="55">
        <f>'4_Seq_Features'!H578</f>
        <v/>
      </c>
      <c r="AL580" s="48">
        <f>'4_Seq_Features'!E578</f>
        <v/>
      </c>
      <c r="AM580" s="52">
        <f>$BD$14*((AJ580)-$BD$5)/$BD$6+$BD$15*((AK580)-$BD$7)/$BD$8+$BD$16</f>
        <v/>
      </c>
      <c r="AN580" s="51">
        <f>1/(1+EXP(-AM580))</f>
        <v/>
      </c>
      <c r="AO580" s="52">
        <f>$BE$14*((AJ580)-$BD$5)/$BD$6+$BE$15*((AK580)-$BD$7)/$BD$8+$BE$16</f>
        <v/>
      </c>
      <c r="AP580" s="51">
        <f>1/(1+EXP(-AO580))</f>
        <v/>
      </c>
      <c r="AQ580" s="52">
        <f>$BF$14*((AJ580)-$BD$5)/$BD$6+$BF$15*((AK580)-$BD$7)/$BD$8+$BF$16</f>
        <v/>
      </c>
      <c r="AR580" s="51">
        <f>1/(1+EXP(-AQ580))</f>
        <v/>
      </c>
      <c r="AS580" s="52">
        <f>$BG$14*((AJ580)-$BD$5)/$BD$6+$BG$15*((AK580)-$BD$7)/$BD$8+$BG$16</f>
        <v/>
      </c>
      <c r="AT580" s="51">
        <f>1/(1+EXP(-AS580))</f>
        <v/>
      </c>
      <c r="AU580" s="52">
        <f>$BH$14*((AJ580)-$BD$5)/$BD$6+$BH$15*((AK580)-$BD$7)/$BD$8+$BH$16</f>
        <v/>
      </c>
      <c r="AV580" s="51">
        <f>1/(1+EXP(-AU580))</f>
        <v/>
      </c>
      <c r="AW580" s="52">
        <f>$BI$14*((AJ580)-$BD$5)/$BD$6+$BI$15*((AK580)-$BD$7)/$BD$8+$BI$16</f>
        <v/>
      </c>
      <c r="AX580" s="51">
        <f>1/(1+EXP(-AW580))</f>
        <v/>
      </c>
      <c r="AY580" s="52">
        <f>$BJ$14*((AJ580)-$BD$5)/$BD$6+$BJ$15*((AK580)-$BD$7)/$BD$8+$BJ$16</f>
        <v/>
      </c>
      <c r="AZ580" s="51">
        <f>1/(1+EXP(-AY580))</f>
        <v/>
      </c>
      <c r="BA580" s="52">
        <f>$BK$14*((AJ580)-$BD$5)/$BD$6+$BK$15*((AK580)-$BD$7)/$BD$8+$BK$16</f>
        <v/>
      </c>
      <c r="BB580" s="51">
        <f>1/(1+EXP(-BA580))</f>
        <v/>
      </c>
    </row>
    <row r="581" ht="15" customHeight="1" s="35">
      <c r="A581" s="48">
        <f>'4_Seq_Features'!A579</f>
        <v/>
      </c>
      <c r="B581" s="55">
        <f>'4_Seq_Features'!F579</f>
        <v/>
      </c>
      <c r="C581" s="48">
        <f>'4_Seq_Features'!E579</f>
        <v/>
      </c>
      <c r="D581" s="52">
        <f>$U$12*((B581)-$U$5)/$U$6+$U$13</f>
        <v/>
      </c>
      <c r="E581" s="51">
        <f>1/(1+EXP(-D581))</f>
        <v/>
      </c>
      <c r="F581" s="52">
        <f>$V$12*((B581)-$U$5)/$U$6+$V$13</f>
        <v/>
      </c>
      <c r="G581" s="51">
        <f>1/(1+EXP(-F581))</f>
        <v/>
      </c>
      <c r="H581" s="52">
        <f>$W$12*((B581)-$U$5)/$U$6+$W$13</f>
        <v/>
      </c>
      <c r="I581" s="51">
        <f>1/(1+EXP(-H581))</f>
        <v/>
      </c>
      <c r="J581" s="52">
        <f>$X$12*((B581)-$U$5)/$U$6+$X$13</f>
        <v/>
      </c>
      <c r="K581" s="51">
        <f>1/(1+EXP(-J581))</f>
        <v/>
      </c>
      <c r="L581" s="52">
        <f>$Y$12*((B581)-$U$5)/$U$6+$Y$13</f>
        <v/>
      </c>
      <c r="M581" s="51">
        <f>1/(1+EXP(-L581))</f>
        <v/>
      </c>
      <c r="N581" s="52">
        <f>$Z$12*((B581)-$U$5)/$U$6+$Z$13</f>
        <v/>
      </c>
      <c r="O581" s="51">
        <f>1/(1+EXP(-N581))</f>
        <v/>
      </c>
      <c r="P581" s="52">
        <f>$AA$12*((B581)-$U$5)/$U$6+$AA$13</f>
        <v/>
      </c>
      <c r="Q581" s="51">
        <f>1/(1+EXP(-P581))</f>
        <v/>
      </c>
      <c r="R581" s="52">
        <f>$AB$12*((B581)-$U$5)/$U$6+$AB$13</f>
        <v/>
      </c>
      <c r="S581" s="51">
        <f>1/(1+EXP(-R581))</f>
        <v/>
      </c>
      <c r="AI581" s="48">
        <f>'4_Seq_Features'!A579</f>
        <v/>
      </c>
      <c r="AJ581" s="55">
        <f>'4_Seq_Features'!G579</f>
        <v/>
      </c>
      <c r="AK581" s="55">
        <f>'4_Seq_Features'!H579</f>
        <v/>
      </c>
      <c r="AL581" s="48">
        <f>'4_Seq_Features'!E579</f>
        <v/>
      </c>
      <c r="AM581" s="52">
        <f>$BD$14*((AJ581)-$BD$5)/$BD$6+$BD$15*((AK581)-$BD$7)/$BD$8+$BD$16</f>
        <v/>
      </c>
      <c r="AN581" s="51">
        <f>1/(1+EXP(-AM581))</f>
        <v/>
      </c>
      <c r="AO581" s="52">
        <f>$BE$14*((AJ581)-$BD$5)/$BD$6+$BE$15*((AK581)-$BD$7)/$BD$8+$BE$16</f>
        <v/>
      </c>
      <c r="AP581" s="51">
        <f>1/(1+EXP(-AO581))</f>
        <v/>
      </c>
      <c r="AQ581" s="52">
        <f>$BF$14*((AJ581)-$BD$5)/$BD$6+$BF$15*((AK581)-$BD$7)/$BD$8+$BF$16</f>
        <v/>
      </c>
      <c r="AR581" s="51">
        <f>1/(1+EXP(-AQ581))</f>
        <v/>
      </c>
      <c r="AS581" s="52">
        <f>$BG$14*((AJ581)-$BD$5)/$BD$6+$BG$15*((AK581)-$BD$7)/$BD$8+$BG$16</f>
        <v/>
      </c>
      <c r="AT581" s="51">
        <f>1/(1+EXP(-AS581))</f>
        <v/>
      </c>
      <c r="AU581" s="52">
        <f>$BH$14*((AJ581)-$BD$5)/$BD$6+$BH$15*((AK581)-$BD$7)/$BD$8+$BH$16</f>
        <v/>
      </c>
      <c r="AV581" s="51">
        <f>1/(1+EXP(-AU581))</f>
        <v/>
      </c>
      <c r="AW581" s="52">
        <f>$BI$14*((AJ581)-$BD$5)/$BD$6+$BI$15*((AK581)-$BD$7)/$BD$8+$BI$16</f>
        <v/>
      </c>
      <c r="AX581" s="51">
        <f>1/(1+EXP(-AW581))</f>
        <v/>
      </c>
      <c r="AY581" s="52">
        <f>$BJ$14*((AJ581)-$BD$5)/$BD$6+$BJ$15*((AK581)-$BD$7)/$BD$8+$BJ$16</f>
        <v/>
      </c>
      <c r="AZ581" s="51">
        <f>1/(1+EXP(-AY581))</f>
        <v/>
      </c>
      <c r="BA581" s="52">
        <f>$BK$14*((AJ581)-$BD$5)/$BD$6+$BK$15*((AK581)-$BD$7)/$BD$8+$BK$16</f>
        <v/>
      </c>
      <c r="BB581" s="51">
        <f>1/(1+EXP(-BA581))</f>
        <v/>
      </c>
    </row>
    <row r="582" ht="15" customHeight="1" s="35">
      <c r="A582" s="48">
        <f>'4_Seq_Features'!A580</f>
        <v/>
      </c>
      <c r="B582" s="55">
        <f>'4_Seq_Features'!F580</f>
        <v/>
      </c>
      <c r="C582" s="48">
        <f>'4_Seq_Features'!E580</f>
        <v/>
      </c>
      <c r="D582" s="52">
        <f>$U$12*((B582)-$U$5)/$U$6+$U$13</f>
        <v/>
      </c>
      <c r="E582" s="51">
        <f>1/(1+EXP(-D582))</f>
        <v/>
      </c>
      <c r="F582" s="52">
        <f>$V$12*((B582)-$U$5)/$U$6+$V$13</f>
        <v/>
      </c>
      <c r="G582" s="51">
        <f>1/(1+EXP(-F582))</f>
        <v/>
      </c>
      <c r="H582" s="52">
        <f>$W$12*((B582)-$U$5)/$U$6+$W$13</f>
        <v/>
      </c>
      <c r="I582" s="51">
        <f>1/(1+EXP(-H582))</f>
        <v/>
      </c>
      <c r="J582" s="52">
        <f>$X$12*((B582)-$U$5)/$U$6+$X$13</f>
        <v/>
      </c>
      <c r="K582" s="51">
        <f>1/(1+EXP(-J582))</f>
        <v/>
      </c>
      <c r="L582" s="52">
        <f>$Y$12*((B582)-$U$5)/$U$6+$Y$13</f>
        <v/>
      </c>
      <c r="M582" s="51">
        <f>1/(1+EXP(-L582))</f>
        <v/>
      </c>
      <c r="N582" s="52">
        <f>$Z$12*((B582)-$U$5)/$U$6+$Z$13</f>
        <v/>
      </c>
      <c r="O582" s="51">
        <f>1/(1+EXP(-N582))</f>
        <v/>
      </c>
      <c r="P582" s="52">
        <f>$AA$12*((B582)-$U$5)/$U$6+$AA$13</f>
        <v/>
      </c>
      <c r="Q582" s="51">
        <f>1/(1+EXP(-P582))</f>
        <v/>
      </c>
      <c r="R582" s="52">
        <f>$AB$12*((B582)-$U$5)/$U$6+$AB$13</f>
        <v/>
      </c>
      <c r="S582" s="51">
        <f>1/(1+EXP(-R582))</f>
        <v/>
      </c>
      <c r="AI582" s="48">
        <f>'4_Seq_Features'!A580</f>
        <v/>
      </c>
      <c r="AJ582" s="55">
        <f>'4_Seq_Features'!G580</f>
        <v/>
      </c>
      <c r="AK582" s="55">
        <f>'4_Seq_Features'!H580</f>
        <v/>
      </c>
      <c r="AL582" s="48">
        <f>'4_Seq_Features'!E580</f>
        <v/>
      </c>
      <c r="AM582" s="52">
        <f>$BD$14*((AJ582)-$BD$5)/$BD$6+$BD$15*((AK582)-$BD$7)/$BD$8+$BD$16</f>
        <v/>
      </c>
      <c r="AN582" s="51">
        <f>1/(1+EXP(-AM582))</f>
        <v/>
      </c>
      <c r="AO582" s="52">
        <f>$BE$14*((AJ582)-$BD$5)/$BD$6+$BE$15*((AK582)-$BD$7)/$BD$8+$BE$16</f>
        <v/>
      </c>
      <c r="AP582" s="51">
        <f>1/(1+EXP(-AO582))</f>
        <v/>
      </c>
      <c r="AQ582" s="52">
        <f>$BF$14*((AJ582)-$BD$5)/$BD$6+$BF$15*((AK582)-$BD$7)/$BD$8+$BF$16</f>
        <v/>
      </c>
      <c r="AR582" s="51">
        <f>1/(1+EXP(-AQ582))</f>
        <v/>
      </c>
      <c r="AS582" s="52">
        <f>$BG$14*((AJ582)-$BD$5)/$BD$6+$BG$15*((AK582)-$BD$7)/$BD$8+$BG$16</f>
        <v/>
      </c>
      <c r="AT582" s="51">
        <f>1/(1+EXP(-AS582))</f>
        <v/>
      </c>
      <c r="AU582" s="52">
        <f>$BH$14*((AJ582)-$BD$5)/$BD$6+$BH$15*((AK582)-$BD$7)/$BD$8+$BH$16</f>
        <v/>
      </c>
      <c r="AV582" s="51">
        <f>1/(1+EXP(-AU582))</f>
        <v/>
      </c>
      <c r="AW582" s="52">
        <f>$BI$14*((AJ582)-$BD$5)/$BD$6+$BI$15*((AK582)-$BD$7)/$BD$8+$BI$16</f>
        <v/>
      </c>
      <c r="AX582" s="51">
        <f>1/(1+EXP(-AW582))</f>
        <v/>
      </c>
      <c r="AY582" s="52">
        <f>$BJ$14*((AJ582)-$BD$5)/$BD$6+$BJ$15*((AK582)-$BD$7)/$BD$8+$BJ$16</f>
        <v/>
      </c>
      <c r="AZ582" s="51">
        <f>1/(1+EXP(-AY582))</f>
        <v/>
      </c>
      <c r="BA582" s="52">
        <f>$BK$14*((AJ582)-$BD$5)/$BD$6+$BK$15*((AK582)-$BD$7)/$BD$8+$BK$16</f>
        <v/>
      </c>
      <c r="BB582" s="51">
        <f>1/(1+EXP(-BA582))</f>
        <v/>
      </c>
    </row>
    <row r="583" ht="15" customHeight="1" s="35">
      <c r="A583" s="48">
        <f>'4_Seq_Features'!A581</f>
        <v/>
      </c>
      <c r="B583" s="55">
        <f>'4_Seq_Features'!F581</f>
        <v/>
      </c>
      <c r="C583" s="48">
        <f>'4_Seq_Features'!E581</f>
        <v/>
      </c>
      <c r="D583" s="52">
        <f>$U$12*((B583)-$U$5)/$U$6+$U$13</f>
        <v/>
      </c>
      <c r="E583" s="51">
        <f>1/(1+EXP(-D583))</f>
        <v/>
      </c>
      <c r="F583" s="52">
        <f>$V$12*((B583)-$U$5)/$U$6+$V$13</f>
        <v/>
      </c>
      <c r="G583" s="51">
        <f>1/(1+EXP(-F583))</f>
        <v/>
      </c>
      <c r="H583" s="52">
        <f>$W$12*((B583)-$U$5)/$U$6+$W$13</f>
        <v/>
      </c>
      <c r="I583" s="51">
        <f>1/(1+EXP(-H583))</f>
        <v/>
      </c>
      <c r="J583" s="52">
        <f>$X$12*((B583)-$U$5)/$U$6+$X$13</f>
        <v/>
      </c>
      <c r="K583" s="51">
        <f>1/(1+EXP(-J583))</f>
        <v/>
      </c>
      <c r="L583" s="52">
        <f>$Y$12*((B583)-$U$5)/$U$6+$Y$13</f>
        <v/>
      </c>
      <c r="M583" s="51">
        <f>1/(1+EXP(-L583))</f>
        <v/>
      </c>
      <c r="N583" s="52">
        <f>$Z$12*((B583)-$U$5)/$U$6+$Z$13</f>
        <v/>
      </c>
      <c r="O583" s="51">
        <f>1/(1+EXP(-N583))</f>
        <v/>
      </c>
      <c r="P583" s="52">
        <f>$AA$12*((B583)-$U$5)/$U$6+$AA$13</f>
        <v/>
      </c>
      <c r="Q583" s="51">
        <f>1/(1+EXP(-P583))</f>
        <v/>
      </c>
      <c r="R583" s="52">
        <f>$AB$12*((B583)-$U$5)/$U$6+$AB$13</f>
        <v/>
      </c>
      <c r="S583" s="51">
        <f>1/(1+EXP(-R583))</f>
        <v/>
      </c>
      <c r="AI583" s="48">
        <f>'4_Seq_Features'!A581</f>
        <v/>
      </c>
      <c r="AJ583" s="55">
        <f>'4_Seq_Features'!G581</f>
        <v/>
      </c>
      <c r="AK583" s="55">
        <f>'4_Seq_Features'!H581</f>
        <v/>
      </c>
      <c r="AL583" s="48">
        <f>'4_Seq_Features'!E581</f>
        <v/>
      </c>
      <c r="AM583" s="52">
        <f>$BD$14*((AJ583)-$BD$5)/$BD$6+$BD$15*((AK583)-$BD$7)/$BD$8+$BD$16</f>
        <v/>
      </c>
      <c r="AN583" s="51">
        <f>1/(1+EXP(-AM583))</f>
        <v/>
      </c>
      <c r="AO583" s="52">
        <f>$BE$14*((AJ583)-$BD$5)/$BD$6+$BE$15*((AK583)-$BD$7)/$BD$8+$BE$16</f>
        <v/>
      </c>
      <c r="AP583" s="51">
        <f>1/(1+EXP(-AO583))</f>
        <v/>
      </c>
      <c r="AQ583" s="52">
        <f>$BF$14*((AJ583)-$BD$5)/$BD$6+$BF$15*((AK583)-$BD$7)/$BD$8+$BF$16</f>
        <v/>
      </c>
      <c r="AR583" s="51">
        <f>1/(1+EXP(-AQ583))</f>
        <v/>
      </c>
      <c r="AS583" s="52">
        <f>$BG$14*((AJ583)-$BD$5)/$BD$6+$BG$15*((AK583)-$BD$7)/$BD$8+$BG$16</f>
        <v/>
      </c>
      <c r="AT583" s="51">
        <f>1/(1+EXP(-AS583))</f>
        <v/>
      </c>
      <c r="AU583" s="52">
        <f>$BH$14*((AJ583)-$BD$5)/$BD$6+$BH$15*((AK583)-$BD$7)/$BD$8+$BH$16</f>
        <v/>
      </c>
      <c r="AV583" s="51">
        <f>1/(1+EXP(-AU583))</f>
        <v/>
      </c>
      <c r="AW583" s="52">
        <f>$BI$14*((AJ583)-$BD$5)/$BD$6+$BI$15*((AK583)-$BD$7)/$BD$8+$BI$16</f>
        <v/>
      </c>
      <c r="AX583" s="51">
        <f>1/(1+EXP(-AW583))</f>
        <v/>
      </c>
      <c r="AY583" s="52">
        <f>$BJ$14*((AJ583)-$BD$5)/$BD$6+$BJ$15*((AK583)-$BD$7)/$BD$8+$BJ$16</f>
        <v/>
      </c>
      <c r="AZ583" s="51">
        <f>1/(1+EXP(-AY583))</f>
        <v/>
      </c>
      <c r="BA583" s="52">
        <f>$BK$14*((AJ583)-$BD$5)/$BD$6+$BK$15*((AK583)-$BD$7)/$BD$8+$BK$16</f>
        <v/>
      </c>
      <c r="BB583" s="51">
        <f>1/(1+EXP(-BA583))</f>
        <v/>
      </c>
    </row>
    <row r="584" ht="15" customHeight="1" s="35">
      <c r="A584" s="48">
        <f>'4_Seq_Features'!A582</f>
        <v/>
      </c>
      <c r="B584" s="55">
        <f>'4_Seq_Features'!F582</f>
        <v/>
      </c>
      <c r="C584" s="48">
        <f>'4_Seq_Features'!E582</f>
        <v/>
      </c>
      <c r="D584" s="52">
        <f>$U$12*((B584)-$U$5)/$U$6+$U$13</f>
        <v/>
      </c>
      <c r="E584" s="51">
        <f>1/(1+EXP(-D584))</f>
        <v/>
      </c>
      <c r="F584" s="52">
        <f>$V$12*((B584)-$U$5)/$U$6+$V$13</f>
        <v/>
      </c>
      <c r="G584" s="51">
        <f>1/(1+EXP(-F584))</f>
        <v/>
      </c>
      <c r="H584" s="52">
        <f>$W$12*((B584)-$U$5)/$U$6+$W$13</f>
        <v/>
      </c>
      <c r="I584" s="51">
        <f>1/(1+EXP(-H584))</f>
        <v/>
      </c>
      <c r="J584" s="52">
        <f>$X$12*((B584)-$U$5)/$U$6+$X$13</f>
        <v/>
      </c>
      <c r="K584" s="51">
        <f>1/(1+EXP(-J584))</f>
        <v/>
      </c>
      <c r="L584" s="52">
        <f>$Y$12*((B584)-$U$5)/$U$6+$Y$13</f>
        <v/>
      </c>
      <c r="M584" s="51">
        <f>1/(1+EXP(-L584))</f>
        <v/>
      </c>
      <c r="N584" s="52">
        <f>$Z$12*((B584)-$U$5)/$U$6+$Z$13</f>
        <v/>
      </c>
      <c r="O584" s="51">
        <f>1/(1+EXP(-N584))</f>
        <v/>
      </c>
      <c r="P584" s="52">
        <f>$AA$12*((B584)-$U$5)/$U$6+$AA$13</f>
        <v/>
      </c>
      <c r="Q584" s="51">
        <f>1/(1+EXP(-P584))</f>
        <v/>
      </c>
      <c r="R584" s="52">
        <f>$AB$12*((B584)-$U$5)/$U$6+$AB$13</f>
        <v/>
      </c>
      <c r="S584" s="51">
        <f>1/(1+EXP(-R584))</f>
        <v/>
      </c>
      <c r="AI584" s="48">
        <f>'4_Seq_Features'!A582</f>
        <v/>
      </c>
      <c r="AJ584" s="55">
        <f>'4_Seq_Features'!G582</f>
        <v/>
      </c>
      <c r="AK584" s="55">
        <f>'4_Seq_Features'!H582</f>
        <v/>
      </c>
      <c r="AL584" s="48">
        <f>'4_Seq_Features'!E582</f>
        <v/>
      </c>
      <c r="AM584" s="52">
        <f>$BD$14*((AJ584)-$BD$5)/$BD$6+$BD$15*((AK584)-$BD$7)/$BD$8+$BD$16</f>
        <v/>
      </c>
      <c r="AN584" s="51">
        <f>1/(1+EXP(-AM584))</f>
        <v/>
      </c>
      <c r="AO584" s="52">
        <f>$BE$14*((AJ584)-$BD$5)/$BD$6+$BE$15*((AK584)-$BD$7)/$BD$8+$BE$16</f>
        <v/>
      </c>
      <c r="AP584" s="51">
        <f>1/(1+EXP(-AO584))</f>
        <v/>
      </c>
      <c r="AQ584" s="52">
        <f>$BF$14*((AJ584)-$BD$5)/$BD$6+$BF$15*((AK584)-$BD$7)/$BD$8+$BF$16</f>
        <v/>
      </c>
      <c r="AR584" s="51">
        <f>1/(1+EXP(-AQ584))</f>
        <v/>
      </c>
      <c r="AS584" s="52">
        <f>$BG$14*((AJ584)-$BD$5)/$BD$6+$BG$15*((AK584)-$BD$7)/$BD$8+$BG$16</f>
        <v/>
      </c>
      <c r="AT584" s="51">
        <f>1/(1+EXP(-AS584))</f>
        <v/>
      </c>
      <c r="AU584" s="52">
        <f>$BH$14*((AJ584)-$BD$5)/$BD$6+$BH$15*((AK584)-$BD$7)/$BD$8+$BH$16</f>
        <v/>
      </c>
      <c r="AV584" s="51">
        <f>1/(1+EXP(-AU584))</f>
        <v/>
      </c>
      <c r="AW584" s="52">
        <f>$BI$14*((AJ584)-$BD$5)/$BD$6+$BI$15*((AK584)-$BD$7)/$BD$8+$BI$16</f>
        <v/>
      </c>
      <c r="AX584" s="51">
        <f>1/(1+EXP(-AW584))</f>
        <v/>
      </c>
      <c r="AY584" s="52">
        <f>$BJ$14*((AJ584)-$BD$5)/$BD$6+$BJ$15*((AK584)-$BD$7)/$BD$8+$BJ$16</f>
        <v/>
      </c>
      <c r="AZ584" s="51">
        <f>1/(1+EXP(-AY584))</f>
        <v/>
      </c>
      <c r="BA584" s="52">
        <f>$BK$14*((AJ584)-$BD$5)/$BD$6+$BK$15*((AK584)-$BD$7)/$BD$8+$BK$16</f>
        <v/>
      </c>
      <c r="BB584" s="51">
        <f>1/(1+EXP(-BA584))</f>
        <v/>
      </c>
    </row>
    <row r="585" ht="15" customHeight="1" s="35">
      <c r="A585" s="48">
        <f>'4_Seq_Features'!A583</f>
        <v/>
      </c>
      <c r="B585" s="55">
        <f>'4_Seq_Features'!F583</f>
        <v/>
      </c>
      <c r="C585" s="48">
        <f>'4_Seq_Features'!E583</f>
        <v/>
      </c>
      <c r="D585" s="52">
        <f>$U$12*((B585)-$U$5)/$U$6+$U$13</f>
        <v/>
      </c>
      <c r="E585" s="51">
        <f>1/(1+EXP(-D585))</f>
        <v/>
      </c>
      <c r="F585" s="52">
        <f>$V$12*((B585)-$U$5)/$U$6+$V$13</f>
        <v/>
      </c>
      <c r="G585" s="51">
        <f>1/(1+EXP(-F585))</f>
        <v/>
      </c>
      <c r="H585" s="52">
        <f>$W$12*((B585)-$U$5)/$U$6+$W$13</f>
        <v/>
      </c>
      <c r="I585" s="51">
        <f>1/(1+EXP(-H585))</f>
        <v/>
      </c>
      <c r="J585" s="52">
        <f>$X$12*((B585)-$U$5)/$U$6+$X$13</f>
        <v/>
      </c>
      <c r="K585" s="51">
        <f>1/(1+EXP(-J585))</f>
        <v/>
      </c>
      <c r="L585" s="52">
        <f>$Y$12*((B585)-$U$5)/$U$6+$Y$13</f>
        <v/>
      </c>
      <c r="M585" s="51">
        <f>1/(1+EXP(-L585))</f>
        <v/>
      </c>
      <c r="N585" s="52">
        <f>$Z$12*((B585)-$U$5)/$U$6+$Z$13</f>
        <v/>
      </c>
      <c r="O585" s="51">
        <f>1/(1+EXP(-N585))</f>
        <v/>
      </c>
      <c r="P585" s="52">
        <f>$AA$12*((B585)-$U$5)/$U$6+$AA$13</f>
        <v/>
      </c>
      <c r="Q585" s="51">
        <f>1/(1+EXP(-P585))</f>
        <v/>
      </c>
      <c r="R585" s="52">
        <f>$AB$12*((B585)-$U$5)/$U$6+$AB$13</f>
        <v/>
      </c>
      <c r="S585" s="51">
        <f>1/(1+EXP(-R585))</f>
        <v/>
      </c>
      <c r="AI585" s="48">
        <f>'4_Seq_Features'!A583</f>
        <v/>
      </c>
      <c r="AJ585" s="55">
        <f>'4_Seq_Features'!G583</f>
        <v/>
      </c>
      <c r="AK585" s="55">
        <f>'4_Seq_Features'!H583</f>
        <v/>
      </c>
      <c r="AL585" s="48">
        <f>'4_Seq_Features'!E583</f>
        <v/>
      </c>
      <c r="AM585" s="52">
        <f>$BD$14*((AJ585)-$BD$5)/$BD$6+$BD$15*((AK585)-$BD$7)/$BD$8+$BD$16</f>
        <v/>
      </c>
      <c r="AN585" s="51">
        <f>1/(1+EXP(-AM585))</f>
        <v/>
      </c>
      <c r="AO585" s="52">
        <f>$BE$14*((AJ585)-$BD$5)/$BD$6+$BE$15*((AK585)-$BD$7)/$BD$8+$BE$16</f>
        <v/>
      </c>
      <c r="AP585" s="51">
        <f>1/(1+EXP(-AO585))</f>
        <v/>
      </c>
      <c r="AQ585" s="52">
        <f>$BF$14*((AJ585)-$BD$5)/$BD$6+$BF$15*((AK585)-$BD$7)/$BD$8+$BF$16</f>
        <v/>
      </c>
      <c r="AR585" s="51">
        <f>1/(1+EXP(-AQ585))</f>
        <v/>
      </c>
      <c r="AS585" s="52">
        <f>$BG$14*((AJ585)-$BD$5)/$BD$6+$BG$15*((AK585)-$BD$7)/$BD$8+$BG$16</f>
        <v/>
      </c>
      <c r="AT585" s="51">
        <f>1/(1+EXP(-AS585))</f>
        <v/>
      </c>
      <c r="AU585" s="52">
        <f>$BH$14*((AJ585)-$BD$5)/$BD$6+$BH$15*((AK585)-$BD$7)/$BD$8+$BH$16</f>
        <v/>
      </c>
      <c r="AV585" s="51">
        <f>1/(1+EXP(-AU585))</f>
        <v/>
      </c>
      <c r="AW585" s="52">
        <f>$BI$14*((AJ585)-$BD$5)/$BD$6+$BI$15*((AK585)-$BD$7)/$BD$8+$BI$16</f>
        <v/>
      </c>
      <c r="AX585" s="51">
        <f>1/(1+EXP(-AW585))</f>
        <v/>
      </c>
      <c r="AY585" s="52">
        <f>$BJ$14*((AJ585)-$BD$5)/$BD$6+$BJ$15*((AK585)-$BD$7)/$BD$8+$BJ$16</f>
        <v/>
      </c>
      <c r="AZ585" s="51">
        <f>1/(1+EXP(-AY585))</f>
        <v/>
      </c>
      <c r="BA585" s="52">
        <f>$BK$14*((AJ585)-$BD$5)/$BD$6+$BK$15*((AK585)-$BD$7)/$BD$8+$BK$16</f>
        <v/>
      </c>
      <c r="BB585" s="51">
        <f>1/(1+EXP(-BA585))</f>
        <v/>
      </c>
    </row>
    <row r="586" ht="15" customHeight="1" s="35">
      <c r="A586" s="48">
        <f>'4_Seq_Features'!A584</f>
        <v/>
      </c>
      <c r="B586" s="55">
        <f>'4_Seq_Features'!F584</f>
        <v/>
      </c>
      <c r="C586" s="48">
        <f>'4_Seq_Features'!E584</f>
        <v/>
      </c>
      <c r="D586" s="52">
        <f>$U$12*((B586)-$U$5)/$U$6+$U$13</f>
        <v/>
      </c>
      <c r="E586" s="51">
        <f>1/(1+EXP(-D586))</f>
        <v/>
      </c>
      <c r="F586" s="52">
        <f>$V$12*((B586)-$U$5)/$U$6+$V$13</f>
        <v/>
      </c>
      <c r="G586" s="51">
        <f>1/(1+EXP(-F586))</f>
        <v/>
      </c>
      <c r="H586" s="52">
        <f>$W$12*((B586)-$U$5)/$U$6+$W$13</f>
        <v/>
      </c>
      <c r="I586" s="51">
        <f>1/(1+EXP(-H586))</f>
        <v/>
      </c>
      <c r="J586" s="52">
        <f>$X$12*((B586)-$U$5)/$U$6+$X$13</f>
        <v/>
      </c>
      <c r="K586" s="51">
        <f>1/(1+EXP(-J586))</f>
        <v/>
      </c>
      <c r="L586" s="52">
        <f>$Y$12*((B586)-$U$5)/$U$6+$Y$13</f>
        <v/>
      </c>
      <c r="M586" s="51">
        <f>1/(1+EXP(-L586))</f>
        <v/>
      </c>
      <c r="N586" s="52">
        <f>$Z$12*((B586)-$U$5)/$U$6+$Z$13</f>
        <v/>
      </c>
      <c r="O586" s="51">
        <f>1/(1+EXP(-N586))</f>
        <v/>
      </c>
      <c r="P586" s="52">
        <f>$AA$12*((B586)-$U$5)/$U$6+$AA$13</f>
        <v/>
      </c>
      <c r="Q586" s="51">
        <f>1/(1+EXP(-P586))</f>
        <v/>
      </c>
      <c r="R586" s="52">
        <f>$AB$12*((B586)-$U$5)/$U$6+$AB$13</f>
        <v/>
      </c>
      <c r="S586" s="51">
        <f>1/(1+EXP(-R586))</f>
        <v/>
      </c>
      <c r="AI586" s="48">
        <f>'4_Seq_Features'!A584</f>
        <v/>
      </c>
      <c r="AJ586" s="55">
        <f>'4_Seq_Features'!G584</f>
        <v/>
      </c>
      <c r="AK586" s="55">
        <f>'4_Seq_Features'!H584</f>
        <v/>
      </c>
      <c r="AL586" s="48">
        <f>'4_Seq_Features'!E584</f>
        <v/>
      </c>
      <c r="AM586" s="52">
        <f>$BD$14*((AJ586)-$BD$5)/$BD$6+$BD$15*((AK586)-$BD$7)/$BD$8+$BD$16</f>
        <v/>
      </c>
      <c r="AN586" s="51">
        <f>1/(1+EXP(-AM586))</f>
        <v/>
      </c>
      <c r="AO586" s="52">
        <f>$BE$14*((AJ586)-$BD$5)/$BD$6+$BE$15*((AK586)-$BD$7)/$BD$8+$BE$16</f>
        <v/>
      </c>
      <c r="AP586" s="51">
        <f>1/(1+EXP(-AO586))</f>
        <v/>
      </c>
      <c r="AQ586" s="52">
        <f>$BF$14*((AJ586)-$BD$5)/$BD$6+$BF$15*((AK586)-$BD$7)/$BD$8+$BF$16</f>
        <v/>
      </c>
      <c r="AR586" s="51">
        <f>1/(1+EXP(-AQ586))</f>
        <v/>
      </c>
      <c r="AS586" s="52">
        <f>$BG$14*((AJ586)-$BD$5)/$BD$6+$BG$15*((AK586)-$BD$7)/$BD$8+$BG$16</f>
        <v/>
      </c>
      <c r="AT586" s="51">
        <f>1/(1+EXP(-AS586))</f>
        <v/>
      </c>
      <c r="AU586" s="52">
        <f>$BH$14*((AJ586)-$BD$5)/$BD$6+$BH$15*((AK586)-$BD$7)/$BD$8+$BH$16</f>
        <v/>
      </c>
      <c r="AV586" s="51">
        <f>1/(1+EXP(-AU586))</f>
        <v/>
      </c>
      <c r="AW586" s="52">
        <f>$BI$14*((AJ586)-$BD$5)/$BD$6+$BI$15*((AK586)-$BD$7)/$BD$8+$BI$16</f>
        <v/>
      </c>
      <c r="AX586" s="51">
        <f>1/(1+EXP(-AW586))</f>
        <v/>
      </c>
      <c r="AY586" s="52">
        <f>$BJ$14*((AJ586)-$BD$5)/$BD$6+$BJ$15*((AK586)-$BD$7)/$BD$8+$BJ$16</f>
        <v/>
      </c>
      <c r="AZ586" s="51">
        <f>1/(1+EXP(-AY586))</f>
        <v/>
      </c>
      <c r="BA586" s="52">
        <f>$BK$14*((AJ586)-$BD$5)/$BD$6+$BK$15*((AK586)-$BD$7)/$BD$8+$BK$16</f>
        <v/>
      </c>
      <c r="BB586" s="51">
        <f>1/(1+EXP(-BA586))</f>
        <v/>
      </c>
    </row>
    <row r="587" ht="15" customHeight="1" s="35">
      <c r="A587" s="48">
        <f>'4_Seq_Features'!A585</f>
        <v/>
      </c>
      <c r="B587" s="55">
        <f>'4_Seq_Features'!F585</f>
        <v/>
      </c>
      <c r="C587" s="48">
        <f>'4_Seq_Features'!E585</f>
        <v/>
      </c>
      <c r="D587" s="52">
        <f>$U$12*((B587)-$U$5)/$U$6+$U$13</f>
        <v/>
      </c>
      <c r="E587" s="51">
        <f>1/(1+EXP(-D587))</f>
        <v/>
      </c>
      <c r="F587" s="52">
        <f>$V$12*((B587)-$U$5)/$U$6+$V$13</f>
        <v/>
      </c>
      <c r="G587" s="51">
        <f>1/(1+EXP(-F587))</f>
        <v/>
      </c>
      <c r="H587" s="52">
        <f>$W$12*((B587)-$U$5)/$U$6+$W$13</f>
        <v/>
      </c>
      <c r="I587" s="51">
        <f>1/(1+EXP(-H587))</f>
        <v/>
      </c>
      <c r="J587" s="52">
        <f>$X$12*((B587)-$U$5)/$U$6+$X$13</f>
        <v/>
      </c>
      <c r="K587" s="51">
        <f>1/(1+EXP(-J587))</f>
        <v/>
      </c>
      <c r="L587" s="52">
        <f>$Y$12*((B587)-$U$5)/$U$6+$Y$13</f>
        <v/>
      </c>
      <c r="M587" s="51">
        <f>1/(1+EXP(-L587))</f>
        <v/>
      </c>
      <c r="N587" s="52">
        <f>$Z$12*((B587)-$U$5)/$U$6+$Z$13</f>
        <v/>
      </c>
      <c r="O587" s="51">
        <f>1/(1+EXP(-N587))</f>
        <v/>
      </c>
      <c r="P587" s="52">
        <f>$AA$12*((B587)-$U$5)/$U$6+$AA$13</f>
        <v/>
      </c>
      <c r="Q587" s="51">
        <f>1/(1+EXP(-P587))</f>
        <v/>
      </c>
      <c r="R587" s="52">
        <f>$AB$12*((B587)-$U$5)/$U$6+$AB$13</f>
        <v/>
      </c>
      <c r="S587" s="51">
        <f>1/(1+EXP(-R587))</f>
        <v/>
      </c>
      <c r="AI587" s="48">
        <f>'4_Seq_Features'!A585</f>
        <v/>
      </c>
      <c r="AJ587" s="55">
        <f>'4_Seq_Features'!G585</f>
        <v/>
      </c>
      <c r="AK587" s="55">
        <f>'4_Seq_Features'!H585</f>
        <v/>
      </c>
      <c r="AL587" s="48">
        <f>'4_Seq_Features'!E585</f>
        <v/>
      </c>
      <c r="AM587" s="52">
        <f>$BD$14*((AJ587)-$BD$5)/$BD$6+$BD$15*((AK587)-$BD$7)/$BD$8+$BD$16</f>
        <v/>
      </c>
      <c r="AN587" s="51">
        <f>1/(1+EXP(-AM587))</f>
        <v/>
      </c>
      <c r="AO587" s="52">
        <f>$BE$14*((AJ587)-$BD$5)/$BD$6+$BE$15*((AK587)-$BD$7)/$BD$8+$BE$16</f>
        <v/>
      </c>
      <c r="AP587" s="51">
        <f>1/(1+EXP(-AO587))</f>
        <v/>
      </c>
      <c r="AQ587" s="52">
        <f>$BF$14*((AJ587)-$BD$5)/$BD$6+$BF$15*((AK587)-$BD$7)/$BD$8+$BF$16</f>
        <v/>
      </c>
      <c r="AR587" s="51">
        <f>1/(1+EXP(-AQ587))</f>
        <v/>
      </c>
      <c r="AS587" s="52">
        <f>$BG$14*((AJ587)-$BD$5)/$BD$6+$BG$15*((AK587)-$BD$7)/$BD$8+$BG$16</f>
        <v/>
      </c>
      <c r="AT587" s="51">
        <f>1/(1+EXP(-AS587))</f>
        <v/>
      </c>
      <c r="AU587" s="52">
        <f>$BH$14*((AJ587)-$BD$5)/$BD$6+$BH$15*((AK587)-$BD$7)/$BD$8+$BH$16</f>
        <v/>
      </c>
      <c r="AV587" s="51">
        <f>1/(1+EXP(-AU587))</f>
        <v/>
      </c>
      <c r="AW587" s="52">
        <f>$BI$14*((AJ587)-$BD$5)/$BD$6+$BI$15*((AK587)-$BD$7)/$BD$8+$BI$16</f>
        <v/>
      </c>
      <c r="AX587" s="51">
        <f>1/(1+EXP(-AW587))</f>
        <v/>
      </c>
      <c r="AY587" s="52">
        <f>$BJ$14*((AJ587)-$BD$5)/$BD$6+$BJ$15*((AK587)-$BD$7)/$BD$8+$BJ$16</f>
        <v/>
      </c>
      <c r="AZ587" s="51">
        <f>1/(1+EXP(-AY587))</f>
        <v/>
      </c>
      <c r="BA587" s="52">
        <f>$BK$14*((AJ587)-$BD$5)/$BD$6+$BK$15*((AK587)-$BD$7)/$BD$8+$BK$16</f>
        <v/>
      </c>
      <c r="BB587" s="51">
        <f>1/(1+EXP(-BA587))</f>
        <v/>
      </c>
    </row>
    <row r="588" ht="15" customHeight="1" s="35">
      <c r="A588" s="48">
        <f>'4_Seq_Features'!A586</f>
        <v/>
      </c>
      <c r="B588" s="55">
        <f>'4_Seq_Features'!F586</f>
        <v/>
      </c>
      <c r="C588" s="48">
        <f>'4_Seq_Features'!E586</f>
        <v/>
      </c>
      <c r="D588" s="52">
        <f>$U$12*((B588)-$U$5)/$U$6+$U$13</f>
        <v/>
      </c>
      <c r="E588" s="51">
        <f>1/(1+EXP(-D588))</f>
        <v/>
      </c>
      <c r="F588" s="52">
        <f>$V$12*((B588)-$U$5)/$U$6+$V$13</f>
        <v/>
      </c>
      <c r="G588" s="51">
        <f>1/(1+EXP(-F588))</f>
        <v/>
      </c>
      <c r="H588" s="52">
        <f>$W$12*((B588)-$U$5)/$U$6+$W$13</f>
        <v/>
      </c>
      <c r="I588" s="51">
        <f>1/(1+EXP(-H588))</f>
        <v/>
      </c>
      <c r="J588" s="52">
        <f>$X$12*((B588)-$U$5)/$U$6+$X$13</f>
        <v/>
      </c>
      <c r="K588" s="51">
        <f>1/(1+EXP(-J588))</f>
        <v/>
      </c>
      <c r="L588" s="52">
        <f>$Y$12*((B588)-$U$5)/$U$6+$Y$13</f>
        <v/>
      </c>
      <c r="M588" s="51">
        <f>1/(1+EXP(-L588))</f>
        <v/>
      </c>
      <c r="N588" s="52">
        <f>$Z$12*((B588)-$U$5)/$U$6+$Z$13</f>
        <v/>
      </c>
      <c r="O588" s="51">
        <f>1/(1+EXP(-N588))</f>
        <v/>
      </c>
      <c r="P588" s="52">
        <f>$AA$12*((B588)-$U$5)/$U$6+$AA$13</f>
        <v/>
      </c>
      <c r="Q588" s="51">
        <f>1/(1+EXP(-P588))</f>
        <v/>
      </c>
      <c r="R588" s="52">
        <f>$AB$12*((B588)-$U$5)/$U$6+$AB$13</f>
        <v/>
      </c>
      <c r="S588" s="51">
        <f>1/(1+EXP(-R588))</f>
        <v/>
      </c>
      <c r="AI588" s="48">
        <f>'4_Seq_Features'!A586</f>
        <v/>
      </c>
      <c r="AJ588" s="55">
        <f>'4_Seq_Features'!G586</f>
        <v/>
      </c>
      <c r="AK588" s="55">
        <f>'4_Seq_Features'!H586</f>
        <v/>
      </c>
      <c r="AL588" s="48">
        <f>'4_Seq_Features'!E586</f>
        <v/>
      </c>
      <c r="AM588" s="52">
        <f>$BD$14*((AJ588)-$BD$5)/$BD$6+$BD$15*((AK588)-$BD$7)/$BD$8+$BD$16</f>
        <v/>
      </c>
      <c r="AN588" s="51">
        <f>1/(1+EXP(-AM588))</f>
        <v/>
      </c>
      <c r="AO588" s="52">
        <f>$BE$14*((AJ588)-$BD$5)/$BD$6+$BE$15*((AK588)-$BD$7)/$BD$8+$BE$16</f>
        <v/>
      </c>
      <c r="AP588" s="51">
        <f>1/(1+EXP(-AO588))</f>
        <v/>
      </c>
      <c r="AQ588" s="52">
        <f>$BF$14*((AJ588)-$BD$5)/$BD$6+$BF$15*((AK588)-$BD$7)/$BD$8+$BF$16</f>
        <v/>
      </c>
      <c r="AR588" s="51">
        <f>1/(1+EXP(-AQ588))</f>
        <v/>
      </c>
      <c r="AS588" s="52">
        <f>$BG$14*((AJ588)-$BD$5)/$BD$6+$BG$15*((AK588)-$BD$7)/$BD$8+$BG$16</f>
        <v/>
      </c>
      <c r="AT588" s="51">
        <f>1/(1+EXP(-AS588))</f>
        <v/>
      </c>
      <c r="AU588" s="52">
        <f>$BH$14*((AJ588)-$BD$5)/$BD$6+$BH$15*((AK588)-$BD$7)/$BD$8+$BH$16</f>
        <v/>
      </c>
      <c r="AV588" s="51">
        <f>1/(1+EXP(-AU588))</f>
        <v/>
      </c>
      <c r="AW588" s="52">
        <f>$BI$14*((AJ588)-$BD$5)/$BD$6+$BI$15*((AK588)-$BD$7)/$BD$8+$BI$16</f>
        <v/>
      </c>
      <c r="AX588" s="51">
        <f>1/(1+EXP(-AW588))</f>
        <v/>
      </c>
      <c r="AY588" s="52">
        <f>$BJ$14*((AJ588)-$BD$5)/$BD$6+$BJ$15*((AK588)-$BD$7)/$BD$8+$BJ$16</f>
        <v/>
      </c>
      <c r="AZ588" s="51">
        <f>1/(1+EXP(-AY588))</f>
        <v/>
      </c>
      <c r="BA588" s="52">
        <f>$BK$14*((AJ588)-$BD$5)/$BD$6+$BK$15*((AK588)-$BD$7)/$BD$8+$BK$16</f>
        <v/>
      </c>
      <c r="BB588" s="51">
        <f>1/(1+EXP(-BA588))</f>
        <v/>
      </c>
    </row>
    <row r="589" ht="15" customHeight="1" s="35">
      <c r="A589" s="48">
        <f>'4_Seq_Features'!A587</f>
        <v/>
      </c>
      <c r="B589" s="55">
        <f>'4_Seq_Features'!F587</f>
        <v/>
      </c>
      <c r="C589" s="48">
        <f>'4_Seq_Features'!E587</f>
        <v/>
      </c>
      <c r="D589" s="52">
        <f>$U$12*((B589)-$U$5)/$U$6+$U$13</f>
        <v/>
      </c>
      <c r="E589" s="51">
        <f>1/(1+EXP(-D589))</f>
        <v/>
      </c>
      <c r="F589" s="52">
        <f>$V$12*((B589)-$U$5)/$U$6+$V$13</f>
        <v/>
      </c>
      <c r="G589" s="51">
        <f>1/(1+EXP(-F589))</f>
        <v/>
      </c>
      <c r="H589" s="52">
        <f>$W$12*((B589)-$U$5)/$U$6+$W$13</f>
        <v/>
      </c>
      <c r="I589" s="51">
        <f>1/(1+EXP(-H589))</f>
        <v/>
      </c>
      <c r="J589" s="52">
        <f>$X$12*((B589)-$U$5)/$U$6+$X$13</f>
        <v/>
      </c>
      <c r="K589" s="51">
        <f>1/(1+EXP(-J589))</f>
        <v/>
      </c>
      <c r="L589" s="52">
        <f>$Y$12*((B589)-$U$5)/$U$6+$Y$13</f>
        <v/>
      </c>
      <c r="M589" s="51">
        <f>1/(1+EXP(-L589))</f>
        <v/>
      </c>
      <c r="N589" s="52">
        <f>$Z$12*((B589)-$U$5)/$U$6+$Z$13</f>
        <v/>
      </c>
      <c r="O589" s="51">
        <f>1/(1+EXP(-N589))</f>
        <v/>
      </c>
      <c r="P589" s="52">
        <f>$AA$12*((B589)-$U$5)/$U$6+$AA$13</f>
        <v/>
      </c>
      <c r="Q589" s="51">
        <f>1/(1+EXP(-P589))</f>
        <v/>
      </c>
      <c r="R589" s="52">
        <f>$AB$12*((B589)-$U$5)/$U$6+$AB$13</f>
        <v/>
      </c>
      <c r="S589" s="51">
        <f>1/(1+EXP(-R589))</f>
        <v/>
      </c>
      <c r="AI589" s="48">
        <f>'4_Seq_Features'!A587</f>
        <v/>
      </c>
      <c r="AJ589" s="55">
        <f>'4_Seq_Features'!G587</f>
        <v/>
      </c>
      <c r="AK589" s="55">
        <f>'4_Seq_Features'!H587</f>
        <v/>
      </c>
      <c r="AL589" s="48">
        <f>'4_Seq_Features'!E587</f>
        <v/>
      </c>
      <c r="AM589" s="52">
        <f>$BD$14*((AJ589)-$BD$5)/$BD$6+$BD$15*((AK589)-$BD$7)/$BD$8+$BD$16</f>
        <v/>
      </c>
      <c r="AN589" s="51">
        <f>1/(1+EXP(-AM589))</f>
        <v/>
      </c>
      <c r="AO589" s="52">
        <f>$BE$14*((AJ589)-$BD$5)/$BD$6+$BE$15*((AK589)-$BD$7)/$BD$8+$BE$16</f>
        <v/>
      </c>
      <c r="AP589" s="51">
        <f>1/(1+EXP(-AO589))</f>
        <v/>
      </c>
      <c r="AQ589" s="52">
        <f>$BF$14*((AJ589)-$BD$5)/$BD$6+$BF$15*((AK589)-$BD$7)/$BD$8+$BF$16</f>
        <v/>
      </c>
      <c r="AR589" s="51">
        <f>1/(1+EXP(-AQ589))</f>
        <v/>
      </c>
      <c r="AS589" s="52">
        <f>$BG$14*((AJ589)-$BD$5)/$BD$6+$BG$15*((AK589)-$BD$7)/$BD$8+$BG$16</f>
        <v/>
      </c>
      <c r="AT589" s="51">
        <f>1/(1+EXP(-AS589))</f>
        <v/>
      </c>
      <c r="AU589" s="52">
        <f>$BH$14*((AJ589)-$BD$5)/$BD$6+$BH$15*((AK589)-$BD$7)/$BD$8+$BH$16</f>
        <v/>
      </c>
      <c r="AV589" s="51">
        <f>1/(1+EXP(-AU589))</f>
        <v/>
      </c>
      <c r="AW589" s="52">
        <f>$BI$14*((AJ589)-$BD$5)/$BD$6+$BI$15*((AK589)-$BD$7)/$BD$8+$BI$16</f>
        <v/>
      </c>
      <c r="AX589" s="51">
        <f>1/(1+EXP(-AW589))</f>
        <v/>
      </c>
      <c r="AY589" s="52">
        <f>$BJ$14*((AJ589)-$BD$5)/$BD$6+$BJ$15*((AK589)-$BD$7)/$BD$8+$BJ$16</f>
        <v/>
      </c>
      <c r="AZ589" s="51">
        <f>1/(1+EXP(-AY589))</f>
        <v/>
      </c>
      <c r="BA589" s="52">
        <f>$BK$14*((AJ589)-$BD$5)/$BD$6+$BK$15*((AK589)-$BD$7)/$BD$8+$BK$16</f>
        <v/>
      </c>
      <c r="BB589" s="51">
        <f>1/(1+EXP(-BA589))</f>
        <v/>
      </c>
    </row>
    <row r="590" ht="15" customHeight="1" s="35">
      <c r="A590" s="48">
        <f>'4_Seq_Features'!A588</f>
        <v/>
      </c>
      <c r="B590" s="55">
        <f>'4_Seq_Features'!F588</f>
        <v/>
      </c>
      <c r="C590" s="48">
        <f>'4_Seq_Features'!E588</f>
        <v/>
      </c>
      <c r="D590" s="52">
        <f>$U$12*((B590)-$U$5)/$U$6+$U$13</f>
        <v/>
      </c>
      <c r="E590" s="51">
        <f>1/(1+EXP(-D590))</f>
        <v/>
      </c>
      <c r="F590" s="52">
        <f>$V$12*((B590)-$U$5)/$U$6+$V$13</f>
        <v/>
      </c>
      <c r="G590" s="51">
        <f>1/(1+EXP(-F590))</f>
        <v/>
      </c>
      <c r="H590" s="52">
        <f>$W$12*((B590)-$U$5)/$U$6+$W$13</f>
        <v/>
      </c>
      <c r="I590" s="51">
        <f>1/(1+EXP(-H590))</f>
        <v/>
      </c>
      <c r="J590" s="52">
        <f>$X$12*((B590)-$U$5)/$U$6+$X$13</f>
        <v/>
      </c>
      <c r="K590" s="51">
        <f>1/(1+EXP(-J590))</f>
        <v/>
      </c>
      <c r="L590" s="52">
        <f>$Y$12*((B590)-$U$5)/$U$6+$Y$13</f>
        <v/>
      </c>
      <c r="M590" s="51">
        <f>1/(1+EXP(-L590))</f>
        <v/>
      </c>
      <c r="N590" s="52">
        <f>$Z$12*((B590)-$U$5)/$U$6+$Z$13</f>
        <v/>
      </c>
      <c r="O590" s="51">
        <f>1/(1+EXP(-N590))</f>
        <v/>
      </c>
      <c r="P590" s="52">
        <f>$AA$12*((B590)-$U$5)/$U$6+$AA$13</f>
        <v/>
      </c>
      <c r="Q590" s="51">
        <f>1/(1+EXP(-P590))</f>
        <v/>
      </c>
      <c r="R590" s="52">
        <f>$AB$12*((B590)-$U$5)/$U$6+$AB$13</f>
        <v/>
      </c>
      <c r="S590" s="51">
        <f>1/(1+EXP(-R590))</f>
        <v/>
      </c>
      <c r="AI590" s="48">
        <f>'4_Seq_Features'!A588</f>
        <v/>
      </c>
      <c r="AJ590" s="55">
        <f>'4_Seq_Features'!G588</f>
        <v/>
      </c>
      <c r="AK590" s="55">
        <f>'4_Seq_Features'!H588</f>
        <v/>
      </c>
      <c r="AL590" s="48">
        <f>'4_Seq_Features'!E588</f>
        <v/>
      </c>
      <c r="AM590" s="52">
        <f>$BD$14*((AJ590)-$BD$5)/$BD$6+$BD$15*((AK590)-$BD$7)/$BD$8+$BD$16</f>
        <v/>
      </c>
      <c r="AN590" s="51">
        <f>1/(1+EXP(-AM590))</f>
        <v/>
      </c>
      <c r="AO590" s="52">
        <f>$BE$14*((AJ590)-$BD$5)/$BD$6+$BE$15*((AK590)-$BD$7)/$BD$8+$BE$16</f>
        <v/>
      </c>
      <c r="AP590" s="51">
        <f>1/(1+EXP(-AO590))</f>
        <v/>
      </c>
      <c r="AQ590" s="52">
        <f>$BF$14*((AJ590)-$BD$5)/$BD$6+$BF$15*((AK590)-$BD$7)/$BD$8+$BF$16</f>
        <v/>
      </c>
      <c r="AR590" s="51">
        <f>1/(1+EXP(-AQ590))</f>
        <v/>
      </c>
      <c r="AS590" s="52">
        <f>$BG$14*((AJ590)-$BD$5)/$BD$6+$BG$15*((AK590)-$BD$7)/$BD$8+$BG$16</f>
        <v/>
      </c>
      <c r="AT590" s="51">
        <f>1/(1+EXP(-AS590))</f>
        <v/>
      </c>
      <c r="AU590" s="52">
        <f>$BH$14*((AJ590)-$BD$5)/$BD$6+$BH$15*((AK590)-$BD$7)/$BD$8+$BH$16</f>
        <v/>
      </c>
      <c r="AV590" s="51">
        <f>1/(1+EXP(-AU590))</f>
        <v/>
      </c>
      <c r="AW590" s="52">
        <f>$BI$14*((AJ590)-$BD$5)/$BD$6+$BI$15*((AK590)-$BD$7)/$BD$8+$BI$16</f>
        <v/>
      </c>
      <c r="AX590" s="51">
        <f>1/(1+EXP(-AW590))</f>
        <v/>
      </c>
      <c r="AY590" s="52">
        <f>$BJ$14*((AJ590)-$BD$5)/$BD$6+$BJ$15*((AK590)-$BD$7)/$BD$8+$BJ$16</f>
        <v/>
      </c>
      <c r="AZ590" s="51">
        <f>1/(1+EXP(-AY590))</f>
        <v/>
      </c>
      <c r="BA590" s="52">
        <f>$BK$14*((AJ590)-$BD$5)/$BD$6+$BK$15*((AK590)-$BD$7)/$BD$8+$BK$16</f>
        <v/>
      </c>
      <c r="BB590" s="51">
        <f>1/(1+EXP(-BA590))</f>
        <v/>
      </c>
    </row>
    <row r="591" ht="15" customHeight="1" s="35">
      <c r="A591" s="48">
        <f>'4_Seq_Features'!A589</f>
        <v/>
      </c>
      <c r="B591" s="55">
        <f>'4_Seq_Features'!F589</f>
        <v/>
      </c>
      <c r="C591" s="48">
        <f>'4_Seq_Features'!E589</f>
        <v/>
      </c>
      <c r="D591" s="52">
        <f>$U$12*((B591)-$U$5)/$U$6+$U$13</f>
        <v/>
      </c>
      <c r="E591" s="51">
        <f>1/(1+EXP(-D591))</f>
        <v/>
      </c>
      <c r="F591" s="52">
        <f>$V$12*((B591)-$U$5)/$U$6+$V$13</f>
        <v/>
      </c>
      <c r="G591" s="51">
        <f>1/(1+EXP(-F591))</f>
        <v/>
      </c>
      <c r="H591" s="52">
        <f>$W$12*((B591)-$U$5)/$U$6+$W$13</f>
        <v/>
      </c>
      <c r="I591" s="51">
        <f>1/(1+EXP(-H591))</f>
        <v/>
      </c>
      <c r="J591" s="52">
        <f>$X$12*((B591)-$U$5)/$U$6+$X$13</f>
        <v/>
      </c>
      <c r="K591" s="51">
        <f>1/(1+EXP(-J591))</f>
        <v/>
      </c>
      <c r="L591" s="52">
        <f>$Y$12*((B591)-$U$5)/$U$6+$Y$13</f>
        <v/>
      </c>
      <c r="M591" s="51">
        <f>1/(1+EXP(-L591))</f>
        <v/>
      </c>
      <c r="N591" s="52">
        <f>$Z$12*((B591)-$U$5)/$U$6+$Z$13</f>
        <v/>
      </c>
      <c r="O591" s="51">
        <f>1/(1+EXP(-N591))</f>
        <v/>
      </c>
      <c r="P591" s="52">
        <f>$AA$12*((B591)-$U$5)/$U$6+$AA$13</f>
        <v/>
      </c>
      <c r="Q591" s="51">
        <f>1/(1+EXP(-P591))</f>
        <v/>
      </c>
      <c r="R591" s="52">
        <f>$AB$12*((B591)-$U$5)/$U$6+$AB$13</f>
        <v/>
      </c>
      <c r="S591" s="51">
        <f>1/(1+EXP(-R591))</f>
        <v/>
      </c>
      <c r="AI591" s="48">
        <f>'4_Seq_Features'!A589</f>
        <v/>
      </c>
      <c r="AJ591" s="55">
        <f>'4_Seq_Features'!G589</f>
        <v/>
      </c>
      <c r="AK591" s="55">
        <f>'4_Seq_Features'!H589</f>
        <v/>
      </c>
      <c r="AL591" s="48">
        <f>'4_Seq_Features'!E589</f>
        <v/>
      </c>
      <c r="AM591" s="52">
        <f>$BD$14*((AJ591)-$BD$5)/$BD$6+$BD$15*((AK591)-$BD$7)/$BD$8+$BD$16</f>
        <v/>
      </c>
      <c r="AN591" s="51">
        <f>1/(1+EXP(-AM591))</f>
        <v/>
      </c>
      <c r="AO591" s="52">
        <f>$BE$14*((AJ591)-$BD$5)/$BD$6+$BE$15*((AK591)-$BD$7)/$BD$8+$BE$16</f>
        <v/>
      </c>
      <c r="AP591" s="51">
        <f>1/(1+EXP(-AO591))</f>
        <v/>
      </c>
      <c r="AQ591" s="52">
        <f>$BF$14*((AJ591)-$BD$5)/$BD$6+$BF$15*((AK591)-$BD$7)/$BD$8+$BF$16</f>
        <v/>
      </c>
      <c r="AR591" s="51">
        <f>1/(1+EXP(-AQ591))</f>
        <v/>
      </c>
      <c r="AS591" s="52">
        <f>$BG$14*((AJ591)-$BD$5)/$BD$6+$BG$15*((AK591)-$BD$7)/$BD$8+$BG$16</f>
        <v/>
      </c>
      <c r="AT591" s="51">
        <f>1/(1+EXP(-AS591))</f>
        <v/>
      </c>
      <c r="AU591" s="52">
        <f>$BH$14*((AJ591)-$BD$5)/$BD$6+$BH$15*((AK591)-$BD$7)/$BD$8+$BH$16</f>
        <v/>
      </c>
      <c r="AV591" s="51">
        <f>1/(1+EXP(-AU591))</f>
        <v/>
      </c>
      <c r="AW591" s="52">
        <f>$BI$14*((AJ591)-$BD$5)/$BD$6+$BI$15*((AK591)-$BD$7)/$BD$8+$BI$16</f>
        <v/>
      </c>
      <c r="AX591" s="51">
        <f>1/(1+EXP(-AW591))</f>
        <v/>
      </c>
      <c r="AY591" s="52">
        <f>$BJ$14*((AJ591)-$BD$5)/$BD$6+$BJ$15*((AK591)-$BD$7)/$BD$8+$BJ$16</f>
        <v/>
      </c>
      <c r="AZ591" s="51">
        <f>1/(1+EXP(-AY591))</f>
        <v/>
      </c>
      <c r="BA591" s="52">
        <f>$BK$14*((AJ591)-$BD$5)/$BD$6+$BK$15*((AK591)-$BD$7)/$BD$8+$BK$16</f>
        <v/>
      </c>
      <c r="BB591" s="51">
        <f>1/(1+EXP(-BA591))</f>
        <v/>
      </c>
    </row>
    <row r="592" ht="15" customHeight="1" s="35">
      <c r="A592" s="48">
        <f>'4_Seq_Features'!A590</f>
        <v/>
      </c>
      <c r="B592" s="55">
        <f>'4_Seq_Features'!F590</f>
        <v/>
      </c>
      <c r="C592" s="48">
        <f>'4_Seq_Features'!E590</f>
        <v/>
      </c>
      <c r="D592" s="52">
        <f>$U$12*((B592)-$U$5)/$U$6+$U$13</f>
        <v/>
      </c>
      <c r="E592" s="51">
        <f>1/(1+EXP(-D592))</f>
        <v/>
      </c>
      <c r="F592" s="52">
        <f>$V$12*((B592)-$U$5)/$U$6+$V$13</f>
        <v/>
      </c>
      <c r="G592" s="51">
        <f>1/(1+EXP(-F592))</f>
        <v/>
      </c>
      <c r="H592" s="52">
        <f>$W$12*((B592)-$U$5)/$U$6+$W$13</f>
        <v/>
      </c>
      <c r="I592" s="51">
        <f>1/(1+EXP(-H592))</f>
        <v/>
      </c>
      <c r="J592" s="52">
        <f>$X$12*((B592)-$U$5)/$U$6+$X$13</f>
        <v/>
      </c>
      <c r="K592" s="51">
        <f>1/(1+EXP(-J592))</f>
        <v/>
      </c>
      <c r="L592" s="52">
        <f>$Y$12*((B592)-$U$5)/$U$6+$Y$13</f>
        <v/>
      </c>
      <c r="M592" s="51">
        <f>1/(1+EXP(-L592))</f>
        <v/>
      </c>
      <c r="N592" s="52">
        <f>$Z$12*((B592)-$U$5)/$U$6+$Z$13</f>
        <v/>
      </c>
      <c r="O592" s="51">
        <f>1/(1+EXP(-N592))</f>
        <v/>
      </c>
      <c r="P592" s="52">
        <f>$AA$12*((B592)-$U$5)/$U$6+$AA$13</f>
        <v/>
      </c>
      <c r="Q592" s="51">
        <f>1/(1+EXP(-P592))</f>
        <v/>
      </c>
      <c r="R592" s="52">
        <f>$AB$12*((B592)-$U$5)/$U$6+$AB$13</f>
        <v/>
      </c>
      <c r="S592" s="51">
        <f>1/(1+EXP(-R592))</f>
        <v/>
      </c>
      <c r="AI592" s="48">
        <f>'4_Seq_Features'!A590</f>
        <v/>
      </c>
      <c r="AJ592" s="55">
        <f>'4_Seq_Features'!G590</f>
        <v/>
      </c>
      <c r="AK592" s="55">
        <f>'4_Seq_Features'!H590</f>
        <v/>
      </c>
      <c r="AL592" s="48">
        <f>'4_Seq_Features'!E590</f>
        <v/>
      </c>
      <c r="AM592" s="52">
        <f>$BD$14*((AJ592)-$BD$5)/$BD$6+$BD$15*((AK592)-$BD$7)/$BD$8+$BD$16</f>
        <v/>
      </c>
      <c r="AN592" s="51">
        <f>1/(1+EXP(-AM592))</f>
        <v/>
      </c>
      <c r="AO592" s="52">
        <f>$BE$14*((AJ592)-$BD$5)/$BD$6+$BE$15*((AK592)-$BD$7)/$BD$8+$BE$16</f>
        <v/>
      </c>
      <c r="AP592" s="51">
        <f>1/(1+EXP(-AO592))</f>
        <v/>
      </c>
      <c r="AQ592" s="52">
        <f>$BF$14*((AJ592)-$BD$5)/$BD$6+$BF$15*((AK592)-$BD$7)/$BD$8+$BF$16</f>
        <v/>
      </c>
      <c r="AR592" s="51">
        <f>1/(1+EXP(-AQ592))</f>
        <v/>
      </c>
      <c r="AS592" s="52">
        <f>$BG$14*((AJ592)-$BD$5)/$BD$6+$BG$15*((AK592)-$BD$7)/$BD$8+$BG$16</f>
        <v/>
      </c>
      <c r="AT592" s="51">
        <f>1/(1+EXP(-AS592))</f>
        <v/>
      </c>
      <c r="AU592" s="52">
        <f>$BH$14*((AJ592)-$BD$5)/$BD$6+$BH$15*((AK592)-$BD$7)/$BD$8+$BH$16</f>
        <v/>
      </c>
      <c r="AV592" s="51">
        <f>1/(1+EXP(-AU592))</f>
        <v/>
      </c>
      <c r="AW592" s="52">
        <f>$BI$14*((AJ592)-$BD$5)/$BD$6+$BI$15*((AK592)-$BD$7)/$BD$8+$BI$16</f>
        <v/>
      </c>
      <c r="AX592" s="51">
        <f>1/(1+EXP(-AW592))</f>
        <v/>
      </c>
      <c r="AY592" s="52">
        <f>$BJ$14*((AJ592)-$BD$5)/$BD$6+$BJ$15*((AK592)-$BD$7)/$BD$8+$BJ$16</f>
        <v/>
      </c>
      <c r="AZ592" s="51">
        <f>1/(1+EXP(-AY592))</f>
        <v/>
      </c>
      <c r="BA592" s="52">
        <f>$BK$14*((AJ592)-$BD$5)/$BD$6+$BK$15*((AK592)-$BD$7)/$BD$8+$BK$16</f>
        <v/>
      </c>
      <c r="BB592" s="51">
        <f>1/(1+EXP(-BA592))</f>
        <v/>
      </c>
    </row>
    <row r="593" ht="15" customHeight="1" s="35">
      <c r="A593" s="48">
        <f>'4_Seq_Features'!A591</f>
        <v/>
      </c>
      <c r="B593" s="55">
        <f>'4_Seq_Features'!F591</f>
        <v/>
      </c>
      <c r="C593" s="48">
        <f>'4_Seq_Features'!E591</f>
        <v/>
      </c>
      <c r="D593" s="52">
        <f>$U$12*((B593)-$U$5)/$U$6+$U$13</f>
        <v/>
      </c>
      <c r="E593" s="51">
        <f>1/(1+EXP(-D593))</f>
        <v/>
      </c>
      <c r="F593" s="52">
        <f>$V$12*((B593)-$U$5)/$U$6+$V$13</f>
        <v/>
      </c>
      <c r="G593" s="51">
        <f>1/(1+EXP(-F593))</f>
        <v/>
      </c>
      <c r="H593" s="52">
        <f>$W$12*((B593)-$U$5)/$U$6+$W$13</f>
        <v/>
      </c>
      <c r="I593" s="51">
        <f>1/(1+EXP(-H593))</f>
        <v/>
      </c>
      <c r="J593" s="52">
        <f>$X$12*((B593)-$U$5)/$U$6+$X$13</f>
        <v/>
      </c>
      <c r="K593" s="51">
        <f>1/(1+EXP(-J593))</f>
        <v/>
      </c>
      <c r="L593" s="52">
        <f>$Y$12*((B593)-$U$5)/$U$6+$Y$13</f>
        <v/>
      </c>
      <c r="M593" s="51">
        <f>1/(1+EXP(-L593))</f>
        <v/>
      </c>
      <c r="N593" s="52">
        <f>$Z$12*((B593)-$U$5)/$U$6+$Z$13</f>
        <v/>
      </c>
      <c r="O593" s="51">
        <f>1/(1+EXP(-N593))</f>
        <v/>
      </c>
      <c r="P593" s="52">
        <f>$AA$12*((B593)-$U$5)/$U$6+$AA$13</f>
        <v/>
      </c>
      <c r="Q593" s="51">
        <f>1/(1+EXP(-P593))</f>
        <v/>
      </c>
      <c r="R593" s="52">
        <f>$AB$12*((B593)-$U$5)/$U$6+$AB$13</f>
        <v/>
      </c>
      <c r="S593" s="51">
        <f>1/(1+EXP(-R593))</f>
        <v/>
      </c>
      <c r="AI593" s="48">
        <f>'4_Seq_Features'!A591</f>
        <v/>
      </c>
      <c r="AJ593" s="55">
        <f>'4_Seq_Features'!G591</f>
        <v/>
      </c>
      <c r="AK593" s="55">
        <f>'4_Seq_Features'!H591</f>
        <v/>
      </c>
      <c r="AL593" s="48">
        <f>'4_Seq_Features'!E591</f>
        <v/>
      </c>
      <c r="AM593" s="52">
        <f>$BD$14*((AJ593)-$BD$5)/$BD$6+$BD$15*((AK593)-$BD$7)/$BD$8+$BD$16</f>
        <v/>
      </c>
      <c r="AN593" s="51">
        <f>1/(1+EXP(-AM593))</f>
        <v/>
      </c>
      <c r="AO593" s="52">
        <f>$BE$14*((AJ593)-$BD$5)/$BD$6+$BE$15*((AK593)-$BD$7)/$BD$8+$BE$16</f>
        <v/>
      </c>
      <c r="AP593" s="51">
        <f>1/(1+EXP(-AO593))</f>
        <v/>
      </c>
      <c r="AQ593" s="52">
        <f>$BF$14*((AJ593)-$BD$5)/$BD$6+$BF$15*((AK593)-$BD$7)/$BD$8+$BF$16</f>
        <v/>
      </c>
      <c r="AR593" s="51">
        <f>1/(1+EXP(-AQ593))</f>
        <v/>
      </c>
      <c r="AS593" s="52">
        <f>$BG$14*((AJ593)-$BD$5)/$BD$6+$BG$15*((AK593)-$BD$7)/$BD$8+$BG$16</f>
        <v/>
      </c>
      <c r="AT593" s="51">
        <f>1/(1+EXP(-AS593))</f>
        <v/>
      </c>
      <c r="AU593" s="52">
        <f>$BH$14*((AJ593)-$BD$5)/$BD$6+$BH$15*((AK593)-$BD$7)/$BD$8+$BH$16</f>
        <v/>
      </c>
      <c r="AV593" s="51">
        <f>1/(1+EXP(-AU593))</f>
        <v/>
      </c>
      <c r="AW593" s="52">
        <f>$BI$14*((AJ593)-$BD$5)/$BD$6+$BI$15*((AK593)-$BD$7)/$BD$8+$BI$16</f>
        <v/>
      </c>
      <c r="AX593" s="51">
        <f>1/(1+EXP(-AW593))</f>
        <v/>
      </c>
      <c r="AY593" s="52">
        <f>$BJ$14*((AJ593)-$BD$5)/$BD$6+$BJ$15*((AK593)-$BD$7)/$BD$8+$BJ$16</f>
        <v/>
      </c>
      <c r="AZ593" s="51">
        <f>1/(1+EXP(-AY593))</f>
        <v/>
      </c>
      <c r="BA593" s="52">
        <f>$BK$14*((AJ593)-$BD$5)/$BD$6+$BK$15*((AK593)-$BD$7)/$BD$8+$BK$16</f>
        <v/>
      </c>
      <c r="BB593" s="51">
        <f>1/(1+EXP(-BA593))</f>
        <v/>
      </c>
    </row>
    <row r="594" ht="15" customHeight="1" s="35">
      <c r="A594" s="48">
        <f>'4_Seq_Features'!A592</f>
        <v/>
      </c>
      <c r="B594" s="55">
        <f>'4_Seq_Features'!F592</f>
        <v/>
      </c>
      <c r="C594" s="48">
        <f>'4_Seq_Features'!E592</f>
        <v/>
      </c>
      <c r="D594" s="52">
        <f>$U$12*((B594)-$U$5)/$U$6+$U$13</f>
        <v/>
      </c>
      <c r="E594" s="51">
        <f>1/(1+EXP(-D594))</f>
        <v/>
      </c>
      <c r="F594" s="52">
        <f>$V$12*((B594)-$U$5)/$U$6+$V$13</f>
        <v/>
      </c>
      <c r="G594" s="51">
        <f>1/(1+EXP(-F594))</f>
        <v/>
      </c>
      <c r="H594" s="52">
        <f>$W$12*((B594)-$U$5)/$U$6+$W$13</f>
        <v/>
      </c>
      <c r="I594" s="51">
        <f>1/(1+EXP(-H594))</f>
        <v/>
      </c>
      <c r="J594" s="52">
        <f>$X$12*((B594)-$U$5)/$U$6+$X$13</f>
        <v/>
      </c>
      <c r="K594" s="51">
        <f>1/(1+EXP(-J594))</f>
        <v/>
      </c>
      <c r="L594" s="52">
        <f>$Y$12*((B594)-$U$5)/$U$6+$Y$13</f>
        <v/>
      </c>
      <c r="M594" s="51">
        <f>1/(1+EXP(-L594))</f>
        <v/>
      </c>
      <c r="N594" s="52">
        <f>$Z$12*((B594)-$U$5)/$U$6+$Z$13</f>
        <v/>
      </c>
      <c r="O594" s="51">
        <f>1/(1+EXP(-N594))</f>
        <v/>
      </c>
      <c r="P594" s="52">
        <f>$AA$12*((B594)-$U$5)/$U$6+$AA$13</f>
        <v/>
      </c>
      <c r="Q594" s="51">
        <f>1/(1+EXP(-P594))</f>
        <v/>
      </c>
      <c r="R594" s="52">
        <f>$AB$12*((B594)-$U$5)/$U$6+$AB$13</f>
        <v/>
      </c>
      <c r="S594" s="51">
        <f>1/(1+EXP(-R594))</f>
        <v/>
      </c>
      <c r="AI594" s="48">
        <f>'4_Seq_Features'!A592</f>
        <v/>
      </c>
      <c r="AJ594" s="55">
        <f>'4_Seq_Features'!G592</f>
        <v/>
      </c>
      <c r="AK594" s="55">
        <f>'4_Seq_Features'!H592</f>
        <v/>
      </c>
      <c r="AL594" s="48">
        <f>'4_Seq_Features'!E592</f>
        <v/>
      </c>
      <c r="AM594" s="52">
        <f>$BD$14*((AJ594)-$BD$5)/$BD$6+$BD$15*((AK594)-$BD$7)/$BD$8+$BD$16</f>
        <v/>
      </c>
      <c r="AN594" s="51">
        <f>1/(1+EXP(-AM594))</f>
        <v/>
      </c>
      <c r="AO594" s="52">
        <f>$BE$14*((AJ594)-$BD$5)/$BD$6+$BE$15*((AK594)-$BD$7)/$BD$8+$BE$16</f>
        <v/>
      </c>
      <c r="AP594" s="51">
        <f>1/(1+EXP(-AO594))</f>
        <v/>
      </c>
      <c r="AQ594" s="52">
        <f>$BF$14*((AJ594)-$BD$5)/$BD$6+$BF$15*((AK594)-$BD$7)/$BD$8+$BF$16</f>
        <v/>
      </c>
      <c r="AR594" s="51">
        <f>1/(1+EXP(-AQ594))</f>
        <v/>
      </c>
      <c r="AS594" s="52">
        <f>$BG$14*((AJ594)-$BD$5)/$BD$6+$BG$15*((AK594)-$BD$7)/$BD$8+$BG$16</f>
        <v/>
      </c>
      <c r="AT594" s="51">
        <f>1/(1+EXP(-AS594))</f>
        <v/>
      </c>
      <c r="AU594" s="52">
        <f>$BH$14*((AJ594)-$BD$5)/$BD$6+$BH$15*((AK594)-$BD$7)/$BD$8+$BH$16</f>
        <v/>
      </c>
      <c r="AV594" s="51">
        <f>1/(1+EXP(-AU594))</f>
        <v/>
      </c>
      <c r="AW594" s="52">
        <f>$BI$14*((AJ594)-$BD$5)/$BD$6+$BI$15*((AK594)-$BD$7)/$BD$8+$BI$16</f>
        <v/>
      </c>
      <c r="AX594" s="51">
        <f>1/(1+EXP(-AW594))</f>
        <v/>
      </c>
      <c r="AY594" s="52">
        <f>$BJ$14*((AJ594)-$BD$5)/$BD$6+$BJ$15*((AK594)-$BD$7)/$BD$8+$BJ$16</f>
        <v/>
      </c>
      <c r="AZ594" s="51">
        <f>1/(1+EXP(-AY594))</f>
        <v/>
      </c>
      <c r="BA594" s="52">
        <f>$BK$14*((AJ594)-$BD$5)/$BD$6+$BK$15*((AK594)-$BD$7)/$BD$8+$BK$16</f>
        <v/>
      </c>
      <c r="BB594" s="51">
        <f>1/(1+EXP(-BA594))</f>
        <v/>
      </c>
    </row>
    <row r="595" ht="15" customHeight="1" s="35">
      <c r="A595" s="48">
        <f>'4_Seq_Features'!A593</f>
        <v/>
      </c>
      <c r="B595" s="55">
        <f>'4_Seq_Features'!F593</f>
        <v/>
      </c>
      <c r="C595" s="48">
        <f>'4_Seq_Features'!E593</f>
        <v/>
      </c>
      <c r="D595" s="52">
        <f>$U$12*((B595)-$U$5)/$U$6+$U$13</f>
        <v/>
      </c>
      <c r="E595" s="51">
        <f>1/(1+EXP(-D595))</f>
        <v/>
      </c>
      <c r="F595" s="52">
        <f>$V$12*((B595)-$U$5)/$U$6+$V$13</f>
        <v/>
      </c>
      <c r="G595" s="51">
        <f>1/(1+EXP(-F595))</f>
        <v/>
      </c>
      <c r="H595" s="52">
        <f>$W$12*((B595)-$U$5)/$U$6+$W$13</f>
        <v/>
      </c>
      <c r="I595" s="51">
        <f>1/(1+EXP(-H595))</f>
        <v/>
      </c>
      <c r="J595" s="52">
        <f>$X$12*((B595)-$U$5)/$U$6+$X$13</f>
        <v/>
      </c>
      <c r="K595" s="51">
        <f>1/(1+EXP(-J595))</f>
        <v/>
      </c>
      <c r="L595" s="52">
        <f>$Y$12*((B595)-$U$5)/$U$6+$Y$13</f>
        <v/>
      </c>
      <c r="M595" s="51">
        <f>1/(1+EXP(-L595))</f>
        <v/>
      </c>
      <c r="N595" s="52">
        <f>$Z$12*((B595)-$U$5)/$U$6+$Z$13</f>
        <v/>
      </c>
      <c r="O595" s="51">
        <f>1/(1+EXP(-N595))</f>
        <v/>
      </c>
      <c r="P595" s="52">
        <f>$AA$12*((B595)-$U$5)/$U$6+$AA$13</f>
        <v/>
      </c>
      <c r="Q595" s="51">
        <f>1/(1+EXP(-P595))</f>
        <v/>
      </c>
      <c r="R595" s="52">
        <f>$AB$12*((B595)-$U$5)/$U$6+$AB$13</f>
        <v/>
      </c>
      <c r="S595" s="51">
        <f>1/(1+EXP(-R595))</f>
        <v/>
      </c>
      <c r="AI595" s="48">
        <f>'4_Seq_Features'!A593</f>
        <v/>
      </c>
      <c r="AJ595" s="55">
        <f>'4_Seq_Features'!G593</f>
        <v/>
      </c>
      <c r="AK595" s="55">
        <f>'4_Seq_Features'!H593</f>
        <v/>
      </c>
      <c r="AL595" s="48">
        <f>'4_Seq_Features'!E593</f>
        <v/>
      </c>
      <c r="AM595" s="52">
        <f>$BD$14*((AJ595)-$BD$5)/$BD$6+$BD$15*((AK595)-$BD$7)/$BD$8+$BD$16</f>
        <v/>
      </c>
      <c r="AN595" s="51">
        <f>1/(1+EXP(-AM595))</f>
        <v/>
      </c>
      <c r="AO595" s="52">
        <f>$BE$14*((AJ595)-$BD$5)/$BD$6+$BE$15*((AK595)-$BD$7)/$BD$8+$BE$16</f>
        <v/>
      </c>
      <c r="AP595" s="51">
        <f>1/(1+EXP(-AO595))</f>
        <v/>
      </c>
      <c r="AQ595" s="52">
        <f>$BF$14*((AJ595)-$BD$5)/$BD$6+$BF$15*((AK595)-$BD$7)/$BD$8+$BF$16</f>
        <v/>
      </c>
      <c r="AR595" s="51">
        <f>1/(1+EXP(-AQ595))</f>
        <v/>
      </c>
      <c r="AS595" s="52">
        <f>$BG$14*((AJ595)-$BD$5)/$BD$6+$BG$15*((AK595)-$BD$7)/$BD$8+$BG$16</f>
        <v/>
      </c>
      <c r="AT595" s="51">
        <f>1/(1+EXP(-AS595))</f>
        <v/>
      </c>
      <c r="AU595" s="52">
        <f>$BH$14*((AJ595)-$BD$5)/$BD$6+$BH$15*((AK595)-$BD$7)/$BD$8+$BH$16</f>
        <v/>
      </c>
      <c r="AV595" s="51">
        <f>1/(1+EXP(-AU595))</f>
        <v/>
      </c>
      <c r="AW595" s="52">
        <f>$BI$14*((AJ595)-$BD$5)/$BD$6+$BI$15*((AK595)-$BD$7)/$BD$8+$BI$16</f>
        <v/>
      </c>
      <c r="AX595" s="51">
        <f>1/(1+EXP(-AW595))</f>
        <v/>
      </c>
      <c r="AY595" s="52">
        <f>$BJ$14*((AJ595)-$BD$5)/$BD$6+$BJ$15*((AK595)-$BD$7)/$BD$8+$BJ$16</f>
        <v/>
      </c>
      <c r="AZ595" s="51">
        <f>1/(1+EXP(-AY595))</f>
        <v/>
      </c>
      <c r="BA595" s="52">
        <f>$BK$14*((AJ595)-$BD$5)/$BD$6+$BK$15*((AK595)-$BD$7)/$BD$8+$BK$16</f>
        <v/>
      </c>
      <c r="BB595" s="51">
        <f>1/(1+EXP(-BA595))</f>
        <v/>
      </c>
    </row>
    <row r="596" ht="15" customHeight="1" s="35">
      <c r="A596" s="48">
        <f>'4_Seq_Features'!A594</f>
        <v/>
      </c>
      <c r="B596" s="55">
        <f>'4_Seq_Features'!F594</f>
        <v/>
      </c>
      <c r="C596" s="48">
        <f>'4_Seq_Features'!E594</f>
        <v/>
      </c>
      <c r="D596" s="52">
        <f>$U$12*((B596)-$U$5)/$U$6+$U$13</f>
        <v/>
      </c>
      <c r="E596" s="51">
        <f>1/(1+EXP(-D596))</f>
        <v/>
      </c>
      <c r="F596" s="52">
        <f>$V$12*((B596)-$U$5)/$U$6+$V$13</f>
        <v/>
      </c>
      <c r="G596" s="51">
        <f>1/(1+EXP(-F596))</f>
        <v/>
      </c>
      <c r="H596" s="52">
        <f>$W$12*((B596)-$U$5)/$U$6+$W$13</f>
        <v/>
      </c>
      <c r="I596" s="51">
        <f>1/(1+EXP(-H596))</f>
        <v/>
      </c>
      <c r="J596" s="52">
        <f>$X$12*((B596)-$U$5)/$U$6+$X$13</f>
        <v/>
      </c>
      <c r="K596" s="51">
        <f>1/(1+EXP(-J596))</f>
        <v/>
      </c>
      <c r="L596" s="52">
        <f>$Y$12*((B596)-$U$5)/$U$6+$Y$13</f>
        <v/>
      </c>
      <c r="M596" s="51">
        <f>1/(1+EXP(-L596))</f>
        <v/>
      </c>
      <c r="N596" s="52">
        <f>$Z$12*((B596)-$U$5)/$U$6+$Z$13</f>
        <v/>
      </c>
      <c r="O596" s="51">
        <f>1/(1+EXP(-N596))</f>
        <v/>
      </c>
      <c r="P596" s="52">
        <f>$AA$12*((B596)-$U$5)/$U$6+$AA$13</f>
        <v/>
      </c>
      <c r="Q596" s="51">
        <f>1/(1+EXP(-P596))</f>
        <v/>
      </c>
      <c r="R596" s="52">
        <f>$AB$12*((B596)-$U$5)/$U$6+$AB$13</f>
        <v/>
      </c>
      <c r="S596" s="51">
        <f>1/(1+EXP(-R596))</f>
        <v/>
      </c>
      <c r="AI596" s="48">
        <f>'4_Seq_Features'!A594</f>
        <v/>
      </c>
      <c r="AJ596" s="55">
        <f>'4_Seq_Features'!G594</f>
        <v/>
      </c>
      <c r="AK596" s="55">
        <f>'4_Seq_Features'!H594</f>
        <v/>
      </c>
      <c r="AL596" s="48">
        <f>'4_Seq_Features'!E594</f>
        <v/>
      </c>
      <c r="AM596" s="52">
        <f>$BD$14*((AJ596)-$BD$5)/$BD$6+$BD$15*((AK596)-$BD$7)/$BD$8+$BD$16</f>
        <v/>
      </c>
      <c r="AN596" s="51">
        <f>1/(1+EXP(-AM596))</f>
        <v/>
      </c>
      <c r="AO596" s="52">
        <f>$BE$14*((AJ596)-$BD$5)/$BD$6+$BE$15*((AK596)-$BD$7)/$BD$8+$BE$16</f>
        <v/>
      </c>
      <c r="AP596" s="51">
        <f>1/(1+EXP(-AO596))</f>
        <v/>
      </c>
      <c r="AQ596" s="52">
        <f>$BF$14*((AJ596)-$BD$5)/$BD$6+$BF$15*((AK596)-$BD$7)/$BD$8+$BF$16</f>
        <v/>
      </c>
      <c r="AR596" s="51">
        <f>1/(1+EXP(-AQ596))</f>
        <v/>
      </c>
      <c r="AS596" s="52">
        <f>$BG$14*((AJ596)-$BD$5)/$BD$6+$BG$15*((AK596)-$BD$7)/$BD$8+$BG$16</f>
        <v/>
      </c>
      <c r="AT596" s="51">
        <f>1/(1+EXP(-AS596))</f>
        <v/>
      </c>
      <c r="AU596" s="52">
        <f>$BH$14*((AJ596)-$BD$5)/$BD$6+$BH$15*((AK596)-$BD$7)/$BD$8+$BH$16</f>
        <v/>
      </c>
      <c r="AV596" s="51">
        <f>1/(1+EXP(-AU596))</f>
        <v/>
      </c>
      <c r="AW596" s="52">
        <f>$BI$14*((AJ596)-$BD$5)/$BD$6+$BI$15*((AK596)-$BD$7)/$BD$8+$BI$16</f>
        <v/>
      </c>
      <c r="AX596" s="51">
        <f>1/(1+EXP(-AW596))</f>
        <v/>
      </c>
      <c r="AY596" s="52">
        <f>$BJ$14*((AJ596)-$BD$5)/$BD$6+$BJ$15*((AK596)-$BD$7)/$BD$8+$BJ$16</f>
        <v/>
      </c>
      <c r="AZ596" s="51">
        <f>1/(1+EXP(-AY596))</f>
        <v/>
      </c>
      <c r="BA596" s="52">
        <f>$BK$14*((AJ596)-$BD$5)/$BD$6+$BK$15*((AK596)-$BD$7)/$BD$8+$BK$16</f>
        <v/>
      </c>
      <c r="BB596" s="51">
        <f>1/(1+EXP(-BA596))</f>
        <v/>
      </c>
    </row>
    <row r="597" ht="15" customHeight="1" s="35">
      <c r="A597" s="48">
        <f>'4_Seq_Features'!A595</f>
        <v/>
      </c>
      <c r="B597" s="55">
        <f>'4_Seq_Features'!F595</f>
        <v/>
      </c>
      <c r="C597" s="48">
        <f>'4_Seq_Features'!E595</f>
        <v/>
      </c>
      <c r="D597" s="52">
        <f>$U$12*((B597)-$U$5)/$U$6+$U$13</f>
        <v/>
      </c>
      <c r="E597" s="51">
        <f>1/(1+EXP(-D597))</f>
        <v/>
      </c>
      <c r="F597" s="52">
        <f>$V$12*((B597)-$U$5)/$U$6+$V$13</f>
        <v/>
      </c>
      <c r="G597" s="51">
        <f>1/(1+EXP(-F597))</f>
        <v/>
      </c>
      <c r="H597" s="52">
        <f>$W$12*((B597)-$U$5)/$U$6+$W$13</f>
        <v/>
      </c>
      <c r="I597" s="51">
        <f>1/(1+EXP(-H597))</f>
        <v/>
      </c>
      <c r="J597" s="52">
        <f>$X$12*((B597)-$U$5)/$U$6+$X$13</f>
        <v/>
      </c>
      <c r="K597" s="51">
        <f>1/(1+EXP(-J597))</f>
        <v/>
      </c>
      <c r="L597" s="52">
        <f>$Y$12*((B597)-$U$5)/$U$6+$Y$13</f>
        <v/>
      </c>
      <c r="M597" s="51">
        <f>1/(1+EXP(-L597))</f>
        <v/>
      </c>
      <c r="N597" s="52">
        <f>$Z$12*((B597)-$U$5)/$U$6+$Z$13</f>
        <v/>
      </c>
      <c r="O597" s="51">
        <f>1/(1+EXP(-N597))</f>
        <v/>
      </c>
      <c r="P597" s="52">
        <f>$AA$12*((B597)-$U$5)/$U$6+$AA$13</f>
        <v/>
      </c>
      <c r="Q597" s="51">
        <f>1/(1+EXP(-P597))</f>
        <v/>
      </c>
      <c r="R597" s="52">
        <f>$AB$12*((B597)-$U$5)/$U$6+$AB$13</f>
        <v/>
      </c>
      <c r="S597" s="51">
        <f>1/(1+EXP(-R597))</f>
        <v/>
      </c>
      <c r="AI597" s="48">
        <f>'4_Seq_Features'!A595</f>
        <v/>
      </c>
      <c r="AJ597" s="55">
        <f>'4_Seq_Features'!G595</f>
        <v/>
      </c>
      <c r="AK597" s="55">
        <f>'4_Seq_Features'!H595</f>
        <v/>
      </c>
      <c r="AL597" s="48">
        <f>'4_Seq_Features'!E595</f>
        <v/>
      </c>
      <c r="AM597" s="52">
        <f>$BD$14*((AJ597)-$BD$5)/$BD$6+$BD$15*((AK597)-$BD$7)/$BD$8+$BD$16</f>
        <v/>
      </c>
      <c r="AN597" s="51">
        <f>1/(1+EXP(-AM597))</f>
        <v/>
      </c>
      <c r="AO597" s="52">
        <f>$BE$14*((AJ597)-$BD$5)/$BD$6+$BE$15*((AK597)-$BD$7)/$BD$8+$BE$16</f>
        <v/>
      </c>
      <c r="AP597" s="51">
        <f>1/(1+EXP(-AO597))</f>
        <v/>
      </c>
      <c r="AQ597" s="52">
        <f>$BF$14*((AJ597)-$BD$5)/$BD$6+$BF$15*((AK597)-$BD$7)/$BD$8+$BF$16</f>
        <v/>
      </c>
      <c r="AR597" s="51">
        <f>1/(1+EXP(-AQ597))</f>
        <v/>
      </c>
      <c r="AS597" s="52">
        <f>$BG$14*((AJ597)-$BD$5)/$BD$6+$BG$15*((AK597)-$BD$7)/$BD$8+$BG$16</f>
        <v/>
      </c>
      <c r="AT597" s="51">
        <f>1/(1+EXP(-AS597))</f>
        <v/>
      </c>
      <c r="AU597" s="52">
        <f>$BH$14*((AJ597)-$BD$5)/$BD$6+$BH$15*((AK597)-$BD$7)/$BD$8+$BH$16</f>
        <v/>
      </c>
      <c r="AV597" s="51">
        <f>1/(1+EXP(-AU597))</f>
        <v/>
      </c>
      <c r="AW597" s="52">
        <f>$BI$14*((AJ597)-$BD$5)/$BD$6+$BI$15*((AK597)-$BD$7)/$BD$8+$BI$16</f>
        <v/>
      </c>
      <c r="AX597" s="51">
        <f>1/(1+EXP(-AW597))</f>
        <v/>
      </c>
      <c r="AY597" s="52">
        <f>$BJ$14*((AJ597)-$BD$5)/$BD$6+$BJ$15*((AK597)-$BD$7)/$BD$8+$BJ$16</f>
        <v/>
      </c>
      <c r="AZ597" s="51">
        <f>1/(1+EXP(-AY597))</f>
        <v/>
      </c>
      <c r="BA597" s="52">
        <f>$BK$14*((AJ597)-$BD$5)/$BD$6+$BK$15*((AK597)-$BD$7)/$BD$8+$BK$16</f>
        <v/>
      </c>
      <c r="BB597" s="51">
        <f>1/(1+EXP(-BA597))</f>
        <v/>
      </c>
    </row>
    <row r="598" ht="15" customHeight="1" s="35">
      <c r="A598" s="48">
        <f>'4_Seq_Features'!A596</f>
        <v/>
      </c>
      <c r="B598" s="55">
        <f>'4_Seq_Features'!F596</f>
        <v/>
      </c>
      <c r="C598" s="48">
        <f>'4_Seq_Features'!E596</f>
        <v/>
      </c>
      <c r="D598" s="52">
        <f>$U$12*((B598)-$U$5)/$U$6+$U$13</f>
        <v/>
      </c>
      <c r="E598" s="51">
        <f>1/(1+EXP(-D598))</f>
        <v/>
      </c>
      <c r="F598" s="52">
        <f>$V$12*((B598)-$U$5)/$U$6+$V$13</f>
        <v/>
      </c>
      <c r="G598" s="51">
        <f>1/(1+EXP(-F598))</f>
        <v/>
      </c>
      <c r="H598" s="52">
        <f>$W$12*((B598)-$U$5)/$U$6+$W$13</f>
        <v/>
      </c>
      <c r="I598" s="51">
        <f>1/(1+EXP(-H598))</f>
        <v/>
      </c>
      <c r="J598" s="52">
        <f>$X$12*((B598)-$U$5)/$U$6+$X$13</f>
        <v/>
      </c>
      <c r="K598" s="51">
        <f>1/(1+EXP(-J598))</f>
        <v/>
      </c>
      <c r="L598" s="52">
        <f>$Y$12*((B598)-$U$5)/$U$6+$Y$13</f>
        <v/>
      </c>
      <c r="M598" s="51">
        <f>1/(1+EXP(-L598))</f>
        <v/>
      </c>
      <c r="N598" s="52">
        <f>$Z$12*((B598)-$U$5)/$U$6+$Z$13</f>
        <v/>
      </c>
      <c r="O598" s="51">
        <f>1/(1+EXP(-N598))</f>
        <v/>
      </c>
      <c r="P598" s="52">
        <f>$AA$12*((B598)-$U$5)/$U$6+$AA$13</f>
        <v/>
      </c>
      <c r="Q598" s="51">
        <f>1/(1+EXP(-P598))</f>
        <v/>
      </c>
      <c r="R598" s="52">
        <f>$AB$12*((B598)-$U$5)/$U$6+$AB$13</f>
        <v/>
      </c>
      <c r="S598" s="51">
        <f>1/(1+EXP(-R598))</f>
        <v/>
      </c>
      <c r="AI598" s="48">
        <f>'4_Seq_Features'!A596</f>
        <v/>
      </c>
      <c r="AJ598" s="55">
        <f>'4_Seq_Features'!G596</f>
        <v/>
      </c>
      <c r="AK598" s="55">
        <f>'4_Seq_Features'!H596</f>
        <v/>
      </c>
      <c r="AL598" s="48">
        <f>'4_Seq_Features'!E596</f>
        <v/>
      </c>
      <c r="AM598" s="52">
        <f>$BD$14*((AJ598)-$BD$5)/$BD$6+$BD$15*((AK598)-$BD$7)/$BD$8+$BD$16</f>
        <v/>
      </c>
      <c r="AN598" s="51">
        <f>1/(1+EXP(-AM598))</f>
        <v/>
      </c>
      <c r="AO598" s="52">
        <f>$BE$14*((AJ598)-$BD$5)/$BD$6+$BE$15*((AK598)-$BD$7)/$BD$8+$BE$16</f>
        <v/>
      </c>
      <c r="AP598" s="51">
        <f>1/(1+EXP(-AO598))</f>
        <v/>
      </c>
      <c r="AQ598" s="52">
        <f>$BF$14*((AJ598)-$BD$5)/$BD$6+$BF$15*((AK598)-$BD$7)/$BD$8+$BF$16</f>
        <v/>
      </c>
      <c r="AR598" s="51">
        <f>1/(1+EXP(-AQ598))</f>
        <v/>
      </c>
      <c r="AS598" s="52">
        <f>$BG$14*((AJ598)-$BD$5)/$BD$6+$BG$15*((AK598)-$BD$7)/$BD$8+$BG$16</f>
        <v/>
      </c>
      <c r="AT598" s="51">
        <f>1/(1+EXP(-AS598))</f>
        <v/>
      </c>
      <c r="AU598" s="52">
        <f>$BH$14*((AJ598)-$BD$5)/$BD$6+$BH$15*((AK598)-$BD$7)/$BD$8+$BH$16</f>
        <v/>
      </c>
      <c r="AV598" s="51">
        <f>1/(1+EXP(-AU598))</f>
        <v/>
      </c>
      <c r="AW598" s="52">
        <f>$BI$14*((AJ598)-$BD$5)/$BD$6+$BI$15*((AK598)-$BD$7)/$BD$8+$BI$16</f>
        <v/>
      </c>
      <c r="AX598" s="51">
        <f>1/(1+EXP(-AW598))</f>
        <v/>
      </c>
      <c r="AY598" s="52">
        <f>$BJ$14*((AJ598)-$BD$5)/$BD$6+$BJ$15*((AK598)-$BD$7)/$BD$8+$BJ$16</f>
        <v/>
      </c>
      <c r="AZ598" s="51">
        <f>1/(1+EXP(-AY598))</f>
        <v/>
      </c>
      <c r="BA598" s="52">
        <f>$BK$14*((AJ598)-$BD$5)/$BD$6+$BK$15*((AK598)-$BD$7)/$BD$8+$BK$16</f>
        <v/>
      </c>
      <c r="BB598" s="51">
        <f>1/(1+EXP(-BA598))</f>
        <v/>
      </c>
    </row>
    <row r="599" ht="15" customHeight="1" s="35">
      <c r="A599" s="48">
        <f>'4_Seq_Features'!A597</f>
        <v/>
      </c>
      <c r="B599" s="55">
        <f>'4_Seq_Features'!F597</f>
        <v/>
      </c>
      <c r="C599" s="48">
        <f>'4_Seq_Features'!E597</f>
        <v/>
      </c>
      <c r="D599" s="52">
        <f>$U$12*((B599)-$U$5)/$U$6+$U$13</f>
        <v/>
      </c>
      <c r="E599" s="51">
        <f>1/(1+EXP(-D599))</f>
        <v/>
      </c>
      <c r="F599" s="52">
        <f>$V$12*((B599)-$U$5)/$U$6+$V$13</f>
        <v/>
      </c>
      <c r="G599" s="51">
        <f>1/(1+EXP(-F599))</f>
        <v/>
      </c>
      <c r="H599" s="52">
        <f>$W$12*((B599)-$U$5)/$U$6+$W$13</f>
        <v/>
      </c>
      <c r="I599" s="51">
        <f>1/(1+EXP(-H599))</f>
        <v/>
      </c>
      <c r="J599" s="52">
        <f>$X$12*((B599)-$U$5)/$U$6+$X$13</f>
        <v/>
      </c>
      <c r="K599" s="51">
        <f>1/(1+EXP(-J599))</f>
        <v/>
      </c>
      <c r="L599" s="52">
        <f>$Y$12*((B599)-$U$5)/$U$6+$Y$13</f>
        <v/>
      </c>
      <c r="M599" s="51">
        <f>1/(1+EXP(-L599))</f>
        <v/>
      </c>
      <c r="N599" s="52">
        <f>$Z$12*((B599)-$U$5)/$U$6+$Z$13</f>
        <v/>
      </c>
      <c r="O599" s="51">
        <f>1/(1+EXP(-N599))</f>
        <v/>
      </c>
      <c r="P599" s="52">
        <f>$AA$12*((B599)-$U$5)/$U$6+$AA$13</f>
        <v/>
      </c>
      <c r="Q599" s="51">
        <f>1/(1+EXP(-P599))</f>
        <v/>
      </c>
      <c r="R599" s="52">
        <f>$AB$12*((B599)-$U$5)/$U$6+$AB$13</f>
        <v/>
      </c>
      <c r="S599" s="51">
        <f>1/(1+EXP(-R599))</f>
        <v/>
      </c>
      <c r="AI599" s="48">
        <f>'4_Seq_Features'!A597</f>
        <v/>
      </c>
      <c r="AJ599" s="55">
        <f>'4_Seq_Features'!G597</f>
        <v/>
      </c>
      <c r="AK599" s="55">
        <f>'4_Seq_Features'!H597</f>
        <v/>
      </c>
      <c r="AL599" s="48">
        <f>'4_Seq_Features'!E597</f>
        <v/>
      </c>
      <c r="AM599" s="52">
        <f>$BD$14*((AJ599)-$BD$5)/$BD$6+$BD$15*((AK599)-$BD$7)/$BD$8+$BD$16</f>
        <v/>
      </c>
      <c r="AN599" s="51">
        <f>1/(1+EXP(-AM599))</f>
        <v/>
      </c>
      <c r="AO599" s="52">
        <f>$BE$14*((AJ599)-$BD$5)/$BD$6+$BE$15*((AK599)-$BD$7)/$BD$8+$BE$16</f>
        <v/>
      </c>
      <c r="AP599" s="51">
        <f>1/(1+EXP(-AO599))</f>
        <v/>
      </c>
      <c r="AQ599" s="52">
        <f>$BF$14*((AJ599)-$BD$5)/$BD$6+$BF$15*((AK599)-$BD$7)/$BD$8+$BF$16</f>
        <v/>
      </c>
      <c r="AR599" s="51">
        <f>1/(1+EXP(-AQ599))</f>
        <v/>
      </c>
      <c r="AS599" s="52">
        <f>$BG$14*((AJ599)-$BD$5)/$BD$6+$BG$15*((AK599)-$BD$7)/$BD$8+$BG$16</f>
        <v/>
      </c>
      <c r="AT599" s="51">
        <f>1/(1+EXP(-AS599))</f>
        <v/>
      </c>
      <c r="AU599" s="52">
        <f>$BH$14*((AJ599)-$BD$5)/$BD$6+$BH$15*((AK599)-$BD$7)/$BD$8+$BH$16</f>
        <v/>
      </c>
      <c r="AV599" s="51">
        <f>1/(1+EXP(-AU599))</f>
        <v/>
      </c>
      <c r="AW599" s="52">
        <f>$BI$14*((AJ599)-$BD$5)/$BD$6+$BI$15*((AK599)-$BD$7)/$BD$8+$BI$16</f>
        <v/>
      </c>
      <c r="AX599" s="51">
        <f>1/(1+EXP(-AW599))</f>
        <v/>
      </c>
      <c r="AY599" s="52">
        <f>$BJ$14*((AJ599)-$BD$5)/$BD$6+$BJ$15*((AK599)-$BD$7)/$BD$8+$BJ$16</f>
        <v/>
      </c>
      <c r="AZ599" s="51">
        <f>1/(1+EXP(-AY599))</f>
        <v/>
      </c>
      <c r="BA599" s="52">
        <f>$BK$14*((AJ599)-$BD$5)/$BD$6+$BK$15*((AK599)-$BD$7)/$BD$8+$BK$16</f>
        <v/>
      </c>
      <c r="BB599" s="51">
        <f>1/(1+EXP(-BA599))</f>
        <v/>
      </c>
    </row>
    <row r="600" ht="15" customHeight="1" s="35">
      <c r="A600" s="48">
        <f>'4_Seq_Features'!A598</f>
        <v/>
      </c>
      <c r="B600" s="55">
        <f>'4_Seq_Features'!F598</f>
        <v/>
      </c>
      <c r="C600" s="48">
        <f>'4_Seq_Features'!E598</f>
        <v/>
      </c>
      <c r="D600" s="52">
        <f>$U$12*((B600)-$U$5)/$U$6+$U$13</f>
        <v/>
      </c>
      <c r="E600" s="51">
        <f>1/(1+EXP(-D600))</f>
        <v/>
      </c>
      <c r="F600" s="52">
        <f>$V$12*((B600)-$U$5)/$U$6+$V$13</f>
        <v/>
      </c>
      <c r="G600" s="51">
        <f>1/(1+EXP(-F600))</f>
        <v/>
      </c>
      <c r="H600" s="52">
        <f>$W$12*((B600)-$U$5)/$U$6+$W$13</f>
        <v/>
      </c>
      <c r="I600" s="51">
        <f>1/(1+EXP(-H600))</f>
        <v/>
      </c>
      <c r="J600" s="52">
        <f>$X$12*((B600)-$U$5)/$U$6+$X$13</f>
        <v/>
      </c>
      <c r="K600" s="51">
        <f>1/(1+EXP(-J600))</f>
        <v/>
      </c>
      <c r="L600" s="52">
        <f>$Y$12*((B600)-$U$5)/$U$6+$Y$13</f>
        <v/>
      </c>
      <c r="M600" s="51">
        <f>1/(1+EXP(-L600))</f>
        <v/>
      </c>
      <c r="N600" s="52">
        <f>$Z$12*((B600)-$U$5)/$U$6+$Z$13</f>
        <v/>
      </c>
      <c r="O600" s="51">
        <f>1/(1+EXP(-N600))</f>
        <v/>
      </c>
      <c r="P600" s="52">
        <f>$AA$12*((B600)-$U$5)/$U$6+$AA$13</f>
        <v/>
      </c>
      <c r="Q600" s="51">
        <f>1/(1+EXP(-P600))</f>
        <v/>
      </c>
      <c r="R600" s="52">
        <f>$AB$12*((B600)-$U$5)/$U$6+$AB$13</f>
        <v/>
      </c>
      <c r="S600" s="51">
        <f>1/(1+EXP(-R600))</f>
        <v/>
      </c>
      <c r="AI600" s="48">
        <f>'4_Seq_Features'!A598</f>
        <v/>
      </c>
      <c r="AJ600" s="55">
        <f>'4_Seq_Features'!G598</f>
        <v/>
      </c>
      <c r="AK600" s="55">
        <f>'4_Seq_Features'!H598</f>
        <v/>
      </c>
      <c r="AL600" s="48">
        <f>'4_Seq_Features'!E598</f>
        <v/>
      </c>
      <c r="AM600" s="52">
        <f>$BD$14*((AJ600)-$BD$5)/$BD$6+$BD$15*((AK600)-$BD$7)/$BD$8+$BD$16</f>
        <v/>
      </c>
      <c r="AN600" s="51">
        <f>1/(1+EXP(-AM600))</f>
        <v/>
      </c>
      <c r="AO600" s="52">
        <f>$BE$14*((AJ600)-$BD$5)/$BD$6+$BE$15*((AK600)-$BD$7)/$BD$8+$BE$16</f>
        <v/>
      </c>
      <c r="AP600" s="51">
        <f>1/(1+EXP(-AO600))</f>
        <v/>
      </c>
      <c r="AQ600" s="52">
        <f>$BF$14*((AJ600)-$BD$5)/$BD$6+$BF$15*((AK600)-$BD$7)/$BD$8+$BF$16</f>
        <v/>
      </c>
      <c r="AR600" s="51">
        <f>1/(1+EXP(-AQ600))</f>
        <v/>
      </c>
      <c r="AS600" s="52">
        <f>$BG$14*((AJ600)-$BD$5)/$BD$6+$BG$15*((AK600)-$BD$7)/$BD$8+$BG$16</f>
        <v/>
      </c>
      <c r="AT600" s="51">
        <f>1/(1+EXP(-AS600))</f>
        <v/>
      </c>
      <c r="AU600" s="52">
        <f>$BH$14*((AJ600)-$BD$5)/$BD$6+$BH$15*((AK600)-$BD$7)/$BD$8+$BH$16</f>
        <v/>
      </c>
      <c r="AV600" s="51">
        <f>1/(1+EXP(-AU600))</f>
        <v/>
      </c>
      <c r="AW600" s="52">
        <f>$BI$14*((AJ600)-$BD$5)/$BD$6+$BI$15*((AK600)-$BD$7)/$BD$8+$BI$16</f>
        <v/>
      </c>
      <c r="AX600" s="51">
        <f>1/(1+EXP(-AW600))</f>
        <v/>
      </c>
      <c r="AY600" s="52">
        <f>$BJ$14*((AJ600)-$BD$5)/$BD$6+$BJ$15*((AK600)-$BD$7)/$BD$8+$BJ$16</f>
        <v/>
      </c>
      <c r="AZ600" s="51">
        <f>1/(1+EXP(-AY600))</f>
        <v/>
      </c>
      <c r="BA600" s="52">
        <f>$BK$14*((AJ600)-$BD$5)/$BD$6+$BK$15*((AK600)-$BD$7)/$BD$8+$BK$16</f>
        <v/>
      </c>
      <c r="BB600" s="51">
        <f>1/(1+EXP(-BA600))</f>
        <v/>
      </c>
    </row>
    <row r="601" ht="15" customHeight="1" s="35">
      <c r="A601" s="48">
        <f>'4_Seq_Features'!A599</f>
        <v/>
      </c>
      <c r="B601" s="55">
        <f>'4_Seq_Features'!F599</f>
        <v/>
      </c>
      <c r="C601" s="48">
        <f>'4_Seq_Features'!E599</f>
        <v/>
      </c>
      <c r="D601" s="52">
        <f>$U$12*((B601)-$U$5)/$U$6+$U$13</f>
        <v/>
      </c>
      <c r="E601" s="51">
        <f>1/(1+EXP(-D601))</f>
        <v/>
      </c>
      <c r="F601" s="52">
        <f>$V$12*((B601)-$U$5)/$U$6+$V$13</f>
        <v/>
      </c>
      <c r="G601" s="51">
        <f>1/(1+EXP(-F601))</f>
        <v/>
      </c>
      <c r="H601" s="52">
        <f>$W$12*((B601)-$U$5)/$U$6+$W$13</f>
        <v/>
      </c>
      <c r="I601" s="51">
        <f>1/(1+EXP(-H601))</f>
        <v/>
      </c>
      <c r="J601" s="52">
        <f>$X$12*((B601)-$U$5)/$U$6+$X$13</f>
        <v/>
      </c>
      <c r="K601" s="51">
        <f>1/(1+EXP(-J601))</f>
        <v/>
      </c>
      <c r="L601" s="52">
        <f>$Y$12*((B601)-$U$5)/$U$6+$Y$13</f>
        <v/>
      </c>
      <c r="M601" s="51">
        <f>1/(1+EXP(-L601))</f>
        <v/>
      </c>
      <c r="N601" s="52">
        <f>$Z$12*((B601)-$U$5)/$U$6+$Z$13</f>
        <v/>
      </c>
      <c r="O601" s="51">
        <f>1/(1+EXP(-N601))</f>
        <v/>
      </c>
      <c r="P601" s="52">
        <f>$AA$12*((B601)-$U$5)/$U$6+$AA$13</f>
        <v/>
      </c>
      <c r="Q601" s="51">
        <f>1/(1+EXP(-P601))</f>
        <v/>
      </c>
      <c r="R601" s="52">
        <f>$AB$12*((B601)-$U$5)/$U$6+$AB$13</f>
        <v/>
      </c>
      <c r="S601" s="51">
        <f>1/(1+EXP(-R601))</f>
        <v/>
      </c>
      <c r="AI601" s="48">
        <f>'4_Seq_Features'!A599</f>
        <v/>
      </c>
      <c r="AJ601" s="55">
        <f>'4_Seq_Features'!G599</f>
        <v/>
      </c>
      <c r="AK601" s="55">
        <f>'4_Seq_Features'!H599</f>
        <v/>
      </c>
      <c r="AL601" s="48">
        <f>'4_Seq_Features'!E599</f>
        <v/>
      </c>
      <c r="AM601" s="52">
        <f>$BD$14*((AJ601)-$BD$5)/$BD$6+$BD$15*((AK601)-$BD$7)/$BD$8+$BD$16</f>
        <v/>
      </c>
      <c r="AN601" s="51">
        <f>1/(1+EXP(-AM601))</f>
        <v/>
      </c>
      <c r="AO601" s="52">
        <f>$BE$14*((AJ601)-$BD$5)/$BD$6+$BE$15*((AK601)-$BD$7)/$BD$8+$BE$16</f>
        <v/>
      </c>
      <c r="AP601" s="51">
        <f>1/(1+EXP(-AO601))</f>
        <v/>
      </c>
      <c r="AQ601" s="52">
        <f>$BF$14*((AJ601)-$BD$5)/$BD$6+$BF$15*((AK601)-$BD$7)/$BD$8+$BF$16</f>
        <v/>
      </c>
      <c r="AR601" s="51">
        <f>1/(1+EXP(-AQ601))</f>
        <v/>
      </c>
      <c r="AS601" s="52">
        <f>$BG$14*((AJ601)-$BD$5)/$BD$6+$BG$15*((AK601)-$BD$7)/$BD$8+$BG$16</f>
        <v/>
      </c>
      <c r="AT601" s="51">
        <f>1/(1+EXP(-AS601))</f>
        <v/>
      </c>
      <c r="AU601" s="52">
        <f>$BH$14*((AJ601)-$BD$5)/$BD$6+$BH$15*((AK601)-$BD$7)/$BD$8+$BH$16</f>
        <v/>
      </c>
      <c r="AV601" s="51">
        <f>1/(1+EXP(-AU601))</f>
        <v/>
      </c>
      <c r="AW601" s="52">
        <f>$BI$14*((AJ601)-$BD$5)/$BD$6+$BI$15*((AK601)-$BD$7)/$BD$8+$BI$16</f>
        <v/>
      </c>
      <c r="AX601" s="51">
        <f>1/(1+EXP(-AW601))</f>
        <v/>
      </c>
      <c r="AY601" s="52">
        <f>$BJ$14*((AJ601)-$BD$5)/$BD$6+$BJ$15*((AK601)-$BD$7)/$BD$8+$BJ$16</f>
        <v/>
      </c>
      <c r="AZ601" s="51">
        <f>1/(1+EXP(-AY601))</f>
        <v/>
      </c>
      <c r="BA601" s="52">
        <f>$BK$14*((AJ601)-$BD$5)/$BD$6+$BK$15*((AK601)-$BD$7)/$BD$8+$BK$16</f>
        <v/>
      </c>
      <c r="BB601" s="51">
        <f>1/(1+EXP(-BA601))</f>
        <v/>
      </c>
    </row>
    <row r="602" ht="15" customHeight="1" s="35">
      <c r="A602" s="48">
        <f>'4_Seq_Features'!A600</f>
        <v/>
      </c>
      <c r="B602" s="55">
        <f>'4_Seq_Features'!F600</f>
        <v/>
      </c>
      <c r="C602" s="48">
        <f>'4_Seq_Features'!E600</f>
        <v/>
      </c>
      <c r="D602" s="52">
        <f>$U$12*((B602)-$U$5)/$U$6+$U$13</f>
        <v/>
      </c>
      <c r="E602" s="51">
        <f>1/(1+EXP(-D602))</f>
        <v/>
      </c>
      <c r="F602" s="52">
        <f>$V$12*((B602)-$U$5)/$U$6+$V$13</f>
        <v/>
      </c>
      <c r="G602" s="51">
        <f>1/(1+EXP(-F602))</f>
        <v/>
      </c>
      <c r="H602" s="52">
        <f>$W$12*((B602)-$U$5)/$U$6+$W$13</f>
        <v/>
      </c>
      <c r="I602" s="51">
        <f>1/(1+EXP(-H602))</f>
        <v/>
      </c>
      <c r="J602" s="52">
        <f>$X$12*((B602)-$U$5)/$U$6+$X$13</f>
        <v/>
      </c>
      <c r="K602" s="51">
        <f>1/(1+EXP(-J602))</f>
        <v/>
      </c>
      <c r="L602" s="52">
        <f>$Y$12*((B602)-$U$5)/$U$6+$Y$13</f>
        <v/>
      </c>
      <c r="M602" s="51">
        <f>1/(1+EXP(-L602))</f>
        <v/>
      </c>
      <c r="N602" s="52">
        <f>$Z$12*((B602)-$U$5)/$U$6+$Z$13</f>
        <v/>
      </c>
      <c r="O602" s="51">
        <f>1/(1+EXP(-N602))</f>
        <v/>
      </c>
      <c r="P602" s="52">
        <f>$AA$12*((B602)-$U$5)/$U$6+$AA$13</f>
        <v/>
      </c>
      <c r="Q602" s="51">
        <f>1/(1+EXP(-P602))</f>
        <v/>
      </c>
      <c r="R602" s="52">
        <f>$AB$12*((B602)-$U$5)/$U$6+$AB$13</f>
        <v/>
      </c>
      <c r="S602" s="51">
        <f>1/(1+EXP(-R602))</f>
        <v/>
      </c>
      <c r="AI602" s="48">
        <f>'4_Seq_Features'!A600</f>
        <v/>
      </c>
      <c r="AJ602" s="55">
        <f>'4_Seq_Features'!G600</f>
        <v/>
      </c>
      <c r="AK602" s="55">
        <f>'4_Seq_Features'!H600</f>
        <v/>
      </c>
      <c r="AL602" s="48">
        <f>'4_Seq_Features'!E600</f>
        <v/>
      </c>
      <c r="AM602" s="52">
        <f>$BD$14*((AJ602)-$BD$5)/$BD$6+$BD$15*((AK602)-$BD$7)/$BD$8+$BD$16</f>
        <v/>
      </c>
      <c r="AN602" s="51">
        <f>1/(1+EXP(-AM602))</f>
        <v/>
      </c>
      <c r="AO602" s="52">
        <f>$BE$14*((AJ602)-$BD$5)/$BD$6+$BE$15*((AK602)-$BD$7)/$BD$8+$BE$16</f>
        <v/>
      </c>
      <c r="AP602" s="51">
        <f>1/(1+EXP(-AO602))</f>
        <v/>
      </c>
      <c r="AQ602" s="52">
        <f>$BF$14*((AJ602)-$BD$5)/$BD$6+$BF$15*((AK602)-$BD$7)/$BD$8+$BF$16</f>
        <v/>
      </c>
      <c r="AR602" s="51">
        <f>1/(1+EXP(-AQ602))</f>
        <v/>
      </c>
      <c r="AS602" s="52">
        <f>$BG$14*((AJ602)-$BD$5)/$BD$6+$BG$15*((AK602)-$BD$7)/$BD$8+$BG$16</f>
        <v/>
      </c>
      <c r="AT602" s="51">
        <f>1/(1+EXP(-AS602))</f>
        <v/>
      </c>
      <c r="AU602" s="52">
        <f>$BH$14*((AJ602)-$BD$5)/$BD$6+$BH$15*((AK602)-$BD$7)/$BD$8+$BH$16</f>
        <v/>
      </c>
      <c r="AV602" s="51">
        <f>1/(1+EXP(-AU602))</f>
        <v/>
      </c>
      <c r="AW602" s="52">
        <f>$BI$14*((AJ602)-$BD$5)/$BD$6+$BI$15*((AK602)-$BD$7)/$BD$8+$BI$16</f>
        <v/>
      </c>
      <c r="AX602" s="51">
        <f>1/(1+EXP(-AW602))</f>
        <v/>
      </c>
      <c r="AY602" s="52">
        <f>$BJ$14*((AJ602)-$BD$5)/$BD$6+$BJ$15*((AK602)-$BD$7)/$BD$8+$BJ$16</f>
        <v/>
      </c>
      <c r="AZ602" s="51">
        <f>1/(1+EXP(-AY602))</f>
        <v/>
      </c>
      <c r="BA602" s="52">
        <f>$BK$14*((AJ602)-$BD$5)/$BD$6+$BK$15*((AK602)-$BD$7)/$BD$8+$BK$16</f>
        <v/>
      </c>
      <c r="BB602" s="51">
        <f>1/(1+EXP(-BA602))</f>
        <v/>
      </c>
    </row>
    <row r="603" ht="15" customHeight="1" s="35">
      <c r="A603" s="48">
        <f>'4_Seq_Features'!A601</f>
        <v/>
      </c>
      <c r="B603" s="55">
        <f>'4_Seq_Features'!F601</f>
        <v/>
      </c>
      <c r="C603" s="48">
        <f>'4_Seq_Features'!E601</f>
        <v/>
      </c>
      <c r="D603" s="52">
        <f>$U$12*((B603)-$U$5)/$U$6+$U$13</f>
        <v/>
      </c>
      <c r="E603" s="51">
        <f>1/(1+EXP(-D603))</f>
        <v/>
      </c>
      <c r="F603" s="52">
        <f>$V$12*((B603)-$U$5)/$U$6+$V$13</f>
        <v/>
      </c>
      <c r="G603" s="51">
        <f>1/(1+EXP(-F603))</f>
        <v/>
      </c>
      <c r="H603" s="52">
        <f>$W$12*((B603)-$U$5)/$U$6+$W$13</f>
        <v/>
      </c>
      <c r="I603" s="51">
        <f>1/(1+EXP(-H603))</f>
        <v/>
      </c>
      <c r="J603" s="52">
        <f>$X$12*((B603)-$U$5)/$U$6+$X$13</f>
        <v/>
      </c>
      <c r="K603" s="51">
        <f>1/(1+EXP(-J603))</f>
        <v/>
      </c>
      <c r="L603" s="52">
        <f>$Y$12*((B603)-$U$5)/$U$6+$Y$13</f>
        <v/>
      </c>
      <c r="M603" s="51">
        <f>1/(1+EXP(-L603))</f>
        <v/>
      </c>
      <c r="N603" s="52">
        <f>$Z$12*((B603)-$U$5)/$U$6+$Z$13</f>
        <v/>
      </c>
      <c r="O603" s="51">
        <f>1/(1+EXP(-N603))</f>
        <v/>
      </c>
      <c r="P603" s="52">
        <f>$AA$12*((B603)-$U$5)/$U$6+$AA$13</f>
        <v/>
      </c>
      <c r="Q603" s="51">
        <f>1/(1+EXP(-P603))</f>
        <v/>
      </c>
      <c r="R603" s="52">
        <f>$AB$12*((B603)-$U$5)/$U$6+$AB$13</f>
        <v/>
      </c>
      <c r="S603" s="51">
        <f>1/(1+EXP(-R603))</f>
        <v/>
      </c>
      <c r="AI603" s="48">
        <f>'4_Seq_Features'!A601</f>
        <v/>
      </c>
      <c r="AJ603" s="55">
        <f>'4_Seq_Features'!G601</f>
        <v/>
      </c>
      <c r="AK603" s="55">
        <f>'4_Seq_Features'!H601</f>
        <v/>
      </c>
      <c r="AL603" s="48">
        <f>'4_Seq_Features'!E601</f>
        <v/>
      </c>
      <c r="AM603" s="52">
        <f>$BD$14*((AJ603)-$BD$5)/$BD$6+$BD$15*((AK603)-$BD$7)/$BD$8+$BD$16</f>
        <v/>
      </c>
      <c r="AN603" s="51">
        <f>1/(1+EXP(-AM603))</f>
        <v/>
      </c>
      <c r="AO603" s="52">
        <f>$BE$14*((AJ603)-$BD$5)/$BD$6+$BE$15*((AK603)-$BD$7)/$BD$8+$BE$16</f>
        <v/>
      </c>
      <c r="AP603" s="51">
        <f>1/(1+EXP(-AO603))</f>
        <v/>
      </c>
      <c r="AQ603" s="52">
        <f>$BF$14*((AJ603)-$BD$5)/$BD$6+$BF$15*((AK603)-$BD$7)/$BD$8+$BF$16</f>
        <v/>
      </c>
      <c r="AR603" s="51">
        <f>1/(1+EXP(-AQ603))</f>
        <v/>
      </c>
      <c r="AS603" s="52">
        <f>$BG$14*((AJ603)-$BD$5)/$BD$6+$BG$15*((AK603)-$BD$7)/$BD$8+$BG$16</f>
        <v/>
      </c>
      <c r="AT603" s="51">
        <f>1/(1+EXP(-AS603))</f>
        <v/>
      </c>
      <c r="AU603" s="52">
        <f>$BH$14*((AJ603)-$BD$5)/$BD$6+$BH$15*((AK603)-$BD$7)/$BD$8+$BH$16</f>
        <v/>
      </c>
      <c r="AV603" s="51">
        <f>1/(1+EXP(-AU603))</f>
        <v/>
      </c>
      <c r="AW603" s="52">
        <f>$BI$14*((AJ603)-$BD$5)/$BD$6+$BI$15*((AK603)-$BD$7)/$BD$8+$BI$16</f>
        <v/>
      </c>
      <c r="AX603" s="51">
        <f>1/(1+EXP(-AW603))</f>
        <v/>
      </c>
      <c r="AY603" s="52">
        <f>$BJ$14*((AJ603)-$BD$5)/$BD$6+$BJ$15*((AK603)-$BD$7)/$BD$8+$BJ$16</f>
        <v/>
      </c>
      <c r="AZ603" s="51">
        <f>1/(1+EXP(-AY603))</f>
        <v/>
      </c>
      <c r="BA603" s="52">
        <f>$BK$14*((AJ603)-$BD$5)/$BD$6+$BK$15*((AK603)-$BD$7)/$BD$8+$BK$16</f>
        <v/>
      </c>
      <c r="BB603" s="51">
        <f>1/(1+EXP(-BA603))</f>
        <v/>
      </c>
    </row>
    <row r="604" ht="15" customHeight="1" s="35">
      <c r="A604" s="48">
        <f>'4_Seq_Features'!A602</f>
        <v/>
      </c>
      <c r="B604" s="55">
        <f>'4_Seq_Features'!F602</f>
        <v/>
      </c>
      <c r="C604" s="48">
        <f>'4_Seq_Features'!E602</f>
        <v/>
      </c>
      <c r="D604" s="52">
        <f>$U$12*((B604)-$U$5)/$U$6+$U$13</f>
        <v/>
      </c>
      <c r="E604" s="51">
        <f>1/(1+EXP(-D604))</f>
        <v/>
      </c>
      <c r="F604" s="52">
        <f>$V$12*((B604)-$U$5)/$U$6+$V$13</f>
        <v/>
      </c>
      <c r="G604" s="51">
        <f>1/(1+EXP(-F604))</f>
        <v/>
      </c>
      <c r="H604" s="52">
        <f>$W$12*((B604)-$U$5)/$U$6+$W$13</f>
        <v/>
      </c>
      <c r="I604" s="51">
        <f>1/(1+EXP(-H604))</f>
        <v/>
      </c>
      <c r="J604" s="52">
        <f>$X$12*((B604)-$U$5)/$U$6+$X$13</f>
        <v/>
      </c>
      <c r="K604" s="51">
        <f>1/(1+EXP(-J604))</f>
        <v/>
      </c>
      <c r="L604" s="52">
        <f>$Y$12*((B604)-$U$5)/$U$6+$Y$13</f>
        <v/>
      </c>
      <c r="M604" s="51">
        <f>1/(1+EXP(-L604))</f>
        <v/>
      </c>
      <c r="N604" s="52">
        <f>$Z$12*((B604)-$U$5)/$U$6+$Z$13</f>
        <v/>
      </c>
      <c r="O604" s="51">
        <f>1/(1+EXP(-N604))</f>
        <v/>
      </c>
      <c r="P604" s="52">
        <f>$AA$12*((B604)-$U$5)/$U$6+$AA$13</f>
        <v/>
      </c>
      <c r="Q604" s="51">
        <f>1/(1+EXP(-P604))</f>
        <v/>
      </c>
      <c r="R604" s="52">
        <f>$AB$12*((B604)-$U$5)/$U$6+$AB$13</f>
        <v/>
      </c>
      <c r="S604" s="51">
        <f>1/(1+EXP(-R604))</f>
        <v/>
      </c>
      <c r="AI604" s="48">
        <f>'4_Seq_Features'!A602</f>
        <v/>
      </c>
      <c r="AJ604" s="55">
        <f>'4_Seq_Features'!G602</f>
        <v/>
      </c>
      <c r="AK604" s="55">
        <f>'4_Seq_Features'!H602</f>
        <v/>
      </c>
      <c r="AL604" s="48">
        <f>'4_Seq_Features'!E602</f>
        <v/>
      </c>
      <c r="AM604" s="52">
        <f>$BD$14*((AJ604)-$BD$5)/$BD$6+$BD$15*((AK604)-$BD$7)/$BD$8+$BD$16</f>
        <v/>
      </c>
      <c r="AN604" s="51">
        <f>1/(1+EXP(-AM604))</f>
        <v/>
      </c>
      <c r="AO604" s="52">
        <f>$BE$14*((AJ604)-$BD$5)/$BD$6+$BE$15*((AK604)-$BD$7)/$BD$8+$BE$16</f>
        <v/>
      </c>
      <c r="AP604" s="51">
        <f>1/(1+EXP(-AO604))</f>
        <v/>
      </c>
      <c r="AQ604" s="52">
        <f>$BF$14*((AJ604)-$BD$5)/$BD$6+$BF$15*((AK604)-$BD$7)/$BD$8+$BF$16</f>
        <v/>
      </c>
      <c r="AR604" s="51">
        <f>1/(1+EXP(-AQ604))</f>
        <v/>
      </c>
      <c r="AS604" s="52">
        <f>$BG$14*((AJ604)-$BD$5)/$BD$6+$BG$15*((AK604)-$BD$7)/$BD$8+$BG$16</f>
        <v/>
      </c>
      <c r="AT604" s="51">
        <f>1/(1+EXP(-AS604))</f>
        <v/>
      </c>
      <c r="AU604" s="52">
        <f>$BH$14*((AJ604)-$BD$5)/$BD$6+$BH$15*((AK604)-$BD$7)/$BD$8+$BH$16</f>
        <v/>
      </c>
      <c r="AV604" s="51">
        <f>1/(1+EXP(-AU604))</f>
        <v/>
      </c>
      <c r="AW604" s="52">
        <f>$BI$14*((AJ604)-$BD$5)/$BD$6+$BI$15*((AK604)-$BD$7)/$BD$8+$BI$16</f>
        <v/>
      </c>
      <c r="AX604" s="51">
        <f>1/(1+EXP(-AW604))</f>
        <v/>
      </c>
      <c r="AY604" s="52">
        <f>$BJ$14*((AJ604)-$BD$5)/$BD$6+$BJ$15*((AK604)-$BD$7)/$BD$8+$BJ$16</f>
        <v/>
      </c>
      <c r="AZ604" s="51">
        <f>1/(1+EXP(-AY604))</f>
        <v/>
      </c>
      <c r="BA604" s="52">
        <f>$BK$14*((AJ604)-$BD$5)/$BD$6+$BK$15*((AK604)-$BD$7)/$BD$8+$BK$16</f>
        <v/>
      </c>
      <c r="BB604" s="51">
        <f>1/(1+EXP(-BA604))</f>
        <v/>
      </c>
    </row>
    <row r="605" ht="15" customHeight="1" s="35">
      <c r="A605" s="48">
        <f>'4_Seq_Features'!A603</f>
        <v/>
      </c>
      <c r="B605" s="55">
        <f>'4_Seq_Features'!F603</f>
        <v/>
      </c>
      <c r="C605" s="48">
        <f>'4_Seq_Features'!E603</f>
        <v/>
      </c>
      <c r="D605" s="52">
        <f>$U$12*((B605)-$U$5)/$U$6+$U$13</f>
        <v/>
      </c>
      <c r="E605" s="51">
        <f>1/(1+EXP(-D605))</f>
        <v/>
      </c>
      <c r="F605" s="52">
        <f>$V$12*((B605)-$U$5)/$U$6+$V$13</f>
        <v/>
      </c>
      <c r="G605" s="51">
        <f>1/(1+EXP(-F605))</f>
        <v/>
      </c>
      <c r="H605" s="52">
        <f>$W$12*((B605)-$U$5)/$U$6+$W$13</f>
        <v/>
      </c>
      <c r="I605" s="51">
        <f>1/(1+EXP(-H605))</f>
        <v/>
      </c>
      <c r="J605" s="52">
        <f>$X$12*((B605)-$U$5)/$U$6+$X$13</f>
        <v/>
      </c>
      <c r="K605" s="51">
        <f>1/(1+EXP(-J605))</f>
        <v/>
      </c>
      <c r="L605" s="52">
        <f>$Y$12*((B605)-$U$5)/$U$6+$Y$13</f>
        <v/>
      </c>
      <c r="M605" s="51">
        <f>1/(1+EXP(-L605))</f>
        <v/>
      </c>
      <c r="N605" s="52">
        <f>$Z$12*((B605)-$U$5)/$U$6+$Z$13</f>
        <v/>
      </c>
      <c r="O605" s="51">
        <f>1/(1+EXP(-N605))</f>
        <v/>
      </c>
      <c r="P605" s="52">
        <f>$AA$12*((B605)-$U$5)/$U$6+$AA$13</f>
        <v/>
      </c>
      <c r="Q605" s="51">
        <f>1/(1+EXP(-P605))</f>
        <v/>
      </c>
      <c r="R605" s="52">
        <f>$AB$12*((B605)-$U$5)/$U$6+$AB$13</f>
        <v/>
      </c>
      <c r="S605" s="51">
        <f>1/(1+EXP(-R605))</f>
        <v/>
      </c>
      <c r="AI605" s="48">
        <f>'4_Seq_Features'!A603</f>
        <v/>
      </c>
      <c r="AJ605" s="55">
        <f>'4_Seq_Features'!G603</f>
        <v/>
      </c>
      <c r="AK605" s="55">
        <f>'4_Seq_Features'!H603</f>
        <v/>
      </c>
      <c r="AL605" s="48">
        <f>'4_Seq_Features'!E603</f>
        <v/>
      </c>
      <c r="AM605" s="52">
        <f>$BD$14*((AJ605)-$BD$5)/$BD$6+$BD$15*((AK605)-$BD$7)/$BD$8+$BD$16</f>
        <v/>
      </c>
      <c r="AN605" s="51">
        <f>1/(1+EXP(-AM605))</f>
        <v/>
      </c>
      <c r="AO605" s="52">
        <f>$BE$14*((AJ605)-$BD$5)/$BD$6+$BE$15*((AK605)-$BD$7)/$BD$8+$BE$16</f>
        <v/>
      </c>
      <c r="AP605" s="51">
        <f>1/(1+EXP(-AO605))</f>
        <v/>
      </c>
      <c r="AQ605" s="52">
        <f>$BF$14*((AJ605)-$BD$5)/$BD$6+$BF$15*((AK605)-$BD$7)/$BD$8+$BF$16</f>
        <v/>
      </c>
      <c r="AR605" s="51">
        <f>1/(1+EXP(-AQ605))</f>
        <v/>
      </c>
      <c r="AS605" s="52">
        <f>$BG$14*((AJ605)-$BD$5)/$BD$6+$BG$15*((AK605)-$BD$7)/$BD$8+$BG$16</f>
        <v/>
      </c>
      <c r="AT605" s="51">
        <f>1/(1+EXP(-AS605))</f>
        <v/>
      </c>
      <c r="AU605" s="52">
        <f>$BH$14*((AJ605)-$BD$5)/$BD$6+$BH$15*((AK605)-$BD$7)/$BD$8+$BH$16</f>
        <v/>
      </c>
      <c r="AV605" s="51">
        <f>1/(1+EXP(-AU605))</f>
        <v/>
      </c>
      <c r="AW605" s="52">
        <f>$BI$14*((AJ605)-$BD$5)/$BD$6+$BI$15*((AK605)-$BD$7)/$BD$8+$BI$16</f>
        <v/>
      </c>
      <c r="AX605" s="51">
        <f>1/(1+EXP(-AW605))</f>
        <v/>
      </c>
      <c r="AY605" s="52">
        <f>$BJ$14*((AJ605)-$BD$5)/$BD$6+$BJ$15*((AK605)-$BD$7)/$BD$8+$BJ$16</f>
        <v/>
      </c>
      <c r="AZ605" s="51">
        <f>1/(1+EXP(-AY605))</f>
        <v/>
      </c>
      <c r="BA605" s="52">
        <f>$BK$14*((AJ605)-$BD$5)/$BD$6+$BK$15*((AK605)-$BD$7)/$BD$8+$BK$16</f>
        <v/>
      </c>
      <c r="BB605" s="51">
        <f>1/(1+EXP(-BA605))</f>
        <v/>
      </c>
    </row>
    <row r="606" ht="15" customHeight="1" s="35">
      <c r="A606" s="48">
        <f>'4_Seq_Features'!A604</f>
        <v/>
      </c>
      <c r="B606" s="55">
        <f>'4_Seq_Features'!F604</f>
        <v/>
      </c>
      <c r="C606" s="48">
        <f>'4_Seq_Features'!E604</f>
        <v/>
      </c>
      <c r="D606" s="52">
        <f>$U$12*((B606)-$U$5)/$U$6+$U$13</f>
        <v/>
      </c>
      <c r="E606" s="51">
        <f>1/(1+EXP(-D606))</f>
        <v/>
      </c>
      <c r="F606" s="52">
        <f>$V$12*((B606)-$U$5)/$U$6+$V$13</f>
        <v/>
      </c>
      <c r="G606" s="51">
        <f>1/(1+EXP(-F606))</f>
        <v/>
      </c>
      <c r="H606" s="52">
        <f>$W$12*((B606)-$U$5)/$U$6+$W$13</f>
        <v/>
      </c>
      <c r="I606" s="51">
        <f>1/(1+EXP(-H606))</f>
        <v/>
      </c>
      <c r="J606" s="52">
        <f>$X$12*((B606)-$U$5)/$U$6+$X$13</f>
        <v/>
      </c>
      <c r="K606" s="51">
        <f>1/(1+EXP(-J606))</f>
        <v/>
      </c>
      <c r="L606" s="52">
        <f>$Y$12*((B606)-$U$5)/$U$6+$Y$13</f>
        <v/>
      </c>
      <c r="M606" s="51">
        <f>1/(1+EXP(-L606))</f>
        <v/>
      </c>
      <c r="N606" s="52">
        <f>$Z$12*((B606)-$U$5)/$U$6+$Z$13</f>
        <v/>
      </c>
      <c r="O606" s="51">
        <f>1/(1+EXP(-N606))</f>
        <v/>
      </c>
      <c r="P606" s="52">
        <f>$AA$12*((B606)-$U$5)/$U$6+$AA$13</f>
        <v/>
      </c>
      <c r="Q606" s="51">
        <f>1/(1+EXP(-P606))</f>
        <v/>
      </c>
      <c r="R606" s="52">
        <f>$AB$12*((B606)-$U$5)/$U$6+$AB$13</f>
        <v/>
      </c>
      <c r="S606" s="51">
        <f>1/(1+EXP(-R606))</f>
        <v/>
      </c>
      <c r="AI606" s="48">
        <f>'4_Seq_Features'!A604</f>
        <v/>
      </c>
      <c r="AJ606" s="55">
        <f>'4_Seq_Features'!G604</f>
        <v/>
      </c>
      <c r="AK606" s="55">
        <f>'4_Seq_Features'!H604</f>
        <v/>
      </c>
      <c r="AL606" s="48">
        <f>'4_Seq_Features'!E604</f>
        <v/>
      </c>
      <c r="AM606" s="52">
        <f>$BD$14*((AJ606)-$BD$5)/$BD$6+$BD$15*((AK606)-$BD$7)/$BD$8+$BD$16</f>
        <v/>
      </c>
      <c r="AN606" s="51">
        <f>1/(1+EXP(-AM606))</f>
        <v/>
      </c>
      <c r="AO606" s="52">
        <f>$BE$14*((AJ606)-$BD$5)/$BD$6+$BE$15*((AK606)-$BD$7)/$BD$8+$BE$16</f>
        <v/>
      </c>
      <c r="AP606" s="51">
        <f>1/(1+EXP(-AO606))</f>
        <v/>
      </c>
      <c r="AQ606" s="52">
        <f>$BF$14*((AJ606)-$BD$5)/$BD$6+$BF$15*((AK606)-$BD$7)/$BD$8+$BF$16</f>
        <v/>
      </c>
      <c r="AR606" s="51">
        <f>1/(1+EXP(-AQ606))</f>
        <v/>
      </c>
      <c r="AS606" s="52">
        <f>$BG$14*((AJ606)-$BD$5)/$BD$6+$BG$15*((AK606)-$BD$7)/$BD$8+$BG$16</f>
        <v/>
      </c>
      <c r="AT606" s="51">
        <f>1/(1+EXP(-AS606))</f>
        <v/>
      </c>
      <c r="AU606" s="52">
        <f>$BH$14*((AJ606)-$BD$5)/$BD$6+$BH$15*((AK606)-$BD$7)/$BD$8+$BH$16</f>
        <v/>
      </c>
      <c r="AV606" s="51">
        <f>1/(1+EXP(-AU606))</f>
        <v/>
      </c>
      <c r="AW606" s="52">
        <f>$BI$14*((AJ606)-$BD$5)/$BD$6+$BI$15*((AK606)-$BD$7)/$BD$8+$BI$16</f>
        <v/>
      </c>
      <c r="AX606" s="51">
        <f>1/(1+EXP(-AW606))</f>
        <v/>
      </c>
      <c r="AY606" s="52">
        <f>$BJ$14*((AJ606)-$BD$5)/$BD$6+$BJ$15*((AK606)-$BD$7)/$BD$8+$BJ$16</f>
        <v/>
      </c>
      <c r="AZ606" s="51">
        <f>1/(1+EXP(-AY606))</f>
        <v/>
      </c>
      <c r="BA606" s="52">
        <f>$BK$14*((AJ606)-$BD$5)/$BD$6+$BK$15*((AK606)-$BD$7)/$BD$8+$BK$16</f>
        <v/>
      </c>
      <c r="BB606" s="51">
        <f>1/(1+EXP(-BA606))</f>
        <v/>
      </c>
    </row>
    <row r="607" ht="15" customHeight="1" s="35">
      <c r="A607" s="48">
        <f>'4_Seq_Features'!A605</f>
        <v/>
      </c>
      <c r="B607" s="55">
        <f>'4_Seq_Features'!F605</f>
        <v/>
      </c>
      <c r="C607" s="48">
        <f>'4_Seq_Features'!E605</f>
        <v/>
      </c>
      <c r="D607" s="52">
        <f>$U$12*((B607)-$U$5)/$U$6+$U$13</f>
        <v/>
      </c>
      <c r="E607" s="51">
        <f>1/(1+EXP(-D607))</f>
        <v/>
      </c>
      <c r="F607" s="52">
        <f>$V$12*((B607)-$U$5)/$U$6+$V$13</f>
        <v/>
      </c>
      <c r="G607" s="51">
        <f>1/(1+EXP(-F607))</f>
        <v/>
      </c>
      <c r="H607" s="52">
        <f>$W$12*((B607)-$U$5)/$U$6+$W$13</f>
        <v/>
      </c>
      <c r="I607" s="51">
        <f>1/(1+EXP(-H607))</f>
        <v/>
      </c>
      <c r="J607" s="52">
        <f>$X$12*((B607)-$U$5)/$U$6+$X$13</f>
        <v/>
      </c>
      <c r="K607" s="51">
        <f>1/(1+EXP(-J607))</f>
        <v/>
      </c>
      <c r="L607" s="52">
        <f>$Y$12*((B607)-$U$5)/$U$6+$Y$13</f>
        <v/>
      </c>
      <c r="M607" s="51">
        <f>1/(1+EXP(-L607))</f>
        <v/>
      </c>
      <c r="N607" s="52">
        <f>$Z$12*((B607)-$U$5)/$U$6+$Z$13</f>
        <v/>
      </c>
      <c r="O607" s="51">
        <f>1/(1+EXP(-N607))</f>
        <v/>
      </c>
      <c r="P607" s="52">
        <f>$AA$12*((B607)-$U$5)/$U$6+$AA$13</f>
        <v/>
      </c>
      <c r="Q607" s="51">
        <f>1/(1+EXP(-P607))</f>
        <v/>
      </c>
      <c r="R607" s="52">
        <f>$AB$12*((B607)-$U$5)/$U$6+$AB$13</f>
        <v/>
      </c>
      <c r="S607" s="51">
        <f>1/(1+EXP(-R607))</f>
        <v/>
      </c>
      <c r="AI607" s="48">
        <f>'4_Seq_Features'!A605</f>
        <v/>
      </c>
      <c r="AJ607" s="55">
        <f>'4_Seq_Features'!G605</f>
        <v/>
      </c>
      <c r="AK607" s="55">
        <f>'4_Seq_Features'!H605</f>
        <v/>
      </c>
      <c r="AL607" s="48">
        <f>'4_Seq_Features'!E605</f>
        <v/>
      </c>
      <c r="AM607" s="52">
        <f>$BD$14*((AJ607)-$BD$5)/$BD$6+$BD$15*((AK607)-$BD$7)/$BD$8+$BD$16</f>
        <v/>
      </c>
      <c r="AN607" s="51">
        <f>1/(1+EXP(-AM607))</f>
        <v/>
      </c>
      <c r="AO607" s="52">
        <f>$BE$14*((AJ607)-$BD$5)/$BD$6+$BE$15*((AK607)-$BD$7)/$BD$8+$BE$16</f>
        <v/>
      </c>
      <c r="AP607" s="51">
        <f>1/(1+EXP(-AO607))</f>
        <v/>
      </c>
      <c r="AQ607" s="52">
        <f>$BF$14*((AJ607)-$BD$5)/$BD$6+$BF$15*((AK607)-$BD$7)/$BD$8+$BF$16</f>
        <v/>
      </c>
      <c r="AR607" s="51">
        <f>1/(1+EXP(-AQ607))</f>
        <v/>
      </c>
      <c r="AS607" s="52">
        <f>$BG$14*((AJ607)-$BD$5)/$BD$6+$BG$15*((AK607)-$BD$7)/$BD$8+$BG$16</f>
        <v/>
      </c>
      <c r="AT607" s="51">
        <f>1/(1+EXP(-AS607))</f>
        <v/>
      </c>
      <c r="AU607" s="52">
        <f>$BH$14*((AJ607)-$BD$5)/$BD$6+$BH$15*((AK607)-$BD$7)/$BD$8+$BH$16</f>
        <v/>
      </c>
      <c r="AV607" s="51">
        <f>1/(1+EXP(-AU607))</f>
        <v/>
      </c>
      <c r="AW607" s="52">
        <f>$BI$14*((AJ607)-$BD$5)/$BD$6+$BI$15*((AK607)-$BD$7)/$BD$8+$BI$16</f>
        <v/>
      </c>
      <c r="AX607" s="51">
        <f>1/(1+EXP(-AW607))</f>
        <v/>
      </c>
      <c r="AY607" s="52">
        <f>$BJ$14*((AJ607)-$BD$5)/$BD$6+$BJ$15*((AK607)-$BD$7)/$BD$8+$BJ$16</f>
        <v/>
      </c>
      <c r="AZ607" s="51">
        <f>1/(1+EXP(-AY607))</f>
        <v/>
      </c>
      <c r="BA607" s="52">
        <f>$BK$14*((AJ607)-$BD$5)/$BD$6+$BK$15*((AK607)-$BD$7)/$BD$8+$BK$16</f>
        <v/>
      </c>
      <c r="BB607" s="51">
        <f>1/(1+EXP(-BA607))</f>
        <v/>
      </c>
    </row>
    <row r="608" ht="15" customHeight="1" s="35">
      <c r="A608" s="48">
        <f>'4_Seq_Features'!A606</f>
        <v/>
      </c>
      <c r="B608" s="55">
        <f>'4_Seq_Features'!F606</f>
        <v/>
      </c>
      <c r="C608" s="48">
        <f>'4_Seq_Features'!E606</f>
        <v/>
      </c>
      <c r="D608" s="52">
        <f>$U$12*((B608)-$U$5)/$U$6+$U$13</f>
        <v/>
      </c>
      <c r="E608" s="51">
        <f>1/(1+EXP(-D608))</f>
        <v/>
      </c>
      <c r="F608" s="52">
        <f>$V$12*((B608)-$U$5)/$U$6+$V$13</f>
        <v/>
      </c>
      <c r="G608" s="51">
        <f>1/(1+EXP(-F608))</f>
        <v/>
      </c>
      <c r="H608" s="52">
        <f>$W$12*((B608)-$U$5)/$U$6+$W$13</f>
        <v/>
      </c>
      <c r="I608" s="51">
        <f>1/(1+EXP(-H608))</f>
        <v/>
      </c>
      <c r="J608" s="52">
        <f>$X$12*((B608)-$U$5)/$U$6+$X$13</f>
        <v/>
      </c>
      <c r="K608" s="51">
        <f>1/(1+EXP(-J608))</f>
        <v/>
      </c>
      <c r="L608" s="52">
        <f>$Y$12*((B608)-$U$5)/$U$6+$Y$13</f>
        <v/>
      </c>
      <c r="M608" s="51">
        <f>1/(1+EXP(-L608))</f>
        <v/>
      </c>
      <c r="N608" s="52">
        <f>$Z$12*((B608)-$U$5)/$U$6+$Z$13</f>
        <v/>
      </c>
      <c r="O608" s="51">
        <f>1/(1+EXP(-N608))</f>
        <v/>
      </c>
      <c r="P608" s="52">
        <f>$AA$12*((B608)-$U$5)/$U$6+$AA$13</f>
        <v/>
      </c>
      <c r="Q608" s="51">
        <f>1/(1+EXP(-P608))</f>
        <v/>
      </c>
      <c r="R608" s="52">
        <f>$AB$12*((B608)-$U$5)/$U$6+$AB$13</f>
        <v/>
      </c>
      <c r="S608" s="51">
        <f>1/(1+EXP(-R608))</f>
        <v/>
      </c>
      <c r="AI608" s="48">
        <f>'4_Seq_Features'!A606</f>
        <v/>
      </c>
      <c r="AJ608" s="55">
        <f>'4_Seq_Features'!G606</f>
        <v/>
      </c>
      <c r="AK608" s="55">
        <f>'4_Seq_Features'!H606</f>
        <v/>
      </c>
      <c r="AL608" s="48">
        <f>'4_Seq_Features'!E606</f>
        <v/>
      </c>
      <c r="AM608" s="52">
        <f>$BD$14*((AJ608)-$BD$5)/$BD$6+$BD$15*((AK608)-$BD$7)/$BD$8+$BD$16</f>
        <v/>
      </c>
      <c r="AN608" s="51">
        <f>1/(1+EXP(-AM608))</f>
        <v/>
      </c>
      <c r="AO608" s="52">
        <f>$BE$14*((AJ608)-$BD$5)/$BD$6+$BE$15*((AK608)-$BD$7)/$BD$8+$BE$16</f>
        <v/>
      </c>
      <c r="AP608" s="51">
        <f>1/(1+EXP(-AO608))</f>
        <v/>
      </c>
      <c r="AQ608" s="52">
        <f>$BF$14*((AJ608)-$BD$5)/$BD$6+$BF$15*((AK608)-$BD$7)/$BD$8+$BF$16</f>
        <v/>
      </c>
      <c r="AR608" s="51">
        <f>1/(1+EXP(-AQ608))</f>
        <v/>
      </c>
      <c r="AS608" s="52">
        <f>$BG$14*((AJ608)-$BD$5)/$BD$6+$BG$15*((AK608)-$BD$7)/$BD$8+$BG$16</f>
        <v/>
      </c>
      <c r="AT608" s="51">
        <f>1/(1+EXP(-AS608))</f>
        <v/>
      </c>
      <c r="AU608" s="52">
        <f>$BH$14*((AJ608)-$BD$5)/$BD$6+$BH$15*((AK608)-$BD$7)/$BD$8+$BH$16</f>
        <v/>
      </c>
      <c r="AV608" s="51">
        <f>1/(1+EXP(-AU608))</f>
        <v/>
      </c>
      <c r="AW608" s="52">
        <f>$BI$14*((AJ608)-$BD$5)/$BD$6+$BI$15*((AK608)-$BD$7)/$BD$8+$BI$16</f>
        <v/>
      </c>
      <c r="AX608" s="51">
        <f>1/(1+EXP(-AW608))</f>
        <v/>
      </c>
      <c r="AY608" s="52">
        <f>$BJ$14*((AJ608)-$BD$5)/$BD$6+$BJ$15*((AK608)-$BD$7)/$BD$8+$BJ$16</f>
        <v/>
      </c>
      <c r="AZ608" s="51">
        <f>1/(1+EXP(-AY608))</f>
        <v/>
      </c>
      <c r="BA608" s="52">
        <f>$BK$14*((AJ608)-$BD$5)/$BD$6+$BK$15*((AK608)-$BD$7)/$BD$8+$BK$16</f>
        <v/>
      </c>
      <c r="BB608" s="51">
        <f>1/(1+EXP(-BA608))</f>
        <v/>
      </c>
    </row>
    <row r="609" ht="15" customHeight="1" s="35">
      <c r="A609" s="48">
        <f>'4_Seq_Features'!A607</f>
        <v/>
      </c>
      <c r="B609" s="55">
        <f>'4_Seq_Features'!F607</f>
        <v/>
      </c>
      <c r="C609" s="48">
        <f>'4_Seq_Features'!E607</f>
        <v/>
      </c>
      <c r="D609" s="52">
        <f>$U$12*((B609)-$U$5)/$U$6+$U$13</f>
        <v/>
      </c>
      <c r="E609" s="51">
        <f>1/(1+EXP(-D609))</f>
        <v/>
      </c>
      <c r="F609" s="52">
        <f>$V$12*((B609)-$U$5)/$U$6+$V$13</f>
        <v/>
      </c>
      <c r="G609" s="51">
        <f>1/(1+EXP(-F609))</f>
        <v/>
      </c>
      <c r="H609" s="52">
        <f>$W$12*((B609)-$U$5)/$U$6+$W$13</f>
        <v/>
      </c>
      <c r="I609" s="51">
        <f>1/(1+EXP(-H609))</f>
        <v/>
      </c>
      <c r="J609" s="52">
        <f>$X$12*((B609)-$U$5)/$U$6+$X$13</f>
        <v/>
      </c>
      <c r="K609" s="51">
        <f>1/(1+EXP(-J609))</f>
        <v/>
      </c>
      <c r="L609" s="52">
        <f>$Y$12*((B609)-$U$5)/$U$6+$Y$13</f>
        <v/>
      </c>
      <c r="M609" s="51">
        <f>1/(1+EXP(-L609))</f>
        <v/>
      </c>
      <c r="N609" s="52">
        <f>$Z$12*((B609)-$U$5)/$U$6+$Z$13</f>
        <v/>
      </c>
      <c r="O609" s="51">
        <f>1/(1+EXP(-N609))</f>
        <v/>
      </c>
      <c r="P609" s="52">
        <f>$AA$12*((B609)-$U$5)/$U$6+$AA$13</f>
        <v/>
      </c>
      <c r="Q609" s="51">
        <f>1/(1+EXP(-P609))</f>
        <v/>
      </c>
      <c r="R609" s="52">
        <f>$AB$12*((B609)-$U$5)/$U$6+$AB$13</f>
        <v/>
      </c>
      <c r="S609" s="51">
        <f>1/(1+EXP(-R609))</f>
        <v/>
      </c>
      <c r="AI609" s="48">
        <f>'4_Seq_Features'!A607</f>
        <v/>
      </c>
      <c r="AJ609" s="55">
        <f>'4_Seq_Features'!G607</f>
        <v/>
      </c>
      <c r="AK609" s="55">
        <f>'4_Seq_Features'!H607</f>
        <v/>
      </c>
      <c r="AL609" s="48">
        <f>'4_Seq_Features'!E607</f>
        <v/>
      </c>
      <c r="AM609" s="52">
        <f>$BD$14*((AJ609)-$BD$5)/$BD$6+$BD$15*((AK609)-$BD$7)/$BD$8+$BD$16</f>
        <v/>
      </c>
      <c r="AN609" s="51">
        <f>1/(1+EXP(-AM609))</f>
        <v/>
      </c>
      <c r="AO609" s="52">
        <f>$BE$14*((AJ609)-$BD$5)/$BD$6+$BE$15*((AK609)-$BD$7)/$BD$8+$BE$16</f>
        <v/>
      </c>
      <c r="AP609" s="51">
        <f>1/(1+EXP(-AO609))</f>
        <v/>
      </c>
      <c r="AQ609" s="52">
        <f>$BF$14*((AJ609)-$BD$5)/$BD$6+$BF$15*((AK609)-$BD$7)/$BD$8+$BF$16</f>
        <v/>
      </c>
      <c r="AR609" s="51">
        <f>1/(1+EXP(-AQ609))</f>
        <v/>
      </c>
      <c r="AS609" s="52">
        <f>$BG$14*((AJ609)-$BD$5)/$BD$6+$BG$15*((AK609)-$BD$7)/$BD$8+$BG$16</f>
        <v/>
      </c>
      <c r="AT609" s="51">
        <f>1/(1+EXP(-AS609))</f>
        <v/>
      </c>
      <c r="AU609" s="52">
        <f>$BH$14*((AJ609)-$BD$5)/$BD$6+$BH$15*((AK609)-$BD$7)/$BD$8+$BH$16</f>
        <v/>
      </c>
      <c r="AV609" s="51">
        <f>1/(1+EXP(-AU609))</f>
        <v/>
      </c>
      <c r="AW609" s="52">
        <f>$BI$14*((AJ609)-$BD$5)/$BD$6+$BI$15*((AK609)-$BD$7)/$BD$8+$BI$16</f>
        <v/>
      </c>
      <c r="AX609" s="51">
        <f>1/(1+EXP(-AW609))</f>
        <v/>
      </c>
      <c r="AY609" s="52">
        <f>$BJ$14*((AJ609)-$BD$5)/$BD$6+$BJ$15*((AK609)-$BD$7)/$BD$8+$BJ$16</f>
        <v/>
      </c>
      <c r="AZ609" s="51">
        <f>1/(1+EXP(-AY609))</f>
        <v/>
      </c>
      <c r="BA609" s="52">
        <f>$BK$14*((AJ609)-$BD$5)/$BD$6+$BK$15*((AK609)-$BD$7)/$BD$8+$BK$16</f>
        <v/>
      </c>
      <c r="BB609" s="51">
        <f>1/(1+EXP(-BA609))</f>
        <v/>
      </c>
    </row>
    <row r="610" ht="15" customHeight="1" s="35">
      <c r="A610" s="48">
        <f>'4_Seq_Features'!A608</f>
        <v/>
      </c>
      <c r="B610" s="55">
        <f>'4_Seq_Features'!F608</f>
        <v/>
      </c>
      <c r="C610" s="48">
        <f>'4_Seq_Features'!E608</f>
        <v/>
      </c>
      <c r="D610" s="52">
        <f>$U$12*((B610)-$U$5)/$U$6+$U$13</f>
        <v/>
      </c>
      <c r="E610" s="51">
        <f>1/(1+EXP(-D610))</f>
        <v/>
      </c>
      <c r="F610" s="52">
        <f>$V$12*((B610)-$U$5)/$U$6+$V$13</f>
        <v/>
      </c>
      <c r="G610" s="51">
        <f>1/(1+EXP(-F610))</f>
        <v/>
      </c>
      <c r="H610" s="52">
        <f>$W$12*((B610)-$U$5)/$U$6+$W$13</f>
        <v/>
      </c>
      <c r="I610" s="51">
        <f>1/(1+EXP(-H610))</f>
        <v/>
      </c>
      <c r="J610" s="52">
        <f>$X$12*((B610)-$U$5)/$U$6+$X$13</f>
        <v/>
      </c>
      <c r="K610" s="51">
        <f>1/(1+EXP(-J610))</f>
        <v/>
      </c>
      <c r="L610" s="52">
        <f>$Y$12*((B610)-$U$5)/$U$6+$Y$13</f>
        <v/>
      </c>
      <c r="M610" s="51">
        <f>1/(1+EXP(-L610))</f>
        <v/>
      </c>
      <c r="N610" s="52">
        <f>$Z$12*((B610)-$U$5)/$U$6+$Z$13</f>
        <v/>
      </c>
      <c r="O610" s="51">
        <f>1/(1+EXP(-N610))</f>
        <v/>
      </c>
      <c r="P610" s="52">
        <f>$AA$12*((B610)-$U$5)/$U$6+$AA$13</f>
        <v/>
      </c>
      <c r="Q610" s="51">
        <f>1/(1+EXP(-P610))</f>
        <v/>
      </c>
      <c r="R610" s="52">
        <f>$AB$12*((B610)-$U$5)/$U$6+$AB$13</f>
        <v/>
      </c>
      <c r="S610" s="51">
        <f>1/(1+EXP(-R610))</f>
        <v/>
      </c>
      <c r="AI610" s="48">
        <f>'4_Seq_Features'!A608</f>
        <v/>
      </c>
      <c r="AJ610" s="55">
        <f>'4_Seq_Features'!G608</f>
        <v/>
      </c>
      <c r="AK610" s="55">
        <f>'4_Seq_Features'!H608</f>
        <v/>
      </c>
      <c r="AL610" s="48">
        <f>'4_Seq_Features'!E608</f>
        <v/>
      </c>
      <c r="AM610" s="52">
        <f>$BD$14*((AJ610)-$BD$5)/$BD$6+$BD$15*((AK610)-$BD$7)/$BD$8+$BD$16</f>
        <v/>
      </c>
      <c r="AN610" s="51">
        <f>1/(1+EXP(-AM610))</f>
        <v/>
      </c>
      <c r="AO610" s="52">
        <f>$BE$14*((AJ610)-$BD$5)/$BD$6+$BE$15*((AK610)-$BD$7)/$BD$8+$BE$16</f>
        <v/>
      </c>
      <c r="AP610" s="51">
        <f>1/(1+EXP(-AO610))</f>
        <v/>
      </c>
      <c r="AQ610" s="52">
        <f>$BF$14*((AJ610)-$BD$5)/$BD$6+$BF$15*((AK610)-$BD$7)/$BD$8+$BF$16</f>
        <v/>
      </c>
      <c r="AR610" s="51">
        <f>1/(1+EXP(-AQ610))</f>
        <v/>
      </c>
      <c r="AS610" s="52">
        <f>$BG$14*((AJ610)-$BD$5)/$BD$6+$BG$15*((AK610)-$BD$7)/$BD$8+$BG$16</f>
        <v/>
      </c>
      <c r="AT610" s="51">
        <f>1/(1+EXP(-AS610))</f>
        <v/>
      </c>
      <c r="AU610" s="52">
        <f>$BH$14*((AJ610)-$BD$5)/$BD$6+$BH$15*((AK610)-$BD$7)/$BD$8+$BH$16</f>
        <v/>
      </c>
      <c r="AV610" s="51">
        <f>1/(1+EXP(-AU610))</f>
        <v/>
      </c>
      <c r="AW610" s="52">
        <f>$BI$14*((AJ610)-$BD$5)/$BD$6+$BI$15*((AK610)-$BD$7)/$BD$8+$BI$16</f>
        <v/>
      </c>
      <c r="AX610" s="51">
        <f>1/(1+EXP(-AW610))</f>
        <v/>
      </c>
      <c r="AY610" s="52">
        <f>$BJ$14*((AJ610)-$BD$5)/$BD$6+$BJ$15*((AK610)-$BD$7)/$BD$8+$BJ$16</f>
        <v/>
      </c>
      <c r="AZ610" s="51">
        <f>1/(1+EXP(-AY610))</f>
        <v/>
      </c>
      <c r="BA610" s="52">
        <f>$BK$14*((AJ610)-$BD$5)/$BD$6+$BK$15*((AK610)-$BD$7)/$BD$8+$BK$16</f>
        <v/>
      </c>
      <c r="BB610" s="51">
        <f>1/(1+EXP(-BA610))</f>
        <v/>
      </c>
    </row>
    <row r="611" ht="15" customHeight="1" s="35">
      <c r="A611" s="48">
        <f>'4_Seq_Features'!A609</f>
        <v/>
      </c>
      <c r="B611" s="55">
        <f>'4_Seq_Features'!F609</f>
        <v/>
      </c>
      <c r="C611" s="48">
        <f>'4_Seq_Features'!E609</f>
        <v/>
      </c>
      <c r="D611" s="52">
        <f>$U$12*((B611)-$U$5)/$U$6+$U$13</f>
        <v/>
      </c>
      <c r="E611" s="51">
        <f>1/(1+EXP(-D611))</f>
        <v/>
      </c>
      <c r="F611" s="52">
        <f>$V$12*((B611)-$U$5)/$U$6+$V$13</f>
        <v/>
      </c>
      <c r="G611" s="51">
        <f>1/(1+EXP(-F611))</f>
        <v/>
      </c>
      <c r="H611" s="52">
        <f>$W$12*((B611)-$U$5)/$U$6+$W$13</f>
        <v/>
      </c>
      <c r="I611" s="51">
        <f>1/(1+EXP(-H611))</f>
        <v/>
      </c>
      <c r="J611" s="52">
        <f>$X$12*((B611)-$U$5)/$U$6+$X$13</f>
        <v/>
      </c>
      <c r="K611" s="51">
        <f>1/(1+EXP(-J611))</f>
        <v/>
      </c>
      <c r="L611" s="52">
        <f>$Y$12*((B611)-$U$5)/$U$6+$Y$13</f>
        <v/>
      </c>
      <c r="M611" s="51">
        <f>1/(1+EXP(-L611))</f>
        <v/>
      </c>
      <c r="N611" s="52">
        <f>$Z$12*((B611)-$U$5)/$U$6+$Z$13</f>
        <v/>
      </c>
      <c r="O611" s="51">
        <f>1/(1+EXP(-N611))</f>
        <v/>
      </c>
      <c r="P611" s="52">
        <f>$AA$12*((B611)-$U$5)/$U$6+$AA$13</f>
        <v/>
      </c>
      <c r="Q611" s="51">
        <f>1/(1+EXP(-P611))</f>
        <v/>
      </c>
      <c r="R611" s="52">
        <f>$AB$12*((B611)-$U$5)/$U$6+$AB$13</f>
        <v/>
      </c>
      <c r="S611" s="51">
        <f>1/(1+EXP(-R611))</f>
        <v/>
      </c>
      <c r="AI611" s="48">
        <f>'4_Seq_Features'!A609</f>
        <v/>
      </c>
      <c r="AJ611" s="55">
        <f>'4_Seq_Features'!G609</f>
        <v/>
      </c>
      <c r="AK611" s="55">
        <f>'4_Seq_Features'!H609</f>
        <v/>
      </c>
      <c r="AL611" s="48">
        <f>'4_Seq_Features'!E609</f>
        <v/>
      </c>
      <c r="AM611" s="52">
        <f>$BD$14*((AJ611)-$BD$5)/$BD$6+$BD$15*((AK611)-$BD$7)/$BD$8+$BD$16</f>
        <v/>
      </c>
      <c r="AN611" s="51">
        <f>1/(1+EXP(-AM611))</f>
        <v/>
      </c>
      <c r="AO611" s="52">
        <f>$BE$14*((AJ611)-$BD$5)/$BD$6+$BE$15*((AK611)-$BD$7)/$BD$8+$BE$16</f>
        <v/>
      </c>
      <c r="AP611" s="51">
        <f>1/(1+EXP(-AO611))</f>
        <v/>
      </c>
      <c r="AQ611" s="52">
        <f>$BF$14*((AJ611)-$BD$5)/$BD$6+$BF$15*((AK611)-$BD$7)/$BD$8+$BF$16</f>
        <v/>
      </c>
      <c r="AR611" s="51">
        <f>1/(1+EXP(-AQ611))</f>
        <v/>
      </c>
      <c r="AS611" s="52">
        <f>$BG$14*((AJ611)-$BD$5)/$BD$6+$BG$15*((AK611)-$BD$7)/$BD$8+$BG$16</f>
        <v/>
      </c>
      <c r="AT611" s="51">
        <f>1/(1+EXP(-AS611))</f>
        <v/>
      </c>
      <c r="AU611" s="52">
        <f>$BH$14*((AJ611)-$BD$5)/$BD$6+$BH$15*((AK611)-$BD$7)/$BD$8+$BH$16</f>
        <v/>
      </c>
      <c r="AV611" s="51">
        <f>1/(1+EXP(-AU611))</f>
        <v/>
      </c>
      <c r="AW611" s="52">
        <f>$BI$14*((AJ611)-$BD$5)/$BD$6+$BI$15*((AK611)-$BD$7)/$BD$8+$BI$16</f>
        <v/>
      </c>
      <c r="AX611" s="51">
        <f>1/(1+EXP(-AW611))</f>
        <v/>
      </c>
      <c r="AY611" s="52">
        <f>$BJ$14*((AJ611)-$BD$5)/$BD$6+$BJ$15*((AK611)-$BD$7)/$BD$8+$BJ$16</f>
        <v/>
      </c>
      <c r="AZ611" s="51">
        <f>1/(1+EXP(-AY611))</f>
        <v/>
      </c>
      <c r="BA611" s="52">
        <f>$BK$14*((AJ611)-$BD$5)/$BD$6+$BK$15*((AK611)-$BD$7)/$BD$8+$BK$16</f>
        <v/>
      </c>
      <c r="BB611" s="51">
        <f>1/(1+EXP(-BA611))</f>
        <v/>
      </c>
    </row>
    <row r="612" ht="15" customHeight="1" s="35">
      <c r="A612" s="48">
        <f>'4_Seq_Features'!A610</f>
        <v/>
      </c>
      <c r="B612" s="55">
        <f>'4_Seq_Features'!F610</f>
        <v/>
      </c>
      <c r="C612" s="48">
        <f>'4_Seq_Features'!E610</f>
        <v/>
      </c>
      <c r="D612" s="52">
        <f>$U$12*((B612)-$U$5)/$U$6+$U$13</f>
        <v/>
      </c>
      <c r="E612" s="51">
        <f>1/(1+EXP(-D612))</f>
        <v/>
      </c>
      <c r="F612" s="52">
        <f>$V$12*((B612)-$U$5)/$U$6+$V$13</f>
        <v/>
      </c>
      <c r="G612" s="51">
        <f>1/(1+EXP(-F612))</f>
        <v/>
      </c>
      <c r="H612" s="52">
        <f>$W$12*((B612)-$U$5)/$U$6+$W$13</f>
        <v/>
      </c>
      <c r="I612" s="51">
        <f>1/(1+EXP(-H612))</f>
        <v/>
      </c>
      <c r="J612" s="52">
        <f>$X$12*((B612)-$U$5)/$U$6+$X$13</f>
        <v/>
      </c>
      <c r="K612" s="51">
        <f>1/(1+EXP(-J612))</f>
        <v/>
      </c>
      <c r="L612" s="52">
        <f>$Y$12*((B612)-$U$5)/$U$6+$Y$13</f>
        <v/>
      </c>
      <c r="M612" s="51">
        <f>1/(1+EXP(-L612))</f>
        <v/>
      </c>
      <c r="N612" s="52">
        <f>$Z$12*((B612)-$U$5)/$U$6+$Z$13</f>
        <v/>
      </c>
      <c r="O612" s="51">
        <f>1/(1+EXP(-N612))</f>
        <v/>
      </c>
      <c r="P612" s="52">
        <f>$AA$12*((B612)-$U$5)/$U$6+$AA$13</f>
        <v/>
      </c>
      <c r="Q612" s="51">
        <f>1/(1+EXP(-P612))</f>
        <v/>
      </c>
      <c r="R612" s="52">
        <f>$AB$12*((B612)-$U$5)/$U$6+$AB$13</f>
        <v/>
      </c>
      <c r="S612" s="51">
        <f>1/(1+EXP(-R612))</f>
        <v/>
      </c>
      <c r="AI612" s="48">
        <f>'4_Seq_Features'!A610</f>
        <v/>
      </c>
      <c r="AJ612" s="55">
        <f>'4_Seq_Features'!G610</f>
        <v/>
      </c>
      <c r="AK612" s="55">
        <f>'4_Seq_Features'!H610</f>
        <v/>
      </c>
      <c r="AL612" s="48">
        <f>'4_Seq_Features'!E610</f>
        <v/>
      </c>
      <c r="AM612" s="52">
        <f>$BD$14*((AJ612)-$BD$5)/$BD$6+$BD$15*((AK612)-$BD$7)/$BD$8+$BD$16</f>
        <v/>
      </c>
      <c r="AN612" s="51">
        <f>1/(1+EXP(-AM612))</f>
        <v/>
      </c>
      <c r="AO612" s="52">
        <f>$BE$14*((AJ612)-$BD$5)/$BD$6+$BE$15*((AK612)-$BD$7)/$BD$8+$BE$16</f>
        <v/>
      </c>
      <c r="AP612" s="51">
        <f>1/(1+EXP(-AO612))</f>
        <v/>
      </c>
      <c r="AQ612" s="52">
        <f>$BF$14*((AJ612)-$BD$5)/$BD$6+$BF$15*((AK612)-$BD$7)/$BD$8+$BF$16</f>
        <v/>
      </c>
      <c r="AR612" s="51">
        <f>1/(1+EXP(-AQ612))</f>
        <v/>
      </c>
      <c r="AS612" s="52">
        <f>$BG$14*((AJ612)-$BD$5)/$BD$6+$BG$15*((AK612)-$BD$7)/$BD$8+$BG$16</f>
        <v/>
      </c>
      <c r="AT612" s="51">
        <f>1/(1+EXP(-AS612))</f>
        <v/>
      </c>
      <c r="AU612" s="52">
        <f>$BH$14*((AJ612)-$BD$5)/$BD$6+$BH$15*((AK612)-$BD$7)/$BD$8+$BH$16</f>
        <v/>
      </c>
      <c r="AV612" s="51">
        <f>1/(1+EXP(-AU612))</f>
        <v/>
      </c>
      <c r="AW612" s="52">
        <f>$BI$14*((AJ612)-$BD$5)/$BD$6+$BI$15*((AK612)-$BD$7)/$BD$8+$BI$16</f>
        <v/>
      </c>
      <c r="AX612" s="51">
        <f>1/(1+EXP(-AW612))</f>
        <v/>
      </c>
      <c r="AY612" s="52">
        <f>$BJ$14*((AJ612)-$BD$5)/$BD$6+$BJ$15*((AK612)-$BD$7)/$BD$8+$BJ$16</f>
        <v/>
      </c>
      <c r="AZ612" s="51">
        <f>1/(1+EXP(-AY612))</f>
        <v/>
      </c>
      <c r="BA612" s="52">
        <f>$BK$14*((AJ612)-$BD$5)/$BD$6+$BK$15*((AK612)-$BD$7)/$BD$8+$BK$16</f>
        <v/>
      </c>
      <c r="BB612" s="51">
        <f>1/(1+EXP(-BA612))</f>
        <v/>
      </c>
    </row>
    <row r="613" ht="15" customHeight="1" s="35">
      <c r="A613" s="48">
        <f>'4_Seq_Features'!A611</f>
        <v/>
      </c>
      <c r="B613" s="55">
        <f>'4_Seq_Features'!F611</f>
        <v/>
      </c>
      <c r="C613" s="48">
        <f>'4_Seq_Features'!E611</f>
        <v/>
      </c>
      <c r="D613" s="52">
        <f>$U$12*((B613)-$U$5)/$U$6+$U$13</f>
        <v/>
      </c>
      <c r="E613" s="51">
        <f>1/(1+EXP(-D613))</f>
        <v/>
      </c>
      <c r="F613" s="52">
        <f>$V$12*((B613)-$U$5)/$U$6+$V$13</f>
        <v/>
      </c>
      <c r="G613" s="51">
        <f>1/(1+EXP(-F613))</f>
        <v/>
      </c>
      <c r="H613" s="52">
        <f>$W$12*((B613)-$U$5)/$U$6+$W$13</f>
        <v/>
      </c>
      <c r="I613" s="51">
        <f>1/(1+EXP(-H613))</f>
        <v/>
      </c>
      <c r="J613" s="52">
        <f>$X$12*((B613)-$U$5)/$U$6+$X$13</f>
        <v/>
      </c>
      <c r="K613" s="51">
        <f>1/(1+EXP(-J613))</f>
        <v/>
      </c>
      <c r="L613" s="52">
        <f>$Y$12*((B613)-$U$5)/$U$6+$Y$13</f>
        <v/>
      </c>
      <c r="M613" s="51">
        <f>1/(1+EXP(-L613))</f>
        <v/>
      </c>
      <c r="N613" s="52">
        <f>$Z$12*((B613)-$U$5)/$U$6+$Z$13</f>
        <v/>
      </c>
      <c r="O613" s="51">
        <f>1/(1+EXP(-N613))</f>
        <v/>
      </c>
      <c r="P613" s="52">
        <f>$AA$12*((B613)-$U$5)/$U$6+$AA$13</f>
        <v/>
      </c>
      <c r="Q613" s="51">
        <f>1/(1+EXP(-P613))</f>
        <v/>
      </c>
      <c r="R613" s="52">
        <f>$AB$12*((B613)-$U$5)/$U$6+$AB$13</f>
        <v/>
      </c>
      <c r="S613" s="51">
        <f>1/(1+EXP(-R613))</f>
        <v/>
      </c>
      <c r="AI613" s="48">
        <f>'4_Seq_Features'!A611</f>
        <v/>
      </c>
      <c r="AJ613" s="55">
        <f>'4_Seq_Features'!G611</f>
        <v/>
      </c>
      <c r="AK613" s="55">
        <f>'4_Seq_Features'!H611</f>
        <v/>
      </c>
      <c r="AL613" s="48">
        <f>'4_Seq_Features'!E611</f>
        <v/>
      </c>
      <c r="AM613" s="52">
        <f>$BD$14*((AJ613)-$BD$5)/$BD$6+$BD$15*((AK613)-$BD$7)/$BD$8+$BD$16</f>
        <v/>
      </c>
      <c r="AN613" s="51">
        <f>1/(1+EXP(-AM613))</f>
        <v/>
      </c>
      <c r="AO613" s="52">
        <f>$BE$14*((AJ613)-$BD$5)/$BD$6+$BE$15*((AK613)-$BD$7)/$BD$8+$BE$16</f>
        <v/>
      </c>
      <c r="AP613" s="51">
        <f>1/(1+EXP(-AO613))</f>
        <v/>
      </c>
      <c r="AQ613" s="52">
        <f>$BF$14*((AJ613)-$BD$5)/$BD$6+$BF$15*((AK613)-$BD$7)/$BD$8+$BF$16</f>
        <v/>
      </c>
      <c r="AR613" s="51">
        <f>1/(1+EXP(-AQ613))</f>
        <v/>
      </c>
      <c r="AS613" s="52">
        <f>$BG$14*((AJ613)-$BD$5)/$BD$6+$BG$15*((AK613)-$BD$7)/$BD$8+$BG$16</f>
        <v/>
      </c>
      <c r="AT613" s="51">
        <f>1/(1+EXP(-AS613))</f>
        <v/>
      </c>
      <c r="AU613" s="52">
        <f>$BH$14*((AJ613)-$BD$5)/$BD$6+$BH$15*((AK613)-$BD$7)/$BD$8+$BH$16</f>
        <v/>
      </c>
      <c r="AV613" s="51">
        <f>1/(1+EXP(-AU613))</f>
        <v/>
      </c>
      <c r="AW613" s="52">
        <f>$BI$14*((AJ613)-$BD$5)/$BD$6+$BI$15*((AK613)-$BD$7)/$BD$8+$BI$16</f>
        <v/>
      </c>
      <c r="AX613" s="51">
        <f>1/(1+EXP(-AW613))</f>
        <v/>
      </c>
      <c r="AY613" s="52">
        <f>$BJ$14*((AJ613)-$BD$5)/$BD$6+$BJ$15*((AK613)-$BD$7)/$BD$8+$BJ$16</f>
        <v/>
      </c>
      <c r="AZ613" s="51">
        <f>1/(1+EXP(-AY613))</f>
        <v/>
      </c>
      <c r="BA613" s="52">
        <f>$BK$14*((AJ613)-$BD$5)/$BD$6+$BK$15*((AK613)-$BD$7)/$BD$8+$BK$16</f>
        <v/>
      </c>
      <c r="BB613" s="51">
        <f>1/(1+EXP(-BA613))</f>
        <v/>
      </c>
    </row>
    <row r="614" ht="15" customHeight="1" s="35">
      <c r="A614" s="48">
        <f>'4_Seq_Features'!A612</f>
        <v/>
      </c>
      <c r="B614" s="55">
        <f>'4_Seq_Features'!F612</f>
        <v/>
      </c>
      <c r="C614" s="48">
        <f>'4_Seq_Features'!E612</f>
        <v/>
      </c>
      <c r="D614" s="52">
        <f>$U$12*((B614)-$U$5)/$U$6+$U$13</f>
        <v/>
      </c>
      <c r="E614" s="51">
        <f>1/(1+EXP(-D614))</f>
        <v/>
      </c>
      <c r="F614" s="52">
        <f>$V$12*((B614)-$U$5)/$U$6+$V$13</f>
        <v/>
      </c>
      <c r="G614" s="51">
        <f>1/(1+EXP(-F614))</f>
        <v/>
      </c>
      <c r="H614" s="52">
        <f>$W$12*((B614)-$U$5)/$U$6+$W$13</f>
        <v/>
      </c>
      <c r="I614" s="51">
        <f>1/(1+EXP(-H614))</f>
        <v/>
      </c>
      <c r="J614" s="52">
        <f>$X$12*((B614)-$U$5)/$U$6+$X$13</f>
        <v/>
      </c>
      <c r="K614" s="51">
        <f>1/(1+EXP(-J614))</f>
        <v/>
      </c>
      <c r="L614" s="52">
        <f>$Y$12*((B614)-$U$5)/$U$6+$Y$13</f>
        <v/>
      </c>
      <c r="M614" s="51">
        <f>1/(1+EXP(-L614))</f>
        <v/>
      </c>
      <c r="N614" s="52">
        <f>$Z$12*((B614)-$U$5)/$U$6+$Z$13</f>
        <v/>
      </c>
      <c r="O614" s="51">
        <f>1/(1+EXP(-N614))</f>
        <v/>
      </c>
      <c r="P614" s="52">
        <f>$AA$12*((B614)-$U$5)/$U$6+$AA$13</f>
        <v/>
      </c>
      <c r="Q614" s="51">
        <f>1/(1+EXP(-P614))</f>
        <v/>
      </c>
      <c r="R614" s="52">
        <f>$AB$12*((B614)-$U$5)/$U$6+$AB$13</f>
        <v/>
      </c>
      <c r="S614" s="51">
        <f>1/(1+EXP(-R614))</f>
        <v/>
      </c>
      <c r="AI614" s="48">
        <f>'4_Seq_Features'!A612</f>
        <v/>
      </c>
      <c r="AJ614" s="55">
        <f>'4_Seq_Features'!G612</f>
        <v/>
      </c>
      <c r="AK614" s="55">
        <f>'4_Seq_Features'!H612</f>
        <v/>
      </c>
      <c r="AL614" s="48">
        <f>'4_Seq_Features'!E612</f>
        <v/>
      </c>
      <c r="AM614" s="52">
        <f>$BD$14*((AJ614)-$BD$5)/$BD$6+$BD$15*((AK614)-$BD$7)/$BD$8+$BD$16</f>
        <v/>
      </c>
      <c r="AN614" s="51">
        <f>1/(1+EXP(-AM614))</f>
        <v/>
      </c>
      <c r="AO614" s="52">
        <f>$BE$14*((AJ614)-$BD$5)/$BD$6+$BE$15*((AK614)-$BD$7)/$BD$8+$BE$16</f>
        <v/>
      </c>
      <c r="AP614" s="51">
        <f>1/(1+EXP(-AO614))</f>
        <v/>
      </c>
      <c r="AQ614" s="52">
        <f>$BF$14*((AJ614)-$BD$5)/$BD$6+$BF$15*((AK614)-$BD$7)/$BD$8+$BF$16</f>
        <v/>
      </c>
      <c r="AR614" s="51">
        <f>1/(1+EXP(-AQ614))</f>
        <v/>
      </c>
      <c r="AS614" s="52">
        <f>$BG$14*((AJ614)-$BD$5)/$BD$6+$BG$15*((AK614)-$BD$7)/$BD$8+$BG$16</f>
        <v/>
      </c>
      <c r="AT614" s="51">
        <f>1/(1+EXP(-AS614))</f>
        <v/>
      </c>
      <c r="AU614" s="52">
        <f>$BH$14*((AJ614)-$BD$5)/$BD$6+$BH$15*((AK614)-$BD$7)/$BD$8+$BH$16</f>
        <v/>
      </c>
      <c r="AV614" s="51">
        <f>1/(1+EXP(-AU614))</f>
        <v/>
      </c>
      <c r="AW614" s="52">
        <f>$BI$14*((AJ614)-$BD$5)/$BD$6+$BI$15*((AK614)-$BD$7)/$BD$8+$BI$16</f>
        <v/>
      </c>
      <c r="AX614" s="51">
        <f>1/(1+EXP(-AW614))</f>
        <v/>
      </c>
      <c r="AY614" s="52">
        <f>$BJ$14*((AJ614)-$BD$5)/$BD$6+$BJ$15*((AK614)-$BD$7)/$BD$8+$BJ$16</f>
        <v/>
      </c>
      <c r="AZ614" s="51">
        <f>1/(1+EXP(-AY614))</f>
        <v/>
      </c>
      <c r="BA614" s="52">
        <f>$BK$14*((AJ614)-$BD$5)/$BD$6+$BK$15*((AK614)-$BD$7)/$BD$8+$BK$16</f>
        <v/>
      </c>
      <c r="BB614" s="51">
        <f>1/(1+EXP(-BA614))</f>
        <v/>
      </c>
    </row>
    <row r="615" ht="15" customHeight="1" s="35">
      <c r="A615" s="48">
        <f>'4_Seq_Features'!A613</f>
        <v/>
      </c>
      <c r="B615" s="55">
        <f>'4_Seq_Features'!F613</f>
        <v/>
      </c>
      <c r="C615" s="48">
        <f>'4_Seq_Features'!E613</f>
        <v/>
      </c>
      <c r="D615" s="52">
        <f>$U$12*((B615)-$U$5)/$U$6+$U$13</f>
        <v/>
      </c>
      <c r="E615" s="51">
        <f>1/(1+EXP(-D615))</f>
        <v/>
      </c>
      <c r="F615" s="52">
        <f>$V$12*((B615)-$U$5)/$U$6+$V$13</f>
        <v/>
      </c>
      <c r="G615" s="51">
        <f>1/(1+EXP(-F615))</f>
        <v/>
      </c>
      <c r="H615" s="52">
        <f>$W$12*((B615)-$U$5)/$U$6+$W$13</f>
        <v/>
      </c>
      <c r="I615" s="51">
        <f>1/(1+EXP(-H615))</f>
        <v/>
      </c>
      <c r="J615" s="52">
        <f>$X$12*((B615)-$U$5)/$U$6+$X$13</f>
        <v/>
      </c>
      <c r="K615" s="51">
        <f>1/(1+EXP(-J615))</f>
        <v/>
      </c>
      <c r="L615" s="52">
        <f>$Y$12*((B615)-$U$5)/$U$6+$Y$13</f>
        <v/>
      </c>
      <c r="M615" s="51">
        <f>1/(1+EXP(-L615))</f>
        <v/>
      </c>
      <c r="N615" s="52">
        <f>$Z$12*((B615)-$U$5)/$U$6+$Z$13</f>
        <v/>
      </c>
      <c r="O615" s="51">
        <f>1/(1+EXP(-N615))</f>
        <v/>
      </c>
      <c r="P615" s="52">
        <f>$AA$12*((B615)-$U$5)/$U$6+$AA$13</f>
        <v/>
      </c>
      <c r="Q615" s="51">
        <f>1/(1+EXP(-P615))</f>
        <v/>
      </c>
      <c r="R615" s="52">
        <f>$AB$12*((B615)-$U$5)/$U$6+$AB$13</f>
        <v/>
      </c>
      <c r="S615" s="51">
        <f>1/(1+EXP(-R615))</f>
        <v/>
      </c>
      <c r="AI615" s="48">
        <f>'4_Seq_Features'!A613</f>
        <v/>
      </c>
      <c r="AJ615" s="55">
        <f>'4_Seq_Features'!G613</f>
        <v/>
      </c>
      <c r="AK615" s="55">
        <f>'4_Seq_Features'!H613</f>
        <v/>
      </c>
      <c r="AL615" s="48">
        <f>'4_Seq_Features'!E613</f>
        <v/>
      </c>
      <c r="AM615" s="52">
        <f>$BD$14*((AJ615)-$BD$5)/$BD$6+$BD$15*((AK615)-$BD$7)/$BD$8+$BD$16</f>
        <v/>
      </c>
      <c r="AN615" s="51">
        <f>1/(1+EXP(-AM615))</f>
        <v/>
      </c>
      <c r="AO615" s="52">
        <f>$BE$14*((AJ615)-$BD$5)/$BD$6+$BE$15*((AK615)-$BD$7)/$BD$8+$BE$16</f>
        <v/>
      </c>
      <c r="AP615" s="51">
        <f>1/(1+EXP(-AO615))</f>
        <v/>
      </c>
      <c r="AQ615" s="52">
        <f>$BF$14*((AJ615)-$BD$5)/$BD$6+$BF$15*((AK615)-$BD$7)/$BD$8+$BF$16</f>
        <v/>
      </c>
      <c r="AR615" s="51">
        <f>1/(1+EXP(-AQ615))</f>
        <v/>
      </c>
      <c r="AS615" s="52">
        <f>$BG$14*((AJ615)-$BD$5)/$BD$6+$BG$15*((AK615)-$BD$7)/$BD$8+$BG$16</f>
        <v/>
      </c>
      <c r="AT615" s="51">
        <f>1/(1+EXP(-AS615))</f>
        <v/>
      </c>
      <c r="AU615" s="52">
        <f>$BH$14*((AJ615)-$BD$5)/$BD$6+$BH$15*((AK615)-$BD$7)/$BD$8+$BH$16</f>
        <v/>
      </c>
      <c r="AV615" s="51">
        <f>1/(1+EXP(-AU615))</f>
        <v/>
      </c>
      <c r="AW615" s="52">
        <f>$BI$14*((AJ615)-$BD$5)/$BD$6+$BI$15*((AK615)-$BD$7)/$BD$8+$BI$16</f>
        <v/>
      </c>
      <c r="AX615" s="51">
        <f>1/(1+EXP(-AW615))</f>
        <v/>
      </c>
      <c r="AY615" s="52">
        <f>$BJ$14*((AJ615)-$BD$5)/$BD$6+$BJ$15*((AK615)-$BD$7)/$BD$8+$BJ$16</f>
        <v/>
      </c>
      <c r="AZ615" s="51">
        <f>1/(1+EXP(-AY615))</f>
        <v/>
      </c>
      <c r="BA615" s="52">
        <f>$BK$14*((AJ615)-$BD$5)/$BD$6+$BK$15*((AK615)-$BD$7)/$BD$8+$BK$16</f>
        <v/>
      </c>
      <c r="BB615" s="51">
        <f>1/(1+EXP(-BA615))</f>
        <v/>
      </c>
    </row>
    <row r="616" ht="15" customHeight="1" s="35">
      <c r="A616" s="48">
        <f>'4_Seq_Features'!A614</f>
        <v/>
      </c>
      <c r="B616" s="55">
        <f>'4_Seq_Features'!F614</f>
        <v/>
      </c>
      <c r="C616" s="48">
        <f>'4_Seq_Features'!E614</f>
        <v/>
      </c>
      <c r="D616" s="52">
        <f>$U$12*((B616)-$U$5)/$U$6+$U$13</f>
        <v/>
      </c>
      <c r="E616" s="51">
        <f>1/(1+EXP(-D616))</f>
        <v/>
      </c>
      <c r="F616" s="52">
        <f>$V$12*((B616)-$U$5)/$U$6+$V$13</f>
        <v/>
      </c>
      <c r="G616" s="51">
        <f>1/(1+EXP(-F616))</f>
        <v/>
      </c>
      <c r="H616" s="52">
        <f>$W$12*((B616)-$U$5)/$U$6+$W$13</f>
        <v/>
      </c>
      <c r="I616" s="51">
        <f>1/(1+EXP(-H616))</f>
        <v/>
      </c>
      <c r="J616" s="52">
        <f>$X$12*((B616)-$U$5)/$U$6+$X$13</f>
        <v/>
      </c>
      <c r="K616" s="51">
        <f>1/(1+EXP(-J616))</f>
        <v/>
      </c>
      <c r="L616" s="52">
        <f>$Y$12*((B616)-$U$5)/$U$6+$Y$13</f>
        <v/>
      </c>
      <c r="M616" s="51">
        <f>1/(1+EXP(-L616))</f>
        <v/>
      </c>
      <c r="N616" s="52">
        <f>$Z$12*((B616)-$U$5)/$U$6+$Z$13</f>
        <v/>
      </c>
      <c r="O616" s="51">
        <f>1/(1+EXP(-N616))</f>
        <v/>
      </c>
      <c r="P616" s="52">
        <f>$AA$12*((B616)-$U$5)/$U$6+$AA$13</f>
        <v/>
      </c>
      <c r="Q616" s="51">
        <f>1/(1+EXP(-P616))</f>
        <v/>
      </c>
      <c r="R616" s="52">
        <f>$AB$12*((B616)-$U$5)/$U$6+$AB$13</f>
        <v/>
      </c>
      <c r="S616" s="51">
        <f>1/(1+EXP(-R616))</f>
        <v/>
      </c>
      <c r="AI616" s="48">
        <f>'4_Seq_Features'!A614</f>
        <v/>
      </c>
      <c r="AJ616" s="55">
        <f>'4_Seq_Features'!G614</f>
        <v/>
      </c>
      <c r="AK616" s="55">
        <f>'4_Seq_Features'!H614</f>
        <v/>
      </c>
      <c r="AL616" s="48">
        <f>'4_Seq_Features'!E614</f>
        <v/>
      </c>
      <c r="AM616" s="52">
        <f>$BD$14*((AJ616)-$BD$5)/$BD$6+$BD$15*((AK616)-$BD$7)/$BD$8+$BD$16</f>
        <v/>
      </c>
      <c r="AN616" s="51">
        <f>1/(1+EXP(-AM616))</f>
        <v/>
      </c>
      <c r="AO616" s="52">
        <f>$BE$14*((AJ616)-$BD$5)/$BD$6+$BE$15*((AK616)-$BD$7)/$BD$8+$BE$16</f>
        <v/>
      </c>
      <c r="AP616" s="51">
        <f>1/(1+EXP(-AO616))</f>
        <v/>
      </c>
      <c r="AQ616" s="52">
        <f>$BF$14*((AJ616)-$BD$5)/$BD$6+$BF$15*((AK616)-$BD$7)/$BD$8+$BF$16</f>
        <v/>
      </c>
      <c r="AR616" s="51">
        <f>1/(1+EXP(-AQ616))</f>
        <v/>
      </c>
      <c r="AS616" s="52">
        <f>$BG$14*((AJ616)-$BD$5)/$BD$6+$BG$15*((AK616)-$BD$7)/$BD$8+$BG$16</f>
        <v/>
      </c>
      <c r="AT616" s="51">
        <f>1/(1+EXP(-AS616))</f>
        <v/>
      </c>
      <c r="AU616" s="52">
        <f>$BH$14*((AJ616)-$BD$5)/$BD$6+$BH$15*((AK616)-$BD$7)/$BD$8+$BH$16</f>
        <v/>
      </c>
      <c r="AV616" s="51">
        <f>1/(1+EXP(-AU616))</f>
        <v/>
      </c>
      <c r="AW616" s="52">
        <f>$BI$14*((AJ616)-$BD$5)/$BD$6+$BI$15*((AK616)-$BD$7)/$BD$8+$BI$16</f>
        <v/>
      </c>
      <c r="AX616" s="51">
        <f>1/(1+EXP(-AW616))</f>
        <v/>
      </c>
      <c r="AY616" s="52">
        <f>$BJ$14*((AJ616)-$BD$5)/$BD$6+$BJ$15*((AK616)-$BD$7)/$BD$8+$BJ$16</f>
        <v/>
      </c>
      <c r="AZ616" s="51">
        <f>1/(1+EXP(-AY616))</f>
        <v/>
      </c>
      <c r="BA616" s="52">
        <f>$BK$14*((AJ616)-$BD$5)/$BD$6+$BK$15*((AK616)-$BD$7)/$BD$8+$BK$16</f>
        <v/>
      </c>
      <c r="BB616" s="51">
        <f>1/(1+EXP(-BA616))</f>
        <v/>
      </c>
    </row>
    <row r="617" ht="15" customHeight="1" s="35">
      <c r="A617" s="48">
        <f>'4_Seq_Features'!A615</f>
        <v/>
      </c>
      <c r="B617" s="55">
        <f>'4_Seq_Features'!F615</f>
        <v/>
      </c>
      <c r="C617" s="48">
        <f>'4_Seq_Features'!E615</f>
        <v/>
      </c>
      <c r="D617" s="52">
        <f>$U$12*((B617)-$U$5)/$U$6+$U$13</f>
        <v/>
      </c>
      <c r="E617" s="51">
        <f>1/(1+EXP(-D617))</f>
        <v/>
      </c>
      <c r="F617" s="52">
        <f>$V$12*((B617)-$U$5)/$U$6+$V$13</f>
        <v/>
      </c>
      <c r="G617" s="51">
        <f>1/(1+EXP(-F617))</f>
        <v/>
      </c>
      <c r="H617" s="52">
        <f>$W$12*((B617)-$U$5)/$U$6+$W$13</f>
        <v/>
      </c>
      <c r="I617" s="51">
        <f>1/(1+EXP(-H617))</f>
        <v/>
      </c>
      <c r="J617" s="52">
        <f>$X$12*((B617)-$U$5)/$U$6+$X$13</f>
        <v/>
      </c>
      <c r="K617" s="51">
        <f>1/(1+EXP(-J617))</f>
        <v/>
      </c>
      <c r="L617" s="52">
        <f>$Y$12*((B617)-$U$5)/$U$6+$Y$13</f>
        <v/>
      </c>
      <c r="M617" s="51">
        <f>1/(1+EXP(-L617))</f>
        <v/>
      </c>
      <c r="N617" s="52">
        <f>$Z$12*((B617)-$U$5)/$U$6+$Z$13</f>
        <v/>
      </c>
      <c r="O617" s="51">
        <f>1/(1+EXP(-N617))</f>
        <v/>
      </c>
      <c r="P617" s="52">
        <f>$AA$12*((B617)-$U$5)/$U$6+$AA$13</f>
        <v/>
      </c>
      <c r="Q617" s="51">
        <f>1/(1+EXP(-P617))</f>
        <v/>
      </c>
      <c r="R617" s="52">
        <f>$AB$12*((B617)-$U$5)/$U$6+$AB$13</f>
        <v/>
      </c>
      <c r="S617" s="51">
        <f>1/(1+EXP(-R617))</f>
        <v/>
      </c>
      <c r="AI617" s="48">
        <f>'4_Seq_Features'!A615</f>
        <v/>
      </c>
      <c r="AJ617" s="55">
        <f>'4_Seq_Features'!G615</f>
        <v/>
      </c>
      <c r="AK617" s="55">
        <f>'4_Seq_Features'!H615</f>
        <v/>
      </c>
      <c r="AL617" s="48">
        <f>'4_Seq_Features'!E615</f>
        <v/>
      </c>
      <c r="AM617" s="52">
        <f>$BD$14*((AJ617)-$BD$5)/$BD$6+$BD$15*((AK617)-$BD$7)/$BD$8+$BD$16</f>
        <v/>
      </c>
      <c r="AN617" s="51">
        <f>1/(1+EXP(-AM617))</f>
        <v/>
      </c>
      <c r="AO617" s="52">
        <f>$BE$14*((AJ617)-$BD$5)/$BD$6+$BE$15*((AK617)-$BD$7)/$BD$8+$BE$16</f>
        <v/>
      </c>
      <c r="AP617" s="51">
        <f>1/(1+EXP(-AO617))</f>
        <v/>
      </c>
      <c r="AQ617" s="52">
        <f>$BF$14*((AJ617)-$BD$5)/$BD$6+$BF$15*((AK617)-$BD$7)/$BD$8+$BF$16</f>
        <v/>
      </c>
      <c r="AR617" s="51">
        <f>1/(1+EXP(-AQ617))</f>
        <v/>
      </c>
      <c r="AS617" s="52">
        <f>$BG$14*((AJ617)-$BD$5)/$BD$6+$BG$15*((AK617)-$BD$7)/$BD$8+$BG$16</f>
        <v/>
      </c>
      <c r="AT617" s="51">
        <f>1/(1+EXP(-AS617))</f>
        <v/>
      </c>
      <c r="AU617" s="52">
        <f>$BH$14*((AJ617)-$BD$5)/$BD$6+$BH$15*((AK617)-$BD$7)/$BD$8+$BH$16</f>
        <v/>
      </c>
      <c r="AV617" s="51">
        <f>1/(1+EXP(-AU617))</f>
        <v/>
      </c>
      <c r="AW617" s="52">
        <f>$BI$14*((AJ617)-$BD$5)/$BD$6+$BI$15*((AK617)-$BD$7)/$BD$8+$BI$16</f>
        <v/>
      </c>
      <c r="AX617" s="51">
        <f>1/(1+EXP(-AW617))</f>
        <v/>
      </c>
      <c r="AY617" s="52">
        <f>$BJ$14*((AJ617)-$BD$5)/$BD$6+$BJ$15*((AK617)-$BD$7)/$BD$8+$BJ$16</f>
        <v/>
      </c>
      <c r="AZ617" s="51">
        <f>1/(1+EXP(-AY617))</f>
        <v/>
      </c>
      <c r="BA617" s="52">
        <f>$BK$14*((AJ617)-$BD$5)/$BD$6+$BK$15*((AK617)-$BD$7)/$BD$8+$BK$16</f>
        <v/>
      </c>
      <c r="BB617" s="51">
        <f>1/(1+EXP(-BA617))</f>
        <v/>
      </c>
    </row>
    <row r="618" ht="15" customHeight="1" s="35">
      <c r="A618" s="48">
        <f>'4_Seq_Features'!A616</f>
        <v/>
      </c>
      <c r="B618" s="55">
        <f>'4_Seq_Features'!F616</f>
        <v/>
      </c>
      <c r="C618" s="48">
        <f>'4_Seq_Features'!E616</f>
        <v/>
      </c>
      <c r="D618" s="52">
        <f>$U$12*((B618)-$U$5)/$U$6+$U$13</f>
        <v/>
      </c>
      <c r="E618" s="51">
        <f>1/(1+EXP(-D618))</f>
        <v/>
      </c>
      <c r="F618" s="52">
        <f>$V$12*((B618)-$U$5)/$U$6+$V$13</f>
        <v/>
      </c>
      <c r="G618" s="51">
        <f>1/(1+EXP(-F618))</f>
        <v/>
      </c>
      <c r="H618" s="52">
        <f>$W$12*((B618)-$U$5)/$U$6+$W$13</f>
        <v/>
      </c>
      <c r="I618" s="51">
        <f>1/(1+EXP(-H618))</f>
        <v/>
      </c>
      <c r="J618" s="52">
        <f>$X$12*((B618)-$U$5)/$U$6+$X$13</f>
        <v/>
      </c>
      <c r="K618" s="51">
        <f>1/(1+EXP(-J618))</f>
        <v/>
      </c>
      <c r="L618" s="52">
        <f>$Y$12*((B618)-$U$5)/$U$6+$Y$13</f>
        <v/>
      </c>
      <c r="M618" s="51">
        <f>1/(1+EXP(-L618))</f>
        <v/>
      </c>
      <c r="N618" s="52">
        <f>$Z$12*((B618)-$U$5)/$U$6+$Z$13</f>
        <v/>
      </c>
      <c r="O618" s="51">
        <f>1/(1+EXP(-N618))</f>
        <v/>
      </c>
      <c r="P618" s="52">
        <f>$AA$12*((B618)-$U$5)/$U$6+$AA$13</f>
        <v/>
      </c>
      <c r="Q618" s="51">
        <f>1/(1+EXP(-P618))</f>
        <v/>
      </c>
      <c r="R618" s="52">
        <f>$AB$12*((B618)-$U$5)/$U$6+$AB$13</f>
        <v/>
      </c>
      <c r="S618" s="51">
        <f>1/(1+EXP(-R618))</f>
        <v/>
      </c>
      <c r="AI618" s="48">
        <f>'4_Seq_Features'!A616</f>
        <v/>
      </c>
      <c r="AJ618" s="55">
        <f>'4_Seq_Features'!G616</f>
        <v/>
      </c>
      <c r="AK618" s="55">
        <f>'4_Seq_Features'!H616</f>
        <v/>
      </c>
      <c r="AL618" s="48">
        <f>'4_Seq_Features'!E616</f>
        <v/>
      </c>
      <c r="AM618" s="52">
        <f>$BD$14*((AJ618)-$BD$5)/$BD$6+$BD$15*((AK618)-$BD$7)/$BD$8+$BD$16</f>
        <v/>
      </c>
      <c r="AN618" s="51">
        <f>1/(1+EXP(-AM618))</f>
        <v/>
      </c>
      <c r="AO618" s="52">
        <f>$BE$14*((AJ618)-$BD$5)/$BD$6+$BE$15*((AK618)-$BD$7)/$BD$8+$BE$16</f>
        <v/>
      </c>
      <c r="AP618" s="51">
        <f>1/(1+EXP(-AO618))</f>
        <v/>
      </c>
      <c r="AQ618" s="52">
        <f>$BF$14*((AJ618)-$BD$5)/$BD$6+$BF$15*((AK618)-$BD$7)/$BD$8+$BF$16</f>
        <v/>
      </c>
      <c r="AR618" s="51">
        <f>1/(1+EXP(-AQ618))</f>
        <v/>
      </c>
      <c r="AS618" s="52">
        <f>$BG$14*((AJ618)-$BD$5)/$BD$6+$BG$15*((AK618)-$BD$7)/$BD$8+$BG$16</f>
        <v/>
      </c>
      <c r="AT618" s="51">
        <f>1/(1+EXP(-AS618))</f>
        <v/>
      </c>
      <c r="AU618" s="52">
        <f>$BH$14*((AJ618)-$BD$5)/$BD$6+$BH$15*((AK618)-$BD$7)/$BD$8+$BH$16</f>
        <v/>
      </c>
      <c r="AV618" s="51">
        <f>1/(1+EXP(-AU618))</f>
        <v/>
      </c>
      <c r="AW618" s="52">
        <f>$BI$14*((AJ618)-$BD$5)/$BD$6+$BI$15*((AK618)-$BD$7)/$BD$8+$BI$16</f>
        <v/>
      </c>
      <c r="AX618" s="51">
        <f>1/(1+EXP(-AW618))</f>
        <v/>
      </c>
      <c r="AY618" s="52">
        <f>$BJ$14*((AJ618)-$BD$5)/$BD$6+$BJ$15*((AK618)-$BD$7)/$BD$8+$BJ$16</f>
        <v/>
      </c>
      <c r="AZ618" s="51">
        <f>1/(1+EXP(-AY618))</f>
        <v/>
      </c>
      <c r="BA618" s="52">
        <f>$BK$14*((AJ618)-$BD$5)/$BD$6+$BK$15*((AK618)-$BD$7)/$BD$8+$BK$16</f>
        <v/>
      </c>
      <c r="BB618" s="51">
        <f>1/(1+EXP(-BA618))</f>
        <v/>
      </c>
    </row>
    <row r="619" ht="15" customHeight="1" s="35">
      <c r="A619" s="48">
        <f>'4_Seq_Features'!A617</f>
        <v/>
      </c>
      <c r="B619" s="55">
        <f>'4_Seq_Features'!F617</f>
        <v/>
      </c>
      <c r="C619" s="48">
        <f>'4_Seq_Features'!E617</f>
        <v/>
      </c>
      <c r="D619" s="52">
        <f>$U$12*((B619)-$U$5)/$U$6+$U$13</f>
        <v/>
      </c>
      <c r="E619" s="51">
        <f>1/(1+EXP(-D619))</f>
        <v/>
      </c>
      <c r="F619" s="52">
        <f>$V$12*((B619)-$U$5)/$U$6+$V$13</f>
        <v/>
      </c>
      <c r="G619" s="51">
        <f>1/(1+EXP(-F619))</f>
        <v/>
      </c>
      <c r="H619" s="52">
        <f>$W$12*((B619)-$U$5)/$U$6+$W$13</f>
        <v/>
      </c>
      <c r="I619" s="51">
        <f>1/(1+EXP(-H619))</f>
        <v/>
      </c>
      <c r="J619" s="52">
        <f>$X$12*((B619)-$U$5)/$U$6+$X$13</f>
        <v/>
      </c>
      <c r="K619" s="51">
        <f>1/(1+EXP(-J619))</f>
        <v/>
      </c>
      <c r="L619" s="52">
        <f>$Y$12*((B619)-$U$5)/$U$6+$Y$13</f>
        <v/>
      </c>
      <c r="M619" s="51">
        <f>1/(1+EXP(-L619))</f>
        <v/>
      </c>
      <c r="N619" s="52">
        <f>$Z$12*((B619)-$U$5)/$U$6+$Z$13</f>
        <v/>
      </c>
      <c r="O619" s="51">
        <f>1/(1+EXP(-N619))</f>
        <v/>
      </c>
      <c r="P619" s="52">
        <f>$AA$12*((B619)-$U$5)/$U$6+$AA$13</f>
        <v/>
      </c>
      <c r="Q619" s="51">
        <f>1/(1+EXP(-P619))</f>
        <v/>
      </c>
      <c r="R619" s="52">
        <f>$AB$12*((B619)-$U$5)/$U$6+$AB$13</f>
        <v/>
      </c>
      <c r="S619" s="51">
        <f>1/(1+EXP(-R619))</f>
        <v/>
      </c>
      <c r="AI619" s="48">
        <f>'4_Seq_Features'!A617</f>
        <v/>
      </c>
      <c r="AJ619" s="55">
        <f>'4_Seq_Features'!G617</f>
        <v/>
      </c>
      <c r="AK619" s="55">
        <f>'4_Seq_Features'!H617</f>
        <v/>
      </c>
      <c r="AL619" s="48">
        <f>'4_Seq_Features'!E617</f>
        <v/>
      </c>
      <c r="AM619" s="52">
        <f>$BD$14*((AJ619)-$BD$5)/$BD$6+$BD$15*((AK619)-$BD$7)/$BD$8+$BD$16</f>
        <v/>
      </c>
      <c r="AN619" s="51">
        <f>1/(1+EXP(-AM619))</f>
        <v/>
      </c>
      <c r="AO619" s="52">
        <f>$BE$14*((AJ619)-$BD$5)/$BD$6+$BE$15*((AK619)-$BD$7)/$BD$8+$BE$16</f>
        <v/>
      </c>
      <c r="AP619" s="51">
        <f>1/(1+EXP(-AO619))</f>
        <v/>
      </c>
      <c r="AQ619" s="52">
        <f>$BF$14*((AJ619)-$BD$5)/$BD$6+$BF$15*((AK619)-$BD$7)/$BD$8+$BF$16</f>
        <v/>
      </c>
      <c r="AR619" s="51">
        <f>1/(1+EXP(-AQ619))</f>
        <v/>
      </c>
      <c r="AS619" s="52">
        <f>$BG$14*((AJ619)-$BD$5)/$BD$6+$BG$15*((AK619)-$BD$7)/$BD$8+$BG$16</f>
        <v/>
      </c>
      <c r="AT619" s="51">
        <f>1/(1+EXP(-AS619))</f>
        <v/>
      </c>
      <c r="AU619" s="52">
        <f>$BH$14*((AJ619)-$BD$5)/$BD$6+$BH$15*((AK619)-$BD$7)/$BD$8+$BH$16</f>
        <v/>
      </c>
      <c r="AV619" s="51">
        <f>1/(1+EXP(-AU619))</f>
        <v/>
      </c>
      <c r="AW619" s="52">
        <f>$BI$14*((AJ619)-$BD$5)/$BD$6+$BI$15*((AK619)-$BD$7)/$BD$8+$BI$16</f>
        <v/>
      </c>
      <c r="AX619" s="51">
        <f>1/(1+EXP(-AW619))</f>
        <v/>
      </c>
      <c r="AY619" s="52">
        <f>$BJ$14*((AJ619)-$BD$5)/$BD$6+$BJ$15*((AK619)-$BD$7)/$BD$8+$BJ$16</f>
        <v/>
      </c>
      <c r="AZ619" s="51">
        <f>1/(1+EXP(-AY619))</f>
        <v/>
      </c>
      <c r="BA619" s="52">
        <f>$BK$14*((AJ619)-$BD$5)/$BD$6+$BK$15*((AK619)-$BD$7)/$BD$8+$BK$16</f>
        <v/>
      </c>
      <c r="BB619" s="51">
        <f>1/(1+EXP(-BA619))</f>
        <v/>
      </c>
    </row>
    <row r="620" ht="15" customHeight="1" s="35">
      <c r="A620" s="48">
        <f>'4_Seq_Features'!A618</f>
        <v/>
      </c>
      <c r="B620" s="55">
        <f>'4_Seq_Features'!F618</f>
        <v/>
      </c>
      <c r="C620" s="48">
        <f>'4_Seq_Features'!E618</f>
        <v/>
      </c>
      <c r="D620" s="52">
        <f>$U$12*((B620)-$U$5)/$U$6+$U$13</f>
        <v/>
      </c>
      <c r="E620" s="51">
        <f>1/(1+EXP(-D620))</f>
        <v/>
      </c>
      <c r="F620" s="52">
        <f>$V$12*((B620)-$U$5)/$U$6+$V$13</f>
        <v/>
      </c>
      <c r="G620" s="51">
        <f>1/(1+EXP(-F620))</f>
        <v/>
      </c>
      <c r="H620" s="52">
        <f>$W$12*((B620)-$U$5)/$U$6+$W$13</f>
        <v/>
      </c>
      <c r="I620" s="51">
        <f>1/(1+EXP(-H620))</f>
        <v/>
      </c>
      <c r="J620" s="52">
        <f>$X$12*((B620)-$U$5)/$U$6+$X$13</f>
        <v/>
      </c>
      <c r="K620" s="51">
        <f>1/(1+EXP(-J620))</f>
        <v/>
      </c>
      <c r="L620" s="52">
        <f>$Y$12*((B620)-$U$5)/$U$6+$Y$13</f>
        <v/>
      </c>
      <c r="M620" s="51">
        <f>1/(1+EXP(-L620))</f>
        <v/>
      </c>
      <c r="N620" s="52">
        <f>$Z$12*((B620)-$U$5)/$U$6+$Z$13</f>
        <v/>
      </c>
      <c r="O620" s="51">
        <f>1/(1+EXP(-N620))</f>
        <v/>
      </c>
      <c r="P620" s="52">
        <f>$AA$12*((B620)-$U$5)/$U$6+$AA$13</f>
        <v/>
      </c>
      <c r="Q620" s="51">
        <f>1/(1+EXP(-P620))</f>
        <v/>
      </c>
      <c r="R620" s="52">
        <f>$AB$12*((B620)-$U$5)/$U$6+$AB$13</f>
        <v/>
      </c>
      <c r="S620" s="51">
        <f>1/(1+EXP(-R620))</f>
        <v/>
      </c>
      <c r="AI620" s="48">
        <f>'4_Seq_Features'!A618</f>
        <v/>
      </c>
      <c r="AJ620" s="55">
        <f>'4_Seq_Features'!G618</f>
        <v/>
      </c>
      <c r="AK620" s="55">
        <f>'4_Seq_Features'!H618</f>
        <v/>
      </c>
      <c r="AL620" s="48">
        <f>'4_Seq_Features'!E618</f>
        <v/>
      </c>
      <c r="AM620" s="52">
        <f>$BD$14*((AJ620)-$BD$5)/$BD$6+$BD$15*((AK620)-$BD$7)/$BD$8+$BD$16</f>
        <v/>
      </c>
      <c r="AN620" s="51">
        <f>1/(1+EXP(-AM620))</f>
        <v/>
      </c>
      <c r="AO620" s="52">
        <f>$BE$14*((AJ620)-$BD$5)/$BD$6+$BE$15*((AK620)-$BD$7)/$BD$8+$BE$16</f>
        <v/>
      </c>
      <c r="AP620" s="51">
        <f>1/(1+EXP(-AO620))</f>
        <v/>
      </c>
      <c r="AQ620" s="52">
        <f>$BF$14*((AJ620)-$BD$5)/$BD$6+$BF$15*((AK620)-$BD$7)/$BD$8+$BF$16</f>
        <v/>
      </c>
      <c r="AR620" s="51">
        <f>1/(1+EXP(-AQ620))</f>
        <v/>
      </c>
      <c r="AS620" s="52">
        <f>$BG$14*((AJ620)-$BD$5)/$BD$6+$BG$15*((AK620)-$BD$7)/$BD$8+$BG$16</f>
        <v/>
      </c>
      <c r="AT620" s="51">
        <f>1/(1+EXP(-AS620))</f>
        <v/>
      </c>
      <c r="AU620" s="52">
        <f>$BH$14*((AJ620)-$BD$5)/$BD$6+$BH$15*((AK620)-$BD$7)/$BD$8+$BH$16</f>
        <v/>
      </c>
      <c r="AV620" s="51">
        <f>1/(1+EXP(-AU620))</f>
        <v/>
      </c>
      <c r="AW620" s="52">
        <f>$BI$14*((AJ620)-$BD$5)/$BD$6+$BI$15*((AK620)-$BD$7)/$BD$8+$BI$16</f>
        <v/>
      </c>
      <c r="AX620" s="51">
        <f>1/(1+EXP(-AW620))</f>
        <v/>
      </c>
      <c r="AY620" s="52">
        <f>$BJ$14*((AJ620)-$BD$5)/$BD$6+$BJ$15*((AK620)-$BD$7)/$BD$8+$BJ$16</f>
        <v/>
      </c>
      <c r="AZ620" s="51">
        <f>1/(1+EXP(-AY620))</f>
        <v/>
      </c>
      <c r="BA620" s="52">
        <f>$BK$14*((AJ620)-$BD$5)/$BD$6+$BK$15*((AK620)-$BD$7)/$BD$8+$BK$16</f>
        <v/>
      </c>
      <c r="BB620" s="51">
        <f>1/(1+EXP(-BA620))</f>
        <v/>
      </c>
    </row>
    <row r="621" ht="15" customHeight="1" s="35">
      <c r="A621" s="48">
        <f>'4_Seq_Features'!A619</f>
        <v/>
      </c>
      <c r="B621" s="55">
        <f>'4_Seq_Features'!F619</f>
        <v/>
      </c>
      <c r="C621" s="48">
        <f>'4_Seq_Features'!E619</f>
        <v/>
      </c>
      <c r="D621" s="52">
        <f>$U$12*((B621)-$U$5)/$U$6+$U$13</f>
        <v/>
      </c>
      <c r="E621" s="51">
        <f>1/(1+EXP(-D621))</f>
        <v/>
      </c>
      <c r="F621" s="52">
        <f>$V$12*((B621)-$U$5)/$U$6+$V$13</f>
        <v/>
      </c>
      <c r="G621" s="51">
        <f>1/(1+EXP(-F621))</f>
        <v/>
      </c>
      <c r="H621" s="52">
        <f>$W$12*((B621)-$U$5)/$U$6+$W$13</f>
        <v/>
      </c>
      <c r="I621" s="51">
        <f>1/(1+EXP(-H621))</f>
        <v/>
      </c>
      <c r="J621" s="52">
        <f>$X$12*((B621)-$U$5)/$U$6+$X$13</f>
        <v/>
      </c>
      <c r="K621" s="51">
        <f>1/(1+EXP(-J621))</f>
        <v/>
      </c>
      <c r="L621" s="52">
        <f>$Y$12*((B621)-$U$5)/$U$6+$Y$13</f>
        <v/>
      </c>
      <c r="M621" s="51">
        <f>1/(1+EXP(-L621))</f>
        <v/>
      </c>
      <c r="N621" s="52">
        <f>$Z$12*((B621)-$U$5)/$U$6+$Z$13</f>
        <v/>
      </c>
      <c r="O621" s="51">
        <f>1/(1+EXP(-N621))</f>
        <v/>
      </c>
      <c r="P621" s="52">
        <f>$AA$12*((B621)-$U$5)/$U$6+$AA$13</f>
        <v/>
      </c>
      <c r="Q621" s="51">
        <f>1/(1+EXP(-P621))</f>
        <v/>
      </c>
      <c r="R621" s="52">
        <f>$AB$12*((B621)-$U$5)/$U$6+$AB$13</f>
        <v/>
      </c>
      <c r="S621" s="51">
        <f>1/(1+EXP(-R621))</f>
        <v/>
      </c>
      <c r="AI621" s="48">
        <f>'4_Seq_Features'!A619</f>
        <v/>
      </c>
      <c r="AJ621" s="55">
        <f>'4_Seq_Features'!G619</f>
        <v/>
      </c>
      <c r="AK621" s="55">
        <f>'4_Seq_Features'!H619</f>
        <v/>
      </c>
      <c r="AL621" s="48">
        <f>'4_Seq_Features'!E619</f>
        <v/>
      </c>
      <c r="AM621" s="52">
        <f>$BD$14*((AJ621)-$BD$5)/$BD$6+$BD$15*((AK621)-$BD$7)/$BD$8+$BD$16</f>
        <v/>
      </c>
      <c r="AN621" s="51">
        <f>1/(1+EXP(-AM621))</f>
        <v/>
      </c>
      <c r="AO621" s="52">
        <f>$BE$14*((AJ621)-$BD$5)/$BD$6+$BE$15*((AK621)-$BD$7)/$BD$8+$BE$16</f>
        <v/>
      </c>
      <c r="AP621" s="51">
        <f>1/(1+EXP(-AO621))</f>
        <v/>
      </c>
      <c r="AQ621" s="52">
        <f>$BF$14*((AJ621)-$BD$5)/$BD$6+$BF$15*((AK621)-$BD$7)/$BD$8+$BF$16</f>
        <v/>
      </c>
      <c r="AR621" s="51">
        <f>1/(1+EXP(-AQ621))</f>
        <v/>
      </c>
      <c r="AS621" s="52">
        <f>$BG$14*((AJ621)-$BD$5)/$BD$6+$BG$15*((AK621)-$BD$7)/$BD$8+$BG$16</f>
        <v/>
      </c>
      <c r="AT621" s="51">
        <f>1/(1+EXP(-AS621))</f>
        <v/>
      </c>
      <c r="AU621" s="52">
        <f>$BH$14*((AJ621)-$BD$5)/$BD$6+$BH$15*((AK621)-$BD$7)/$BD$8+$BH$16</f>
        <v/>
      </c>
      <c r="AV621" s="51">
        <f>1/(1+EXP(-AU621))</f>
        <v/>
      </c>
      <c r="AW621" s="52">
        <f>$BI$14*((AJ621)-$BD$5)/$BD$6+$BI$15*((AK621)-$BD$7)/$BD$8+$BI$16</f>
        <v/>
      </c>
      <c r="AX621" s="51">
        <f>1/(1+EXP(-AW621))</f>
        <v/>
      </c>
      <c r="AY621" s="52">
        <f>$BJ$14*((AJ621)-$BD$5)/$BD$6+$BJ$15*((AK621)-$BD$7)/$BD$8+$BJ$16</f>
        <v/>
      </c>
      <c r="AZ621" s="51">
        <f>1/(1+EXP(-AY621))</f>
        <v/>
      </c>
      <c r="BA621" s="52">
        <f>$BK$14*((AJ621)-$BD$5)/$BD$6+$BK$15*((AK621)-$BD$7)/$BD$8+$BK$16</f>
        <v/>
      </c>
      <c r="BB621" s="51">
        <f>1/(1+EXP(-BA621))</f>
        <v/>
      </c>
    </row>
    <row r="622" ht="15" customHeight="1" s="35">
      <c r="A622" s="48">
        <f>'4_Seq_Features'!A620</f>
        <v/>
      </c>
      <c r="B622" s="55">
        <f>'4_Seq_Features'!F620</f>
        <v/>
      </c>
      <c r="C622" s="48">
        <f>'4_Seq_Features'!E620</f>
        <v/>
      </c>
      <c r="D622" s="52">
        <f>$U$12*((B622)-$U$5)/$U$6+$U$13</f>
        <v/>
      </c>
      <c r="E622" s="51">
        <f>1/(1+EXP(-D622))</f>
        <v/>
      </c>
      <c r="F622" s="52">
        <f>$V$12*((B622)-$U$5)/$U$6+$V$13</f>
        <v/>
      </c>
      <c r="G622" s="51">
        <f>1/(1+EXP(-F622))</f>
        <v/>
      </c>
      <c r="H622" s="52">
        <f>$W$12*((B622)-$U$5)/$U$6+$W$13</f>
        <v/>
      </c>
      <c r="I622" s="51">
        <f>1/(1+EXP(-H622))</f>
        <v/>
      </c>
      <c r="J622" s="52">
        <f>$X$12*((B622)-$U$5)/$U$6+$X$13</f>
        <v/>
      </c>
      <c r="K622" s="51">
        <f>1/(1+EXP(-J622))</f>
        <v/>
      </c>
      <c r="L622" s="52">
        <f>$Y$12*((B622)-$U$5)/$U$6+$Y$13</f>
        <v/>
      </c>
      <c r="M622" s="51">
        <f>1/(1+EXP(-L622))</f>
        <v/>
      </c>
      <c r="N622" s="52">
        <f>$Z$12*((B622)-$U$5)/$U$6+$Z$13</f>
        <v/>
      </c>
      <c r="O622" s="51">
        <f>1/(1+EXP(-N622))</f>
        <v/>
      </c>
      <c r="P622" s="52">
        <f>$AA$12*((B622)-$U$5)/$U$6+$AA$13</f>
        <v/>
      </c>
      <c r="Q622" s="51">
        <f>1/(1+EXP(-P622))</f>
        <v/>
      </c>
      <c r="R622" s="52">
        <f>$AB$12*((B622)-$U$5)/$U$6+$AB$13</f>
        <v/>
      </c>
      <c r="S622" s="51">
        <f>1/(1+EXP(-R622))</f>
        <v/>
      </c>
      <c r="AI622" s="48">
        <f>'4_Seq_Features'!A620</f>
        <v/>
      </c>
      <c r="AJ622" s="55">
        <f>'4_Seq_Features'!G620</f>
        <v/>
      </c>
      <c r="AK622" s="55">
        <f>'4_Seq_Features'!H620</f>
        <v/>
      </c>
      <c r="AL622" s="48">
        <f>'4_Seq_Features'!E620</f>
        <v/>
      </c>
      <c r="AM622" s="52">
        <f>$BD$14*((AJ622)-$BD$5)/$BD$6+$BD$15*((AK622)-$BD$7)/$BD$8+$BD$16</f>
        <v/>
      </c>
      <c r="AN622" s="51">
        <f>1/(1+EXP(-AM622))</f>
        <v/>
      </c>
      <c r="AO622" s="52">
        <f>$BE$14*((AJ622)-$BD$5)/$BD$6+$BE$15*((AK622)-$BD$7)/$BD$8+$BE$16</f>
        <v/>
      </c>
      <c r="AP622" s="51">
        <f>1/(1+EXP(-AO622))</f>
        <v/>
      </c>
      <c r="AQ622" s="52">
        <f>$BF$14*((AJ622)-$BD$5)/$BD$6+$BF$15*((AK622)-$BD$7)/$BD$8+$BF$16</f>
        <v/>
      </c>
      <c r="AR622" s="51">
        <f>1/(1+EXP(-AQ622))</f>
        <v/>
      </c>
      <c r="AS622" s="52">
        <f>$BG$14*((AJ622)-$BD$5)/$BD$6+$BG$15*((AK622)-$BD$7)/$BD$8+$BG$16</f>
        <v/>
      </c>
      <c r="AT622" s="51">
        <f>1/(1+EXP(-AS622))</f>
        <v/>
      </c>
      <c r="AU622" s="52">
        <f>$BH$14*((AJ622)-$BD$5)/$BD$6+$BH$15*((AK622)-$BD$7)/$BD$8+$BH$16</f>
        <v/>
      </c>
      <c r="AV622" s="51">
        <f>1/(1+EXP(-AU622))</f>
        <v/>
      </c>
      <c r="AW622" s="52">
        <f>$BI$14*((AJ622)-$BD$5)/$BD$6+$BI$15*((AK622)-$BD$7)/$BD$8+$BI$16</f>
        <v/>
      </c>
      <c r="AX622" s="51">
        <f>1/(1+EXP(-AW622))</f>
        <v/>
      </c>
      <c r="AY622" s="52">
        <f>$BJ$14*((AJ622)-$BD$5)/$BD$6+$BJ$15*((AK622)-$BD$7)/$BD$8+$BJ$16</f>
        <v/>
      </c>
      <c r="AZ622" s="51">
        <f>1/(1+EXP(-AY622))</f>
        <v/>
      </c>
      <c r="BA622" s="52">
        <f>$BK$14*((AJ622)-$BD$5)/$BD$6+$BK$15*((AK622)-$BD$7)/$BD$8+$BK$16</f>
        <v/>
      </c>
      <c r="BB622" s="51">
        <f>1/(1+EXP(-BA622))</f>
        <v/>
      </c>
    </row>
    <row r="623" ht="15" customHeight="1" s="35">
      <c r="A623" s="48">
        <f>'4_Seq_Features'!A621</f>
        <v/>
      </c>
      <c r="B623" s="55">
        <f>'4_Seq_Features'!F621</f>
        <v/>
      </c>
      <c r="C623" s="48">
        <f>'4_Seq_Features'!E621</f>
        <v/>
      </c>
      <c r="D623" s="52">
        <f>$U$12*((B623)-$U$5)/$U$6+$U$13</f>
        <v/>
      </c>
      <c r="E623" s="51">
        <f>1/(1+EXP(-D623))</f>
        <v/>
      </c>
      <c r="F623" s="52">
        <f>$V$12*((B623)-$U$5)/$U$6+$V$13</f>
        <v/>
      </c>
      <c r="G623" s="51">
        <f>1/(1+EXP(-F623))</f>
        <v/>
      </c>
      <c r="H623" s="52">
        <f>$W$12*((B623)-$U$5)/$U$6+$W$13</f>
        <v/>
      </c>
      <c r="I623" s="51">
        <f>1/(1+EXP(-H623))</f>
        <v/>
      </c>
      <c r="J623" s="52">
        <f>$X$12*((B623)-$U$5)/$U$6+$X$13</f>
        <v/>
      </c>
      <c r="K623" s="51">
        <f>1/(1+EXP(-J623))</f>
        <v/>
      </c>
      <c r="L623" s="52">
        <f>$Y$12*((B623)-$U$5)/$U$6+$Y$13</f>
        <v/>
      </c>
      <c r="M623" s="51">
        <f>1/(1+EXP(-L623))</f>
        <v/>
      </c>
      <c r="N623" s="52">
        <f>$Z$12*((B623)-$U$5)/$U$6+$Z$13</f>
        <v/>
      </c>
      <c r="O623" s="51">
        <f>1/(1+EXP(-N623))</f>
        <v/>
      </c>
      <c r="P623" s="52">
        <f>$AA$12*((B623)-$U$5)/$U$6+$AA$13</f>
        <v/>
      </c>
      <c r="Q623" s="51">
        <f>1/(1+EXP(-P623))</f>
        <v/>
      </c>
      <c r="R623" s="52">
        <f>$AB$12*((B623)-$U$5)/$U$6+$AB$13</f>
        <v/>
      </c>
      <c r="S623" s="51">
        <f>1/(1+EXP(-R623))</f>
        <v/>
      </c>
      <c r="AI623" s="48">
        <f>'4_Seq_Features'!A621</f>
        <v/>
      </c>
      <c r="AJ623" s="55">
        <f>'4_Seq_Features'!G621</f>
        <v/>
      </c>
      <c r="AK623" s="55">
        <f>'4_Seq_Features'!H621</f>
        <v/>
      </c>
      <c r="AL623" s="48">
        <f>'4_Seq_Features'!E621</f>
        <v/>
      </c>
      <c r="AM623" s="52">
        <f>$BD$14*((AJ623)-$BD$5)/$BD$6+$BD$15*((AK623)-$BD$7)/$BD$8+$BD$16</f>
        <v/>
      </c>
      <c r="AN623" s="51">
        <f>1/(1+EXP(-AM623))</f>
        <v/>
      </c>
      <c r="AO623" s="52">
        <f>$BE$14*((AJ623)-$BD$5)/$BD$6+$BE$15*((AK623)-$BD$7)/$BD$8+$BE$16</f>
        <v/>
      </c>
      <c r="AP623" s="51">
        <f>1/(1+EXP(-AO623))</f>
        <v/>
      </c>
      <c r="AQ623" s="52">
        <f>$BF$14*((AJ623)-$BD$5)/$BD$6+$BF$15*((AK623)-$BD$7)/$BD$8+$BF$16</f>
        <v/>
      </c>
      <c r="AR623" s="51">
        <f>1/(1+EXP(-AQ623))</f>
        <v/>
      </c>
      <c r="AS623" s="52">
        <f>$BG$14*((AJ623)-$BD$5)/$BD$6+$BG$15*((AK623)-$BD$7)/$BD$8+$BG$16</f>
        <v/>
      </c>
      <c r="AT623" s="51">
        <f>1/(1+EXP(-AS623))</f>
        <v/>
      </c>
      <c r="AU623" s="52">
        <f>$BH$14*((AJ623)-$BD$5)/$BD$6+$BH$15*((AK623)-$BD$7)/$BD$8+$BH$16</f>
        <v/>
      </c>
      <c r="AV623" s="51">
        <f>1/(1+EXP(-AU623))</f>
        <v/>
      </c>
      <c r="AW623" s="52">
        <f>$BI$14*((AJ623)-$BD$5)/$BD$6+$BI$15*((AK623)-$BD$7)/$BD$8+$BI$16</f>
        <v/>
      </c>
      <c r="AX623" s="51">
        <f>1/(1+EXP(-AW623))</f>
        <v/>
      </c>
      <c r="AY623" s="52">
        <f>$BJ$14*((AJ623)-$BD$5)/$BD$6+$BJ$15*((AK623)-$BD$7)/$BD$8+$BJ$16</f>
        <v/>
      </c>
      <c r="AZ623" s="51">
        <f>1/(1+EXP(-AY623))</f>
        <v/>
      </c>
      <c r="BA623" s="52">
        <f>$BK$14*((AJ623)-$BD$5)/$BD$6+$BK$15*((AK623)-$BD$7)/$BD$8+$BK$16</f>
        <v/>
      </c>
      <c r="BB623" s="51">
        <f>1/(1+EXP(-BA623))</f>
        <v/>
      </c>
    </row>
    <row r="624" ht="15" customHeight="1" s="35">
      <c r="A624" s="48">
        <f>'4_Seq_Features'!A622</f>
        <v/>
      </c>
      <c r="B624" s="55">
        <f>'4_Seq_Features'!F622</f>
        <v/>
      </c>
      <c r="C624" s="48">
        <f>'4_Seq_Features'!E622</f>
        <v/>
      </c>
      <c r="D624" s="52">
        <f>$U$12*((B624)-$U$5)/$U$6+$U$13</f>
        <v/>
      </c>
      <c r="E624" s="51">
        <f>1/(1+EXP(-D624))</f>
        <v/>
      </c>
      <c r="F624" s="52">
        <f>$V$12*((B624)-$U$5)/$U$6+$V$13</f>
        <v/>
      </c>
      <c r="G624" s="51">
        <f>1/(1+EXP(-F624))</f>
        <v/>
      </c>
      <c r="H624" s="52">
        <f>$W$12*((B624)-$U$5)/$U$6+$W$13</f>
        <v/>
      </c>
      <c r="I624" s="51">
        <f>1/(1+EXP(-H624))</f>
        <v/>
      </c>
      <c r="J624" s="52">
        <f>$X$12*((B624)-$U$5)/$U$6+$X$13</f>
        <v/>
      </c>
      <c r="K624" s="51">
        <f>1/(1+EXP(-J624))</f>
        <v/>
      </c>
      <c r="L624" s="52">
        <f>$Y$12*((B624)-$U$5)/$U$6+$Y$13</f>
        <v/>
      </c>
      <c r="M624" s="51">
        <f>1/(1+EXP(-L624))</f>
        <v/>
      </c>
      <c r="N624" s="52">
        <f>$Z$12*((B624)-$U$5)/$U$6+$Z$13</f>
        <v/>
      </c>
      <c r="O624" s="51">
        <f>1/(1+EXP(-N624))</f>
        <v/>
      </c>
      <c r="P624" s="52">
        <f>$AA$12*((B624)-$U$5)/$U$6+$AA$13</f>
        <v/>
      </c>
      <c r="Q624" s="51">
        <f>1/(1+EXP(-P624))</f>
        <v/>
      </c>
      <c r="R624" s="52">
        <f>$AB$12*((B624)-$U$5)/$U$6+$AB$13</f>
        <v/>
      </c>
      <c r="S624" s="51">
        <f>1/(1+EXP(-R624))</f>
        <v/>
      </c>
      <c r="AI624" s="48">
        <f>'4_Seq_Features'!A622</f>
        <v/>
      </c>
      <c r="AJ624" s="55">
        <f>'4_Seq_Features'!G622</f>
        <v/>
      </c>
      <c r="AK624" s="55">
        <f>'4_Seq_Features'!H622</f>
        <v/>
      </c>
      <c r="AL624" s="48">
        <f>'4_Seq_Features'!E622</f>
        <v/>
      </c>
      <c r="AM624" s="52">
        <f>$BD$14*((AJ624)-$BD$5)/$BD$6+$BD$15*((AK624)-$BD$7)/$BD$8+$BD$16</f>
        <v/>
      </c>
      <c r="AN624" s="51">
        <f>1/(1+EXP(-AM624))</f>
        <v/>
      </c>
      <c r="AO624" s="52">
        <f>$BE$14*((AJ624)-$BD$5)/$BD$6+$BE$15*((AK624)-$BD$7)/$BD$8+$BE$16</f>
        <v/>
      </c>
      <c r="AP624" s="51">
        <f>1/(1+EXP(-AO624))</f>
        <v/>
      </c>
      <c r="AQ624" s="52">
        <f>$BF$14*((AJ624)-$BD$5)/$BD$6+$BF$15*((AK624)-$BD$7)/$BD$8+$BF$16</f>
        <v/>
      </c>
      <c r="AR624" s="51">
        <f>1/(1+EXP(-AQ624))</f>
        <v/>
      </c>
      <c r="AS624" s="52">
        <f>$BG$14*((AJ624)-$BD$5)/$BD$6+$BG$15*((AK624)-$BD$7)/$BD$8+$BG$16</f>
        <v/>
      </c>
      <c r="AT624" s="51">
        <f>1/(1+EXP(-AS624))</f>
        <v/>
      </c>
      <c r="AU624" s="52">
        <f>$BH$14*((AJ624)-$BD$5)/$BD$6+$BH$15*((AK624)-$BD$7)/$BD$8+$BH$16</f>
        <v/>
      </c>
      <c r="AV624" s="51">
        <f>1/(1+EXP(-AU624))</f>
        <v/>
      </c>
      <c r="AW624" s="52">
        <f>$BI$14*((AJ624)-$BD$5)/$BD$6+$BI$15*((AK624)-$BD$7)/$BD$8+$BI$16</f>
        <v/>
      </c>
      <c r="AX624" s="51">
        <f>1/(1+EXP(-AW624))</f>
        <v/>
      </c>
      <c r="AY624" s="52">
        <f>$BJ$14*((AJ624)-$BD$5)/$BD$6+$BJ$15*((AK624)-$BD$7)/$BD$8+$BJ$16</f>
        <v/>
      </c>
      <c r="AZ624" s="51">
        <f>1/(1+EXP(-AY624))</f>
        <v/>
      </c>
      <c r="BA624" s="52">
        <f>$BK$14*((AJ624)-$BD$5)/$BD$6+$BK$15*((AK624)-$BD$7)/$BD$8+$BK$16</f>
        <v/>
      </c>
      <c r="BB624" s="51">
        <f>1/(1+EXP(-BA624))</f>
        <v/>
      </c>
    </row>
    <row r="625" ht="15" customHeight="1" s="35">
      <c r="A625" s="48">
        <f>'4_Seq_Features'!A623</f>
        <v/>
      </c>
      <c r="B625" s="55">
        <f>'4_Seq_Features'!F623</f>
        <v/>
      </c>
      <c r="C625" s="48">
        <f>'4_Seq_Features'!E623</f>
        <v/>
      </c>
      <c r="D625" s="52">
        <f>$U$12*((B625)-$U$5)/$U$6+$U$13</f>
        <v/>
      </c>
      <c r="E625" s="51">
        <f>1/(1+EXP(-D625))</f>
        <v/>
      </c>
      <c r="F625" s="52">
        <f>$V$12*((B625)-$U$5)/$U$6+$V$13</f>
        <v/>
      </c>
      <c r="G625" s="51">
        <f>1/(1+EXP(-F625))</f>
        <v/>
      </c>
      <c r="H625" s="52">
        <f>$W$12*((B625)-$U$5)/$U$6+$W$13</f>
        <v/>
      </c>
      <c r="I625" s="51">
        <f>1/(1+EXP(-H625))</f>
        <v/>
      </c>
      <c r="J625" s="52">
        <f>$X$12*((B625)-$U$5)/$U$6+$X$13</f>
        <v/>
      </c>
      <c r="K625" s="51">
        <f>1/(1+EXP(-J625))</f>
        <v/>
      </c>
      <c r="L625" s="52">
        <f>$Y$12*((B625)-$U$5)/$U$6+$Y$13</f>
        <v/>
      </c>
      <c r="M625" s="51">
        <f>1/(1+EXP(-L625))</f>
        <v/>
      </c>
      <c r="N625" s="52">
        <f>$Z$12*((B625)-$U$5)/$U$6+$Z$13</f>
        <v/>
      </c>
      <c r="O625" s="51">
        <f>1/(1+EXP(-N625))</f>
        <v/>
      </c>
      <c r="P625" s="52">
        <f>$AA$12*((B625)-$U$5)/$U$6+$AA$13</f>
        <v/>
      </c>
      <c r="Q625" s="51">
        <f>1/(1+EXP(-P625))</f>
        <v/>
      </c>
      <c r="R625" s="52">
        <f>$AB$12*((B625)-$U$5)/$U$6+$AB$13</f>
        <v/>
      </c>
      <c r="S625" s="51">
        <f>1/(1+EXP(-R625))</f>
        <v/>
      </c>
      <c r="AI625" s="48">
        <f>'4_Seq_Features'!A623</f>
        <v/>
      </c>
      <c r="AJ625" s="55">
        <f>'4_Seq_Features'!G623</f>
        <v/>
      </c>
      <c r="AK625" s="55">
        <f>'4_Seq_Features'!H623</f>
        <v/>
      </c>
      <c r="AL625" s="48">
        <f>'4_Seq_Features'!E623</f>
        <v/>
      </c>
      <c r="AM625" s="52">
        <f>$BD$14*((AJ625)-$BD$5)/$BD$6+$BD$15*((AK625)-$BD$7)/$BD$8+$BD$16</f>
        <v/>
      </c>
      <c r="AN625" s="51">
        <f>1/(1+EXP(-AM625))</f>
        <v/>
      </c>
      <c r="AO625" s="52">
        <f>$BE$14*((AJ625)-$BD$5)/$BD$6+$BE$15*((AK625)-$BD$7)/$BD$8+$BE$16</f>
        <v/>
      </c>
      <c r="AP625" s="51">
        <f>1/(1+EXP(-AO625))</f>
        <v/>
      </c>
      <c r="AQ625" s="52">
        <f>$BF$14*((AJ625)-$BD$5)/$BD$6+$BF$15*((AK625)-$BD$7)/$BD$8+$BF$16</f>
        <v/>
      </c>
      <c r="AR625" s="51">
        <f>1/(1+EXP(-AQ625))</f>
        <v/>
      </c>
      <c r="AS625" s="52">
        <f>$BG$14*((AJ625)-$BD$5)/$BD$6+$BG$15*((AK625)-$BD$7)/$BD$8+$BG$16</f>
        <v/>
      </c>
      <c r="AT625" s="51">
        <f>1/(1+EXP(-AS625))</f>
        <v/>
      </c>
      <c r="AU625" s="52">
        <f>$BH$14*((AJ625)-$BD$5)/$BD$6+$BH$15*((AK625)-$BD$7)/$BD$8+$BH$16</f>
        <v/>
      </c>
      <c r="AV625" s="51">
        <f>1/(1+EXP(-AU625))</f>
        <v/>
      </c>
      <c r="AW625" s="52">
        <f>$BI$14*((AJ625)-$BD$5)/$BD$6+$BI$15*((AK625)-$BD$7)/$BD$8+$BI$16</f>
        <v/>
      </c>
      <c r="AX625" s="51">
        <f>1/(1+EXP(-AW625))</f>
        <v/>
      </c>
      <c r="AY625" s="52">
        <f>$BJ$14*((AJ625)-$BD$5)/$BD$6+$BJ$15*((AK625)-$BD$7)/$BD$8+$BJ$16</f>
        <v/>
      </c>
      <c r="AZ625" s="51">
        <f>1/(1+EXP(-AY625))</f>
        <v/>
      </c>
      <c r="BA625" s="52">
        <f>$BK$14*((AJ625)-$BD$5)/$BD$6+$BK$15*((AK625)-$BD$7)/$BD$8+$BK$16</f>
        <v/>
      </c>
      <c r="BB625" s="51">
        <f>1/(1+EXP(-BA625))</f>
        <v/>
      </c>
    </row>
    <row r="626" ht="15" customHeight="1" s="35">
      <c r="A626" s="48">
        <f>'4_Seq_Features'!A624</f>
        <v/>
      </c>
      <c r="B626" s="55">
        <f>'4_Seq_Features'!F624</f>
        <v/>
      </c>
      <c r="C626" s="48">
        <f>'4_Seq_Features'!E624</f>
        <v/>
      </c>
      <c r="D626" s="52">
        <f>$U$12*((B626)-$U$5)/$U$6+$U$13</f>
        <v/>
      </c>
      <c r="E626" s="51">
        <f>1/(1+EXP(-D626))</f>
        <v/>
      </c>
      <c r="F626" s="52">
        <f>$V$12*((B626)-$U$5)/$U$6+$V$13</f>
        <v/>
      </c>
      <c r="G626" s="51">
        <f>1/(1+EXP(-F626))</f>
        <v/>
      </c>
      <c r="H626" s="52">
        <f>$W$12*((B626)-$U$5)/$U$6+$W$13</f>
        <v/>
      </c>
      <c r="I626" s="51">
        <f>1/(1+EXP(-H626))</f>
        <v/>
      </c>
      <c r="J626" s="52">
        <f>$X$12*((B626)-$U$5)/$U$6+$X$13</f>
        <v/>
      </c>
      <c r="K626" s="51">
        <f>1/(1+EXP(-J626))</f>
        <v/>
      </c>
      <c r="L626" s="52">
        <f>$Y$12*((B626)-$U$5)/$U$6+$Y$13</f>
        <v/>
      </c>
      <c r="M626" s="51">
        <f>1/(1+EXP(-L626))</f>
        <v/>
      </c>
      <c r="N626" s="52">
        <f>$Z$12*((B626)-$U$5)/$U$6+$Z$13</f>
        <v/>
      </c>
      <c r="O626" s="51">
        <f>1/(1+EXP(-N626))</f>
        <v/>
      </c>
      <c r="P626" s="52">
        <f>$AA$12*((B626)-$U$5)/$U$6+$AA$13</f>
        <v/>
      </c>
      <c r="Q626" s="51">
        <f>1/(1+EXP(-P626))</f>
        <v/>
      </c>
      <c r="R626" s="52">
        <f>$AB$12*((B626)-$U$5)/$U$6+$AB$13</f>
        <v/>
      </c>
      <c r="S626" s="51">
        <f>1/(1+EXP(-R626))</f>
        <v/>
      </c>
      <c r="AI626" s="48">
        <f>'4_Seq_Features'!A624</f>
        <v/>
      </c>
      <c r="AJ626" s="55">
        <f>'4_Seq_Features'!G624</f>
        <v/>
      </c>
      <c r="AK626" s="55">
        <f>'4_Seq_Features'!H624</f>
        <v/>
      </c>
      <c r="AL626" s="48">
        <f>'4_Seq_Features'!E624</f>
        <v/>
      </c>
      <c r="AM626" s="52">
        <f>$BD$14*((AJ626)-$BD$5)/$BD$6+$BD$15*((AK626)-$BD$7)/$BD$8+$BD$16</f>
        <v/>
      </c>
      <c r="AN626" s="51">
        <f>1/(1+EXP(-AM626))</f>
        <v/>
      </c>
      <c r="AO626" s="52">
        <f>$BE$14*((AJ626)-$BD$5)/$BD$6+$BE$15*((AK626)-$BD$7)/$BD$8+$BE$16</f>
        <v/>
      </c>
      <c r="AP626" s="51">
        <f>1/(1+EXP(-AO626))</f>
        <v/>
      </c>
      <c r="AQ626" s="52">
        <f>$BF$14*((AJ626)-$BD$5)/$BD$6+$BF$15*((AK626)-$BD$7)/$BD$8+$BF$16</f>
        <v/>
      </c>
      <c r="AR626" s="51">
        <f>1/(1+EXP(-AQ626))</f>
        <v/>
      </c>
      <c r="AS626" s="52">
        <f>$BG$14*((AJ626)-$BD$5)/$BD$6+$BG$15*((AK626)-$BD$7)/$BD$8+$BG$16</f>
        <v/>
      </c>
      <c r="AT626" s="51">
        <f>1/(1+EXP(-AS626))</f>
        <v/>
      </c>
      <c r="AU626" s="52">
        <f>$BH$14*((AJ626)-$BD$5)/$BD$6+$BH$15*((AK626)-$BD$7)/$BD$8+$BH$16</f>
        <v/>
      </c>
      <c r="AV626" s="51">
        <f>1/(1+EXP(-AU626))</f>
        <v/>
      </c>
      <c r="AW626" s="52">
        <f>$BI$14*((AJ626)-$BD$5)/$BD$6+$BI$15*((AK626)-$BD$7)/$BD$8+$BI$16</f>
        <v/>
      </c>
      <c r="AX626" s="51">
        <f>1/(1+EXP(-AW626))</f>
        <v/>
      </c>
      <c r="AY626" s="52">
        <f>$BJ$14*((AJ626)-$BD$5)/$BD$6+$BJ$15*((AK626)-$BD$7)/$BD$8+$BJ$16</f>
        <v/>
      </c>
      <c r="AZ626" s="51">
        <f>1/(1+EXP(-AY626))</f>
        <v/>
      </c>
      <c r="BA626" s="52">
        <f>$BK$14*((AJ626)-$BD$5)/$BD$6+$BK$15*((AK626)-$BD$7)/$BD$8+$BK$16</f>
        <v/>
      </c>
      <c r="BB626" s="51">
        <f>1/(1+EXP(-BA626))</f>
        <v/>
      </c>
    </row>
    <row r="627" ht="15" customHeight="1" s="35">
      <c r="A627" s="48">
        <f>'4_Seq_Features'!A625</f>
        <v/>
      </c>
      <c r="B627" s="55">
        <f>'4_Seq_Features'!F625</f>
        <v/>
      </c>
      <c r="C627" s="48">
        <f>'4_Seq_Features'!E625</f>
        <v/>
      </c>
      <c r="D627" s="52">
        <f>$U$12*((B627)-$U$5)/$U$6+$U$13</f>
        <v/>
      </c>
      <c r="E627" s="51">
        <f>1/(1+EXP(-D627))</f>
        <v/>
      </c>
      <c r="F627" s="52">
        <f>$V$12*((B627)-$U$5)/$U$6+$V$13</f>
        <v/>
      </c>
      <c r="G627" s="51">
        <f>1/(1+EXP(-F627))</f>
        <v/>
      </c>
      <c r="H627" s="52">
        <f>$W$12*((B627)-$U$5)/$U$6+$W$13</f>
        <v/>
      </c>
      <c r="I627" s="51">
        <f>1/(1+EXP(-H627))</f>
        <v/>
      </c>
      <c r="J627" s="52">
        <f>$X$12*((B627)-$U$5)/$U$6+$X$13</f>
        <v/>
      </c>
      <c r="K627" s="51">
        <f>1/(1+EXP(-J627))</f>
        <v/>
      </c>
      <c r="L627" s="52">
        <f>$Y$12*((B627)-$U$5)/$U$6+$Y$13</f>
        <v/>
      </c>
      <c r="M627" s="51">
        <f>1/(1+EXP(-L627))</f>
        <v/>
      </c>
      <c r="N627" s="52">
        <f>$Z$12*((B627)-$U$5)/$U$6+$Z$13</f>
        <v/>
      </c>
      <c r="O627" s="51">
        <f>1/(1+EXP(-N627))</f>
        <v/>
      </c>
      <c r="P627" s="52">
        <f>$AA$12*((B627)-$U$5)/$U$6+$AA$13</f>
        <v/>
      </c>
      <c r="Q627" s="51">
        <f>1/(1+EXP(-P627))</f>
        <v/>
      </c>
      <c r="R627" s="52">
        <f>$AB$12*((B627)-$U$5)/$U$6+$AB$13</f>
        <v/>
      </c>
      <c r="S627" s="51">
        <f>1/(1+EXP(-R627))</f>
        <v/>
      </c>
      <c r="AI627" s="48">
        <f>'4_Seq_Features'!A625</f>
        <v/>
      </c>
      <c r="AJ627" s="55">
        <f>'4_Seq_Features'!G625</f>
        <v/>
      </c>
      <c r="AK627" s="55">
        <f>'4_Seq_Features'!H625</f>
        <v/>
      </c>
      <c r="AL627" s="48">
        <f>'4_Seq_Features'!E625</f>
        <v/>
      </c>
      <c r="AM627" s="52">
        <f>$BD$14*((AJ627)-$BD$5)/$BD$6+$BD$15*((AK627)-$BD$7)/$BD$8+$BD$16</f>
        <v/>
      </c>
      <c r="AN627" s="51">
        <f>1/(1+EXP(-AM627))</f>
        <v/>
      </c>
      <c r="AO627" s="52">
        <f>$BE$14*((AJ627)-$BD$5)/$BD$6+$BE$15*((AK627)-$BD$7)/$BD$8+$BE$16</f>
        <v/>
      </c>
      <c r="AP627" s="51">
        <f>1/(1+EXP(-AO627))</f>
        <v/>
      </c>
      <c r="AQ627" s="52">
        <f>$BF$14*((AJ627)-$BD$5)/$BD$6+$BF$15*((AK627)-$BD$7)/$BD$8+$BF$16</f>
        <v/>
      </c>
      <c r="AR627" s="51">
        <f>1/(1+EXP(-AQ627))</f>
        <v/>
      </c>
      <c r="AS627" s="52">
        <f>$BG$14*((AJ627)-$BD$5)/$BD$6+$BG$15*((AK627)-$BD$7)/$BD$8+$BG$16</f>
        <v/>
      </c>
      <c r="AT627" s="51">
        <f>1/(1+EXP(-AS627))</f>
        <v/>
      </c>
      <c r="AU627" s="52">
        <f>$BH$14*((AJ627)-$BD$5)/$BD$6+$BH$15*((AK627)-$BD$7)/$BD$8+$BH$16</f>
        <v/>
      </c>
      <c r="AV627" s="51">
        <f>1/(1+EXP(-AU627))</f>
        <v/>
      </c>
      <c r="AW627" s="52">
        <f>$BI$14*((AJ627)-$BD$5)/$BD$6+$BI$15*((AK627)-$BD$7)/$BD$8+$BI$16</f>
        <v/>
      </c>
      <c r="AX627" s="51">
        <f>1/(1+EXP(-AW627))</f>
        <v/>
      </c>
      <c r="AY627" s="52">
        <f>$BJ$14*((AJ627)-$BD$5)/$BD$6+$BJ$15*((AK627)-$BD$7)/$BD$8+$BJ$16</f>
        <v/>
      </c>
      <c r="AZ627" s="51">
        <f>1/(1+EXP(-AY627))</f>
        <v/>
      </c>
      <c r="BA627" s="52">
        <f>$BK$14*((AJ627)-$BD$5)/$BD$6+$BK$15*((AK627)-$BD$7)/$BD$8+$BK$16</f>
        <v/>
      </c>
      <c r="BB627" s="51">
        <f>1/(1+EXP(-BA627))</f>
        <v/>
      </c>
    </row>
    <row r="628" ht="15" customHeight="1" s="35">
      <c r="A628" s="48">
        <f>'4_Seq_Features'!A626</f>
        <v/>
      </c>
      <c r="B628" s="55">
        <f>'4_Seq_Features'!F626</f>
        <v/>
      </c>
      <c r="C628" s="48">
        <f>'4_Seq_Features'!E626</f>
        <v/>
      </c>
      <c r="D628" s="52">
        <f>$U$12*((B628)-$U$5)/$U$6+$U$13</f>
        <v/>
      </c>
      <c r="E628" s="51">
        <f>1/(1+EXP(-D628))</f>
        <v/>
      </c>
      <c r="F628" s="52">
        <f>$V$12*((B628)-$U$5)/$U$6+$V$13</f>
        <v/>
      </c>
      <c r="G628" s="51">
        <f>1/(1+EXP(-F628))</f>
        <v/>
      </c>
      <c r="H628" s="52">
        <f>$W$12*((B628)-$U$5)/$U$6+$W$13</f>
        <v/>
      </c>
      <c r="I628" s="51">
        <f>1/(1+EXP(-H628))</f>
        <v/>
      </c>
      <c r="J628" s="52">
        <f>$X$12*((B628)-$U$5)/$U$6+$X$13</f>
        <v/>
      </c>
      <c r="K628" s="51">
        <f>1/(1+EXP(-J628))</f>
        <v/>
      </c>
      <c r="L628" s="52">
        <f>$Y$12*((B628)-$U$5)/$U$6+$Y$13</f>
        <v/>
      </c>
      <c r="M628" s="51">
        <f>1/(1+EXP(-L628))</f>
        <v/>
      </c>
      <c r="N628" s="52">
        <f>$Z$12*((B628)-$U$5)/$U$6+$Z$13</f>
        <v/>
      </c>
      <c r="O628" s="51">
        <f>1/(1+EXP(-N628))</f>
        <v/>
      </c>
      <c r="P628" s="52">
        <f>$AA$12*((B628)-$U$5)/$U$6+$AA$13</f>
        <v/>
      </c>
      <c r="Q628" s="51">
        <f>1/(1+EXP(-P628))</f>
        <v/>
      </c>
      <c r="R628" s="52">
        <f>$AB$12*((B628)-$U$5)/$U$6+$AB$13</f>
        <v/>
      </c>
      <c r="S628" s="51">
        <f>1/(1+EXP(-R628))</f>
        <v/>
      </c>
      <c r="AI628" s="48">
        <f>'4_Seq_Features'!A626</f>
        <v/>
      </c>
      <c r="AJ628" s="55">
        <f>'4_Seq_Features'!G626</f>
        <v/>
      </c>
      <c r="AK628" s="55">
        <f>'4_Seq_Features'!H626</f>
        <v/>
      </c>
      <c r="AL628" s="48">
        <f>'4_Seq_Features'!E626</f>
        <v/>
      </c>
      <c r="AM628" s="52">
        <f>$BD$14*((AJ628)-$BD$5)/$BD$6+$BD$15*((AK628)-$BD$7)/$BD$8+$BD$16</f>
        <v/>
      </c>
      <c r="AN628" s="51">
        <f>1/(1+EXP(-AM628))</f>
        <v/>
      </c>
      <c r="AO628" s="52">
        <f>$BE$14*((AJ628)-$BD$5)/$BD$6+$BE$15*((AK628)-$BD$7)/$BD$8+$BE$16</f>
        <v/>
      </c>
      <c r="AP628" s="51">
        <f>1/(1+EXP(-AO628))</f>
        <v/>
      </c>
      <c r="AQ628" s="52">
        <f>$BF$14*((AJ628)-$BD$5)/$BD$6+$BF$15*((AK628)-$BD$7)/$BD$8+$BF$16</f>
        <v/>
      </c>
      <c r="AR628" s="51">
        <f>1/(1+EXP(-AQ628))</f>
        <v/>
      </c>
      <c r="AS628" s="52">
        <f>$BG$14*((AJ628)-$BD$5)/$BD$6+$BG$15*((AK628)-$BD$7)/$BD$8+$BG$16</f>
        <v/>
      </c>
      <c r="AT628" s="51">
        <f>1/(1+EXP(-AS628))</f>
        <v/>
      </c>
      <c r="AU628" s="52">
        <f>$BH$14*((AJ628)-$BD$5)/$BD$6+$BH$15*((AK628)-$BD$7)/$BD$8+$BH$16</f>
        <v/>
      </c>
      <c r="AV628" s="51">
        <f>1/(1+EXP(-AU628))</f>
        <v/>
      </c>
      <c r="AW628" s="52">
        <f>$BI$14*((AJ628)-$BD$5)/$BD$6+$BI$15*((AK628)-$BD$7)/$BD$8+$BI$16</f>
        <v/>
      </c>
      <c r="AX628" s="51">
        <f>1/(1+EXP(-AW628))</f>
        <v/>
      </c>
      <c r="AY628" s="52">
        <f>$BJ$14*((AJ628)-$BD$5)/$BD$6+$BJ$15*((AK628)-$BD$7)/$BD$8+$BJ$16</f>
        <v/>
      </c>
      <c r="AZ628" s="51">
        <f>1/(1+EXP(-AY628))</f>
        <v/>
      </c>
      <c r="BA628" s="52">
        <f>$BK$14*((AJ628)-$BD$5)/$BD$6+$BK$15*((AK628)-$BD$7)/$BD$8+$BK$16</f>
        <v/>
      </c>
      <c r="BB628" s="51">
        <f>1/(1+EXP(-BA628))</f>
        <v/>
      </c>
    </row>
    <row r="629" ht="15" customHeight="1" s="35">
      <c r="A629" s="48">
        <f>'4_Seq_Features'!A627</f>
        <v/>
      </c>
      <c r="B629" s="55">
        <f>'4_Seq_Features'!F627</f>
        <v/>
      </c>
      <c r="C629" s="48">
        <f>'4_Seq_Features'!E627</f>
        <v/>
      </c>
      <c r="D629" s="52">
        <f>$U$12*((B629)-$U$5)/$U$6+$U$13</f>
        <v/>
      </c>
      <c r="E629" s="51">
        <f>1/(1+EXP(-D629))</f>
        <v/>
      </c>
      <c r="F629" s="52">
        <f>$V$12*((B629)-$U$5)/$U$6+$V$13</f>
        <v/>
      </c>
      <c r="G629" s="51">
        <f>1/(1+EXP(-F629))</f>
        <v/>
      </c>
      <c r="H629" s="52">
        <f>$W$12*((B629)-$U$5)/$U$6+$W$13</f>
        <v/>
      </c>
      <c r="I629" s="51">
        <f>1/(1+EXP(-H629))</f>
        <v/>
      </c>
      <c r="J629" s="52">
        <f>$X$12*((B629)-$U$5)/$U$6+$X$13</f>
        <v/>
      </c>
      <c r="K629" s="51">
        <f>1/(1+EXP(-J629))</f>
        <v/>
      </c>
      <c r="L629" s="52">
        <f>$Y$12*((B629)-$U$5)/$U$6+$Y$13</f>
        <v/>
      </c>
      <c r="M629" s="51">
        <f>1/(1+EXP(-L629))</f>
        <v/>
      </c>
      <c r="N629" s="52">
        <f>$Z$12*((B629)-$U$5)/$U$6+$Z$13</f>
        <v/>
      </c>
      <c r="O629" s="51">
        <f>1/(1+EXP(-N629))</f>
        <v/>
      </c>
      <c r="P629" s="52">
        <f>$AA$12*((B629)-$U$5)/$U$6+$AA$13</f>
        <v/>
      </c>
      <c r="Q629" s="51">
        <f>1/(1+EXP(-P629))</f>
        <v/>
      </c>
      <c r="R629" s="52">
        <f>$AB$12*((B629)-$U$5)/$U$6+$AB$13</f>
        <v/>
      </c>
      <c r="S629" s="51">
        <f>1/(1+EXP(-R629))</f>
        <v/>
      </c>
      <c r="AI629" s="48">
        <f>'4_Seq_Features'!A627</f>
        <v/>
      </c>
      <c r="AJ629" s="55">
        <f>'4_Seq_Features'!G627</f>
        <v/>
      </c>
      <c r="AK629" s="55">
        <f>'4_Seq_Features'!H627</f>
        <v/>
      </c>
      <c r="AL629" s="48">
        <f>'4_Seq_Features'!E627</f>
        <v/>
      </c>
      <c r="AM629" s="52">
        <f>$BD$14*((AJ629)-$BD$5)/$BD$6+$BD$15*((AK629)-$BD$7)/$BD$8+$BD$16</f>
        <v/>
      </c>
      <c r="AN629" s="51">
        <f>1/(1+EXP(-AM629))</f>
        <v/>
      </c>
      <c r="AO629" s="52">
        <f>$BE$14*((AJ629)-$BD$5)/$BD$6+$BE$15*((AK629)-$BD$7)/$BD$8+$BE$16</f>
        <v/>
      </c>
      <c r="AP629" s="51">
        <f>1/(1+EXP(-AO629))</f>
        <v/>
      </c>
      <c r="AQ629" s="52">
        <f>$BF$14*((AJ629)-$BD$5)/$BD$6+$BF$15*((AK629)-$BD$7)/$BD$8+$BF$16</f>
        <v/>
      </c>
      <c r="AR629" s="51">
        <f>1/(1+EXP(-AQ629))</f>
        <v/>
      </c>
      <c r="AS629" s="52">
        <f>$BG$14*((AJ629)-$BD$5)/$BD$6+$BG$15*((AK629)-$BD$7)/$BD$8+$BG$16</f>
        <v/>
      </c>
      <c r="AT629" s="51">
        <f>1/(1+EXP(-AS629))</f>
        <v/>
      </c>
      <c r="AU629" s="52">
        <f>$BH$14*((AJ629)-$BD$5)/$BD$6+$BH$15*((AK629)-$BD$7)/$BD$8+$BH$16</f>
        <v/>
      </c>
      <c r="AV629" s="51">
        <f>1/(1+EXP(-AU629))</f>
        <v/>
      </c>
      <c r="AW629" s="52">
        <f>$BI$14*((AJ629)-$BD$5)/$BD$6+$BI$15*((AK629)-$BD$7)/$BD$8+$BI$16</f>
        <v/>
      </c>
      <c r="AX629" s="51">
        <f>1/(1+EXP(-AW629))</f>
        <v/>
      </c>
      <c r="AY629" s="52">
        <f>$BJ$14*((AJ629)-$BD$5)/$BD$6+$BJ$15*((AK629)-$BD$7)/$BD$8+$BJ$16</f>
        <v/>
      </c>
      <c r="AZ629" s="51">
        <f>1/(1+EXP(-AY629))</f>
        <v/>
      </c>
      <c r="BA629" s="52">
        <f>$BK$14*((AJ629)-$BD$5)/$BD$6+$BK$15*((AK629)-$BD$7)/$BD$8+$BK$16</f>
        <v/>
      </c>
      <c r="BB629" s="51">
        <f>1/(1+EXP(-BA629))</f>
        <v/>
      </c>
    </row>
    <row r="630" ht="15" customHeight="1" s="35">
      <c r="A630" s="48">
        <f>'4_Seq_Features'!A628</f>
        <v/>
      </c>
      <c r="B630" s="55">
        <f>'4_Seq_Features'!F628</f>
        <v/>
      </c>
      <c r="C630" s="48">
        <f>'4_Seq_Features'!E628</f>
        <v/>
      </c>
      <c r="D630" s="52">
        <f>$U$12*((B630)-$U$5)/$U$6+$U$13</f>
        <v/>
      </c>
      <c r="E630" s="51">
        <f>1/(1+EXP(-D630))</f>
        <v/>
      </c>
      <c r="F630" s="52">
        <f>$V$12*((B630)-$U$5)/$U$6+$V$13</f>
        <v/>
      </c>
      <c r="G630" s="51">
        <f>1/(1+EXP(-F630))</f>
        <v/>
      </c>
      <c r="H630" s="52">
        <f>$W$12*((B630)-$U$5)/$U$6+$W$13</f>
        <v/>
      </c>
      <c r="I630" s="51">
        <f>1/(1+EXP(-H630))</f>
        <v/>
      </c>
      <c r="J630" s="52">
        <f>$X$12*((B630)-$U$5)/$U$6+$X$13</f>
        <v/>
      </c>
      <c r="K630" s="51">
        <f>1/(1+EXP(-J630))</f>
        <v/>
      </c>
      <c r="L630" s="52">
        <f>$Y$12*((B630)-$U$5)/$U$6+$Y$13</f>
        <v/>
      </c>
      <c r="M630" s="51">
        <f>1/(1+EXP(-L630))</f>
        <v/>
      </c>
      <c r="N630" s="52">
        <f>$Z$12*((B630)-$U$5)/$U$6+$Z$13</f>
        <v/>
      </c>
      <c r="O630" s="51">
        <f>1/(1+EXP(-N630))</f>
        <v/>
      </c>
      <c r="P630" s="52">
        <f>$AA$12*((B630)-$U$5)/$U$6+$AA$13</f>
        <v/>
      </c>
      <c r="Q630" s="51">
        <f>1/(1+EXP(-P630))</f>
        <v/>
      </c>
      <c r="R630" s="52">
        <f>$AB$12*((B630)-$U$5)/$U$6+$AB$13</f>
        <v/>
      </c>
      <c r="S630" s="51">
        <f>1/(1+EXP(-R630))</f>
        <v/>
      </c>
      <c r="AI630" s="48">
        <f>'4_Seq_Features'!A628</f>
        <v/>
      </c>
      <c r="AJ630" s="55">
        <f>'4_Seq_Features'!G628</f>
        <v/>
      </c>
      <c r="AK630" s="55">
        <f>'4_Seq_Features'!H628</f>
        <v/>
      </c>
      <c r="AL630" s="48">
        <f>'4_Seq_Features'!E628</f>
        <v/>
      </c>
      <c r="AM630" s="52">
        <f>$BD$14*((AJ630)-$BD$5)/$BD$6+$BD$15*((AK630)-$BD$7)/$BD$8+$BD$16</f>
        <v/>
      </c>
      <c r="AN630" s="51">
        <f>1/(1+EXP(-AM630))</f>
        <v/>
      </c>
      <c r="AO630" s="52">
        <f>$BE$14*((AJ630)-$BD$5)/$BD$6+$BE$15*((AK630)-$BD$7)/$BD$8+$BE$16</f>
        <v/>
      </c>
      <c r="AP630" s="51">
        <f>1/(1+EXP(-AO630))</f>
        <v/>
      </c>
      <c r="AQ630" s="52">
        <f>$BF$14*((AJ630)-$BD$5)/$BD$6+$BF$15*((AK630)-$BD$7)/$BD$8+$BF$16</f>
        <v/>
      </c>
      <c r="AR630" s="51">
        <f>1/(1+EXP(-AQ630))</f>
        <v/>
      </c>
      <c r="AS630" s="52">
        <f>$BG$14*((AJ630)-$BD$5)/$BD$6+$BG$15*((AK630)-$BD$7)/$BD$8+$BG$16</f>
        <v/>
      </c>
      <c r="AT630" s="51">
        <f>1/(1+EXP(-AS630))</f>
        <v/>
      </c>
      <c r="AU630" s="52">
        <f>$BH$14*((AJ630)-$BD$5)/$BD$6+$BH$15*((AK630)-$BD$7)/$BD$8+$BH$16</f>
        <v/>
      </c>
      <c r="AV630" s="51">
        <f>1/(1+EXP(-AU630))</f>
        <v/>
      </c>
      <c r="AW630" s="52">
        <f>$BI$14*((AJ630)-$BD$5)/$BD$6+$BI$15*((AK630)-$BD$7)/$BD$8+$BI$16</f>
        <v/>
      </c>
      <c r="AX630" s="51">
        <f>1/(1+EXP(-AW630))</f>
        <v/>
      </c>
      <c r="AY630" s="52">
        <f>$BJ$14*((AJ630)-$BD$5)/$BD$6+$BJ$15*((AK630)-$BD$7)/$BD$8+$BJ$16</f>
        <v/>
      </c>
      <c r="AZ630" s="51">
        <f>1/(1+EXP(-AY630))</f>
        <v/>
      </c>
      <c r="BA630" s="52">
        <f>$BK$14*((AJ630)-$BD$5)/$BD$6+$BK$15*((AK630)-$BD$7)/$BD$8+$BK$16</f>
        <v/>
      </c>
      <c r="BB630" s="51">
        <f>1/(1+EXP(-BA630))</f>
        <v/>
      </c>
    </row>
    <row r="631" ht="15" customHeight="1" s="35">
      <c r="A631" s="48">
        <f>'4_Seq_Features'!A629</f>
        <v/>
      </c>
      <c r="B631" s="55">
        <f>'4_Seq_Features'!F629</f>
        <v/>
      </c>
      <c r="C631" s="48">
        <f>'4_Seq_Features'!E629</f>
        <v/>
      </c>
      <c r="D631" s="52">
        <f>$U$12*((B631)-$U$5)/$U$6+$U$13</f>
        <v/>
      </c>
      <c r="E631" s="51">
        <f>1/(1+EXP(-D631))</f>
        <v/>
      </c>
      <c r="F631" s="52">
        <f>$V$12*((B631)-$U$5)/$U$6+$V$13</f>
        <v/>
      </c>
      <c r="G631" s="51">
        <f>1/(1+EXP(-F631))</f>
        <v/>
      </c>
      <c r="H631" s="52">
        <f>$W$12*((B631)-$U$5)/$U$6+$W$13</f>
        <v/>
      </c>
      <c r="I631" s="51">
        <f>1/(1+EXP(-H631))</f>
        <v/>
      </c>
      <c r="J631" s="52">
        <f>$X$12*((B631)-$U$5)/$U$6+$X$13</f>
        <v/>
      </c>
      <c r="K631" s="51">
        <f>1/(1+EXP(-J631))</f>
        <v/>
      </c>
      <c r="L631" s="52">
        <f>$Y$12*((B631)-$U$5)/$U$6+$Y$13</f>
        <v/>
      </c>
      <c r="M631" s="51">
        <f>1/(1+EXP(-L631))</f>
        <v/>
      </c>
      <c r="N631" s="52">
        <f>$Z$12*((B631)-$U$5)/$U$6+$Z$13</f>
        <v/>
      </c>
      <c r="O631" s="51">
        <f>1/(1+EXP(-N631))</f>
        <v/>
      </c>
      <c r="P631" s="52">
        <f>$AA$12*((B631)-$U$5)/$U$6+$AA$13</f>
        <v/>
      </c>
      <c r="Q631" s="51">
        <f>1/(1+EXP(-P631))</f>
        <v/>
      </c>
      <c r="R631" s="52">
        <f>$AB$12*((B631)-$U$5)/$U$6+$AB$13</f>
        <v/>
      </c>
      <c r="S631" s="51">
        <f>1/(1+EXP(-R631))</f>
        <v/>
      </c>
      <c r="AI631" s="48">
        <f>'4_Seq_Features'!A629</f>
        <v/>
      </c>
      <c r="AJ631" s="55">
        <f>'4_Seq_Features'!G629</f>
        <v/>
      </c>
      <c r="AK631" s="55">
        <f>'4_Seq_Features'!H629</f>
        <v/>
      </c>
      <c r="AL631" s="48">
        <f>'4_Seq_Features'!E629</f>
        <v/>
      </c>
      <c r="AM631" s="52">
        <f>$BD$14*((AJ631)-$BD$5)/$BD$6+$BD$15*((AK631)-$BD$7)/$BD$8+$BD$16</f>
        <v/>
      </c>
      <c r="AN631" s="51">
        <f>1/(1+EXP(-AM631))</f>
        <v/>
      </c>
      <c r="AO631" s="52">
        <f>$BE$14*((AJ631)-$BD$5)/$BD$6+$BE$15*((AK631)-$BD$7)/$BD$8+$BE$16</f>
        <v/>
      </c>
      <c r="AP631" s="51">
        <f>1/(1+EXP(-AO631))</f>
        <v/>
      </c>
      <c r="AQ631" s="52">
        <f>$BF$14*((AJ631)-$BD$5)/$BD$6+$BF$15*((AK631)-$BD$7)/$BD$8+$BF$16</f>
        <v/>
      </c>
      <c r="AR631" s="51">
        <f>1/(1+EXP(-AQ631))</f>
        <v/>
      </c>
      <c r="AS631" s="52">
        <f>$BG$14*((AJ631)-$BD$5)/$BD$6+$BG$15*((AK631)-$BD$7)/$BD$8+$BG$16</f>
        <v/>
      </c>
      <c r="AT631" s="51">
        <f>1/(1+EXP(-AS631))</f>
        <v/>
      </c>
      <c r="AU631" s="52">
        <f>$BH$14*((AJ631)-$BD$5)/$BD$6+$BH$15*((AK631)-$BD$7)/$BD$8+$BH$16</f>
        <v/>
      </c>
      <c r="AV631" s="51">
        <f>1/(1+EXP(-AU631))</f>
        <v/>
      </c>
      <c r="AW631" s="52">
        <f>$BI$14*((AJ631)-$BD$5)/$BD$6+$BI$15*((AK631)-$BD$7)/$BD$8+$BI$16</f>
        <v/>
      </c>
      <c r="AX631" s="51">
        <f>1/(1+EXP(-AW631))</f>
        <v/>
      </c>
      <c r="AY631" s="52">
        <f>$BJ$14*((AJ631)-$BD$5)/$BD$6+$BJ$15*((AK631)-$BD$7)/$BD$8+$BJ$16</f>
        <v/>
      </c>
      <c r="AZ631" s="51">
        <f>1/(1+EXP(-AY631))</f>
        <v/>
      </c>
      <c r="BA631" s="52">
        <f>$BK$14*((AJ631)-$BD$5)/$BD$6+$BK$15*((AK631)-$BD$7)/$BD$8+$BK$16</f>
        <v/>
      </c>
      <c r="BB631" s="51">
        <f>1/(1+EXP(-BA631))</f>
        <v/>
      </c>
    </row>
    <row r="632" ht="15" customHeight="1" s="35">
      <c r="A632" s="48">
        <f>'4_Seq_Features'!A630</f>
        <v/>
      </c>
      <c r="B632" s="55">
        <f>'4_Seq_Features'!F630</f>
        <v/>
      </c>
      <c r="C632" s="48">
        <f>'4_Seq_Features'!E630</f>
        <v/>
      </c>
      <c r="D632" s="52">
        <f>$U$12*((B632)-$U$5)/$U$6+$U$13</f>
        <v/>
      </c>
      <c r="E632" s="51">
        <f>1/(1+EXP(-D632))</f>
        <v/>
      </c>
      <c r="F632" s="52">
        <f>$V$12*((B632)-$U$5)/$U$6+$V$13</f>
        <v/>
      </c>
      <c r="G632" s="51">
        <f>1/(1+EXP(-F632))</f>
        <v/>
      </c>
      <c r="H632" s="52">
        <f>$W$12*((B632)-$U$5)/$U$6+$W$13</f>
        <v/>
      </c>
      <c r="I632" s="51">
        <f>1/(1+EXP(-H632))</f>
        <v/>
      </c>
      <c r="J632" s="52">
        <f>$X$12*((B632)-$U$5)/$U$6+$X$13</f>
        <v/>
      </c>
      <c r="K632" s="51">
        <f>1/(1+EXP(-J632))</f>
        <v/>
      </c>
      <c r="L632" s="52">
        <f>$Y$12*((B632)-$U$5)/$U$6+$Y$13</f>
        <v/>
      </c>
      <c r="M632" s="51">
        <f>1/(1+EXP(-L632))</f>
        <v/>
      </c>
      <c r="N632" s="52">
        <f>$Z$12*((B632)-$U$5)/$U$6+$Z$13</f>
        <v/>
      </c>
      <c r="O632" s="51">
        <f>1/(1+EXP(-N632))</f>
        <v/>
      </c>
      <c r="P632" s="52">
        <f>$AA$12*((B632)-$U$5)/$U$6+$AA$13</f>
        <v/>
      </c>
      <c r="Q632" s="51">
        <f>1/(1+EXP(-P632))</f>
        <v/>
      </c>
      <c r="R632" s="52">
        <f>$AB$12*((B632)-$U$5)/$U$6+$AB$13</f>
        <v/>
      </c>
      <c r="S632" s="51">
        <f>1/(1+EXP(-R632))</f>
        <v/>
      </c>
      <c r="AI632" s="48">
        <f>'4_Seq_Features'!A630</f>
        <v/>
      </c>
      <c r="AJ632" s="55">
        <f>'4_Seq_Features'!G630</f>
        <v/>
      </c>
      <c r="AK632" s="55">
        <f>'4_Seq_Features'!H630</f>
        <v/>
      </c>
      <c r="AL632" s="48">
        <f>'4_Seq_Features'!E630</f>
        <v/>
      </c>
      <c r="AM632" s="52">
        <f>$BD$14*((AJ632)-$BD$5)/$BD$6+$BD$15*((AK632)-$BD$7)/$BD$8+$BD$16</f>
        <v/>
      </c>
      <c r="AN632" s="51">
        <f>1/(1+EXP(-AM632))</f>
        <v/>
      </c>
      <c r="AO632" s="52">
        <f>$BE$14*((AJ632)-$BD$5)/$BD$6+$BE$15*((AK632)-$BD$7)/$BD$8+$BE$16</f>
        <v/>
      </c>
      <c r="AP632" s="51">
        <f>1/(1+EXP(-AO632))</f>
        <v/>
      </c>
      <c r="AQ632" s="52">
        <f>$BF$14*((AJ632)-$BD$5)/$BD$6+$BF$15*((AK632)-$BD$7)/$BD$8+$BF$16</f>
        <v/>
      </c>
      <c r="AR632" s="51">
        <f>1/(1+EXP(-AQ632))</f>
        <v/>
      </c>
      <c r="AS632" s="52">
        <f>$BG$14*((AJ632)-$BD$5)/$BD$6+$BG$15*((AK632)-$BD$7)/$BD$8+$BG$16</f>
        <v/>
      </c>
      <c r="AT632" s="51">
        <f>1/(1+EXP(-AS632))</f>
        <v/>
      </c>
      <c r="AU632" s="52">
        <f>$BH$14*((AJ632)-$BD$5)/$BD$6+$BH$15*((AK632)-$BD$7)/$BD$8+$BH$16</f>
        <v/>
      </c>
      <c r="AV632" s="51">
        <f>1/(1+EXP(-AU632))</f>
        <v/>
      </c>
      <c r="AW632" s="52">
        <f>$BI$14*((AJ632)-$BD$5)/$BD$6+$BI$15*((AK632)-$BD$7)/$BD$8+$BI$16</f>
        <v/>
      </c>
      <c r="AX632" s="51">
        <f>1/(1+EXP(-AW632))</f>
        <v/>
      </c>
      <c r="AY632" s="52">
        <f>$BJ$14*((AJ632)-$BD$5)/$BD$6+$BJ$15*((AK632)-$BD$7)/$BD$8+$BJ$16</f>
        <v/>
      </c>
      <c r="AZ632" s="51">
        <f>1/(1+EXP(-AY632))</f>
        <v/>
      </c>
      <c r="BA632" s="52">
        <f>$BK$14*((AJ632)-$BD$5)/$BD$6+$BK$15*((AK632)-$BD$7)/$BD$8+$BK$16</f>
        <v/>
      </c>
      <c r="BB632" s="51">
        <f>1/(1+EXP(-BA632))</f>
        <v/>
      </c>
    </row>
    <row r="633" ht="15" customHeight="1" s="35">
      <c r="A633" s="48">
        <f>'4_Seq_Features'!A631</f>
        <v/>
      </c>
      <c r="B633" s="55">
        <f>'4_Seq_Features'!F631</f>
        <v/>
      </c>
      <c r="C633" s="48">
        <f>'4_Seq_Features'!E631</f>
        <v/>
      </c>
      <c r="D633" s="52">
        <f>$U$12*((B633)-$U$5)/$U$6+$U$13</f>
        <v/>
      </c>
      <c r="E633" s="51">
        <f>1/(1+EXP(-D633))</f>
        <v/>
      </c>
      <c r="F633" s="52">
        <f>$V$12*((B633)-$U$5)/$U$6+$V$13</f>
        <v/>
      </c>
      <c r="G633" s="51">
        <f>1/(1+EXP(-F633))</f>
        <v/>
      </c>
      <c r="H633" s="52">
        <f>$W$12*((B633)-$U$5)/$U$6+$W$13</f>
        <v/>
      </c>
      <c r="I633" s="51">
        <f>1/(1+EXP(-H633))</f>
        <v/>
      </c>
      <c r="J633" s="52">
        <f>$X$12*((B633)-$U$5)/$U$6+$X$13</f>
        <v/>
      </c>
      <c r="K633" s="51">
        <f>1/(1+EXP(-J633))</f>
        <v/>
      </c>
      <c r="L633" s="52">
        <f>$Y$12*((B633)-$U$5)/$U$6+$Y$13</f>
        <v/>
      </c>
      <c r="M633" s="51">
        <f>1/(1+EXP(-L633))</f>
        <v/>
      </c>
      <c r="N633" s="52">
        <f>$Z$12*((B633)-$U$5)/$U$6+$Z$13</f>
        <v/>
      </c>
      <c r="O633" s="51">
        <f>1/(1+EXP(-N633))</f>
        <v/>
      </c>
      <c r="P633" s="52">
        <f>$AA$12*((B633)-$U$5)/$U$6+$AA$13</f>
        <v/>
      </c>
      <c r="Q633" s="51">
        <f>1/(1+EXP(-P633))</f>
        <v/>
      </c>
      <c r="R633" s="52">
        <f>$AB$12*((B633)-$U$5)/$U$6+$AB$13</f>
        <v/>
      </c>
      <c r="S633" s="51">
        <f>1/(1+EXP(-R633))</f>
        <v/>
      </c>
      <c r="AI633" s="48">
        <f>'4_Seq_Features'!A631</f>
        <v/>
      </c>
      <c r="AJ633" s="55">
        <f>'4_Seq_Features'!G631</f>
        <v/>
      </c>
      <c r="AK633" s="55">
        <f>'4_Seq_Features'!H631</f>
        <v/>
      </c>
      <c r="AL633" s="48">
        <f>'4_Seq_Features'!E631</f>
        <v/>
      </c>
      <c r="AM633" s="52">
        <f>$BD$14*((AJ633)-$BD$5)/$BD$6+$BD$15*((AK633)-$BD$7)/$BD$8+$BD$16</f>
        <v/>
      </c>
      <c r="AN633" s="51">
        <f>1/(1+EXP(-AM633))</f>
        <v/>
      </c>
      <c r="AO633" s="52">
        <f>$BE$14*((AJ633)-$BD$5)/$BD$6+$BE$15*((AK633)-$BD$7)/$BD$8+$BE$16</f>
        <v/>
      </c>
      <c r="AP633" s="51">
        <f>1/(1+EXP(-AO633))</f>
        <v/>
      </c>
      <c r="AQ633" s="52">
        <f>$BF$14*((AJ633)-$BD$5)/$BD$6+$BF$15*((AK633)-$BD$7)/$BD$8+$BF$16</f>
        <v/>
      </c>
      <c r="AR633" s="51">
        <f>1/(1+EXP(-AQ633))</f>
        <v/>
      </c>
      <c r="AS633" s="52">
        <f>$BG$14*((AJ633)-$BD$5)/$BD$6+$BG$15*((AK633)-$BD$7)/$BD$8+$BG$16</f>
        <v/>
      </c>
      <c r="AT633" s="51">
        <f>1/(1+EXP(-AS633))</f>
        <v/>
      </c>
      <c r="AU633" s="52">
        <f>$BH$14*((AJ633)-$BD$5)/$BD$6+$BH$15*((AK633)-$BD$7)/$BD$8+$BH$16</f>
        <v/>
      </c>
      <c r="AV633" s="51">
        <f>1/(1+EXP(-AU633))</f>
        <v/>
      </c>
      <c r="AW633" s="52">
        <f>$BI$14*((AJ633)-$BD$5)/$BD$6+$BI$15*((AK633)-$BD$7)/$BD$8+$BI$16</f>
        <v/>
      </c>
      <c r="AX633" s="51">
        <f>1/(1+EXP(-AW633))</f>
        <v/>
      </c>
      <c r="AY633" s="52">
        <f>$BJ$14*((AJ633)-$BD$5)/$BD$6+$BJ$15*((AK633)-$BD$7)/$BD$8+$BJ$16</f>
        <v/>
      </c>
      <c r="AZ633" s="51">
        <f>1/(1+EXP(-AY633))</f>
        <v/>
      </c>
      <c r="BA633" s="52">
        <f>$BK$14*((AJ633)-$BD$5)/$BD$6+$BK$15*((AK633)-$BD$7)/$BD$8+$BK$16</f>
        <v/>
      </c>
      <c r="BB633" s="51">
        <f>1/(1+EXP(-BA633))</f>
        <v/>
      </c>
    </row>
    <row r="634" ht="15" customHeight="1" s="35">
      <c r="A634" s="48">
        <f>'4_Seq_Features'!A632</f>
        <v/>
      </c>
      <c r="B634" s="55">
        <f>'4_Seq_Features'!F632</f>
        <v/>
      </c>
      <c r="C634" s="48">
        <f>'4_Seq_Features'!E632</f>
        <v/>
      </c>
      <c r="D634" s="52">
        <f>$U$12*((B634)-$U$5)/$U$6+$U$13</f>
        <v/>
      </c>
      <c r="E634" s="51">
        <f>1/(1+EXP(-D634))</f>
        <v/>
      </c>
      <c r="F634" s="52">
        <f>$V$12*((B634)-$U$5)/$U$6+$V$13</f>
        <v/>
      </c>
      <c r="G634" s="51">
        <f>1/(1+EXP(-F634))</f>
        <v/>
      </c>
      <c r="H634" s="52">
        <f>$W$12*((B634)-$U$5)/$U$6+$W$13</f>
        <v/>
      </c>
      <c r="I634" s="51">
        <f>1/(1+EXP(-H634))</f>
        <v/>
      </c>
      <c r="J634" s="52">
        <f>$X$12*((B634)-$U$5)/$U$6+$X$13</f>
        <v/>
      </c>
      <c r="K634" s="51">
        <f>1/(1+EXP(-J634))</f>
        <v/>
      </c>
      <c r="L634" s="52">
        <f>$Y$12*((B634)-$U$5)/$U$6+$Y$13</f>
        <v/>
      </c>
      <c r="M634" s="51">
        <f>1/(1+EXP(-L634))</f>
        <v/>
      </c>
      <c r="N634" s="52">
        <f>$Z$12*((B634)-$U$5)/$U$6+$Z$13</f>
        <v/>
      </c>
      <c r="O634" s="51">
        <f>1/(1+EXP(-N634))</f>
        <v/>
      </c>
      <c r="P634" s="52">
        <f>$AA$12*((B634)-$U$5)/$U$6+$AA$13</f>
        <v/>
      </c>
      <c r="Q634" s="51">
        <f>1/(1+EXP(-P634))</f>
        <v/>
      </c>
      <c r="R634" s="52">
        <f>$AB$12*((B634)-$U$5)/$U$6+$AB$13</f>
        <v/>
      </c>
      <c r="S634" s="51">
        <f>1/(1+EXP(-R634))</f>
        <v/>
      </c>
      <c r="AI634" s="48">
        <f>'4_Seq_Features'!A632</f>
        <v/>
      </c>
      <c r="AJ634" s="55">
        <f>'4_Seq_Features'!G632</f>
        <v/>
      </c>
      <c r="AK634" s="55">
        <f>'4_Seq_Features'!H632</f>
        <v/>
      </c>
      <c r="AL634" s="48">
        <f>'4_Seq_Features'!E632</f>
        <v/>
      </c>
      <c r="AM634" s="52">
        <f>$BD$14*((AJ634)-$BD$5)/$BD$6+$BD$15*((AK634)-$BD$7)/$BD$8+$BD$16</f>
        <v/>
      </c>
      <c r="AN634" s="51">
        <f>1/(1+EXP(-AM634))</f>
        <v/>
      </c>
      <c r="AO634" s="52">
        <f>$BE$14*((AJ634)-$BD$5)/$BD$6+$BE$15*((AK634)-$BD$7)/$BD$8+$BE$16</f>
        <v/>
      </c>
      <c r="AP634" s="51">
        <f>1/(1+EXP(-AO634))</f>
        <v/>
      </c>
      <c r="AQ634" s="52">
        <f>$BF$14*((AJ634)-$BD$5)/$BD$6+$BF$15*((AK634)-$BD$7)/$BD$8+$BF$16</f>
        <v/>
      </c>
      <c r="AR634" s="51">
        <f>1/(1+EXP(-AQ634))</f>
        <v/>
      </c>
      <c r="AS634" s="52">
        <f>$BG$14*((AJ634)-$BD$5)/$BD$6+$BG$15*((AK634)-$BD$7)/$BD$8+$BG$16</f>
        <v/>
      </c>
      <c r="AT634" s="51">
        <f>1/(1+EXP(-AS634))</f>
        <v/>
      </c>
      <c r="AU634" s="52">
        <f>$BH$14*((AJ634)-$BD$5)/$BD$6+$BH$15*((AK634)-$BD$7)/$BD$8+$BH$16</f>
        <v/>
      </c>
      <c r="AV634" s="51">
        <f>1/(1+EXP(-AU634))</f>
        <v/>
      </c>
      <c r="AW634" s="52">
        <f>$BI$14*((AJ634)-$BD$5)/$BD$6+$BI$15*((AK634)-$BD$7)/$BD$8+$BI$16</f>
        <v/>
      </c>
      <c r="AX634" s="51">
        <f>1/(1+EXP(-AW634))</f>
        <v/>
      </c>
      <c r="AY634" s="52">
        <f>$BJ$14*((AJ634)-$BD$5)/$BD$6+$BJ$15*((AK634)-$BD$7)/$BD$8+$BJ$16</f>
        <v/>
      </c>
      <c r="AZ634" s="51">
        <f>1/(1+EXP(-AY634))</f>
        <v/>
      </c>
      <c r="BA634" s="52">
        <f>$BK$14*((AJ634)-$BD$5)/$BD$6+$BK$15*((AK634)-$BD$7)/$BD$8+$BK$16</f>
        <v/>
      </c>
      <c r="BB634" s="51">
        <f>1/(1+EXP(-BA634))</f>
        <v/>
      </c>
    </row>
    <row r="635" ht="15" customHeight="1" s="35">
      <c r="A635" s="48">
        <f>'4_Seq_Features'!A633</f>
        <v/>
      </c>
      <c r="B635" s="55">
        <f>'4_Seq_Features'!F633</f>
        <v/>
      </c>
      <c r="C635" s="48">
        <f>'4_Seq_Features'!E633</f>
        <v/>
      </c>
      <c r="D635" s="52">
        <f>$U$12*((B635)-$U$5)/$U$6+$U$13</f>
        <v/>
      </c>
      <c r="E635" s="51">
        <f>1/(1+EXP(-D635))</f>
        <v/>
      </c>
      <c r="F635" s="52">
        <f>$V$12*((B635)-$U$5)/$U$6+$V$13</f>
        <v/>
      </c>
      <c r="G635" s="51">
        <f>1/(1+EXP(-F635))</f>
        <v/>
      </c>
      <c r="H635" s="52">
        <f>$W$12*((B635)-$U$5)/$U$6+$W$13</f>
        <v/>
      </c>
      <c r="I635" s="51">
        <f>1/(1+EXP(-H635))</f>
        <v/>
      </c>
      <c r="J635" s="52">
        <f>$X$12*((B635)-$U$5)/$U$6+$X$13</f>
        <v/>
      </c>
      <c r="K635" s="51">
        <f>1/(1+EXP(-J635))</f>
        <v/>
      </c>
      <c r="L635" s="52">
        <f>$Y$12*((B635)-$U$5)/$U$6+$Y$13</f>
        <v/>
      </c>
      <c r="M635" s="51">
        <f>1/(1+EXP(-L635))</f>
        <v/>
      </c>
      <c r="N635" s="52">
        <f>$Z$12*((B635)-$U$5)/$U$6+$Z$13</f>
        <v/>
      </c>
      <c r="O635" s="51">
        <f>1/(1+EXP(-N635))</f>
        <v/>
      </c>
      <c r="P635" s="52">
        <f>$AA$12*((B635)-$U$5)/$U$6+$AA$13</f>
        <v/>
      </c>
      <c r="Q635" s="51">
        <f>1/(1+EXP(-P635))</f>
        <v/>
      </c>
      <c r="R635" s="52">
        <f>$AB$12*((B635)-$U$5)/$U$6+$AB$13</f>
        <v/>
      </c>
      <c r="S635" s="51">
        <f>1/(1+EXP(-R635))</f>
        <v/>
      </c>
      <c r="AI635" s="48">
        <f>'4_Seq_Features'!A633</f>
        <v/>
      </c>
      <c r="AJ635" s="55">
        <f>'4_Seq_Features'!G633</f>
        <v/>
      </c>
      <c r="AK635" s="55">
        <f>'4_Seq_Features'!H633</f>
        <v/>
      </c>
      <c r="AL635" s="48">
        <f>'4_Seq_Features'!E633</f>
        <v/>
      </c>
      <c r="AM635" s="52">
        <f>$BD$14*((AJ635)-$BD$5)/$BD$6+$BD$15*((AK635)-$BD$7)/$BD$8+$BD$16</f>
        <v/>
      </c>
      <c r="AN635" s="51">
        <f>1/(1+EXP(-AM635))</f>
        <v/>
      </c>
      <c r="AO635" s="52">
        <f>$BE$14*((AJ635)-$BD$5)/$BD$6+$BE$15*((AK635)-$BD$7)/$BD$8+$BE$16</f>
        <v/>
      </c>
      <c r="AP635" s="51">
        <f>1/(1+EXP(-AO635))</f>
        <v/>
      </c>
      <c r="AQ635" s="52">
        <f>$BF$14*((AJ635)-$BD$5)/$BD$6+$BF$15*((AK635)-$BD$7)/$BD$8+$BF$16</f>
        <v/>
      </c>
      <c r="AR635" s="51">
        <f>1/(1+EXP(-AQ635))</f>
        <v/>
      </c>
      <c r="AS635" s="52">
        <f>$BG$14*((AJ635)-$BD$5)/$BD$6+$BG$15*((AK635)-$BD$7)/$BD$8+$BG$16</f>
        <v/>
      </c>
      <c r="AT635" s="51">
        <f>1/(1+EXP(-AS635))</f>
        <v/>
      </c>
      <c r="AU635" s="52">
        <f>$BH$14*((AJ635)-$BD$5)/$BD$6+$BH$15*((AK635)-$BD$7)/$BD$8+$BH$16</f>
        <v/>
      </c>
      <c r="AV635" s="51">
        <f>1/(1+EXP(-AU635))</f>
        <v/>
      </c>
      <c r="AW635" s="52">
        <f>$BI$14*((AJ635)-$BD$5)/$BD$6+$BI$15*((AK635)-$BD$7)/$BD$8+$BI$16</f>
        <v/>
      </c>
      <c r="AX635" s="51">
        <f>1/(1+EXP(-AW635))</f>
        <v/>
      </c>
      <c r="AY635" s="52">
        <f>$BJ$14*((AJ635)-$BD$5)/$BD$6+$BJ$15*((AK635)-$BD$7)/$BD$8+$BJ$16</f>
        <v/>
      </c>
      <c r="AZ635" s="51">
        <f>1/(1+EXP(-AY635))</f>
        <v/>
      </c>
      <c r="BA635" s="52">
        <f>$BK$14*((AJ635)-$BD$5)/$BD$6+$BK$15*((AK635)-$BD$7)/$BD$8+$BK$16</f>
        <v/>
      </c>
      <c r="BB635" s="51">
        <f>1/(1+EXP(-BA635))</f>
        <v/>
      </c>
    </row>
    <row r="636" ht="15" customHeight="1" s="35">
      <c r="A636" s="48">
        <f>'4_Seq_Features'!A634</f>
        <v/>
      </c>
      <c r="B636" s="55">
        <f>'4_Seq_Features'!F634</f>
        <v/>
      </c>
      <c r="C636" s="48">
        <f>'4_Seq_Features'!E634</f>
        <v/>
      </c>
      <c r="D636" s="52">
        <f>$U$12*((B636)-$U$5)/$U$6+$U$13</f>
        <v/>
      </c>
      <c r="E636" s="51">
        <f>1/(1+EXP(-D636))</f>
        <v/>
      </c>
      <c r="F636" s="52">
        <f>$V$12*((B636)-$U$5)/$U$6+$V$13</f>
        <v/>
      </c>
      <c r="G636" s="51">
        <f>1/(1+EXP(-F636))</f>
        <v/>
      </c>
      <c r="H636" s="52">
        <f>$W$12*((B636)-$U$5)/$U$6+$W$13</f>
        <v/>
      </c>
      <c r="I636" s="51">
        <f>1/(1+EXP(-H636))</f>
        <v/>
      </c>
      <c r="J636" s="52">
        <f>$X$12*((B636)-$U$5)/$U$6+$X$13</f>
        <v/>
      </c>
      <c r="K636" s="51">
        <f>1/(1+EXP(-J636))</f>
        <v/>
      </c>
      <c r="L636" s="52">
        <f>$Y$12*((B636)-$U$5)/$U$6+$Y$13</f>
        <v/>
      </c>
      <c r="M636" s="51">
        <f>1/(1+EXP(-L636))</f>
        <v/>
      </c>
      <c r="N636" s="52">
        <f>$Z$12*((B636)-$U$5)/$U$6+$Z$13</f>
        <v/>
      </c>
      <c r="O636" s="51">
        <f>1/(1+EXP(-N636))</f>
        <v/>
      </c>
      <c r="P636" s="52">
        <f>$AA$12*((B636)-$U$5)/$U$6+$AA$13</f>
        <v/>
      </c>
      <c r="Q636" s="51">
        <f>1/(1+EXP(-P636))</f>
        <v/>
      </c>
      <c r="R636" s="52">
        <f>$AB$12*((B636)-$U$5)/$U$6+$AB$13</f>
        <v/>
      </c>
      <c r="S636" s="51">
        <f>1/(1+EXP(-R636))</f>
        <v/>
      </c>
      <c r="AI636" s="48">
        <f>'4_Seq_Features'!A634</f>
        <v/>
      </c>
      <c r="AJ636" s="55">
        <f>'4_Seq_Features'!G634</f>
        <v/>
      </c>
      <c r="AK636" s="55">
        <f>'4_Seq_Features'!H634</f>
        <v/>
      </c>
      <c r="AL636" s="48">
        <f>'4_Seq_Features'!E634</f>
        <v/>
      </c>
      <c r="AM636" s="52">
        <f>$BD$14*((AJ636)-$BD$5)/$BD$6+$BD$15*((AK636)-$BD$7)/$BD$8+$BD$16</f>
        <v/>
      </c>
      <c r="AN636" s="51">
        <f>1/(1+EXP(-AM636))</f>
        <v/>
      </c>
      <c r="AO636" s="52">
        <f>$BE$14*((AJ636)-$BD$5)/$BD$6+$BE$15*((AK636)-$BD$7)/$BD$8+$BE$16</f>
        <v/>
      </c>
      <c r="AP636" s="51">
        <f>1/(1+EXP(-AO636))</f>
        <v/>
      </c>
      <c r="AQ636" s="52">
        <f>$BF$14*((AJ636)-$BD$5)/$BD$6+$BF$15*((AK636)-$BD$7)/$BD$8+$BF$16</f>
        <v/>
      </c>
      <c r="AR636" s="51">
        <f>1/(1+EXP(-AQ636))</f>
        <v/>
      </c>
      <c r="AS636" s="52">
        <f>$BG$14*((AJ636)-$BD$5)/$BD$6+$BG$15*((AK636)-$BD$7)/$BD$8+$BG$16</f>
        <v/>
      </c>
      <c r="AT636" s="51">
        <f>1/(1+EXP(-AS636))</f>
        <v/>
      </c>
      <c r="AU636" s="52">
        <f>$BH$14*((AJ636)-$BD$5)/$BD$6+$BH$15*((AK636)-$BD$7)/$BD$8+$BH$16</f>
        <v/>
      </c>
      <c r="AV636" s="51">
        <f>1/(1+EXP(-AU636))</f>
        <v/>
      </c>
      <c r="AW636" s="52">
        <f>$BI$14*((AJ636)-$BD$5)/$BD$6+$BI$15*((AK636)-$BD$7)/$BD$8+$BI$16</f>
        <v/>
      </c>
      <c r="AX636" s="51">
        <f>1/(1+EXP(-AW636))</f>
        <v/>
      </c>
      <c r="AY636" s="52">
        <f>$BJ$14*((AJ636)-$BD$5)/$BD$6+$BJ$15*((AK636)-$BD$7)/$BD$8+$BJ$16</f>
        <v/>
      </c>
      <c r="AZ636" s="51">
        <f>1/(1+EXP(-AY636))</f>
        <v/>
      </c>
      <c r="BA636" s="52">
        <f>$BK$14*((AJ636)-$BD$5)/$BD$6+$BK$15*((AK636)-$BD$7)/$BD$8+$BK$16</f>
        <v/>
      </c>
      <c r="BB636" s="51">
        <f>1/(1+EXP(-BA636))</f>
        <v/>
      </c>
    </row>
    <row r="637" ht="15" customHeight="1" s="35">
      <c r="A637" s="48">
        <f>'4_Seq_Features'!A635</f>
        <v/>
      </c>
      <c r="B637" s="55">
        <f>'4_Seq_Features'!F635</f>
        <v/>
      </c>
      <c r="C637" s="48">
        <f>'4_Seq_Features'!E635</f>
        <v/>
      </c>
      <c r="D637" s="52">
        <f>$U$12*((B637)-$U$5)/$U$6+$U$13</f>
        <v/>
      </c>
      <c r="E637" s="51">
        <f>1/(1+EXP(-D637))</f>
        <v/>
      </c>
      <c r="F637" s="52">
        <f>$V$12*((B637)-$U$5)/$U$6+$V$13</f>
        <v/>
      </c>
      <c r="G637" s="51">
        <f>1/(1+EXP(-F637))</f>
        <v/>
      </c>
      <c r="H637" s="52">
        <f>$W$12*((B637)-$U$5)/$U$6+$W$13</f>
        <v/>
      </c>
      <c r="I637" s="51">
        <f>1/(1+EXP(-H637))</f>
        <v/>
      </c>
      <c r="J637" s="52">
        <f>$X$12*((B637)-$U$5)/$U$6+$X$13</f>
        <v/>
      </c>
      <c r="K637" s="51">
        <f>1/(1+EXP(-J637))</f>
        <v/>
      </c>
      <c r="L637" s="52">
        <f>$Y$12*((B637)-$U$5)/$U$6+$Y$13</f>
        <v/>
      </c>
      <c r="M637" s="51">
        <f>1/(1+EXP(-L637))</f>
        <v/>
      </c>
      <c r="N637" s="52">
        <f>$Z$12*((B637)-$U$5)/$U$6+$Z$13</f>
        <v/>
      </c>
      <c r="O637" s="51">
        <f>1/(1+EXP(-N637))</f>
        <v/>
      </c>
      <c r="P637" s="52">
        <f>$AA$12*((B637)-$U$5)/$U$6+$AA$13</f>
        <v/>
      </c>
      <c r="Q637" s="51">
        <f>1/(1+EXP(-P637))</f>
        <v/>
      </c>
      <c r="R637" s="52">
        <f>$AB$12*((B637)-$U$5)/$U$6+$AB$13</f>
        <v/>
      </c>
      <c r="S637" s="51">
        <f>1/(1+EXP(-R637))</f>
        <v/>
      </c>
      <c r="AI637" s="48">
        <f>'4_Seq_Features'!A635</f>
        <v/>
      </c>
      <c r="AJ637" s="55">
        <f>'4_Seq_Features'!G635</f>
        <v/>
      </c>
      <c r="AK637" s="55">
        <f>'4_Seq_Features'!H635</f>
        <v/>
      </c>
      <c r="AL637" s="48">
        <f>'4_Seq_Features'!E635</f>
        <v/>
      </c>
      <c r="AM637" s="52">
        <f>$BD$14*((AJ637)-$BD$5)/$BD$6+$BD$15*((AK637)-$BD$7)/$BD$8+$BD$16</f>
        <v/>
      </c>
      <c r="AN637" s="51">
        <f>1/(1+EXP(-AM637))</f>
        <v/>
      </c>
      <c r="AO637" s="52">
        <f>$BE$14*((AJ637)-$BD$5)/$BD$6+$BE$15*((AK637)-$BD$7)/$BD$8+$BE$16</f>
        <v/>
      </c>
      <c r="AP637" s="51">
        <f>1/(1+EXP(-AO637))</f>
        <v/>
      </c>
      <c r="AQ637" s="52">
        <f>$BF$14*((AJ637)-$BD$5)/$BD$6+$BF$15*((AK637)-$BD$7)/$BD$8+$BF$16</f>
        <v/>
      </c>
      <c r="AR637" s="51">
        <f>1/(1+EXP(-AQ637))</f>
        <v/>
      </c>
      <c r="AS637" s="52">
        <f>$BG$14*((AJ637)-$BD$5)/$BD$6+$BG$15*((AK637)-$BD$7)/$BD$8+$BG$16</f>
        <v/>
      </c>
      <c r="AT637" s="51">
        <f>1/(1+EXP(-AS637))</f>
        <v/>
      </c>
      <c r="AU637" s="52">
        <f>$BH$14*((AJ637)-$BD$5)/$BD$6+$BH$15*((AK637)-$BD$7)/$BD$8+$BH$16</f>
        <v/>
      </c>
      <c r="AV637" s="51">
        <f>1/(1+EXP(-AU637))</f>
        <v/>
      </c>
      <c r="AW637" s="52">
        <f>$BI$14*((AJ637)-$BD$5)/$BD$6+$BI$15*((AK637)-$BD$7)/$BD$8+$BI$16</f>
        <v/>
      </c>
      <c r="AX637" s="51">
        <f>1/(1+EXP(-AW637))</f>
        <v/>
      </c>
      <c r="AY637" s="52">
        <f>$BJ$14*((AJ637)-$BD$5)/$BD$6+$BJ$15*((AK637)-$BD$7)/$BD$8+$BJ$16</f>
        <v/>
      </c>
      <c r="AZ637" s="51">
        <f>1/(1+EXP(-AY637))</f>
        <v/>
      </c>
      <c r="BA637" s="52">
        <f>$BK$14*((AJ637)-$BD$5)/$BD$6+$BK$15*((AK637)-$BD$7)/$BD$8+$BK$16</f>
        <v/>
      </c>
      <c r="BB637" s="51">
        <f>1/(1+EXP(-BA637))</f>
        <v/>
      </c>
    </row>
    <row r="638" ht="15" customHeight="1" s="35">
      <c r="A638" s="48">
        <f>'4_Seq_Features'!A636</f>
        <v/>
      </c>
      <c r="B638" s="55">
        <f>'4_Seq_Features'!F636</f>
        <v/>
      </c>
      <c r="C638" s="48">
        <f>'4_Seq_Features'!E636</f>
        <v/>
      </c>
      <c r="D638" s="52">
        <f>$U$12*((B638)-$U$5)/$U$6+$U$13</f>
        <v/>
      </c>
      <c r="E638" s="51">
        <f>1/(1+EXP(-D638))</f>
        <v/>
      </c>
      <c r="F638" s="52">
        <f>$V$12*((B638)-$U$5)/$U$6+$V$13</f>
        <v/>
      </c>
      <c r="G638" s="51">
        <f>1/(1+EXP(-F638))</f>
        <v/>
      </c>
      <c r="H638" s="52">
        <f>$W$12*((B638)-$U$5)/$U$6+$W$13</f>
        <v/>
      </c>
      <c r="I638" s="51">
        <f>1/(1+EXP(-H638))</f>
        <v/>
      </c>
      <c r="J638" s="52">
        <f>$X$12*((B638)-$U$5)/$U$6+$X$13</f>
        <v/>
      </c>
      <c r="K638" s="51">
        <f>1/(1+EXP(-J638))</f>
        <v/>
      </c>
      <c r="L638" s="52">
        <f>$Y$12*((B638)-$U$5)/$U$6+$Y$13</f>
        <v/>
      </c>
      <c r="M638" s="51">
        <f>1/(1+EXP(-L638))</f>
        <v/>
      </c>
      <c r="N638" s="52">
        <f>$Z$12*((B638)-$U$5)/$U$6+$Z$13</f>
        <v/>
      </c>
      <c r="O638" s="51">
        <f>1/(1+EXP(-N638))</f>
        <v/>
      </c>
      <c r="P638" s="52">
        <f>$AA$12*((B638)-$U$5)/$U$6+$AA$13</f>
        <v/>
      </c>
      <c r="Q638" s="51">
        <f>1/(1+EXP(-P638))</f>
        <v/>
      </c>
      <c r="R638" s="52">
        <f>$AB$12*((B638)-$U$5)/$U$6+$AB$13</f>
        <v/>
      </c>
      <c r="S638" s="51">
        <f>1/(1+EXP(-R638))</f>
        <v/>
      </c>
      <c r="AI638" s="48">
        <f>'4_Seq_Features'!A636</f>
        <v/>
      </c>
      <c r="AJ638" s="55">
        <f>'4_Seq_Features'!G636</f>
        <v/>
      </c>
      <c r="AK638" s="55">
        <f>'4_Seq_Features'!H636</f>
        <v/>
      </c>
      <c r="AL638" s="48">
        <f>'4_Seq_Features'!E636</f>
        <v/>
      </c>
      <c r="AM638" s="52">
        <f>$BD$14*((AJ638)-$BD$5)/$BD$6+$BD$15*((AK638)-$BD$7)/$BD$8+$BD$16</f>
        <v/>
      </c>
      <c r="AN638" s="51">
        <f>1/(1+EXP(-AM638))</f>
        <v/>
      </c>
      <c r="AO638" s="52">
        <f>$BE$14*((AJ638)-$BD$5)/$BD$6+$BE$15*((AK638)-$BD$7)/$BD$8+$BE$16</f>
        <v/>
      </c>
      <c r="AP638" s="51">
        <f>1/(1+EXP(-AO638))</f>
        <v/>
      </c>
      <c r="AQ638" s="52">
        <f>$BF$14*((AJ638)-$BD$5)/$BD$6+$BF$15*((AK638)-$BD$7)/$BD$8+$BF$16</f>
        <v/>
      </c>
      <c r="AR638" s="51">
        <f>1/(1+EXP(-AQ638))</f>
        <v/>
      </c>
      <c r="AS638" s="52">
        <f>$BG$14*((AJ638)-$BD$5)/$BD$6+$BG$15*((AK638)-$BD$7)/$BD$8+$BG$16</f>
        <v/>
      </c>
      <c r="AT638" s="51">
        <f>1/(1+EXP(-AS638))</f>
        <v/>
      </c>
      <c r="AU638" s="52">
        <f>$BH$14*((AJ638)-$BD$5)/$BD$6+$BH$15*((AK638)-$BD$7)/$BD$8+$BH$16</f>
        <v/>
      </c>
      <c r="AV638" s="51">
        <f>1/(1+EXP(-AU638))</f>
        <v/>
      </c>
      <c r="AW638" s="52">
        <f>$BI$14*((AJ638)-$BD$5)/$BD$6+$BI$15*((AK638)-$BD$7)/$BD$8+$BI$16</f>
        <v/>
      </c>
      <c r="AX638" s="51">
        <f>1/(1+EXP(-AW638))</f>
        <v/>
      </c>
      <c r="AY638" s="52">
        <f>$BJ$14*((AJ638)-$BD$5)/$BD$6+$BJ$15*((AK638)-$BD$7)/$BD$8+$BJ$16</f>
        <v/>
      </c>
      <c r="AZ638" s="51">
        <f>1/(1+EXP(-AY638))</f>
        <v/>
      </c>
      <c r="BA638" s="52">
        <f>$BK$14*((AJ638)-$BD$5)/$BD$6+$BK$15*((AK638)-$BD$7)/$BD$8+$BK$16</f>
        <v/>
      </c>
      <c r="BB638" s="51">
        <f>1/(1+EXP(-BA638))</f>
        <v/>
      </c>
    </row>
    <row r="639" ht="15" customHeight="1" s="35">
      <c r="A639" s="48">
        <f>'4_Seq_Features'!A637</f>
        <v/>
      </c>
      <c r="B639" s="55">
        <f>'4_Seq_Features'!F637</f>
        <v/>
      </c>
      <c r="C639" s="48">
        <f>'4_Seq_Features'!E637</f>
        <v/>
      </c>
      <c r="D639" s="52">
        <f>$U$12*((B639)-$U$5)/$U$6+$U$13</f>
        <v/>
      </c>
      <c r="E639" s="51">
        <f>1/(1+EXP(-D639))</f>
        <v/>
      </c>
      <c r="F639" s="52">
        <f>$V$12*((B639)-$U$5)/$U$6+$V$13</f>
        <v/>
      </c>
      <c r="G639" s="51">
        <f>1/(1+EXP(-F639))</f>
        <v/>
      </c>
      <c r="H639" s="52">
        <f>$W$12*((B639)-$U$5)/$U$6+$W$13</f>
        <v/>
      </c>
      <c r="I639" s="51">
        <f>1/(1+EXP(-H639))</f>
        <v/>
      </c>
      <c r="J639" s="52">
        <f>$X$12*((B639)-$U$5)/$U$6+$X$13</f>
        <v/>
      </c>
      <c r="K639" s="51">
        <f>1/(1+EXP(-J639))</f>
        <v/>
      </c>
      <c r="L639" s="52">
        <f>$Y$12*((B639)-$U$5)/$U$6+$Y$13</f>
        <v/>
      </c>
      <c r="M639" s="51">
        <f>1/(1+EXP(-L639))</f>
        <v/>
      </c>
      <c r="N639" s="52">
        <f>$Z$12*((B639)-$U$5)/$U$6+$Z$13</f>
        <v/>
      </c>
      <c r="O639" s="51">
        <f>1/(1+EXP(-N639))</f>
        <v/>
      </c>
      <c r="P639" s="52">
        <f>$AA$12*((B639)-$U$5)/$U$6+$AA$13</f>
        <v/>
      </c>
      <c r="Q639" s="51">
        <f>1/(1+EXP(-P639))</f>
        <v/>
      </c>
      <c r="R639" s="52">
        <f>$AB$12*((B639)-$U$5)/$U$6+$AB$13</f>
        <v/>
      </c>
      <c r="S639" s="51">
        <f>1/(1+EXP(-R639))</f>
        <v/>
      </c>
      <c r="AI639" s="48">
        <f>'4_Seq_Features'!A637</f>
        <v/>
      </c>
      <c r="AJ639" s="55">
        <f>'4_Seq_Features'!G637</f>
        <v/>
      </c>
      <c r="AK639" s="55">
        <f>'4_Seq_Features'!H637</f>
        <v/>
      </c>
      <c r="AL639" s="48">
        <f>'4_Seq_Features'!E637</f>
        <v/>
      </c>
      <c r="AM639" s="52">
        <f>$BD$14*((AJ639)-$BD$5)/$BD$6+$BD$15*((AK639)-$BD$7)/$BD$8+$BD$16</f>
        <v/>
      </c>
      <c r="AN639" s="51">
        <f>1/(1+EXP(-AM639))</f>
        <v/>
      </c>
      <c r="AO639" s="52">
        <f>$BE$14*((AJ639)-$BD$5)/$BD$6+$BE$15*((AK639)-$BD$7)/$BD$8+$BE$16</f>
        <v/>
      </c>
      <c r="AP639" s="51">
        <f>1/(1+EXP(-AO639))</f>
        <v/>
      </c>
      <c r="AQ639" s="52">
        <f>$BF$14*((AJ639)-$BD$5)/$BD$6+$BF$15*((AK639)-$BD$7)/$BD$8+$BF$16</f>
        <v/>
      </c>
      <c r="AR639" s="51">
        <f>1/(1+EXP(-AQ639))</f>
        <v/>
      </c>
      <c r="AS639" s="52">
        <f>$BG$14*((AJ639)-$BD$5)/$BD$6+$BG$15*((AK639)-$BD$7)/$BD$8+$BG$16</f>
        <v/>
      </c>
      <c r="AT639" s="51">
        <f>1/(1+EXP(-AS639))</f>
        <v/>
      </c>
      <c r="AU639" s="52">
        <f>$BH$14*((AJ639)-$BD$5)/$BD$6+$BH$15*((AK639)-$BD$7)/$BD$8+$BH$16</f>
        <v/>
      </c>
      <c r="AV639" s="51">
        <f>1/(1+EXP(-AU639))</f>
        <v/>
      </c>
      <c r="AW639" s="52">
        <f>$BI$14*((AJ639)-$BD$5)/$BD$6+$BI$15*((AK639)-$BD$7)/$BD$8+$BI$16</f>
        <v/>
      </c>
      <c r="AX639" s="51">
        <f>1/(1+EXP(-AW639))</f>
        <v/>
      </c>
      <c r="AY639" s="52">
        <f>$BJ$14*((AJ639)-$BD$5)/$BD$6+$BJ$15*((AK639)-$BD$7)/$BD$8+$BJ$16</f>
        <v/>
      </c>
      <c r="AZ639" s="51">
        <f>1/(1+EXP(-AY639))</f>
        <v/>
      </c>
      <c r="BA639" s="52">
        <f>$BK$14*((AJ639)-$BD$5)/$BD$6+$BK$15*((AK639)-$BD$7)/$BD$8+$BK$16</f>
        <v/>
      </c>
      <c r="BB639" s="51">
        <f>1/(1+EXP(-BA639))</f>
        <v/>
      </c>
    </row>
    <row r="640" ht="15" customHeight="1" s="35">
      <c r="A640" s="48">
        <f>'4_Seq_Features'!A638</f>
        <v/>
      </c>
      <c r="B640" s="55">
        <f>'4_Seq_Features'!F638</f>
        <v/>
      </c>
      <c r="C640" s="48">
        <f>'4_Seq_Features'!E638</f>
        <v/>
      </c>
      <c r="D640" s="52">
        <f>$U$12*((B640)-$U$5)/$U$6+$U$13</f>
        <v/>
      </c>
      <c r="E640" s="51">
        <f>1/(1+EXP(-D640))</f>
        <v/>
      </c>
      <c r="F640" s="52">
        <f>$V$12*((B640)-$U$5)/$U$6+$V$13</f>
        <v/>
      </c>
      <c r="G640" s="51">
        <f>1/(1+EXP(-F640))</f>
        <v/>
      </c>
      <c r="H640" s="52">
        <f>$W$12*((B640)-$U$5)/$U$6+$W$13</f>
        <v/>
      </c>
      <c r="I640" s="51">
        <f>1/(1+EXP(-H640))</f>
        <v/>
      </c>
      <c r="J640" s="52">
        <f>$X$12*((B640)-$U$5)/$U$6+$X$13</f>
        <v/>
      </c>
      <c r="K640" s="51">
        <f>1/(1+EXP(-J640))</f>
        <v/>
      </c>
      <c r="L640" s="52">
        <f>$Y$12*((B640)-$U$5)/$U$6+$Y$13</f>
        <v/>
      </c>
      <c r="M640" s="51">
        <f>1/(1+EXP(-L640))</f>
        <v/>
      </c>
      <c r="N640" s="52">
        <f>$Z$12*((B640)-$U$5)/$U$6+$Z$13</f>
        <v/>
      </c>
      <c r="O640" s="51">
        <f>1/(1+EXP(-N640))</f>
        <v/>
      </c>
      <c r="P640" s="52">
        <f>$AA$12*((B640)-$U$5)/$U$6+$AA$13</f>
        <v/>
      </c>
      <c r="Q640" s="51">
        <f>1/(1+EXP(-P640))</f>
        <v/>
      </c>
      <c r="R640" s="52">
        <f>$AB$12*((B640)-$U$5)/$U$6+$AB$13</f>
        <v/>
      </c>
      <c r="S640" s="51">
        <f>1/(1+EXP(-R640))</f>
        <v/>
      </c>
      <c r="AI640" s="48">
        <f>'4_Seq_Features'!A638</f>
        <v/>
      </c>
      <c r="AJ640" s="55">
        <f>'4_Seq_Features'!G638</f>
        <v/>
      </c>
      <c r="AK640" s="55">
        <f>'4_Seq_Features'!H638</f>
        <v/>
      </c>
      <c r="AL640" s="48">
        <f>'4_Seq_Features'!E638</f>
        <v/>
      </c>
      <c r="AM640" s="52">
        <f>$BD$14*((AJ640)-$BD$5)/$BD$6+$BD$15*((AK640)-$BD$7)/$BD$8+$BD$16</f>
        <v/>
      </c>
      <c r="AN640" s="51">
        <f>1/(1+EXP(-AM640))</f>
        <v/>
      </c>
      <c r="AO640" s="52">
        <f>$BE$14*((AJ640)-$BD$5)/$BD$6+$BE$15*((AK640)-$BD$7)/$BD$8+$BE$16</f>
        <v/>
      </c>
      <c r="AP640" s="51">
        <f>1/(1+EXP(-AO640))</f>
        <v/>
      </c>
      <c r="AQ640" s="52">
        <f>$BF$14*((AJ640)-$BD$5)/$BD$6+$BF$15*((AK640)-$BD$7)/$BD$8+$BF$16</f>
        <v/>
      </c>
      <c r="AR640" s="51">
        <f>1/(1+EXP(-AQ640))</f>
        <v/>
      </c>
      <c r="AS640" s="52">
        <f>$BG$14*((AJ640)-$BD$5)/$BD$6+$BG$15*((AK640)-$BD$7)/$BD$8+$BG$16</f>
        <v/>
      </c>
      <c r="AT640" s="51">
        <f>1/(1+EXP(-AS640))</f>
        <v/>
      </c>
      <c r="AU640" s="52">
        <f>$BH$14*((AJ640)-$BD$5)/$BD$6+$BH$15*((AK640)-$BD$7)/$BD$8+$BH$16</f>
        <v/>
      </c>
      <c r="AV640" s="51">
        <f>1/(1+EXP(-AU640))</f>
        <v/>
      </c>
      <c r="AW640" s="52">
        <f>$BI$14*((AJ640)-$BD$5)/$BD$6+$BI$15*((AK640)-$BD$7)/$BD$8+$BI$16</f>
        <v/>
      </c>
      <c r="AX640" s="51">
        <f>1/(1+EXP(-AW640))</f>
        <v/>
      </c>
      <c r="AY640" s="52">
        <f>$BJ$14*((AJ640)-$BD$5)/$BD$6+$BJ$15*((AK640)-$BD$7)/$BD$8+$BJ$16</f>
        <v/>
      </c>
      <c r="AZ640" s="51">
        <f>1/(1+EXP(-AY640))</f>
        <v/>
      </c>
      <c r="BA640" s="52">
        <f>$BK$14*((AJ640)-$BD$5)/$BD$6+$BK$15*((AK640)-$BD$7)/$BD$8+$BK$16</f>
        <v/>
      </c>
      <c r="BB640" s="51">
        <f>1/(1+EXP(-BA640))</f>
        <v/>
      </c>
    </row>
    <row r="641" ht="15" customHeight="1" s="35">
      <c r="A641" s="48">
        <f>'4_Seq_Features'!A639</f>
        <v/>
      </c>
      <c r="B641" s="55">
        <f>'4_Seq_Features'!F639</f>
        <v/>
      </c>
      <c r="C641" s="48">
        <f>'4_Seq_Features'!E639</f>
        <v/>
      </c>
      <c r="D641" s="52">
        <f>$U$12*((B641)-$U$5)/$U$6+$U$13</f>
        <v/>
      </c>
      <c r="E641" s="51">
        <f>1/(1+EXP(-D641))</f>
        <v/>
      </c>
      <c r="F641" s="52">
        <f>$V$12*((B641)-$U$5)/$U$6+$V$13</f>
        <v/>
      </c>
      <c r="G641" s="51">
        <f>1/(1+EXP(-F641))</f>
        <v/>
      </c>
      <c r="H641" s="52">
        <f>$W$12*((B641)-$U$5)/$U$6+$W$13</f>
        <v/>
      </c>
      <c r="I641" s="51">
        <f>1/(1+EXP(-H641))</f>
        <v/>
      </c>
      <c r="J641" s="52">
        <f>$X$12*((B641)-$U$5)/$U$6+$X$13</f>
        <v/>
      </c>
      <c r="K641" s="51">
        <f>1/(1+EXP(-J641))</f>
        <v/>
      </c>
      <c r="L641" s="52">
        <f>$Y$12*((B641)-$U$5)/$U$6+$Y$13</f>
        <v/>
      </c>
      <c r="M641" s="51">
        <f>1/(1+EXP(-L641))</f>
        <v/>
      </c>
      <c r="N641" s="52">
        <f>$Z$12*((B641)-$U$5)/$U$6+$Z$13</f>
        <v/>
      </c>
      <c r="O641" s="51">
        <f>1/(1+EXP(-N641))</f>
        <v/>
      </c>
      <c r="P641" s="52">
        <f>$AA$12*((B641)-$U$5)/$U$6+$AA$13</f>
        <v/>
      </c>
      <c r="Q641" s="51">
        <f>1/(1+EXP(-P641))</f>
        <v/>
      </c>
      <c r="R641" s="52">
        <f>$AB$12*((B641)-$U$5)/$U$6+$AB$13</f>
        <v/>
      </c>
      <c r="S641" s="51">
        <f>1/(1+EXP(-R641))</f>
        <v/>
      </c>
      <c r="AI641" s="48">
        <f>'4_Seq_Features'!A639</f>
        <v/>
      </c>
      <c r="AJ641" s="55">
        <f>'4_Seq_Features'!G639</f>
        <v/>
      </c>
      <c r="AK641" s="55">
        <f>'4_Seq_Features'!H639</f>
        <v/>
      </c>
      <c r="AL641" s="48">
        <f>'4_Seq_Features'!E639</f>
        <v/>
      </c>
      <c r="AM641" s="52">
        <f>$BD$14*((AJ641)-$BD$5)/$BD$6+$BD$15*((AK641)-$BD$7)/$BD$8+$BD$16</f>
        <v/>
      </c>
      <c r="AN641" s="51">
        <f>1/(1+EXP(-AM641))</f>
        <v/>
      </c>
      <c r="AO641" s="52">
        <f>$BE$14*((AJ641)-$BD$5)/$BD$6+$BE$15*((AK641)-$BD$7)/$BD$8+$BE$16</f>
        <v/>
      </c>
      <c r="AP641" s="51">
        <f>1/(1+EXP(-AO641))</f>
        <v/>
      </c>
      <c r="AQ641" s="52">
        <f>$BF$14*((AJ641)-$BD$5)/$BD$6+$BF$15*((AK641)-$BD$7)/$BD$8+$BF$16</f>
        <v/>
      </c>
      <c r="AR641" s="51">
        <f>1/(1+EXP(-AQ641))</f>
        <v/>
      </c>
      <c r="AS641" s="52">
        <f>$BG$14*((AJ641)-$BD$5)/$BD$6+$BG$15*((AK641)-$BD$7)/$BD$8+$BG$16</f>
        <v/>
      </c>
      <c r="AT641" s="51">
        <f>1/(1+EXP(-AS641))</f>
        <v/>
      </c>
      <c r="AU641" s="52">
        <f>$BH$14*((AJ641)-$BD$5)/$BD$6+$BH$15*((AK641)-$BD$7)/$BD$8+$BH$16</f>
        <v/>
      </c>
      <c r="AV641" s="51">
        <f>1/(1+EXP(-AU641))</f>
        <v/>
      </c>
      <c r="AW641" s="52">
        <f>$BI$14*((AJ641)-$BD$5)/$BD$6+$BI$15*((AK641)-$BD$7)/$BD$8+$BI$16</f>
        <v/>
      </c>
      <c r="AX641" s="51">
        <f>1/(1+EXP(-AW641))</f>
        <v/>
      </c>
      <c r="AY641" s="52">
        <f>$BJ$14*((AJ641)-$BD$5)/$BD$6+$BJ$15*((AK641)-$BD$7)/$BD$8+$BJ$16</f>
        <v/>
      </c>
      <c r="AZ641" s="51">
        <f>1/(1+EXP(-AY641))</f>
        <v/>
      </c>
      <c r="BA641" s="52">
        <f>$BK$14*((AJ641)-$BD$5)/$BD$6+$BK$15*((AK641)-$BD$7)/$BD$8+$BK$16</f>
        <v/>
      </c>
      <c r="BB641" s="51">
        <f>1/(1+EXP(-BA641))</f>
        <v/>
      </c>
    </row>
    <row r="642" ht="15" customHeight="1" s="35">
      <c r="A642" s="48">
        <f>'4_Seq_Features'!A640</f>
        <v/>
      </c>
      <c r="B642" s="55">
        <f>'4_Seq_Features'!F640</f>
        <v/>
      </c>
      <c r="C642" s="48">
        <f>'4_Seq_Features'!E640</f>
        <v/>
      </c>
      <c r="D642" s="52">
        <f>$U$12*((B642)-$U$5)/$U$6+$U$13</f>
        <v/>
      </c>
      <c r="E642" s="51">
        <f>1/(1+EXP(-D642))</f>
        <v/>
      </c>
      <c r="F642" s="52">
        <f>$V$12*((B642)-$U$5)/$U$6+$V$13</f>
        <v/>
      </c>
      <c r="G642" s="51">
        <f>1/(1+EXP(-F642))</f>
        <v/>
      </c>
      <c r="H642" s="52">
        <f>$W$12*((B642)-$U$5)/$U$6+$W$13</f>
        <v/>
      </c>
      <c r="I642" s="51">
        <f>1/(1+EXP(-H642))</f>
        <v/>
      </c>
      <c r="J642" s="52">
        <f>$X$12*((B642)-$U$5)/$U$6+$X$13</f>
        <v/>
      </c>
      <c r="K642" s="51">
        <f>1/(1+EXP(-J642))</f>
        <v/>
      </c>
      <c r="L642" s="52">
        <f>$Y$12*((B642)-$U$5)/$U$6+$Y$13</f>
        <v/>
      </c>
      <c r="M642" s="51">
        <f>1/(1+EXP(-L642))</f>
        <v/>
      </c>
      <c r="N642" s="52">
        <f>$Z$12*((B642)-$U$5)/$U$6+$Z$13</f>
        <v/>
      </c>
      <c r="O642" s="51">
        <f>1/(1+EXP(-N642))</f>
        <v/>
      </c>
      <c r="P642" s="52">
        <f>$AA$12*((B642)-$U$5)/$U$6+$AA$13</f>
        <v/>
      </c>
      <c r="Q642" s="51">
        <f>1/(1+EXP(-P642))</f>
        <v/>
      </c>
      <c r="R642" s="52">
        <f>$AB$12*((B642)-$U$5)/$U$6+$AB$13</f>
        <v/>
      </c>
      <c r="S642" s="51">
        <f>1/(1+EXP(-R642))</f>
        <v/>
      </c>
      <c r="AI642" s="48">
        <f>'4_Seq_Features'!A640</f>
        <v/>
      </c>
      <c r="AJ642" s="55">
        <f>'4_Seq_Features'!G640</f>
        <v/>
      </c>
      <c r="AK642" s="55">
        <f>'4_Seq_Features'!H640</f>
        <v/>
      </c>
      <c r="AL642" s="48">
        <f>'4_Seq_Features'!E640</f>
        <v/>
      </c>
      <c r="AM642" s="52">
        <f>$BD$14*((AJ642)-$BD$5)/$BD$6+$BD$15*((AK642)-$BD$7)/$BD$8+$BD$16</f>
        <v/>
      </c>
      <c r="AN642" s="51">
        <f>1/(1+EXP(-AM642))</f>
        <v/>
      </c>
      <c r="AO642" s="52">
        <f>$BE$14*((AJ642)-$BD$5)/$BD$6+$BE$15*((AK642)-$BD$7)/$BD$8+$BE$16</f>
        <v/>
      </c>
      <c r="AP642" s="51">
        <f>1/(1+EXP(-AO642))</f>
        <v/>
      </c>
      <c r="AQ642" s="52">
        <f>$BF$14*((AJ642)-$BD$5)/$BD$6+$BF$15*((AK642)-$BD$7)/$BD$8+$BF$16</f>
        <v/>
      </c>
      <c r="AR642" s="51">
        <f>1/(1+EXP(-AQ642))</f>
        <v/>
      </c>
      <c r="AS642" s="52">
        <f>$BG$14*((AJ642)-$BD$5)/$BD$6+$BG$15*((AK642)-$BD$7)/$BD$8+$BG$16</f>
        <v/>
      </c>
      <c r="AT642" s="51">
        <f>1/(1+EXP(-AS642))</f>
        <v/>
      </c>
      <c r="AU642" s="52">
        <f>$BH$14*((AJ642)-$BD$5)/$BD$6+$BH$15*((AK642)-$BD$7)/$BD$8+$BH$16</f>
        <v/>
      </c>
      <c r="AV642" s="51">
        <f>1/(1+EXP(-AU642))</f>
        <v/>
      </c>
      <c r="AW642" s="52">
        <f>$BI$14*((AJ642)-$BD$5)/$BD$6+$BI$15*((AK642)-$BD$7)/$BD$8+$BI$16</f>
        <v/>
      </c>
      <c r="AX642" s="51">
        <f>1/(1+EXP(-AW642))</f>
        <v/>
      </c>
      <c r="AY642" s="52">
        <f>$BJ$14*((AJ642)-$BD$5)/$BD$6+$BJ$15*((AK642)-$BD$7)/$BD$8+$BJ$16</f>
        <v/>
      </c>
      <c r="AZ642" s="51">
        <f>1/(1+EXP(-AY642))</f>
        <v/>
      </c>
      <c r="BA642" s="52">
        <f>$BK$14*((AJ642)-$BD$5)/$BD$6+$BK$15*((AK642)-$BD$7)/$BD$8+$BK$16</f>
        <v/>
      </c>
      <c r="BB642" s="51">
        <f>1/(1+EXP(-BA642))</f>
        <v/>
      </c>
    </row>
    <row r="643" ht="15" customHeight="1" s="35">
      <c r="A643" s="48">
        <f>'4_Seq_Features'!A641</f>
        <v/>
      </c>
      <c r="B643" s="55">
        <f>'4_Seq_Features'!F641</f>
        <v/>
      </c>
      <c r="C643" s="48">
        <f>'4_Seq_Features'!E641</f>
        <v/>
      </c>
      <c r="D643" s="52">
        <f>$U$12*((B643)-$U$5)/$U$6+$U$13</f>
        <v/>
      </c>
      <c r="E643" s="51">
        <f>1/(1+EXP(-D643))</f>
        <v/>
      </c>
      <c r="F643" s="52">
        <f>$V$12*((B643)-$U$5)/$U$6+$V$13</f>
        <v/>
      </c>
      <c r="G643" s="51">
        <f>1/(1+EXP(-F643))</f>
        <v/>
      </c>
      <c r="H643" s="52">
        <f>$W$12*((B643)-$U$5)/$U$6+$W$13</f>
        <v/>
      </c>
      <c r="I643" s="51">
        <f>1/(1+EXP(-H643))</f>
        <v/>
      </c>
      <c r="J643" s="52">
        <f>$X$12*((B643)-$U$5)/$U$6+$X$13</f>
        <v/>
      </c>
      <c r="K643" s="51">
        <f>1/(1+EXP(-J643))</f>
        <v/>
      </c>
      <c r="L643" s="52">
        <f>$Y$12*((B643)-$U$5)/$U$6+$Y$13</f>
        <v/>
      </c>
      <c r="M643" s="51">
        <f>1/(1+EXP(-L643))</f>
        <v/>
      </c>
      <c r="N643" s="52">
        <f>$Z$12*((B643)-$U$5)/$U$6+$Z$13</f>
        <v/>
      </c>
      <c r="O643" s="51">
        <f>1/(1+EXP(-N643))</f>
        <v/>
      </c>
      <c r="P643" s="52">
        <f>$AA$12*((B643)-$U$5)/$U$6+$AA$13</f>
        <v/>
      </c>
      <c r="Q643" s="51">
        <f>1/(1+EXP(-P643))</f>
        <v/>
      </c>
      <c r="R643" s="52">
        <f>$AB$12*((B643)-$U$5)/$U$6+$AB$13</f>
        <v/>
      </c>
      <c r="S643" s="51">
        <f>1/(1+EXP(-R643))</f>
        <v/>
      </c>
      <c r="AI643" s="48">
        <f>'4_Seq_Features'!A641</f>
        <v/>
      </c>
      <c r="AJ643" s="55">
        <f>'4_Seq_Features'!G641</f>
        <v/>
      </c>
      <c r="AK643" s="55">
        <f>'4_Seq_Features'!H641</f>
        <v/>
      </c>
      <c r="AL643" s="48">
        <f>'4_Seq_Features'!E641</f>
        <v/>
      </c>
      <c r="AM643" s="52">
        <f>$BD$14*((AJ643)-$BD$5)/$BD$6+$BD$15*((AK643)-$BD$7)/$BD$8+$BD$16</f>
        <v/>
      </c>
      <c r="AN643" s="51">
        <f>1/(1+EXP(-AM643))</f>
        <v/>
      </c>
      <c r="AO643" s="52">
        <f>$BE$14*((AJ643)-$BD$5)/$BD$6+$BE$15*((AK643)-$BD$7)/$BD$8+$BE$16</f>
        <v/>
      </c>
      <c r="AP643" s="51">
        <f>1/(1+EXP(-AO643))</f>
        <v/>
      </c>
      <c r="AQ643" s="52">
        <f>$BF$14*((AJ643)-$BD$5)/$BD$6+$BF$15*((AK643)-$BD$7)/$BD$8+$BF$16</f>
        <v/>
      </c>
      <c r="AR643" s="51">
        <f>1/(1+EXP(-AQ643))</f>
        <v/>
      </c>
      <c r="AS643" s="52">
        <f>$BG$14*((AJ643)-$BD$5)/$BD$6+$BG$15*((AK643)-$BD$7)/$BD$8+$BG$16</f>
        <v/>
      </c>
      <c r="AT643" s="51">
        <f>1/(1+EXP(-AS643))</f>
        <v/>
      </c>
      <c r="AU643" s="52">
        <f>$BH$14*((AJ643)-$BD$5)/$BD$6+$BH$15*((AK643)-$BD$7)/$BD$8+$BH$16</f>
        <v/>
      </c>
      <c r="AV643" s="51">
        <f>1/(1+EXP(-AU643))</f>
        <v/>
      </c>
      <c r="AW643" s="52">
        <f>$BI$14*((AJ643)-$BD$5)/$BD$6+$BI$15*((AK643)-$BD$7)/$BD$8+$BI$16</f>
        <v/>
      </c>
      <c r="AX643" s="51">
        <f>1/(1+EXP(-AW643))</f>
        <v/>
      </c>
      <c r="AY643" s="52">
        <f>$BJ$14*((AJ643)-$BD$5)/$BD$6+$BJ$15*((AK643)-$BD$7)/$BD$8+$BJ$16</f>
        <v/>
      </c>
      <c r="AZ643" s="51">
        <f>1/(1+EXP(-AY643))</f>
        <v/>
      </c>
      <c r="BA643" s="52">
        <f>$BK$14*((AJ643)-$BD$5)/$BD$6+$BK$15*((AK643)-$BD$7)/$BD$8+$BK$16</f>
        <v/>
      </c>
      <c r="BB643" s="51">
        <f>1/(1+EXP(-BA643))</f>
        <v/>
      </c>
    </row>
    <row r="644" ht="15" customHeight="1" s="35">
      <c r="A644" s="48">
        <f>'4_Seq_Features'!A642</f>
        <v/>
      </c>
      <c r="B644" s="55">
        <f>'4_Seq_Features'!F642</f>
        <v/>
      </c>
      <c r="C644" s="48">
        <f>'4_Seq_Features'!E642</f>
        <v/>
      </c>
      <c r="D644" s="52">
        <f>$U$12*((B644)-$U$5)/$U$6+$U$13</f>
        <v/>
      </c>
      <c r="E644" s="51">
        <f>1/(1+EXP(-D644))</f>
        <v/>
      </c>
      <c r="F644" s="52">
        <f>$V$12*((B644)-$U$5)/$U$6+$V$13</f>
        <v/>
      </c>
      <c r="G644" s="51">
        <f>1/(1+EXP(-F644))</f>
        <v/>
      </c>
      <c r="H644" s="52">
        <f>$W$12*((B644)-$U$5)/$U$6+$W$13</f>
        <v/>
      </c>
      <c r="I644" s="51">
        <f>1/(1+EXP(-H644))</f>
        <v/>
      </c>
      <c r="J644" s="52">
        <f>$X$12*((B644)-$U$5)/$U$6+$X$13</f>
        <v/>
      </c>
      <c r="K644" s="51">
        <f>1/(1+EXP(-J644))</f>
        <v/>
      </c>
      <c r="L644" s="52">
        <f>$Y$12*((B644)-$U$5)/$U$6+$Y$13</f>
        <v/>
      </c>
      <c r="M644" s="51">
        <f>1/(1+EXP(-L644))</f>
        <v/>
      </c>
      <c r="N644" s="52">
        <f>$Z$12*((B644)-$U$5)/$U$6+$Z$13</f>
        <v/>
      </c>
      <c r="O644" s="51">
        <f>1/(1+EXP(-N644))</f>
        <v/>
      </c>
      <c r="P644" s="52">
        <f>$AA$12*((B644)-$U$5)/$U$6+$AA$13</f>
        <v/>
      </c>
      <c r="Q644" s="51">
        <f>1/(1+EXP(-P644))</f>
        <v/>
      </c>
      <c r="R644" s="52">
        <f>$AB$12*((B644)-$U$5)/$U$6+$AB$13</f>
        <v/>
      </c>
      <c r="S644" s="51">
        <f>1/(1+EXP(-R644))</f>
        <v/>
      </c>
      <c r="AI644" s="48">
        <f>'4_Seq_Features'!A642</f>
        <v/>
      </c>
      <c r="AJ644" s="55">
        <f>'4_Seq_Features'!G642</f>
        <v/>
      </c>
      <c r="AK644" s="55">
        <f>'4_Seq_Features'!H642</f>
        <v/>
      </c>
      <c r="AL644" s="48">
        <f>'4_Seq_Features'!E642</f>
        <v/>
      </c>
      <c r="AM644" s="52">
        <f>$BD$14*((AJ644)-$BD$5)/$BD$6+$BD$15*((AK644)-$BD$7)/$BD$8+$BD$16</f>
        <v/>
      </c>
      <c r="AN644" s="51">
        <f>1/(1+EXP(-AM644))</f>
        <v/>
      </c>
      <c r="AO644" s="52">
        <f>$BE$14*((AJ644)-$BD$5)/$BD$6+$BE$15*((AK644)-$BD$7)/$BD$8+$BE$16</f>
        <v/>
      </c>
      <c r="AP644" s="51">
        <f>1/(1+EXP(-AO644))</f>
        <v/>
      </c>
      <c r="AQ644" s="52">
        <f>$BF$14*((AJ644)-$BD$5)/$BD$6+$BF$15*((AK644)-$BD$7)/$BD$8+$BF$16</f>
        <v/>
      </c>
      <c r="AR644" s="51">
        <f>1/(1+EXP(-AQ644))</f>
        <v/>
      </c>
      <c r="AS644" s="52">
        <f>$BG$14*((AJ644)-$BD$5)/$BD$6+$BG$15*((AK644)-$BD$7)/$BD$8+$BG$16</f>
        <v/>
      </c>
      <c r="AT644" s="51">
        <f>1/(1+EXP(-AS644))</f>
        <v/>
      </c>
      <c r="AU644" s="52">
        <f>$BH$14*((AJ644)-$BD$5)/$BD$6+$BH$15*((AK644)-$BD$7)/$BD$8+$BH$16</f>
        <v/>
      </c>
      <c r="AV644" s="51">
        <f>1/(1+EXP(-AU644))</f>
        <v/>
      </c>
      <c r="AW644" s="52">
        <f>$BI$14*((AJ644)-$BD$5)/$BD$6+$BI$15*((AK644)-$BD$7)/$BD$8+$BI$16</f>
        <v/>
      </c>
      <c r="AX644" s="51">
        <f>1/(1+EXP(-AW644))</f>
        <v/>
      </c>
      <c r="AY644" s="52">
        <f>$BJ$14*((AJ644)-$BD$5)/$BD$6+$BJ$15*((AK644)-$BD$7)/$BD$8+$BJ$16</f>
        <v/>
      </c>
      <c r="AZ644" s="51">
        <f>1/(1+EXP(-AY644))</f>
        <v/>
      </c>
      <c r="BA644" s="52">
        <f>$BK$14*((AJ644)-$BD$5)/$BD$6+$BK$15*((AK644)-$BD$7)/$BD$8+$BK$16</f>
        <v/>
      </c>
      <c r="BB644" s="51">
        <f>1/(1+EXP(-BA644))</f>
        <v/>
      </c>
    </row>
    <row r="645" ht="15" customHeight="1" s="35">
      <c r="A645" s="48">
        <f>'4_Seq_Features'!A643</f>
        <v/>
      </c>
      <c r="B645" s="55">
        <f>'4_Seq_Features'!F643</f>
        <v/>
      </c>
      <c r="C645" s="48">
        <f>'4_Seq_Features'!E643</f>
        <v/>
      </c>
      <c r="D645" s="52">
        <f>$U$12*((B645)-$U$5)/$U$6+$U$13</f>
        <v/>
      </c>
      <c r="E645" s="51">
        <f>1/(1+EXP(-D645))</f>
        <v/>
      </c>
      <c r="F645" s="52">
        <f>$V$12*((B645)-$U$5)/$U$6+$V$13</f>
        <v/>
      </c>
      <c r="G645" s="51">
        <f>1/(1+EXP(-F645))</f>
        <v/>
      </c>
      <c r="H645" s="52">
        <f>$W$12*((B645)-$U$5)/$U$6+$W$13</f>
        <v/>
      </c>
      <c r="I645" s="51">
        <f>1/(1+EXP(-H645))</f>
        <v/>
      </c>
      <c r="J645" s="52">
        <f>$X$12*((B645)-$U$5)/$U$6+$X$13</f>
        <v/>
      </c>
      <c r="K645" s="51">
        <f>1/(1+EXP(-J645))</f>
        <v/>
      </c>
      <c r="L645" s="52">
        <f>$Y$12*((B645)-$U$5)/$U$6+$Y$13</f>
        <v/>
      </c>
      <c r="M645" s="51">
        <f>1/(1+EXP(-L645))</f>
        <v/>
      </c>
      <c r="N645" s="52">
        <f>$Z$12*((B645)-$U$5)/$U$6+$Z$13</f>
        <v/>
      </c>
      <c r="O645" s="51">
        <f>1/(1+EXP(-N645))</f>
        <v/>
      </c>
      <c r="P645" s="52">
        <f>$AA$12*((B645)-$U$5)/$U$6+$AA$13</f>
        <v/>
      </c>
      <c r="Q645" s="51">
        <f>1/(1+EXP(-P645))</f>
        <v/>
      </c>
      <c r="R645" s="52">
        <f>$AB$12*((B645)-$U$5)/$U$6+$AB$13</f>
        <v/>
      </c>
      <c r="S645" s="51">
        <f>1/(1+EXP(-R645))</f>
        <v/>
      </c>
      <c r="AI645" s="48">
        <f>'4_Seq_Features'!A643</f>
        <v/>
      </c>
      <c r="AJ645" s="55">
        <f>'4_Seq_Features'!G643</f>
        <v/>
      </c>
      <c r="AK645" s="55">
        <f>'4_Seq_Features'!H643</f>
        <v/>
      </c>
      <c r="AL645" s="48">
        <f>'4_Seq_Features'!E643</f>
        <v/>
      </c>
      <c r="AM645" s="52">
        <f>$BD$14*((AJ645)-$BD$5)/$BD$6+$BD$15*((AK645)-$BD$7)/$BD$8+$BD$16</f>
        <v/>
      </c>
      <c r="AN645" s="51">
        <f>1/(1+EXP(-AM645))</f>
        <v/>
      </c>
      <c r="AO645" s="52">
        <f>$BE$14*((AJ645)-$BD$5)/$BD$6+$BE$15*((AK645)-$BD$7)/$BD$8+$BE$16</f>
        <v/>
      </c>
      <c r="AP645" s="51">
        <f>1/(1+EXP(-AO645))</f>
        <v/>
      </c>
      <c r="AQ645" s="52">
        <f>$BF$14*((AJ645)-$BD$5)/$BD$6+$BF$15*((AK645)-$BD$7)/$BD$8+$BF$16</f>
        <v/>
      </c>
      <c r="AR645" s="51">
        <f>1/(1+EXP(-AQ645))</f>
        <v/>
      </c>
      <c r="AS645" s="52">
        <f>$BG$14*((AJ645)-$BD$5)/$BD$6+$BG$15*((AK645)-$BD$7)/$BD$8+$BG$16</f>
        <v/>
      </c>
      <c r="AT645" s="51">
        <f>1/(1+EXP(-AS645))</f>
        <v/>
      </c>
      <c r="AU645" s="52">
        <f>$BH$14*((AJ645)-$BD$5)/$BD$6+$BH$15*((AK645)-$BD$7)/$BD$8+$BH$16</f>
        <v/>
      </c>
      <c r="AV645" s="51">
        <f>1/(1+EXP(-AU645))</f>
        <v/>
      </c>
      <c r="AW645" s="52">
        <f>$BI$14*((AJ645)-$BD$5)/$BD$6+$BI$15*((AK645)-$BD$7)/$BD$8+$BI$16</f>
        <v/>
      </c>
      <c r="AX645" s="51">
        <f>1/(1+EXP(-AW645))</f>
        <v/>
      </c>
      <c r="AY645" s="52">
        <f>$BJ$14*((AJ645)-$BD$5)/$BD$6+$BJ$15*((AK645)-$BD$7)/$BD$8+$BJ$16</f>
        <v/>
      </c>
      <c r="AZ645" s="51">
        <f>1/(1+EXP(-AY645))</f>
        <v/>
      </c>
      <c r="BA645" s="52">
        <f>$BK$14*((AJ645)-$BD$5)/$BD$6+$BK$15*((AK645)-$BD$7)/$BD$8+$BK$16</f>
        <v/>
      </c>
      <c r="BB645" s="51">
        <f>1/(1+EXP(-BA645))</f>
        <v/>
      </c>
    </row>
    <row r="646" ht="15" customHeight="1" s="35">
      <c r="A646" s="48">
        <f>'4_Seq_Features'!A644</f>
        <v/>
      </c>
      <c r="B646" s="55">
        <f>'4_Seq_Features'!F644</f>
        <v/>
      </c>
      <c r="C646" s="48">
        <f>'4_Seq_Features'!E644</f>
        <v/>
      </c>
      <c r="D646" s="52">
        <f>$U$12*((B646)-$U$5)/$U$6+$U$13</f>
        <v/>
      </c>
      <c r="E646" s="51">
        <f>1/(1+EXP(-D646))</f>
        <v/>
      </c>
      <c r="F646" s="52">
        <f>$V$12*((B646)-$U$5)/$U$6+$V$13</f>
        <v/>
      </c>
      <c r="G646" s="51">
        <f>1/(1+EXP(-F646))</f>
        <v/>
      </c>
      <c r="H646" s="52">
        <f>$W$12*((B646)-$U$5)/$U$6+$W$13</f>
        <v/>
      </c>
      <c r="I646" s="51">
        <f>1/(1+EXP(-H646))</f>
        <v/>
      </c>
      <c r="J646" s="52">
        <f>$X$12*((B646)-$U$5)/$U$6+$X$13</f>
        <v/>
      </c>
      <c r="K646" s="51">
        <f>1/(1+EXP(-J646))</f>
        <v/>
      </c>
      <c r="L646" s="52">
        <f>$Y$12*((B646)-$U$5)/$U$6+$Y$13</f>
        <v/>
      </c>
      <c r="M646" s="51">
        <f>1/(1+EXP(-L646))</f>
        <v/>
      </c>
      <c r="N646" s="52">
        <f>$Z$12*((B646)-$U$5)/$U$6+$Z$13</f>
        <v/>
      </c>
      <c r="O646" s="51">
        <f>1/(1+EXP(-N646))</f>
        <v/>
      </c>
      <c r="P646" s="52">
        <f>$AA$12*((B646)-$U$5)/$U$6+$AA$13</f>
        <v/>
      </c>
      <c r="Q646" s="51">
        <f>1/(1+EXP(-P646))</f>
        <v/>
      </c>
      <c r="R646" s="52">
        <f>$AB$12*((B646)-$U$5)/$U$6+$AB$13</f>
        <v/>
      </c>
      <c r="S646" s="51">
        <f>1/(1+EXP(-R646))</f>
        <v/>
      </c>
      <c r="AI646" s="48">
        <f>'4_Seq_Features'!A644</f>
        <v/>
      </c>
      <c r="AJ646" s="55">
        <f>'4_Seq_Features'!G644</f>
        <v/>
      </c>
      <c r="AK646" s="55">
        <f>'4_Seq_Features'!H644</f>
        <v/>
      </c>
      <c r="AL646" s="48">
        <f>'4_Seq_Features'!E644</f>
        <v/>
      </c>
      <c r="AM646" s="52">
        <f>$BD$14*((AJ646)-$BD$5)/$BD$6+$BD$15*((AK646)-$BD$7)/$BD$8+$BD$16</f>
        <v/>
      </c>
      <c r="AN646" s="51">
        <f>1/(1+EXP(-AM646))</f>
        <v/>
      </c>
      <c r="AO646" s="52">
        <f>$BE$14*((AJ646)-$BD$5)/$BD$6+$BE$15*((AK646)-$BD$7)/$BD$8+$BE$16</f>
        <v/>
      </c>
      <c r="AP646" s="51">
        <f>1/(1+EXP(-AO646))</f>
        <v/>
      </c>
      <c r="AQ646" s="52">
        <f>$BF$14*((AJ646)-$BD$5)/$BD$6+$BF$15*((AK646)-$BD$7)/$BD$8+$BF$16</f>
        <v/>
      </c>
      <c r="AR646" s="51">
        <f>1/(1+EXP(-AQ646))</f>
        <v/>
      </c>
      <c r="AS646" s="52">
        <f>$BG$14*((AJ646)-$BD$5)/$BD$6+$BG$15*((AK646)-$BD$7)/$BD$8+$BG$16</f>
        <v/>
      </c>
      <c r="AT646" s="51">
        <f>1/(1+EXP(-AS646))</f>
        <v/>
      </c>
      <c r="AU646" s="52">
        <f>$BH$14*((AJ646)-$BD$5)/$BD$6+$BH$15*((AK646)-$BD$7)/$BD$8+$BH$16</f>
        <v/>
      </c>
      <c r="AV646" s="51">
        <f>1/(1+EXP(-AU646))</f>
        <v/>
      </c>
      <c r="AW646" s="52">
        <f>$BI$14*((AJ646)-$BD$5)/$BD$6+$BI$15*((AK646)-$BD$7)/$BD$8+$BI$16</f>
        <v/>
      </c>
      <c r="AX646" s="51">
        <f>1/(1+EXP(-AW646))</f>
        <v/>
      </c>
      <c r="AY646" s="52">
        <f>$BJ$14*((AJ646)-$BD$5)/$BD$6+$BJ$15*((AK646)-$BD$7)/$BD$8+$BJ$16</f>
        <v/>
      </c>
      <c r="AZ646" s="51">
        <f>1/(1+EXP(-AY646))</f>
        <v/>
      </c>
      <c r="BA646" s="52">
        <f>$BK$14*((AJ646)-$BD$5)/$BD$6+$BK$15*((AK646)-$BD$7)/$BD$8+$BK$16</f>
        <v/>
      </c>
      <c r="BB646" s="51">
        <f>1/(1+EXP(-BA646))</f>
        <v/>
      </c>
    </row>
    <row r="647" ht="15" customHeight="1" s="35">
      <c r="A647" s="48">
        <f>'4_Seq_Features'!A645</f>
        <v/>
      </c>
      <c r="B647" s="55">
        <f>'4_Seq_Features'!F645</f>
        <v/>
      </c>
      <c r="C647" s="48">
        <f>'4_Seq_Features'!E645</f>
        <v/>
      </c>
      <c r="D647" s="52">
        <f>$U$12*((B647)-$U$5)/$U$6+$U$13</f>
        <v/>
      </c>
      <c r="E647" s="51">
        <f>1/(1+EXP(-D647))</f>
        <v/>
      </c>
      <c r="F647" s="52">
        <f>$V$12*((B647)-$U$5)/$U$6+$V$13</f>
        <v/>
      </c>
      <c r="G647" s="51">
        <f>1/(1+EXP(-F647))</f>
        <v/>
      </c>
      <c r="H647" s="52">
        <f>$W$12*((B647)-$U$5)/$U$6+$W$13</f>
        <v/>
      </c>
      <c r="I647" s="51">
        <f>1/(1+EXP(-H647))</f>
        <v/>
      </c>
      <c r="J647" s="52">
        <f>$X$12*((B647)-$U$5)/$U$6+$X$13</f>
        <v/>
      </c>
      <c r="K647" s="51">
        <f>1/(1+EXP(-J647))</f>
        <v/>
      </c>
      <c r="L647" s="52">
        <f>$Y$12*((B647)-$U$5)/$U$6+$Y$13</f>
        <v/>
      </c>
      <c r="M647" s="51">
        <f>1/(1+EXP(-L647))</f>
        <v/>
      </c>
      <c r="N647" s="52">
        <f>$Z$12*((B647)-$U$5)/$U$6+$Z$13</f>
        <v/>
      </c>
      <c r="O647" s="51">
        <f>1/(1+EXP(-N647))</f>
        <v/>
      </c>
      <c r="P647" s="52">
        <f>$AA$12*((B647)-$U$5)/$U$6+$AA$13</f>
        <v/>
      </c>
      <c r="Q647" s="51">
        <f>1/(1+EXP(-P647))</f>
        <v/>
      </c>
      <c r="R647" s="52">
        <f>$AB$12*((B647)-$U$5)/$U$6+$AB$13</f>
        <v/>
      </c>
      <c r="S647" s="51">
        <f>1/(1+EXP(-R647))</f>
        <v/>
      </c>
      <c r="AI647" s="48">
        <f>'4_Seq_Features'!A645</f>
        <v/>
      </c>
      <c r="AJ647" s="55">
        <f>'4_Seq_Features'!G645</f>
        <v/>
      </c>
      <c r="AK647" s="55">
        <f>'4_Seq_Features'!H645</f>
        <v/>
      </c>
      <c r="AL647" s="48">
        <f>'4_Seq_Features'!E645</f>
        <v/>
      </c>
      <c r="AM647" s="52">
        <f>$BD$14*((AJ647)-$BD$5)/$BD$6+$BD$15*((AK647)-$BD$7)/$BD$8+$BD$16</f>
        <v/>
      </c>
      <c r="AN647" s="51">
        <f>1/(1+EXP(-AM647))</f>
        <v/>
      </c>
      <c r="AO647" s="52">
        <f>$BE$14*((AJ647)-$BD$5)/$BD$6+$BE$15*((AK647)-$BD$7)/$BD$8+$BE$16</f>
        <v/>
      </c>
      <c r="AP647" s="51">
        <f>1/(1+EXP(-AO647))</f>
        <v/>
      </c>
      <c r="AQ647" s="52">
        <f>$BF$14*((AJ647)-$BD$5)/$BD$6+$BF$15*((AK647)-$BD$7)/$BD$8+$BF$16</f>
        <v/>
      </c>
      <c r="AR647" s="51">
        <f>1/(1+EXP(-AQ647))</f>
        <v/>
      </c>
      <c r="AS647" s="52">
        <f>$BG$14*((AJ647)-$BD$5)/$BD$6+$BG$15*((AK647)-$BD$7)/$BD$8+$BG$16</f>
        <v/>
      </c>
      <c r="AT647" s="51">
        <f>1/(1+EXP(-AS647))</f>
        <v/>
      </c>
      <c r="AU647" s="52">
        <f>$BH$14*((AJ647)-$BD$5)/$BD$6+$BH$15*((AK647)-$BD$7)/$BD$8+$BH$16</f>
        <v/>
      </c>
      <c r="AV647" s="51">
        <f>1/(1+EXP(-AU647))</f>
        <v/>
      </c>
      <c r="AW647" s="52">
        <f>$BI$14*((AJ647)-$BD$5)/$BD$6+$BI$15*((AK647)-$BD$7)/$BD$8+$BI$16</f>
        <v/>
      </c>
      <c r="AX647" s="51">
        <f>1/(1+EXP(-AW647))</f>
        <v/>
      </c>
      <c r="AY647" s="52">
        <f>$BJ$14*((AJ647)-$BD$5)/$BD$6+$BJ$15*((AK647)-$BD$7)/$BD$8+$BJ$16</f>
        <v/>
      </c>
      <c r="AZ647" s="51">
        <f>1/(1+EXP(-AY647))</f>
        <v/>
      </c>
      <c r="BA647" s="52">
        <f>$BK$14*((AJ647)-$BD$5)/$BD$6+$BK$15*((AK647)-$BD$7)/$BD$8+$BK$16</f>
        <v/>
      </c>
      <c r="BB647" s="51">
        <f>1/(1+EXP(-BA647))</f>
        <v/>
      </c>
    </row>
    <row r="648" ht="15" customHeight="1" s="35">
      <c r="A648" s="48">
        <f>'4_Seq_Features'!A646</f>
        <v/>
      </c>
      <c r="B648" s="55">
        <f>'4_Seq_Features'!F646</f>
        <v/>
      </c>
      <c r="C648" s="48">
        <f>'4_Seq_Features'!E646</f>
        <v/>
      </c>
      <c r="D648" s="52">
        <f>$U$12*((B648)-$U$5)/$U$6+$U$13</f>
        <v/>
      </c>
      <c r="E648" s="51">
        <f>1/(1+EXP(-D648))</f>
        <v/>
      </c>
      <c r="F648" s="52">
        <f>$V$12*((B648)-$U$5)/$U$6+$V$13</f>
        <v/>
      </c>
      <c r="G648" s="51">
        <f>1/(1+EXP(-F648))</f>
        <v/>
      </c>
      <c r="H648" s="52">
        <f>$W$12*((B648)-$U$5)/$U$6+$W$13</f>
        <v/>
      </c>
      <c r="I648" s="51">
        <f>1/(1+EXP(-H648))</f>
        <v/>
      </c>
      <c r="J648" s="52">
        <f>$X$12*((B648)-$U$5)/$U$6+$X$13</f>
        <v/>
      </c>
      <c r="K648" s="51">
        <f>1/(1+EXP(-J648))</f>
        <v/>
      </c>
      <c r="L648" s="52">
        <f>$Y$12*((B648)-$U$5)/$U$6+$Y$13</f>
        <v/>
      </c>
      <c r="M648" s="51">
        <f>1/(1+EXP(-L648))</f>
        <v/>
      </c>
      <c r="N648" s="52">
        <f>$Z$12*((B648)-$U$5)/$U$6+$Z$13</f>
        <v/>
      </c>
      <c r="O648" s="51">
        <f>1/(1+EXP(-N648))</f>
        <v/>
      </c>
      <c r="P648" s="52">
        <f>$AA$12*((B648)-$U$5)/$U$6+$AA$13</f>
        <v/>
      </c>
      <c r="Q648" s="51">
        <f>1/(1+EXP(-P648))</f>
        <v/>
      </c>
      <c r="R648" s="52">
        <f>$AB$12*((B648)-$U$5)/$U$6+$AB$13</f>
        <v/>
      </c>
      <c r="S648" s="51">
        <f>1/(1+EXP(-R648))</f>
        <v/>
      </c>
      <c r="AI648" s="48">
        <f>'4_Seq_Features'!A646</f>
        <v/>
      </c>
      <c r="AJ648" s="55">
        <f>'4_Seq_Features'!G646</f>
        <v/>
      </c>
      <c r="AK648" s="55">
        <f>'4_Seq_Features'!H646</f>
        <v/>
      </c>
      <c r="AL648" s="48">
        <f>'4_Seq_Features'!E646</f>
        <v/>
      </c>
      <c r="AM648" s="52">
        <f>$BD$14*((AJ648)-$BD$5)/$BD$6+$BD$15*((AK648)-$BD$7)/$BD$8+$BD$16</f>
        <v/>
      </c>
      <c r="AN648" s="51">
        <f>1/(1+EXP(-AM648))</f>
        <v/>
      </c>
      <c r="AO648" s="52">
        <f>$BE$14*((AJ648)-$BD$5)/$BD$6+$BE$15*((AK648)-$BD$7)/$BD$8+$BE$16</f>
        <v/>
      </c>
      <c r="AP648" s="51">
        <f>1/(1+EXP(-AO648))</f>
        <v/>
      </c>
      <c r="AQ648" s="52">
        <f>$BF$14*((AJ648)-$BD$5)/$BD$6+$BF$15*((AK648)-$BD$7)/$BD$8+$BF$16</f>
        <v/>
      </c>
      <c r="AR648" s="51">
        <f>1/(1+EXP(-AQ648))</f>
        <v/>
      </c>
      <c r="AS648" s="52">
        <f>$BG$14*((AJ648)-$BD$5)/$BD$6+$BG$15*((AK648)-$BD$7)/$BD$8+$BG$16</f>
        <v/>
      </c>
      <c r="AT648" s="51">
        <f>1/(1+EXP(-AS648))</f>
        <v/>
      </c>
      <c r="AU648" s="52">
        <f>$BH$14*((AJ648)-$BD$5)/$BD$6+$BH$15*((AK648)-$BD$7)/$BD$8+$BH$16</f>
        <v/>
      </c>
      <c r="AV648" s="51">
        <f>1/(1+EXP(-AU648))</f>
        <v/>
      </c>
      <c r="AW648" s="52">
        <f>$BI$14*((AJ648)-$BD$5)/$BD$6+$BI$15*((AK648)-$BD$7)/$BD$8+$BI$16</f>
        <v/>
      </c>
      <c r="AX648" s="51">
        <f>1/(1+EXP(-AW648))</f>
        <v/>
      </c>
      <c r="AY648" s="52">
        <f>$BJ$14*((AJ648)-$BD$5)/$BD$6+$BJ$15*((AK648)-$BD$7)/$BD$8+$BJ$16</f>
        <v/>
      </c>
      <c r="AZ648" s="51">
        <f>1/(1+EXP(-AY648))</f>
        <v/>
      </c>
      <c r="BA648" s="52">
        <f>$BK$14*((AJ648)-$BD$5)/$BD$6+$BK$15*((AK648)-$BD$7)/$BD$8+$BK$16</f>
        <v/>
      </c>
      <c r="BB648" s="51">
        <f>1/(1+EXP(-BA648))</f>
        <v/>
      </c>
    </row>
    <row r="649" ht="15" customHeight="1" s="35">
      <c r="A649" s="48">
        <f>'4_Seq_Features'!A647</f>
        <v/>
      </c>
      <c r="B649" s="55">
        <f>'4_Seq_Features'!F647</f>
        <v/>
      </c>
      <c r="C649" s="48">
        <f>'4_Seq_Features'!E647</f>
        <v/>
      </c>
      <c r="D649" s="52">
        <f>$U$12*((B649)-$U$5)/$U$6+$U$13</f>
        <v/>
      </c>
      <c r="E649" s="51">
        <f>1/(1+EXP(-D649))</f>
        <v/>
      </c>
      <c r="F649" s="52">
        <f>$V$12*((B649)-$U$5)/$U$6+$V$13</f>
        <v/>
      </c>
      <c r="G649" s="51">
        <f>1/(1+EXP(-F649))</f>
        <v/>
      </c>
      <c r="H649" s="52">
        <f>$W$12*((B649)-$U$5)/$U$6+$W$13</f>
        <v/>
      </c>
      <c r="I649" s="51">
        <f>1/(1+EXP(-H649))</f>
        <v/>
      </c>
      <c r="J649" s="52">
        <f>$X$12*((B649)-$U$5)/$U$6+$X$13</f>
        <v/>
      </c>
      <c r="K649" s="51">
        <f>1/(1+EXP(-J649))</f>
        <v/>
      </c>
      <c r="L649" s="52">
        <f>$Y$12*((B649)-$U$5)/$U$6+$Y$13</f>
        <v/>
      </c>
      <c r="M649" s="51">
        <f>1/(1+EXP(-L649))</f>
        <v/>
      </c>
      <c r="N649" s="52">
        <f>$Z$12*((B649)-$U$5)/$U$6+$Z$13</f>
        <v/>
      </c>
      <c r="O649" s="51">
        <f>1/(1+EXP(-N649))</f>
        <v/>
      </c>
      <c r="P649" s="52">
        <f>$AA$12*((B649)-$U$5)/$U$6+$AA$13</f>
        <v/>
      </c>
      <c r="Q649" s="51">
        <f>1/(1+EXP(-P649))</f>
        <v/>
      </c>
      <c r="R649" s="52">
        <f>$AB$12*((B649)-$U$5)/$U$6+$AB$13</f>
        <v/>
      </c>
      <c r="S649" s="51">
        <f>1/(1+EXP(-R649))</f>
        <v/>
      </c>
      <c r="AI649" s="48">
        <f>'4_Seq_Features'!A647</f>
        <v/>
      </c>
      <c r="AJ649" s="55">
        <f>'4_Seq_Features'!G647</f>
        <v/>
      </c>
      <c r="AK649" s="55">
        <f>'4_Seq_Features'!H647</f>
        <v/>
      </c>
      <c r="AL649" s="48">
        <f>'4_Seq_Features'!E647</f>
        <v/>
      </c>
      <c r="AM649" s="52">
        <f>$BD$14*((AJ649)-$BD$5)/$BD$6+$BD$15*((AK649)-$BD$7)/$BD$8+$BD$16</f>
        <v/>
      </c>
      <c r="AN649" s="51">
        <f>1/(1+EXP(-AM649))</f>
        <v/>
      </c>
      <c r="AO649" s="52">
        <f>$BE$14*((AJ649)-$BD$5)/$BD$6+$BE$15*((AK649)-$BD$7)/$BD$8+$BE$16</f>
        <v/>
      </c>
      <c r="AP649" s="51">
        <f>1/(1+EXP(-AO649))</f>
        <v/>
      </c>
      <c r="AQ649" s="52">
        <f>$BF$14*((AJ649)-$BD$5)/$BD$6+$BF$15*((AK649)-$BD$7)/$BD$8+$BF$16</f>
        <v/>
      </c>
      <c r="AR649" s="51">
        <f>1/(1+EXP(-AQ649))</f>
        <v/>
      </c>
      <c r="AS649" s="52">
        <f>$BG$14*((AJ649)-$BD$5)/$BD$6+$BG$15*((AK649)-$BD$7)/$BD$8+$BG$16</f>
        <v/>
      </c>
      <c r="AT649" s="51">
        <f>1/(1+EXP(-AS649))</f>
        <v/>
      </c>
      <c r="AU649" s="52">
        <f>$BH$14*((AJ649)-$BD$5)/$BD$6+$BH$15*((AK649)-$BD$7)/$BD$8+$BH$16</f>
        <v/>
      </c>
      <c r="AV649" s="51">
        <f>1/(1+EXP(-AU649))</f>
        <v/>
      </c>
      <c r="AW649" s="52">
        <f>$BI$14*((AJ649)-$BD$5)/$BD$6+$BI$15*((AK649)-$BD$7)/$BD$8+$BI$16</f>
        <v/>
      </c>
      <c r="AX649" s="51">
        <f>1/(1+EXP(-AW649))</f>
        <v/>
      </c>
      <c r="AY649" s="52">
        <f>$BJ$14*((AJ649)-$BD$5)/$BD$6+$BJ$15*((AK649)-$BD$7)/$BD$8+$BJ$16</f>
        <v/>
      </c>
      <c r="AZ649" s="51">
        <f>1/(1+EXP(-AY649))</f>
        <v/>
      </c>
      <c r="BA649" s="52">
        <f>$BK$14*((AJ649)-$BD$5)/$BD$6+$BK$15*((AK649)-$BD$7)/$BD$8+$BK$16</f>
        <v/>
      </c>
      <c r="BB649" s="51">
        <f>1/(1+EXP(-BA649))</f>
        <v/>
      </c>
    </row>
    <row r="650" ht="15" customHeight="1" s="35">
      <c r="A650" s="48">
        <f>'4_Seq_Features'!A648</f>
        <v/>
      </c>
      <c r="B650" s="55">
        <f>'4_Seq_Features'!F648</f>
        <v/>
      </c>
      <c r="C650" s="48">
        <f>'4_Seq_Features'!E648</f>
        <v/>
      </c>
      <c r="D650" s="52">
        <f>$U$12*((B650)-$U$5)/$U$6+$U$13</f>
        <v/>
      </c>
      <c r="E650" s="51">
        <f>1/(1+EXP(-D650))</f>
        <v/>
      </c>
      <c r="F650" s="52">
        <f>$V$12*((B650)-$U$5)/$U$6+$V$13</f>
        <v/>
      </c>
      <c r="G650" s="51">
        <f>1/(1+EXP(-F650))</f>
        <v/>
      </c>
      <c r="H650" s="52">
        <f>$W$12*((B650)-$U$5)/$U$6+$W$13</f>
        <v/>
      </c>
      <c r="I650" s="51">
        <f>1/(1+EXP(-H650))</f>
        <v/>
      </c>
      <c r="J650" s="52">
        <f>$X$12*((B650)-$U$5)/$U$6+$X$13</f>
        <v/>
      </c>
      <c r="K650" s="51">
        <f>1/(1+EXP(-J650))</f>
        <v/>
      </c>
      <c r="L650" s="52">
        <f>$Y$12*((B650)-$U$5)/$U$6+$Y$13</f>
        <v/>
      </c>
      <c r="M650" s="51">
        <f>1/(1+EXP(-L650))</f>
        <v/>
      </c>
      <c r="N650" s="52">
        <f>$Z$12*((B650)-$U$5)/$U$6+$Z$13</f>
        <v/>
      </c>
      <c r="O650" s="51">
        <f>1/(1+EXP(-N650))</f>
        <v/>
      </c>
      <c r="P650" s="52">
        <f>$AA$12*((B650)-$U$5)/$U$6+$AA$13</f>
        <v/>
      </c>
      <c r="Q650" s="51">
        <f>1/(1+EXP(-P650))</f>
        <v/>
      </c>
      <c r="R650" s="52">
        <f>$AB$12*((B650)-$U$5)/$U$6+$AB$13</f>
        <v/>
      </c>
      <c r="S650" s="51">
        <f>1/(1+EXP(-R650))</f>
        <v/>
      </c>
      <c r="AI650" s="48">
        <f>'4_Seq_Features'!A648</f>
        <v/>
      </c>
      <c r="AJ650" s="55">
        <f>'4_Seq_Features'!G648</f>
        <v/>
      </c>
      <c r="AK650" s="55">
        <f>'4_Seq_Features'!H648</f>
        <v/>
      </c>
      <c r="AL650" s="48">
        <f>'4_Seq_Features'!E648</f>
        <v/>
      </c>
      <c r="AM650" s="52">
        <f>$BD$14*((AJ650)-$BD$5)/$BD$6+$BD$15*((AK650)-$BD$7)/$BD$8+$BD$16</f>
        <v/>
      </c>
      <c r="AN650" s="51">
        <f>1/(1+EXP(-AM650))</f>
        <v/>
      </c>
      <c r="AO650" s="52">
        <f>$BE$14*((AJ650)-$BD$5)/$BD$6+$BE$15*((AK650)-$BD$7)/$BD$8+$BE$16</f>
        <v/>
      </c>
      <c r="AP650" s="51">
        <f>1/(1+EXP(-AO650))</f>
        <v/>
      </c>
      <c r="AQ650" s="52">
        <f>$BF$14*((AJ650)-$BD$5)/$BD$6+$BF$15*((AK650)-$BD$7)/$BD$8+$BF$16</f>
        <v/>
      </c>
      <c r="AR650" s="51">
        <f>1/(1+EXP(-AQ650))</f>
        <v/>
      </c>
      <c r="AS650" s="52">
        <f>$BG$14*((AJ650)-$BD$5)/$BD$6+$BG$15*((AK650)-$BD$7)/$BD$8+$BG$16</f>
        <v/>
      </c>
      <c r="AT650" s="51">
        <f>1/(1+EXP(-AS650))</f>
        <v/>
      </c>
      <c r="AU650" s="52">
        <f>$BH$14*((AJ650)-$BD$5)/$BD$6+$BH$15*((AK650)-$BD$7)/$BD$8+$BH$16</f>
        <v/>
      </c>
      <c r="AV650" s="51">
        <f>1/(1+EXP(-AU650))</f>
        <v/>
      </c>
      <c r="AW650" s="52">
        <f>$BI$14*((AJ650)-$BD$5)/$BD$6+$BI$15*((AK650)-$BD$7)/$BD$8+$BI$16</f>
        <v/>
      </c>
      <c r="AX650" s="51">
        <f>1/(1+EXP(-AW650))</f>
        <v/>
      </c>
      <c r="AY650" s="52">
        <f>$BJ$14*((AJ650)-$BD$5)/$BD$6+$BJ$15*((AK650)-$BD$7)/$BD$8+$BJ$16</f>
        <v/>
      </c>
      <c r="AZ650" s="51">
        <f>1/(1+EXP(-AY650))</f>
        <v/>
      </c>
      <c r="BA650" s="52">
        <f>$BK$14*((AJ650)-$BD$5)/$BD$6+$BK$15*((AK650)-$BD$7)/$BD$8+$BK$16</f>
        <v/>
      </c>
      <c r="BB650" s="51">
        <f>1/(1+EXP(-BA650))</f>
        <v/>
      </c>
    </row>
    <row r="651" ht="15" customHeight="1" s="35">
      <c r="A651" s="48">
        <f>'4_Seq_Features'!A649</f>
        <v/>
      </c>
      <c r="B651" s="55">
        <f>'4_Seq_Features'!F649</f>
        <v/>
      </c>
      <c r="C651" s="48">
        <f>'4_Seq_Features'!E649</f>
        <v/>
      </c>
      <c r="D651" s="52">
        <f>$U$12*((B651)-$U$5)/$U$6+$U$13</f>
        <v/>
      </c>
      <c r="E651" s="51">
        <f>1/(1+EXP(-D651))</f>
        <v/>
      </c>
      <c r="F651" s="52">
        <f>$V$12*((B651)-$U$5)/$U$6+$V$13</f>
        <v/>
      </c>
      <c r="G651" s="51">
        <f>1/(1+EXP(-F651))</f>
        <v/>
      </c>
      <c r="H651" s="52">
        <f>$W$12*((B651)-$U$5)/$U$6+$W$13</f>
        <v/>
      </c>
      <c r="I651" s="51">
        <f>1/(1+EXP(-H651))</f>
        <v/>
      </c>
      <c r="J651" s="52">
        <f>$X$12*((B651)-$U$5)/$U$6+$X$13</f>
        <v/>
      </c>
      <c r="K651" s="51">
        <f>1/(1+EXP(-J651))</f>
        <v/>
      </c>
      <c r="L651" s="52">
        <f>$Y$12*((B651)-$U$5)/$U$6+$Y$13</f>
        <v/>
      </c>
      <c r="M651" s="51">
        <f>1/(1+EXP(-L651))</f>
        <v/>
      </c>
      <c r="N651" s="52">
        <f>$Z$12*((B651)-$U$5)/$U$6+$Z$13</f>
        <v/>
      </c>
      <c r="O651" s="51">
        <f>1/(1+EXP(-N651))</f>
        <v/>
      </c>
      <c r="P651" s="52">
        <f>$AA$12*((B651)-$U$5)/$U$6+$AA$13</f>
        <v/>
      </c>
      <c r="Q651" s="51">
        <f>1/(1+EXP(-P651))</f>
        <v/>
      </c>
      <c r="R651" s="52">
        <f>$AB$12*((B651)-$U$5)/$U$6+$AB$13</f>
        <v/>
      </c>
      <c r="S651" s="51">
        <f>1/(1+EXP(-R651))</f>
        <v/>
      </c>
      <c r="AI651" s="48">
        <f>'4_Seq_Features'!A649</f>
        <v/>
      </c>
      <c r="AJ651" s="55">
        <f>'4_Seq_Features'!G649</f>
        <v/>
      </c>
      <c r="AK651" s="55">
        <f>'4_Seq_Features'!H649</f>
        <v/>
      </c>
      <c r="AL651" s="48">
        <f>'4_Seq_Features'!E649</f>
        <v/>
      </c>
      <c r="AM651" s="52">
        <f>$BD$14*((AJ651)-$BD$5)/$BD$6+$BD$15*((AK651)-$BD$7)/$BD$8+$BD$16</f>
        <v/>
      </c>
      <c r="AN651" s="51">
        <f>1/(1+EXP(-AM651))</f>
        <v/>
      </c>
      <c r="AO651" s="52">
        <f>$BE$14*((AJ651)-$BD$5)/$BD$6+$BE$15*((AK651)-$BD$7)/$BD$8+$BE$16</f>
        <v/>
      </c>
      <c r="AP651" s="51">
        <f>1/(1+EXP(-AO651))</f>
        <v/>
      </c>
      <c r="AQ651" s="52">
        <f>$BF$14*((AJ651)-$BD$5)/$BD$6+$BF$15*((AK651)-$BD$7)/$BD$8+$BF$16</f>
        <v/>
      </c>
      <c r="AR651" s="51">
        <f>1/(1+EXP(-AQ651))</f>
        <v/>
      </c>
      <c r="AS651" s="52">
        <f>$BG$14*((AJ651)-$BD$5)/$BD$6+$BG$15*((AK651)-$BD$7)/$BD$8+$BG$16</f>
        <v/>
      </c>
      <c r="AT651" s="51">
        <f>1/(1+EXP(-AS651))</f>
        <v/>
      </c>
      <c r="AU651" s="52">
        <f>$BH$14*((AJ651)-$BD$5)/$BD$6+$BH$15*((AK651)-$BD$7)/$BD$8+$BH$16</f>
        <v/>
      </c>
      <c r="AV651" s="51">
        <f>1/(1+EXP(-AU651))</f>
        <v/>
      </c>
      <c r="AW651" s="52">
        <f>$BI$14*((AJ651)-$BD$5)/$BD$6+$BI$15*((AK651)-$BD$7)/$BD$8+$BI$16</f>
        <v/>
      </c>
      <c r="AX651" s="51">
        <f>1/(1+EXP(-AW651))</f>
        <v/>
      </c>
      <c r="AY651" s="52">
        <f>$BJ$14*((AJ651)-$BD$5)/$BD$6+$BJ$15*((AK651)-$BD$7)/$BD$8+$BJ$16</f>
        <v/>
      </c>
      <c r="AZ651" s="51">
        <f>1/(1+EXP(-AY651))</f>
        <v/>
      </c>
      <c r="BA651" s="52">
        <f>$BK$14*((AJ651)-$BD$5)/$BD$6+$BK$15*((AK651)-$BD$7)/$BD$8+$BK$16</f>
        <v/>
      </c>
      <c r="BB651" s="51">
        <f>1/(1+EXP(-BA651))</f>
        <v/>
      </c>
    </row>
    <row r="652" ht="15" customHeight="1" s="35">
      <c r="A652" s="48">
        <f>'4_Seq_Features'!A650</f>
        <v/>
      </c>
      <c r="B652" s="55">
        <f>'4_Seq_Features'!F650</f>
        <v/>
      </c>
      <c r="C652" s="48">
        <f>'4_Seq_Features'!E650</f>
        <v/>
      </c>
      <c r="D652" s="52">
        <f>$U$12*((B652)-$U$5)/$U$6+$U$13</f>
        <v/>
      </c>
      <c r="E652" s="51">
        <f>1/(1+EXP(-D652))</f>
        <v/>
      </c>
      <c r="F652" s="52">
        <f>$V$12*((B652)-$U$5)/$U$6+$V$13</f>
        <v/>
      </c>
      <c r="G652" s="51">
        <f>1/(1+EXP(-F652))</f>
        <v/>
      </c>
      <c r="H652" s="52">
        <f>$W$12*((B652)-$U$5)/$U$6+$W$13</f>
        <v/>
      </c>
      <c r="I652" s="51">
        <f>1/(1+EXP(-H652))</f>
        <v/>
      </c>
      <c r="J652" s="52">
        <f>$X$12*((B652)-$U$5)/$U$6+$X$13</f>
        <v/>
      </c>
      <c r="K652" s="51">
        <f>1/(1+EXP(-J652))</f>
        <v/>
      </c>
      <c r="L652" s="52">
        <f>$Y$12*((B652)-$U$5)/$U$6+$Y$13</f>
        <v/>
      </c>
      <c r="M652" s="51">
        <f>1/(1+EXP(-L652))</f>
        <v/>
      </c>
      <c r="N652" s="52">
        <f>$Z$12*((B652)-$U$5)/$U$6+$Z$13</f>
        <v/>
      </c>
      <c r="O652" s="51">
        <f>1/(1+EXP(-N652))</f>
        <v/>
      </c>
      <c r="P652" s="52">
        <f>$AA$12*((B652)-$U$5)/$U$6+$AA$13</f>
        <v/>
      </c>
      <c r="Q652" s="51">
        <f>1/(1+EXP(-P652))</f>
        <v/>
      </c>
      <c r="R652" s="52">
        <f>$AB$12*((B652)-$U$5)/$U$6+$AB$13</f>
        <v/>
      </c>
      <c r="S652" s="51">
        <f>1/(1+EXP(-R652))</f>
        <v/>
      </c>
      <c r="AI652" s="48">
        <f>'4_Seq_Features'!A650</f>
        <v/>
      </c>
      <c r="AJ652" s="55">
        <f>'4_Seq_Features'!G650</f>
        <v/>
      </c>
      <c r="AK652" s="55">
        <f>'4_Seq_Features'!H650</f>
        <v/>
      </c>
      <c r="AL652" s="48">
        <f>'4_Seq_Features'!E650</f>
        <v/>
      </c>
      <c r="AM652" s="52">
        <f>$BD$14*((AJ652)-$BD$5)/$BD$6+$BD$15*((AK652)-$BD$7)/$BD$8+$BD$16</f>
        <v/>
      </c>
      <c r="AN652" s="51">
        <f>1/(1+EXP(-AM652))</f>
        <v/>
      </c>
      <c r="AO652" s="52">
        <f>$BE$14*((AJ652)-$BD$5)/$BD$6+$BE$15*((AK652)-$BD$7)/$BD$8+$BE$16</f>
        <v/>
      </c>
      <c r="AP652" s="51">
        <f>1/(1+EXP(-AO652))</f>
        <v/>
      </c>
      <c r="AQ652" s="52">
        <f>$BF$14*((AJ652)-$BD$5)/$BD$6+$BF$15*((AK652)-$BD$7)/$BD$8+$BF$16</f>
        <v/>
      </c>
      <c r="AR652" s="51">
        <f>1/(1+EXP(-AQ652))</f>
        <v/>
      </c>
      <c r="AS652" s="52">
        <f>$BG$14*((AJ652)-$BD$5)/$BD$6+$BG$15*((AK652)-$BD$7)/$BD$8+$BG$16</f>
        <v/>
      </c>
      <c r="AT652" s="51">
        <f>1/(1+EXP(-AS652))</f>
        <v/>
      </c>
      <c r="AU652" s="52">
        <f>$BH$14*((AJ652)-$BD$5)/$BD$6+$BH$15*((AK652)-$BD$7)/$BD$8+$BH$16</f>
        <v/>
      </c>
      <c r="AV652" s="51">
        <f>1/(1+EXP(-AU652))</f>
        <v/>
      </c>
      <c r="AW652" s="52">
        <f>$BI$14*((AJ652)-$BD$5)/$BD$6+$BI$15*((AK652)-$BD$7)/$BD$8+$BI$16</f>
        <v/>
      </c>
      <c r="AX652" s="51">
        <f>1/(1+EXP(-AW652))</f>
        <v/>
      </c>
      <c r="AY652" s="52">
        <f>$BJ$14*((AJ652)-$BD$5)/$BD$6+$BJ$15*((AK652)-$BD$7)/$BD$8+$BJ$16</f>
        <v/>
      </c>
      <c r="AZ652" s="51">
        <f>1/(1+EXP(-AY652))</f>
        <v/>
      </c>
      <c r="BA652" s="52">
        <f>$BK$14*((AJ652)-$BD$5)/$BD$6+$BK$15*((AK652)-$BD$7)/$BD$8+$BK$16</f>
        <v/>
      </c>
      <c r="BB652" s="51">
        <f>1/(1+EXP(-BA652))</f>
        <v/>
      </c>
    </row>
    <row r="653" ht="15" customHeight="1" s="35">
      <c r="A653" s="48">
        <f>'4_Seq_Features'!A651</f>
        <v/>
      </c>
      <c r="B653" s="55">
        <f>'4_Seq_Features'!F651</f>
        <v/>
      </c>
      <c r="C653" s="48">
        <f>'4_Seq_Features'!E651</f>
        <v/>
      </c>
      <c r="D653" s="52">
        <f>$U$12*((B653)-$U$5)/$U$6+$U$13</f>
        <v/>
      </c>
      <c r="E653" s="51">
        <f>1/(1+EXP(-D653))</f>
        <v/>
      </c>
      <c r="F653" s="52">
        <f>$V$12*((B653)-$U$5)/$U$6+$V$13</f>
        <v/>
      </c>
      <c r="G653" s="51">
        <f>1/(1+EXP(-F653))</f>
        <v/>
      </c>
      <c r="H653" s="52">
        <f>$W$12*((B653)-$U$5)/$U$6+$W$13</f>
        <v/>
      </c>
      <c r="I653" s="51">
        <f>1/(1+EXP(-H653))</f>
        <v/>
      </c>
      <c r="J653" s="52">
        <f>$X$12*((B653)-$U$5)/$U$6+$X$13</f>
        <v/>
      </c>
      <c r="K653" s="51">
        <f>1/(1+EXP(-J653))</f>
        <v/>
      </c>
      <c r="L653" s="52">
        <f>$Y$12*((B653)-$U$5)/$U$6+$Y$13</f>
        <v/>
      </c>
      <c r="M653" s="51">
        <f>1/(1+EXP(-L653))</f>
        <v/>
      </c>
      <c r="N653" s="52">
        <f>$Z$12*((B653)-$U$5)/$U$6+$Z$13</f>
        <v/>
      </c>
      <c r="O653" s="51">
        <f>1/(1+EXP(-N653))</f>
        <v/>
      </c>
      <c r="P653" s="52">
        <f>$AA$12*((B653)-$U$5)/$U$6+$AA$13</f>
        <v/>
      </c>
      <c r="Q653" s="51">
        <f>1/(1+EXP(-P653))</f>
        <v/>
      </c>
      <c r="R653" s="52">
        <f>$AB$12*((B653)-$U$5)/$U$6+$AB$13</f>
        <v/>
      </c>
      <c r="S653" s="51">
        <f>1/(1+EXP(-R653))</f>
        <v/>
      </c>
      <c r="AI653" s="48">
        <f>'4_Seq_Features'!A651</f>
        <v/>
      </c>
      <c r="AJ653" s="55">
        <f>'4_Seq_Features'!G651</f>
        <v/>
      </c>
      <c r="AK653" s="55">
        <f>'4_Seq_Features'!H651</f>
        <v/>
      </c>
      <c r="AL653" s="48">
        <f>'4_Seq_Features'!E651</f>
        <v/>
      </c>
      <c r="AM653" s="52">
        <f>$BD$14*((AJ653)-$BD$5)/$BD$6+$BD$15*((AK653)-$BD$7)/$BD$8+$BD$16</f>
        <v/>
      </c>
      <c r="AN653" s="51">
        <f>1/(1+EXP(-AM653))</f>
        <v/>
      </c>
      <c r="AO653" s="52">
        <f>$BE$14*((AJ653)-$BD$5)/$BD$6+$BE$15*((AK653)-$BD$7)/$BD$8+$BE$16</f>
        <v/>
      </c>
      <c r="AP653" s="51">
        <f>1/(1+EXP(-AO653))</f>
        <v/>
      </c>
      <c r="AQ653" s="52">
        <f>$BF$14*((AJ653)-$BD$5)/$BD$6+$BF$15*((AK653)-$BD$7)/$BD$8+$BF$16</f>
        <v/>
      </c>
      <c r="AR653" s="51">
        <f>1/(1+EXP(-AQ653))</f>
        <v/>
      </c>
      <c r="AS653" s="52">
        <f>$BG$14*((AJ653)-$BD$5)/$BD$6+$BG$15*((AK653)-$BD$7)/$BD$8+$BG$16</f>
        <v/>
      </c>
      <c r="AT653" s="51">
        <f>1/(1+EXP(-AS653))</f>
        <v/>
      </c>
      <c r="AU653" s="52">
        <f>$BH$14*((AJ653)-$BD$5)/$BD$6+$BH$15*((AK653)-$BD$7)/$BD$8+$BH$16</f>
        <v/>
      </c>
      <c r="AV653" s="51">
        <f>1/(1+EXP(-AU653))</f>
        <v/>
      </c>
      <c r="AW653" s="52">
        <f>$BI$14*((AJ653)-$BD$5)/$BD$6+$BI$15*((AK653)-$BD$7)/$BD$8+$BI$16</f>
        <v/>
      </c>
      <c r="AX653" s="51">
        <f>1/(1+EXP(-AW653))</f>
        <v/>
      </c>
      <c r="AY653" s="52">
        <f>$BJ$14*((AJ653)-$BD$5)/$BD$6+$BJ$15*((AK653)-$BD$7)/$BD$8+$BJ$16</f>
        <v/>
      </c>
      <c r="AZ653" s="51">
        <f>1/(1+EXP(-AY653))</f>
        <v/>
      </c>
      <c r="BA653" s="52">
        <f>$BK$14*((AJ653)-$BD$5)/$BD$6+$BK$15*((AK653)-$BD$7)/$BD$8+$BK$16</f>
        <v/>
      </c>
      <c r="BB653" s="51">
        <f>1/(1+EXP(-BA653))</f>
        <v/>
      </c>
    </row>
    <row r="654" ht="15" customHeight="1" s="35">
      <c r="A654" s="48">
        <f>'4_Seq_Features'!A652</f>
        <v/>
      </c>
      <c r="B654" s="55">
        <f>'4_Seq_Features'!F652</f>
        <v/>
      </c>
      <c r="C654" s="48">
        <f>'4_Seq_Features'!E652</f>
        <v/>
      </c>
      <c r="D654" s="52">
        <f>$U$12*((B654)-$U$5)/$U$6+$U$13</f>
        <v/>
      </c>
      <c r="E654" s="51">
        <f>1/(1+EXP(-D654))</f>
        <v/>
      </c>
      <c r="F654" s="52">
        <f>$V$12*((B654)-$U$5)/$U$6+$V$13</f>
        <v/>
      </c>
      <c r="G654" s="51">
        <f>1/(1+EXP(-F654))</f>
        <v/>
      </c>
      <c r="H654" s="52">
        <f>$W$12*((B654)-$U$5)/$U$6+$W$13</f>
        <v/>
      </c>
      <c r="I654" s="51">
        <f>1/(1+EXP(-H654))</f>
        <v/>
      </c>
      <c r="J654" s="52">
        <f>$X$12*((B654)-$U$5)/$U$6+$X$13</f>
        <v/>
      </c>
      <c r="K654" s="51">
        <f>1/(1+EXP(-J654))</f>
        <v/>
      </c>
      <c r="L654" s="52">
        <f>$Y$12*((B654)-$U$5)/$U$6+$Y$13</f>
        <v/>
      </c>
      <c r="M654" s="51">
        <f>1/(1+EXP(-L654))</f>
        <v/>
      </c>
      <c r="N654" s="52">
        <f>$Z$12*((B654)-$U$5)/$U$6+$Z$13</f>
        <v/>
      </c>
      <c r="O654" s="51">
        <f>1/(1+EXP(-N654))</f>
        <v/>
      </c>
      <c r="P654" s="52">
        <f>$AA$12*((B654)-$U$5)/$U$6+$AA$13</f>
        <v/>
      </c>
      <c r="Q654" s="51">
        <f>1/(1+EXP(-P654))</f>
        <v/>
      </c>
      <c r="R654" s="52">
        <f>$AB$12*((B654)-$U$5)/$U$6+$AB$13</f>
        <v/>
      </c>
      <c r="S654" s="51">
        <f>1/(1+EXP(-R654))</f>
        <v/>
      </c>
      <c r="AI654" s="48">
        <f>'4_Seq_Features'!A652</f>
        <v/>
      </c>
      <c r="AJ654" s="55">
        <f>'4_Seq_Features'!G652</f>
        <v/>
      </c>
      <c r="AK654" s="55">
        <f>'4_Seq_Features'!H652</f>
        <v/>
      </c>
      <c r="AL654" s="48">
        <f>'4_Seq_Features'!E652</f>
        <v/>
      </c>
      <c r="AM654" s="52">
        <f>$BD$14*((AJ654)-$BD$5)/$BD$6+$BD$15*((AK654)-$BD$7)/$BD$8+$BD$16</f>
        <v/>
      </c>
      <c r="AN654" s="51">
        <f>1/(1+EXP(-AM654))</f>
        <v/>
      </c>
      <c r="AO654" s="52">
        <f>$BE$14*((AJ654)-$BD$5)/$BD$6+$BE$15*((AK654)-$BD$7)/$BD$8+$BE$16</f>
        <v/>
      </c>
      <c r="AP654" s="51">
        <f>1/(1+EXP(-AO654))</f>
        <v/>
      </c>
      <c r="AQ654" s="52">
        <f>$BF$14*((AJ654)-$BD$5)/$BD$6+$BF$15*((AK654)-$BD$7)/$BD$8+$BF$16</f>
        <v/>
      </c>
      <c r="AR654" s="51">
        <f>1/(1+EXP(-AQ654))</f>
        <v/>
      </c>
      <c r="AS654" s="52">
        <f>$BG$14*((AJ654)-$BD$5)/$BD$6+$BG$15*((AK654)-$BD$7)/$BD$8+$BG$16</f>
        <v/>
      </c>
      <c r="AT654" s="51">
        <f>1/(1+EXP(-AS654))</f>
        <v/>
      </c>
      <c r="AU654" s="52">
        <f>$BH$14*((AJ654)-$BD$5)/$BD$6+$BH$15*((AK654)-$BD$7)/$BD$8+$BH$16</f>
        <v/>
      </c>
      <c r="AV654" s="51">
        <f>1/(1+EXP(-AU654))</f>
        <v/>
      </c>
      <c r="AW654" s="52">
        <f>$BI$14*((AJ654)-$BD$5)/$BD$6+$BI$15*((AK654)-$BD$7)/$BD$8+$BI$16</f>
        <v/>
      </c>
      <c r="AX654" s="51">
        <f>1/(1+EXP(-AW654))</f>
        <v/>
      </c>
      <c r="AY654" s="52">
        <f>$BJ$14*((AJ654)-$BD$5)/$BD$6+$BJ$15*((AK654)-$BD$7)/$BD$8+$BJ$16</f>
        <v/>
      </c>
      <c r="AZ654" s="51">
        <f>1/(1+EXP(-AY654))</f>
        <v/>
      </c>
      <c r="BA654" s="52">
        <f>$BK$14*((AJ654)-$BD$5)/$BD$6+$BK$15*((AK654)-$BD$7)/$BD$8+$BK$16</f>
        <v/>
      </c>
      <c r="BB654" s="51">
        <f>1/(1+EXP(-BA654))</f>
        <v/>
      </c>
    </row>
    <row r="655" ht="15" customHeight="1" s="35">
      <c r="A655" s="48">
        <f>'4_Seq_Features'!A653</f>
        <v/>
      </c>
      <c r="B655" s="55">
        <f>'4_Seq_Features'!F653</f>
        <v/>
      </c>
      <c r="C655" s="48">
        <f>'4_Seq_Features'!E653</f>
        <v/>
      </c>
      <c r="D655" s="52">
        <f>$U$12*((B655)-$U$5)/$U$6+$U$13</f>
        <v/>
      </c>
      <c r="E655" s="51">
        <f>1/(1+EXP(-D655))</f>
        <v/>
      </c>
      <c r="F655" s="52">
        <f>$V$12*((B655)-$U$5)/$U$6+$V$13</f>
        <v/>
      </c>
      <c r="G655" s="51">
        <f>1/(1+EXP(-F655))</f>
        <v/>
      </c>
      <c r="H655" s="52">
        <f>$W$12*((B655)-$U$5)/$U$6+$W$13</f>
        <v/>
      </c>
      <c r="I655" s="51">
        <f>1/(1+EXP(-H655))</f>
        <v/>
      </c>
      <c r="J655" s="52">
        <f>$X$12*((B655)-$U$5)/$U$6+$X$13</f>
        <v/>
      </c>
      <c r="K655" s="51">
        <f>1/(1+EXP(-J655))</f>
        <v/>
      </c>
      <c r="L655" s="52">
        <f>$Y$12*((B655)-$U$5)/$U$6+$Y$13</f>
        <v/>
      </c>
      <c r="M655" s="51">
        <f>1/(1+EXP(-L655))</f>
        <v/>
      </c>
      <c r="N655" s="52">
        <f>$Z$12*((B655)-$U$5)/$U$6+$Z$13</f>
        <v/>
      </c>
      <c r="O655" s="51">
        <f>1/(1+EXP(-N655))</f>
        <v/>
      </c>
      <c r="P655" s="52">
        <f>$AA$12*((B655)-$U$5)/$U$6+$AA$13</f>
        <v/>
      </c>
      <c r="Q655" s="51">
        <f>1/(1+EXP(-P655))</f>
        <v/>
      </c>
      <c r="R655" s="52">
        <f>$AB$12*((B655)-$U$5)/$U$6+$AB$13</f>
        <v/>
      </c>
      <c r="S655" s="51">
        <f>1/(1+EXP(-R655))</f>
        <v/>
      </c>
      <c r="AI655" s="48">
        <f>'4_Seq_Features'!A653</f>
        <v/>
      </c>
      <c r="AJ655" s="55">
        <f>'4_Seq_Features'!G653</f>
        <v/>
      </c>
      <c r="AK655" s="55">
        <f>'4_Seq_Features'!H653</f>
        <v/>
      </c>
      <c r="AL655" s="48">
        <f>'4_Seq_Features'!E653</f>
        <v/>
      </c>
      <c r="AM655" s="52">
        <f>$BD$14*((AJ655)-$BD$5)/$BD$6+$BD$15*((AK655)-$BD$7)/$BD$8+$BD$16</f>
        <v/>
      </c>
      <c r="AN655" s="51">
        <f>1/(1+EXP(-AM655))</f>
        <v/>
      </c>
      <c r="AO655" s="52">
        <f>$BE$14*((AJ655)-$BD$5)/$BD$6+$BE$15*((AK655)-$BD$7)/$BD$8+$BE$16</f>
        <v/>
      </c>
      <c r="AP655" s="51">
        <f>1/(1+EXP(-AO655))</f>
        <v/>
      </c>
      <c r="AQ655" s="52">
        <f>$BF$14*((AJ655)-$BD$5)/$BD$6+$BF$15*((AK655)-$BD$7)/$BD$8+$BF$16</f>
        <v/>
      </c>
      <c r="AR655" s="51">
        <f>1/(1+EXP(-AQ655))</f>
        <v/>
      </c>
      <c r="AS655" s="52">
        <f>$BG$14*((AJ655)-$BD$5)/$BD$6+$BG$15*((AK655)-$BD$7)/$BD$8+$BG$16</f>
        <v/>
      </c>
      <c r="AT655" s="51">
        <f>1/(1+EXP(-AS655))</f>
        <v/>
      </c>
      <c r="AU655" s="52">
        <f>$BH$14*((AJ655)-$BD$5)/$BD$6+$BH$15*((AK655)-$BD$7)/$BD$8+$BH$16</f>
        <v/>
      </c>
      <c r="AV655" s="51">
        <f>1/(1+EXP(-AU655))</f>
        <v/>
      </c>
      <c r="AW655" s="52">
        <f>$BI$14*((AJ655)-$BD$5)/$BD$6+$BI$15*((AK655)-$BD$7)/$BD$8+$BI$16</f>
        <v/>
      </c>
      <c r="AX655" s="51">
        <f>1/(1+EXP(-AW655))</f>
        <v/>
      </c>
      <c r="AY655" s="52">
        <f>$BJ$14*((AJ655)-$BD$5)/$BD$6+$BJ$15*((AK655)-$BD$7)/$BD$8+$BJ$16</f>
        <v/>
      </c>
      <c r="AZ655" s="51">
        <f>1/(1+EXP(-AY655))</f>
        <v/>
      </c>
      <c r="BA655" s="52">
        <f>$BK$14*((AJ655)-$BD$5)/$BD$6+$BK$15*((AK655)-$BD$7)/$BD$8+$BK$16</f>
        <v/>
      </c>
      <c r="BB655" s="51">
        <f>1/(1+EXP(-BA655))</f>
        <v/>
      </c>
    </row>
    <row r="656" ht="15" customHeight="1" s="35">
      <c r="A656" s="48">
        <f>'4_Seq_Features'!A654</f>
        <v/>
      </c>
      <c r="B656" s="55">
        <f>'4_Seq_Features'!F654</f>
        <v/>
      </c>
      <c r="C656" s="48">
        <f>'4_Seq_Features'!E654</f>
        <v/>
      </c>
      <c r="D656" s="52">
        <f>$U$12*((B656)-$U$5)/$U$6+$U$13</f>
        <v/>
      </c>
      <c r="E656" s="51">
        <f>1/(1+EXP(-D656))</f>
        <v/>
      </c>
      <c r="F656" s="52">
        <f>$V$12*((B656)-$U$5)/$U$6+$V$13</f>
        <v/>
      </c>
      <c r="G656" s="51">
        <f>1/(1+EXP(-F656))</f>
        <v/>
      </c>
      <c r="H656" s="52">
        <f>$W$12*((B656)-$U$5)/$U$6+$W$13</f>
        <v/>
      </c>
      <c r="I656" s="51">
        <f>1/(1+EXP(-H656))</f>
        <v/>
      </c>
      <c r="J656" s="52">
        <f>$X$12*((B656)-$U$5)/$U$6+$X$13</f>
        <v/>
      </c>
      <c r="K656" s="51">
        <f>1/(1+EXP(-J656))</f>
        <v/>
      </c>
      <c r="L656" s="52">
        <f>$Y$12*((B656)-$U$5)/$U$6+$Y$13</f>
        <v/>
      </c>
      <c r="M656" s="51">
        <f>1/(1+EXP(-L656))</f>
        <v/>
      </c>
      <c r="N656" s="52">
        <f>$Z$12*((B656)-$U$5)/$U$6+$Z$13</f>
        <v/>
      </c>
      <c r="O656" s="51">
        <f>1/(1+EXP(-N656))</f>
        <v/>
      </c>
      <c r="P656" s="52">
        <f>$AA$12*((B656)-$U$5)/$U$6+$AA$13</f>
        <v/>
      </c>
      <c r="Q656" s="51">
        <f>1/(1+EXP(-P656))</f>
        <v/>
      </c>
      <c r="R656" s="52">
        <f>$AB$12*((B656)-$U$5)/$U$6+$AB$13</f>
        <v/>
      </c>
      <c r="S656" s="51">
        <f>1/(1+EXP(-R656))</f>
        <v/>
      </c>
      <c r="AI656" s="48">
        <f>'4_Seq_Features'!A654</f>
        <v/>
      </c>
      <c r="AJ656" s="55">
        <f>'4_Seq_Features'!G654</f>
        <v/>
      </c>
      <c r="AK656" s="55">
        <f>'4_Seq_Features'!H654</f>
        <v/>
      </c>
      <c r="AL656" s="48">
        <f>'4_Seq_Features'!E654</f>
        <v/>
      </c>
      <c r="AM656" s="52">
        <f>$BD$14*((AJ656)-$BD$5)/$BD$6+$BD$15*((AK656)-$BD$7)/$BD$8+$BD$16</f>
        <v/>
      </c>
      <c r="AN656" s="51">
        <f>1/(1+EXP(-AM656))</f>
        <v/>
      </c>
      <c r="AO656" s="52">
        <f>$BE$14*((AJ656)-$BD$5)/$BD$6+$BE$15*((AK656)-$BD$7)/$BD$8+$BE$16</f>
        <v/>
      </c>
      <c r="AP656" s="51">
        <f>1/(1+EXP(-AO656))</f>
        <v/>
      </c>
      <c r="AQ656" s="52">
        <f>$BF$14*((AJ656)-$BD$5)/$BD$6+$BF$15*((AK656)-$BD$7)/$BD$8+$BF$16</f>
        <v/>
      </c>
      <c r="AR656" s="51">
        <f>1/(1+EXP(-AQ656))</f>
        <v/>
      </c>
      <c r="AS656" s="52">
        <f>$BG$14*((AJ656)-$BD$5)/$BD$6+$BG$15*((AK656)-$BD$7)/$BD$8+$BG$16</f>
        <v/>
      </c>
      <c r="AT656" s="51">
        <f>1/(1+EXP(-AS656))</f>
        <v/>
      </c>
      <c r="AU656" s="52">
        <f>$BH$14*((AJ656)-$BD$5)/$BD$6+$BH$15*((AK656)-$BD$7)/$BD$8+$BH$16</f>
        <v/>
      </c>
      <c r="AV656" s="51">
        <f>1/(1+EXP(-AU656))</f>
        <v/>
      </c>
      <c r="AW656" s="52">
        <f>$BI$14*((AJ656)-$BD$5)/$BD$6+$BI$15*((AK656)-$BD$7)/$BD$8+$BI$16</f>
        <v/>
      </c>
      <c r="AX656" s="51">
        <f>1/(1+EXP(-AW656))</f>
        <v/>
      </c>
      <c r="AY656" s="52">
        <f>$BJ$14*((AJ656)-$BD$5)/$BD$6+$BJ$15*((AK656)-$BD$7)/$BD$8+$BJ$16</f>
        <v/>
      </c>
      <c r="AZ656" s="51">
        <f>1/(1+EXP(-AY656))</f>
        <v/>
      </c>
      <c r="BA656" s="52">
        <f>$BK$14*((AJ656)-$BD$5)/$BD$6+$BK$15*((AK656)-$BD$7)/$BD$8+$BK$16</f>
        <v/>
      </c>
      <c r="BB656" s="51">
        <f>1/(1+EXP(-BA656))</f>
        <v/>
      </c>
    </row>
    <row r="657" ht="15" customHeight="1" s="35">
      <c r="A657" s="48">
        <f>'4_Seq_Features'!A655</f>
        <v/>
      </c>
      <c r="B657" s="55">
        <f>'4_Seq_Features'!F655</f>
        <v/>
      </c>
      <c r="C657" s="48">
        <f>'4_Seq_Features'!E655</f>
        <v/>
      </c>
      <c r="D657" s="52">
        <f>$U$12*((B657)-$U$5)/$U$6+$U$13</f>
        <v/>
      </c>
      <c r="E657" s="51">
        <f>1/(1+EXP(-D657))</f>
        <v/>
      </c>
      <c r="F657" s="52">
        <f>$V$12*((B657)-$U$5)/$U$6+$V$13</f>
        <v/>
      </c>
      <c r="G657" s="51">
        <f>1/(1+EXP(-F657))</f>
        <v/>
      </c>
      <c r="H657" s="52">
        <f>$W$12*((B657)-$U$5)/$U$6+$W$13</f>
        <v/>
      </c>
      <c r="I657" s="51">
        <f>1/(1+EXP(-H657))</f>
        <v/>
      </c>
      <c r="J657" s="52">
        <f>$X$12*((B657)-$U$5)/$U$6+$X$13</f>
        <v/>
      </c>
      <c r="K657" s="51">
        <f>1/(1+EXP(-J657))</f>
        <v/>
      </c>
      <c r="L657" s="52">
        <f>$Y$12*((B657)-$U$5)/$U$6+$Y$13</f>
        <v/>
      </c>
      <c r="M657" s="51">
        <f>1/(1+EXP(-L657))</f>
        <v/>
      </c>
      <c r="N657" s="52">
        <f>$Z$12*((B657)-$U$5)/$U$6+$Z$13</f>
        <v/>
      </c>
      <c r="O657" s="51">
        <f>1/(1+EXP(-N657))</f>
        <v/>
      </c>
      <c r="P657" s="52">
        <f>$AA$12*((B657)-$U$5)/$U$6+$AA$13</f>
        <v/>
      </c>
      <c r="Q657" s="51">
        <f>1/(1+EXP(-P657))</f>
        <v/>
      </c>
      <c r="R657" s="52">
        <f>$AB$12*((B657)-$U$5)/$U$6+$AB$13</f>
        <v/>
      </c>
      <c r="S657" s="51">
        <f>1/(1+EXP(-R657))</f>
        <v/>
      </c>
      <c r="AI657" s="48">
        <f>'4_Seq_Features'!A655</f>
        <v/>
      </c>
      <c r="AJ657" s="55">
        <f>'4_Seq_Features'!G655</f>
        <v/>
      </c>
      <c r="AK657" s="55">
        <f>'4_Seq_Features'!H655</f>
        <v/>
      </c>
      <c r="AL657" s="48">
        <f>'4_Seq_Features'!E655</f>
        <v/>
      </c>
      <c r="AM657" s="52">
        <f>$BD$14*((AJ657)-$BD$5)/$BD$6+$BD$15*((AK657)-$BD$7)/$BD$8+$BD$16</f>
        <v/>
      </c>
      <c r="AN657" s="51">
        <f>1/(1+EXP(-AM657))</f>
        <v/>
      </c>
      <c r="AO657" s="52">
        <f>$BE$14*((AJ657)-$BD$5)/$BD$6+$BE$15*((AK657)-$BD$7)/$BD$8+$BE$16</f>
        <v/>
      </c>
      <c r="AP657" s="51">
        <f>1/(1+EXP(-AO657))</f>
        <v/>
      </c>
      <c r="AQ657" s="52">
        <f>$BF$14*((AJ657)-$BD$5)/$BD$6+$BF$15*((AK657)-$BD$7)/$BD$8+$BF$16</f>
        <v/>
      </c>
      <c r="AR657" s="51">
        <f>1/(1+EXP(-AQ657))</f>
        <v/>
      </c>
      <c r="AS657" s="52">
        <f>$BG$14*((AJ657)-$BD$5)/$BD$6+$BG$15*((AK657)-$BD$7)/$BD$8+$BG$16</f>
        <v/>
      </c>
      <c r="AT657" s="51">
        <f>1/(1+EXP(-AS657))</f>
        <v/>
      </c>
      <c r="AU657" s="52">
        <f>$BH$14*((AJ657)-$BD$5)/$BD$6+$BH$15*((AK657)-$BD$7)/$BD$8+$BH$16</f>
        <v/>
      </c>
      <c r="AV657" s="51">
        <f>1/(1+EXP(-AU657))</f>
        <v/>
      </c>
      <c r="AW657" s="52">
        <f>$BI$14*((AJ657)-$BD$5)/$BD$6+$BI$15*((AK657)-$BD$7)/$BD$8+$BI$16</f>
        <v/>
      </c>
      <c r="AX657" s="51">
        <f>1/(1+EXP(-AW657))</f>
        <v/>
      </c>
      <c r="AY657" s="52">
        <f>$BJ$14*((AJ657)-$BD$5)/$BD$6+$BJ$15*((AK657)-$BD$7)/$BD$8+$BJ$16</f>
        <v/>
      </c>
      <c r="AZ657" s="51">
        <f>1/(1+EXP(-AY657))</f>
        <v/>
      </c>
      <c r="BA657" s="52">
        <f>$BK$14*((AJ657)-$BD$5)/$BD$6+$BK$15*((AK657)-$BD$7)/$BD$8+$BK$16</f>
        <v/>
      </c>
      <c r="BB657" s="51">
        <f>1/(1+EXP(-BA657))</f>
        <v/>
      </c>
    </row>
    <row r="658" ht="15" customHeight="1" s="35">
      <c r="A658" s="48">
        <f>'4_Seq_Features'!A656</f>
        <v/>
      </c>
      <c r="B658" s="55">
        <f>'4_Seq_Features'!F656</f>
        <v/>
      </c>
      <c r="C658" s="48">
        <f>'4_Seq_Features'!E656</f>
        <v/>
      </c>
      <c r="D658" s="52">
        <f>$U$12*((B658)-$U$5)/$U$6+$U$13</f>
        <v/>
      </c>
      <c r="E658" s="51">
        <f>1/(1+EXP(-D658))</f>
        <v/>
      </c>
      <c r="F658" s="52">
        <f>$V$12*((B658)-$U$5)/$U$6+$V$13</f>
        <v/>
      </c>
      <c r="G658" s="51">
        <f>1/(1+EXP(-F658))</f>
        <v/>
      </c>
      <c r="H658" s="52">
        <f>$W$12*((B658)-$U$5)/$U$6+$W$13</f>
        <v/>
      </c>
      <c r="I658" s="51">
        <f>1/(1+EXP(-H658))</f>
        <v/>
      </c>
      <c r="J658" s="52">
        <f>$X$12*((B658)-$U$5)/$U$6+$X$13</f>
        <v/>
      </c>
      <c r="K658" s="51">
        <f>1/(1+EXP(-J658))</f>
        <v/>
      </c>
      <c r="L658" s="52">
        <f>$Y$12*((B658)-$U$5)/$U$6+$Y$13</f>
        <v/>
      </c>
      <c r="M658" s="51">
        <f>1/(1+EXP(-L658))</f>
        <v/>
      </c>
      <c r="N658" s="52">
        <f>$Z$12*((B658)-$U$5)/$U$6+$Z$13</f>
        <v/>
      </c>
      <c r="O658" s="51">
        <f>1/(1+EXP(-N658))</f>
        <v/>
      </c>
      <c r="P658" s="52">
        <f>$AA$12*((B658)-$U$5)/$U$6+$AA$13</f>
        <v/>
      </c>
      <c r="Q658" s="51">
        <f>1/(1+EXP(-P658))</f>
        <v/>
      </c>
      <c r="R658" s="52">
        <f>$AB$12*((B658)-$U$5)/$U$6+$AB$13</f>
        <v/>
      </c>
      <c r="S658" s="51">
        <f>1/(1+EXP(-R658))</f>
        <v/>
      </c>
      <c r="AI658" s="48">
        <f>'4_Seq_Features'!A656</f>
        <v/>
      </c>
      <c r="AJ658" s="55">
        <f>'4_Seq_Features'!G656</f>
        <v/>
      </c>
      <c r="AK658" s="55">
        <f>'4_Seq_Features'!H656</f>
        <v/>
      </c>
      <c r="AL658" s="48">
        <f>'4_Seq_Features'!E656</f>
        <v/>
      </c>
      <c r="AM658" s="52">
        <f>$BD$14*((AJ658)-$BD$5)/$BD$6+$BD$15*((AK658)-$BD$7)/$BD$8+$BD$16</f>
        <v/>
      </c>
      <c r="AN658" s="51">
        <f>1/(1+EXP(-AM658))</f>
        <v/>
      </c>
      <c r="AO658" s="52">
        <f>$BE$14*((AJ658)-$BD$5)/$BD$6+$BE$15*((AK658)-$BD$7)/$BD$8+$BE$16</f>
        <v/>
      </c>
      <c r="AP658" s="51">
        <f>1/(1+EXP(-AO658))</f>
        <v/>
      </c>
      <c r="AQ658" s="52">
        <f>$BF$14*((AJ658)-$BD$5)/$BD$6+$BF$15*((AK658)-$BD$7)/$BD$8+$BF$16</f>
        <v/>
      </c>
      <c r="AR658" s="51">
        <f>1/(1+EXP(-AQ658))</f>
        <v/>
      </c>
      <c r="AS658" s="52">
        <f>$BG$14*((AJ658)-$BD$5)/$BD$6+$BG$15*((AK658)-$BD$7)/$BD$8+$BG$16</f>
        <v/>
      </c>
      <c r="AT658" s="51">
        <f>1/(1+EXP(-AS658))</f>
        <v/>
      </c>
      <c r="AU658" s="52">
        <f>$BH$14*((AJ658)-$BD$5)/$BD$6+$BH$15*((AK658)-$BD$7)/$BD$8+$BH$16</f>
        <v/>
      </c>
      <c r="AV658" s="51">
        <f>1/(1+EXP(-AU658))</f>
        <v/>
      </c>
      <c r="AW658" s="52">
        <f>$BI$14*((AJ658)-$BD$5)/$BD$6+$BI$15*((AK658)-$BD$7)/$BD$8+$BI$16</f>
        <v/>
      </c>
      <c r="AX658" s="51">
        <f>1/(1+EXP(-AW658))</f>
        <v/>
      </c>
      <c r="AY658" s="52">
        <f>$BJ$14*((AJ658)-$BD$5)/$BD$6+$BJ$15*((AK658)-$BD$7)/$BD$8+$BJ$16</f>
        <v/>
      </c>
      <c r="AZ658" s="51">
        <f>1/(1+EXP(-AY658))</f>
        <v/>
      </c>
      <c r="BA658" s="52">
        <f>$BK$14*((AJ658)-$BD$5)/$BD$6+$BK$15*((AK658)-$BD$7)/$BD$8+$BK$16</f>
        <v/>
      </c>
      <c r="BB658" s="51">
        <f>1/(1+EXP(-BA658))</f>
        <v/>
      </c>
    </row>
    <row r="659" ht="15" customHeight="1" s="35">
      <c r="A659" s="48">
        <f>'4_Seq_Features'!A657</f>
        <v/>
      </c>
      <c r="B659" s="55">
        <f>'4_Seq_Features'!F657</f>
        <v/>
      </c>
      <c r="C659" s="48">
        <f>'4_Seq_Features'!E657</f>
        <v/>
      </c>
      <c r="D659" s="52">
        <f>$U$12*((B659)-$U$5)/$U$6+$U$13</f>
        <v/>
      </c>
      <c r="E659" s="51">
        <f>1/(1+EXP(-D659))</f>
        <v/>
      </c>
      <c r="F659" s="52">
        <f>$V$12*((B659)-$U$5)/$U$6+$V$13</f>
        <v/>
      </c>
      <c r="G659" s="51">
        <f>1/(1+EXP(-F659))</f>
        <v/>
      </c>
      <c r="H659" s="52">
        <f>$W$12*((B659)-$U$5)/$U$6+$W$13</f>
        <v/>
      </c>
      <c r="I659" s="51">
        <f>1/(1+EXP(-H659))</f>
        <v/>
      </c>
      <c r="J659" s="52">
        <f>$X$12*((B659)-$U$5)/$U$6+$X$13</f>
        <v/>
      </c>
      <c r="K659" s="51">
        <f>1/(1+EXP(-J659))</f>
        <v/>
      </c>
      <c r="L659" s="52">
        <f>$Y$12*((B659)-$U$5)/$U$6+$Y$13</f>
        <v/>
      </c>
      <c r="M659" s="51">
        <f>1/(1+EXP(-L659))</f>
        <v/>
      </c>
      <c r="N659" s="52">
        <f>$Z$12*((B659)-$U$5)/$U$6+$Z$13</f>
        <v/>
      </c>
      <c r="O659" s="51">
        <f>1/(1+EXP(-N659))</f>
        <v/>
      </c>
      <c r="P659" s="52">
        <f>$AA$12*((B659)-$U$5)/$U$6+$AA$13</f>
        <v/>
      </c>
      <c r="Q659" s="51">
        <f>1/(1+EXP(-P659))</f>
        <v/>
      </c>
      <c r="R659" s="52">
        <f>$AB$12*((B659)-$U$5)/$U$6+$AB$13</f>
        <v/>
      </c>
      <c r="S659" s="51">
        <f>1/(1+EXP(-R659))</f>
        <v/>
      </c>
      <c r="AI659" s="48">
        <f>'4_Seq_Features'!A657</f>
        <v/>
      </c>
      <c r="AJ659" s="55">
        <f>'4_Seq_Features'!G657</f>
        <v/>
      </c>
      <c r="AK659" s="55">
        <f>'4_Seq_Features'!H657</f>
        <v/>
      </c>
      <c r="AL659" s="48">
        <f>'4_Seq_Features'!E657</f>
        <v/>
      </c>
      <c r="AM659" s="52">
        <f>$BD$14*((AJ659)-$BD$5)/$BD$6+$BD$15*((AK659)-$BD$7)/$BD$8+$BD$16</f>
        <v/>
      </c>
      <c r="AN659" s="51">
        <f>1/(1+EXP(-AM659))</f>
        <v/>
      </c>
      <c r="AO659" s="52">
        <f>$BE$14*((AJ659)-$BD$5)/$BD$6+$BE$15*((AK659)-$BD$7)/$BD$8+$BE$16</f>
        <v/>
      </c>
      <c r="AP659" s="51">
        <f>1/(1+EXP(-AO659))</f>
        <v/>
      </c>
      <c r="AQ659" s="52">
        <f>$BF$14*((AJ659)-$BD$5)/$BD$6+$BF$15*((AK659)-$BD$7)/$BD$8+$BF$16</f>
        <v/>
      </c>
      <c r="AR659" s="51">
        <f>1/(1+EXP(-AQ659))</f>
        <v/>
      </c>
      <c r="AS659" s="52">
        <f>$BG$14*((AJ659)-$BD$5)/$BD$6+$BG$15*((AK659)-$BD$7)/$BD$8+$BG$16</f>
        <v/>
      </c>
      <c r="AT659" s="51">
        <f>1/(1+EXP(-AS659))</f>
        <v/>
      </c>
      <c r="AU659" s="52">
        <f>$BH$14*((AJ659)-$BD$5)/$BD$6+$BH$15*((AK659)-$BD$7)/$BD$8+$BH$16</f>
        <v/>
      </c>
      <c r="AV659" s="51">
        <f>1/(1+EXP(-AU659))</f>
        <v/>
      </c>
      <c r="AW659" s="52">
        <f>$BI$14*((AJ659)-$BD$5)/$BD$6+$BI$15*((AK659)-$BD$7)/$BD$8+$BI$16</f>
        <v/>
      </c>
      <c r="AX659" s="51">
        <f>1/(1+EXP(-AW659))</f>
        <v/>
      </c>
      <c r="AY659" s="52">
        <f>$BJ$14*((AJ659)-$BD$5)/$BD$6+$BJ$15*((AK659)-$BD$7)/$BD$8+$BJ$16</f>
        <v/>
      </c>
      <c r="AZ659" s="51">
        <f>1/(1+EXP(-AY659))</f>
        <v/>
      </c>
      <c r="BA659" s="52">
        <f>$BK$14*((AJ659)-$BD$5)/$BD$6+$BK$15*((AK659)-$BD$7)/$BD$8+$BK$16</f>
        <v/>
      </c>
      <c r="BB659" s="51">
        <f>1/(1+EXP(-BA659))</f>
        <v/>
      </c>
    </row>
    <row r="660" ht="15" customHeight="1" s="35">
      <c r="A660" s="48">
        <f>'4_Seq_Features'!A658</f>
        <v/>
      </c>
      <c r="B660" s="55">
        <f>'4_Seq_Features'!F658</f>
        <v/>
      </c>
      <c r="C660" s="48">
        <f>'4_Seq_Features'!E658</f>
        <v/>
      </c>
      <c r="D660" s="52">
        <f>$U$12*((B660)-$U$5)/$U$6+$U$13</f>
        <v/>
      </c>
      <c r="E660" s="51">
        <f>1/(1+EXP(-D660))</f>
        <v/>
      </c>
      <c r="F660" s="52">
        <f>$V$12*((B660)-$U$5)/$U$6+$V$13</f>
        <v/>
      </c>
      <c r="G660" s="51">
        <f>1/(1+EXP(-F660))</f>
        <v/>
      </c>
      <c r="H660" s="52">
        <f>$W$12*((B660)-$U$5)/$U$6+$W$13</f>
        <v/>
      </c>
      <c r="I660" s="51">
        <f>1/(1+EXP(-H660))</f>
        <v/>
      </c>
      <c r="J660" s="52">
        <f>$X$12*((B660)-$U$5)/$U$6+$X$13</f>
        <v/>
      </c>
      <c r="K660" s="51">
        <f>1/(1+EXP(-J660))</f>
        <v/>
      </c>
      <c r="L660" s="52">
        <f>$Y$12*((B660)-$U$5)/$U$6+$Y$13</f>
        <v/>
      </c>
      <c r="M660" s="51">
        <f>1/(1+EXP(-L660))</f>
        <v/>
      </c>
      <c r="N660" s="52">
        <f>$Z$12*((B660)-$U$5)/$U$6+$Z$13</f>
        <v/>
      </c>
      <c r="O660" s="51">
        <f>1/(1+EXP(-N660))</f>
        <v/>
      </c>
      <c r="P660" s="52">
        <f>$AA$12*((B660)-$U$5)/$U$6+$AA$13</f>
        <v/>
      </c>
      <c r="Q660" s="51">
        <f>1/(1+EXP(-P660))</f>
        <v/>
      </c>
      <c r="R660" s="52">
        <f>$AB$12*((B660)-$U$5)/$U$6+$AB$13</f>
        <v/>
      </c>
      <c r="S660" s="51">
        <f>1/(1+EXP(-R660))</f>
        <v/>
      </c>
      <c r="AI660" s="48">
        <f>'4_Seq_Features'!A658</f>
        <v/>
      </c>
      <c r="AJ660" s="55">
        <f>'4_Seq_Features'!G658</f>
        <v/>
      </c>
      <c r="AK660" s="55">
        <f>'4_Seq_Features'!H658</f>
        <v/>
      </c>
      <c r="AL660" s="48">
        <f>'4_Seq_Features'!E658</f>
        <v/>
      </c>
      <c r="AM660" s="52">
        <f>$BD$14*((AJ660)-$BD$5)/$BD$6+$BD$15*((AK660)-$BD$7)/$BD$8+$BD$16</f>
        <v/>
      </c>
      <c r="AN660" s="51">
        <f>1/(1+EXP(-AM660))</f>
        <v/>
      </c>
      <c r="AO660" s="52">
        <f>$BE$14*((AJ660)-$BD$5)/$BD$6+$BE$15*((AK660)-$BD$7)/$BD$8+$BE$16</f>
        <v/>
      </c>
      <c r="AP660" s="51">
        <f>1/(1+EXP(-AO660))</f>
        <v/>
      </c>
      <c r="AQ660" s="52">
        <f>$BF$14*((AJ660)-$BD$5)/$BD$6+$BF$15*((AK660)-$BD$7)/$BD$8+$BF$16</f>
        <v/>
      </c>
      <c r="AR660" s="51">
        <f>1/(1+EXP(-AQ660))</f>
        <v/>
      </c>
      <c r="AS660" s="52">
        <f>$BG$14*((AJ660)-$BD$5)/$BD$6+$BG$15*((AK660)-$BD$7)/$BD$8+$BG$16</f>
        <v/>
      </c>
      <c r="AT660" s="51">
        <f>1/(1+EXP(-AS660))</f>
        <v/>
      </c>
      <c r="AU660" s="52">
        <f>$BH$14*((AJ660)-$BD$5)/$BD$6+$BH$15*((AK660)-$BD$7)/$BD$8+$BH$16</f>
        <v/>
      </c>
      <c r="AV660" s="51">
        <f>1/(1+EXP(-AU660))</f>
        <v/>
      </c>
      <c r="AW660" s="52">
        <f>$BI$14*((AJ660)-$BD$5)/$BD$6+$BI$15*((AK660)-$BD$7)/$BD$8+$BI$16</f>
        <v/>
      </c>
      <c r="AX660" s="51">
        <f>1/(1+EXP(-AW660))</f>
        <v/>
      </c>
      <c r="AY660" s="52">
        <f>$BJ$14*((AJ660)-$BD$5)/$BD$6+$BJ$15*((AK660)-$BD$7)/$BD$8+$BJ$16</f>
        <v/>
      </c>
      <c r="AZ660" s="51">
        <f>1/(1+EXP(-AY660))</f>
        <v/>
      </c>
      <c r="BA660" s="52">
        <f>$BK$14*((AJ660)-$BD$5)/$BD$6+$BK$15*((AK660)-$BD$7)/$BD$8+$BK$16</f>
        <v/>
      </c>
      <c r="BB660" s="51">
        <f>1/(1+EXP(-BA660))</f>
        <v/>
      </c>
    </row>
    <row r="661" ht="15" customHeight="1" s="35">
      <c r="A661" s="48">
        <f>'4_Seq_Features'!A659</f>
        <v/>
      </c>
      <c r="B661" s="55">
        <f>'4_Seq_Features'!F659</f>
        <v/>
      </c>
      <c r="C661" s="48">
        <f>'4_Seq_Features'!E659</f>
        <v/>
      </c>
      <c r="D661" s="52">
        <f>$U$12*((B661)-$U$5)/$U$6+$U$13</f>
        <v/>
      </c>
      <c r="E661" s="51">
        <f>1/(1+EXP(-D661))</f>
        <v/>
      </c>
      <c r="F661" s="52">
        <f>$V$12*((B661)-$U$5)/$U$6+$V$13</f>
        <v/>
      </c>
      <c r="G661" s="51">
        <f>1/(1+EXP(-F661))</f>
        <v/>
      </c>
      <c r="H661" s="52">
        <f>$W$12*((B661)-$U$5)/$U$6+$W$13</f>
        <v/>
      </c>
      <c r="I661" s="51">
        <f>1/(1+EXP(-H661))</f>
        <v/>
      </c>
      <c r="J661" s="52">
        <f>$X$12*((B661)-$U$5)/$U$6+$X$13</f>
        <v/>
      </c>
      <c r="K661" s="51">
        <f>1/(1+EXP(-J661))</f>
        <v/>
      </c>
      <c r="L661" s="52">
        <f>$Y$12*((B661)-$U$5)/$U$6+$Y$13</f>
        <v/>
      </c>
      <c r="M661" s="51">
        <f>1/(1+EXP(-L661))</f>
        <v/>
      </c>
      <c r="N661" s="52">
        <f>$Z$12*((B661)-$U$5)/$U$6+$Z$13</f>
        <v/>
      </c>
      <c r="O661" s="51">
        <f>1/(1+EXP(-N661))</f>
        <v/>
      </c>
      <c r="P661" s="52">
        <f>$AA$12*((B661)-$U$5)/$U$6+$AA$13</f>
        <v/>
      </c>
      <c r="Q661" s="51">
        <f>1/(1+EXP(-P661))</f>
        <v/>
      </c>
      <c r="R661" s="52">
        <f>$AB$12*((B661)-$U$5)/$U$6+$AB$13</f>
        <v/>
      </c>
      <c r="S661" s="51">
        <f>1/(1+EXP(-R661))</f>
        <v/>
      </c>
      <c r="AI661" s="48">
        <f>'4_Seq_Features'!A659</f>
        <v/>
      </c>
      <c r="AJ661" s="55">
        <f>'4_Seq_Features'!G659</f>
        <v/>
      </c>
      <c r="AK661" s="55">
        <f>'4_Seq_Features'!H659</f>
        <v/>
      </c>
      <c r="AL661" s="48">
        <f>'4_Seq_Features'!E659</f>
        <v/>
      </c>
      <c r="AM661" s="52">
        <f>$BD$14*((AJ661)-$BD$5)/$BD$6+$BD$15*((AK661)-$BD$7)/$BD$8+$BD$16</f>
        <v/>
      </c>
      <c r="AN661" s="51">
        <f>1/(1+EXP(-AM661))</f>
        <v/>
      </c>
      <c r="AO661" s="52">
        <f>$BE$14*((AJ661)-$BD$5)/$BD$6+$BE$15*((AK661)-$BD$7)/$BD$8+$BE$16</f>
        <v/>
      </c>
      <c r="AP661" s="51">
        <f>1/(1+EXP(-AO661))</f>
        <v/>
      </c>
      <c r="AQ661" s="52">
        <f>$BF$14*((AJ661)-$BD$5)/$BD$6+$BF$15*((AK661)-$BD$7)/$BD$8+$BF$16</f>
        <v/>
      </c>
      <c r="AR661" s="51">
        <f>1/(1+EXP(-AQ661))</f>
        <v/>
      </c>
      <c r="AS661" s="52">
        <f>$BG$14*((AJ661)-$BD$5)/$BD$6+$BG$15*((AK661)-$BD$7)/$BD$8+$BG$16</f>
        <v/>
      </c>
      <c r="AT661" s="51">
        <f>1/(1+EXP(-AS661))</f>
        <v/>
      </c>
      <c r="AU661" s="52">
        <f>$BH$14*((AJ661)-$BD$5)/$BD$6+$BH$15*((AK661)-$BD$7)/$BD$8+$BH$16</f>
        <v/>
      </c>
      <c r="AV661" s="51">
        <f>1/(1+EXP(-AU661))</f>
        <v/>
      </c>
      <c r="AW661" s="52">
        <f>$BI$14*((AJ661)-$BD$5)/$BD$6+$BI$15*((AK661)-$BD$7)/$BD$8+$BI$16</f>
        <v/>
      </c>
      <c r="AX661" s="51">
        <f>1/(1+EXP(-AW661))</f>
        <v/>
      </c>
      <c r="AY661" s="52">
        <f>$BJ$14*((AJ661)-$BD$5)/$BD$6+$BJ$15*((AK661)-$BD$7)/$BD$8+$BJ$16</f>
        <v/>
      </c>
      <c r="AZ661" s="51">
        <f>1/(1+EXP(-AY661))</f>
        <v/>
      </c>
      <c r="BA661" s="52">
        <f>$BK$14*((AJ661)-$BD$5)/$BD$6+$BK$15*((AK661)-$BD$7)/$BD$8+$BK$16</f>
        <v/>
      </c>
      <c r="BB661" s="51">
        <f>1/(1+EXP(-BA661))</f>
        <v/>
      </c>
    </row>
    <row r="662" ht="15" customHeight="1" s="35">
      <c r="A662" s="48">
        <f>'4_Seq_Features'!A660</f>
        <v/>
      </c>
      <c r="B662" s="55">
        <f>'4_Seq_Features'!F660</f>
        <v/>
      </c>
      <c r="C662" s="48">
        <f>'4_Seq_Features'!E660</f>
        <v/>
      </c>
      <c r="D662" s="52">
        <f>$U$12*((B662)-$U$5)/$U$6+$U$13</f>
        <v/>
      </c>
      <c r="E662" s="51">
        <f>1/(1+EXP(-D662))</f>
        <v/>
      </c>
      <c r="F662" s="52">
        <f>$V$12*((B662)-$U$5)/$U$6+$V$13</f>
        <v/>
      </c>
      <c r="G662" s="51">
        <f>1/(1+EXP(-F662))</f>
        <v/>
      </c>
      <c r="H662" s="52">
        <f>$W$12*((B662)-$U$5)/$U$6+$W$13</f>
        <v/>
      </c>
      <c r="I662" s="51">
        <f>1/(1+EXP(-H662))</f>
        <v/>
      </c>
      <c r="J662" s="52">
        <f>$X$12*((B662)-$U$5)/$U$6+$X$13</f>
        <v/>
      </c>
      <c r="K662" s="51">
        <f>1/(1+EXP(-J662))</f>
        <v/>
      </c>
      <c r="L662" s="52">
        <f>$Y$12*((B662)-$U$5)/$U$6+$Y$13</f>
        <v/>
      </c>
      <c r="M662" s="51">
        <f>1/(1+EXP(-L662))</f>
        <v/>
      </c>
      <c r="N662" s="52">
        <f>$Z$12*((B662)-$U$5)/$U$6+$Z$13</f>
        <v/>
      </c>
      <c r="O662" s="51">
        <f>1/(1+EXP(-N662))</f>
        <v/>
      </c>
      <c r="P662" s="52">
        <f>$AA$12*((B662)-$U$5)/$U$6+$AA$13</f>
        <v/>
      </c>
      <c r="Q662" s="51">
        <f>1/(1+EXP(-P662))</f>
        <v/>
      </c>
      <c r="R662" s="52">
        <f>$AB$12*((B662)-$U$5)/$U$6+$AB$13</f>
        <v/>
      </c>
      <c r="S662" s="51">
        <f>1/(1+EXP(-R662))</f>
        <v/>
      </c>
      <c r="AI662" s="48">
        <f>'4_Seq_Features'!A660</f>
        <v/>
      </c>
      <c r="AJ662" s="55">
        <f>'4_Seq_Features'!G660</f>
        <v/>
      </c>
      <c r="AK662" s="55">
        <f>'4_Seq_Features'!H660</f>
        <v/>
      </c>
      <c r="AL662" s="48">
        <f>'4_Seq_Features'!E660</f>
        <v/>
      </c>
      <c r="AM662" s="52">
        <f>$BD$14*((AJ662)-$BD$5)/$BD$6+$BD$15*((AK662)-$BD$7)/$BD$8+$BD$16</f>
        <v/>
      </c>
      <c r="AN662" s="51">
        <f>1/(1+EXP(-AM662))</f>
        <v/>
      </c>
      <c r="AO662" s="52">
        <f>$BE$14*((AJ662)-$BD$5)/$BD$6+$BE$15*((AK662)-$BD$7)/$BD$8+$BE$16</f>
        <v/>
      </c>
      <c r="AP662" s="51">
        <f>1/(1+EXP(-AO662))</f>
        <v/>
      </c>
      <c r="AQ662" s="52">
        <f>$BF$14*((AJ662)-$BD$5)/$BD$6+$BF$15*((AK662)-$BD$7)/$BD$8+$BF$16</f>
        <v/>
      </c>
      <c r="AR662" s="51">
        <f>1/(1+EXP(-AQ662))</f>
        <v/>
      </c>
      <c r="AS662" s="52">
        <f>$BG$14*((AJ662)-$BD$5)/$BD$6+$BG$15*((AK662)-$BD$7)/$BD$8+$BG$16</f>
        <v/>
      </c>
      <c r="AT662" s="51">
        <f>1/(1+EXP(-AS662))</f>
        <v/>
      </c>
      <c r="AU662" s="52">
        <f>$BH$14*((AJ662)-$BD$5)/$BD$6+$BH$15*((AK662)-$BD$7)/$BD$8+$BH$16</f>
        <v/>
      </c>
      <c r="AV662" s="51">
        <f>1/(1+EXP(-AU662))</f>
        <v/>
      </c>
      <c r="AW662" s="52">
        <f>$BI$14*((AJ662)-$BD$5)/$BD$6+$BI$15*((AK662)-$BD$7)/$BD$8+$BI$16</f>
        <v/>
      </c>
      <c r="AX662" s="51">
        <f>1/(1+EXP(-AW662))</f>
        <v/>
      </c>
      <c r="AY662" s="52">
        <f>$BJ$14*((AJ662)-$BD$5)/$BD$6+$BJ$15*((AK662)-$BD$7)/$BD$8+$BJ$16</f>
        <v/>
      </c>
      <c r="AZ662" s="51">
        <f>1/(1+EXP(-AY662))</f>
        <v/>
      </c>
      <c r="BA662" s="52">
        <f>$BK$14*((AJ662)-$BD$5)/$BD$6+$BK$15*((AK662)-$BD$7)/$BD$8+$BK$16</f>
        <v/>
      </c>
      <c r="BB662" s="51">
        <f>1/(1+EXP(-BA662))</f>
        <v/>
      </c>
    </row>
    <row r="663" ht="15" customHeight="1" s="35">
      <c r="A663" s="48">
        <f>'4_Seq_Features'!A661</f>
        <v/>
      </c>
      <c r="B663" s="55">
        <f>'4_Seq_Features'!F661</f>
        <v/>
      </c>
      <c r="C663" s="48">
        <f>'4_Seq_Features'!E661</f>
        <v/>
      </c>
      <c r="D663" s="52">
        <f>$U$12*((B663)-$U$5)/$U$6+$U$13</f>
        <v/>
      </c>
      <c r="E663" s="51">
        <f>1/(1+EXP(-D663))</f>
        <v/>
      </c>
      <c r="F663" s="52">
        <f>$V$12*((B663)-$U$5)/$U$6+$V$13</f>
        <v/>
      </c>
      <c r="G663" s="51">
        <f>1/(1+EXP(-F663))</f>
        <v/>
      </c>
      <c r="H663" s="52">
        <f>$W$12*((B663)-$U$5)/$U$6+$W$13</f>
        <v/>
      </c>
      <c r="I663" s="51">
        <f>1/(1+EXP(-H663))</f>
        <v/>
      </c>
      <c r="J663" s="52">
        <f>$X$12*((B663)-$U$5)/$U$6+$X$13</f>
        <v/>
      </c>
      <c r="K663" s="51">
        <f>1/(1+EXP(-J663))</f>
        <v/>
      </c>
      <c r="L663" s="52">
        <f>$Y$12*((B663)-$U$5)/$U$6+$Y$13</f>
        <v/>
      </c>
      <c r="M663" s="51">
        <f>1/(1+EXP(-L663))</f>
        <v/>
      </c>
      <c r="N663" s="52">
        <f>$Z$12*((B663)-$U$5)/$U$6+$Z$13</f>
        <v/>
      </c>
      <c r="O663" s="51">
        <f>1/(1+EXP(-N663))</f>
        <v/>
      </c>
      <c r="P663" s="52">
        <f>$AA$12*((B663)-$U$5)/$U$6+$AA$13</f>
        <v/>
      </c>
      <c r="Q663" s="51">
        <f>1/(1+EXP(-P663))</f>
        <v/>
      </c>
      <c r="R663" s="52">
        <f>$AB$12*((B663)-$U$5)/$U$6+$AB$13</f>
        <v/>
      </c>
      <c r="S663" s="51">
        <f>1/(1+EXP(-R663))</f>
        <v/>
      </c>
      <c r="AI663" s="48">
        <f>'4_Seq_Features'!A661</f>
        <v/>
      </c>
      <c r="AJ663" s="55">
        <f>'4_Seq_Features'!G661</f>
        <v/>
      </c>
      <c r="AK663" s="55">
        <f>'4_Seq_Features'!H661</f>
        <v/>
      </c>
      <c r="AL663" s="48">
        <f>'4_Seq_Features'!E661</f>
        <v/>
      </c>
      <c r="AM663" s="52">
        <f>$BD$14*((AJ663)-$BD$5)/$BD$6+$BD$15*((AK663)-$BD$7)/$BD$8+$BD$16</f>
        <v/>
      </c>
      <c r="AN663" s="51">
        <f>1/(1+EXP(-AM663))</f>
        <v/>
      </c>
      <c r="AO663" s="52">
        <f>$BE$14*((AJ663)-$BD$5)/$BD$6+$BE$15*((AK663)-$BD$7)/$BD$8+$BE$16</f>
        <v/>
      </c>
      <c r="AP663" s="51">
        <f>1/(1+EXP(-AO663))</f>
        <v/>
      </c>
      <c r="AQ663" s="52">
        <f>$BF$14*((AJ663)-$BD$5)/$BD$6+$BF$15*((AK663)-$BD$7)/$BD$8+$BF$16</f>
        <v/>
      </c>
      <c r="AR663" s="51">
        <f>1/(1+EXP(-AQ663))</f>
        <v/>
      </c>
      <c r="AS663" s="52">
        <f>$BG$14*((AJ663)-$BD$5)/$BD$6+$BG$15*((AK663)-$BD$7)/$BD$8+$BG$16</f>
        <v/>
      </c>
      <c r="AT663" s="51">
        <f>1/(1+EXP(-AS663))</f>
        <v/>
      </c>
      <c r="AU663" s="52">
        <f>$BH$14*((AJ663)-$BD$5)/$BD$6+$BH$15*((AK663)-$BD$7)/$BD$8+$BH$16</f>
        <v/>
      </c>
      <c r="AV663" s="51">
        <f>1/(1+EXP(-AU663))</f>
        <v/>
      </c>
      <c r="AW663" s="52">
        <f>$BI$14*((AJ663)-$BD$5)/$BD$6+$BI$15*((AK663)-$BD$7)/$BD$8+$BI$16</f>
        <v/>
      </c>
      <c r="AX663" s="51">
        <f>1/(1+EXP(-AW663))</f>
        <v/>
      </c>
      <c r="AY663" s="52">
        <f>$BJ$14*((AJ663)-$BD$5)/$BD$6+$BJ$15*((AK663)-$BD$7)/$BD$8+$BJ$16</f>
        <v/>
      </c>
      <c r="AZ663" s="51">
        <f>1/(1+EXP(-AY663))</f>
        <v/>
      </c>
      <c r="BA663" s="52">
        <f>$BK$14*((AJ663)-$BD$5)/$BD$6+$BK$15*((AK663)-$BD$7)/$BD$8+$BK$16</f>
        <v/>
      </c>
      <c r="BB663" s="51">
        <f>1/(1+EXP(-BA663))</f>
        <v/>
      </c>
    </row>
    <row r="664" ht="15" customHeight="1" s="35">
      <c r="A664" s="48">
        <f>'4_Seq_Features'!A662</f>
        <v/>
      </c>
      <c r="B664" s="55">
        <f>'4_Seq_Features'!F662</f>
        <v/>
      </c>
      <c r="C664" s="48">
        <f>'4_Seq_Features'!E662</f>
        <v/>
      </c>
      <c r="D664" s="52">
        <f>$U$12*((B664)-$U$5)/$U$6+$U$13</f>
        <v/>
      </c>
      <c r="E664" s="51">
        <f>1/(1+EXP(-D664))</f>
        <v/>
      </c>
      <c r="F664" s="52">
        <f>$V$12*((B664)-$U$5)/$U$6+$V$13</f>
        <v/>
      </c>
      <c r="G664" s="51">
        <f>1/(1+EXP(-F664))</f>
        <v/>
      </c>
      <c r="H664" s="52">
        <f>$W$12*((B664)-$U$5)/$U$6+$W$13</f>
        <v/>
      </c>
      <c r="I664" s="51">
        <f>1/(1+EXP(-H664))</f>
        <v/>
      </c>
      <c r="J664" s="52">
        <f>$X$12*((B664)-$U$5)/$U$6+$X$13</f>
        <v/>
      </c>
      <c r="K664" s="51">
        <f>1/(1+EXP(-J664))</f>
        <v/>
      </c>
      <c r="L664" s="52">
        <f>$Y$12*((B664)-$U$5)/$U$6+$Y$13</f>
        <v/>
      </c>
      <c r="M664" s="51">
        <f>1/(1+EXP(-L664))</f>
        <v/>
      </c>
      <c r="N664" s="52">
        <f>$Z$12*((B664)-$U$5)/$U$6+$Z$13</f>
        <v/>
      </c>
      <c r="O664" s="51">
        <f>1/(1+EXP(-N664))</f>
        <v/>
      </c>
      <c r="P664" s="52">
        <f>$AA$12*((B664)-$U$5)/$U$6+$AA$13</f>
        <v/>
      </c>
      <c r="Q664" s="51">
        <f>1/(1+EXP(-P664))</f>
        <v/>
      </c>
      <c r="R664" s="52">
        <f>$AB$12*((B664)-$U$5)/$U$6+$AB$13</f>
        <v/>
      </c>
      <c r="S664" s="51">
        <f>1/(1+EXP(-R664))</f>
        <v/>
      </c>
      <c r="AI664" s="48">
        <f>'4_Seq_Features'!A662</f>
        <v/>
      </c>
      <c r="AJ664" s="55">
        <f>'4_Seq_Features'!G662</f>
        <v/>
      </c>
      <c r="AK664" s="55">
        <f>'4_Seq_Features'!H662</f>
        <v/>
      </c>
      <c r="AL664" s="48">
        <f>'4_Seq_Features'!E662</f>
        <v/>
      </c>
      <c r="AM664" s="52">
        <f>$BD$14*((AJ664)-$BD$5)/$BD$6+$BD$15*((AK664)-$BD$7)/$BD$8+$BD$16</f>
        <v/>
      </c>
      <c r="AN664" s="51">
        <f>1/(1+EXP(-AM664))</f>
        <v/>
      </c>
      <c r="AO664" s="52">
        <f>$BE$14*((AJ664)-$BD$5)/$BD$6+$BE$15*((AK664)-$BD$7)/$BD$8+$BE$16</f>
        <v/>
      </c>
      <c r="AP664" s="51">
        <f>1/(1+EXP(-AO664))</f>
        <v/>
      </c>
      <c r="AQ664" s="52">
        <f>$BF$14*((AJ664)-$BD$5)/$BD$6+$BF$15*((AK664)-$BD$7)/$BD$8+$BF$16</f>
        <v/>
      </c>
      <c r="AR664" s="51">
        <f>1/(1+EXP(-AQ664))</f>
        <v/>
      </c>
      <c r="AS664" s="52">
        <f>$BG$14*((AJ664)-$BD$5)/$BD$6+$BG$15*((AK664)-$BD$7)/$BD$8+$BG$16</f>
        <v/>
      </c>
      <c r="AT664" s="51">
        <f>1/(1+EXP(-AS664))</f>
        <v/>
      </c>
      <c r="AU664" s="52">
        <f>$BH$14*((AJ664)-$BD$5)/$BD$6+$BH$15*((AK664)-$BD$7)/$BD$8+$BH$16</f>
        <v/>
      </c>
      <c r="AV664" s="51">
        <f>1/(1+EXP(-AU664))</f>
        <v/>
      </c>
      <c r="AW664" s="52">
        <f>$BI$14*((AJ664)-$BD$5)/$BD$6+$BI$15*((AK664)-$BD$7)/$BD$8+$BI$16</f>
        <v/>
      </c>
      <c r="AX664" s="51">
        <f>1/(1+EXP(-AW664))</f>
        <v/>
      </c>
      <c r="AY664" s="52">
        <f>$BJ$14*((AJ664)-$BD$5)/$BD$6+$BJ$15*((AK664)-$BD$7)/$BD$8+$BJ$16</f>
        <v/>
      </c>
      <c r="AZ664" s="51">
        <f>1/(1+EXP(-AY664))</f>
        <v/>
      </c>
      <c r="BA664" s="52">
        <f>$BK$14*((AJ664)-$BD$5)/$BD$6+$BK$15*((AK664)-$BD$7)/$BD$8+$BK$16</f>
        <v/>
      </c>
      <c r="BB664" s="51">
        <f>1/(1+EXP(-BA664))</f>
        <v/>
      </c>
    </row>
    <row r="665" ht="15" customHeight="1" s="35">
      <c r="A665" s="48">
        <f>'4_Seq_Features'!A663</f>
        <v/>
      </c>
      <c r="B665" s="55">
        <f>'4_Seq_Features'!F663</f>
        <v/>
      </c>
      <c r="C665" s="48">
        <f>'4_Seq_Features'!E663</f>
        <v/>
      </c>
      <c r="D665" s="52">
        <f>$U$12*((B665)-$U$5)/$U$6+$U$13</f>
        <v/>
      </c>
      <c r="E665" s="51">
        <f>1/(1+EXP(-D665))</f>
        <v/>
      </c>
      <c r="F665" s="52">
        <f>$V$12*((B665)-$U$5)/$U$6+$V$13</f>
        <v/>
      </c>
      <c r="G665" s="51">
        <f>1/(1+EXP(-F665))</f>
        <v/>
      </c>
      <c r="H665" s="52">
        <f>$W$12*((B665)-$U$5)/$U$6+$W$13</f>
        <v/>
      </c>
      <c r="I665" s="51">
        <f>1/(1+EXP(-H665))</f>
        <v/>
      </c>
      <c r="J665" s="52">
        <f>$X$12*((B665)-$U$5)/$U$6+$X$13</f>
        <v/>
      </c>
      <c r="K665" s="51">
        <f>1/(1+EXP(-J665))</f>
        <v/>
      </c>
      <c r="L665" s="52">
        <f>$Y$12*((B665)-$U$5)/$U$6+$Y$13</f>
        <v/>
      </c>
      <c r="M665" s="51">
        <f>1/(1+EXP(-L665))</f>
        <v/>
      </c>
      <c r="N665" s="52">
        <f>$Z$12*((B665)-$U$5)/$U$6+$Z$13</f>
        <v/>
      </c>
      <c r="O665" s="51">
        <f>1/(1+EXP(-N665))</f>
        <v/>
      </c>
      <c r="P665" s="52">
        <f>$AA$12*((B665)-$U$5)/$U$6+$AA$13</f>
        <v/>
      </c>
      <c r="Q665" s="51">
        <f>1/(1+EXP(-P665))</f>
        <v/>
      </c>
      <c r="R665" s="52">
        <f>$AB$12*((B665)-$U$5)/$U$6+$AB$13</f>
        <v/>
      </c>
      <c r="S665" s="51">
        <f>1/(1+EXP(-R665))</f>
        <v/>
      </c>
      <c r="AI665" s="48">
        <f>'4_Seq_Features'!A663</f>
        <v/>
      </c>
      <c r="AJ665" s="55">
        <f>'4_Seq_Features'!G663</f>
        <v/>
      </c>
      <c r="AK665" s="55">
        <f>'4_Seq_Features'!H663</f>
        <v/>
      </c>
      <c r="AL665" s="48">
        <f>'4_Seq_Features'!E663</f>
        <v/>
      </c>
      <c r="AM665" s="52">
        <f>$BD$14*((AJ665)-$BD$5)/$BD$6+$BD$15*((AK665)-$BD$7)/$BD$8+$BD$16</f>
        <v/>
      </c>
      <c r="AN665" s="51">
        <f>1/(1+EXP(-AM665))</f>
        <v/>
      </c>
      <c r="AO665" s="52">
        <f>$BE$14*((AJ665)-$BD$5)/$BD$6+$BE$15*((AK665)-$BD$7)/$BD$8+$BE$16</f>
        <v/>
      </c>
      <c r="AP665" s="51">
        <f>1/(1+EXP(-AO665))</f>
        <v/>
      </c>
      <c r="AQ665" s="52">
        <f>$BF$14*((AJ665)-$BD$5)/$BD$6+$BF$15*((AK665)-$BD$7)/$BD$8+$BF$16</f>
        <v/>
      </c>
      <c r="AR665" s="51">
        <f>1/(1+EXP(-AQ665))</f>
        <v/>
      </c>
      <c r="AS665" s="52">
        <f>$BG$14*((AJ665)-$BD$5)/$BD$6+$BG$15*((AK665)-$BD$7)/$BD$8+$BG$16</f>
        <v/>
      </c>
      <c r="AT665" s="51">
        <f>1/(1+EXP(-AS665))</f>
        <v/>
      </c>
      <c r="AU665" s="52">
        <f>$BH$14*((AJ665)-$BD$5)/$BD$6+$BH$15*((AK665)-$BD$7)/$BD$8+$BH$16</f>
        <v/>
      </c>
      <c r="AV665" s="51">
        <f>1/(1+EXP(-AU665))</f>
        <v/>
      </c>
      <c r="AW665" s="52">
        <f>$BI$14*((AJ665)-$BD$5)/$BD$6+$BI$15*((AK665)-$BD$7)/$BD$8+$BI$16</f>
        <v/>
      </c>
      <c r="AX665" s="51">
        <f>1/(1+EXP(-AW665))</f>
        <v/>
      </c>
      <c r="AY665" s="52">
        <f>$BJ$14*((AJ665)-$BD$5)/$BD$6+$BJ$15*((AK665)-$BD$7)/$BD$8+$BJ$16</f>
        <v/>
      </c>
      <c r="AZ665" s="51">
        <f>1/(1+EXP(-AY665))</f>
        <v/>
      </c>
      <c r="BA665" s="52">
        <f>$BK$14*((AJ665)-$BD$5)/$BD$6+$BK$15*((AK665)-$BD$7)/$BD$8+$BK$16</f>
        <v/>
      </c>
      <c r="BB665" s="51">
        <f>1/(1+EXP(-BA665))</f>
        <v/>
      </c>
    </row>
    <row r="666" ht="15" customHeight="1" s="35">
      <c r="A666" s="48">
        <f>'4_Seq_Features'!A664</f>
        <v/>
      </c>
      <c r="B666" s="55">
        <f>'4_Seq_Features'!F664</f>
        <v/>
      </c>
      <c r="C666" s="48">
        <f>'4_Seq_Features'!E664</f>
        <v/>
      </c>
      <c r="D666" s="52">
        <f>$U$12*((B666)-$U$5)/$U$6+$U$13</f>
        <v/>
      </c>
      <c r="E666" s="51">
        <f>1/(1+EXP(-D666))</f>
        <v/>
      </c>
      <c r="F666" s="52">
        <f>$V$12*((B666)-$U$5)/$U$6+$V$13</f>
        <v/>
      </c>
      <c r="G666" s="51">
        <f>1/(1+EXP(-F666))</f>
        <v/>
      </c>
      <c r="H666" s="52">
        <f>$W$12*((B666)-$U$5)/$U$6+$W$13</f>
        <v/>
      </c>
      <c r="I666" s="51">
        <f>1/(1+EXP(-H666))</f>
        <v/>
      </c>
      <c r="J666" s="52">
        <f>$X$12*((B666)-$U$5)/$U$6+$X$13</f>
        <v/>
      </c>
      <c r="K666" s="51">
        <f>1/(1+EXP(-J666))</f>
        <v/>
      </c>
      <c r="L666" s="52">
        <f>$Y$12*((B666)-$U$5)/$U$6+$Y$13</f>
        <v/>
      </c>
      <c r="M666" s="51">
        <f>1/(1+EXP(-L666))</f>
        <v/>
      </c>
      <c r="N666" s="52">
        <f>$Z$12*((B666)-$U$5)/$U$6+$Z$13</f>
        <v/>
      </c>
      <c r="O666" s="51">
        <f>1/(1+EXP(-N666))</f>
        <v/>
      </c>
      <c r="P666" s="52">
        <f>$AA$12*((B666)-$U$5)/$U$6+$AA$13</f>
        <v/>
      </c>
      <c r="Q666" s="51">
        <f>1/(1+EXP(-P666))</f>
        <v/>
      </c>
      <c r="R666" s="52">
        <f>$AB$12*((B666)-$U$5)/$U$6+$AB$13</f>
        <v/>
      </c>
      <c r="S666" s="51">
        <f>1/(1+EXP(-R666))</f>
        <v/>
      </c>
      <c r="AI666" s="48">
        <f>'4_Seq_Features'!A664</f>
        <v/>
      </c>
      <c r="AJ666" s="55">
        <f>'4_Seq_Features'!G664</f>
        <v/>
      </c>
      <c r="AK666" s="55">
        <f>'4_Seq_Features'!H664</f>
        <v/>
      </c>
      <c r="AL666" s="48">
        <f>'4_Seq_Features'!E664</f>
        <v/>
      </c>
      <c r="AM666" s="52">
        <f>$BD$14*((AJ666)-$BD$5)/$BD$6+$BD$15*((AK666)-$BD$7)/$BD$8+$BD$16</f>
        <v/>
      </c>
      <c r="AN666" s="51">
        <f>1/(1+EXP(-AM666))</f>
        <v/>
      </c>
      <c r="AO666" s="52">
        <f>$BE$14*((AJ666)-$BD$5)/$BD$6+$BE$15*((AK666)-$BD$7)/$BD$8+$BE$16</f>
        <v/>
      </c>
      <c r="AP666" s="51">
        <f>1/(1+EXP(-AO666))</f>
        <v/>
      </c>
      <c r="AQ666" s="52">
        <f>$BF$14*((AJ666)-$BD$5)/$BD$6+$BF$15*((AK666)-$BD$7)/$BD$8+$BF$16</f>
        <v/>
      </c>
      <c r="AR666" s="51">
        <f>1/(1+EXP(-AQ666))</f>
        <v/>
      </c>
      <c r="AS666" s="52">
        <f>$BG$14*((AJ666)-$BD$5)/$BD$6+$BG$15*((AK666)-$BD$7)/$BD$8+$BG$16</f>
        <v/>
      </c>
      <c r="AT666" s="51">
        <f>1/(1+EXP(-AS666))</f>
        <v/>
      </c>
      <c r="AU666" s="52">
        <f>$BH$14*((AJ666)-$BD$5)/$BD$6+$BH$15*((AK666)-$BD$7)/$BD$8+$BH$16</f>
        <v/>
      </c>
      <c r="AV666" s="51">
        <f>1/(1+EXP(-AU666))</f>
        <v/>
      </c>
      <c r="AW666" s="52">
        <f>$BI$14*((AJ666)-$BD$5)/$BD$6+$BI$15*((AK666)-$BD$7)/$BD$8+$BI$16</f>
        <v/>
      </c>
      <c r="AX666" s="51">
        <f>1/(1+EXP(-AW666))</f>
        <v/>
      </c>
      <c r="AY666" s="52">
        <f>$BJ$14*((AJ666)-$BD$5)/$BD$6+$BJ$15*((AK666)-$BD$7)/$BD$8+$BJ$16</f>
        <v/>
      </c>
      <c r="AZ666" s="51">
        <f>1/(1+EXP(-AY666))</f>
        <v/>
      </c>
      <c r="BA666" s="52">
        <f>$BK$14*((AJ666)-$BD$5)/$BD$6+$BK$15*((AK666)-$BD$7)/$BD$8+$BK$16</f>
        <v/>
      </c>
      <c r="BB666" s="51">
        <f>1/(1+EXP(-BA666))</f>
        <v/>
      </c>
    </row>
    <row r="667" ht="15" customHeight="1" s="35">
      <c r="A667" s="48">
        <f>'4_Seq_Features'!A665</f>
        <v/>
      </c>
      <c r="B667" s="55">
        <f>'4_Seq_Features'!F665</f>
        <v/>
      </c>
      <c r="C667" s="48">
        <f>'4_Seq_Features'!E665</f>
        <v/>
      </c>
      <c r="D667" s="52">
        <f>$U$12*((B667)-$U$5)/$U$6+$U$13</f>
        <v/>
      </c>
      <c r="E667" s="51">
        <f>1/(1+EXP(-D667))</f>
        <v/>
      </c>
      <c r="F667" s="52">
        <f>$V$12*((B667)-$U$5)/$U$6+$V$13</f>
        <v/>
      </c>
      <c r="G667" s="51">
        <f>1/(1+EXP(-F667))</f>
        <v/>
      </c>
      <c r="H667" s="52">
        <f>$W$12*((B667)-$U$5)/$U$6+$W$13</f>
        <v/>
      </c>
      <c r="I667" s="51">
        <f>1/(1+EXP(-H667))</f>
        <v/>
      </c>
      <c r="J667" s="52">
        <f>$X$12*((B667)-$U$5)/$U$6+$X$13</f>
        <v/>
      </c>
      <c r="K667" s="51">
        <f>1/(1+EXP(-J667))</f>
        <v/>
      </c>
      <c r="L667" s="52">
        <f>$Y$12*((B667)-$U$5)/$U$6+$Y$13</f>
        <v/>
      </c>
      <c r="M667" s="51">
        <f>1/(1+EXP(-L667))</f>
        <v/>
      </c>
      <c r="N667" s="52">
        <f>$Z$12*((B667)-$U$5)/$U$6+$Z$13</f>
        <v/>
      </c>
      <c r="O667" s="51">
        <f>1/(1+EXP(-N667))</f>
        <v/>
      </c>
      <c r="P667" s="52">
        <f>$AA$12*((B667)-$U$5)/$U$6+$AA$13</f>
        <v/>
      </c>
      <c r="Q667" s="51">
        <f>1/(1+EXP(-P667))</f>
        <v/>
      </c>
      <c r="R667" s="52">
        <f>$AB$12*((B667)-$U$5)/$U$6+$AB$13</f>
        <v/>
      </c>
      <c r="S667" s="51">
        <f>1/(1+EXP(-R667))</f>
        <v/>
      </c>
      <c r="AI667" s="48">
        <f>'4_Seq_Features'!A665</f>
        <v/>
      </c>
      <c r="AJ667" s="55">
        <f>'4_Seq_Features'!G665</f>
        <v/>
      </c>
      <c r="AK667" s="55">
        <f>'4_Seq_Features'!H665</f>
        <v/>
      </c>
      <c r="AL667" s="48">
        <f>'4_Seq_Features'!E665</f>
        <v/>
      </c>
      <c r="AM667" s="52">
        <f>$BD$14*((AJ667)-$BD$5)/$BD$6+$BD$15*((AK667)-$BD$7)/$BD$8+$BD$16</f>
        <v/>
      </c>
      <c r="AN667" s="51">
        <f>1/(1+EXP(-AM667))</f>
        <v/>
      </c>
      <c r="AO667" s="52">
        <f>$BE$14*((AJ667)-$BD$5)/$BD$6+$BE$15*((AK667)-$BD$7)/$BD$8+$BE$16</f>
        <v/>
      </c>
      <c r="AP667" s="51">
        <f>1/(1+EXP(-AO667))</f>
        <v/>
      </c>
      <c r="AQ667" s="52">
        <f>$BF$14*((AJ667)-$BD$5)/$BD$6+$BF$15*((AK667)-$BD$7)/$BD$8+$BF$16</f>
        <v/>
      </c>
      <c r="AR667" s="51">
        <f>1/(1+EXP(-AQ667))</f>
        <v/>
      </c>
      <c r="AS667" s="52">
        <f>$BG$14*((AJ667)-$BD$5)/$BD$6+$BG$15*((AK667)-$BD$7)/$BD$8+$BG$16</f>
        <v/>
      </c>
      <c r="AT667" s="51">
        <f>1/(1+EXP(-AS667))</f>
        <v/>
      </c>
      <c r="AU667" s="52">
        <f>$BH$14*((AJ667)-$BD$5)/$BD$6+$BH$15*((AK667)-$BD$7)/$BD$8+$BH$16</f>
        <v/>
      </c>
      <c r="AV667" s="51">
        <f>1/(1+EXP(-AU667))</f>
        <v/>
      </c>
      <c r="AW667" s="52">
        <f>$BI$14*((AJ667)-$BD$5)/$BD$6+$BI$15*((AK667)-$BD$7)/$BD$8+$BI$16</f>
        <v/>
      </c>
      <c r="AX667" s="51">
        <f>1/(1+EXP(-AW667))</f>
        <v/>
      </c>
      <c r="AY667" s="52">
        <f>$BJ$14*((AJ667)-$BD$5)/$BD$6+$BJ$15*((AK667)-$BD$7)/$BD$8+$BJ$16</f>
        <v/>
      </c>
      <c r="AZ667" s="51">
        <f>1/(1+EXP(-AY667))</f>
        <v/>
      </c>
      <c r="BA667" s="52">
        <f>$BK$14*((AJ667)-$BD$5)/$BD$6+$BK$15*((AK667)-$BD$7)/$BD$8+$BK$16</f>
        <v/>
      </c>
      <c r="BB667" s="51">
        <f>1/(1+EXP(-BA667))</f>
        <v/>
      </c>
    </row>
    <row r="668" ht="15" customHeight="1" s="35">
      <c r="A668" s="48">
        <f>'4_Seq_Features'!A666</f>
        <v/>
      </c>
      <c r="B668" s="55">
        <f>'4_Seq_Features'!F666</f>
        <v/>
      </c>
      <c r="C668" s="48">
        <f>'4_Seq_Features'!E666</f>
        <v/>
      </c>
      <c r="D668" s="52">
        <f>$U$12*((B668)-$U$5)/$U$6+$U$13</f>
        <v/>
      </c>
      <c r="E668" s="51">
        <f>1/(1+EXP(-D668))</f>
        <v/>
      </c>
      <c r="F668" s="52">
        <f>$V$12*((B668)-$U$5)/$U$6+$V$13</f>
        <v/>
      </c>
      <c r="G668" s="51">
        <f>1/(1+EXP(-F668))</f>
        <v/>
      </c>
      <c r="H668" s="52">
        <f>$W$12*((B668)-$U$5)/$U$6+$W$13</f>
        <v/>
      </c>
      <c r="I668" s="51">
        <f>1/(1+EXP(-H668))</f>
        <v/>
      </c>
      <c r="J668" s="52">
        <f>$X$12*((B668)-$U$5)/$U$6+$X$13</f>
        <v/>
      </c>
      <c r="K668" s="51">
        <f>1/(1+EXP(-J668))</f>
        <v/>
      </c>
      <c r="L668" s="52">
        <f>$Y$12*((B668)-$U$5)/$U$6+$Y$13</f>
        <v/>
      </c>
      <c r="M668" s="51">
        <f>1/(1+EXP(-L668))</f>
        <v/>
      </c>
      <c r="N668" s="52">
        <f>$Z$12*((B668)-$U$5)/$U$6+$Z$13</f>
        <v/>
      </c>
      <c r="O668" s="51">
        <f>1/(1+EXP(-N668))</f>
        <v/>
      </c>
      <c r="P668" s="52">
        <f>$AA$12*((B668)-$U$5)/$U$6+$AA$13</f>
        <v/>
      </c>
      <c r="Q668" s="51">
        <f>1/(1+EXP(-P668))</f>
        <v/>
      </c>
      <c r="R668" s="52">
        <f>$AB$12*((B668)-$U$5)/$U$6+$AB$13</f>
        <v/>
      </c>
      <c r="S668" s="51">
        <f>1/(1+EXP(-R668))</f>
        <v/>
      </c>
      <c r="AI668" s="48">
        <f>'4_Seq_Features'!A666</f>
        <v/>
      </c>
      <c r="AJ668" s="55">
        <f>'4_Seq_Features'!G666</f>
        <v/>
      </c>
      <c r="AK668" s="55">
        <f>'4_Seq_Features'!H666</f>
        <v/>
      </c>
      <c r="AL668" s="48">
        <f>'4_Seq_Features'!E666</f>
        <v/>
      </c>
      <c r="AM668" s="52">
        <f>$BD$14*((AJ668)-$BD$5)/$BD$6+$BD$15*((AK668)-$BD$7)/$BD$8+$BD$16</f>
        <v/>
      </c>
      <c r="AN668" s="51">
        <f>1/(1+EXP(-AM668))</f>
        <v/>
      </c>
      <c r="AO668" s="52">
        <f>$BE$14*((AJ668)-$BD$5)/$BD$6+$BE$15*((AK668)-$BD$7)/$BD$8+$BE$16</f>
        <v/>
      </c>
      <c r="AP668" s="51">
        <f>1/(1+EXP(-AO668))</f>
        <v/>
      </c>
      <c r="AQ668" s="52">
        <f>$BF$14*((AJ668)-$BD$5)/$BD$6+$BF$15*((AK668)-$BD$7)/$BD$8+$BF$16</f>
        <v/>
      </c>
      <c r="AR668" s="51">
        <f>1/(1+EXP(-AQ668))</f>
        <v/>
      </c>
      <c r="AS668" s="52">
        <f>$BG$14*((AJ668)-$BD$5)/$BD$6+$BG$15*((AK668)-$BD$7)/$BD$8+$BG$16</f>
        <v/>
      </c>
      <c r="AT668" s="51">
        <f>1/(1+EXP(-AS668))</f>
        <v/>
      </c>
      <c r="AU668" s="52">
        <f>$BH$14*((AJ668)-$BD$5)/$BD$6+$BH$15*((AK668)-$BD$7)/$BD$8+$BH$16</f>
        <v/>
      </c>
      <c r="AV668" s="51">
        <f>1/(1+EXP(-AU668))</f>
        <v/>
      </c>
      <c r="AW668" s="52">
        <f>$BI$14*((AJ668)-$BD$5)/$BD$6+$BI$15*((AK668)-$BD$7)/$BD$8+$BI$16</f>
        <v/>
      </c>
      <c r="AX668" s="51">
        <f>1/(1+EXP(-AW668))</f>
        <v/>
      </c>
      <c r="AY668" s="52">
        <f>$BJ$14*((AJ668)-$BD$5)/$BD$6+$BJ$15*((AK668)-$BD$7)/$BD$8+$BJ$16</f>
        <v/>
      </c>
      <c r="AZ668" s="51">
        <f>1/(1+EXP(-AY668))</f>
        <v/>
      </c>
      <c r="BA668" s="52">
        <f>$BK$14*((AJ668)-$BD$5)/$BD$6+$BK$15*((AK668)-$BD$7)/$BD$8+$BK$16</f>
        <v/>
      </c>
      <c r="BB668" s="51">
        <f>1/(1+EXP(-BA668))</f>
        <v/>
      </c>
    </row>
    <row r="669" ht="15" customHeight="1" s="35">
      <c r="A669" s="48">
        <f>'4_Seq_Features'!A667</f>
        <v/>
      </c>
      <c r="B669" s="55">
        <f>'4_Seq_Features'!F667</f>
        <v/>
      </c>
      <c r="C669" s="48">
        <f>'4_Seq_Features'!E667</f>
        <v/>
      </c>
      <c r="D669" s="52">
        <f>$U$12*((B669)-$U$5)/$U$6+$U$13</f>
        <v/>
      </c>
      <c r="E669" s="51">
        <f>1/(1+EXP(-D669))</f>
        <v/>
      </c>
      <c r="F669" s="52">
        <f>$V$12*((B669)-$U$5)/$U$6+$V$13</f>
        <v/>
      </c>
      <c r="G669" s="51">
        <f>1/(1+EXP(-F669))</f>
        <v/>
      </c>
      <c r="H669" s="52">
        <f>$W$12*((B669)-$U$5)/$U$6+$W$13</f>
        <v/>
      </c>
      <c r="I669" s="51">
        <f>1/(1+EXP(-H669))</f>
        <v/>
      </c>
      <c r="J669" s="52">
        <f>$X$12*((B669)-$U$5)/$U$6+$X$13</f>
        <v/>
      </c>
      <c r="K669" s="51">
        <f>1/(1+EXP(-J669))</f>
        <v/>
      </c>
      <c r="L669" s="52">
        <f>$Y$12*((B669)-$U$5)/$U$6+$Y$13</f>
        <v/>
      </c>
      <c r="M669" s="51">
        <f>1/(1+EXP(-L669))</f>
        <v/>
      </c>
      <c r="N669" s="52">
        <f>$Z$12*((B669)-$U$5)/$U$6+$Z$13</f>
        <v/>
      </c>
      <c r="O669" s="51">
        <f>1/(1+EXP(-N669))</f>
        <v/>
      </c>
      <c r="P669" s="52">
        <f>$AA$12*((B669)-$U$5)/$U$6+$AA$13</f>
        <v/>
      </c>
      <c r="Q669" s="51">
        <f>1/(1+EXP(-P669))</f>
        <v/>
      </c>
      <c r="R669" s="52">
        <f>$AB$12*((B669)-$U$5)/$U$6+$AB$13</f>
        <v/>
      </c>
      <c r="S669" s="51">
        <f>1/(1+EXP(-R669))</f>
        <v/>
      </c>
      <c r="AI669" s="48">
        <f>'4_Seq_Features'!A667</f>
        <v/>
      </c>
      <c r="AJ669" s="55">
        <f>'4_Seq_Features'!G667</f>
        <v/>
      </c>
      <c r="AK669" s="55">
        <f>'4_Seq_Features'!H667</f>
        <v/>
      </c>
      <c r="AL669" s="48">
        <f>'4_Seq_Features'!E667</f>
        <v/>
      </c>
      <c r="AM669" s="52">
        <f>$BD$14*((AJ669)-$BD$5)/$BD$6+$BD$15*((AK669)-$BD$7)/$BD$8+$BD$16</f>
        <v/>
      </c>
      <c r="AN669" s="51">
        <f>1/(1+EXP(-AM669))</f>
        <v/>
      </c>
      <c r="AO669" s="52">
        <f>$BE$14*((AJ669)-$BD$5)/$BD$6+$BE$15*((AK669)-$BD$7)/$BD$8+$BE$16</f>
        <v/>
      </c>
      <c r="AP669" s="51">
        <f>1/(1+EXP(-AO669))</f>
        <v/>
      </c>
      <c r="AQ669" s="52">
        <f>$BF$14*((AJ669)-$BD$5)/$BD$6+$BF$15*((AK669)-$BD$7)/$BD$8+$BF$16</f>
        <v/>
      </c>
      <c r="AR669" s="51">
        <f>1/(1+EXP(-AQ669))</f>
        <v/>
      </c>
      <c r="AS669" s="52">
        <f>$BG$14*((AJ669)-$BD$5)/$BD$6+$BG$15*((AK669)-$BD$7)/$BD$8+$BG$16</f>
        <v/>
      </c>
      <c r="AT669" s="51">
        <f>1/(1+EXP(-AS669))</f>
        <v/>
      </c>
      <c r="AU669" s="52">
        <f>$BH$14*((AJ669)-$BD$5)/$BD$6+$BH$15*((AK669)-$BD$7)/$BD$8+$BH$16</f>
        <v/>
      </c>
      <c r="AV669" s="51">
        <f>1/(1+EXP(-AU669))</f>
        <v/>
      </c>
      <c r="AW669" s="52">
        <f>$BI$14*((AJ669)-$BD$5)/$BD$6+$BI$15*((AK669)-$BD$7)/$BD$8+$BI$16</f>
        <v/>
      </c>
      <c r="AX669" s="51">
        <f>1/(1+EXP(-AW669))</f>
        <v/>
      </c>
      <c r="AY669" s="52">
        <f>$BJ$14*((AJ669)-$BD$5)/$BD$6+$BJ$15*((AK669)-$BD$7)/$BD$8+$BJ$16</f>
        <v/>
      </c>
      <c r="AZ669" s="51">
        <f>1/(1+EXP(-AY669))</f>
        <v/>
      </c>
      <c r="BA669" s="52">
        <f>$BK$14*((AJ669)-$BD$5)/$BD$6+$BK$15*((AK669)-$BD$7)/$BD$8+$BK$16</f>
        <v/>
      </c>
      <c r="BB669" s="51">
        <f>1/(1+EXP(-BA669))</f>
        <v/>
      </c>
    </row>
    <row r="670" ht="15" customHeight="1" s="35">
      <c r="A670" s="48">
        <f>'4_Seq_Features'!A668</f>
        <v/>
      </c>
      <c r="B670" s="55">
        <f>'4_Seq_Features'!F668</f>
        <v/>
      </c>
      <c r="C670" s="48">
        <f>'4_Seq_Features'!E668</f>
        <v/>
      </c>
      <c r="D670" s="52">
        <f>$U$12*((B670)-$U$5)/$U$6+$U$13</f>
        <v/>
      </c>
      <c r="E670" s="51">
        <f>1/(1+EXP(-D670))</f>
        <v/>
      </c>
      <c r="F670" s="52">
        <f>$V$12*((B670)-$U$5)/$U$6+$V$13</f>
        <v/>
      </c>
      <c r="G670" s="51">
        <f>1/(1+EXP(-F670))</f>
        <v/>
      </c>
      <c r="H670" s="52">
        <f>$W$12*((B670)-$U$5)/$U$6+$W$13</f>
        <v/>
      </c>
      <c r="I670" s="51">
        <f>1/(1+EXP(-H670))</f>
        <v/>
      </c>
      <c r="J670" s="52">
        <f>$X$12*((B670)-$U$5)/$U$6+$X$13</f>
        <v/>
      </c>
      <c r="K670" s="51">
        <f>1/(1+EXP(-J670))</f>
        <v/>
      </c>
      <c r="L670" s="52">
        <f>$Y$12*((B670)-$U$5)/$U$6+$Y$13</f>
        <v/>
      </c>
      <c r="M670" s="51">
        <f>1/(1+EXP(-L670))</f>
        <v/>
      </c>
      <c r="N670" s="52">
        <f>$Z$12*((B670)-$U$5)/$U$6+$Z$13</f>
        <v/>
      </c>
      <c r="O670" s="51">
        <f>1/(1+EXP(-N670))</f>
        <v/>
      </c>
      <c r="P670" s="52">
        <f>$AA$12*((B670)-$U$5)/$U$6+$AA$13</f>
        <v/>
      </c>
      <c r="Q670" s="51">
        <f>1/(1+EXP(-P670))</f>
        <v/>
      </c>
      <c r="R670" s="52">
        <f>$AB$12*((B670)-$U$5)/$U$6+$AB$13</f>
        <v/>
      </c>
      <c r="S670" s="51">
        <f>1/(1+EXP(-R670))</f>
        <v/>
      </c>
      <c r="AI670" s="48">
        <f>'4_Seq_Features'!A668</f>
        <v/>
      </c>
      <c r="AJ670" s="55">
        <f>'4_Seq_Features'!G668</f>
        <v/>
      </c>
      <c r="AK670" s="55">
        <f>'4_Seq_Features'!H668</f>
        <v/>
      </c>
      <c r="AL670" s="48">
        <f>'4_Seq_Features'!E668</f>
        <v/>
      </c>
      <c r="AM670" s="52">
        <f>$BD$14*((AJ670)-$BD$5)/$BD$6+$BD$15*((AK670)-$BD$7)/$BD$8+$BD$16</f>
        <v/>
      </c>
      <c r="AN670" s="51">
        <f>1/(1+EXP(-AM670))</f>
        <v/>
      </c>
      <c r="AO670" s="52">
        <f>$BE$14*((AJ670)-$BD$5)/$BD$6+$BE$15*((AK670)-$BD$7)/$BD$8+$BE$16</f>
        <v/>
      </c>
      <c r="AP670" s="51">
        <f>1/(1+EXP(-AO670))</f>
        <v/>
      </c>
      <c r="AQ670" s="52">
        <f>$BF$14*((AJ670)-$BD$5)/$BD$6+$BF$15*((AK670)-$BD$7)/$BD$8+$BF$16</f>
        <v/>
      </c>
      <c r="AR670" s="51">
        <f>1/(1+EXP(-AQ670))</f>
        <v/>
      </c>
      <c r="AS670" s="52">
        <f>$BG$14*((AJ670)-$BD$5)/$BD$6+$BG$15*((AK670)-$BD$7)/$BD$8+$BG$16</f>
        <v/>
      </c>
      <c r="AT670" s="51">
        <f>1/(1+EXP(-AS670))</f>
        <v/>
      </c>
      <c r="AU670" s="52">
        <f>$BH$14*((AJ670)-$BD$5)/$BD$6+$BH$15*((AK670)-$BD$7)/$BD$8+$BH$16</f>
        <v/>
      </c>
      <c r="AV670" s="51">
        <f>1/(1+EXP(-AU670))</f>
        <v/>
      </c>
      <c r="AW670" s="52">
        <f>$BI$14*((AJ670)-$BD$5)/$BD$6+$BI$15*((AK670)-$BD$7)/$BD$8+$BI$16</f>
        <v/>
      </c>
      <c r="AX670" s="51">
        <f>1/(1+EXP(-AW670))</f>
        <v/>
      </c>
      <c r="AY670" s="52">
        <f>$BJ$14*((AJ670)-$BD$5)/$BD$6+$BJ$15*((AK670)-$BD$7)/$BD$8+$BJ$16</f>
        <v/>
      </c>
      <c r="AZ670" s="51">
        <f>1/(1+EXP(-AY670))</f>
        <v/>
      </c>
      <c r="BA670" s="52">
        <f>$BK$14*((AJ670)-$BD$5)/$BD$6+$BK$15*((AK670)-$BD$7)/$BD$8+$BK$16</f>
        <v/>
      </c>
      <c r="BB670" s="51">
        <f>1/(1+EXP(-BA670))</f>
        <v/>
      </c>
    </row>
    <row r="671" ht="15" customHeight="1" s="35">
      <c r="A671" s="48">
        <f>'4_Seq_Features'!A669</f>
        <v/>
      </c>
      <c r="B671" s="55">
        <f>'4_Seq_Features'!F669</f>
        <v/>
      </c>
      <c r="C671" s="48">
        <f>'4_Seq_Features'!E669</f>
        <v/>
      </c>
      <c r="D671" s="52">
        <f>$U$12*((B671)-$U$5)/$U$6+$U$13</f>
        <v/>
      </c>
      <c r="E671" s="51">
        <f>1/(1+EXP(-D671))</f>
        <v/>
      </c>
      <c r="F671" s="52">
        <f>$V$12*((B671)-$U$5)/$U$6+$V$13</f>
        <v/>
      </c>
      <c r="G671" s="51">
        <f>1/(1+EXP(-F671))</f>
        <v/>
      </c>
      <c r="H671" s="52">
        <f>$W$12*((B671)-$U$5)/$U$6+$W$13</f>
        <v/>
      </c>
      <c r="I671" s="51">
        <f>1/(1+EXP(-H671))</f>
        <v/>
      </c>
      <c r="J671" s="52">
        <f>$X$12*((B671)-$U$5)/$U$6+$X$13</f>
        <v/>
      </c>
      <c r="K671" s="51">
        <f>1/(1+EXP(-J671))</f>
        <v/>
      </c>
      <c r="L671" s="52">
        <f>$Y$12*((B671)-$U$5)/$U$6+$Y$13</f>
        <v/>
      </c>
      <c r="M671" s="51">
        <f>1/(1+EXP(-L671))</f>
        <v/>
      </c>
      <c r="N671" s="52">
        <f>$Z$12*((B671)-$U$5)/$U$6+$Z$13</f>
        <v/>
      </c>
      <c r="O671" s="51">
        <f>1/(1+EXP(-N671))</f>
        <v/>
      </c>
      <c r="P671" s="52">
        <f>$AA$12*((B671)-$U$5)/$U$6+$AA$13</f>
        <v/>
      </c>
      <c r="Q671" s="51">
        <f>1/(1+EXP(-P671))</f>
        <v/>
      </c>
      <c r="R671" s="52">
        <f>$AB$12*((B671)-$U$5)/$U$6+$AB$13</f>
        <v/>
      </c>
      <c r="S671" s="51">
        <f>1/(1+EXP(-R671))</f>
        <v/>
      </c>
      <c r="AI671" s="48">
        <f>'4_Seq_Features'!A669</f>
        <v/>
      </c>
      <c r="AJ671" s="55">
        <f>'4_Seq_Features'!G669</f>
        <v/>
      </c>
      <c r="AK671" s="55">
        <f>'4_Seq_Features'!H669</f>
        <v/>
      </c>
      <c r="AL671" s="48">
        <f>'4_Seq_Features'!E669</f>
        <v/>
      </c>
      <c r="AM671" s="52">
        <f>$BD$14*((AJ671)-$BD$5)/$BD$6+$BD$15*((AK671)-$BD$7)/$BD$8+$BD$16</f>
        <v/>
      </c>
      <c r="AN671" s="51">
        <f>1/(1+EXP(-AM671))</f>
        <v/>
      </c>
      <c r="AO671" s="52">
        <f>$BE$14*((AJ671)-$BD$5)/$BD$6+$BE$15*((AK671)-$BD$7)/$BD$8+$BE$16</f>
        <v/>
      </c>
      <c r="AP671" s="51">
        <f>1/(1+EXP(-AO671))</f>
        <v/>
      </c>
      <c r="AQ671" s="52">
        <f>$BF$14*((AJ671)-$BD$5)/$BD$6+$BF$15*((AK671)-$BD$7)/$BD$8+$BF$16</f>
        <v/>
      </c>
      <c r="AR671" s="51">
        <f>1/(1+EXP(-AQ671))</f>
        <v/>
      </c>
      <c r="AS671" s="52">
        <f>$BG$14*((AJ671)-$BD$5)/$BD$6+$BG$15*((AK671)-$BD$7)/$BD$8+$BG$16</f>
        <v/>
      </c>
      <c r="AT671" s="51">
        <f>1/(1+EXP(-AS671))</f>
        <v/>
      </c>
      <c r="AU671" s="52">
        <f>$BH$14*((AJ671)-$BD$5)/$BD$6+$BH$15*((AK671)-$BD$7)/$BD$8+$BH$16</f>
        <v/>
      </c>
      <c r="AV671" s="51">
        <f>1/(1+EXP(-AU671))</f>
        <v/>
      </c>
      <c r="AW671" s="52">
        <f>$BI$14*((AJ671)-$BD$5)/$BD$6+$BI$15*((AK671)-$BD$7)/$BD$8+$BI$16</f>
        <v/>
      </c>
      <c r="AX671" s="51">
        <f>1/(1+EXP(-AW671))</f>
        <v/>
      </c>
      <c r="AY671" s="52">
        <f>$BJ$14*((AJ671)-$BD$5)/$BD$6+$BJ$15*((AK671)-$BD$7)/$BD$8+$BJ$16</f>
        <v/>
      </c>
      <c r="AZ671" s="51">
        <f>1/(1+EXP(-AY671))</f>
        <v/>
      </c>
      <c r="BA671" s="52">
        <f>$BK$14*((AJ671)-$BD$5)/$BD$6+$BK$15*((AK671)-$BD$7)/$BD$8+$BK$16</f>
        <v/>
      </c>
      <c r="BB671" s="51">
        <f>1/(1+EXP(-BA671))</f>
        <v/>
      </c>
    </row>
    <row r="672" ht="15" customHeight="1" s="35">
      <c r="A672" s="48">
        <f>'4_Seq_Features'!A670</f>
        <v/>
      </c>
      <c r="B672" s="55">
        <f>'4_Seq_Features'!F670</f>
        <v/>
      </c>
      <c r="C672" s="48">
        <f>'4_Seq_Features'!E670</f>
        <v/>
      </c>
      <c r="D672" s="52">
        <f>$U$12*((B672)-$U$5)/$U$6+$U$13</f>
        <v/>
      </c>
      <c r="E672" s="51">
        <f>1/(1+EXP(-D672))</f>
        <v/>
      </c>
      <c r="F672" s="52">
        <f>$V$12*((B672)-$U$5)/$U$6+$V$13</f>
        <v/>
      </c>
      <c r="G672" s="51">
        <f>1/(1+EXP(-F672))</f>
        <v/>
      </c>
      <c r="H672" s="52">
        <f>$W$12*((B672)-$U$5)/$U$6+$W$13</f>
        <v/>
      </c>
      <c r="I672" s="51">
        <f>1/(1+EXP(-H672))</f>
        <v/>
      </c>
      <c r="J672" s="52">
        <f>$X$12*((B672)-$U$5)/$U$6+$X$13</f>
        <v/>
      </c>
      <c r="K672" s="51">
        <f>1/(1+EXP(-J672))</f>
        <v/>
      </c>
      <c r="L672" s="52">
        <f>$Y$12*((B672)-$U$5)/$U$6+$Y$13</f>
        <v/>
      </c>
      <c r="M672" s="51">
        <f>1/(1+EXP(-L672))</f>
        <v/>
      </c>
      <c r="N672" s="52">
        <f>$Z$12*((B672)-$U$5)/$U$6+$Z$13</f>
        <v/>
      </c>
      <c r="O672" s="51">
        <f>1/(1+EXP(-N672))</f>
        <v/>
      </c>
      <c r="P672" s="52">
        <f>$AA$12*((B672)-$U$5)/$U$6+$AA$13</f>
        <v/>
      </c>
      <c r="Q672" s="51">
        <f>1/(1+EXP(-P672))</f>
        <v/>
      </c>
      <c r="R672" s="52">
        <f>$AB$12*((B672)-$U$5)/$U$6+$AB$13</f>
        <v/>
      </c>
      <c r="S672" s="51">
        <f>1/(1+EXP(-R672))</f>
        <v/>
      </c>
      <c r="AI672" s="48">
        <f>'4_Seq_Features'!A670</f>
        <v/>
      </c>
      <c r="AJ672" s="55">
        <f>'4_Seq_Features'!G670</f>
        <v/>
      </c>
      <c r="AK672" s="55">
        <f>'4_Seq_Features'!H670</f>
        <v/>
      </c>
      <c r="AL672" s="48">
        <f>'4_Seq_Features'!E670</f>
        <v/>
      </c>
      <c r="AM672" s="52">
        <f>$BD$14*((AJ672)-$BD$5)/$BD$6+$BD$15*((AK672)-$BD$7)/$BD$8+$BD$16</f>
        <v/>
      </c>
      <c r="AN672" s="51">
        <f>1/(1+EXP(-AM672))</f>
        <v/>
      </c>
      <c r="AO672" s="52">
        <f>$BE$14*((AJ672)-$BD$5)/$BD$6+$BE$15*((AK672)-$BD$7)/$BD$8+$BE$16</f>
        <v/>
      </c>
      <c r="AP672" s="51">
        <f>1/(1+EXP(-AO672))</f>
        <v/>
      </c>
      <c r="AQ672" s="52">
        <f>$BF$14*((AJ672)-$BD$5)/$BD$6+$BF$15*((AK672)-$BD$7)/$BD$8+$BF$16</f>
        <v/>
      </c>
      <c r="AR672" s="51">
        <f>1/(1+EXP(-AQ672))</f>
        <v/>
      </c>
      <c r="AS672" s="52">
        <f>$BG$14*((AJ672)-$BD$5)/$BD$6+$BG$15*((AK672)-$BD$7)/$BD$8+$BG$16</f>
        <v/>
      </c>
      <c r="AT672" s="51">
        <f>1/(1+EXP(-AS672))</f>
        <v/>
      </c>
      <c r="AU672" s="52">
        <f>$BH$14*((AJ672)-$BD$5)/$BD$6+$BH$15*((AK672)-$BD$7)/$BD$8+$BH$16</f>
        <v/>
      </c>
      <c r="AV672" s="51">
        <f>1/(1+EXP(-AU672))</f>
        <v/>
      </c>
      <c r="AW672" s="52">
        <f>$BI$14*((AJ672)-$BD$5)/$BD$6+$BI$15*((AK672)-$BD$7)/$BD$8+$BI$16</f>
        <v/>
      </c>
      <c r="AX672" s="51">
        <f>1/(1+EXP(-AW672))</f>
        <v/>
      </c>
      <c r="AY672" s="52">
        <f>$BJ$14*((AJ672)-$BD$5)/$BD$6+$BJ$15*((AK672)-$BD$7)/$BD$8+$BJ$16</f>
        <v/>
      </c>
      <c r="AZ672" s="51">
        <f>1/(1+EXP(-AY672))</f>
        <v/>
      </c>
      <c r="BA672" s="52">
        <f>$BK$14*((AJ672)-$BD$5)/$BD$6+$BK$15*((AK672)-$BD$7)/$BD$8+$BK$16</f>
        <v/>
      </c>
      <c r="BB672" s="51">
        <f>1/(1+EXP(-BA672))</f>
        <v/>
      </c>
    </row>
    <row r="673" ht="15" customHeight="1" s="35">
      <c r="A673" s="48">
        <f>'4_Seq_Features'!A671</f>
        <v/>
      </c>
      <c r="B673" s="55">
        <f>'4_Seq_Features'!F671</f>
        <v/>
      </c>
      <c r="C673" s="48">
        <f>'4_Seq_Features'!E671</f>
        <v/>
      </c>
      <c r="D673" s="52">
        <f>$U$12*((B673)-$U$5)/$U$6+$U$13</f>
        <v/>
      </c>
      <c r="E673" s="51">
        <f>1/(1+EXP(-D673))</f>
        <v/>
      </c>
      <c r="F673" s="52">
        <f>$V$12*((B673)-$U$5)/$U$6+$V$13</f>
        <v/>
      </c>
      <c r="G673" s="51">
        <f>1/(1+EXP(-F673))</f>
        <v/>
      </c>
      <c r="H673" s="52">
        <f>$W$12*((B673)-$U$5)/$U$6+$W$13</f>
        <v/>
      </c>
      <c r="I673" s="51">
        <f>1/(1+EXP(-H673))</f>
        <v/>
      </c>
      <c r="J673" s="52">
        <f>$X$12*((B673)-$U$5)/$U$6+$X$13</f>
        <v/>
      </c>
      <c r="K673" s="51">
        <f>1/(1+EXP(-J673))</f>
        <v/>
      </c>
      <c r="L673" s="52">
        <f>$Y$12*((B673)-$U$5)/$U$6+$Y$13</f>
        <v/>
      </c>
      <c r="M673" s="51">
        <f>1/(1+EXP(-L673))</f>
        <v/>
      </c>
      <c r="N673" s="52">
        <f>$Z$12*((B673)-$U$5)/$U$6+$Z$13</f>
        <v/>
      </c>
      <c r="O673" s="51">
        <f>1/(1+EXP(-N673))</f>
        <v/>
      </c>
      <c r="P673" s="52">
        <f>$AA$12*((B673)-$U$5)/$U$6+$AA$13</f>
        <v/>
      </c>
      <c r="Q673" s="51">
        <f>1/(1+EXP(-P673))</f>
        <v/>
      </c>
      <c r="R673" s="52">
        <f>$AB$12*((B673)-$U$5)/$U$6+$AB$13</f>
        <v/>
      </c>
      <c r="S673" s="51">
        <f>1/(1+EXP(-R673))</f>
        <v/>
      </c>
      <c r="AI673" s="48">
        <f>'4_Seq_Features'!A671</f>
        <v/>
      </c>
      <c r="AJ673" s="55">
        <f>'4_Seq_Features'!G671</f>
        <v/>
      </c>
      <c r="AK673" s="55">
        <f>'4_Seq_Features'!H671</f>
        <v/>
      </c>
      <c r="AL673" s="48">
        <f>'4_Seq_Features'!E671</f>
        <v/>
      </c>
      <c r="AM673" s="52">
        <f>$BD$14*((AJ673)-$BD$5)/$BD$6+$BD$15*((AK673)-$BD$7)/$BD$8+$BD$16</f>
        <v/>
      </c>
      <c r="AN673" s="51">
        <f>1/(1+EXP(-AM673))</f>
        <v/>
      </c>
      <c r="AO673" s="52">
        <f>$BE$14*((AJ673)-$BD$5)/$BD$6+$BE$15*((AK673)-$BD$7)/$BD$8+$BE$16</f>
        <v/>
      </c>
      <c r="AP673" s="51">
        <f>1/(1+EXP(-AO673))</f>
        <v/>
      </c>
      <c r="AQ673" s="52">
        <f>$BF$14*((AJ673)-$BD$5)/$BD$6+$BF$15*((AK673)-$BD$7)/$BD$8+$BF$16</f>
        <v/>
      </c>
      <c r="AR673" s="51">
        <f>1/(1+EXP(-AQ673))</f>
        <v/>
      </c>
      <c r="AS673" s="52">
        <f>$BG$14*((AJ673)-$BD$5)/$BD$6+$BG$15*((AK673)-$BD$7)/$BD$8+$BG$16</f>
        <v/>
      </c>
      <c r="AT673" s="51">
        <f>1/(1+EXP(-AS673))</f>
        <v/>
      </c>
      <c r="AU673" s="52">
        <f>$BH$14*((AJ673)-$BD$5)/$BD$6+$BH$15*((AK673)-$BD$7)/$BD$8+$BH$16</f>
        <v/>
      </c>
      <c r="AV673" s="51">
        <f>1/(1+EXP(-AU673))</f>
        <v/>
      </c>
      <c r="AW673" s="52">
        <f>$BI$14*((AJ673)-$BD$5)/$BD$6+$BI$15*((AK673)-$BD$7)/$BD$8+$BI$16</f>
        <v/>
      </c>
      <c r="AX673" s="51">
        <f>1/(1+EXP(-AW673))</f>
        <v/>
      </c>
      <c r="AY673" s="52">
        <f>$BJ$14*((AJ673)-$BD$5)/$BD$6+$BJ$15*((AK673)-$BD$7)/$BD$8+$BJ$16</f>
        <v/>
      </c>
      <c r="AZ673" s="51">
        <f>1/(1+EXP(-AY673))</f>
        <v/>
      </c>
      <c r="BA673" s="52">
        <f>$BK$14*((AJ673)-$BD$5)/$BD$6+$BK$15*((AK673)-$BD$7)/$BD$8+$BK$16</f>
        <v/>
      </c>
      <c r="BB673" s="51">
        <f>1/(1+EXP(-BA673))</f>
        <v/>
      </c>
    </row>
    <row r="674" ht="15" customHeight="1" s="35">
      <c r="A674" s="48">
        <f>'4_Seq_Features'!A672</f>
        <v/>
      </c>
      <c r="B674" s="55">
        <f>'4_Seq_Features'!F672</f>
        <v/>
      </c>
      <c r="C674" s="48">
        <f>'4_Seq_Features'!E672</f>
        <v/>
      </c>
      <c r="D674" s="52">
        <f>$U$12*((B674)-$U$5)/$U$6+$U$13</f>
        <v/>
      </c>
      <c r="E674" s="51">
        <f>1/(1+EXP(-D674))</f>
        <v/>
      </c>
      <c r="F674" s="52">
        <f>$V$12*((B674)-$U$5)/$U$6+$V$13</f>
        <v/>
      </c>
      <c r="G674" s="51">
        <f>1/(1+EXP(-F674))</f>
        <v/>
      </c>
      <c r="H674" s="52">
        <f>$W$12*((B674)-$U$5)/$U$6+$W$13</f>
        <v/>
      </c>
      <c r="I674" s="51">
        <f>1/(1+EXP(-H674))</f>
        <v/>
      </c>
      <c r="J674" s="52">
        <f>$X$12*((B674)-$U$5)/$U$6+$X$13</f>
        <v/>
      </c>
      <c r="K674" s="51">
        <f>1/(1+EXP(-J674))</f>
        <v/>
      </c>
      <c r="L674" s="52">
        <f>$Y$12*((B674)-$U$5)/$U$6+$Y$13</f>
        <v/>
      </c>
      <c r="M674" s="51">
        <f>1/(1+EXP(-L674))</f>
        <v/>
      </c>
      <c r="N674" s="52">
        <f>$Z$12*((B674)-$U$5)/$U$6+$Z$13</f>
        <v/>
      </c>
      <c r="O674" s="51">
        <f>1/(1+EXP(-N674))</f>
        <v/>
      </c>
      <c r="P674" s="52">
        <f>$AA$12*((B674)-$U$5)/$U$6+$AA$13</f>
        <v/>
      </c>
      <c r="Q674" s="51">
        <f>1/(1+EXP(-P674))</f>
        <v/>
      </c>
      <c r="R674" s="52">
        <f>$AB$12*((B674)-$U$5)/$U$6+$AB$13</f>
        <v/>
      </c>
      <c r="S674" s="51">
        <f>1/(1+EXP(-R674))</f>
        <v/>
      </c>
      <c r="AI674" s="48">
        <f>'4_Seq_Features'!A672</f>
        <v/>
      </c>
      <c r="AJ674" s="55">
        <f>'4_Seq_Features'!G672</f>
        <v/>
      </c>
      <c r="AK674" s="55">
        <f>'4_Seq_Features'!H672</f>
        <v/>
      </c>
      <c r="AL674" s="48">
        <f>'4_Seq_Features'!E672</f>
        <v/>
      </c>
      <c r="AM674" s="52">
        <f>$BD$14*((AJ674)-$BD$5)/$BD$6+$BD$15*((AK674)-$BD$7)/$BD$8+$BD$16</f>
        <v/>
      </c>
      <c r="AN674" s="51">
        <f>1/(1+EXP(-AM674))</f>
        <v/>
      </c>
      <c r="AO674" s="52">
        <f>$BE$14*((AJ674)-$BD$5)/$BD$6+$BE$15*((AK674)-$BD$7)/$BD$8+$BE$16</f>
        <v/>
      </c>
      <c r="AP674" s="51">
        <f>1/(1+EXP(-AO674))</f>
        <v/>
      </c>
      <c r="AQ674" s="52">
        <f>$BF$14*((AJ674)-$BD$5)/$BD$6+$BF$15*((AK674)-$BD$7)/$BD$8+$BF$16</f>
        <v/>
      </c>
      <c r="AR674" s="51">
        <f>1/(1+EXP(-AQ674))</f>
        <v/>
      </c>
      <c r="AS674" s="52">
        <f>$BG$14*((AJ674)-$BD$5)/$BD$6+$BG$15*((AK674)-$BD$7)/$BD$8+$BG$16</f>
        <v/>
      </c>
      <c r="AT674" s="51">
        <f>1/(1+EXP(-AS674))</f>
        <v/>
      </c>
      <c r="AU674" s="52">
        <f>$BH$14*((AJ674)-$BD$5)/$BD$6+$BH$15*((AK674)-$BD$7)/$BD$8+$BH$16</f>
        <v/>
      </c>
      <c r="AV674" s="51">
        <f>1/(1+EXP(-AU674))</f>
        <v/>
      </c>
      <c r="AW674" s="52">
        <f>$BI$14*((AJ674)-$BD$5)/$BD$6+$BI$15*((AK674)-$BD$7)/$BD$8+$BI$16</f>
        <v/>
      </c>
      <c r="AX674" s="51">
        <f>1/(1+EXP(-AW674))</f>
        <v/>
      </c>
      <c r="AY674" s="52">
        <f>$BJ$14*((AJ674)-$BD$5)/$BD$6+$BJ$15*((AK674)-$BD$7)/$BD$8+$BJ$16</f>
        <v/>
      </c>
      <c r="AZ674" s="51">
        <f>1/(1+EXP(-AY674))</f>
        <v/>
      </c>
      <c r="BA674" s="52">
        <f>$BK$14*((AJ674)-$BD$5)/$BD$6+$BK$15*((AK674)-$BD$7)/$BD$8+$BK$16</f>
        <v/>
      </c>
      <c r="BB674" s="51">
        <f>1/(1+EXP(-BA674))</f>
        <v/>
      </c>
    </row>
    <row r="675" ht="15" customHeight="1" s="35">
      <c r="A675" s="48">
        <f>'4_Seq_Features'!A673</f>
        <v/>
      </c>
      <c r="B675" s="55">
        <f>'4_Seq_Features'!F673</f>
        <v/>
      </c>
      <c r="C675" s="48">
        <f>'4_Seq_Features'!E673</f>
        <v/>
      </c>
      <c r="D675" s="52">
        <f>$U$12*((B675)-$U$5)/$U$6+$U$13</f>
        <v/>
      </c>
      <c r="E675" s="51">
        <f>1/(1+EXP(-D675))</f>
        <v/>
      </c>
      <c r="F675" s="52">
        <f>$V$12*((B675)-$U$5)/$U$6+$V$13</f>
        <v/>
      </c>
      <c r="G675" s="51">
        <f>1/(1+EXP(-F675))</f>
        <v/>
      </c>
      <c r="H675" s="52">
        <f>$W$12*((B675)-$U$5)/$U$6+$W$13</f>
        <v/>
      </c>
      <c r="I675" s="51">
        <f>1/(1+EXP(-H675))</f>
        <v/>
      </c>
      <c r="J675" s="52">
        <f>$X$12*((B675)-$U$5)/$U$6+$X$13</f>
        <v/>
      </c>
      <c r="K675" s="51">
        <f>1/(1+EXP(-J675))</f>
        <v/>
      </c>
      <c r="L675" s="52">
        <f>$Y$12*((B675)-$U$5)/$U$6+$Y$13</f>
        <v/>
      </c>
      <c r="M675" s="51">
        <f>1/(1+EXP(-L675))</f>
        <v/>
      </c>
      <c r="N675" s="52">
        <f>$Z$12*((B675)-$U$5)/$U$6+$Z$13</f>
        <v/>
      </c>
      <c r="O675" s="51">
        <f>1/(1+EXP(-N675))</f>
        <v/>
      </c>
      <c r="P675" s="52">
        <f>$AA$12*((B675)-$U$5)/$U$6+$AA$13</f>
        <v/>
      </c>
      <c r="Q675" s="51">
        <f>1/(1+EXP(-P675))</f>
        <v/>
      </c>
      <c r="R675" s="52">
        <f>$AB$12*((B675)-$U$5)/$U$6+$AB$13</f>
        <v/>
      </c>
      <c r="S675" s="51">
        <f>1/(1+EXP(-R675))</f>
        <v/>
      </c>
      <c r="AI675" s="48">
        <f>'4_Seq_Features'!A673</f>
        <v/>
      </c>
      <c r="AJ675" s="55">
        <f>'4_Seq_Features'!G673</f>
        <v/>
      </c>
      <c r="AK675" s="55">
        <f>'4_Seq_Features'!H673</f>
        <v/>
      </c>
      <c r="AL675" s="48">
        <f>'4_Seq_Features'!E673</f>
        <v/>
      </c>
      <c r="AM675" s="52">
        <f>$BD$14*((AJ675)-$BD$5)/$BD$6+$BD$15*((AK675)-$BD$7)/$BD$8+$BD$16</f>
        <v/>
      </c>
      <c r="AN675" s="51">
        <f>1/(1+EXP(-AM675))</f>
        <v/>
      </c>
      <c r="AO675" s="52">
        <f>$BE$14*((AJ675)-$BD$5)/$BD$6+$BE$15*((AK675)-$BD$7)/$BD$8+$BE$16</f>
        <v/>
      </c>
      <c r="AP675" s="51">
        <f>1/(1+EXP(-AO675))</f>
        <v/>
      </c>
      <c r="AQ675" s="52">
        <f>$BF$14*((AJ675)-$BD$5)/$BD$6+$BF$15*((AK675)-$BD$7)/$BD$8+$BF$16</f>
        <v/>
      </c>
      <c r="AR675" s="51">
        <f>1/(1+EXP(-AQ675))</f>
        <v/>
      </c>
      <c r="AS675" s="52">
        <f>$BG$14*((AJ675)-$BD$5)/$BD$6+$BG$15*((AK675)-$BD$7)/$BD$8+$BG$16</f>
        <v/>
      </c>
      <c r="AT675" s="51">
        <f>1/(1+EXP(-AS675))</f>
        <v/>
      </c>
      <c r="AU675" s="52">
        <f>$BH$14*((AJ675)-$BD$5)/$BD$6+$BH$15*((AK675)-$BD$7)/$BD$8+$BH$16</f>
        <v/>
      </c>
      <c r="AV675" s="51">
        <f>1/(1+EXP(-AU675))</f>
        <v/>
      </c>
      <c r="AW675" s="52">
        <f>$BI$14*((AJ675)-$BD$5)/$BD$6+$BI$15*((AK675)-$BD$7)/$BD$8+$BI$16</f>
        <v/>
      </c>
      <c r="AX675" s="51">
        <f>1/(1+EXP(-AW675))</f>
        <v/>
      </c>
      <c r="AY675" s="52">
        <f>$BJ$14*((AJ675)-$BD$5)/$BD$6+$BJ$15*((AK675)-$BD$7)/$BD$8+$BJ$16</f>
        <v/>
      </c>
      <c r="AZ675" s="51">
        <f>1/(1+EXP(-AY675))</f>
        <v/>
      </c>
      <c r="BA675" s="52">
        <f>$BK$14*((AJ675)-$BD$5)/$BD$6+$BK$15*((AK675)-$BD$7)/$BD$8+$BK$16</f>
        <v/>
      </c>
      <c r="BB675" s="51">
        <f>1/(1+EXP(-BA675))</f>
        <v/>
      </c>
    </row>
    <row r="676" ht="15" customHeight="1" s="35">
      <c r="A676" s="48">
        <f>'4_Seq_Features'!A674</f>
        <v/>
      </c>
      <c r="B676" s="55">
        <f>'4_Seq_Features'!F674</f>
        <v/>
      </c>
      <c r="C676" s="48">
        <f>'4_Seq_Features'!E674</f>
        <v/>
      </c>
      <c r="D676" s="52">
        <f>$U$12*((B676)-$U$5)/$U$6+$U$13</f>
        <v/>
      </c>
      <c r="E676" s="51">
        <f>1/(1+EXP(-D676))</f>
        <v/>
      </c>
      <c r="F676" s="52">
        <f>$V$12*((B676)-$U$5)/$U$6+$V$13</f>
        <v/>
      </c>
      <c r="G676" s="51">
        <f>1/(1+EXP(-F676))</f>
        <v/>
      </c>
      <c r="H676" s="52">
        <f>$W$12*((B676)-$U$5)/$U$6+$W$13</f>
        <v/>
      </c>
      <c r="I676" s="51">
        <f>1/(1+EXP(-H676))</f>
        <v/>
      </c>
      <c r="J676" s="52">
        <f>$X$12*((B676)-$U$5)/$U$6+$X$13</f>
        <v/>
      </c>
      <c r="K676" s="51">
        <f>1/(1+EXP(-J676))</f>
        <v/>
      </c>
      <c r="L676" s="52">
        <f>$Y$12*((B676)-$U$5)/$U$6+$Y$13</f>
        <v/>
      </c>
      <c r="M676" s="51">
        <f>1/(1+EXP(-L676))</f>
        <v/>
      </c>
      <c r="N676" s="52">
        <f>$Z$12*((B676)-$U$5)/$U$6+$Z$13</f>
        <v/>
      </c>
      <c r="O676" s="51">
        <f>1/(1+EXP(-N676))</f>
        <v/>
      </c>
      <c r="P676" s="52">
        <f>$AA$12*((B676)-$U$5)/$U$6+$AA$13</f>
        <v/>
      </c>
      <c r="Q676" s="51">
        <f>1/(1+EXP(-P676))</f>
        <v/>
      </c>
      <c r="R676" s="52">
        <f>$AB$12*((B676)-$U$5)/$U$6+$AB$13</f>
        <v/>
      </c>
      <c r="S676" s="51">
        <f>1/(1+EXP(-R676))</f>
        <v/>
      </c>
      <c r="AI676" s="48">
        <f>'4_Seq_Features'!A674</f>
        <v/>
      </c>
      <c r="AJ676" s="55">
        <f>'4_Seq_Features'!G674</f>
        <v/>
      </c>
      <c r="AK676" s="55">
        <f>'4_Seq_Features'!H674</f>
        <v/>
      </c>
      <c r="AL676" s="48">
        <f>'4_Seq_Features'!E674</f>
        <v/>
      </c>
      <c r="AM676" s="52">
        <f>$BD$14*((AJ676)-$BD$5)/$BD$6+$BD$15*((AK676)-$BD$7)/$BD$8+$BD$16</f>
        <v/>
      </c>
      <c r="AN676" s="51">
        <f>1/(1+EXP(-AM676))</f>
        <v/>
      </c>
      <c r="AO676" s="52">
        <f>$BE$14*((AJ676)-$BD$5)/$BD$6+$BE$15*((AK676)-$BD$7)/$BD$8+$BE$16</f>
        <v/>
      </c>
      <c r="AP676" s="51">
        <f>1/(1+EXP(-AO676))</f>
        <v/>
      </c>
      <c r="AQ676" s="52">
        <f>$BF$14*((AJ676)-$BD$5)/$BD$6+$BF$15*((AK676)-$BD$7)/$BD$8+$BF$16</f>
        <v/>
      </c>
      <c r="AR676" s="51">
        <f>1/(1+EXP(-AQ676))</f>
        <v/>
      </c>
      <c r="AS676" s="52">
        <f>$BG$14*((AJ676)-$BD$5)/$BD$6+$BG$15*((AK676)-$BD$7)/$BD$8+$BG$16</f>
        <v/>
      </c>
      <c r="AT676" s="51">
        <f>1/(1+EXP(-AS676))</f>
        <v/>
      </c>
      <c r="AU676" s="52">
        <f>$BH$14*((AJ676)-$BD$5)/$BD$6+$BH$15*((AK676)-$BD$7)/$BD$8+$BH$16</f>
        <v/>
      </c>
      <c r="AV676" s="51">
        <f>1/(1+EXP(-AU676))</f>
        <v/>
      </c>
      <c r="AW676" s="52">
        <f>$BI$14*((AJ676)-$BD$5)/$BD$6+$BI$15*((AK676)-$BD$7)/$BD$8+$BI$16</f>
        <v/>
      </c>
      <c r="AX676" s="51">
        <f>1/(1+EXP(-AW676))</f>
        <v/>
      </c>
      <c r="AY676" s="52">
        <f>$BJ$14*((AJ676)-$BD$5)/$BD$6+$BJ$15*((AK676)-$BD$7)/$BD$8+$BJ$16</f>
        <v/>
      </c>
      <c r="AZ676" s="51">
        <f>1/(1+EXP(-AY676))</f>
        <v/>
      </c>
      <c r="BA676" s="52">
        <f>$BK$14*((AJ676)-$BD$5)/$BD$6+$BK$15*((AK676)-$BD$7)/$BD$8+$BK$16</f>
        <v/>
      </c>
      <c r="BB676" s="51">
        <f>1/(1+EXP(-BA676))</f>
        <v/>
      </c>
    </row>
    <row r="677" ht="15" customHeight="1" s="35">
      <c r="A677" s="48">
        <f>'4_Seq_Features'!A675</f>
        <v/>
      </c>
      <c r="B677" s="55">
        <f>'4_Seq_Features'!F675</f>
        <v/>
      </c>
      <c r="C677" s="48">
        <f>'4_Seq_Features'!E675</f>
        <v/>
      </c>
      <c r="D677" s="52">
        <f>$U$12*((B677)-$U$5)/$U$6+$U$13</f>
        <v/>
      </c>
      <c r="E677" s="51">
        <f>1/(1+EXP(-D677))</f>
        <v/>
      </c>
      <c r="F677" s="52">
        <f>$V$12*((B677)-$U$5)/$U$6+$V$13</f>
        <v/>
      </c>
      <c r="G677" s="51">
        <f>1/(1+EXP(-F677))</f>
        <v/>
      </c>
      <c r="H677" s="52">
        <f>$W$12*((B677)-$U$5)/$U$6+$W$13</f>
        <v/>
      </c>
      <c r="I677" s="51">
        <f>1/(1+EXP(-H677))</f>
        <v/>
      </c>
      <c r="J677" s="52">
        <f>$X$12*((B677)-$U$5)/$U$6+$X$13</f>
        <v/>
      </c>
      <c r="K677" s="51">
        <f>1/(1+EXP(-J677))</f>
        <v/>
      </c>
      <c r="L677" s="52">
        <f>$Y$12*((B677)-$U$5)/$U$6+$Y$13</f>
        <v/>
      </c>
      <c r="M677" s="51">
        <f>1/(1+EXP(-L677))</f>
        <v/>
      </c>
      <c r="N677" s="52">
        <f>$Z$12*((B677)-$U$5)/$U$6+$Z$13</f>
        <v/>
      </c>
      <c r="O677" s="51">
        <f>1/(1+EXP(-N677))</f>
        <v/>
      </c>
      <c r="P677" s="52">
        <f>$AA$12*((B677)-$U$5)/$U$6+$AA$13</f>
        <v/>
      </c>
      <c r="Q677" s="51">
        <f>1/(1+EXP(-P677))</f>
        <v/>
      </c>
      <c r="R677" s="52">
        <f>$AB$12*((B677)-$U$5)/$U$6+$AB$13</f>
        <v/>
      </c>
      <c r="S677" s="51">
        <f>1/(1+EXP(-R677))</f>
        <v/>
      </c>
      <c r="AI677" s="48">
        <f>'4_Seq_Features'!A675</f>
        <v/>
      </c>
      <c r="AJ677" s="55">
        <f>'4_Seq_Features'!G675</f>
        <v/>
      </c>
      <c r="AK677" s="55">
        <f>'4_Seq_Features'!H675</f>
        <v/>
      </c>
      <c r="AL677" s="48">
        <f>'4_Seq_Features'!E675</f>
        <v/>
      </c>
      <c r="AM677" s="52">
        <f>$BD$14*((AJ677)-$BD$5)/$BD$6+$BD$15*((AK677)-$BD$7)/$BD$8+$BD$16</f>
        <v/>
      </c>
      <c r="AN677" s="51">
        <f>1/(1+EXP(-AM677))</f>
        <v/>
      </c>
      <c r="AO677" s="52">
        <f>$BE$14*((AJ677)-$BD$5)/$BD$6+$BE$15*((AK677)-$BD$7)/$BD$8+$BE$16</f>
        <v/>
      </c>
      <c r="AP677" s="51">
        <f>1/(1+EXP(-AO677))</f>
        <v/>
      </c>
      <c r="AQ677" s="52">
        <f>$BF$14*((AJ677)-$BD$5)/$BD$6+$BF$15*((AK677)-$BD$7)/$BD$8+$BF$16</f>
        <v/>
      </c>
      <c r="AR677" s="51">
        <f>1/(1+EXP(-AQ677))</f>
        <v/>
      </c>
      <c r="AS677" s="52">
        <f>$BG$14*((AJ677)-$BD$5)/$BD$6+$BG$15*((AK677)-$BD$7)/$BD$8+$BG$16</f>
        <v/>
      </c>
      <c r="AT677" s="51">
        <f>1/(1+EXP(-AS677))</f>
        <v/>
      </c>
      <c r="AU677" s="52">
        <f>$BH$14*((AJ677)-$BD$5)/$BD$6+$BH$15*((AK677)-$BD$7)/$BD$8+$BH$16</f>
        <v/>
      </c>
      <c r="AV677" s="51">
        <f>1/(1+EXP(-AU677))</f>
        <v/>
      </c>
      <c r="AW677" s="52">
        <f>$BI$14*((AJ677)-$BD$5)/$BD$6+$BI$15*((AK677)-$BD$7)/$BD$8+$BI$16</f>
        <v/>
      </c>
      <c r="AX677" s="51">
        <f>1/(1+EXP(-AW677))</f>
        <v/>
      </c>
      <c r="AY677" s="52">
        <f>$BJ$14*((AJ677)-$BD$5)/$BD$6+$BJ$15*((AK677)-$BD$7)/$BD$8+$BJ$16</f>
        <v/>
      </c>
      <c r="AZ677" s="51">
        <f>1/(1+EXP(-AY677))</f>
        <v/>
      </c>
      <c r="BA677" s="52">
        <f>$BK$14*((AJ677)-$BD$5)/$BD$6+$BK$15*((AK677)-$BD$7)/$BD$8+$BK$16</f>
        <v/>
      </c>
      <c r="BB677" s="51">
        <f>1/(1+EXP(-BA677))</f>
        <v/>
      </c>
    </row>
    <row r="678" ht="15" customHeight="1" s="35">
      <c r="A678" s="48">
        <f>'4_Seq_Features'!A676</f>
        <v/>
      </c>
      <c r="B678" s="55">
        <f>'4_Seq_Features'!F676</f>
        <v/>
      </c>
      <c r="C678" s="48">
        <f>'4_Seq_Features'!E676</f>
        <v/>
      </c>
      <c r="D678" s="52">
        <f>$U$12*((B678)-$U$5)/$U$6+$U$13</f>
        <v/>
      </c>
      <c r="E678" s="51">
        <f>1/(1+EXP(-D678))</f>
        <v/>
      </c>
      <c r="F678" s="52">
        <f>$V$12*((B678)-$U$5)/$U$6+$V$13</f>
        <v/>
      </c>
      <c r="G678" s="51">
        <f>1/(1+EXP(-F678))</f>
        <v/>
      </c>
      <c r="H678" s="52">
        <f>$W$12*((B678)-$U$5)/$U$6+$W$13</f>
        <v/>
      </c>
      <c r="I678" s="51">
        <f>1/(1+EXP(-H678))</f>
        <v/>
      </c>
      <c r="J678" s="52">
        <f>$X$12*((B678)-$U$5)/$U$6+$X$13</f>
        <v/>
      </c>
      <c r="K678" s="51">
        <f>1/(1+EXP(-J678))</f>
        <v/>
      </c>
      <c r="L678" s="52">
        <f>$Y$12*((B678)-$U$5)/$U$6+$Y$13</f>
        <v/>
      </c>
      <c r="M678" s="51">
        <f>1/(1+EXP(-L678))</f>
        <v/>
      </c>
      <c r="N678" s="52">
        <f>$Z$12*((B678)-$U$5)/$U$6+$Z$13</f>
        <v/>
      </c>
      <c r="O678" s="51">
        <f>1/(1+EXP(-N678))</f>
        <v/>
      </c>
      <c r="P678" s="52">
        <f>$AA$12*((B678)-$U$5)/$U$6+$AA$13</f>
        <v/>
      </c>
      <c r="Q678" s="51">
        <f>1/(1+EXP(-P678))</f>
        <v/>
      </c>
      <c r="R678" s="52">
        <f>$AB$12*((B678)-$U$5)/$U$6+$AB$13</f>
        <v/>
      </c>
      <c r="S678" s="51">
        <f>1/(1+EXP(-R678))</f>
        <v/>
      </c>
      <c r="AI678" s="48">
        <f>'4_Seq_Features'!A676</f>
        <v/>
      </c>
      <c r="AJ678" s="55">
        <f>'4_Seq_Features'!G676</f>
        <v/>
      </c>
      <c r="AK678" s="55">
        <f>'4_Seq_Features'!H676</f>
        <v/>
      </c>
      <c r="AL678" s="48">
        <f>'4_Seq_Features'!E676</f>
        <v/>
      </c>
      <c r="AM678" s="52">
        <f>$BD$14*((AJ678)-$BD$5)/$BD$6+$BD$15*((AK678)-$BD$7)/$BD$8+$BD$16</f>
        <v/>
      </c>
      <c r="AN678" s="51">
        <f>1/(1+EXP(-AM678))</f>
        <v/>
      </c>
      <c r="AO678" s="52">
        <f>$BE$14*((AJ678)-$BD$5)/$BD$6+$BE$15*((AK678)-$BD$7)/$BD$8+$BE$16</f>
        <v/>
      </c>
      <c r="AP678" s="51">
        <f>1/(1+EXP(-AO678))</f>
        <v/>
      </c>
      <c r="AQ678" s="52">
        <f>$BF$14*((AJ678)-$BD$5)/$BD$6+$BF$15*((AK678)-$BD$7)/$BD$8+$BF$16</f>
        <v/>
      </c>
      <c r="AR678" s="51">
        <f>1/(1+EXP(-AQ678))</f>
        <v/>
      </c>
      <c r="AS678" s="52">
        <f>$BG$14*((AJ678)-$BD$5)/$BD$6+$BG$15*((AK678)-$BD$7)/$BD$8+$BG$16</f>
        <v/>
      </c>
      <c r="AT678" s="51">
        <f>1/(1+EXP(-AS678))</f>
        <v/>
      </c>
      <c r="AU678" s="52">
        <f>$BH$14*((AJ678)-$BD$5)/$BD$6+$BH$15*((AK678)-$BD$7)/$BD$8+$BH$16</f>
        <v/>
      </c>
      <c r="AV678" s="51">
        <f>1/(1+EXP(-AU678))</f>
        <v/>
      </c>
      <c r="AW678" s="52">
        <f>$BI$14*((AJ678)-$BD$5)/$BD$6+$BI$15*((AK678)-$BD$7)/$BD$8+$BI$16</f>
        <v/>
      </c>
      <c r="AX678" s="51">
        <f>1/(1+EXP(-AW678))</f>
        <v/>
      </c>
      <c r="AY678" s="52">
        <f>$BJ$14*((AJ678)-$BD$5)/$BD$6+$BJ$15*((AK678)-$BD$7)/$BD$8+$BJ$16</f>
        <v/>
      </c>
      <c r="AZ678" s="51">
        <f>1/(1+EXP(-AY678))</f>
        <v/>
      </c>
      <c r="BA678" s="52">
        <f>$BK$14*((AJ678)-$BD$5)/$BD$6+$BK$15*((AK678)-$BD$7)/$BD$8+$BK$16</f>
        <v/>
      </c>
      <c r="BB678" s="51">
        <f>1/(1+EXP(-BA678))</f>
        <v/>
      </c>
    </row>
    <row r="679" ht="15" customHeight="1" s="35">
      <c r="A679" s="48">
        <f>'4_Seq_Features'!A677</f>
        <v/>
      </c>
      <c r="B679" s="55">
        <f>'4_Seq_Features'!F677</f>
        <v/>
      </c>
      <c r="C679" s="48">
        <f>'4_Seq_Features'!E677</f>
        <v/>
      </c>
      <c r="D679" s="52">
        <f>$U$12*((B679)-$U$5)/$U$6+$U$13</f>
        <v/>
      </c>
      <c r="E679" s="51">
        <f>1/(1+EXP(-D679))</f>
        <v/>
      </c>
      <c r="F679" s="52">
        <f>$V$12*((B679)-$U$5)/$U$6+$V$13</f>
        <v/>
      </c>
      <c r="G679" s="51">
        <f>1/(1+EXP(-F679))</f>
        <v/>
      </c>
      <c r="H679" s="52">
        <f>$W$12*((B679)-$U$5)/$U$6+$W$13</f>
        <v/>
      </c>
      <c r="I679" s="51">
        <f>1/(1+EXP(-H679))</f>
        <v/>
      </c>
      <c r="J679" s="52">
        <f>$X$12*((B679)-$U$5)/$U$6+$X$13</f>
        <v/>
      </c>
      <c r="K679" s="51">
        <f>1/(1+EXP(-J679))</f>
        <v/>
      </c>
      <c r="L679" s="52">
        <f>$Y$12*((B679)-$U$5)/$U$6+$Y$13</f>
        <v/>
      </c>
      <c r="M679" s="51">
        <f>1/(1+EXP(-L679))</f>
        <v/>
      </c>
      <c r="N679" s="52">
        <f>$Z$12*((B679)-$U$5)/$U$6+$Z$13</f>
        <v/>
      </c>
      <c r="O679" s="51">
        <f>1/(1+EXP(-N679))</f>
        <v/>
      </c>
      <c r="P679" s="52">
        <f>$AA$12*((B679)-$U$5)/$U$6+$AA$13</f>
        <v/>
      </c>
      <c r="Q679" s="51">
        <f>1/(1+EXP(-P679))</f>
        <v/>
      </c>
      <c r="R679" s="52">
        <f>$AB$12*((B679)-$U$5)/$U$6+$AB$13</f>
        <v/>
      </c>
      <c r="S679" s="51">
        <f>1/(1+EXP(-R679))</f>
        <v/>
      </c>
      <c r="AI679" s="48">
        <f>'4_Seq_Features'!A677</f>
        <v/>
      </c>
      <c r="AJ679" s="55">
        <f>'4_Seq_Features'!G677</f>
        <v/>
      </c>
      <c r="AK679" s="55">
        <f>'4_Seq_Features'!H677</f>
        <v/>
      </c>
      <c r="AL679" s="48">
        <f>'4_Seq_Features'!E677</f>
        <v/>
      </c>
      <c r="AM679" s="52">
        <f>$BD$14*((AJ679)-$BD$5)/$BD$6+$BD$15*((AK679)-$BD$7)/$BD$8+$BD$16</f>
        <v/>
      </c>
      <c r="AN679" s="51">
        <f>1/(1+EXP(-AM679))</f>
        <v/>
      </c>
      <c r="AO679" s="52">
        <f>$BE$14*((AJ679)-$BD$5)/$BD$6+$BE$15*((AK679)-$BD$7)/$BD$8+$BE$16</f>
        <v/>
      </c>
      <c r="AP679" s="51">
        <f>1/(1+EXP(-AO679))</f>
        <v/>
      </c>
      <c r="AQ679" s="52">
        <f>$BF$14*((AJ679)-$BD$5)/$BD$6+$BF$15*((AK679)-$BD$7)/$BD$8+$BF$16</f>
        <v/>
      </c>
      <c r="AR679" s="51">
        <f>1/(1+EXP(-AQ679))</f>
        <v/>
      </c>
      <c r="AS679" s="52">
        <f>$BG$14*((AJ679)-$BD$5)/$BD$6+$BG$15*((AK679)-$BD$7)/$BD$8+$BG$16</f>
        <v/>
      </c>
      <c r="AT679" s="51">
        <f>1/(1+EXP(-AS679))</f>
        <v/>
      </c>
      <c r="AU679" s="52">
        <f>$BH$14*((AJ679)-$BD$5)/$BD$6+$BH$15*((AK679)-$BD$7)/$BD$8+$BH$16</f>
        <v/>
      </c>
      <c r="AV679" s="51">
        <f>1/(1+EXP(-AU679))</f>
        <v/>
      </c>
      <c r="AW679" s="52">
        <f>$BI$14*((AJ679)-$BD$5)/$BD$6+$BI$15*((AK679)-$BD$7)/$BD$8+$BI$16</f>
        <v/>
      </c>
      <c r="AX679" s="51">
        <f>1/(1+EXP(-AW679))</f>
        <v/>
      </c>
      <c r="AY679" s="52">
        <f>$BJ$14*((AJ679)-$BD$5)/$BD$6+$BJ$15*((AK679)-$BD$7)/$BD$8+$BJ$16</f>
        <v/>
      </c>
      <c r="AZ679" s="51">
        <f>1/(1+EXP(-AY679))</f>
        <v/>
      </c>
      <c r="BA679" s="52">
        <f>$BK$14*((AJ679)-$BD$5)/$BD$6+$BK$15*((AK679)-$BD$7)/$BD$8+$BK$16</f>
        <v/>
      </c>
      <c r="BB679" s="51">
        <f>1/(1+EXP(-BA679))</f>
        <v/>
      </c>
    </row>
    <row r="680" ht="15" customHeight="1" s="35">
      <c r="A680" s="48">
        <f>'4_Seq_Features'!A678</f>
        <v/>
      </c>
      <c r="B680" s="55">
        <f>'4_Seq_Features'!F678</f>
        <v/>
      </c>
      <c r="C680" s="48">
        <f>'4_Seq_Features'!E678</f>
        <v/>
      </c>
      <c r="D680" s="52">
        <f>$U$12*((B680)-$U$5)/$U$6+$U$13</f>
        <v/>
      </c>
      <c r="E680" s="51">
        <f>1/(1+EXP(-D680))</f>
        <v/>
      </c>
      <c r="F680" s="52">
        <f>$V$12*((B680)-$U$5)/$U$6+$V$13</f>
        <v/>
      </c>
      <c r="G680" s="51">
        <f>1/(1+EXP(-F680))</f>
        <v/>
      </c>
      <c r="H680" s="52">
        <f>$W$12*((B680)-$U$5)/$U$6+$W$13</f>
        <v/>
      </c>
      <c r="I680" s="51">
        <f>1/(1+EXP(-H680))</f>
        <v/>
      </c>
      <c r="J680" s="52">
        <f>$X$12*((B680)-$U$5)/$U$6+$X$13</f>
        <v/>
      </c>
      <c r="K680" s="51">
        <f>1/(1+EXP(-J680))</f>
        <v/>
      </c>
      <c r="L680" s="52">
        <f>$Y$12*((B680)-$U$5)/$U$6+$Y$13</f>
        <v/>
      </c>
      <c r="M680" s="51">
        <f>1/(1+EXP(-L680))</f>
        <v/>
      </c>
      <c r="N680" s="52">
        <f>$Z$12*((B680)-$U$5)/$U$6+$Z$13</f>
        <v/>
      </c>
      <c r="O680" s="51">
        <f>1/(1+EXP(-N680))</f>
        <v/>
      </c>
      <c r="P680" s="52">
        <f>$AA$12*((B680)-$U$5)/$U$6+$AA$13</f>
        <v/>
      </c>
      <c r="Q680" s="51">
        <f>1/(1+EXP(-P680))</f>
        <v/>
      </c>
      <c r="R680" s="52">
        <f>$AB$12*((B680)-$U$5)/$U$6+$AB$13</f>
        <v/>
      </c>
      <c r="S680" s="51">
        <f>1/(1+EXP(-R680))</f>
        <v/>
      </c>
      <c r="AI680" s="48">
        <f>'4_Seq_Features'!A678</f>
        <v/>
      </c>
      <c r="AJ680" s="55">
        <f>'4_Seq_Features'!G678</f>
        <v/>
      </c>
      <c r="AK680" s="55">
        <f>'4_Seq_Features'!H678</f>
        <v/>
      </c>
      <c r="AL680" s="48">
        <f>'4_Seq_Features'!E678</f>
        <v/>
      </c>
      <c r="AM680" s="52">
        <f>$BD$14*((AJ680)-$BD$5)/$BD$6+$BD$15*((AK680)-$BD$7)/$BD$8+$BD$16</f>
        <v/>
      </c>
      <c r="AN680" s="51">
        <f>1/(1+EXP(-AM680))</f>
        <v/>
      </c>
      <c r="AO680" s="52">
        <f>$BE$14*((AJ680)-$BD$5)/$BD$6+$BE$15*((AK680)-$BD$7)/$BD$8+$BE$16</f>
        <v/>
      </c>
      <c r="AP680" s="51">
        <f>1/(1+EXP(-AO680))</f>
        <v/>
      </c>
      <c r="AQ680" s="52">
        <f>$BF$14*((AJ680)-$BD$5)/$BD$6+$BF$15*((AK680)-$BD$7)/$BD$8+$BF$16</f>
        <v/>
      </c>
      <c r="AR680" s="51">
        <f>1/(1+EXP(-AQ680))</f>
        <v/>
      </c>
      <c r="AS680" s="52">
        <f>$BG$14*((AJ680)-$BD$5)/$BD$6+$BG$15*((AK680)-$BD$7)/$BD$8+$BG$16</f>
        <v/>
      </c>
      <c r="AT680" s="51">
        <f>1/(1+EXP(-AS680))</f>
        <v/>
      </c>
      <c r="AU680" s="52">
        <f>$BH$14*((AJ680)-$BD$5)/$BD$6+$BH$15*((AK680)-$BD$7)/$BD$8+$BH$16</f>
        <v/>
      </c>
      <c r="AV680" s="51">
        <f>1/(1+EXP(-AU680))</f>
        <v/>
      </c>
      <c r="AW680" s="52">
        <f>$BI$14*((AJ680)-$BD$5)/$BD$6+$BI$15*((AK680)-$BD$7)/$BD$8+$BI$16</f>
        <v/>
      </c>
      <c r="AX680" s="51">
        <f>1/(1+EXP(-AW680))</f>
        <v/>
      </c>
      <c r="AY680" s="52">
        <f>$BJ$14*((AJ680)-$BD$5)/$BD$6+$BJ$15*((AK680)-$BD$7)/$BD$8+$BJ$16</f>
        <v/>
      </c>
      <c r="AZ680" s="51">
        <f>1/(1+EXP(-AY680))</f>
        <v/>
      </c>
      <c r="BA680" s="52">
        <f>$BK$14*((AJ680)-$BD$5)/$BD$6+$BK$15*((AK680)-$BD$7)/$BD$8+$BK$16</f>
        <v/>
      </c>
      <c r="BB680" s="51">
        <f>1/(1+EXP(-BA680))</f>
        <v/>
      </c>
    </row>
    <row r="681" ht="15" customHeight="1" s="35">
      <c r="A681" s="48">
        <f>'4_Seq_Features'!A679</f>
        <v/>
      </c>
      <c r="B681" s="55">
        <f>'4_Seq_Features'!F679</f>
        <v/>
      </c>
      <c r="C681" s="48">
        <f>'4_Seq_Features'!E679</f>
        <v/>
      </c>
      <c r="D681" s="52">
        <f>$U$12*((B681)-$U$5)/$U$6+$U$13</f>
        <v/>
      </c>
      <c r="E681" s="51">
        <f>1/(1+EXP(-D681))</f>
        <v/>
      </c>
      <c r="F681" s="52">
        <f>$V$12*((B681)-$U$5)/$U$6+$V$13</f>
        <v/>
      </c>
      <c r="G681" s="51">
        <f>1/(1+EXP(-F681))</f>
        <v/>
      </c>
      <c r="H681" s="52">
        <f>$W$12*((B681)-$U$5)/$U$6+$W$13</f>
        <v/>
      </c>
      <c r="I681" s="51">
        <f>1/(1+EXP(-H681))</f>
        <v/>
      </c>
      <c r="J681" s="52">
        <f>$X$12*((B681)-$U$5)/$U$6+$X$13</f>
        <v/>
      </c>
      <c r="K681" s="51">
        <f>1/(1+EXP(-J681))</f>
        <v/>
      </c>
      <c r="L681" s="52">
        <f>$Y$12*((B681)-$U$5)/$U$6+$Y$13</f>
        <v/>
      </c>
      <c r="M681" s="51">
        <f>1/(1+EXP(-L681))</f>
        <v/>
      </c>
      <c r="N681" s="52">
        <f>$Z$12*((B681)-$U$5)/$U$6+$Z$13</f>
        <v/>
      </c>
      <c r="O681" s="51">
        <f>1/(1+EXP(-N681))</f>
        <v/>
      </c>
      <c r="P681" s="52">
        <f>$AA$12*((B681)-$U$5)/$U$6+$AA$13</f>
        <v/>
      </c>
      <c r="Q681" s="51">
        <f>1/(1+EXP(-P681))</f>
        <v/>
      </c>
      <c r="R681" s="52">
        <f>$AB$12*((B681)-$U$5)/$U$6+$AB$13</f>
        <v/>
      </c>
      <c r="S681" s="51">
        <f>1/(1+EXP(-R681))</f>
        <v/>
      </c>
      <c r="AI681" s="48">
        <f>'4_Seq_Features'!A679</f>
        <v/>
      </c>
      <c r="AJ681" s="55">
        <f>'4_Seq_Features'!G679</f>
        <v/>
      </c>
      <c r="AK681" s="55">
        <f>'4_Seq_Features'!H679</f>
        <v/>
      </c>
      <c r="AL681" s="48">
        <f>'4_Seq_Features'!E679</f>
        <v/>
      </c>
      <c r="AM681" s="52">
        <f>$BD$14*((AJ681)-$BD$5)/$BD$6+$BD$15*((AK681)-$BD$7)/$BD$8+$BD$16</f>
        <v/>
      </c>
      <c r="AN681" s="51">
        <f>1/(1+EXP(-AM681))</f>
        <v/>
      </c>
      <c r="AO681" s="52">
        <f>$BE$14*((AJ681)-$BD$5)/$BD$6+$BE$15*((AK681)-$BD$7)/$BD$8+$BE$16</f>
        <v/>
      </c>
      <c r="AP681" s="51">
        <f>1/(1+EXP(-AO681))</f>
        <v/>
      </c>
      <c r="AQ681" s="52">
        <f>$BF$14*((AJ681)-$BD$5)/$BD$6+$BF$15*((AK681)-$BD$7)/$BD$8+$BF$16</f>
        <v/>
      </c>
      <c r="AR681" s="51">
        <f>1/(1+EXP(-AQ681))</f>
        <v/>
      </c>
      <c r="AS681" s="52">
        <f>$BG$14*((AJ681)-$BD$5)/$BD$6+$BG$15*((AK681)-$BD$7)/$BD$8+$BG$16</f>
        <v/>
      </c>
      <c r="AT681" s="51">
        <f>1/(1+EXP(-AS681))</f>
        <v/>
      </c>
      <c r="AU681" s="52">
        <f>$BH$14*((AJ681)-$BD$5)/$BD$6+$BH$15*((AK681)-$BD$7)/$BD$8+$BH$16</f>
        <v/>
      </c>
      <c r="AV681" s="51">
        <f>1/(1+EXP(-AU681))</f>
        <v/>
      </c>
      <c r="AW681" s="52">
        <f>$BI$14*((AJ681)-$BD$5)/$BD$6+$BI$15*((AK681)-$BD$7)/$BD$8+$BI$16</f>
        <v/>
      </c>
      <c r="AX681" s="51">
        <f>1/(1+EXP(-AW681))</f>
        <v/>
      </c>
      <c r="AY681" s="52">
        <f>$BJ$14*((AJ681)-$BD$5)/$BD$6+$BJ$15*((AK681)-$BD$7)/$BD$8+$BJ$16</f>
        <v/>
      </c>
      <c r="AZ681" s="51">
        <f>1/(1+EXP(-AY681))</f>
        <v/>
      </c>
      <c r="BA681" s="52">
        <f>$BK$14*((AJ681)-$BD$5)/$BD$6+$BK$15*((AK681)-$BD$7)/$BD$8+$BK$16</f>
        <v/>
      </c>
      <c r="BB681" s="51">
        <f>1/(1+EXP(-BA681))</f>
        <v/>
      </c>
    </row>
    <row r="682" ht="15" customHeight="1" s="35">
      <c r="A682" s="48">
        <f>'4_Seq_Features'!A680</f>
        <v/>
      </c>
      <c r="B682" s="55">
        <f>'4_Seq_Features'!F680</f>
        <v/>
      </c>
      <c r="C682" s="48">
        <f>'4_Seq_Features'!E680</f>
        <v/>
      </c>
      <c r="D682" s="52">
        <f>$U$12*((B682)-$U$5)/$U$6+$U$13</f>
        <v/>
      </c>
      <c r="E682" s="51">
        <f>1/(1+EXP(-D682))</f>
        <v/>
      </c>
      <c r="F682" s="52">
        <f>$V$12*((B682)-$U$5)/$U$6+$V$13</f>
        <v/>
      </c>
      <c r="G682" s="51">
        <f>1/(1+EXP(-F682))</f>
        <v/>
      </c>
      <c r="H682" s="52">
        <f>$W$12*((B682)-$U$5)/$U$6+$W$13</f>
        <v/>
      </c>
      <c r="I682" s="51">
        <f>1/(1+EXP(-H682))</f>
        <v/>
      </c>
      <c r="J682" s="52">
        <f>$X$12*((B682)-$U$5)/$U$6+$X$13</f>
        <v/>
      </c>
      <c r="K682" s="51">
        <f>1/(1+EXP(-J682))</f>
        <v/>
      </c>
      <c r="L682" s="52">
        <f>$Y$12*((B682)-$U$5)/$U$6+$Y$13</f>
        <v/>
      </c>
      <c r="M682" s="51">
        <f>1/(1+EXP(-L682))</f>
        <v/>
      </c>
      <c r="N682" s="52">
        <f>$Z$12*((B682)-$U$5)/$U$6+$Z$13</f>
        <v/>
      </c>
      <c r="O682" s="51">
        <f>1/(1+EXP(-N682))</f>
        <v/>
      </c>
      <c r="P682" s="52">
        <f>$AA$12*((B682)-$U$5)/$U$6+$AA$13</f>
        <v/>
      </c>
      <c r="Q682" s="51">
        <f>1/(1+EXP(-P682))</f>
        <v/>
      </c>
      <c r="R682" s="52">
        <f>$AB$12*((B682)-$U$5)/$U$6+$AB$13</f>
        <v/>
      </c>
      <c r="S682" s="51">
        <f>1/(1+EXP(-R682))</f>
        <v/>
      </c>
      <c r="AI682" s="48">
        <f>'4_Seq_Features'!A680</f>
        <v/>
      </c>
      <c r="AJ682" s="55">
        <f>'4_Seq_Features'!G680</f>
        <v/>
      </c>
      <c r="AK682" s="55">
        <f>'4_Seq_Features'!H680</f>
        <v/>
      </c>
      <c r="AL682" s="48">
        <f>'4_Seq_Features'!E680</f>
        <v/>
      </c>
      <c r="AM682" s="52">
        <f>$BD$14*((AJ682)-$BD$5)/$BD$6+$BD$15*((AK682)-$BD$7)/$BD$8+$BD$16</f>
        <v/>
      </c>
      <c r="AN682" s="51">
        <f>1/(1+EXP(-AM682))</f>
        <v/>
      </c>
      <c r="AO682" s="52">
        <f>$BE$14*((AJ682)-$BD$5)/$BD$6+$BE$15*((AK682)-$BD$7)/$BD$8+$BE$16</f>
        <v/>
      </c>
      <c r="AP682" s="51">
        <f>1/(1+EXP(-AO682))</f>
        <v/>
      </c>
      <c r="AQ682" s="52">
        <f>$BF$14*((AJ682)-$BD$5)/$BD$6+$BF$15*((AK682)-$BD$7)/$BD$8+$BF$16</f>
        <v/>
      </c>
      <c r="AR682" s="51">
        <f>1/(1+EXP(-AQ682))</f>
        <v/>
      </c>
      <c r="AS682" s="52">
        <f>$BG$14*((AJ682)-$BD$5)/$BD$6+$BG$15*((AK682)-$BD$7)/$BD$8+$BG$16</f>
        <v/>
      </c>
      <c r="AT682" s="51">
        <f>1/(1+EXP(-AS682))</f>
        <v/>
      </c>
      <c r="AU682" s="52">
        <f>$BH$14*((AJ682)-$BD$5)/$BD$6+$BH$15*((AK682)-$BD$7)/$BD$8+$BH$16</f>
        <v/>
      </c>
      <c r="AV682" s="51">
        <f>1/(1+EXP(-AU682))</f>
        <v/>
      </c>
      <c r="AW682" s="52">
        <f>$BI$14*((AJ682)-$BD$5)/$BD$6+$BI$15*((AK682)-$BD$7)/$BD$8+$BI$16</f>
        <v/>
      </c>
      <c r="AX682" s="51">
        <f>1/(1+EXP(-AW682))</f>
        <v/>
      </c>
      <c r="AY682" s="52">
        <f>$BJ$14*((AJ682)-$BD$5)/$BD$6+$BJ$15*((AK682)-$BD$7)/$BD$8+$BJ$16</f>
        <v/>
      </c>
      <c r="AZ682" s="51">
        <f>1/(1+EXP(-AY682))</f>
        <v/>
      </c>
      <c r="BA682" s="52">
        <f>$BK$14*((AJ682)-$BD$5)/$BD$6+$BK$15*((AK682)-$BD$7)/$BD$8+$BK$16</f>
        <v/>
      </c>
      <c r="BB682" s="51">
        <f>1/(1+EXP(-BA682))</f>
        <v/>
      </c>
    </row>
    <row r="683" ht="15" customHeight="1" s="35">
      <c r="A683" s="48">
        <f>'4_Seq_Features'!A681</f>
        <v/>
      </c>
      <c r="B683" s="55">
        <f>'4_Seq_Features'!F681</f>
        <v/>
      </c>
      <c r="C683" s="48">
        <f>'4_Seq_Features'!E681</f>
        <v/>
      </c>
      <c r="D683" s="52">
        <f>$U$12*((B683)-$U$5)/$U$6+$U$13</f>
        <v/>
      </c>
      <c r="E683" s="51">
        <f>1/(1+EXP(-D683))</f>
        <v/>
      </c>
      <c r="F683" s="52">
        <f>$V$12*((B683)-$U$5)/$U$6+$V$13</f>
        <v/>
      </c>
      <c r="G683" s="51">
        <f>1/(1+EXP(-F683))</f>
        <v/>
      </c>
      <c r="H683" s="52">
        <f>$W$12*((B683)-$U$5)/$U$6+$W$13</f>
        <v/>
      </c>
      <c r="I683" s="51">
        <f>1/(1+EXP(-H683))</f>
        <v/>
      </c>
      <c r="J683" s="52">
        <f>$X$12*((B683)-$U$5)/$U$6+$X$13</f>
        <v/>
      </c>
      <c r="K683" s="51">
        <f>1/(1+EXP(-J683))</f>
        <v/>
      </c>
      <c r="L683" s="52">
        <f>$Y$12*((B683)-$U$5)/$U$6+$Y$13</f>
        <v/>
      </c>
      <c r="M683" s="51">
        <f>1/(1+EXP(-L683))</f>
        <v/>
      </c>
      <c r="N683" s="52">
        <f>$Z$12*((B683)-$U$5)/$U$6+$Z$13</f>
        <v/>
      </c>
      <c r="O683" s="51">
        <f>1/(1+EXP(-N683))</f>
        <v/>
      </c>
      <c r="P683" s="52">
        <f>$AA$12*((B683)-$U$5)/$U$6+$AA$13</f>
        <v/>
      </c>
      <c r="Q683" s="51">
        <f>1/(1+EXP(-P683))</f>
        <v/>
      </c>
      <c r="R683" s="52">
        <f>$AB$12*((B683)-$U$5)/$U$6+$AB$13</f>
        <v/>
      </c>
      <c r="S683" s="51">
        <f>1/(1+EXP(-R683))</f>
        <v/>
      </c>
      <c r="AI683" s="48">
        <f>'4_Seq_Features'!A681</f>
        <v/>
      </c>
      <c r="AJ683" s="55">
        <f>'4_Seq_Features'!G681</f>
        <v/>
      </c>
      <c r="AK683" s="55">
        <f>'4_Seq_Features'!H681</f>
        <v/>
      </c>
      <c r="AL683" s="48">
        <f>'4_Seq_Features'!E681</f>
        <v/>
      </c>
      <c r="AM683" s="52">
        <f>$BD$14*((AJ683)-$BD$5)/$BD$6+$BD$15*((AK683)-$BD$7)/$BD$8+$BD$16</f>
        <v/>
      </c>
      <c r="AN683" s="51">
        <f>1/(1+EXP(-AM683))</f>
        <v/>
      </c>
      <c r="AO683" s="52">
        <f>$BE$14*((AJ683)-$BD$5)/$BD$6+$BE$15*((AK683)-$BD$7)/$BD$8+$BE$16</f>
        <v/>
      </c>
      <c r="AP683" s="51">
        <f>1/(1+EXP(-AO683))</f>
        <v/>
      </c>
      <c r="AQ683" s="52">
        <f>$BF$14*((AJ683)-$BD$5)/$BD$6+$BF$15*((AK683)-$BD$7)/$BD$8+$BF$16</f>
        <v/>
      </c>
      <c r="AR683" s="51">
        <f>1/(1+EXP(-AQ683))</f>
        <v/>
      </c>
      <c r="AS683" s="52">
        <f>$BG$14*((AJ683)-$BD$5)/$BD$6+$BG$15*((AK683)-$BD$7)/$BD$8+$BG$16</f>
        <v/>
      </c>
      <c r="AT683" s="51">
        <f>1/(1+EXP(-AS683))</f>
        <v/>
      </c>
      <c r="AU683" s="52">
        <f>$BH$14*((AJ683)-$BD$5)/$BD$6+$BH$15*((AK683)-$BD$7)/$BD$8+$BH$16</f>
        <v/>
      </c>
      <c r="AV683" s="51">
        <f>1/(1+EXP(-AU683))</f>
        <v/>
      </c>
      <c r="AW683" s="52">
        <f>$BI$14*((AJ683)-$BD$5)/$BD$6+$BI$15*((AK683)-$BD$7)/$BD$8+$BI$16</f>
        <v/>
      </c>
      <c r="AX683" s="51">
        <f>1/(1+EXP(-AW683))</f>
        <v/>
      </c>
      <c r="AY683" s="52">
        <f>$BJ$14*((AJ683)-$BD$5)/$BD$6+$BJ$15*((AK683)-$BD$7)/$BD$8+$BJ$16</f>
        <v/>
      </c>
      <c r="AZ683" s="51">
        <f>1/(1+EXP(-AY683))</f>
        <v/>
      </c>
      <c r="BA683" s="52">
        <f>$BK$14*((AJ683)-$BD$5)/$BD$6+$BK$15*((AK683)-$BD$7)/$BD$8+$BK$16</f>
        <v/>
      </c>
      <c r="BB683" s="51">
        <f>1/(1+EXP(-BA683))</f>
        <v/>
      </c>
    </row>
    <row r="684" ht="15" customHeight="1" s="35">
      <c r="A684" s="48">
        <f>'4_Seq_Features'!A682</f>
        <v/>
      </c>
      <c r="B684" s="55">
        <f>'4_Seq_Features'!F682</f>
        <v/>
      </c>
      <c r="C684" s="48">
        <f>'4_Seq_Features'!E682</f>
        <v/>
      </c>
      <c r="D684" s="52">
        <f>$U$12*((B684)-$U$5)/$U$6+$U$13</f>
        <v/>
      </c>
      <c r="E684" s="51">
        <f>1/(1+EXP(-D684))</f>
        <v/>
      </c>
      <c r="F684" s="52">
        <f>$V$12*((B684)-$U$5)/$U$6+$V$13</f>
        <v/>
      </c>
      <c r="G684" s="51">
        <f>1/(1+EXP(-F684))</f>
        <v/>
      </c>
      <c r="H684" s="52">
        <f>$W$12*((B684)-$U$5)/$U$6+$W$13</f>
        <v/>
      </c>
      <c r="I684" s="51">
        <f>1/(1+EXP(-H684))</f>
        <v/>
      </c>
      <c r="J684" s="52">
        <f>$X$12*((B684)-$U$5)/$U$6+$X$13</f>
        <v/>
      </c>
      <c r="K684" s="51">
        <f>1/(1+EXP(-J684))</f>
        <v/>
      </c>
      <c r="L684" s="52">
        <f>$Y$12*((B684)-$U$5)/$U$6+$Y$13</f>
        <v/>
      </c>
      <c r="M684" s="51">
        <f>1/(1+EXP(-L684))</f>
        <v/>
      </c>
      <c r="N684" s="52">
        <f>$Z$12*((B684)-$U$5)/$U$6+$Z$13</f>
        <v/>
      </c>
      <c r="O684" s="51">
        <f>1/(1+EXP(-N684))</f>
        <v/>
      </c>
      <c r="P684" s="52">
        <f>$AA$12*((B684)-$U$5)/$U$6+$AA$13</f>
        <v/>
      </c>
      <c r="Q684" s="51">
        <f>1/(1+EXP(-P684))</f>
        <v/>
      </c>
      <c r="R684" s="52">
        <f>$AB$12*((B684)-$U$5)/$U$6+$AB$13</f>
        <v/>
      </c>
      <c r="S684" s="51">
        <f>1/(1+EXP(-R684))</f>
        <v/>
      </c>
      <c r="AI684" s="48">
        <f>'4_Seq_Features'!A682</f>
        <v/>
      </c>
      <c r="AJ684" s="55">
        <f>'4_Seq_Features'!G682</f>
        <v/>
      </c>
      <c r="AK684" s="55">
        <f>'4_Seq_Features'!H682</f>
        <v/>
      </c>
      <c r="AL684" s="48">
        <f>'4_Seq_Features'!E682</f>
        <v/>
      </c>
      <c r="AM684" s="52">
        <f>$BD$14*((AJ684)-$BD$5)/$BD$6+$BD$15*((AK684)-$BD$7)/$BD$8+$BD$16</f>
        <v/>
      </c>
      <c r="AN684" s="51">
        <f>1/(1+EXP(-AM684))</f>
        <v/>
      </c>
      <c r="AO684" s="52">
        <f>$BE$14*((AJ684)-$BD$5)/$BD$6+$BE$15*((AK684)-$BD$7)/$BD$8+$BE$16</f>
        <v/>
      </c>
      <c r="AP684" s="51">
        <f>1/(1+EXP(-AO684))</f>
        <v/>
      </c>
      <c r="AQ684" s="52">
        <f>$BF$14*((AJ684)-$BD$5)/$BD$6+$BF$15*((AK684)-$BD$7)/$BD$8+$BF$16</f>
        <v/>
      </c>
      <c r="AR684" s="51">
        <f>1/(1+EXP(-AQ684))</f>
        <v/>
      </c>
      <c r="AS684" s="52">
        <f>$BG$14*((AJ684)-$BD$5)/$BD$6+$BG$15*((AK684)-$BD$7)/$BD$8+$BG$16</f>
        <v/>
      </c>
      <c r="AT684" s="51">
        <f>1/(1+EXP(-AS684))</f>
        <v/>
      </c>
      <c r="AU684" s="52">
        <f>$BH$14*((AJ684)-$BD$5)/$BD$6+$BH$15*((AK684)-$BD$7)/$BD$8+$BH$16</f>
        <v/>
      </c>
      <c r="AV684" s="51">
        <f>1/(1+EXP(-AU684))</f>
        <v/>
      </c>
      <c r="AW684" s="52">
        <f>$BI$14*((AJ684)-$BD$5)/$BD$6+$BI$15*((AK684)-$BD$7)/$BD$8+$BI$16</f>
        <v/>
      </c>
      <c r="AX684" s="51">
        <f>1/(1+EXP(-AW684))</f>
        <v/>
      </c>
      <c r="AY684" s="52">
        <f>$BJ$14*((AJ684)-$BD$5)/$BD$6+$BJ$15*((AK684)-$BD$7)/$BD$8+$BJ$16</f>
        <v/>
      </c>
      <c r="AZ684" s="51">
        <f>1/(1+EXP(-AY684))</f>
        <v/>
      </c>
      <c r="BA684" s="52">
        <f>$BK$14*((AJ684)-$BD$5)/$BD$6+$BK$15*((AK684)-$BD$7)/$BD$8+$BK$16</f>
        <v/>
      </c>
      <c r="BB684" s="51">
        <f>1/(1+EXP(-BA684))</f>
        <v/>
      </c>
    </row>
    <row r="685" ht="15" customHeight="1" s="35">
      <c r="A685" s="48">
        <f>'4_Seq_Features'!A683</f>
        <v/>
      </c>
      <c r="B685" s="55">
        <f>'4_Seq_Features'!F683</f>
        <v/>
      </c>
      <c r="C685" s="48">
        <f>'4_Seq_Features'!E683</f>
        <v/>
      </c>
      <c r="D685" s="52">
        <f>$U$12*((B685)-$U$5)/$U$6+$U$13</f>
        <v/>
      </c>
      <c r="E685" s="51">
        <f>1/(1+EXP(-D685))</f>
        <v/>
      </c>
      <c r="F685" s="52">
        <f>$V$12*((B685)-$U$5)/$U$6+$V$13</f>
        <v/>
      </c>
      <c r="G685" s="51">
        <f>1/(1+EXP(-F685))</f>
        <v/>
      </c>
      <c r="H685" s="52">
        <f>$W$12*((B685)-$U$5)/$U$6+$W$13</f>
        <v/>
      </c>
      <c r="I685" s="51">
        <f>1/(1+EXP(-H685))</f>
        <v/>
      </c>
      <c r="J685" s="52">
        <f>$X$12*((B685)-$U$5)/$U$6+$X$13</f>
        <v/>
      </c>
      <c r="K685" s="51">
        <f>1/(1+EXP(-J685))</f>
        <v/>
      </c>
      <c r="L685" s="52">
        <f>$Y$12*((B685)-$U$5)/$U$6+$Y$13</f>
        <v/>
      </c>
      <c r="M685" s="51">
        <f>1/(1+EXP(-L685))</f>
        <v/>
      </c>
      <c r="N685" s="52">
        <f>$Z$12*((B685)-$U$5)/$U$6+$Z$13</f>
        <v/>
      </c>
      <c r="O685" s="51">
        <f>1/(1+EXP(-N685))</f>
        <v/>
      </c>
      <c r="P685" s="52">
        <f>$AA$12*((B685)-$U$5)/$U$6+$AA$13</f>
        <v/>
      </c>
      <c r="Q685" s="51">
        <f>1/(1+EXP(-P685))</f>
        <v/>
      </c>
      <c r="R685" s="52">
        <f>$AB$12*((B685)-$U$5)/$U$6+$AB$13</f>
        <v/>
      </c>
      <c r="S685" s="51">
        <f>1/(1+EXP(-R685))</f>
        <v/>
      </c>
      <c r="AI685" s="48">
        <f>'4_Seq_Features'!A683</f>
        <v/>
      </c>
      <c r="AJ685" s="55">
        <f>'4_Seq_Features'!G683</f>
        <v/>
      </c>
      <c r="AK685" s="55">
        <f>'4_Seq_Features'!H683</f>
        <v/>
      </c>
      <c r="AL685" s="48">
        <f>'4_Seq_Features'!E683</f>
        <v/>
      </c>
      <c r="AM685" s="52">
        <f>$BD$14*((AJ685)-$BD$5)/$BD$6+$BD$15*((AK685)-$BD$7)/$BD$8+$BD$16</f>
        <v/>
      </c>
      <c r="AN685" s="51">
        <f>1/(1+EXP(-AM685))</f>
        <v/>
      </c>
      <c r="AO685" s="52">
        <f>$BE$14*((AJ685)-$BD$5)/$BD$6+$BE$15*((AK685)-$BD$7)/$BD$8+$BE$16</f>
        <v/>
      </c>
      <c r="AP685" s="51">
        <f>1/(1+EXP(-AO685))</f>
        <v/>
      </c>
      <c r="AQ685" s="52">
        <f>$BF$14*((AJ685)-$BD$5)/$BD$6+$BF$15*((AK685)-$BD$7)/$BD$8+$BF$16</f>
        <v/>
      </c>
      <c r="AR685" s="51">
        <f>1/(1+EXP(-AQ685))</f>
        <v/>
      </c>
      <c r="AS685" s="52">
        <f>$BG$14*((AJ685)-$BD$5)/$BD$6+$BG$15*((AK685)-$BD$7)/$BD$8+$BG$16</f>
        <v/>
      </c>
      <c r="AT685" s="51">
        <f>1/(1+EXP(-AS685))</f>
        <v/>
      </c>
      <c r="AU685" s="52">
        <f>$BH$14*((AJ685)-$BD$5)/$BD$6+$BH$15*((AK685)-$BD$7)/$BD$8+$BH$16</f>
        <v/>
      </c>
      <c r="AV685" s="51">
        <f>1/(1+EXP(-AU685))</f>
        <v/>
      </c>
      <c r="AW685" s="52">
        <f>$BI$14*((AJ685)-$BD$5)/$BD$6+$BI$15*((AK685)-$BD$7)/$BD$8+$BI$16</f>
        <v/>
      </c>
      <c r="AX685" s="51">
        <f>1/(1+EXP(-AW685))</f>
        <v/>
      </c>
      <c r="AY685" s="52">
        <f>$BJ$14*((AJ685)-$BD$5)/$BD$6+$BJ$15*((AK685)-$BD$7)/$BD$8+$BJ$16</f>
        <v/>
      </c>
      <c r="AZ685" s="51">
        <f>1/(1+EXP(-AY685))</f>
        <v/>
      </c>
      <c r="BA685" s="52">
        <f>$BK$14*((AJ685)-$BD$5)/$BD$6+$BK$15*((AK685)-$BD$7)/$BD$8+$BK$16</f>
        <v/>
      </c>
      <c r="BB685" s="51">
        <f>1/(1+EXP(-BA685))</f>
        <v/>
      </c>
    </row>
    <row r="686" ht="15" customHeight="1" s="35">
      <c r="A686" s="48">
        <f>'4_Seq_Features'!A684</f>
        <v/>
      </c>
      <c r="B686" s="55">
        <f>'4_Seq_Features'!F684</f>
        <v/>
      </c>
      <c r="C686" s="48">
        <f>'4_Seq_Features'!E684</f>
        <v/>
      </c>
      <c r="D686" s="52">
        <f>$U$12*((B686)-$U$5)/$U$6+$U$13</f>
        <v/>
      </c>
      <c r="E686" s="51">
        <f>1/(1+EXP(-D686))</f>
        <v/>
      </c>
      <c r="F686" s="52">
        <f>$V$12*((B686)-$U$5)/$U$6+$V$13</f>
        <v/>
      </c>
      <c r="G686" s="51">
        <f>1/(1+EXP(-F686))</f>
        <v/>
      </c>
      <c r="H686" s="52">
        <f>$W$12*((B686)-$U$5)/$U$6+$W$13</f>
        <v/>
      </c>
      <c r="I686" s="51">
        <f>1/(1+EXP(-H686))</f>
        <v/>
      </c>
      <c r="J686" s="52">
        <f>$X$12*((B686)-$U$5)/$U$6+$X$13</f>
        <v/>
      </c>
      <c r="K686" s="51">
        <f>1/(1+EXP(-J686))</f>
        <v/>
      </c>
      <c r="L686" s="52">
        <f>$Y$12*((B686)-$U$5)/$U$6+$Y$13</f>
        <v/>
      </c>
      <c r="M686" s="51">
        <f>1/(1+EXP(-L686))</f>
        <v/>
      </c>
      <c r="N686" s="52">
        <f>$Z$12*((B686)-$U$5)/$U$6+$Z$13</f>
        <v/>
      </c>
      <c r="O686" s="51">
        <f>1/(1+EXP(-N686))</f>
        <v/>
      </c>
      <c r="P686" s="52">
        <f>$AA$12*((B686)-$U$5)/$U$6+$AA$13</f>
        <v/>
      </c>
      <c r="Q686" s="51">
        <f>1/(1+EXP(-P686))</f>
        <v/>
      </c>
      <c r="R686" s="52">
        <f>$AB$12*((B686)-$U$5)/$U$6+$AB$13</f>
        <v/>
      </c>
      <c r="S686" s="51">
        <f>1/(1+EXP(-R686))</f>
        <v/>
      </c>
      <c r="AI686" s="48">
        <f>'4_Seq_Features'!A684</f>
        <v/>
      </c>
      <c r="AJ686" s="55">
        <f>'4_Seq_Features'!G684</f>
        <v/>
      </c>
      <c r="AK686" s="55">
        <f>'4_Seq_Features'!H684</f>
        <v/>
      </c>
      <c r="AL686" s="48">
        <f>'4_Seq_Features'!E684</f>
        <v/>
      </c>
      <c r="AM686" s="52">
        <f>$BD$14*((AJ686)-$BD$5)/$BD$6+$BD$15*((AK686)-$BD$7)/$BD$8+$BD$16</f>
        <v/>
      </c>
      <c r="AN686" s="51">
        <f>1/(1+EXP(-AM686))</f>
        <v/>
      </c>
      <c r="AO686" s="52">
        <f>$BE$14*((AJ686)-$BD$5)/$BD$6+$BE$15*((AK686)-$BD$7)/$BD$8+$BE$16</f>
        <v/>
      </c>
      <c r="AP686" s="51">
        <f>1/(1+EXP(-AO686))</f>
        <v/>
      </c>
      <c r="AQ686" s="52">
        <f>$BF$14*((AJ686)-$BD$5)/$BD$6+$BF$15*((AK686)-$BD$7)/$BD$8+$BF$16</f>
        <v/>
      </c>
      <c r="AR686" s="51">
        <f>1/(1+EXP(-AQ686))</f>
        <v/>
      </c>
      <c r="AS686" s="52">
        <f>$BG$14*((AJ686)-$BD$5)/$BD$6+$BG$15*((AK686)-$BD$7)/$BD$8+$BG$16</f>
        <v/>
      </c>
      <c r="AT686" s="51">
        <f>1/(1+EXP(-AS686))</f>
        <v/>
      </c>
      <c r="AU686" s="52">
        <f>$BH$14*((AJ686)-$BD$5)/$BD$6+$BH$15*((AK686)-$BD$7)/$BD$8+$BH$16</f>
        <v/>
      </c>
      <c r="AV686" s="51">
        <f>1/(1+EXP(-AU686))</f>
        <v/>
      </c>
      <c r="AW686" s="52">
        <f>$BI$14*((AJ686)-$BD$5)/$BD$6+$BI$15*((AK686)-$BD$7)/$BD$8+$BI$16</f>
        <v/>
      </c>
      <c r="AX686" s="51">
        <f>1/(1+EXP(-AW686))</f>
        <v/>
      </c>
      <c r="AY686" s="52">
        <f>$BJ$14*((AJ686)-$BD$5)/$BD$6+$BJ$15*((AK686)-$BD$7)/$BD$8+$BJ$16</f>
        <v/>
      </c>
      <c r="AZ686" s="51">
        <f>1/(1+EXP(-AY686))</f>
        <v/>
      </c>
      <c r="BA686" s="52">
        <f>$BK$14*((AJ686)-$BD$5)/$BD$6+$BK$15*((AK686)-$BD$7)/$BD$8+$BK$16</f>
        <v/>
      </c>
      <c r="BB686" s="51">
        <f>1/(1+EXP(-BA686))</f>
        <v/>
      </c>
    </row>
    <row r="687" ht="15" customHeight="1" s="35">
      <c r="A687" s="48">
        <f>'4_Seq_Features'!A685</f>
        <v/>
      </c>
      <c r="B687" s="55">
        <f>'4_Seq_Features'!F685</f>
        <v/>
      </c>
      <c r="C687" s="48">
        <f>'4_Seq_Features'!E685</f>
        <v/>
      </c>
      <c r="D687" s="52">
        <f>$U$12*((B687)-$U$5)/$U$6+$U$13</f>
        <v/>
      </c>
      <c r="E687" s="51">
        <f>1/(1+EXP(-D687))</f>
        <v/>
      </c>
      <c r="F687" s="52">
        <f>$V$12*((B687)-$U$5)/$U$6+$V$13</f>
        <v/>
      </c>
      <c r="G687" s="51">
        <f>1/(1+EXP(-F687))</f>
        <v/>
      </c>
      <c r="H687" s="52">
        <f>$W$12*((B687)-$U$5)/$U$6+$W$13</f>
        <v/>
      </c>
      <c r="I687" s="51">
        <f>1/(1+EXP(-H687))</f>
        <v/>
      </c>
      <c r="J687" s="52">
        <f>$X$12*((B687)-$U$5)/$U$6+$X$13</f>
        <v/>
      </c>
      <c r="K687" s="51">
        <f>1/(1+EXP(-J687))</f>
        <v/>
      </c>
      <c r="L687" s="52">
        <f>$Y$12*((B687)-$U$5)/$U$6+$Y$13</f>
        <v/>
      </c>
      <c r="M687" s="51">
        <f>1/(1+EXP(-L687))</f>
        <v/>
      </c>
      <c r="N687" s="52">
        <f>$Z$12*((B687)-$U$5)/$U$6+$Z$13</f>
        <v/>
      </c>
      <c r="O687" s="51">
        <f>1/(1+EXP(-N687))</f>
        <v/>
      </c>
      <c r="P687" s="52">
        <f>$AA$12*((B687)-$U$5)/$U$6+$AA$13</f>
        <v/>
      </c>
      <c r="Q687" s="51">
        <f>1/(1+EXP(-P687))</f>
        <v/>
      </c>
      <c r="R687" s="52">
        <f>$AB$12*((B687)-$U$5)/$U$6+$AB$13</f>
        <v/>
      </c>
      <c r="S687" s="51">
        <f>1/(1+EXP(-R687))</f>
        <v/>
      </c>
      <c r="AI687" s="48">
        <f>'4_Seq_Features'!A685</f>
        <v/>
      </c>
      <c r="AJ687" s="55">
        <f>'4_Seq_Features'!G685</f>
        <v/>
      </c>
      <c r="AK687" s="55">
        <f>'4_Seq_Features'!H685</f>
        <v/>
      </c>
      <c r="AL687" s="48">
        <f>'4_Seq_Features'!E685</f>
        <v/>
      </c>
      <c r="AM687" s="52">
        <f>$BD$14*((AJ687)-$BD$5)/$BD$6+$BD$15*((AK687)-$BD$7)/$BD$8+$BD$16</f>
        <v/>
      </c>
      <c r="AN687" s="51">
        <f>1/(1+EXP(-AM687))</f>
        <v/>
      </c>
      <c r="AO687" s="52">
        <f>$BE$14*((AJ687)-$BD$5)/$BD$6+$BE$15*((AK687)-$BD$7)/$BD$8+$BE$16</f>
        <v/>
      </c>
      <c r="AP687" s="51">
        <f>1/(1+EXP(-AO687))</f>
        <v/>
      </c>
      <c r="AQ687" s="52">
        <f>$BF$14*((AJ687)-$BD$5)/$BD$6+$BF$15*((AK687)-$BD$7)/$BD$8+$BF$16</f>
        <v/>
      </c>
      <c r="AR687" s="51">
        <f>1/(1+EXP(-AQ687))</f>
        <v/>
      </c>
      <c r="AS687" s="52">
        <f>$BG$14*((AJ687)-$BD$5)/$BD$6+$BG$15*((AK687)-$BD$7)/$BD$8+$BG$16</f>
        <v/>
      </c>
      <c r="AT687" s="51">
        <f>1/(1+EXP(-AS687))</f>
        <v/>
      </c>
      <c r="AU687" s="52">
        <f>$BH$14*((AJ687)-$BD$5)/$BD$6+$BH$15*((AK687)-$BD$7)/$BD$8+$BH$16</f>
        <v/>
      </c>
      <c r="AV687" s="51">
        <f>1/(1+EXP(-AU687))</f>
        <v/>
      </c>
      <c r="AW687" s="52">
        <f>$BI$14*((AJ687)-$BD$5)/$BD$6+$BI$15*((AK687)-$BD$7)/$BD$8+$BI$16</f>
        <v/>
      </c>
      <c r="AX687" s="51">
        <f>1/(1+EXP(-AW687))</f>
        <v/>
      </c>
      <c r="AY687" s="52">
        <f>$BJ$14*((AJ687)-$BD$5)/$BD$6+$BJ$15*((AK687)-$BD$7)/$BD$8+$BJ$16</f>
        <v/>
      </c>
      <c r="AZ687" s="51">
        <f>1/(1+EXP(-AY687))</f>
        <v/>
      </c>
      <c r="BA687" s="52">
        <f>$BK$14*((AJ687)-$BD$5)/$BD$6+$BK$15*((AK687)-$BD$7)/$BD$8+$BK$16</f>
        <v/>
      </c>
      <c r="BB687" s="51">
        <f>1/(1+EXP(-BA687))</f>
        <v/>
      </c>
    </row>
    <row r="688" ht="15" customHeight="1" s="35">
      <c r="A688" s="48">
        <f>'4_Seq_Features'!A686</f>
        <v/>
      </c>
      <c r="B688" s="55">
        <f>'4_Seq_Features'!F686</f>
        <v/>
      </c>
      <c r="C688" s="48">
        <f>'4_Seq_Features'!E686</f>
        <v/>
      </c>
      <c r="D688" s="52">
        <f>$U$12*((B688)-$U$5)/$U$6+$U$13</f>
        <v/>
      </c>
      <c r="E688" s="51">
        <f>1/(1+EXP(-D688))</f>
        <v/>
      </c>
      <c r="F688" s="52">
        <f>$V$12*((B688)-$U$5)/$U$6+$V$13</f>
        <v/>
      </c>
      <c r="G688" s="51">
        <f>1/(1+EXP(-F688))</f>
        <v/>
      </c>
      <c r="H688" s="52">
        <f>$W$12*((B688)-$U$5)/$U$6+$W$13</f>
        <v/>
      </c>
      <c r="I688" s="51">
        <f>1/(1+EXP(-H688))</f>
        <v/>
      </c>
      <c r="J688" s="52">
        <f>$X$12*((B688)-$U$5)/$U$6+$X$13</f>
        <v/>
      </c>
      <c r="K688" s="51">
        <f>1/(1+EXP(-J688))</f>
        <v/>
      </c>
      <c r="L688" s="52">
        <f>$Y$12*((B688)-$U$5)/$U$6+$Y$13</f>
        <v/>
      </c>
      <c r="M688" s="51">
        <f>1/(1+EXP(-L688))</f>
        <v/>
      </c>
      <c r="N688" s="52">
        <f>$Z$12*((B688)-$U$5)/$U$6+$Z$13</f>
        <v/>
      </c>
      <c r="O688" s="51">
        <f>1/(1+EXP(-N688))</f>
        <v/>
      </c>
      <c r="P688" s="52">
        <f>$AA$12*((B688)-$U$5)/$U$6+$AA$13</f>
        <v/>
      </c>
      <c r="Q688" s="51">
        <f>1/(1+EXP(-P688))</f>
        <v/>
      </c>
      <c r="R688" s="52">
        <f>$AB$12*((B688)-$U$5)/$U$6+$AB$13</f>
        <v/>
      </c>
      <c r="S688" s="51">
        <f>1/(1+EXP(-R688))</f>
        <v/>
      </c>
      <c r="AI688" s="48">
        <f>'4_Seq_Features'!A686</f>
        <v/>
      </c>
      <c r="AJ688" s="55">
        <f>'4_Seq_Features'!G686</f>
        <v/>
      </c>
      <c r="AK688" s="55">
        <f>'4_Seq_Features'!H686</f>
        <v/>
      </c>
      <c r="AL688" s="48">
        <f>'4_Seq_Features'!E686</f>
        <v/>
      </c>
      <c r="AM688" s="52">
        <f>$BD$14*((AJ688)-$BD$5)/$BD$6+$BD$15*((AK688)-$BD$7)/$BD$8+$BD$16</f>
        <v/>
      </c>
      <c r="AN688" s="51">
        <f>1/(1+EXP(-AM688))</f>
        <v/>
      </c>
      <c r="AO688" s="52">
        <f>$BE$14*((AJ688)-$BD$5)/$BD$6+$BE$15*((AK688)-$BD$7)/$BD$8+$BE$16</f>
        <v/>
      </c>
      <c r="AP688" s="51">
        <f>1/(1+EXP(-AO688))</f>
        <v/>
      </c>
      <c r="AQ688" s="52">
        <f>$BF$14*((AJ688)-$BD$5)/$BD$6+$BF$15*((AK688)-$BD$7)/$BD$8+$BF$16</f>
        <v/>
      </c>
      <c r="AR688" s="51">
        <f>1/(1+EXP(-AQ688))</f>
        <v/>
      </c>
      <c r="AS688" s="52">
        <f>$BG$14*((AJ688)-$BD$5)/$BD$6+$BG$15*((AK688)-$BD$7)/$BD$8+$BG$16</f>
        <v/>
      </c>
      <c r="AT688" s="51">
        <f>1/(1+EXP(-AS688))</f>
        <v/>
      </c>
      <c r="AU688" s="52">
        <f>$BH$14*((AJ688)-$BD$5)/$BD$6+$BH$15*((AK688)-$BD$7)/$BD$8+$BH$16</f>
        <v/>
      </c>
      <c r="AV688" s="51">
        <f>1/(1+EXP(-AU688))</f>
        <v/>
      </c>
      <c r="AW688" s="52">
        <f>$BI$14*((AJ688)-$BD$5)/$BD$6+$BI$15*((AK688)-$BD$7)/$BD$8+$BI$16</f>
        <v/>
      </c>
      <c r="AX688" s="51">
        <f>1/(1+EXP(-AW688))</f>
        <v/>
      </c>
      <c r="AY688" s="52">
        <f>$BJ$14*((AJ688)-$BD$5)/$BD$6+$BJ$15*((AK688)-$BD$7)/$BD$8+$BJ$16</f>
        <v/>
      </c>
      <c r="AZ688" s="51">
        <f>1/(1+EXP(-AY688))</f>
        <v/>
      </c>
      <c r="BA688" s="52">
        <f>$BK$14*((AJ688)-$BD$5)/$BD$6+$BK$15*((AK688)-$BD$7)/$BD$8+$BK$16</f>
        <v/>
      </c>
      <c r="BB688" s="51">
        <f>1/(1+EXP(-BA688))</f>
        <v/>
      </c>
    </row>
    <row r="689" ht="15" customHeight="1" s="35">
      <c r="A689" s="48">
        <f>'4_Seq_Features'!A687</f>
        <v/>
      </c>
      <c r="B689" s="55">
        <f>'4_Seq_Features'!F687</f>
        <v/>
      </c>
      <c r="C689" s="48">
        <f>'4_Seq_Features'!E687</f>
        <v/>
      </c>
      <c r="D689" s="52">
        <f>$U$12*((B689)-$U$5)/$U$6+$U$13</f>
        <v/>
      </c>
      <c r="E689" s="51">
        <f>1/(1+EXP(-D689))</f>
        <v/>
      </c>
      <c r="F689" s="52">
        <f>$V$12*((B689)-$U$5)/$U$6+$V$13</f>
        <v/>
      </c>
      <c r="G689" s="51">
        <f>1/(1+EXP(-F689))</f>
        <v/>
      </c>
      <c r="H689" s="52">
        <f>$W$12*((B689)-$U$5)/$U$6+$W$13</f>
        <v/>
      </c>
      <c r="I689" s="51">
        <f>1/(1+EXP(-H689))</f>
        <v/>
      </c>
      <c r="J689" s="52">
        <f>$X$12*((B689)-$U$5)/$U$6+$X$13</f>
        <v/>
      </c>
      <c r="K689" s="51">
        <f>1/(1+EXP(-J689))</f>
        <v/>
      </c>
      <c r="L689" s="52">
        <f>$Y$12*((B689)-$U$5)/$U$6+$Y$13</f>
        <v/>
      </c>
      <c r="M689" s="51">
        <f>1/(1+EXP(-L689))</f>
        <v/>
      </c>
      <c r="N689" s="52">
        <f>$Z$12*((B689)-$U$5)/$U$6+$Z$13</f>
        <v/>
      </c>
      <c r="O689" s="51">
        <f>1/(1+EXP(-N689))</f>
        <v/>
      </c>
      <c r="P689" s="52">
        <f>$AA$12*((B689)-$U$5)/$U$6+$AA$13</f>
        <v/>
      </c>
      <c r="Q689" s="51">
        <f>1/(1+EXP(-P689))</f>
        <v/>
      </c>
      <c r="R689" s="52">
        <f>$AB$12*((B689)-$U$5)/$U$6+$AB$13</f>
        <v/>
      </c>
      <c r="S689" s="51">
        <f>1/(1+EXP(-R689))</f>
        <v/>
      </c>
      <c r="AI689" s="48">
        <f>'4_Seq_Features'!A687</f>
        <v/>
      </c>
      <c r="AJ689" s="55">
        <f>'4_Seq_Features'!G687</f>
        <v/>
      </c>
      <c r="AK689" s="55">
        <f>'4_Seq_Features'!H687</f>
        <v/>
      </c>
      <c r="AL689" s="48">
        <f>'4_Seq_Features'!E687</f>
        <v/>
      </c>
      <c r="AM689" s="52">
        <f>$BD$14*((AJ689)-$BD$5)/$BD$6+$BD$15*((AK689)-$BD$7)/$BD$8+$BD$16</f>
        <v/>
      </c>
      <c r="AN689" s="51">
        <f>1/(1+EXP(-AM689))</f>
        <v/>
      </c>
      <c r="AO689" s="52">
        <f>$BE$14*((AJ689)-$BD$5)/$BD$6+$BE$15*((AK689)-$BD$7)/$BD$8+$BE$16</f>
        <v/>
      </c>
      <c r="AP689" s="51">
        <f>1/(1+EXP(-AO689))</f>
        <v/>
      </c>
      <c r="AQ689" s="52">
        <f>$BF$14*((AJ689)-$BD$5)/$BD$6+$BF$15*((AK689)-$BD$7)/$BD$8+$BF$16</f>
        <v/>
      </c>
      <c r="AR689" s="51">
        <f>1/(1+EXP(-AQ689))</f>
        <v/>
      </c>
      <c r="AS689" s="52">
        <f>$BG$14*((AJ689)-$BD$5)/$BD$6+$BG$15*((AK689)-$BD$7)/$BD$8+$BG$16</f>
        <v/>
      </c>
      <c r="AT689" s="51">
        <f>1/(1+EXP(-AS689))</f>
        <v/>
      </c>
      <c r="AU689" s="52">
        <f>$BH$14*((AJ689)-$BD$5)/$BD$6+$BH$15*((AK689)-$BD$7)/$BD$8+$BH$16</f>
        <v/>
      </c>
      <c r="AV689" s="51">
        <f>1/(1+EXP(-AU689))</f>
        <v/>
      </c>
      <c r="AW689" s="52">
        <f>$BI$14*((AJ689)-$BD$5)/$BD$6+$BI$15*((AK689)-$BD$7)/$BD$8+$BI$16</f>
        <v/>
      </c>
      <c r="AX689" s="51">
        <f>1/(1+EXP(-AW689))</f>
        <v/>
      </c>
      <c r="AY689" s="52">
        <f>$BJ$14*((AJ689)-$BD$5)/$BD$6+$BJ$15*((AK689)-$BD$7)/$BD$8+$BJ$16</f>
        <v/>
      </c>
      <c r="AZ689" s="51">
        <f>1/(1+EXP(-AY689))</f>
        <v/>
      </c>
      <c r="BA689" s="52">
        <f>$BK$14*((AJ689)-$BD$5)/$BD$6+$BK$15*((AK689)-$BD$7)/$BD$8+$BK$16</f>
        <v/>
      </c>
      <c r="BB689" s="51">
        <f>1/(1+EXP(-BA689))</f>
        <v/>
      </c>
    </row>
    <row r="690" ht="15" customHeight="1" s="35">
      <c r="A690" s="48">
        <f>'4_Seq_Features'!A688</f>
        <v/>
      </c>
      <c r="B690" s="55">
        <f>'4_Seq_Features'!F688</f>
        <v/>
      </c>
      <c r="C690" s="48">
        <f>'4_Seq_Features'!E688</f>
        <v/>
      </c>
      <c r="D690" s="52">
        <f>$U$12*((B690)-$U$5)/$U$6+$U$13</f>
        <v/>
      </c>
      <c r="E690" s="51">
        <f>1/(1+EXP(-D690))</f>
        <v/>
      </c>
      <c r="F690" s="52">
        <f>$V$12*((B690)-$U$5)/$U$6+$V$13</f>
        <v/>
      </c>
      <c r="G690" s="51">
        <f>1/(1+EXP(-F690))</f>
        <v/>
      </c>
      <c r="H690" s="52">
        <f>$W$12*((B690)-$U$5)/$U$6+$W$13</f>
        <v/>
      </c>
      <c r="I690" s="51">
        <f>1/(1+EXP(-H690))</f>
        <v/>
      </c>
      <c r="J690" s="52">
        <f>$X$12*((B690)-$U$5)/$U$6+$X$13</f>
        <v/>
      </c>
      <c r="K690" s="51">
        <f>1/(1+EXP(-J690))</f>
        <v/>
      </c>
      <c r="L690" s="52">
        <f>$Y$12*((B690)-$U$5)/$U$6+$Y$13</f>
        <v/>
      </c>
      <c r="M690" s="51">
        <f>1/(1+EXP(-L690))</f>
        <v/>
      </c>
      <c r="N690" s="52">
        <f>$Z$12*((B690)-$U$5)/$U$6+$Z$13</f>
        <v/>
      </c>
      <c r="O690" s="51">
        <f>1/(1+EXP(-N690))</f>
        <v/>
      </c>
      <c r="P690" s="52">
        <f>$AA$12*((B690)-$U$5)/$U$6+$AA$13</f>
        <v/>
      </c>
      <c r="Q690" s="51">
        <f>1/(1+EXP(-P690))</f>
        <v/>
      </c>
      <c r="R690" s="52">
        <f>$AB$12*((B690)-$U$5)/$U$6+$AB$13</f>
        <v/>
      </c>
      <c r="S690" s="51">
        <f>1/(1+EXP(-R690))</f>
        <v/>
      </c>
      <c r="AI690" s="48">
        <f>'4_Seq_Features'!A688</f>
        <v/>
      </c>
      <c r="AJ690" s="55">
        <f>'4_Seq_Features'!G688</f>
        <v/>
      </c>
      <c r="AK690" s="55">
        <f>'4_Seq_Features'!H688</f>
        <v/>
      </c>
      <c r="AL690" s="48">
        <f>'4_Seq_Features'!E688</f>
        <v/>
      </c>
      <c r="AM690" s="52">
        <f>$BD$14*((AJ690)-$BD$5)/$BD$6+$BD$15*((AK690)-$BD$7)/$BD$8+$BD$16</f>
        <v/>
      </c>
      <c r="AN690" s="51">
        <f>1/(1+EXP(-AM690))</f>
        <v/>
      </c>
      <c r="AO690" s="52">
        <f>$BE$14*((AJ690)-$BD$5)/$BD$6+$BE$15*((AK690)-$BD$7)/$BD$8+$BE$16</f>
        <v/>
      </c>
      <c r="AP690" s="51">
        <f>1/(1+EXP(-AO690))</f>
        <v/>
      </c>
      <c r="AQ690" s="52">
        <f>$BF$14*((AJ690)-$BD$5)/$BD$6+$BF$15*((AK690)-$BD$7)/$BD$8+$BF$16</f>
        <v/>
      </c>
      <c r="AR690" s="51">
        <f>1/(1+EXP(-AQ690))</f>
        <v/>
      </c>
      <c r="AS690" s="52">
        <f>$BG$14*((AJ690)-$BD$5)/$BD$6+$BG$15*((AK690)-$BD$7)/$BD$8+$BG$16</f>
        <v/>
      </c>
      <c r="AT690" s="51">
        <f>1/(1+EXP(-AS690))</f>
        <v/>
      </c>
      <c r="AU690" s="52">
        <f>$BH$14*((AJ690)-$BD$5)/$BD$6+$BH$15*((AK690)-$BD$7)/$BD$8+$BH$16</f>
        <v/>
      </c>
      <c r="AV690" s="51">
        <f>1/(1+EXP(-AU690))</f>
        <v/>
      </c>
      <c r="AW690" s="52">
        <f>$BI$14*((AJ690)-$BD$5)/$BD$6+$BI$15*((AK690)-$BD$7)/$BD$8+$BI$16</f>
        <v/>
      </c>
      <c r="AX690" s="51">
        <f>1/(1+EXP(-AW690))</f>
        <v/>
      </c>
      <c r="AY690" s="52">
        <f>$BJ$14*((AJ690)-$BD$5)/$BD$6+$BJ$15*((AK690)-$BD$7)/$BD$8+$BJ$16</f>
        <v/>
      </c>
      <c r="AZ690" s="51">
        <f>1/(1+EXP(-AY690))</f>
        <v/>
      </c>
      <c r="BA690" s="52">
        <f>$BK$14*((AJ690)-$BD$5)/$BD$6+$BK$15*((AK690)-$BD$7)/$BD$8+$BK$16</f>
        <v/>
      </c>
      <c r="BB690" s="51">
        <f>1/(1+EXP(-BA690))</f>
        <v/>
      </c>
    </row>
    <row r="691" ht="15" customHeight="1" s="35">
      <c r="A691" s="48">
        <f>'4_Seq_Features'!A689</f>
        <v/>
      </c>
      <c r="B691" s="55">
        <f>'4_Seq_Features'!F689</f>
        <v/>
      </c>
      <c r="C691" s="48">
        <f>'4_Seq_Features'!E689</f>
        <v/>
      </c>
      <c r="D691" s="52">
        <f>$U$12*((B691)-$U$5)/$U$6+$U$13</f>
        <v/>
      </c>
      <c r="E691" s="51">
        <f>1/(1+EXP(-D691))</f>
        <v/>
      </c>
      <c r="F691" s="52">
        <f>$V$12*((B691)-$U$5)/$U$6+$V$13</f>
        <v/>
      </c>
      <c r="G691" s="51">
        <f>1/(1+EXP(-F691))</f>
        <v/>
      </c>
      <c r="H691" s="52">
        <f>$W$12*((B691)-$U$5)/$U$6+$W$13</f>
        <v/>
      </c>
      <c r="I691" s="51">
        <f>1/(1+EXP(-H691))</f>
        <v/>
      </c>
      <c r="J691" s="52">
        <f>$X$12*((B691)-$U$5)/$U$6+$X$13</f>
        <v/>
      </c>
      <c r="K691" s="51">
        <f>1/(1+EXP(-J691))</f>
        <v/>
      </c>
      <c r="L691" s="52">
        <f>$Y$12*((B691)-$U$5)/$U$6+$Y$13</f>
        <v/>
      </c>
      <c r="M691" s="51">
        <f>1/(1+EXP(-L691))</f>
        <v/>
      </c>
      <c r="N691" s="52">
        <f>$Z$12*((B691)-$U$5)/$U$6+$Z$13</f>
        <v/>
      </c>
      <c r="O691" s="51">
        <f>1/(1+EXP(-N691))</f>
        <v/>
      </c>
      <c r="P691" s="52">
        <f>$AA$12*((B691)-$U$5)/$U$6+$AA$13</f>
        <v/>
      </c>
      <c r="Q691" s="51">
        <f>1/(1+EXP(-P691))</f>
        <v/>
      </c>
      <c r="R691" s="52">
        <f>$AB$12*((B691)-$U$5)/$U$6+$AB$13</f>
        <v/>
      </c>
      <c r="S691" s="51">
        <f>1/(1+EXP(-R691))</f>
        <v/>
      </c>
      <c r="AI691" s="48">
        <f>'4_Seq_Features'!A689</f>
        <v/>
      </c>
      <c r="AJ691" s="55">
        <f>'4_Seq_Features'!G689</f>
        <v/>
      </c>
      <c r="AK691" s="55">
        <f>'4_Seq_Features'!H689</f>
        <v/>
      </c>
      <c r="AL691" s="48">
        <f>'4_Seq_Features'!E689</f>
        <v/>
      </c>
      <c r="AM691" s="52">
        <f>$BD$14*((AJ691)-$BD$5)/$BD$6+$BD$15*((AK691)-$BD$7)/$BD$8+$BD$16</f>
        <v/>
      </c>
      <c r="AN691" s="51">
        <f>1/(1+EXP(-AM691))</f>
        <v/>
      </c>
      <c r="AO691" s="52">
        <f>$BE$14*((AJ691)-$BD$5)/$BD$6+$BE$15*((AK691)-$BD$7)/$BD$8+$BE$16</f>
        <v/>
      </c>
      <c r="AP691" s="51">
        <f>1/(1+EXP(-AO691))</f>
        <v/>
      </c>
      <c r="AQ691" s="52">
        <f>$BF$14*((AJ691)-$BD$5)/$BD$6+$BF$15*((AK691)-$BD$7)/$BD$8+$BF$16</f>
        <v/>
      </c>
      <c r="AR691" s="51">
        <f>1/(1+EXP(-AQ691))</f>
        <v/>
      </c>
      <c r="AS691" s="52">
        <f>$BG$14*((AJ691)-$BD$5)/$BD$6+$BG$15*((AK691)-$BD$7)/$BD$8+$BG$16</f>
        <v/>
      </c>
      <c r="AT691" s="51">
        <f>1/(1+EXP(-AS691))</f>
        <v/>
      </c>
      <c r="AU691" s="52">
        <f>$BH$14*((AJ691)-$BD$5)/$BD$6+$BH$15*((AK691)-$BD$7)/$BD$8+$BH$16</f>
        <v/>
      </c>
      <c r="AV691" s="51">
        <f>1/(1+EXP(-AU691))</f>
        <v/>
      </c>
      <c r="AW691" s="52">
        <f>$BI$14*((AJ691)-$BD$5)/$BD$6+$BI$15*((AK691)-$BD$7)/$BD$8+$BI$16</f>
        <v/>
      </c>
      <c r="AX691" s="51">
        <f>1/(1+EXP(-AW691))</f>
        <v/>
      </c>
      <c r="AY691" s="52">
        <f>$BJ$14*((AJ691)-$BD$5)/$BD$6+$BJ$15*((AK691)-$BD$7)/$BD$8+$BJ$16</f>
        <v/>
      </c>
      <c r="AZ691" s="51">
        <f>1/(1+EXP(-AY691))</f>
        <v/>
      </c>
      <c r="BA691" s="52">
        <f>$BK$14*((AJ691)-$BD$5)/$BD$6+$BK$15*((AK691)-$BD$7)/$BD$8+$BK$16</f>
        <v/>
      </c>
      <c r="BB691" s="51">
        <f>1/(1+EXP(-BA691))</f>
        <v/>
      </c>
    </row>
    <row r="692" ht="15" customHeight="1" s="35">
      <c r="A692" s="48">
        <f>'4_Seq_Features'!A690</f>
        <v/>
      </c>
      <c r="B692" s="55">
        <f>'4_Seq_Features'!F690</f>
        <v/>
      </c>
      <c r="C692" s="48">
        <f>'4_Seq_Features'!E690</f>
        <v/>
      </c>
      <c r="D692" s="52">
        <f>$U$12*((B692)-$U$5)/$U$6+$U$13</f>
        <v/>
      </c>
      <c r="E692" s="51">
        <f>1/(1+EXP(-D692))</f>
        <v/>
      </c>
      <c r="F692" s="52">
        <f>$V$12*((B692)-$U$5)/$U$6+$V$13</f>
        <v/>
      </c>
      <c r="G692" s="51">
        <f>1/(1+EXP(-F692))</f>
        <v/>
      </c>
      <c r="H692" s="52">
        <f>$W$12*((B692)-$U$5)/$U$6+$W$13</f>
        <v/>
      </c>
      <c r="I692" s="51">
        <f>1/(1+EXP(-H692))</f>
        <v/>
      </c>
      <c r="J692" s="52">
        <f>$X$12*((B692)-$U$5)/$U$6+$X$13</f>
        <v/>
      </c>
      <c r="K692" s="51">
        <f>1/(1+EXP(-J692))</f>
        <v/>
      </c>
      <c r="L692" s="52">
        <f>$Y$12*((B692)-$U$5)/$U$6+$Y$13</f>
        <v/>
      </c>
      <c r="M692" s="51">
        <f>1/(1+EXP(-L692))</f>
        <v/>
      </c>
      <c r="N692" s="52">
        <f>$Z$12*((B692)-$U$5)/$U$6+$Z$13</f>
        <v/>
      </c>
      <c r="O692" s="51">
        <f>1/(1+EXP(-N692))</f>
        <v/>
      </c>
      <c r="P692" s="52">
        <f>$AA$12*((B692)-$U$5)/$U$6+$AA$13</f>
        <v/>
      </c>
      <c r="Q692" s="51">
        <f>1/(1+EXP(-P692))</f>
        <v/>
      </c>
      <c r="R692" s="52">
        <f>$AB$12*((B692)-$U$5)/$U$6+$AB$13</f>
        <v/>
      </c>
      <c r="S692" s="51">
        <f>1/(1+EXP(-R692))</f>
        <v/>
      </c>
      <c r="AI692" s="48">
        <f>'4_Seq_Features'!A690</f>
        <v/>
      </c>
      <c r="AJ692" s="55">
        <f>'4_Seq_Features'!G690</f>
        <v/>
      </c>
      <c r="AK692" s="55">
        <f>'4_Seq_Features'!H690</f>
        <v/>
      </c>
      <c r="AL692" s="48">
        <f>'4_Seq_Features'!E690</f>
        <v/>
      </c>
      <c r="AM692" s="52">
        <f>$BD$14*((AJ692)-$BD$5)/$BD$6+$BD$15*((AK692)-$BD$7)/$BD$8+$BD$16</f>
        <v/>
      </c>
      <c r="AN692" s="51">
        <f>1/(1+EXP(-AM692))</f>
        <v/>
      </c>
      <c r="AO692" s="52">
        <f>$BE$14*((AJ692)-$BD$5)/$BD$6+$BE$15*((AK692)-$BD$7)/$BD$8+$BE$16</f>
        <v/>
      </c>
      <c r="AP692" s="51">
        <f>1/(1+EXP(-AO692))</f>
        <v/>
      </c>
      <c r="AQ692" s="52">
        <f>$BF$14*((AJ692)-$BD$5)/$BD$6+$BF$15*((AK692)-$BD$7)/$BD$8+$BF$16</f>
        <v/>
      </c>
      <c r="AR692" s="51">
        <f>1/(1+EXP(-AQ692))</f>
        <v/>
      </c>
      <c r="AS692" s="52">
        <f>$BG$14*((AJ692)-$BD$5)/$BD$6+$BG$15*((AK692)-$BD$7)/$BD$8+$BG$16</f>
        <v/>
      </c>
      <c r="AT692" s="51">
        <f>1/(1+EXP(-AS692))</f>
        <v/>
      </c>
      <c r="AU692" s="52">
        <f>$BH$14*((AJ692)-$BD$5)/$BD$6+$BH$15*((AK692)-$BD$7)/$BD$8+$BH$16</f>
        <v/>
      </c>
      <c r="AV692" s="51">
        <f>1/(1+EXP(-AU692))</f>
        <v/>
      </c>
      <c r="AW692" s="52">
        <f>$BI$14*((AJ692)-$BD$5)/$BD$6+$BI$15*((AK692)-$BD$7)/$BD$8+$BI$16</f>
        <v/>
      </c>
      <c r="AX692" s="51">
        <f>1/(1+EXP(-AW692))</f>
        <v/>
      </c>
      <c r="AY692" s="52">
        <f>$BJ$14*((AJ692)-$BD$5)/$BD$6+$BJ$15*((AK692)-$BD$7)/$BD$8+$BJ$16</f>
        <v/>
      </c>
      <c r="AZ692" s="51">
        <f>1/(1+EXP(-AY692))</f>
        <v/>
      </c>
      <c r="BA692" s="52">
        <f>$BK$14*((AJ692)-$BD$5)/$BD$6+$BK$15*((AK692)-$BD$7)/$BD$8+$BK$16</f>
        <v/>
      </c>
      <c r="BB692" s="51">
        <f>1/(1+EXP(-BA692))</f>
        <v/>
      </c>
    </row>
    <row r="693" ht="15" customHeight="1" s="35">
      <c r="A693" s="48">
        <f>'4_Seq_Features'!A691</f>
        <v/>
      </c>
      <c r="B693" s="55">
        <f>'4_Seq_Features'!F691</f>
        <v/>
      </c>
      <c r="C693" s="48">
        <f>'4_Seq_Features'!E691</f>
        <v/>
      </c>
      <c r="D693" s="52">
        <f>$U$12*((B693)-$U$5)/$U$6+$U$13</f>
        <v/>
      </c>
      <c r="E693" s="51">
        <f>1/(1+EXP(-D693))</f>
        <v/>
      </c>
      <c r="F693" s="52">
        <f>$V$12*((B693)-$U$5)/$U$6+$V$13</f>
        <v/>
      </c>
      <c r="G693" s="51">
        <f>1/(1+EXP(-F693))</f>
        <v/>
      </c>
      <c r="H693" s="52">
        <f>$W$12*((B693)-$U$5)/$U$6+$W$13</f>
        <v/>
      </c>
      <c r="I693" s="51">
        <f>1/(1+EXP(-H693))</f>
        <v/>
      </c>
      <c r="J693" s="52">
        <f>$X$12*((B693)-$U$5)/$U$6+$X$13</f>
        <v/>
      </c>
      <c r="K693" s="51">
        <f>1/(1+EXP(-J693))</f>
        <v/>
      </c>
      <c r="L693" s="52">
        <f>$Y$12*((B693)-$U$5)/$U$6+$Y$13</f>
        <v/>
      </c>
      <c r="M693" s="51">
        <f>1/(1+EXP(-L693))</f>
        <v/>
      </c>
      <c r="N693" s="52">
        <f>$Z$12*((B693)-$U$5)/$U$6+$Z$13</f>
        <v/>
      </c>
      <c r="O693" s="51">
        <f>1/(1+EXP(-N693))</f>
        <v/>
      </c>
      <c r="P693" s="52">
        <f>$AA$12*((B693)-$U$5)/$U$6+$AA$13</f>
        <v/>
      </c>
      <c r="Q693" s="51">
        <f>1/(1+EXP(-P693))</f>
        <v/>
      </c>
      <c r="R693" s="52">
        <f>$AB$12*((B693)-$U$5)/$U$6+$AB$13</f>
        <v/>
      </c>
      <c r="S693" s="51">
        <f>1/(1+EXP(-R693))</f>
        <v/>
      </c>
      <c r="AI693" s="48">
        <f>'4_Seq_Features'!A691</f>
        <v/>
      </c>
      <c r="AJ693" s="55">
        <f>'4_Seq_Features'!G691</f>
        <v/>
      </c>
      <c r="AK693" s="55">
        <f>'4_Seq_Features'!H691</f>
        <v/>
      </c>
      <c r="AL693" s="48">
        <f>'4_Seq_Features'!E691</f>
        <v/>
      </c>
      <c r="AM693" s="52">
        <f>$BD$14*((AJ693)-$BD$5)/$BD$6+$BD$15*((AK693)-$BD$7)/$BD$8+$BD$16</f>
        <v/>
      </c>
      <c r="AN693" s="51">
        <f>1/(1+EXP(-AM693))</f>
        <v/>
      </c>
      <c r="AO693" s="52">
        <f>$BE$14*((AJ693)-$BD$5)/$BD$6+$BE$15*((AK693)-$BD$7)/$BD$8+$BE$16</f>
        <v/>
      </c>
      <c r="AP693" s="51">
        <f>1/(1+EXP(-AO693))</f>
        <v/>
      </c>
      <c r="AQ693" s="52">
        <f>$BF$14*((AJ693)-$BD$5)/$BD$6+$BF$15*((AK693)-$BD$7)/$BD$8+$BF$16</f>
        <v/>
      </c>
      <c r="AR693" s="51">
        <f>1/(1+EXP(-AQ693))</f>
        <v/>
      </c>
      <c r="AS693" s="52">
        <f>$BG$14*((AJ693)-$BD$5)/$BD$6+$BG$15*((AK693)-$BD$7)/$BD$8+$BG$16</f>
        <v/>
      </c>
      <c r="AT693" s="51">
        <f>1/(1+EXP(-AS693))</f>
        <v/>
      </c>
      <c r="AU693" s="52">
        <f>$BH$14*((AJ693)-$BD$5)/$BD$6+$BH$15*((AK693)-$BD$7)/$BD$8+$BH$16</f>
        <v/>
      </c>
      <c r="AV693" s="51">
        <f>1/(1+EXP(-AU693))</f>
        <v/>
      </c>
      <c r="AW693" s="52">
        <f>$BI$14*((AJ693)-$BD$5)/$BD$6+$BI$15*((AK693)-$BD$7)/$BD$8+$BI$16</f>
        <v/>
      </c>
      <c r="AX693" s="51">
        <f>1/(1+EXP(-AW693))</f>
        <v/>
      </c>
      <c r="AY693" s="52">
        <f>$BJ$14*((AJ693)-$BD$5)/$BD$6+$BJ$15*((AK693)-$BD$7)/$BD$8+$BJ$16</f>
        <v/>
      </c>
      <c r="AZ693" s="51">
        <f>1/(1+EXP(-AY693))</f>
        <v/>
      </c>
      <c r="BA693" s="52">
        <f>$BK$14*((AJ693)-$BD$5)/$BD$6+$BK$15*((AK693)-$BD$7)/$BD$8+$BK$16</f>
        <v/>
      </c>
      <c r="BB693" s="51">
        <f>1/(1+EXP(-BA693))</f>
        <v/>
      </c>
    </row>
    <row r="694" ht="15" customHeight="1" s="35">
      <c r="A694" s="48">
        <f>'4_Seq_Features'!A692</f>
        <v/>
      </c>
      <c r="B694" s="55">
        <f>'4_Seq_Features'!F692</f>
        <v/>
      </c>
      <c r="C694" s="48">
        <f>'4_Seq_Features'!E692</f>
        <v/>
      </c>
      <c r="D694" s="52">
        <f>$U$12*((B694)-$U$5)/$U$6+$U$13</f>
        <v/>
      </c>
      <c r="E694" s="51">
        <f>1/(1+EXP(-D694))</f>
        <v/>
      </c>
      <c r="F694" s="52">
        <f>$V$12*((B694)-$U$5)/$U$6+$V$13</f>
        <v/>
      </c>
      <c r="G694" s="51">
        <f>1/(1+EXP(-F694))</f>
        <v/>
      </c>
      <c r="H694" s="52">
        <f>$W$12*((B694)-$U$5)/$U$6+$W$13</f>
        <v/>
      </c>
      <c r="I694" s="51">
        <f>1/(1+EXP(-H694))</f>
        <v/>
      </c>
      <c r="J694" s="52">
        <f>$X$12*((B694)-$U$5)/$U$6+$X$13</f>
        <v/>
      </c>
      <c r="K694" s="51">
        <f>1/(1+EXP(-J694))</f>
        <v/>
      </c>
      <c r="L694" s="52">
        <f>$Y$12*((B694)-$U$5)/$U$6+$Y$13</f>
        <v/>
      </c>
      <c r="M694" s="51">
        <f>1/(1+EXP(-L694))</f>
        <v/>
      </c>
      <c r="N694" s="52">
        <f>$Z$12*((B694)-$U$5)/$U$6+$Z$13</f>
        <v/>
      </c>
      <c r="O694" s="51">
        <f>1/(1+EXP(-N694))</f>
        <v/>
      </c>
      <c r="P694" s="52">
        <f>$AA$12*((B694)-$U$5)/$U$6+$AA$13</f>
        <v/>
      </c>
      <c r="Q694" s="51">
        <f>1/(1+EXP(-P694))</f>
        <v/>
      </c>
      <c r="R694" s="52">
        <f>$AB$12*((B694)-$U$5)/$U$6+$AB$13</f>
        <v/>
      </c>
      <c r="S694" s="51">
        <f>1/(1+EXP(-R694))</f>
        <v/>
      </c>
      <c r="AI694" s="48">
        <f>'4_Seq_Features'!A692</f>
        <v/>
      </c>
      <c r="AJ694" s="55">
        <f>'4_Seq_Features'!G692</f>
        <v/>
      </c>
      <c r="AK694" s="55">
        <f>'4_Seq_Features'!H692</f>
        <v/>
      </c>
      <c r="AL694" s="48">
        <f>'4_Seq_Features'!E692</f>
        <v/>
      </c>
      <c r="AM694" s="52">
        <f>$BD$14*((AJ694)-$BD$5)/$BD$6+$BD$15*((AK694)-$BD$7)/$BD$8+$BD$16</f>
        <v/>
      </c>
      <c r="AN694" s="51">
        <f>1/(1+EXP(-AM694))</f>
        <v/>
      </c>
      <c r="AO694" s="52">
        <f>$BE$14*((AJ694)-$BD$5)/$BD$6+$BE$15*((AK694)-$BD$7)/$BD$8+$BE$16</f>
        <v/>
      </c>
      <c r="AP694" s="51">
        <f>1/(1+EXP(-AO694))</f>
        <v/>
      </c>
      <c r="AQ694" s="52">
        <f>$BF$14*((AJ694)-$BD$5)/$BD$6+$BF$15*((AK694)-$BD$7)/$BD$8+$BF$16</f>
        <v/>
      </c>
      <c r="AR694" s="51">
        <f>1/(1+EXP(-AQ694))</f>
        <v/>
      </c>
      <c r="AS694" s="52">
        <f>$BG$14*((AJ694)-$BD$5)/$BD$6+$BG$15*((AK694)-$BD$7)/$BD$8+$BG$16</f>
        <v/>
      </c>
      <c r="AT694" s="51">
        <f>1/(1+EXP(-AS694))</f>
        <v/>
      </c>
      <c r="AU694" s="52">
        <f>$BH$14*((AJ694)-$BD$5)/$BD$6+$BH$15*((AK694)-$BD$7)/$BD$8+$BH$16</f>
        <v/>
      </c>
      <c r="AV694" s="51">
        <f>1/(1+EXP(-AU694))</f>
        <v/>
      </c>
      <c r="AW694" s="52">
        <f>$BI$14*((AJ694)-$BD$5)/$BD$6+$BI$15*((AK694)-$BD$7)/$BD$8+$BI$16</f>
        <v/>
      </c>
      <c r="AX694" s="51">
        <f>1/(1+EXP(-AW694))</f>
        <v/>
      </c>
      <c r="AY694" s="52">
        <f>$BJ$14*((AJ694)-$BD$5)/$BD$6+$BJ$15*((AK694)-$BD$7)/$BD$8+$BJ$16</f>
        <v/>
      </c>
      <c r="AZ694" s="51">
        <f>1/(1+EXP(-AY694))</f>
        <v/>
      </c>
      <c r="BA694" s="52">
        <f>$BK$14*((AJ694)-$BD$5)/$BD$6+$BK$15*((AK694)-$BD$7)/$BD$8+$BK$16</f>
        <v/>
      </c>
      <c r="BB694" s="51">
        <f>1/(1+EXP(-BA694))</f>
        <v/>
      </c>
    </row>
    <row r="695" ht="15" customHeight="1" s="35">
      <c r="A695" s="48">
        <f>'4_Seq_Features'!A693</f>
        <v/>
      </c>
      <c r="B695" s="55">
        <f>'4_Seq_Features'!F693</f>
        <v/>
      </c>
      <c r="C695" s="48">
        <f>'4_Seq_Features'!E693</f>
        <v/>
      </c>
      <c r="D695" s="52">
        <f>$U$12*((B695)-$U$5)/$U$6+$U$13</f>
        <v/>
      </c>
      <c r="E695" s="51">
        <f>1/(1+EXP(-D695))</f>
        <v/>
      </c>
      <c r="F695" s="52">
        <f>$V$12*((B695)-$U$5)/$U$6+$V$13</f>
        <v/>
      </c>
      <c r="G695" s="51">
        <f>1/(1+EXP(-F695))</f>
        <v/>
      </c>
      <c r="H695" s="52">
        <f>$W$12*((B695)-$U$5)/$U$6+$W$13</f>
        <v/>
      </c>
      <c r="I695" s="51">
        <f>1/(1+EXP(-H695))</f>
        <v/>
      </c>
      <c r="J695" s="52">
        <f>$X$12*((B695)-$U$5)/$U$6+$X$13</f>
        <v/>
      </c>
      <c r="K695" s="51">
        <f>1/(1+EXP(-J695))</f>
        <v/>
      </c>
      <c r="L695" s="52">
        <f>$Y$12*((B695)-$U$5)/$U$6+$Y$13</f>
        <v/>
      </c>
      <c r="M695" s="51">
        <f>1/(1+EXP(-L695))</f>
        <v/>
      </c>
      <c r="N695" s="52">
        <f>$Z$12*((B695)-$U$5)/$U$6+$Z$13</f>
        <v/>
      </c>
      <c r="O695" s="51">
        <f>1/(1+EXP(-N695))</f>
        <v/>
      </c>
      <c r="P695" s="52">
        <f>$AA$12*((B695)-$U$5)/$U$6+$AA$13</f>
        <v/>
      </c>
      <c r="Q695" s="51">
        <f>1/(1+EXP(-P695))</f>
        <v/>
      </c>
      <c r="R695" s="52">
        <f>$AB$12*((B695)-$U$5)/$U$6+$AB$13</f>
        <v/>
      </c>
      <c r="S695" s="51">
        <f>1/(1+EXP(-R695))</f>
        <v/>
      </c>
      <c r="AI695" s="48">
        <f>'4_Seq_Features'!A693</f>
        <v/>
      </c>
      <c r="AJ695" s="55">
        <f>'4_Seq_Features'!G693</f>
        <v/>
      </c>
      <c r="AK695" s="55">
        <f>'4_Seq_Features'!H693</f>
        <v/>
      </c>
      <c r="AL695" s="48">
        <f>'4_Seq_Features'!E693</f>
        <v/>
      </c>
      <c r="AM695" s="52">
        <f>$BD$14*((AJ695)-$BD$5)/$BD$6+$BD$15*((AK695)-$BD$7)/$BD$8+$BD$16</f>
        <v/>
      </c>
      <c r="AN695" s="51">
        <f>1/(1+EXP(-AM695))</f>
        <v/>
      </c>
      <c r="AO695" s="52">
        <f>$BE$14*((AJ695)-$BD$5)/$BD$6+$BE$15*((AK695)-$BD$7)/$BD$8+$BE$16</f>
        <v/>
      </c>
      <c r="AP695" s="51">
        <f>1/(1+EXP(-AO695))</f>
        <v/>
      </c>
      <c r="AQ695" s="52">
        <f>$BF$14*((AJ695)-$BD$5)/$BD$6+$BF$15*((AK695)-$BD$7)/$BD$8+$BF$16</f>
        <v/>
      </c>
      <c r="AR695" s="51">
        <f>1/(1+EXP(-AQ695))</f>
        <v/>
      </c>
      <c r="AS695" s="52">
        <f>$BG$14*((AJ695)-$BD$5)/$BD$6+$BG$15*((AK695)-$BD$7)/$BD$8+$BG$16</f>
        <v/>
      </c>
      <c r="AT695" s="51">
        <f>1/(1+EXP(-AS695))</f>
        <v/>
      </c>
      <c r="AU695" s="52">
        <f>$BH$14*((AJ695)-$BD$5)/$BD$6+$BH$15*((AK695)-$BD$7)/$BD$8+$BH$16</f>
        <v/>
      </c>
      <c r="AV695" s="51">
        <f>1/(1+EXP(-AU695))</f>
        <v/>
      </c>
      <c r="AW695" s="52">
        <f>$BI$14*((AJ695)-$BD$5)/$BD$6+$BI$15*((AK695)-$BD$7)/$BD$8+$BI$16</f>
        <v/>
      </c>
      <c r="AX695" s="51">
        <f>1/(1+EXP(-AW695))</f>
        <v/>
      </c>
      <c r="AY695" s="52">
        <f>$BJ$14*((AJ695)-$BD$5)/$BD$6+$BJ$15*((AK695)-$BD$7)/$BD$8+$BJ$16</f>
        <v/>
      </c>
      <c r="AZ695" s="51">
        <f>1/(1+EXP(-AY695))</f>
        <v/>
      </c>
      <c r="BA695" s="52">
        <f>$BK$14*((AJ695)-$BD$5)/$BD$6+$BK$15*((AK695)-$BD$7)/$BD$8+$BK$16</f>
        <v/>
      </c>
      <c r="BB695" s="51">
        <f>1/(1+EXP(-BA695))</f>
        <v/>
      </c>
    </row>
    <row r="696" ht="15" customHeight="1" s="35">
      <c r="A696" s="48">
        <f>'4_Seq_Features'!A694</f>
        <v/>
      </c>
      <c r="B696" s="55">
        <f>'4_Seq_Features'!F694</f>
        <v/>
      </c>
      <c r="C696" s="48">
        <f>'4_Seq_Features'!E694</f>
        <v/>
      </c>
      <c r="D696" s="52">
        <f>$U$12*((B696)-$U$5)/$U$6+$U$13</f>
        <v/>
      </c>
      <c r="E696" s="51">
        <f>1/(1+EXP(-D696))</f>
        <v/>
      </c>
      <c r="F696" s="52">
        <f>$V$12*((B696)-$U$5)/$U$6+$V$13</f>
        <v/>
      </c>
      <c r="G696" s="51">
        <f>1/(1+EXP(-F696))</f>
        <v/>
      </c>
      <c r="H696" s="52">
        <f>$W$12*((B696)-$U$5)/$U$6+$W$13</f>
        <v/>
      </c>
      <c r="I696" s="51">
        <f>1/(1+EXP(-H696))</f>
        <v/>
      </c>
      <c r="J696" s="52">
        <f>$X$12*((B696)-$U$5)/$U$6+$X$13</f>
        <v/>
      </c>
      <c r="K696" s="51">
        <f>1/(1+EXP(-J696))</f>
        <v/>
      </c>
      <c r="L696" s="52">
        <f>$Y$12*((B696)-$U$5)/$U$6+$Y$13</f>
        <v/>
      </c>
      <c r="M696" s="51">
        <f>1/(1+EXP(-L696))</f>
        <v/>
      </c>
      <c r="N696" s="52">
        <f>$Z$12*((B696)-$U$5)/$U$6+$Z$13</f>
        <v/>
      </c>
      <c r="O696" s="51">
        <f>1/(1+EXP(-N696))</f>
        <v/>
      </c>
      <c r="P696" s="52">
        <f>$AA$12*((B696)-$U$5)/$U$6+$AA$13</f>
        <v/>
      </c>
      <c r="Q696" s="51">
        <f>1/(1+EXP(-P696))</f>
        <v/>
      </c>
      <c r="R696" s="52">
        <f>$AB$12*((B696)-$U$5)/$U$6+$AB$13</f>
        <v/>
      </c>
      <c r="S696" s="51">
        <f>1/(1+EXP(-R696))</f>
        <v/>
      </c>
      <c r="AI696" s="48">
        <f>'4_Seq_Features'!A694</f>
        <v/>
      </c>
      <c r="AJ696" s="55">
        <f>'4_Seq_Features'!G694</f>
        <v/>
      </c>
      <c r="AK696" s="55">
        <f>'4_Seq_Features'!H694</f>
        <v/>
      </c>
      <c r="AL696" s="48">
        <f>'4_Seq_Features'!E694</f>
        <v/>
      </c>
      <c r="AM696" s="52">
        <f>$BD$14*((AJ696)-$BD$5)/$BD$6+$BD$15*((AK696)-$BD$7)/$BD$8+$BD$16</f>
        <v/>
      </c>
      <c r="AN696" s="51">
        <f>1/(1+EXP(-AM696))</f>
        <v/>
      </c>
      <c r="AO696" s="52">
        <f>$BE$14*((AJ696)-$BD$5)/$BD$6+$BE$15*((AK696)-$BD$7)/$BD$8+$BE$16</f>
        <v/>
      </c>
      <c r="AP696" s="51">
        <f>1/(1+EXP(-AO696))</f>
        <v/>
      </c>
      <c r="AQ696" s="52">
        <f>$BF$14*((AJ696)-$BD$5)/$BD$6+$BF$15*((AK696)-$BD$7)/$BD$8+$BF$16</f>
        <v/>
      </c>
      <c r="AR696" s="51">
        <f>1/(1+EXP(-AQ696))</f>
        <v/>
      </c>
      <c r="AS696" s="52">
        <f>$BG$14*((AJ696)-$BD$5)/$BD$6+$BG$15*((AK696)-$BD$7)/$BD$8+$BG$16</f>
        <v/>
      </c>
      <c r="AT696" s="51">
        <f>1/(1+EXP(-AS696))</f>
        <v/>
      </c>
      <c r="AU696" s="52">
        <f>$BH$14*((AJ696)-$BD$5)/$BD$6+$BH$15*((AK696)-$BD$7)/$BD$8+$BH$16</f>
        <v/>
      </c>
      <c r="AV696" s="51">
        <f>1/(1+EXP(-AU696))</f>
        <v/>
      </c>
      <c r="AW696" s="52">
        <f>$BI$14*((AJ696)-$BD$5)/$BD$6+$BI$15*((AK696)-$BD$7)/$BD$8+$BI$16</f>
        <v/>
      </c>
      <c r="AX696" s="51">
        <f>1/(1+EXP(-AW696))</f>
        <v/>
      </c>
      <c r="AY696" s="52">
        <f>$BJ$14*((AJ696)-$BD$5)/$BD$6+$BJ$15*((AK696)-$BD$7)/$BD$8+$BJ$16</f>
        <v/>
      </c>
      <c r="AZ696" s="51">
        <f>1/(1+EXP(-AY696))</f>
        <v/>
      </c>
      <c r="BA696" s="52">
        <f>$BK$14*((AJ696)-$BD$5)/$BD$6+$BK$15*((AK696)-$BD$7)/$BD$8+$BK$16</f>
        <v/>
      </c>
      <c r="BB696" s="51">
        <f>1/(1+EXP(-BA696))</f>
        <v/>
      </c>
    </row>
    <row r="697" ht="15" customHeight="1" s="35">
      <c r="A697" s="48">
        <f>'4_Seq_Features'!A695</f>
        <v/>
      </c>
      <c r="B697" s="55">
        <f>'4_Seq_Features'!F695</f>
        <v/>
      </c>
      <c r="C697" s="48">
        <f>'4_Seq_Features'!E695</f>
        <v/>
      </c>
      <c r="D697" s="52">
        <f>$U$12*((B697)-$U$5)/$U$6+$U$13</f>
        <v/>
      </c>
      <c r="E697" s="51">
        <f>1/(1+EXP(-D697))</f>
        <v/>
      </c>
      <c r="F697" s="52">
        <f>$V$12*((B697)-$U$5)/$U$6+$V$13</f>
        <v/>
      </c>
      <c r="G697" s="51">
        <f>1/(1+EXP(-F697))</f>
        <v/>
      </c>
      <c r="H697" s="52">
        <f>$W$12*((B697)-$U$5)/$U$6+$W$13</f>
        <v/>
      </c>
      <c r="I697" s="51">
        <f>1/(1+EXP(-H697))</f>
        <v/>
      </c>
      <c r="J697" s="52">
        <f>$X$12*((B697)-$U$5)/$U$6+$X$13</f>
        <v/>
      </c>
      <c r="K697" s="51">
        <f>1/(1+EXP(-J697))</f>
        <v/>
      </c>
      <c r="L697" s="52">
        <f>$Y$12*((B697)-$U$5)/$U$6+$Y$13</f>
        <v/>
      </c>
      <c r="M697" s="51">
        <f>1/(1+EXP(-L697))</f>
        <v/>
      </c>
      <c r="N697" s="52">
        <f>$Z$12*((B697)-$U$5)/$U$6+$Z$13</f>
        <v/>
      </c>
      <c r="O697" s="51">
        <f>1/(1+EXP(-N697))</f>
        <v/>
      </c>
      <c r="P697" s="52">
        <f>$AA$12*((B697)-$U$5)/$U$6+$AA$13</f>
        <v/>
      </c>
      <c r="Q697" s="51">
        <f>1/(1+EXP(-P697))</f>
        <v/>
      </c>
      <c r="R697" s="52">
        <f>$AB$12*((B697)-$U$5)/$U$6+$AB$13</f>
        <v/>
      </c>
      <c r="S697" s="51">
        <f>1/(1+EXP(-R697))</f>
        <v/>
      </c>
      <c r="AI697" s="48">
        <f>'4_Seq_Features'!A695</f>
        <v/>
      </c>
      <c r="AJ697" s="55">
        <f>'4_Seq_Features'!G695</f>
        <v/>
      </c>
      <c r="AK697" s="55">
        <f>'4_Seq_Features'!H695</f>
        <v/>
      </c>
      <c r="AL697" s="48">
        <f>'4_Seq_Features'!E695</f>
        <v/>
      </c>
      <c r="AM697" s="52">
        <f>$BD$14*((AJ697)-$BD$5)/$BD$6+$BD$15*((AK697)-$BD$7)/$BD$8+$BD$16</f>
        <v/>
      </c>
      <c r="AN697" s="51">
        <f>1/(1+EXP(-AM697))</f>
        <v/>
      </c>
      <c r="AO697" s="52">
        <f>$BE$14*((AJ697)-$BD$5)/$BD$6+$BE$15*((AK697)-$BD$7)/$BD$8+$BE$16</f>
        <v/>
      </c>
      <c r="AP697" s="51">
        <f>1/(1+EXP(-AO697))</f>
        <v/>
      </c>
      <c r="AQ697" s="52">
        <f>$BF$14*((AJ697)-$BD$5)/$BD$6+$BF$15*((AK697)-$BD$7)/$BD$8+$BF$16</f>
        <v/>
      </c>
      <c r="AR697" s="51">
        <f>1/(1+EXP(-AQ697))</f>
        <v/>
      </c>
      <c r="AS697" s="52">
        <f>$BG$14*((AJ697)-$BD$5)/$BD$6+$BG$15*((AK697)-$BD$7)/$BD$8+$BG$16</f>
        <v/>
      </c>
      <c r="AT697" s="51">
        <f>1/(1+EXP(-AS697))</f>
        <v/>
      </c>
      <c r="AU697" s="52">
        <f>$BH$14*((AJ697)-$BD$5)/$BD$6+$BH$15*((AK697)-$BD$7)/$BD$8+$BH$16</f>
        <v/>
      </c>
      <c r="AV697" s="51">
        <f>1/(1+EXP(-AU697))</f>
        <v/>
      </c>
      <c r="AW697" s="52">
        <f>$BI$14*((AJ697)-$BD$5)/$BD$6+$BI$15*((AK697)-$BD$7)/$BD$8+$BI$16</f>
        <v/>
      </c>
      <c r="AX697" s="51">
        <f>1/(1+EXP(-AW697))</f>
        <v/>
      </c>
      <c r="AY697" s="52">
        <f>$BJ$14*((AJ697)-$BD$5)/$BD$6+$BJ$15*((AK697)-$BD$7)/$BD$8+$BJ$16</f>
        <v/>
      </c>
      <c r="AZ697" s="51">
        <f>1/(1+EXP(-AY697))</f>
        <v/>
      </c>
      <c r="BA697" s="52">
        <f>$BK$14*((AJ697)-$BD$5)/$BD$6+$BK$15*((AK697)-$BD$7)/$BD$8+$BK$16</f>
        <v/>
      </c>
      <c r="BB697" s="51">
        <f>1/(1+EXP(-BA697))</f>
        <v/>
      </c>
    </row>
    <row r="698" ht="15" customHeight="1" s="35">
      <c r="A698" s="48">
        <f>'4_Seq_Features'!A696</f>
        <v/>
      </c>
      <c r="B698" s="55">
        <f>'4_Seq_Features'!F696</f>
        <v/>
      </c>
      <c r="C698" s="48">
        <f>'4_Seq_Features'!E696</f>
        <v/>
      </c>
      <c r="D698" s="52">
        <f>$U$12*((B698)-$U$5)/$U$6+$U$13</f>
        <v/>
      </c>
      <c r="E698" s="51">
        <f>1/(1+EXP(-D698))</f>
        <v/>
      </c>
      <c r="F698" s="52">
        <f>$V$12*((B698)-$U$5)/$U$6+$V$13</f>
        <v/>
      </c>
      <c r="G698" s="51">
        <f>1/(1+EXP(-F698))</f>
        <v/>
      </c>
      <c r="H698" s="52">
        <f>$W$12*((B698)-$U$5)/$U$6+$W$13</f>
        <v/>
      </c>
      <c r="I698" s="51">
        <f>1/(1+EXP(-H698))</f>
        <v/>
      </c>
      <c r="J698" s="52">
        <f>$X$12*((B698)-$U$5)/$U$6+$X$13</f>
        <v/>
      </c>
      <c r="K698" s="51">
        <f>1/(1+EXP(-J698))</f>
        <v/>
      </c>
      <c r="L698" s="52">
        <f>$Y$12*((B698)-$U$5)/$U$6+$Y$13</f>
        <v/>
      </c>
      <c r="M698" s="51">
        <f>1/(1+EXP(-L698))</f>
        <v/>
      </c>
      <c r="N698" s="52">
        <f>$Z$12*((B698)-$U$5)/$U$6+$Z$13</f>
        <v/>
      </c>
      <c r="O698" s="51">
        <f>1/(1+EXP(-N698))</f>
        <v/>
      </c>
      <c r="P698" s="52">
        <f>$AA$12*((B698)-$U$5)/$U$6+$AA$13</f>
        <v/>
      </c>
      <c r="Q698" s="51">
        <f>1/(1+EXP(-P698))</f>
        <v/>
      </c>
      <c r="R698" s="52">
        <f>$AB$12*((B698)-$U$5)/$U$6+$AB$13</f>
        <v/>
      </c>
      <c r="S698" s="51">
        <f>1/(1+EXP(-R698))</f>
        <v/>
      </c>
      <c r="AI698" s="48">
        <f>'4_Seq_Features'!A696</f>
        <v/>
      </c>
      <c r="AJ698" s="55">
        <f>'4_Seq_Features'!G696</f>
        <v/>
      </c>
      <c r="AK698" s="55">
        <f>'4_Seq_Features'!H696</f>
        <v/>
      </c>
      <c r="AL698" s="48">
        <f>'4_Seq_Features'!E696</f>
        <v/>
      </c>
      <c r="AM698" s="52">
        <f>$BD$14*((AJ698)-$BD$5)/$BD$6+$BD$15*((AK698)-$BD$7)/$BD$8+$BD$16</f>
        <v/>
      </c>
      <c r="AN698" s="51">
        <f>1/(1+EXP(-AM698))</f>
        <v/>
      </c>
      <c r="AO698" s="52">
        <f>$BE$14*((AJ698)-$BD$5)/$BD$6+$BE$15*((AK698)-$BD$7)/$BD$8+$BE$16</f>
        <v/>
      </c>
      <c r="AP698" s="51">
        <f>1/(1+EXP(-AO698))</f>
        <v/>
      </c>
      <c r="AQ698" s="52">
        <f>$BF$14*((AJ698)-$BD$5)/$BD$6+$BF$15*((AK698)-$BD$7)/$BD$8+$BF$16</f>
        <v/>
      </c>
      <c r="AR698" s="51">
        <f>1/(1+EXP(-AQ698))</f>
        <v/>
      </c>
      <c r="AS698" s="52">
        <f>$BG$14*((AJ698)-$BD$5)/$BD$6+$BG$15*((AK698)-$BD$7)/$BD$8+$BG$16</f>
        <v/>
      </c>
      <c r="AT698" s="51">
        <f>1/(1+EXP(-AS698))</f>
        <v/>
      </c>
      <c r="AU698" s="52">
        <f>$BH$14*((AJ698)-$BD$5)/$BD$6+$BH$15*((AK698)-$BD$7)/$BD$8+$BH$16</f>
        <v/>
      </c>
      <c r="AV698" s="51">
        <f>1/(1+EXP(-AU698))</f>
        <v/>
      </c>
      <c r="AW698" s="52">
        <f>$BI$14*((AJ698)-$BD$5)/$BD$6+$BI$15*((AK698)-$BD$7)/$BD$8+$BI$16</f>
        <v/>
      </c>
      <c r="AX698" s="51">
        <f>1/(1+EXP(-AW698))</f>
        <v/>
      </c>
      <c r="AY698" s="52">
        <f>$BJ$14*((AJ698)-$BD$5)/$BD$6+$BJ$15*((AK698)-$BD$7)/$BD$8+$BJ$16</f>
        <v/>
      </c>
      <c r="AZ698" s="51">
        <f>1/(1+EXP(-AY698))</f>
        <v/>
      </c>
      <c r="BA698" s="52">
        <f>$BK$14*((AJ698)-$BD$5)/$BD$6+$BK$15*((AK698)-$BD$7)/$BD$8+$BK$16</f>
        <v/>
      </c>
      <c r="BB698" s="51">
        <f>1/(1+EXP(-BA698))</f>
        <v/>
      </c>
    </row>
    <row r="699" ht="15" customHeight="1" s="35">
      <c r="A699" s="48">
        <f>'4_Seq_Features'!A697</f>
        <v/>
      </c>
      <c r="B699" s="55">
        <f>'4_Seq_Features'!F697</f>
        <v/>
      </c>
      <c r="C699" s="48">
        <f>'4_Seq_Features'!E697</f>
        <v/>
      </c>
      <c r="D699" s="52">
        <f>$U$12*((B699)-$U$5)/$U$6+$U$13</f>
        <v/>
      </c>
      <c r="E699" s="51">
        <f>1/(1+EXP(-D699))</f>
        <v/>
      </c>
      <c r="F699" s="52">
        <f>$V$12*((B699)-$U$5)/$U$6+$V$13</f>
        <v/>
      </c>
      <c r="G699" s="51">
        <f>1/(1+EXP(-F699))</f>
        <v/>
      </c>
      <c r="H699" s="52">
        <f>$W$12*((B699)-$U$5)/$U$6+$W$13</f>
        <v/>
      </c>
      <c r="I699" s="51">
        <f>1/(1+EXP(-H699))</f>
        <v/>
      </c>
      <c r="J699" s="52">
        <f>$X$12*((B699)-$U$5)/$U$6+$X$13</f>
        <v/>
      </c>
      <c r="K699" s="51">
        <f>1/(1+EXP(-J699))</f>
        <v/>
      </c>
      <c r="L699" s="52">
        <f>$Y$12*((B699)-$U$5)/$U$6+$Y$13</f>
        <v/>
      </c>
      <c r="M699" s="51">
        <f>1/(1+EXP(-L699))</f>
        <v/>
      </c>
      <c r="N699" s="52">
        <f>$Z$12*((B699)-$U$5)/$U$6+$Z$13</f>
        <v/>
      </c>
      <c r="O699" s="51">
        <f>1/(1+EXP(-N699))</f>
        <v/>
      </c>
      <c r="P699" s="52">
        <f>$AA$12*((B699)-$U$5)/$U$6+$AA$13</f>
        <v/>
      </c>
      <c r="Q699" s="51">
        <f>1/(1+EXP(-P699))</f>
        <v/>
      </c>
      <c r="R699" s="52">
        <f>$AB$12*((B699)-$U$5)/$U$6+$AB$13</f>
        <v/>
      </c>
      <c r="S699" s="51">
        <f>1/(1+EXP(-R699))</f>
        <v/>
      </c>
      <c r="AI699" s="48">
        <f>'4_Seq_Features'!A697</f>
        <v/>
      </c>
      <c r="AJ699" s="55">
        <f>'4_Seq_Features'!G697</f>
        <v/>
      </c>
      <c r="AK699" s="55">
        <f>'4_Seq_Features'!H697</f>
        <v/>
      </c>
      <c r="AL699" s="48">
        <f>'4_Seq_Features'!E697</f>
        <v/>
      </c>
      <c r="AM699" s="52">
        <f>$BD$14*((AJ699)-$BD$5)/$BD$6+$BD$15*((AK699)-$BD$7)/$BD$8+$BD$16</f>
        <v/>
      </c>
      <c r="AN699" s="51">
        <f>1/(1+EXP(-AM699))</f>
        <v/>
      </c>
      <c r="AO699" s="52">
        <f>$BE$14*((AJ699)-$BD$5)/$BD$6+$BE$15*((AK699)-$BD$7)/$BD$8+$BE$16</f>
        <v/>
      </c>
      <c r="AP699" s="51">
        <f>1/(1+EXP(-AO699))</f>
        <v/>
      </c>
      <c r="AQ699" s="52">
        <f>$BF$14*((AJ699)-$BD$5)/$BD$6+$BF$15*((AK699)-$BD$7)/$BD$8+$BF$16</f>
        <v/>
      </c>
      <c r="AR699" s="51">
        <f>1/(1+EXP(-AQ699))</f>
        <v/>
      </c>
      <c r="AS699" s="52">
        <f>$BG$14*((AJ699)-$BD$5)/$BD$6+$BG$15*((AK699)-$BD$7)/$BD$8+$BG$16</f>
        <v/>
      </c>
      <c r="AT699" s="51">
        <f>1/(1+EXP(-AS699))</f>
        <v/>
      </c>
      <c r="AU699" s="52">
        <f>$BH$14*((AJ699)-$BD$5)/$BD$6+$BH$15*((AK699)-$BD$7)/$BD$8+$BH$16</f>
        <v/>
      </c>
      <c r="AV699" s="51">
        <f>1/(1+EXP(-AU699))</f>
        <v/>
      </c>
      <c r="AW699" s="52">
        <f>$BI$14*((AJ699)-$BD$5)/$BD$6+$BI$15*((AK699)-$BD$7)/$BD$8+$BI$16</f>
        <v/>
      </c>
      <c r="AX699" s="51">
        <f>1/(1+EXP(-AW699))</f>
        <v/>
      </c>
      <c r="AY699" s="52">
        <f>$BJ$14*((AJ699)-$BD$5)/$BD$6+$BJ$15*((AK699)-$BD$7)/$BD$8+$BJ$16</f>
        <v/>
      </c>
      <c r="AZ699" s="51">
        <f>1/(1+EXP(-AY699))</f>
        <v/>
      </c>
      <c r="BA699" s="52">
        <f>$BK$14*((AJ699)-$BD$5)/$BD$6+$BK$15*((AK699)-$BD$7)/$BD$8+$BK$16</f>
        <v/>
      </c>
      <c r="BB699" s="51">
        <f>1/(1+EXP(-BA699))</f>
        <v/>
      </c>
    </row>
    <row r="700" ht="15" customHeight="1" s="35">
      <c r="A700" s="48">
        <f>'4_Seq_Features'!A698</f>
        <v/>
      </c>
      <c r="B700" s="55">
        <f>'4_Seq_Features'!F698</f>
        <v/>
      </c>
      <c r="C700" s="48">
        <f>'4_Seq_Features'!E698</f>
        <v/>
      </c>
      <c r="D700" s="52">
        <f>$U$12*((B700)-$U$5)/$U$6+$U$13</f>
        <v/>
      </c>
      <c r="E700" s="51">
        <f>1/(1+EXP(-D700))</f>
        <v/>
      </c>
      <c r="F700" s="52">
        <f>$V$12*((B700)-$U$5)/$U$6+$V$13</f>
        <v/>
      </c>
      <c r="G700" s="51">
        <f>1/(1+EXP(-F700))</f>
        <v/>
      </c>
      <c r="H700" s="52">
        <f>$W$12*((B700)-$U$5)/$U$6+$W$13</f>
        <v/>
      </c>
      <c r="I700" s="51">
        <f>1/(1+EXP(-H700))</f>
        <v/>
      </c>
      <c r="J700" s="52">
        <f>$X$12*((B700)-$U$5)/$U$6+$X$13</f>
        <v/>
      </c>
      <c r="K700" s="51">
        <f>1/(1+EXP(-J700))</f>
        <v/>
      </c>
      <c r="L700" s="52">
        <f>$Y$12*((B700)-$U$5)/$U$6+$Y$13</f>
        <v/>
      </c>
      <c r="M700" s="51">
        <f>1/(1+EXP(-L700))</f>
        <v/>
      </c>
      <c r="N700" s="52">
        <f>$Z$12*((B700)-$U$5)/$U$6+$Z$13</f>
        <v/>
      </c>
      <c r="O700" s="51">
        <f>1/(1+EXP(-N700))</f>
        <v/>
      </c>
      <c r="P700" s="52">
        <f>$AA$12*((B700)-$U$5)/$U$6+$AA$13</f>
        <v/>
      </c>
      <c r="Q700" s="51">
        <f>1/(1+EXP(-P700))</f>
        <v/>
      </c>
      <c r="R700" s="52">
        <f>$AB$12*((B700)-$U$5)/$U$6+$AB$13</f>
        <v/>
      </c>
      <c r="S700" s="51">
        <f>1/(1+EXP(-R700))</f>
        <v/>
      </c>
      <c r="AI700" s="48">
        <f>'4_Seq_Features'!A698</f>
        <v/>
      </c>
      <c r="AJ700" s="55">
        <f>'4_Seq_Features'!G698</f>
        <v/>
      </c>
      <c r="AK700" s="55">
        <f>'4_Seq_Features'!H698</f>
        <v/>
      </c>
      <c r="AL700" s="48">
        <f>'4_Seq_Features'!E698</f>
        <v/>
      </c>
      <c r="AM700" s="52">
        <f>$BD$14*((AJ700)-$BD$5)/$BD$6+$BD$15*((AK700)-$BD$7)/$BD$8+$BD$16</f>
        <v/>
      </c>
      <c r="AN700" s="51">
        <f>1/(1+EXP(-AM700))</f>
        <v/>
      </c>
      <c r="AO700" s="52">
        <f>$BE$14*((AJ700)-$BD$5)/$BD$6+$BE$15*((AK700)-$BD$7)/$BD$8+$BE$16</f>
        <v/>
      </c>
      <c r="AP700" s="51">
        <f>1/(1+EXP(-AO700))</f>
        <v/>
      </c>
      <c r="AQ700" s="52">
        <f>$BF$14*((AJ700)-$BD$5)/$BD$6+$BF$15*((AK700)-$BD$7)/$BD$8+$BF$16</f>
        <v/>
      </c>
      <c r="AR700" s="51">
        <f>1/(1+EXP(-AQ700))</f>
        <v/>
      </c>
      <c r="AS700" s="52">
        <f>$BG$14*((AJ700)-$BD$5)/$BD$6+$BG$15*((AK700)-$BD$7)/$BD$8+$BG$16</f>
        <v/>
      </c>
      <c r="AT700" s="51">
        <f>1/(1+EXP(-AS700))</f>
        <v/>
      </c>
      <c r="AU700" s="52">
        <f>$BH$14*((AJ700)-$BD$5)/$BD$6+$BH$15*((AK700)-$BD$7)/$BD$8+$BH$16</f>
        <v/>
      </c>
      <c r="AV700" s="51">
        <f>1/(1+EXP(-AU700))</f>
        <v/>
      </c>
      <c r="AW700" s="52">
        <f>$BI$14*((AJ700)-$BD$5)/$BD$6+$BI$15*((AK700)-$BD$7)/$BD$8+$BI$16</f>
        <v/>
      </c>
      <c r="AX700" s="51">
        <f>1/(1+EXP(-AW700))</f>
        <v/>
      </c>
      <c r="AY700" s="52">
        <f>$BJ$14*((AJ700)-$BD$5)/$BD$6+$BJ$15*((AK700)-$BD$7)/$BD$8+$BJ$16</f>
        <v/>
      </c>
      <c r="AZ700" s="51">
        <f>1/(1+EXP(-AY700))</f>
        <v/>
      </c>
      <c r="BA700" s="52">
        <f>$BK$14*((AJ700)-$BD$5)/$BD$6+$BK$15*((AK700)-$BD$7)/$BD$8+$BK$16</f>
        <v/>
      </c>
      <c r="BB700" s="51">
        <f>1/(1+EXP(-BA700))</f>
        <v/>
      </c>
    </row>
    <row r="701" ht="15" customHeight="1" s="35">
      <c r="A701" s="48">
        <f>'4_Seq_Features'!A699</f>
        <v/>
      </c>
      <c r="B701" s="55">
        <f>'4_Seq_Features'!F699</f>
        <v/>
      </c>
      <c r="C701" s="48">
        <f>'4_Seq_Features'!E699</f>
        <v/>
      </c>
      <c r="D701" s="52">
        <f>$U$12*((B701)-$U$5)/$U$6+$U$13</f>
        <v/>
      </c>
      <c r="E701" s="51">
        <f>1/(1+EXP(-D701))</f>
        <v/>
      </c>
      <c r="F701" s="52">
        <f>$V$12*((B701)-$U$5)/$U$6+$V$13</f>
        <v/>
      </c>
      <c r="G701" s="51">
        <f>1/(1+EXP(-F701))</f>
        <v/>
      </c>
      <c r="H701" s="52">
        <f>$W$12*((B701)-$U$5)/$U$6+$W$13</f>
        <v/>
      </c>
      <c r="I701" s="51">
        <f>1/(1+EXP(-H701))</f>
        <v/>
      </c>
      <c r="J701" s="52">
        <f>$X$12*((B701)-$U$5)/$U$6+$X$13</f>
        <v/>
      </c>
      <c r="K701" s="51">
        <f>1/(1+EXP(-J701))</f>
        <v/>
      </c>
      <c r="L701" s="52">
        <f>$Y$12*((B701)-$U$5)/$U$6+$Y$13</f>
        <v/>
      </c>
      <c r="M701" s="51">
        <f>1/(1+EXP(-L701))</f>
        <v/>
      </c>
      <c r="N701" s="52">
        <f>$Z$12*((B701)-$U$5)/$U$6+$Z$13</f>
        <v/>
      </c>
      <c r="O701" s="51">
        <f>1/(1+EXP(-N701))</f>
        <v/>
      </c>
      <c r="P701" s="52">
        <f>$AA$12*((B701)-$U$5)/$U$6+$AA$13</f>
        <v/>
      </c>
      <c r="Q701" s="51">
        <f>1/(1+EXP(-P701))</f>
        <v/>
      </c>
      <c r="R701" s="52">
        <f>$AB$12*((B701)-$U$5)/$U$6+$AB$13</f>
        <v/>
      </c>
      <c r="S701" s="51">
        <f>1/(1+EXP(-R701))</f>
        <v/>
      </c>
      <c r="AI701" s="48">
        <f>'4_Seq_Features'!A699</f>
        <v/>
      </c>
      <c r="AJ701" s="55">
        <f>'4_Seq_Features'!G699</f>
        <v/>
      </c>
      <c r="AK701" s="55">
        <f>'4_Seq_Features'!H699</f>
        <v/>
      </c>
      <c r="AL701" s="48">
        <f>'4_Seq_Features'!E699</f>
        <v/>
      </c>
      <c r="AM701" s="52">
        <f>$BD$14*((AJ701)-$BD$5)/$BD$6+$BD$15*((AK701)-$BD$7)/$BD$8+$BD$16</f>
        <v/>
      </c>
      <c r="AN701" s="51">
        <f>1/(1+EXP(-AM701))</f>
        <v/>
      </c>
      <c r="AO701" s="52">
        <f>$BE$14*((AJ701)-$BD$5)/$BD$6+$BE$15*((AK701)-$BD$7)/$BD$8+$BE$16</f>
        <v/>
      </c>
      <c r="AP701" s="51">
        <f>1/(1+EXP(-AO701))</f>
        <v/>
      </c>
      <c r="AQ701" s="52">
        <f>$BF$14*((AJ701)-$BD$5)/$BD$6+$BF$15*((AK701)-$BD$7)/$BD$8+$BF$16</f>
        <v/>
      </c>
      <c r="AR701" s="51">
        <f>1/(1+EXP(-AQ701))</f>
        <v/>
      </c>
      <c r="AS701" s="52">
        <f>$BG$14*((AJ701)-$BD$5)/$BD$6+$BG$15*((AK701)-$BD$7)/$BD$8+$BG$16</f>
        <v/>
      </c>
      <c r="AT701" s="51">
        <f>1/(1+EXP(-AS701))</f>
        <v/>
      </c>
      <c r="AU701" s="52">
        <f>$BH$14*((AJ701)-$BD$5)/$BD$6+$BH$15*((AK701)-$BD$7)/$BD$8+$BH$16</f>
        <v/>
      </c>
      <c r="AV701" s="51">
        <f>1/(1+EXP(-AU701))</f>
        <v/>
      </c>
      <c r="AW701" s="52">
        <f>$BI$14*((AJ701)-$BD$5)/$BD$6+$BI$15*((AK701)-$BD$7)/$BD$8+$BI$16</f>
        <v/>
      </c>
      <c r="AX701" s="51">
        <f>1/(1+EXP(-AW701))</f>
        <v/>
      </c>
      <c r="AY701" s="52">
        <f>$BJ$14*((AJ701)-$BD$5)/$BD$6+$BJ$15*((AK701)-$BD$7)/$BD$8+$BJ$16</f>
        <v/>
      </c>
      <c r="AZ701" s="51">
        <f>1/(1+EXP(-AY701))</f>
        <v/>
      </c>
      <c r="BA701" s="52">
        <f>$BK$14*((AJ701)-$BD$5)/$BD$6+$BK$15*((AK701)-$BD$7)/$BD$8+$BK$16</f>
        <v/>
      </c>
      <c r="BB701" s="51">
        <f>1/(1+EXP(-BA701))</f>
        <v/>
      </c>
    </row>
    <row r="702" ht="15" customHeight="1" s="35">
      <c r="A702" s="48">
        <f>'4_Seq_Features'!A700</f>
        <v/>
      </c>
      <c r="B702" s="55">
        <f>'4_Seq_Features'!F700</f>
        <v/>
      </c>
      <c r="C702" s="48">
        <f>'4_Seq_Features'!E700</f>
        <v/>
      </c>
      <c r="D702" s="52">
        <f>$U$12*((B702)-$U$5)/$U$6+$U$13</f>
        <v/>
      </c>
      <c r="E702" s="51">
        <f>1/(1+EXP(-D702))</f>
        <v/>
      </c>
      <c r="F702" s="52">
        <f>$V$12*((B702)-$U$5)/$U$6+$V$13</f>
        <v/>
      </c>
      <c r="G702" s="51">
        <f>1/(1+EXP(-F702))</f>
        <v/>
      </c>
      <c r="H702" s="52">
        <f>$W$12*((B702)-$U$5)/$U$6+$W$13</f>
        <v/>
      </c>
      <c r="I702" s="51">
        <f>1/(1+EXP(-H702))</f>
        <v/>
      </c>
      <c r="J702" s="52">
        <f>$X$12*((B702)-$U$5)/$U$6+$X$13</f>
        <v/>
      </c>
      <c r="K702" s="51">
        <f>1/(1+EXP(-J702))</f>
        <v/>
      </c>
      <c r="L702" s="52">
        <f>$Y$12*((B702)-$U$5)/$U$6+$Y$13</f>
        <v/>
      </c>
      <c r="M702" s="51">
        <f>1/(1+EXP(-L702))</f>
        <v/>
      </c>
      <c r="N702" s="52">
        <f>$Z$12*((B702)-$U$5)/$U$6+$Z$13</f>
        <v/>
      </c>
      <c r="O702" s="51">
        <f>1/(1+EXP(-N702))</f>
        <v/>
      </c>
      <c r="P702" s="52">
        <f>$AA$12*((B702)-$U$5)/$U$6+$AA$13</f>
        <v/>
      </c>
      <c r="Q702" s="51">
        <f>1/(1+EXP(-P702))</f>
        <v/>
      </c>
      <c r="R702" s="52">
        <f>$AB$12*((B702)-$U$5)/$U$6+$AB$13</f>
        <v/>
      </c>
      <c r="S702" s="51">
        <f>1/(1+EXP(-R702))</f>
        <v/>
      </c>
      <c r="AI702" s="48">
        <f>'4_Seq_Features'!A700</f>
        <v/>
      </c>
      <c r="AJ702" s="55">
        <f>'4_Seq_Features'!G700</f>
        <v/>
      </c>
      <c r="AK702" s="55">
        <f>'4_Seq_Features'!H700</f>
        <v/>
      </c>
      <c r="AL702" s="48">
        <f>'4_Seq_Features'!E700</f>
        <v/>
      </c>
      <c r="AM702" s="52">
        <f>$BD$14*((AJ702)-$BD$5)/$BD$6+$BD$15*((AK702)-$BD$7)/$BD$8+$BD$16</f>
        <v/>
      </c>
      <c r="AN702" s="51">
        <f>1/(1+EXP(-AM702))</f>
        <v/>
      </c>
      <c r="AO702" s="52">
        <f>$BE$14*((AJ702)-$BD$5)/$BD$6+$BE$15*((AK702)-$BD$7)/$BD$8+$BE$16</f>
        <v/>
      </c>
      <c r="AP702" s="51">
        <f>1/(1+EXP(-AO702))</f>
        <v/>
      </c>
      <c r="AQ702" s="52">
        <f>$BF$14*((AJ702)-$BD$5)/$BD$6+$BF$15*((AK702)-$BD$7)/$BD$8+$BF$16</f>
        <v/>
      </c>
      <c r="AR702" s="51">
        <f>1/(1+EXP(-AQ702))</f>
        <v/>
      </c>
      <c r="AS702" s="52">
        <f>$BG$14*((AJ702)-$BD$5)/$BD$6+$BG$15*((AK702)-$BD$7)/$BD$8+$BG$16</f>
        <v/>
      </c>
      <c r="AT702" s="51">
        <f>1/(1+EXP(-AS702))</f>
        <v/>
      </c>
      <c r="AU702" s="52">
        <f>$BH$14*((AJ702)-$BD$5)/$BD$6+$BH$15*((AK702)-$BD$7)/$BD$8+$BH$16</f>
        <v/>
      </c>
      <c r="AV702" s="51">
        <f>1/(1+EXP(-AU702))</f>
        <v/>
      </c>
      <c r="AW702" s="52">
        <f>$BI$14*((AJ702)-$BD$5)/$BD$6+$BI$15*((AK702)-$BD$7)/$BD$8+$BI$16</f>
        <v/>
      </c>
      <c r="AX702" s="51">
        <f>1/(1+EXP(-AW702))</f>
        <v/>
      </c>
      <c r="AY702" s="52">
        <f>$BJ$14*((AJ702)-$BD$5)/$BD$6+$BJ$15*((AK702)-$BD$7)/$BD$8+$BJ$16</f>
        <v/>
      </c>
      <c r="AZ702" s="51">
        <f>1/(1+EXP(-AY702))</f>
        <v/>
      </c>
      <c r="BA702" s="52">
        <f>$BK$14*((AJ702)-$BD$5)/$BD$6+$BK$15*((AK702)-$BD$7)/$BD$8+$BK$16</f>
        <v/>
      </c>
      <c r="BB702" s="51">
        <f>1/(1+EXP(-BA702))</f>
        <v/>
      </c>
    </row>
    <row r="703" ht="15" customHeight="1" s="35">
      <c r="A703" s="48">
        <f>'4_Seq_Features'!A701</f>
        <v/>
      </c>
      <c r="B703" s="55">
        <f>'4_Seq_Features'!F701</f>
        <v/>
      </c>
      <c r="C703" s="48">
        <f>'4_Seq_Features'!E701</f>
        <v/>
      </c>
      <c r="D703" s="52">
        <f>$U$12*((B703)-$U$5)/$U$6+$U$13</f>
        <v/>
      </c>
      <c r="E703" s="51">
        <f>1/(1+EXP(-D703))</f>
        <v/>
      </c>
      <c r="F703" s="52">
        <f>$V$12*((B703)-$U$5)/$U$6+$V$13</f>
        <v/>
      </c>
      <c r="G703" s="51">
        <f>1/(1+EXP(-F703))</f>
        <v/>
      </c>
      <c r="H703" s="52">
        <f>$W$12*((B703)-$U$5)/$U$6+$W$13</f>
        <v/>
      </c>
      <c r="I703" s="51">
        <f>1/(1+EXP(-H703))</f>
        <v/>
      </c>
      <c r="J703" s="52">
        <f>$X$12*((B703)-$U$5)/$U$6+$X$13</f>
        <v/>
      </c>
      <c r="K703" s="51">
        <f>1/(1+EXP(-J703))</f>
        <v/>
      </c>
      <c r="L703" s="52">
        <f>$Y$12*((B703)-$U$5)/$U$6+$Y$13</f>
        <v/>
      </c>
      <c r="M703" s="51">
        <f>1/(1+EXP(-L703))</f>
        <v/>
      </c>
      <c r="N703" s="52">
        <f>$Z$12*((B703)-$U$5)/$U$6+$Z$13</f>
        <v/>
      </c>
      <c r="O703" s="51">
        <f>1/(1+EXP(-N703))</f>
        <v/>
      </c>
      <c r="P703" s="52">
        <f>$AA$12*((B703)-$U$5)/$U$6+$AA$13</f>
        <v/>
      </c>
      <c r="Q703" s="51">
        <f>1/(1+EXP(-P703))</f>
        <v/>
      </c>
      <c r="R703" s="52">
        <f>$AB$12*((B703)-$U$5)/$U$6+$AB$13</f>
        <v/>
      </c>
      <c r="S703" s="51">
        <f>1/(1+EXP(-R703))</f>
        <v/>
      </c>
      <c r="AI703" s="48">
        <f>'4_Seq_Features'!A701</f>
        <v/>
      </c>
      <c r="AJ703" s="55">
        <f>'4_Seq_Features'!G701</f>
        <v/>
      </c>
      <c r="AK703" s="55">
        <f>'4_Seq_Features'!H701</f>
        <v/>
      </c>
      <c r="AL703" s="48">
        <f>'4_Seq_Features'!E701</f>
        <v/>
      </c>
      <c r="AM703" s="52">
        <f>$BD$14*((AJ703)-$BD$5)/$BD$6+$BD$15*((AK703)-$BD$7)/$BD$8+$BD$16</f>
        <v/>
      </c>
      <c r="AN703" s="51">
        <f>1/(1+EXP(-AM703))</f>
        <v/>
      </c>
      <c r="AO703" s="52">
        <f>$BE$14*((AJ703)-$BD$5)/$BD$6+$BE$15*((AK703)-$BD$7)/$BD$8+$BE$16</f>
        <v/>
      </c>
      <c r="AP703" s="51">
        <f>1/(1+EXP(-AO703))</f>
        <v/>
      </c>
      <c r="AQ703" s="52">
        <f>$BF$14*((AJ703)-$BD$5)/$BD$6+$BF$15*((AK703)-$BD$7)/$BD$8+$BF$16</f>
        <v/>
      </c>
      <c r="AR703" s="51">
        <f>1/(1+EXP(-AQ703))</f>
        <v/>
      </c>
      <c r="AS703" s="52">
        <f>$BG$14*((AJ703)-$BD$5)/$BD$6+$BG$15*((AK703)-$BD$7)/$BD$8+$BG$16</f>
        <v/>
      </c>
      <c r="AT703" s="51">
        <f>1/(1+EXP(-AS703))</f>
        <v/>
      </c>
      <c r="AU703" s="52">
        <f>$BH$14*((AJ703)-$BD$5)/$BD$6+$BH$15*((AK703)-$BD$7)/$BD$8+$BH$16</f>
        <v/>
      </c>
      <c r="AV703" s="51">
        <f>1/(1+EXP(-AU703))</f>
        <v/>
      </c>
      <c r="AW703" s="52">
        <f>$BI$14*((AJ703)-$BD$5)/$BD$6+$BI$15*((AK703)-$BD$7)/$BD$8+$BI$16</f>
        <v/>
      </c>
      <c r="AX703" s="51">
        <f>1/(1+EXP(-AW703))</f>
        <v/>
      </c>
      <c r="AY703" s="52">
        <f>$BJ$14*((AJ703)-$BD$5)/$BD$6+$BJ$15*((AK703)-$BD$7)/$BD$8+$BJ$16</f>
        <v/>
      </c>
      <c r="AZ703" s="51">
        <f>1/(1+EXP(-AY703))</f>
        <v/>
      </c>
      <c r="BA703" s="52">
        <f>$BK$14*((AJ703)-$BD$5)/$BD$6+$BK$15*((AK703)-$BD$7)/$BD$8+$BK$16</f>
        <v/>
      </c>
      <c r="BB703" s="51">
        <f>1/(1+EXP(-BA703))</f>
        <v/>
      </c>
    </row>
    <row r="704" ht="15" customHeight="1" s="35">
      <c r="A704" s="48">
        <f>'4_Seq_Features'!A702</f>
        <v/>
      </c>
      <c r="B704" s="55">
        <f>'4_Seq_Features'!F702</f>
        <v/>
      </c>
      <c r="C704" s="48">
        <f>'4_Seq_Features'!E702</f>
        <v/>
      </c>
      <c r="D704" s="52">
        <f>$U$12*((B704)-$U$5)/$U$6+$U$13</f>
        <v/>
      </c>
      <c r="E704" s="51">
        <f>1/(1+EXP(-D704))</f>
        <v/>
      </c>
      <c r="F704" s="52">
        <f>$V$12*((B704)-$U$5)/$U$6+$V$13</f>
        <v/>
      </c>
      <c r="G704" s="51">
        <f>1/(1+EXP(-F704))</f>
        <v/>
      </c>
      <c r="H704" s="52">
        <f>$W$12*((B704)-$U$5)/$U$6+$W$13</f>
        <v/>
      </c>
      <c r="I704" s="51">
        <f>1/(1+EXP(-H704))</f>
        <v/>
      </c>
      <c r="J704" s="52">
        <f>$X$12*((B704)-$U$5)/$U$6+$X$13</f>
        <v/>
      </c>
      <c r="K704" s="51">
        <f>1/(1+EXP(-J704))</f>
        <v/>
      </c>
      <c r="L704" s="52">
        <f>$Y$12*((B704)-$U$5)/$U$6+$Y$13</f>
        <v/>
      </c>
      <c r="M704" s="51">
        <f>1/(1+EXP(-L704))</f>
        <v/>
      </c>
      <c r="N704" s="52">
        <f>$Z$12*((B704)-$U$5)/$U$6+$Z$13</f>
        <v/>
      </c>
      <c r="O704" s="51">
        <f>1/(1+EXP(-N704))</f>
        <v/>
      </c>
      <c r="P704" s="52">
        <f>$AA$12*((B704)-$U$5)/$U$6+$AA$13</f>
        <v/>
      </c>
      <c r="Q704" s="51">
        <f>1/(1+EXP(-P704))</f>
        <v/>
      </c>
      <c r="R704" s="52">
        <f>$AB$12*((B704)-$U$5)/$U$6+$AB$13</f>
        <v/>
      </c>
      <c r="S704" s="51">
        <f>1/(1+EXP(-R704))</f>
        <v/>
      </c>
      <c r="AI704" s="48">
        <f>'4_Seq_Features'!A702</f>
        <v/>
      </c>
      <c r="AJ704" s="55">
        <f>'4_Seq_Features'!G702</f>
        <v/>
      </c>
      <c r="AK704" s="55">
        <f>'4_Seq_Features'!H702</f>
        <v/>
      </c>
      <c r="AL704" s="48">
        <f>'4_Seq_Features'!E702</f>
        <v/>
      </c>
      <c r="AM704" s="52">
        <f>$BD$14*((AJ704)-$BD$5)/$BD$6+$BD$15*((AK704)-$BD$7)/$BD$8+$BD$16</f>
        <v/>
      </c>
      <c r="AN704" s="51">
        <f>1/(1+EXP(-AM704))</f>
        <v/>
      </c>
      <c r="AO704" s="52">
        <f>$BE$14*((AJ704)-$BD$5)/$BD$6+$BE$15*((AK704)-$BD$7)/$BD$8+$BE$16</f>
        <v/>
      </c>
      <c r="AP704" s="51">
        <f>1/(1+EXP(-AO704))</f>
        <v/>
      </c>
      <c r="AQ704" s="52">
        <f>$BF$14*((AJ704)-$BD$5)/$BD$6+$BF$15*((AK704)-$BD$7)/$BD$8+$BF$16</f>
        <v/>
      </c>
      <c r="AR704" s="51">
        <f>1/(1+EXP(-AQ704))</f>
        <v/>
      </c>
      <c r="AS704" s="52">
        <f>$BG$14*((AJ704)-$BD$5)/$BD$6+$BG$15*((AK704)-$BD$7)/$BD$8+$BG$16</f>
        <v/>
      </c>
      <c r="AT704" s="51">
        <f>1/(1+EXP(-AS704))</f>
        <v/>
      </c>
      <c r="AU704" s="52">
        <f>$BH$14*((AJ704)-$BD$5)/$BD$6+$BH$15*((AK704)-$BD$7)/$BD$8+$BH$16</f>
        <v/>
      </c>
      <c r="AV704" s="51">
        <f>1/(1+EXP(-AU704))</f>
        <v/>
      </c>
      <c r="AW704" s="52">
        <f>$BI$14*((AJ704)-$BD$5)/$BD$6+$BI$15*((AK704)-$BD$7)/$BD$8+$BI$16</f>
        <v/>
      </c>
      <c r="AX704" s="51">
        <f>1/(1+EXP(-AW704))</f>
        <v/>
      </c>
      <c r="AY704" s="52">
        <f>$BJ$14*((AJ704)-$BD$5)/$BD$6+$BJ$15*((AK704)-$BD$7)/$BD$8+$BJ$16</f>
        <v/>
      </c>
      <c r="AZ704" s="51">
        <f>1/(1+EXP(-AY704))</f>
        <v/>
      </c>
      <c r="BA704" s="52">
        <f>$BK$14*((AJ704)-$BD$5)/$BD$6+$BK$15*((AK704)-$BD$7)/$BD$8+$BK$16</f>
        <v/>
      </c>
      <c r="BB704" s="51">
        <f>1/(1+EXP(-BA704))</f>
        <v/>
      </c>
    </row>
    <row r="705" ht="15" customHeight="1" s="35">
      <c r="A705" s="48">
        <f>'4_Seq_Features'!A703</f>
        <v/>
      </c>
      <c r="B705" s="55">
        <f>'4_Seq_Features'!F703</f>
        <v/>
      </c>
      <c r="C705" s="48">
        <f>'4_Seq_Features'!E703</f>
        <v/>
      </c>
      <c r="D705" s="52">
        <f>$U$12*((B705)-$U$5)/$U$6+$U$13</f>
        <v/>
      </c>
      <c r="E705" s="51">
        <f>1/(1+EXP(-D705))</f>
        <v/>
      </c>
      <c r="F705" s="52">
        <f>$V$12*((B705)-$U$5)/$U$6+$V$13</f>
        <v/>
      </c>
      <c r="G705" s="51">
        <f>1/(1+EXP(-F705))</f>
        <v/>
      </c>
      <c r="H705" s="52">
        <f>$W$12*((B705)-$U$5)/$U$6+$W$13</f>
        <v/>
      </c>
      <c r="I705" s="51">
        <f>1/(1+EXP(-H705))</f>
        <v/>
      </c>
      <c r="J705" s="52">
        <f>$X$12*((B705)-$U$5)/$U$6+$X$13</f>
        <v/>
      </c>
      <c r="K705" s="51">
        <f>1/(1+EXP(-J705))</f>
        <v/>
      </c>
      <c r="L705" s="52">
        <f>$Y$12*((B705)-$U$5)/$U$6+$Y$13</f>
        <v/>
      </c>
      <c r="M705" s="51">
        <f>1/(1+EXP(-L705))</f>
        <v/>
      </c>
      <c r="N705" s="52">
        <f>$Z$12*((B705)-$U$5)/$U$6+$Z$13</f>
        <v/>
      </c>
      <c r="O705" s="51">
        <f>1/(1+EXP(-N705))</f>
        <v/>
      </c>
      <c r="P705" s="52">
        <f>$AA$12*((B705)-$U$5)/$U$6+$AA$13</f>
        <v/>
      </c>
      <c r="Q705" s="51">
        <f>1/(1+EXP(-P705))</f>
        <v/>
      </c>
      <c r="R705" s="52">
        <f>$AB$12*((B705)-$U$5)/$U$6+$AB$13</f>
        <v/>
      </c>
      <c r="S705" s="51">
        <f>1/(1+EXP(-R705))</f>
        <v/>
      </c>
      <c r="AI705" s="48">
        <f>'4_Seq_Features'!A703</f>
        <v/>
      </c>
      <c r="AJ705" s="55">
        <f>'4_Seq_Features'!G703</f>
        <v/>
      </c>
      <c r="AK705" s="55">
        <f>'4_Seq_Features'!H703</f>
        <v/>
      </c>
      <c r="AL705" s="48">
        <f>'4_Seq_Features'!E703</f>
        <v/>
      </c>
      <c r="AM705" s="52">
        <f>$BD$14*((AJ705)-$BD$5)/$BD$6+$BD$15*((AK705)-$BD$7)/$BD$8+$BD$16</f>
        <v/>
      </c>
      <c r="AN705" s="51">
        <f>1/(1+EXP(-AM705))</f>
        <v/>
      </c>
      <c r="AO705" s="52">
        <f>$BE$14*((AJ705)-$BD$5)/$BD$6+$BE$15*((AK705)-$BD$7)/$BD$8+$BE$16</f>
        <v/>
      </c>
      <c r="AP705" s="51">
        <f>1/(1+EXP(-AO705))</f>
        <v/>
      </c>
      <c r="AQ705" s="52">
        <f>$BF$14*((AJ705)-$BD$5)/$BD$6+$BF$15*((AK705)-$BD$7)/$BD$8+$BF$16</f>
        <v/>
      </c>
      <c r="AR705" s="51">
        <f>1/(1+EXP(-AQ705))</f>
        <v/>
      </c>
      <c r="AS705" s="52">
        <f>$BG$14*((AJ705)-$BD$5)/$BD$6+$BG$15*((AK705)-$BD$7)/$BD$8+$BG$16</f>
        <v/>
      </c>
      <c r="AT705" s="51">
        <f>1/(1+EXP(-AS705))</f>
        <v/>
      </c>
      <c r="AU705" s="52">
        <f>$BH$14*((AJ705)-$BD$5)/$BD$6+$BH$15*((AK705)-$BD$7)/$BD$8+$BH$16</f>
        <v/>
      </c>
      <c r="AV705" s="51">
        <f>1/(1+EXP(-AU705))</f>
        <v/>
      </c>
      <c r="AW705" s="52">
        <f>$BI$14*((AJ705)-$BD$5)/$BD$6+$BI$15*((AK705)-$BD$7)/$BD$8+$BI$16</f>
        <v/>
      </c>
      <c r="AX705" s="51">
        <f>1/(1+EXP(-AW705))</f>
        <v/>
      </c>
      <c r="AY705" s="52">
        <f>$BJ$14*((AJ705)-$BD$5)/$BD$6+$BJ$15*((AK705)-$BD$7)/$BD$8+$BJ$16</f>
        <v/>
      </c>
      <c r="AZ705" s="51">
        <f>1/(1+EXP(-AY705))</f>
        <v/>
      </c>
      <c r="BA705" s="52">
        <f>$BK$14*((AJ705)-$BD$5)/$BD$6+$BK$15*((AK705)-$BD$7)/$BD$8+$BK$16</f>
        <v/>
      </c>
      <c r="BB705" s="51">
        <f>1/(1+EXP(-BA705))</f>
        <v/>
      </c>
    </row>
    <row r="706" ht="15" customHeight="1" s="35">
      <c r="A706" s="48">
        <f>'4_Seq_Features'!A704</f>
        <v/>
      </c>
      <c r="B706" s="55">
        <f>'4_Seq_Features'!F704</f>
        <v/>
      </c>
      <c r="C706" s="48">
        <f>'4_Seq_Features'!E704</f>
        <v/>
      </c>
      <c r="D706" s="52">
        <f>$U$12*((B706)-$U$5)/$U$6+$U$13</f>
        <v/>
      </c>
      <c r="E706" s="51">
        <f>1/(1+EXP(-D706))</f>
        <v/>
      </c>
      <c r="F706" s="52">
        <f>$V$12*((B706)-$U$5)/$U$6+$V$13</f>
        <v/>
      </c>
      <c r="G706" s="51">
        <f>1/(1+EXP(-F706))</f>
        <v/>
      </c>
      <c r="H706" s="52">
        <f>$W$12*((B706)-$U$5)/$U$6+$W$13</f>
        <v/>
      </c>
      <c r="I706" s="51">
        <f>1/(1+EXP(-H706))</f>
        <v/>
      </c>
      <c r="J706" s="52">
        <f>$X$12*((B706)-$U$5)/$U$6+$X$13</f>
        <v/>
      </c>
      <c r="K706" s="51">
        <f>1/(1+EXP(-J706))</f>
        <v/>
      </c>
      <c r="L706" s="52">
        <f>$Y$12*((B706)-$U$5)/$U$6+$Y$13</f>
        <v/>
      </c>
      <c r="M706" s="51">
        <f>1/(1+EXP(-L706))</f>
        <v/>
      </c>
      <c r="N706" s="52">
        <f>$Z$12*((B706)-$U$5)/$U$6+$Z$13</f>
        <v/>
      </c>
      <c r="O706" s="51">
        <f>1/(1+EXP(-N706))</f>
        <v/>
      </c>
      <c r="P706" s="52">
        <f>$AA$12*((B706)-$U$5)/$U$6+$AA$13</f>
        <v/>
      </c>
      <c r="Q706" s="51">
        <f>1/(1+EXP(-P706))</f>
        <v/>
      </c>
      <c r="R706" s="52">
        <f>$AB$12*((B706)-$U$5)/$U$6+$AB$13</f>
        <v/>
      </c>
      <c r="S706" s="51">
        <f>1/(1+EXP(-R706))</f>
        <v/>
      </c>
      <c r="AI706" s="48">
        <f>'4_Seq_Features'!A704</f>
        <v/>
      </c>
      <c r="AJ706" s="55">
        <f>'4_Seq_Features'!G704</f>
        <v/>
      </c>
      <c r="AK706" s="55">
        <f>'4_Seq_Features'!H704</f>
        <v/>
      </c>
      <c r="AL706" s="48">
        <f>'4_Seq_Features'!E704</f>
        <v/>
      </c>
      <c r="AM706" s="52">
        <f>$BD$14*((AJ706)-$BD$5)/$BD$6+$BD$15*((AK706)-$BD$7)/$BD$8+$BD$16</f>
        <v/>
      </c>
      <c r="AN706" s="51">
        <f>1/(1+EXP(-AM706))</f>
        <v/>
      </c>
      <c r="AO706" s="52">
        <f>$BE$14*((AJ706)-$BD$5)/$BD$6+$BE$15*((AK706)-$BD$7)/$BD$8+$BE$16</f>
        <v/>
      </c>
      <c r="AP706" s="51">
        <f>1/(1+EXP(-AO706))</f>
        <v/>
      </c>
      <c r="AQ706" s="52">
        <f>$BF$14*((AJ706)-$BD$5)/$BD$6+$BF$15*((AK706)-$BD$7)/$BD$8+$BF$16</f>
        <v/>
      </c>
      <c r="AR706" s="51">
        <f>1/(1+EXP(-AQ706))</f>
        <v/>
      </c>
      <c r="AS706" s="52">
        <f>$BG$14*((AJ706)-$BD$5)/$BD$6+$BG$15*((AK706)-$BD$7)/$BD$8+$BG$16</f>
        <v/>
      </c>
      <c r="AT706" s="51">
        <f>1/(1+EXP(-AS706))</f>
        <v/>
      </c>
      <c r="AU706" s="52">
        <f>$BH$14*((AJ706)-$BD$5)/$BD$6+$BH$15*((AK706)-$BD$7)/$BD$8+$BH$16</f>
        <v/>
      </c>
      <c r="AV706" s="51">
        <f>1/(1+EXP(-AU706))</f>
        <v/>
      </c>
      <c r="AW706" s="52">
        <f>$BI$14*((AJ706)-$BD$5)/$BD$6+$BI$15*((AK706)-$BD$7)/$BD$8+$BI$16</f>
        <v/>
      </c>
      <c r="AX706" s="51">
        <f>1/(1+EXP(-AW706))</f>
        <v/>
      </c>
      <c r="AY706" s="52">
        <f>$BJ$14*((AJ706)-$BD$5)/$BD$6+$BJ$15*((AK706)-$BD$7)/$BD$8+$BJ$16</f>
        <v/>
      </c>
      <c r="AZ706" s="51">
        <f>1/(1+EXP(-AY706))</f>
        <v/>
      </c>
      <c r="BA706" s="52">
        <f>$BK$14*((AJ706)-$BD$5)/$BD$6+$BK$15*((AK706)-$BD$7)/$BD$8+$BK$16</f>
        <v/>
      </c>
      <c r="BB706" s="51">
        <f>1/(1+EXP(-BA706))</f>
        <v/>
      </c>
    </row>
    <row r="707" ht="15" customHeight="1" s="35">
      <c r="A707" s="48">
        <f>'4_Seq_Features'!A705</f>
        <v/>
      </c>
      <c r="B707" s="55">
        <f>'4_Seq_Features'!F705</f>
        <v/>
      </c>
      <c r="C707" s="48">
        <f>'4_Seq_Features'!E705</f>
        <v/>
      </c>
      <c r="D707" s="52">
        <f>$U$12*((B707)-$U$5)/$U$6+$U$13</f>
        <v/>
      </c>
      <c r="E707" s="51">
        <f>1/(1+EXP(-D707))</f>
        <v/>
      </c>
      <c r="F707" s="52">
        <f>$V$12*((B707)-$U$5)/$U$6+$V$13</f>
        <v/>
      </c>
      <c r="G707" s="51">
        <f>1/(1+EXP(-F707))</f>
        <v/>
      </c>
      <c r="H707" s="52">
        <f>$W$12*((B707)-$U$5)/$U$6+$W$13</f>
        <v/>
      </c>
      <c r="I707" s="51">
        <f>1/(1+EXP(-H707))</f>
        <v/>
      </c>
      <c r="J707" s="52">
        <f>$X$12*((B707)-$U$5)/$U$6+$X$13</f>
        <v/>
      </c>
      <c r="K707" s="51">
        <f>1/(1+EXP(-J707))</f>
        <v/>
      </c>
      <c r="L707" s="52">
        <f>$Y$12*((B707)-$U$5)/$U$6+$Y$13</f>
        <v/>
      </c>
      <c r="M707" s="51">
        <f>1/(1+EXP(-L707))</f>
        <v/>
      </c>
      <c r="N707" s="52">
        <f>$Z$12*((B707)-$U$5)/$U$6+$Z$13</f>
        <v/>
      </c>
      <c r="O707" s="51">
        <f>1/(1+EXP(-N707))</f>
        <v/>
      </c>
      <c r="P707" s="52">
        <f>$AA$12*((B707)-$U$5)/$U$6+$AA$13</f>
        <v/>
      </c>
      <c r="Q707" s="51">
        <f>1/(1+EXP(-P707))</f>
        <v/>
      </c>
      <c r="R707" s="52">
        <f>$AB$12*((B707)-$U$5)/$U$6+$AB$13</f>
        <v/>
      </c>
      <c r="S707" s="51">
        <f>1/(1+EXP(-R707))</f>
        <v/>
      </c>
      <c r="AI707" s="48">
        <f>'4_Seq_Features'!A705</f>
        <v/>
      </c>
      <c r="AJ707" s="55">
        <f>'4_Seq_Features'!G705</f>
        <v/>
      </c>
      <c r="AK707" s="55">
        <f>'4_Seq_Features'!H705</f>
        <v/>
      </c>
      <c r="AL707" s="48">
        <f>'4_Seq_Features'!E705</f>
        <v/>
      </c>
      <c r="AM707" s="52">
        <f>$BD$14*((AJ707)-$BD$5)/$BD$6+$BD$15*((AK707)-$BD$7)/$BD$8+$BD$16</f>
        <v/>
      </c>
      <c r="AN707" s="51">
        <f>1/(1+EXP(-AM707))</f>
        <v/>
      </c>
      <c r="AO707" s="52">
        <f>$BE$14*((AJ707)-$BD$5)/$BD$6+$BE$15*((AK707)-$BD$7)/$BD$8+$BE$16</f>
        <v/>
      </c>
      <c r="AP707" s="51">
        <f>1/(1+EXP(-AO707))</f>
        <v/>
      </c>
      <c r="AQ707" s="52">
        <f>$BF$14*((AJ707)-$BD$5)/$BD$6+$BF$15*((AK707)-$BD$7)/$BD$8+$BF$16</f>
        <v/>
      </c>
      <c r="AR707" s="51">
        <f>1/(1+EXP(-AQ707))</f>
        <v/>
      </c>
      <c r="AS707" s="52">
        <f>$BG$14*((AJ707)-$BD$5)/$BD$6+$BG$15*((AK707)-$BD$7)/$BD$8+$BG$16</f>
        <v/>
      </c>
      <c r="AT707" s="51">
        <f>1/(1+EXP(-AS707))</f>
        <v/>
      </c>
      <c r="AU707" s="52">
        <f>$BH$14*((AJ707)-$BD$5)/$BD$6+$BH$15*((AK707)-$BD$7)/$BD$8+$BH$16</f>
        <v/>
      </c>
      <c r="AV707" s="51">
        <f>1/(1+EXP(-AU707))</f>
        <v/>
      </c>
      <c r="AW707" s="52">
        <f>$BI$14*((AJ707)-$BD$5)/$BD$6+$BI$15*((AK707)-$BD$7)/$BD$8+$BI$16</f>
        <v/>
      </c>
      <c r="AX707" s="51">
        <f>1/(1+EXP(-AW707))</f>
        <v/>
      </c>
      <c r="AY707" s="52">
        <f>$BJ$14*((AJ707)-$BD$5)/$BD$6+$BJ$15*((AK707)-$BD$7)/$BD$8+$BJ$16</f>
        <v/>
      </c>
      <c r="AZ707" s="51">
        <f>1/(1+EXP(-AY707))</f>
        <v/>
      </c>
      <c r="BA707" s="52">
        <f>$BK$14*((AJ707)-$BD$5)/$BD$6+$BK$15*((AK707)-$BD$7)/$BD$8+$BK$16</f>
        <v/>
      </c>
      <c r="BB707" s="51">
        <f>1/(1+EXP(-BA707))</f>
        <v/>
      </c>
    </row>
    <row r="708" ht="15" customHeight="1" s="35">
      <c r="A708" s="48">
        <f>'4_Seq_Features'!A706</f>
        <v/>
      </c>
      <c r="B708" s="55">
        <f>'4_Seq_Features'!F706</f>
        <v/>
      </c>
      <c r="C708" s="48">
        <f>'4_Seq_Features'!E706</f>
        <v/>
      </c>
      <c r="D708" s="52">
        <f>$U$12*((B708)-$U$5)/$U$6+$U$13</f>
        <v/>
      </c>
      <c r="E708" s="51">
        <f>1/(1+EXP(-D708))</f>
        <v/>
      </c>
      <c r="F708" s="52">
        <f>$V$12*((B708)-$U$5)/$U$6+$V$13</f>
        <v/>
      </c>
      <c r="G708" s="51">
        <f>1/(1+EXP(-F708))</f>
        <v/>
      </c>
      <c r="H708" s="52">
        <f>$W$12*((B708)-$U$5)/$U$6+$W$13</f>
        <v/>
      </c>
      <c r="I708" s="51">
        <f>1/(1+EXP(-H708))</f>
        <v/>
      </c>
      <c r="J708" s="52">
        <f>$X$12*((B708)-$U$5)/$U$6+$X$13</f>
        <v/>
      </c>
      <c r="K708" s="51">
        <f>1/(1+EXP(-J708))</f>
        <v/>
      </c>
      <c r="L708" s="52">
        <f>$Y$12*((B708)-$U$5)/$U$6+$Y$13</f>
        <v/>
      </c>
      <c r="M708" s="51">
        <f>1/(1+EXP(-L708))</f>
        <v/>
      </c>
      <c r="N708" s="52">
        <f>$Z$12*((B708)-$U$5)/$U$6+$Z$13</f>
        <v/>
      </c>
      <c r="O708" s="51">
        <f>1/(1+EXP(-N708))</f>
        <v/>
      </c>
      <c r="P708" s="52">
        <f>$AA$12*((B708)-$U$5)/$U$6+$AA$13</f>
        <v/>
      </c>
      <c r="Q708" s="51">
        <f>1/(1+EXP(-P708))</f>
        <v/>
      </c>
      <c r="R708" s="52">
        <f>$AB$12*((B708)-$U$5)/$U$6+$AB$13</f>
        <v/>
      </c>
      <c r="S708" s="51">
        <f>1/(1+EXP(-R708))</f>
        <v/>
      </c>
      <c r="AI708" s="48">
        <f>'4_Seq_Features'!A706</f>
        <v/>
      </c>
      <c r="AJ708" s="55">
        <f>'4_Seq_Features'!G706</f>
        <v/>
      </c>
      <c r="AK708" s="55">
        <f>'4_Seq_Features'!H706</f>
        <v/>
      </c>
      <c r="AL708" s="48">
        <f>'4_Seq_Features'!E706</f>
        <v/>
      </c>
      <c r="AM708" s="52">
        <f>$BD$14*((AJ708)-$BD$5)/$BD$6+$BD$15*((AK708)-$BD$7)/$BD$8+$BD$16</f>
        <v/>
      </c>
      <c r="AN708" s="51">
        <f>1/(1+EXP(-AM708))</f>
        <v/>
      </c>
      <c r="AO708" s="52">
        <f>$BE$14*((AJ708)-$BD$5)/$BD$6+$BE$15*((AK708)-$BD$7)/$BD$8+$BE$16</f>
        <v/>
      </c>
      <c r="AP708" s="51">
        <f>1/(1+EXP(-AO708))</f>
        <v/>
      </c>
      <c r="AQ708" s="52">
        <f>$BF$14*((AJ708)-$BD$5)/$BD$6+$BF$15*((AK708)-$BD$7)/$BD$8+$BF$16</f>
        <v/>
      </c>
      <c r="AR708" s="51">
        <f>1/(1+EXP(-AQ708))</f>
        <v/>
      </c>
      <c r="AS708" s="52">
        <f>$BG$14*((AJ708)-$BD$5)/$BD$6+$BG$15*((AK708)-$BD$7)/$BD$8+$BG$16</f>
        <v/>
      </c>
      <c r="AT708" s="51">
        <f>1/(1+EXP(-AS708))</f>
        <v/>
      </c>
      <c r="AU708" s="52">
        <f>$BH$14*((AJ708)-$BD$5)/$BD$6+$BH$15*((AK708)-$BD$7)/$BD$8+$BH$16</f>
        <v/>
      </c>
      <c r="AV708" s="51">
        <f>1/(1+EXP(-AU708))</f>
        <v/>
      </c>
      <c r="AW708" s="52">
        <f>$BI$14*((AJ708)-$BD$5)/$BD$6+$BI$15*((AK708)-$BD$7)/$BD$8+$BI$16</f>
        <v/>
      </c>
      <c r="AX708" s="51">
        <f>1/(1+EXP(-AW708))</f>
        <v/>
      </c>
      <c r="AY708" s="52">
        <f>$BJ$14*((AJ708)-$BD$5)/$BD$6+$BJ$15*((AK708)-$BD$7)/$BD$8+$BJ$16</f>
        <v/>
      </c>
      <c r="AZ708" s="51">
        <f>1/(1+EXP(-AY708))</f>
        <v/>
      </c>
      <c r="BA708" s="52">
        <f>$BK$14*((AJ708)-$BD$5)/$BD$6+$BK$15*((AK708)-$BD$7)/$BD$8+$BK$16</f>
        <v/>
      </c>
      <c r="BB708" s="51">
        <f>1/(1+EXP(-BA708))</f>
        <v/>
      </c>
    </row>
    <row r="709" ht="15" customHeight="1" s="35">
      <c r="A709" s="48">
        <f>'4_Seq_Features'!A707</f>
        <v/>
      </c>
      <c r="B709" s="55">
        <f>'4_Seq_Features'!F707</f>
        <v/>
      </c>
      <c r="C709" s="48">
        <f>'4_Seq_Features'!E707</f>
        <v/>
      </c>
      <c r="D709" s="52">
        <f>$U$12*((B709)-$U$5)/$U$6+$U$13</f>
        <v/>
      </c>
      <c r="E709" s="51">
        <f>1/(1+EXP(-D709))</f>
        <v/>
      </c>
      <c r="F709" s="52">
        <f>$V$12*((B709)-$U$5)/$U$6+$V$13</f>
        <v/>
      </c>
      <c r="G709" s="51">
        <f>1/(1+EXP(-F709))</f>
        <v/>
      </c>
      <c r="H709" s="52">
        <f>$W$12*((B709)-$U$5)/$U$6+$W$13</f>
        <v/>
      </c>
      <c r="I709" s="51">
        <f>1/(1+EXP(-H709))</f>
        <v/>
      </c>
      <c r="J709" s="52">
        <f>$X$12*((B709)-$U$5)/$U$6+$X$13</f>
        <v/>
      </c>
      <c r="K709" s="51">
        <f>1/(1+EXP(-J709))</f>
        <v/>
      </c>
      <c r="L709" s="52">
        <f>$Y$12*((B709)-$U$5)/$U$6+$Y$13</f>
        <v/>
      </c>
      <c r="M709" s="51">
        <f>1/(1+EXP(-L709))</f>
        <v/>
      </c>
      <c r="N709" s="52">
        <f>$Z$12*((B709)-$U$5)/$U$6+$Z$13</f>
        <v/>
      </c>
      <c r="O709" s="51">
        <f>1/(1+EXP(-N709))</f>
        <v/>
      </c>
      <c r="P709" s="52">
        <f>$AA$12*((B709)-$U$5)/$U$6+$AA$13</f>
        <v/>
      </c>
      <c r="Q709" s="51">
        <f>1/(1+EXP(-P709))</f>
        <v/>
      </c>
      <c r="R709" s="52">
        <f>$AB$12*((B709)-$U$5)/$U$6+$AB$13</f>
        <v/>
      </c>
      <c r="S709" s="51">
        <f>1/(1+EXP(-R709))</f>
        <v/>
      </c>
      <c r="AI709" s="48">
        <f>'4_Seq_Features'!A707</f>
        <v/>
      </c>
      <c r="AJ709" s="55">
        <f>'4_Seq_Features'!G707</f>
        <v/>
      </c>
      <c r="AK709" s="55">
        <f>'4_Seq_Features'!H707</f>
        <v/>
      </c>
      <c r="AL709" s="48">
        <f>'4_Seq_Features'!E707</f>
        <v/>
      </c>
      <c r="AM709" s="52">
        <f>$BD$14*((AJ709)-$BD$5)/$BD$6+$BD$15*((AK709)-$BD$7)/$BD$8+$BD$16</f>
        <v/>
      </c>
      <c r="AN709" s="51">
        <f>1/(1+EXP(-AM709))</f>
        <v/>
      </c>
      <c r="AO709" s="52">
        <f>$BE$14*((AJ709)-$BD$5)/$BD$6+$BE$15*((AK709)-$BD$7)/$BD$8+$BE$16</f>
        <v/>
      </c>
      <c r="AP709" s="51">
        <f>1/(1+EXP(-AO709))</f>
        <v/>
      </c>
      <c r="AQ709" s="52">
        <f>$BF$14*((AJ709)-$BD$5)/$BD$6+$BF$15*((AK709)-$BD$7)/$BD$8+$BF$16</f>
        <v/>
      </c>
      <c r="AR709" s="51">
        <f>1/(1+EXP(-AQ709))</f>
        <v/>
      </c>
      <c r="AS709" s="52">
        <f>$BG$14*((AJ709)-$BD$5)/$BD$6+$BG$15*((AK709)-$BD$7)/$BD$8+$BG$16</f>
        <v/>
      </c>
      <c r="AT709" s="51">
        <f>1/(1+EXP(-AS709))</f>
        <v/>
      </c>
      <c r="AU709" s="52">
        <f>$BH$14*((AJ709)-$BD$5)/$BD$6+$BH$15*((AK709)-$BD$7)/$BD$8+$BH$16</f>
        <v/>
      </c>
      <c r="AV709" s="51">
        <f>1/(1+EXP(-AU709))</f>
        <v/>
      </c>
      <c r="AW709" s="52">
        <f>$BI$14*((AJ709)-$BD$5)/$BD$6+$BI$15*((AK709)-$BD$7)/$BD$8+$BI$16</f>
        <v/>
      </c>
      <c r="AX709" s="51">
        <f>1/(1+EXP(-AW709))</f>
        <v/>
      </c>
      <c r="AY709" s="52">
        <f>$BJ$14*((AJ709)-$BD$5)/$BD$6+$BJ$15*((AK709)-$BD$7)/$BD$8+$BJ$16</f>
        <v/>
      </c>
      <c r="AZ709" s="51">
        <f>1/(1+EXP(-AY709))</f>
        <v/>
      </c>
      <c r="BA709" s="52">
        <f>$BK$14*((AJ709)-$BD$5)/$BD$6+$BK$15*((AK709)-$BD$7)/$BD$8+$BK$16</f>
        <v/>
      </c>
      <c r="BB709" s="51">
        <f>1/(1+EXP(-BA709))</f>
        <v/>
      </c>
    </row>
    <row r="710" ht="15" customHeight="1" s="35">
      <c r="A710" s="48">
        <f>'4_Seq_Features'!A708</f>
        <v/>
      </c>
      <c r="B710" s="55">
        <f>'4_Seq_Features'!F708</f>
        <v/>
      </c>
      <c r="C710" s="48">
        <f>'4_Seq_Features'!E708</f>
        <v/>
      </c>
      <c r="D710" s="52">
        <f>$U$12*((B710)-$U$5)/$U$6+$U$13</f>
        <v/>
      </c>
      <c r="E710" s="51">
        <f>1/(1+EXP(-D710))</f>
        <v/>
      </c>
      <c r="F710" s="52">
        <f>$V$12*((B710)-$U$5)/$U$6+$V$13</f>
        <v/>
      </c>
      <c r="G710" s="51">
        <f>1/(1+EXP(-F710))</f>
        <v/>
      </c>
      <c r="H710" s="52">
        <f>$W$12*((B710)-$U$5)/$U$6+$W$13</f>
        <v/>
      </c>
      <c r="I710" s="51">
        <f>1/(1+EXP(-H710))</f>
        <v/>
      </c>
      <c r="J710" s="52">
        <f>$X$12*((B710)-$U$5)/$U$6+$X$13</f>
        <v/>
      </c>
      <c r="K710" s="51">
        <f>1/(1+EXP(-J710))</f>
        <v/>
      </c>
      <c r="L710" s="52">
        <f>$Y$12*((B710)-$U$5)/$U$6+$Y$13</f>
        <v/>
      </c>
      <c r="M710" s="51">
        <f>1/(1+EXP(-L710))</f>
        <v/>
      </c>
      <c r="N710" s="52">
        <f>$Z$12*((B710)-$U$5)/$U$6+$Z$13</f>
        <v/>
      </c>
      <c r="O710" s="51">
        <f>1/(1+EXP(-N710))</f>
        <v/>
      </c>
      <c r="P710" s="52">
        <f>$AA$12*((B710)-$U$5)/$U$6+$AA$13</f>
        <v/>
      </c>
      <c r="Q710" s="51">
        <f>1/(1+EXP(-P710))</f>
        <v/>
      </c>
      <c r="R710" s="52">
        <f>$AB$12*((B710)-$U$5)/$U$6+$AB$13</f>
        <v/>
      </c>
      <c r="S710" s="51">
        <f>1/(1+EXP(-R710))</f>
        <v/>
      </c>
      <c r="AI710" s="48">
        <f>'4_Seq_Features'!A708</f>
        <v/>
      </c>
      <c r="AJ710" s="55">
        <f>'4_Seq_Features'!G708</f>
        <v/>
      </c>
      <c r="AK710" s="55">
        <f>'4_Seq_Features'!H708</f>
        <v/>
      </c>
      <c r="AL710" s="48">
        <f>'4_Seq_Features'!E708</f>
        <v/>
      </c>
      <c r="AM710" s="52">
        <f>$BD$14*((AJ710)-$BD$5)/$BD$6+$BD$15*((AK710)-$BD$7)/$BD$8+$BD$16</f>
        <v/>
      </c>
      <c r="AN710" s="51">
        <f>1/(1+EXP(-AM710))</f>
        <v/>
      </c>
      <c r="AO710" s="52">
        <f>$BE$14*((AJ710)-$BD$5)/$BD$6+$BE$15*((AK710)-$BD$7)/$BD$8+$BE$16</f>
        <v/>
      </c>
      <c r="AP710" s="51">
        <f>1/(1+EXP(-AO710))</f>
        <v/>
      </c>
      <c r="AQ710" s="52">
        <f>$BF$14*((AJ710)-$BD$5)/$BD$6+$BF$15*((AK710)-$BD$7)/$BD$8+$BF$16</f>
        <v/>
      </c>
      <c r="AR710" s="51">
        <f>1/(1+EXP(-AQ710))</f>
        <v/>
      </c>
      <c r="AS710" s="52">
        <f>$BG$14*((AJ710)-$BD$5)/$BD$6+$BG$15*((AK710)-$BD$7)/$BD$8+$BG$16</f>
        <v/>
      </c>
      <c r="AT710" s="51">
        <f>1/(1+EXP(-AS710))</f>
        <v/>
      </c>
      <c r="AU710" s="52">
        <f>$BH$14*((AJ710)-$BD$5)/$BD$6+$BH$15*((AK710)-$BD$7)/$BD$8+$BH$16</f>
        <v/>
      </c>
      <c r="AV710" s="51">
        <f>1/(1+EXP(-AU710))</f>
        <v/>
      </c>
      <c r="AW710" s="52">
        <f>$BI$14*((AJ710)-$BD$5)/$BD$6+$BI$15*((AK710)-$BD$7)/$BD$8+$BI$16</f>
        <v/>
      </c>
      <c r="AX710" s="51">
        <f>1/(1+EXP(-AW710))</f>
        <v/>
      </c>
      <c r="AY710" s="52">
        <f>$BJ$14*((AJ710)-$BD$5)/$BD$6+$BJ$15*((AK710)-$BD$7)/$BD$8+$BJ$16</f>
        <v/>
      </c>
      <c r="AZ710" s="51">
        <f>1/(1+EXP(-AY710))</f>
        <v/>
      </c>
      <c r="BA710" s="52">
        <f>$BK$14*((AJ710)-$BD$5)/$BD$6+$BK$15*((AK710)-$BD$7)/$BD$8+$BK$16</f>
        <v/>
      </c>
      <c r="BB710" s="51">
        <f>1/(1+EXP(-BA710))</f>
        <v/>
      </c>
    </row>
    <row r="711" ht="15" customHeight="1" s="35">
      <c r="A711" s="48">
        <f>'4_Seq_Features'!A709</f>
        <v/>
      </c>
      <c r="B711" s="55">
        <f>'4_Seq_Features'!F709</f>
        <v/>
      </c>
      <c r="C711" s="48">
        <f>'4_Seq_Features'!E709</f>
        <v/>
      </c>
      <c r="D711" s="52">
        <f>$U$12*((B711)-$U$5)/$U$6+$U$13</f>
        <v/>
      </c>
      <c r="E711" s="51">
        <f>1/(1+EXP(-D711))</f>
        <v/>
      </c>
      <c r="F711" s="52">
        <f>$V$12*((B711)-$U$5)/$U$6+$V$13</f>
        <v/>
      </c>
      <c r="G711" s="51">
        <f>1/(1+EXP(-F711))</f>
        <v/>
      </c>
      <c r="H711" s="52">
        <f>$W$12*((B711)-$U$5)/$U$6+$W$13</f>
        <v/>
      </c>
      <c r="I711" s="51">
        <f>1/(1+EXP(-H711))</f>
        <v/>
      </c>
      <c r="J711" s="52">
        <f>$X$12*((B711)-$U$5)/$U$6+$X$13</f>
        <v/>
      </c>
      <c r="K711" s="51">
        <f>1/(1+EXP(-J711))</f>
        <v/>
      </c>
      <c r="L711" s="52">
        <f>$Y$12*((B711)-$U$5)/$U$6+$Y$13</f>
        <v/>
      </c>
      <c r="M711" s="51">
        <f>1/(1+EXP(-L711))</f>
        <v/>
      </c>
      <c r="N711" s="52">
        <f>$Z$12*((B711)-$U$5)/$U$6+$Z$13</f>
        <v/>
      </c>
      <c r="O711" s="51">
        <f>1/(1+EXP(-N711))</f>
        <v/>
      </c>
      <c r="P711" s="52">
        <f>$AA$12*((B711)-$U$5)/$U$6+$AA$13</f>
        <v/>
      </c>
      <c r="Q711" s="51">
        <f>1/(1+EXP(-P711))</f>
        <v/>
      </c>
      <c r="R711" s="52">
        <f>$AB$12*((B711)-$U$5)/$U$6+$AB$13</f>
        <v/>
      </c>
      <c r="S711" s="51">
        <f>1/(1+EXP(-R711))</f>
        <v/>
      </c>
      <c r="AI711" s="48">
        <f>'4_Seq_Features'!A709</f>
        <v/>
      </c>
      <c r="AJ711" s="55">
        <f>'4_Seq_Features'!G709</f>
        <v/>
      </c>
      <c r="AK711" s="55">
        <f>'4_Seq_Features'!H709</f>
        <v/>
      </c>
      <c r="AL711" s="48">
        <f>'4_Seq_Features'!E709</f>
        <v/>
      </c>
      <c r="AM711" s="52">
        <f>$BD$14*((AJ711)-$BD$5)/$BD$6+$BD$15*((AK711)-$BD$7)/$BD$8+$BD$16</f>
        <v/>
      </c>
      <c r="AN711" s="51">
        <f>1/(1+EXP(-AM711))</f>
        <v/>
      </c>
      <c r="AO711" s="52">
        <f>$BE$14*((AJ711)-$BD$5)/$BD$6+$BE$15*((AK711)-$BD$7)/$BD$8+$BE$16</f>
        <v/>
      </c>
      <c r="AP711" s="51">
        <f>1/(1+EXP(-AO711))</f>
        <v/>
      </c>
      <c r="AQ711" s="52">
        <f>$BF$14*((AJ711)-$BD$5)/$BD$6+$BF$15*((AK711)-$BD$7)/$BD$8+$BF$16</f>
        <v/>
      </c>
      <c r="AR711" s="51">
        <f>1/(1+EXP(-AQ711))</f>
        <v/>
      </c>
      <c r="AS711" s="52">
        <f>$BG$14*((AJ711)-$BD$5)/$BD$6+$BG$15*((AK711)-$BD$7)/$BD$8+$BG$16</f>
        <v/>
      </c>
      <c r="AT711" s="51">
        <f>1/(1+EXP(-AS711))</f>
        <v/>
      </c>
      <c r="AU711" s="52">
        <f>$BH$14*((AJ711)-$BD$5)/$BD$6+$BH$15*((AK711)-$BD$7)/$BD$8+$BH$16</f>
        <v/>
      </c>
      <c r="AV711" s="51">
        <f>1/(1+EXP(-AU711))</f>
        <v/>
      </c>
      <c r="AW711" s="52">
        <f>$BI$14*((AJ711)-$BD$5)/$BD$6+$BI$15*((AK711)-$BD$7)/$BD$8+$BI$16</f>
        <v/>
      </c>
      <c r="AX711" s="51">
        <f>1/(1+EXP(-AW711))</f>
        <v/>
      </c>
      <c r="AY711" s="52">
        <f>$BJ$14*((AJ711)-$BD$5)/$BD$6+$BJ$15*((AK711)-$BD$7)/$BD$8+$BJ$16</f>
        <v/>
      </c>
      <c r="AZ711" s="51">
        <f>1/(1+EXP(-AY711))</f>
        <v/>
      </c>
      <c r="BA711" s="52">
        <f>$BK$14*((AJ711)-$BD$5)/$BD$6+$BK$15*((AK711)-$BD$7)/$BD$8+$BK$16</f>
        <v/>
      </c>
      <c r="BB711" s="51">
        <f>1/(1+EXP(-BA711))</f>
        <v/>
      </c>
    </row>
    <row r="712" ht="15" customHeight="1" s="35">
      <c r="A712" s="48">
        <f>'4_Seq_Features'!A710</f>
        <v/>
      </c>
      <c r="B712" s="55">
        <f>'4_Seq_Features'!F710</f>
        <v/>
      </c>
      <c r="C712" s="48">
        <f>'4_Seq_Features'!E710</f>
        <v/>
      </c>
      <c r="D712" s="52">
        <f>$U$12*((B712)-$U$5)/$U$6+$U$13</f>
        <v/>
      </c>
      <c r="E712" s="51">
        <f>1/(1+EXP(-D712))</f>
        <v/>
      </c>
      <c r="F712" s="52">
        <f>$V$12*((B712)-$U$5)/$U$6+$V$13</f>
        <v/>
      </c>
      <c r="G712" s="51">
        <f>1/(1+EXP(-F712))</f>
        <v/>
      </c>
      <c r="H712" s="52">
        <f>$W$12*((B712)-$U$5)/$U$6+$W$13</f>
        <v/>
      </c>
      <c r="I712" s="51">
        <f>1/(1+EXP(-H712))</f>
        <v/>
      </c>
      <c r="J712" s="52">
        <f>$X$12*((B712)-$U$5)/$U$6+$X$13</f>
        <v/>
      </c>
      <c r="K712" s="51">
        <f>1/(1+EXP(-J712))</f>
        <v/>
      </c>
      <c r="L712" s="52">
        <f>$Y$12*((B712)-$U$5)/$U$6+$Y$13</f>
        <v/>
      </c>
      <c r="M712" s="51">
        <f>1/(1+EXP(-L712))</f>
        <v/>
      </c>
      <c r="N712" s="52">
        <f>$Z$12*((B712)-$U$5)/$U$6+$Z$13</f>
        <v/>
      </c>
      <c r="O712" s="51">
        <f>1/(1+EXP(-N712))</f>
        <v/>
      </c>
      <c r="P712" s="52">
        <f>$AA$12*((B712)-$U$5)/$U$6+$AA$13</f>
        <v/>
      </c>
      <c r="Q712" s="51">
        <f>1/(1+EXP(-P712))</f>
        <v/>
      </c>
      <c r="R712" s="52">
        <f>$AB$12*((B712)-$U$5)/$U$6+$AB$13</f>
        <v/>
      </c>
      <c r="S712" s="51">
        <f>1/(1+EXP(-R712))</f>
        <v/>
      </c>
      <c r="AI712" s="48">
        <f>'4_Seq_Features'!A710</f>
        <v/>
      </c>
      <c r="AJ712" s="55">
        <f>'4_Seq_Features'!G710</f>
        <v/>
      </c>
      <c r="AK712" s="55">
        <f>'4_Seq_Features'!H710</f>
        <v/>
      </c>
      <c r="AL712" s="48">
        <f>'4_Seq_Features'!E710</f>
        <v/>
      </c>
      <c r="AM712" s="52">
        <f>$BD$14*((AJ712)-$BD$5)/$BD$6+$BD$15*((AK712)-$BD$7)/$BD$8+$BD$16</f>
        <v/>
      </c>
      <c r="AN712" s="51">
        <f>1/(1+EXP(-AM712))</f>
        <v/>
      </c>
      <c r="AO712" s="52">
        <f>$BE$14*((AJ712)-$BD$5)/$BD$6+$BE$15*((AK712)-$BD$7)/$BD$8+$BE$16</f>
        <v/>
      </c>
      <c r="AP712" s="51">
        <f>1/(1+EXP(-AO712))</f>
        <v/>
      </c>
      <c r="AQ712" s="52">
        <f>$BF$14*((AJ712)-$BD$5)/$BD$6+$BF$15*((AK712)-$BD$7)/$BD$8+$BF$16</f>
        <v/>
      </c>
      <c r="AR712" s="51">
        <f>1/(1+EXP(-AQ712))</f>
        <v/>
      </c>
      <c r="AS712" s="52">
        <f>$BG$14*((AJ712)-$BD$5)/$BD$6+$BG$15*((AK712)-$BD$7)/$BD$8+$BG$16</f>
        <v/>
      </c>
      <c r="AT712" s="51">
        <f>1/(1+EXP(-AS712))</f>
        <v/>
      </c>
      <c r="AU712" s="52">
        <f>$BH$14*((AJ712)-$BD$5)/$BD$6+$BH$15*((AK712)-$BD$7)/$BD$8+$BH$16</f>
        <v/>
      </c>
      <c r="AV712" s="51">
        <f>1/(1+EXP(-AU712))</f>
        <v/>
      </c>
      <c r="AW712" s="52">
        <f>$BI$14*((AJ712)-$BD$5)/$BD$6+$BI$15*((AK712)-$BD$7)/$BD$8+$BI$16</f>
        <v/>
      </c>
      <c r="AX712" s="51">
        <f>1/(1+EXP(-AW712))</f>
        <v/>
      </c>
      <c r="AY712" s="52">
        <f>$BJ$14*((AJ712)-$BD$5)/$BD$6+$BJ$15*((AK712)-$BD$7)/$BD$8+$BJ$16</f>
        <v/>
      </c>
      <c r="AZ712" s="51">
        <f>1/(1+EXP(-AY712))</f>
        <v/>
      </c>
      <c r="BA712" s="52">
        <f>$BK$14*((AJ712)-$BD$5)/$BD$6+$BK$15*((AK712)-$BD$7)/$BD$8+$BK$16</f>
        <v/>
      </c>
      <c r="BB712" s="51">
        <f>1/(1+EXP(-BA712))</f>
        <v/>
      </c>
    </row>
    <row r="713" ht="15" customHeight="1" s="35">
      <c r="A713" s="48">
        <f>'4_Seq_Features'!A711</f>
        <v/>
      </c>
      <c r="B713" s="55">
        <f>'4_Seq_Features'!F711</f>
        <v/>
      </c>
      <c r="C713" s="48">
        <f>'4_Seq_Features'!E711</f>
        <v/>
      </c>
      <c r="D713" s="52">
        <f>$U$12*((B713)-$U$5)/$U$6+$U$13</f>
        <v/>
      </c>
      <c r="E713" s="51">
        <f>1/(1+EXP(-D713))</f>
        <v/>
      </c>
      <c r="F713" s="52">
        <f>$V$12*((B713)-$U$5)/$U$6+$V$13</f>
        <v/>
      </c>
      <c r="G713" s="51">
        <f>1/(1+EXP(-F713))</f>
        <v/>
      </c>
      <c r="H713" s="52">
        <f>$W$12*((B713)-$U$5)/$U$6+$W$13</f>
        <v/>
      </c>
      <c r="I713" s="51">
        <f>1/(1+EXP(-H713))</f>
        <v/>
      </c>
      <c r="J713" s="52">
        <f>$X$12*((B713)-$U$5)/$U$6+$X$13</f>
        <v/>
      </c>
      <c r="K713" s="51">
        <f>1/(1+EXP(-J713))</f>
        <v/>
      </c>
      <c r="L713" s="52">
        <f>$Y$12*((B713)-$U$5)/$U$6+$Y$13</f>
        <v/>
      </c>
      <c r="M713" s="51">
        <f>1/(1+EXP(-L713))</f>
        <v/>
      </c>
      <c r="N713" s="52">
        <f>$Z$12*((B713)-$U$5)/$U$6+$Z$13</f>
        <v/>
      </c>
      <c r="O713" s="51">
        <f>1/(1+EXP(-N713))</f>
        <v/>
      </c>
      <c r="P713" s="52">
        <f>$AA$12*((B713)-$U$5)/$U$6+$AA$13</f>
        <v/>
      </c>
      <c r="Q713" s="51">
        <f>1/(1+EXP(-P713))</f>
        <v/>
      </c>
      <c r="R713" s="52">
        <f>$AB$12*((B713)-$U$5)/$U$6+$AB$13</f>
        <v/>
      </c>
      <c r="S713" s="51">
        <f>1/(1+EXP(-R713))</f>
        <v/>
      </c>
      <c r="AI713" s="48">
        <f>'4_Seq_Features'!A711</f>
        <v/>
      </c>
      <c r="AJ713" s="55">
        <f>'4_Seq_Features'!G711</f>
        <v/>
      </c>
      <c r="AK713" s="55">
        <f>'4_Seq_Features'!H711</f>
        <v/>
      </c>
      <c r="AL713" s="48">
        <f>'4_Seq_Features'!E711</f>
        <v/>
      </c>
      <c r="AM713" s="52">
        <f>$BD$14*((AJ713)-$BD$5)/$BD$6+$BD$15*((AK713)-$BD$7)/$BD$8+$BD$16</f>
        <v/>
      </c>
      <c r="AN713" s="51">
        <f>1/(1+EXP(-AM713))</f>
        <v/>
      </c>
      <c r="AO713" s="52">
        <f>$BE$14*((AJ713)-$BD$5)/$BD$6+$BE$15*((AK713)-$BD$7)/$BD$8+$BE$16</f>
        <v/>
      </c>
      <c r="AP713" s="51">
        <f>1/(1+EXP(-AO713))</f>
        <v/>
      </c>
      <c r="AQ713" s="52">
        <f>$BF$14*((AJ713)-$BD$5)/$BD$6+$BF$15*((AK713)-$BD$7)/$BD$8+$BF$16</f>
        <v/>
      </c>
      <c r="AR713" s="51">
        <f>1/(1+EXP(-AQ713))</f>
        <v/>
      </c>
      <c r="AS713" s="52">
        <f>$BG$14*((AJ713)-$BD$5)/$BD$6+$BG$15*((AK713)-$BD$7)/$BD$8+$BG$16</f>
        <v/>
      </c>
      <c r="AT713" s="51">
        <f>1/(1+EXP(-AS713))</f>
        <v/>
      </c>
      <c r="AU713" s="52">
        <f>$BH$14*((AJ713)-$BD$5)/$BD$6+$BH$15*((AK713)-$BD$7)/$BD$8+$BH$16</f>
        <v/>
      </c>
      <c r="AV713" s="51">
        <f>1/(1+EXP(-AU713))</f>
        <v/>
      </c>
      <c r="AW713" s="52">
        <f>$BI$14*((AJ713)-$BD$5)/$BD$6+$BI$15*((AK713)-$BD$7)/$BD$8+$BI$16</f>
        <v/>
      </c>
      <c r="AX713" s="51">
        <f>1/(1+EXP(-AW713))</f>
        <v/>
      </c>
      <c r="AY713" s="52">
        <f>$BJ$14*((AJ713)-$BD$5)/$BD$6+$BJ$15*((AK713)-$BD$7)/$BD$8+$BJ$16</f>
        <v/>
      </c>
      <c r="AZ713" s="51">
        <f>1/(1+EXP(-AY713))</f>
        <v/>
      </c>
      <c r="BA713" s="52">
        <f>$BK$14*((AJ713)-$BD$5)/$BD$6+$BK$15*((AK713)-$BD$7)/$BD$8+$BK$16</f>
        <v/>
      </c>
      <c r="BB713" s="51">
        <f>1/(1+EXP(-BA713))</f>
        <v/>
      </c>
    </row>
    <row r="714" ht="15" customHeight="1" s="35">
      <c r="A714" s="48">
        <f>'4_Seq_Features'!A712</f>
        <v/>
      </c>
      <c r="B714" s="55">
        <f>'4_Seq_Features'!F712</f>
        <v/>
      </c>
      <c r="C714" s="48">
        <f>'4_Seq_Features'!E712</f>
        <v/>
      </c>
      <c r="D714" s="52">
        <f>$U$12*((B714)-$U$5)/$U$6+$U$13</f>
        <v/>
      </c>
      <c r="E714" s="51">
        <f>1/(1+EXP(-D714))</f>
        <v/>
      </c>
      <c r="F714" s="52">
        <f>$V$12*((B714)-$U$5)/$U$6+$V$13</f>
        <v/>
      </c>
      <c r="G714" s="51">
        <f>1/(1+EXP(-F714))</f>
        <v/>
      </c>
      <c r="H714" s="52">
        <f>$W$12*((B714)-$U$5)/$U$6+$W$13</f>
        <v/>
      </c>
      <c r="I714" s="51">
        <f>1/(1+EXP(-H714))</f>
        <v/>
      </c>
      <c r="J714" s="52">
        <f>$X$12*((B714)-$U$5)/$U$6+$X$13</f>
        <v/>
      </c>
      <c r="K714" s="51">
        <f>1/(1+EXP(-J714))</f>
        <v/>
      </c>
      <c r="L714" s="52">
        <f>$Y$12*((B714)-$U$5)/$U$6+$Y$13</f>
        <v/>
      </c>
      <c r="M714" s="51">
        <f>1/(1+EXP(-L714))</f>
        <v/>
      </c>
      <c r="N714" s="52">
        <f>$Z$12*((B714)-$U$5)/$U$6+$Z$13</f>
        <v/>
      </c>
      <c r="O714" s="51">
        <f>1/(1+EXP(-N714))</f>
        <v/>
      </c>
      <c r="P714" s="52">
        <f>$AA$12*((B714)-$U$5)/$U$6+$AA$13</f>
        <v/>
      </c>
      <c r="Q714" s="51">
        <f>1/(1+EXP(-P714))</f>
        <v/>
      </c>
      <c r="R714" s="52">
        <f>$AB$12*((B714)-$U$5)/$U$6+$AB$13</f>
        <v/>
      </c>
      <c r="S714" s="51">
        <f>1/(1+EXP(-R714))</f>
        <v/>
      </c>
      <c r="AI714" s="48">
        <f>'4_Seq_Features'!A712</f>
        <v/>
      </c>
      <c r="AJ714" s="55">
        <f>'4_Seq_Features'!G712</f>
        <v/>
      </c>
      <c r="AK714" s="55">
        <f>'4_Seq_Features'!H712</f>
        <v/>
      </c>
      <c r="AL714" s="48">
        <f>'4_Seq_Features'!E712</f>
        <v/>
      </c>
      <c r="AM714" s="52">
        <f>$BD$14*((AJ714)-$BD$5)/$BD$6+$BD$15*((AK714)-$BD$7)/$BD$8+$BD$16</f>
        <v/>
      </c>
      <c r="AN714" s="51">
        <f>1/(1+EXP(-AM714))</f>
        <v/>
      </c>
      <c r="AO714" s="52">
        <f>$BE$14*((AJ714)-$BD$5)/$BD$6+$BE$15*((AK714)-$BD$7)/$BD$8+$BE$16</f>
        <v/>
      </c>
      <c r="AP714" s="51">
        <f>1/(1+EXP(-AO714))</f>
        <v/>
      </c>
      <c r="AQ714" s="52">
        <f>$BF$14*((AJ714)-$BD$5)/$BD$6+$BF$15*((AK714)-$BD$7)/$BD$8+$BF$16</f>
        <v/>
      </c>
      <c r="AR714" s="51">
        <f>1/(1+EXP(-AQ714))</f>
        <v/>
      </c>
      <c r="AS714" s="52">
        <f>$BG$14*((AJ714)-$BD$5)/$BD$6+$BG$15*((AK714)-$BD$7)/$BD$8+$BG$16</f>
        <v/>
      </c>
      <c r="AT714" s="51">
        <f>1/(1+EXP(-AS714))</f>
        <v/>
      </c>
      <c r="AU714" s="52">
        <f>$BH$14*((AJ714)-$BD$5)/$BD$6+$BH$15*((AK714)-$BD$7)/$BD$8+$BH$16</f>
        <v/>
      </c>
      <c r="AV714" s="51">
        <f>1/(1+EXP(-AU714))</f>
        <v/>
      </c>
      <c r="AW714" s="52">
        <f>$BI$14*((AJ714)-$BD$5)/$BD$6+$BI$15*((AK714)-$BD$7)/$BD$8+$BI$16</f>
        <v/>
      </c>
      <c r="AX714" s="51">
        <f>1/(1+EXP(-AW714))</f>
        <v/>
      </c>
      <c r="AY714" s="52">
        <f>$BJ$14*((AJ714)-$BD$5)/$BD$6+$BJ$15*((AK714)-$BD$7)/$BD$8+$BJ$16</f>
        <v/>
      </c>
      <c r="AZ714" s="51">
        <f>1/(1+EXP(-AY714))</f>
        <v/>
      </c>
      <c r="BA714" s="52">
        <f>$BK$14*((AJ714)-$BD$5)/$BD$6+$BK$15*((AK714)-$BD$7)/$BD$8+$BK$16</f>
        <v/>
      </c>
      <c r="BB714" s="51">
        <f>1/(1+EXP(-BA714))</f>
        <v/>
      </c>
    </row>
    <row r="715" ht="15" customHeight="1" s="35">
      <c r="A715" s="48">
        <f>'4_Seq_Features'!A713</f>
        <v/>
      </c>
      <c r="B715" s="55">
        <f>'4_Seq_Features'!F713</f>
        <v/>
      </c>
      <c r="C715" s="48">
        <f>'4_Seq_Features'!E713</f>
        <v/>
      </c>
      <c r="D715" s="52">
        <f>$U$12*((B715)-$U$5)/$U$6+$U$13</f>
        <v/>
      </c>
      <c r="E715" s="51">
        <f>1/(1+EXP(-D715))</f>
        <v/>
      </c>
      <c r="F715" s="52">
        <f>$V$12*((B715)-$U$5)/$U$6+$V$13</f>
        <v/>
      </c>
      <c r="G715" s="51">
        <f>1/(1+EXP(-F715))</f>
        <v/>
      </c>
      <c r="H715" s="52">
        <f>$W$12*((B715)-$U$5)/$U$6+$W$13</f>
        <v/>
      </c>
      <c r="I715" s="51">
        <f>1/(1+EXP(-H715))</f>
        <v/>
      </c>
      <c r="J715" s="52">
        <f>$X$12*((B715)-$U$5)/$U$6+$X$13</f>
        <v/>
      </c>
      <c r="K715" s="51">
        <f>1/(1+EXP(-J715))</f>
        <v/>
      </c>
      <c r="L715" s="52">
        <f>$Y$12*((B715)-$U$5)/$U$6+$Y$13</f>
        <v/>
      </c>
      <c r="M715" s="51">
        <f>1/(1+EXP(-L715))</f>
        <v/>
      </c>
      <c r="N715" s="52">
        <f>$Z$12*((B715)-$U$5)/$U$6+$Z$13</f>
        <v/>
      </c>
      <c r="O715" s="51">
        <f>1/(1+EXP(-N715))</f>
        <v/>
      </c>
      <c r="P715" s="52">
        <f>$AA$12*((B715)-$U$5)/$U$6+$AA$13</f>
        <v/>
      </c>
      <c r="Q715" s="51">
        <f>1/(1+EXP(-P715))</f>
        <v/>
      </c>
      <c r="R715" s="52">
        <f>$AB$12*((B715)-$U$5)/$U$6+$AB$13</f>
        <v/>
      </c>
      <c r="S715" s="51">
        <f>1/(1+EXP(-R715))</f>
        <v/>
      </c>
      <c r="AI715" s="48">
        <f>'4_Seq_Features'!A713</f>
        <v/>
      </c>
      <c r="AJ715" s="55">
        <f>'4_Seq_Features'!G713</f>
        <v/>
      </c>
      <c r="AK715" s="55">
        <f>'4_Seq_Features'!H713</f>
        <v/>
      </c>
      <c r="AL715" s="48">
        <f>'4_Seq_Features'!E713</f>
        <v/>
      </c>
      <c r="AM715" s="52">
        <f>$BD$14*((AJ715)-$BD$5)/$BD$6+$BD$15*((AK715)-$BD$7)/$BD$8+$BD$16</f>
        <v/>
      </c>
      <c r="AN715" s="51">
        <f>1/(1+EXP(-AM715))</f>
        <v/>
      </c>
      <c r="AO715" s="52">
        <f>$BE$14*((AJ715)-$BD$5)/$BD$6+$BE$15*((AK715)-$BD$7)/$BD$8+$BE$16</f>
        <v/>
      </c>
      <c r="AP715" s="51">
        <f>1/(1+EXP(-AO715))</f>
        <v/>
      </c>
      <c r="AQ715" s="52">
        <f>$BF$14*((AJ715)-$BD$5)/$BD$6+$BF$15*((AK715)-$BD$7)/$BD$8+$BF$16</f>
        <v/>
      </c>
      <c r="AR715" s="51">
        <f>1/(1+EXP(-AQ715))</f>
        <v/>
      </c>
      <c r="AS715" s="52">
        <f>$BG$14*((AJ715)-$BD$5)/$BD$6+$BG$15*((AK715)-$BD$7)/$BD$8+$BG$16</f>
        <v/>
      </c>
      <c r="AT715" s="51">
        <f>1/(1+EXP(-AS715))</f>
        <v/>
      </c>
      <c r="AU715" s="52">
        <f>$BH$14*((AJ715)-$BD$5)/$BD$6+$BH$15*((AK715)-$BD$7)/$BD$8+$BH$16</f>
        <v/>
      </c>
      <c r="AV715" s="51">
        <f>1/(1+EXP(-AU715))</f>
        <v/>
      </c>
      <c r="AW715" s="52">
        <f>$BI$14*((AJ715)-$BD$5)/$BD$6+$BI$15*((AK715)-$BD$7)/$BD$8+$BI$16</f>
        <v/>
      </c>
      <c r="AX715" s="51">
        <f>1/(1+EXP(-AW715))</f>
        <v/>
      </c>
      <c r="AY715" s="52">
        <f>$BJ$14*((AJ715)-$BD$5)/$BD$6+$BJ$15*((AK715)-$BD$7)/$BD$8+$BJ$16</f>
        <v/>
      </c>
      <c r="AZ715" s="51">
        <f>1/(1+EXP(-AY715))</f>
        <v/>
      </c>
      <c r="BA715" s="52">
        <f>$BK$14*((AJ715)-$BD$5)/$BD$6+$BK$15*((AK715)-$BD$7)/$BD$8+$BK$16</f>
        <v/>
      </c>
      <c r="BB715" s="51">
        <f>1/(1+EXP(-BA715))</f>
        <v/>
      </c>
    </row>
    <row r="716" ht="15" customHeight="1" s="35">
      <c r="A716" s="48">
        <f>'4_Seq_Features'!A714</f>
        <v/>
      </c>
      <c r="B716" s="55">
        <f>'4_Seq_Features'!F714</f>
        <v/>
      </c>
      <c r="C716" s="48">
        <f>'4_Seq_Features'!E714</f>
        <v/>
      </c>
      <c r="D716" s="52">
        <f>$U$12*((B716)-$U$5)/$U$6+$U$13</f>
        <v/>
      </c>
      <c r="E716" s="51">
        <f>1/(1+EXP(-D716))</f>
        <v/>
      </c>
      <c r="F716" s="52">
        <f>$V$12*((B716)-$U$5)/$U$6+$V$13</f>
        <v/>
      </c>
      <c r="G716" s="51">
        <f>1/(1+EXP(-F716))</f>
        <v/>
      </c>
      <c r="H716" s="52">
        <f>$W$12*((B716)-$U$5)/$U$6+$W$13</f>
        <v/>
      </c>
      <c r="I716" s="51">
        <f>1/(1+EXP(-H716))</f>
        <v/>
      </c>
      <c r="J716" s="52">
        <f>$X$12*((B716)-$U$5)/$U$6+$X$13</f>
        <v/>
      </c>
      <c r="K716" s="51">
        <f>1/(1+EXP(-J716))</f>
        <v/>
      </c>
      <c r="L716" s="52">
        <f>$Y$12*((B716)-$U$5)/$U$6+$Y$13</f>
        <v/>
      </c>
      <c r="M716" s="51">
        <f>1/(1+EXP(-L716))</f>
        <v/>
      </c>
      <c r="N716" s="52">
        <f>$Z$12*((B716)-$U$5)/$U$6+$Z$13</f>
        <v/>
      </c>
      <c r="O716" s="51">
        <f>1/(1+EXP(-N716))</f>
        <v/>
      </c>
      <c r="P716" s="52">
        <f>$AA$12*((B716)-$U$5)/$U$6+$AA$13</f>
        <v/>
      </c>
      <c r="Q716" s="51">
        <f>1/(1+EXP(-P716))</f>
        <v/>
      </c>
      <c r="R716" s="52">
        <f>$AB$12*((B716)-$U$5)/$U$6+$AB$13</f>
        <v/>
      </c>
      <c r="S716" s="51">
        <f>1/(1+EXP(-R716))</f>
        <v/>
      </c>
      <c r="AI716" s="48">
        <f>'4_Seq_Features'!A714</f>
        <v/>
      </c>
      <c r="AJ716" s="55">
        <f>'4_Seq_Features'!G714</f>
        <v/>
      </c>
      <c r="AK716" s="55">
        <f>'4_Seq_Features'!H714</f>
        <v/>
      </c>
      <c r="AL716" s="48">
        <f>'4_Seq_Features'!E714</f>
        <v/>
      </c>
      <c r="AM716" s="52">
        <f>$BD$14*((AJ716)-$BD$5)/$BD$6+$BD$15*((AK716)-$BD$7)/$BD$8+$BD$16</f>
        <v/>
      </c>
      <c r="AN716" s="51">
        <f>1/(1+EXP(-AM716))</f>
        <v/>
      </c>
      <c r="AO716" s="52">
        <f>$BE$14*((AJ716)-$BD$5)/$BD$6+$BE$15*((AK716)-$BD$7)/$BD$8+$BE$16</f>
        <v/>
      </c>
      <c r="AP716" s="51">
        <f>1/(1+EXP(-AO716))</f>
        <v/>
      </c>
      <c r="AQ716" s="52">
        <f>$BF$14*((AJ716)-$BD$5)/$BD$6+$BF$15*((AK716)-$BD$7)/$BD$8+$BF$16</f>
        <v/>
      </c>
      <c r="AR716" s="51">
        <f>1/(1+EXP(-AQ716))</f>
        <v/>
      </c>
      <c r="AS716" s="52">
        <f>$BG$14*((AJ716)-$BD$5)/$BD$6+$BG$15*((AK716)-$BD$7)/$BD$8+$BG$16</f>
        <v/>
      </c>
      <c r="AT716" s="51">
        <f>1/(1+EXP(-AS716))</f>
        <v/>
      </c>
      <c r="AU716" s="52">
        <f>$BH$14*((AJ716)-$BD$5)/$BD$6+$BH$15*((AK716)-$BD$7)/$BD$8+$BH$16</f>
        <v/>
      </c>
      <c r="AV716" s="51">
        <f>1/(1+EXP(-AU716))</f>
        <v/>
      </c>
      <c r="AW716" s="52">
        <f>$BI$14*((AJ716)-$BD$5)/$BD$6+$BI$15*((AK716)-$BD$7)/$BD$8+$BI$16</f>
        <v/>
      </c>
      <c r="AX716" s="51">
        <f>1/(1+EXP(-AW716))</f>
        <v/>
      </c>
      <c r="AY716" s="52">
        <f>$BJ$14*((AJ716)-$BD$5)/$BD$6+$BJ$15*((AK716)-$BD$7)/$BD$8+$BJ$16</f>
        <v/>
      </c>
      <c r="AZ716" s="51">
        <f>1/(1+EXP(-AY716))</f>
        <v/>
      </c>
      <c r="BA716" s="52">
        <f>$BK$14*((AJ716)-$BD$5)/$BD$6+$BK$15*((AK716)-$BD$7)/$BD$8+$BK$16</f>
        <v/>
      </c>
      <c r="BB716" s="51">
        <f>1/(1+EXP(-BA716))</f>
        <v/>
      </c>
    </row>
    <row r="717" ht="15" customHeight="1" s="35">
      <c r="A717" s="48">
        <f>'4_Seq_Features'!A715</f>
        <v/>
      </c>
      <c r="B717" s="55">
        <f>'4_Seq_Features'!F715</f>
        <v/>
      </c>
      <c r="C717" s="48">
        <f>'4_Seq_Features'!E715</f>
        <v/>
      </c>
      <c r="D717" s="52">
        <f>$U$12*((B717)-$U$5)/$U$6+$U$13</f>
        <v/>
      </c>
      <c r="E717" s="51">
        <f>1/(1+EXP(-D717))</f>
        <v/>
      </c>
      <c r="F717" s="52">
        <f>$V$12*((B717)-$U$5)/$U$6+$V$13</f>
        <v/>
      </c>
      <c r="G717" s="51">
        <f>1/(1+EXP(-F717))</f>
        <v/>
      </c>
      <c r="H717" s="52">
        <f>$W$12*((B717)-$U$5)/$U$6+$W$13</f>
        <v/>
      </c>
      <c r="I717" s="51">
        <f>1/(1+EXP(-H717))</f>
        <v/>
      </c>
      <c r="J717" s="52">
        <f>$X$12*((B717)-$U$5)/$U$6+$X$13</f>
        <v/>
      </c>
      <c r="K717" s="51">
        <f>1/(1+EXP(-J717))</f>
        <v/>
      </c>
      <c r="L717" s="52">
        <f>$Y$12*((B717)-$U$5)/$U$6+$Y$13</f>
        <v/>
      </c>
      <c r="M717" s="51">
        <f>1/(1+EXP(-L717))</f>
        <v/>
      </c>
      <c r="N717" s="52">
        <f>$Z$12*((B717)-$U$5)/$U$6+$Z$13</f>
        <v/>
      </c>
      <c r="O717" s="51">
        <f>1/(1+EXP(-N717))</f>
        <v/>
      </c>
      <c r="P717" s="52">
        <f>$AA$12*((B717)-$U$5)/$U$6+$AA$13</f>
        <v/>
      </c>
      <c r="Q717" s="51">
        <f>1/(1+EXP(-P717))</f>
        <v/>
      </c>
      <c r="R717" s="52">
        <f>$AB$12*((B717)-$U$5)/$U$6+$AB$13</f>
        <v/>
      </c>
      <c r="S717" s="51">
        <f>1/(1+EXP(-R717))</f>
        <v/>
      </c>
      <c r="AI717" s="48">
        <f>'4_Seq_Features'!A715</f>
        <v/>
      </c>
      <c r="AJ717" s="55">
        <f>'4_Seq_Features'!G715</f>
        <v/>
      </c>
      <c r="AK717" s="55">
        <f>'4_Seq_Features'!H715</f>
        <v/>
      </c>
      <c r="AL717" s="48">
        <f>'4_Seq_Features'!E715</f>
        <v/>
      </c>
      <c r="AM717" s="52">
        <f>$BD$14*((AJ717)-$BD$5)/$BD$6+$BD$15*((AK717)-$BD$7)/$BD$8+$BD$16</f>
        <v/>
      </c>
      <c r="AN717" s="51">
        <f>1/(1+EXP(-AM717))</f>
        <v/>
      </c>
      <c r="AO717" s="52">
        <f>$BE$14*((AJ717)-$BD$5)/$BD$6+$BE$15*((AK717)-$BD$7)/$BD$8+$BE$16</f>
        <v/>
      </c>
      <c r="AP717" s="51">
        <f>1/(1+EXP(-AO717))</f>
        <v/>
      </c>
      <c r="AQ717" s="52">
        <f>$BF$14*((AJ717)-$BD$5)/$BD$6+$BF$15*((AK717)-$BD$7)/$BD$8+$BF$16</f>
        <v/>
      </c>
      <c r="AR717" s="51">
        <f>1/(1+EXP(-AQ717))</f>
        <v/>
      </c>
      <c r="AS717" s="52">
        <f>$BG$14*((AJ717)-$BD$5)/$BD$6+$BG$15*((AK717)-$BD$7)/$BD$8+$BG$16</f>
        <v/>
      </c>
      <c r="AT717" s="51">
        <f>1/(1+EXP(-AS717))</f>
        <v/>
      </c>
      <c r="AU717" s="52">
        <f>$BH$14*((AJ717)-$BD$5)/$BD$6+$BH$15*((AK717)-$BD$7)/$BD$8+$BH$16</f>
        <v/>
      </c>
      <c r="AV717" s="51">
        <f>1/(1+EXP(-AU717))</f>
        <v/>
      </c>
      <c r="AW717" s="52">
        <f>$BI$14*((AJ717)-$BD$5)/$BD$6+$BI$15*((AK717)-$BD$7)/$BD$8+$BI$16</f>
        <v/>
      </c>
      <c r="AX717" s="51">
        <f>1/(1+EXP(-AW717))</f>
        <v/>
      </c>
      <c r="AY717" s="52">
        <f>$BJ$14*((AJ717)-$BD$5)/$BD$6+$BJ$15*((AK717)-$BD$7)/$BD$8+$BJ$16</f>
        <v/>
      </c>
      <c r="AZ717" s="51">
        <f>1/(1+EXP(-AY717))</f>
        <v/>
      </c>
      <c r="BA717" s="52">
        <f>$BK$14*((AJ717)-$BD$5)/$BD$6+$BK$15*((AK717)-$BD$7)/$BD$8+$BK$16</f>
        <v/>
      </c>
      <c r="BB717" s="51">
        <f>1/(1+EXP(-BA717))</f>
        <v/>
      </c>
    </row>
    <row r="718" ht="15" customHeight="1" s="35">
      <c r="A718" s="48">
        <f>'4_Seq_Features'!A716</f>
        <v/>
      </c>
      <c r="B718" s="55">
        <f>'4_Seq_Features'!F716</f>
        <v/>
      </c>
      <c r="C718" s="48">
        <f>'4_Seq_Features'!E716</f>
        <v/>
      </c>
      <c r="D718" s="52">
        <f>$U$12*((B718)-$U$5)/$U$6+$U$13</f>
        <v/>
      </c>
      <c r="E718" s="51">
        <f>1/(1+EXP(-D718))</f>
        <v/>
      </c>
      <c r="F718" s="52">
        <f>$V$12*((B718)-$U$5)/$U$6+$V$13</f>
        <v/>
      </c>
      <c r="G718" s="51">
        <f>1/(1+EXP(-F718))</f>
        <v/>
      </c>
      <c r="H718" s="52">
        <f>$W$12*((B718)-$U$5)/$U$6+$W$13</f>
        <v/>
      </c>
      <c r="I718" s="51">
        <f>1/(1+EXP(-H718))</f>
        <v/>
      </c>
      <c r="J718" s="52">
        <f>$X$12*((B718)-$U$5)/$U$6+$X$13</f>
        <v/>
      </c>
      <c r="K718" s="51">
        <f>1/(1+EXP(-J718))</f>
        <v/>
      </c>
      <c r="L718" s="52">
        <f>$Y$12*((B718)-$U$5)/$U$6+$Y$13</f>
        <v/>
      </c>
      <c r="M718" s="51">
        <f>1/(1+EXP(-L718))</f>
        <v/>
      </c>
      <c r="N718" s="52">
        <f>$Z$12*((B718)-$U$5)/$U$6+$Z$13</f>
        <v/>
      </c>
      <c r="O718" s="51">
        <f>1/(1+EXP(-N718))</f>
        <v/>
      </c>
      <c r="P718" s="52">
        <f>$AA$12*((B718)-$U$5)/$U$6+$AA$13</f>
        <v/>
      </c>
      <c r="Q718" s="51">
        <f>1/(1+EXP(-P718))</f>
        <v/>
      </c>
      <c r="R718" s="52">
        <f>$AB$12*((B718)-$U$5)/$U$6+$AB$13</f>
        <v/>
      </c>
      <c r="S718" s="51">
        <f>1/(1+EXP(-R718))</f>
        <v/>
      </c>
      <c r="AI718" s="48">
        <f>'4_Seq_Features'!A716</f>
        <v/>
      </c>
      <c r="AJ718" s="55">
        <f>'4_Seq_Features'!G716</f>
        <v/>
      </c>
      <c r="AK718" s="55">
        <f>'4_Seq_Features'!H716</f>
        <v/>
      </c>
      <c r="AL718" s="48">
        <f>'4_Seq_Features'!E716</f>
        <v/>
      </c>
      <c r="AM718" s="52">
        <f>$BD$14*((AJ718)-$BD$5)/$BD$6+$BD$15*((AK718)-$BD$7)/$BD$8+$BD$16</f>
        <v/>
      </c>
      <c r="AN718" s="51">
        <f>1/(1+EXP(-AM718))</f>
        <v/>
      </c>
      <c r="AO718" s="52">
        <f>$BE$14*((AJ718)-$BD$5)/$BD$6+$BE$15*((AK718)-$BD$7)/$BD$8+$BE$16</f>
        <v/>
      </c>
      <c r="AP718" s="51">
        <f>1/(1+EXP(-AO718))</f>
        <v/>
      </c>
      <c r="AQ718" s="52">
        <f>$BF$14*((AJ718)-$BD$5)/$BD$6+$BF$15*((AK718)-$BD$7)/$BD$8+$BF$16</f>
        <v/>
      </c>
      <c r="AR718" s="51">
        <f>1/(1+EXP(-AQ718))</f>
        <v/>
      </c>
      <c r="AS718" s="52">
        <f>$BG$14*((AJ718)-$BD$5)/$BD$6+$BG$15*((AK718)-$BD$7)/$BD$8+$BG$16</f>
        <v/>
      </c>
      <c r="AT718" s="51">
        <f>1/(1+EXP(-AS718))</f>
        <v/>
      </c>
      <c r="AU718" s="52">
        <f>$BH$14*((AJ718)-$BD$5)/$BD$6+$BH$15*((AK718)-$BD$7)/$BD$8+$BH$16</f>
        <v/>
      </c>
      <c r="AV718" s="51">
        <f>1/(1+EXP(-AU718))</f>
        <v/>
      </c>
      <c r="AW718" s="52">
        <f>$BI$14*((AJ718)-$BD$5)/$BD$6+$BI$15*((AK718)-$BD$7)/$BD$8+$BI$16</f>
        <v/>
      </c>
      <c r="AX718" s="51">
        <f>1/(1+EXP(-AW718))</f>
        <v/>
      </c>
      <c r="AY718" s="52">
        <f>$BJ$14*((AJ718)-$BD$5)/$BD$6+$BJ$15*((AK718)-$BD$7)/$BD$8+$BJ$16</f>
        <v/>
      </c>
      <c r="AZ718" s="51">
        <f>1/(1+EXP(-AY718))</f>
        <v/>
      </c>
      <c r="BA718" s="52">
        <f>$BK$14*((AJ718)-$BD$5)/$BD$6+$BK$15*((AK718)-$BD$7)/$BD$8+$BK$16</f>
        <v/>
      </c>
      <c r="BB718" s="51">
        <f>1/(1+EXP(-BA718))</f>
        <v/>
      </c>
    </row>
    <row r="719" ht="15" customHeight="1" s="35">
      <c r="A719" s="48">
        <f>'4_Seq_Features'!A717</f>
        <v/>
      </c>
      <c r="B719" s="55">
        <f>'4_Seq_Features'!F717</f>
        <v/>
      </c>
      <c r="C719" s="48">
        <f>'4_Seq_Features'!E717</f>
        <v/>
      </c>
      <c r="D719" s="52">
        <f>$U$12*((B719)-$U$5)/$U$6+$U$13</f>
        <v/>
      </c>
      <c r="E719" s="51">
        <f>1/(1+EXP(-D719))</f>
        <v/>
      </c>
      <c r="F719" s="52">
        <f>$V$12*((B719)-$U$5)/$U$6+$V$13</f>
        <v/>
      </c>
      <c r="G719" s="51">
        <f>1/(1+EXP(-F719))</f>
        <v/>
      </c>
      <c r="H719" s="52">
        <f>$W$12*((B719)-$U$5)/$U$6+$W$13</f>
        <v/>
      </c>
      <c r="I719" s="51">
        <f>1/(1+EXP(-H719))</f>
        <v/>
      </c>
      <c r="J719" s="52">
        <f>$X$12*((B719)-$U$5)/$U$6+$X$13</f>
        <v/>
      </c>
      <c r="K719" s="51">
        <f>1/(1+EXP(-J719))</f>
        <v/>
      </c>
      <c r="L719" s="52">
        <f>$Y$12*((B719)-$U$5)/$U$6+$Y$13</f>
        <v/>
      </c>
      <c r="M719" s="51">
        <f>1/(1+EXP(-L719))</f>
        <v/>
      </c>
      <c r="N719" s="52">
        <f>$Z$12*((B719)-$U$5)/$U$6+$Z$13</f>
        <v/>
      </c>
      <c r="O719" s="51">
        <f>1/(1+EXP(-N719))</f>
        <v/>
      </c>
      <c r="P719" s="52">
        <f>$AA$12*((B719)-$U$5)/$U$6+$AA$13</f>
        <v/>
      </c>
      <c r="Q719" s="51">
        <f>1/(1+EXP(-P719))</f>
        <v/>
      </c>
      <c r="R719" s="52">
        <f>$AB$12*((B719)-$U$5)/$U$6+$AB$13</f>
        <v/>
      </c>
      <c r="S719" s="51">
        <f>1/(1+EXP(-R719))</f>
        <v/>
      </c>
      <c r="AI719" s="48">
        <f>'4_Seq_Features'!A717</f>
        <v/>
      </c>
      <c r="AJ719" s="55">
        <f>'4_Seq_Features'!G717</f>
        <v/>
      </c>
      <c r="AK719" s="55">
        <f>'4_Seq_Features'!H717</f>
        <v/>
      </c>
      <c r="AL719" s="48">
        <f>'4_Seq_Features'!E717</f>
        <v/>
      </c>
      <c r="AM719" s="52">
        <f>$BD$14*((AJ719)-$BD$5)/$BD$6+$BD$15*((AK719)-$BD$7)/$BD$8+$BD$16</f>
        <v/>
      </c>
      <c r="AN719" s="51">
        <f>1/(1+EXP(-AM719))</f>
        <v/>
      </c>
      <c r="AO719" s="52">
        <f>$BE$14*((AJ719)-$BD$5)/$BD$6+$BE$15*((AK719)-$BD$7)/$BD$8+$BE$16</f>
        <v/>
      </c>
      <c r="AP719" s="51">
        <f>1/(1+EXP(-AO719))</f>
        <v/>
      </c>
      <c r="AQ719" s="52">
        <f>$BF$14*((AJ719)-$BD$5)/$BD$6+$BF$15*((AK719)-$BD$7)/$BD$8+$BF$16</f>
        <v/>
      </c>
      <c r="AR719" s="51">
        <f>1/(1+EXP(-AQ719))</f>
        <v/>
      </c>
      <c r="AS719" s="52">
        <f>$BG$14*((AJ719)-$BD$5)/$BD$6+$BG$15*((AK719)-$BD$7)/$BD$8+$BG$16</f>
        <v/>
      </c>
      <c r="AT719" s="51">
        <f>1/(1+EXP(-AS719))</f>
        <v/>
      </c>
      <c r="AU719" s="52">
        <f>$BH$14*((AJ719)-$BD$5)/$BD$6+$BH$15*((AK719)-$BD$7)/$BD$8+$BH$16</f>
        <v/>
      </c>
      <c r="AV719" s="51">
        <f>1/(1+EXP(-AU719))</f>
        <v/>
      </c>
      <c r="AW719" s="52">
        <f>$BI$14*((AJ719)-$BD$5)/$BD$6+$BI$15*((AK719)-$BD$7)/$BD$8+$BI$16</f>
        <v/>
      </c>
      <c r="AX719" s="51">
        <f>1/(1+EXP(-AW719))</f>
        <v/>
      </c>
      <c r="AY719" s="52">
        <f>$BJ$14*((AJ719)-$BD$5)/$BD$6+$BJ$15*((AK719)-$BD$7)/$BD$8+$BJ$16</f>
        <v/>
      </c>
      <c r="AZ719" s="51">
        <f>1/(1+EXP(-AY719))</f>
        <v/>
      </c>
      <c r="BA719" s="52">
        <f>$BK$14*((AJ719)-$BD$5)/$BD$6+$BK$15*((AK719)-$BD$7)/$BD$8+$BK$16</f>
        <v/>
      </c>
      <c r="BB719" s="51">
        <f>1/(1+EXP(-BA719))</f>
        <v/>
      </c>
    </row>
    <row r="720" ht="15" customHeight="1" s="35">
      <c r="A720" s="48">
        <f>'4_Seq_Features'!A718</f>
        <v/>
      </c>
      <c r="B720" s="55">
        <f>'4_Seq_Features'!F718</f>
        <v/>
      </c>
      <c r="C720" s="48">
        <f>'4_Seq_Features'!E718</f>
        <v/>
      </c>
      <c r="D720" s="52">
        <f>$U$12*((B720)-$U$5)/$U$6+$U$13</f>
        <v/>
      </c>
      <c r="E720" s="51">
        <f>1/(1+EXP(-D720))</f>
        <v/>
      </c>
      <c r="F720" s="52">
        <f>$V$12*((B720)-$U$5)/$U$6+$V$13</f>
        <v/>
      </c>
      <c r="G720" s="51">
        <f>1/(1+EXP(-F720))</f>
        <v/>
      </c>
      <c r="H720" s="52">
        <f>$W$12*((B720)-$U$5)/$U$6+$W$13</f>
        <v/>
      </c>
      <c r="I720" s="51">
        <f>1/(1+EXP(-H720))</f>
        <v/>
      </c>
      <c r="J720" s="52">
        <f>$X$12*((B720)-$U$5)/$U$6+$X$13</f>
        <v/>
      </c>
      <c r="K720" s="51">
        <f>1/(1+EXP(-J720))</f>
        <v/>
      </c>
      <c r="L720" s="52">
        <f>$Y$12*((B720)-$U$5)/$U$6+$Y$13</f>
        <v/>
      </c>
      <c r="M720" s="51">
        <f>1/(1+EXP(-L720))</f>
        <v/>
      </c>
      <c r="N720" s="52">
        <f>$Z$12*((B720)-$U$5)/$U$6+$Z$13</f>
        <v/>
      </c>
      <c r="O720" s="51">
        <f>1/(1+EXP(-N720))</f>
        <v/>
      </c>
      <c r="P720" s="52">
        <f>$AA$12*((B720)-$U$5)/$U$6+$AA$13</f>
        <v/>
      </c>
      <c r="Q720" s="51">
        <f>1/(1+EXP(-P720))</f>
        <v/>
      </c>
      <c r="R720" s="52">
        <f>$AB$12*((B720)-$U$5)/$U$6+$AB$13</f>
        <v/>
      </c>
      <c r="S720" s="51">
        <f>1/(1+EXP(-R720))</f>
        <v/>
      </c>
      <c r="AI720" s="48">
        <f>'4_Seq_Features'!A718</f>
        <v/>
      </c>
      <c r="AJ720" s="55">
        <f>'4_Seq_Features'!G718</f>
        <v/>
      </c>
      <c r="AK720" s="55">
        <f>'4_Seq_Features'!H718</f>
        <v/>
      </c>
      <c r="AL720" s="48">
        <f>'4_Seq_Features'!E718</f>
        <v/>
      </c>
      <c r="AM720" s="52">
        <f>$BD$14*((AJ720)-$BD$5)/$BD$6+$BD$15*((AK720)-$BD$7)/$BD$8+$BD$16</f>
        <v/>
      </c>
      <c r="AN720" s="51">
        <f>1/(1+EXP(-AM720))</f>
        <v/>
      </c>
      <c r="AO720" s="52">
        <f>$BE$14*((AJ720)-$BD$5)/$BD$6+$BE$15*((AK720)-$BD$7)/$BD$8+$BE$16</f>
        <v/>
      </c>
      <c r="AP720" s="51">
        <f>1/(1+EXP(-AO720))</f>
        <v/>
      </c>
      <c r="AQ720" s="52">
        <f>$BF$14*((AJ720)-$BD$5)/$BD$6+$BF$15*((AK720)-$BD$7)/$BD$8+$BF$16</f>
        <v/>
      </c>
      <c r="AR720" s="51">
        <f>1/(1+EXP(-AQ720))</f>
        <v/>
      </c>
      <c r="AS720" s="52">
        <f>$BG$14*((AJ720)-$BD$5)/$BD$6+$BG$15*((AK720)-$BD$7)/$BD$8+$BG$16</f>
        <v/>
      </c>
      <c r="AT720" s="51">
        <f>1/(1+EXP(-AS720))</f>
        <v/>
      </c>
      <c r="AU720" s="52">
        <f>$BH$14*((AJ720)-$BD$5)/$BD$6+$BH$15*((AK720)-$BD$7)/$BD$8+$BH$16</f>
        <v/>
      </c>
      <c r="AV720" s="51">
        <f>1/(1+EXP(-AU720))</f>
        <v/>
      </c>
      <c r="AW720" s="52">
        <f>$BI$14*((AJ720)-$BD$5)/$BD$6+$BI$15*((AK720)-$BD$7)/$BD$8+$BI$16</f>
        <v/>
      </c>
      <c r="AX720" s="51">
        <f>1/(1+EXP(-AW720))</f>
        <v/>
      </c>
      <c r="AY720" s="52">
        <f>$BJ$14*((AJ720)-$BD$5)/$BD$6+$BJ$15*((AK720)-$BD$7)/$BD$8+$BJ$16</f>
        <v/>
      </c>
      <c r="AZ720" s="51">
        <f>1/(1+EXP(-AY720))</f>
        <v/>
      </c>
      <c r="BA720" s="52">
        <f>$BK$14*((AJ720)-$BD$5)/$BD$6+$BK$15*((AK720)-$BD$7)/$BD$8+$BK$16</f>
        <v/>
      </c>
      <c r="BB720" s="51">
        <f>1/(1+EXP(-BA720))</f>
        <v/>
      </c>
    </row>
    <row r="721" ht="15" customHeight="1" s="35">
      <c r="A721" s="48">
        <f>'4_Seq_Features'!A719</f>
        <v/>
      </c>
      <c r="B721" s="55">
        <f>'4_Seq_Features'!F719</f>
        <v/>
      </c>
      <c r="C721" s="48">
        <f>'4_Seq_Features'!E719</f>
        <v/>
      </c>
      <c r="D721" s="52">
        <f>$U$12*((B721)-$U$5)/$U$6+$U$13</f>
        <v/>
      </c>
      <c r="E721" s="51">
        <f>1/(1+EXP(-D721))</f>
        <v/>
      </c>
      <c r="F721" s="52">
        <f>$V$12*((B721)-$U$5)/$U$6+$V$13</f>
        <v/>
      </c>
      <c r="G721" s="51">
        <f>1/(1+EXP(-F721))</f>
        <v/>
      </c>
      <c r="H721" s="52">
        <f>$W$12*((B721)-$U$5)/$U$6+$W$13</f>
        <v/>
      </c>
      <c r="I721" s="51">
        <f>1/(1+EXP(-H721))</f>
        <v/>
      </c>
      <c r="J721" s="52">
        <f>$X$12*((B721)-$U$5)/$U$6+$X$13</f>
        <v/>
      </c>
      <c r="K721" s="51">
        <f>1/(1+EXP(-J721))</f>
        <v/>
      </c>
      <c r="L721" s="52">
        <f>$Y$12*((B721)-$U$5)/$U$6+$Y$13</f>
        <v/>
      </c>
      <c r="M721" s="51">
        <f>1/(1+EXP(-L721))</f>
        <v/>
      </c>
      <c r="N721" s="52">
        <f>$Z$12*((B721)-$U$5)/$U$6+$Z$13</f>
        <v/>
      </c>
      <c r="O721" s="51">
        <f>1/(1+EXP(-N721))</f>
        <v/>
      </c>
      <c r="P721" s="52">
        <f>$AA$12*((B721)-$U$5)/$U$6+$AA$13</f>
        <v/>
      </c>
      <c r="Q721" s="51">
        <f>1/(1+EXP(-P721))</f>
        <v/>
      </c>
      <c r="R721" s="52">
        <f>$AB$12*((B721)-$U$5)/$U$6+$AB$13</f>
        <v/>
      </c>
      <c r="S721" s="51">
        <f>1/(1+EXP(-R721))</f>
        <v/>
      </c>
      <c r="AI721" s="48">
        <f>'4_Seq_Features'!A719</f>
        <v/>
      </c>
      <c r="AJ721" s="55">
        <f>'4_Seq_Features'!G719</f>
        <v/>
      </c>
      <c r="AK721" s="55">
        <f>'4_Seq_Features'!H719</f>
        <v/>
      </c>
      <c r="AL721" s="48">
        <f>'4_Seq_Features'!E719</f>
        <v/>
      </c>
      <c r="AM721" s="52">
        <f>$BD$14*((AJ721)-$BD$5)/$BD$6+$BD$15*((AK721)-$BD$7)/$BD$8+$BD$16</f>
        <v/>
      </c>
      <c r="AN721" s="51">
        <f>1/(1+EXP(-AM721))</f>
        <v/>
      </c>
      <c r="AO721" s="52">
        <f>$BE$14*((AJ721)-$BD$5)/$BD$6+$BE$15*((AK721)-$BD$7)/$BD$8+$BE$16</f>
        <v/>
      </c>
      <c r="AP721" s="51">
        <f>1/(1+EXP(-AO721))</f>
        <v/>
      </c>
      <c r="AQ721" s="52">
        <f>$BF$14*((AJ721)-$BD$5)/$BD$6+$BF$15*((AK721)-$BD$7)/$BD$8+$BF$16</f>
        <v/>
      </c>
      <c r="AR721" s="51">
        <f>1/(1+EXP(-AQ721))</f>
        <v/>
      </c>
      <c r="AS721" s="52">
        <f>$BG$14*((AJ721)-$BD$5)/$BD$6+$BG$15*((AK721)-$BD$7)/$BD$8+$BG$16</f>
        <v/>
      </c>
      <c r="AT721" s="51">
        <f>1/(1+EXP(-AS721))</f>
        <v/>
      </c>
      <c r="AU721" s="52">
        <f>$BH$14*((AJ721)-$BD$5)/$BD$6+$BH$15*((AK721)-$BD$7)/$BD$8+$BH$16</f>
        <v/>
      </c>
      <c r="AV721" s="51">
        <f>1/(1+EXP(-AU721))</f>
        <v/>
      </c>
      <c r="AW721" s="52">
        <f>$BI$14*((AJ721)-$BD$5)/$BD$6+$BI$15*((AK721)-$BD$7)/$BD$8+$BI$16</f>
        <v/>
      </c>
      <c r="AX721" s="51">
        <f>1/(1+EXP(-AW721))</f>
        <v/>
      </c>
      <c r="AY721" s="52">
        <f>$BJ$14*((AJ721)-$BD$5)/$BD$6+$BJ$15*((AK721)-$BD$7)/$BD$8+$BJ$16</f>
        <v/>
      </c>
      <c r="AZ721" s="51">
        <f>1/(1+EXP(-AY721))</f>
        <v/>
      </c>
      <c r="BA721" s="52">
        <f>$BK$14*((AJ721)-$BD$5)/$BD$6+$BK$15*((AK721)-$BD$7)/$BD$8+$BK$16</f>
        <v/>
      </c>
      <c r="BB721" s="51">
        <f>1/(1+EXP(-BA721))</f>
        <v/>
      </c>
    </row>
    <row r="722" ht="15" customHeight="1" s="35">
      <c r="A722" s="48">
        <f>'4_Seq_Features'!A720</f>
        <v/>
      </c>
      <c r="B722" s="55">
        <f>'4_Seq_Features'!F720</f>
        <v/>
      </c>
      <c r="C722" s="48">
        <f>'4_Seq_Features'!E720</f>
        <v/>
      </c>
      <c r="D722" s="52">
        <f>$U$12*((B722)-$U$5)/$U$6+$U$13</f>
        <v/>
      </c>
      <c r="E722" s="51">
        <f>1/(1+EXP(-D722))</f>
        <v/>
      </c>
      <c r="F722" s="52">
        <f>$V$12*((B722)-$U$5)/$U$6+$V$13</f>
        <v/>
      </c>
      <c r="G722" s="51">
        <f>1/(1+EXP(-F722))</f>
        <v/>
      </c>
      <c r="H722" s="52">
        <f>$W$12*((B722)-$U$5)/$U$6+$W$13</f>
        <v/>
      </c>
      <c r="I722" s="51">
        <f>1/(1+EXP(-H722))</f>
        <v/>
      </c>
      <c r="J722" s="52">
        <f>$X$12*((B722)-$U$5)/$U$6+$X$13</f>
        <v/>
      </c>
      <c r="K722" s="51">
        <f>1/(1+EXP(-J722))</f>
        <v/>
      </c>
      <c r="L722" s="52">
        <f>$Y$12*((B722)-$U$5)/$U$6+$Y$13</f>
        <v/>
      </c>
      <c r="M722" s="51">
        <f>1/(1+EXP(-L722))</f>
        <v/>
      </c>
      <c r="N722" s="52">
        <f>$Z$12*((B722)-$U$5)/$U$6+$Z$13</f>
        <v/>
      </c>
      <c r="O722" s="51">
        <f>1/(1+EXP(-N722))</f>
        <v/>
      </c>
      <c r="P722" s="52">
        <f>$AA$12*((B722)-$U$5)/$U$6+$AA$13</f>
        <v/>
      </c>
      <c r="Q722" s="51">
        <f>1/(1+EXP(-P722))</f>
        <v/>
      </c>
      <c r="R722" s="52">
        <f>$AB$12*((B722)-$U$5)/$U$6+$AB$13</f>
        <v/>
      </c>
      <c r="S722" s="51">
        <f>1/(1+EXP(-R722))</f>
        <v/>
      </c>
      <c r="AI722" s="48">
        <f>'4_Seq_Features'!A720</f>
        <v/>
      </c>
      <c r="AJ722" s="55">
        <f>'4_Seq_Features'!G720</f>
        <v/>
      </c>
      <c r="AK722" s="55">
        <f>'4_Seq_Features'!H720</f>
        <v/>
      </c>
      <c r="AL722" s="48">
        <f>'4_Seq_Features'!E720</f>
        <v/>
      </c>
      <c r="AM722" s="52">
        <f>$BD$14*((AJ722)-$BD$5)/$BD$6+$BD$15*((AK722)-$BD$7)/$BD$8+$BD$16</f>
        <v/>
      </c>
      <c r="AN722" s="51">
        <f>1/(1+EXP(-AM722))</f>
        <v/>
      </c>
      <c r="AO722" s="52">
        <f>$BE$14*((AJ722)-$BD$5)/$BD$6+$BE$15*((AK722)-$BD$7)/$BD$8+$BE$16</f>
        <v/>
      </c>
      <c r="AP722" s="51">
        <f>1/(1+EXP(-AO722))</f>
        <v/>
      </c>
      <c r="AQ722" s="52">
        <f>$BF$14*((AJ722)-$BD$5)/$BD$6+$BF$15*((AK722)-$BD$7)/$BD$8+$BF$16</f>
        <v/>
      </c>
      <c r="AR722" s="51">
        <f>1/(1+EXP(-AQ722))</f>
        <v/>
      </c>
      <c r="AS722" s="52">
        <f>$BG$14*((AJ722)-$BD$5)/$BD$6+$BG$15*((AK722)-$BD$7)/$BD$8+$BG$16</f>
        <v/>
      </c>
      <c r="AT722" s="51">
        <f>1/(1+EXP(-AS722))</f>
        <v/>
      </c>
      <c r="AU722" s="52">
        <f>$BH$14*((AJ722)-$BD$5)/$BD$6+$BH$15*((AK722)-$BD$7)/$BD$8+$BH$16</f>
        <v/>
      </c>
      <c r="AV722" s="51">
        <f>1/(1+EXP(-AU722))</f>
        <v/>
      </c>
      <c r="AW722" s="52">
        <f>$BI$14*((AJ722)-$BD$5)/$BD$6+$BI$15*((AK722)-$BD$7)/$BD$8+$BI$16</f>
        <v/>
      </c>
      <c r="AX722" s="51">
        <f>1/(1+EXP(-AW722))</f>
        <v/>
      </c>
      <c r="AY722" s="52">
        <f>$BJ$14*((AJ722)-$BD$5)/$BD$6+$BJ$15*((AK722)-$BD$7)/$BD$8+$BJ$16</f>
        <v/>
      </c>
      <c r="AZ722" s="51">
        <f>1/(1+EXP(-AY722))</f>
        <v/>
      </c>
      <c r="BA722" s="52">
        <f>$BK$14*((AJ722)-$BD$5)/$BD$6+$BK$15*((AK722)-$BD$7)/$BD$8+$BK$16</f>
        <v/>
      </c>
      <c r="BB722" s="51">
        <f>1/(1+EXP(-BA722))</f>
        <v/>
      </c>
    </row>
    <row r="723" ht="15" customHeight="1" s="35">
      <c r="A723" s="48">
        <f>'4_Seq_Features'!A721</f>
        <v/>
      </c>
      <c r="B723" s="55">
        <f>'4_Seq_Features'!F721</f>
        <v/>
      </c>
      <c r="C723" s="48">
        <f>'4_Seq_Features'!E721</f>
        <v/>
      </c>
      <c r="D723" s="52">
        <f>$U$12*((B723)-$U$5)/$U$6+$U$13</f>
        <v/>
      </c>
      <c r="E723" s="51">
        <f>1/(1+EXP(-D723))</f>
        <v/>
      </c>
      <c r="F723" s="52">
        <f>$V$12*((B723)-$U$5)/$U$6+$V$13</f>
        <v/>
      </c>
      <c r="G723" s="51">
        <f>1/(1+EXP(-F723))</f>
        <v/>
      </c>
      <c r="H723" s="52">
        <f>$W$12*((B723)-$U$5)/$U$6+$W$13</f>
        <v/>
      </c>
      <c r="I723" s="51">
        <f>1/(1+EXP(-H723))</f>
        <v/>
      </c>
      <c r="J723" s="52">
        <f>$X$12*((B723)-$U$5)/$U$6+$X$13</f>
        <v/>
      </c>
      <c r="K723" s="51">
        <f>1/(1+EXP(-J723))</f>
        <v/>
      </c>
      <c r="L723" s="52">
        <f>$Y$12*((B723)-$U$5)/$U$6+$Y$13</f>
        <v/>
      </c>
      <c r="M723" s="51">
        <f>1/(1+EXP(-L723))</f>
        <v/>
      </c>
      <c r="N723" s="52">
        <f>$Z$12*((B723)-$U$5)/$U$6+$Z$13</f>
        <v/>
      </c>
      <c r="O723" s="51">
        <f>1/(1+EXP(-N723))</f>
        <v/>
      </c>
      <c r="P723" s="52">
        <f>$AA$12*((B723)-$U$5)/$U$6+$AA$13</f>
        <v/>
      </c>
      <c r="Q723" s="51">
        <f>1/(1+EXP(-P723))</f>
        <v/>
      </c>
      <c r="R723" s="52">
        <f>$AB$12*((B723)-$U$5)/$U$6+$AB$13</f>
        <v/>
      </c>
      <c r="S723" s="51">
        <f>1/(1+EXP(-R723))</f>
        <v/>
      </c>
      <c r="AI723" s="48">
        <f>'4_Seq_Features'!A721</f>
        <v/>
      </c>
      <c r="AJ723" s="55">
        <f>'4_Seq_Features'!G721</f>
        <v/>
      </c>
      <c r="AK723" s="55">
        <f>'4_Seq_Features'!H721</f>
        <v/>
      </c>
      <c r="AL723" s="48">
        <f>'4_Seq_Features'!E721</f>
        <v/>
      </c>
      <c r="AM723" s="52">
        <f>$BD$14*((AJ723)-$BD$5)/$BD$6+$BD$15*((AK723)-$BD$7)/$BD$8+$BD$16</f>
        <v/>
      </c>
      <c r="AN723" s="51">
        <f>1/(1+EXP(-AM723))</f>
        <v/>
      </c>
      <c r="AO723" s="52">
        <f>$BE$14*((AJ723)-$BD$5)/$BD$6+$BE$15*((AK723)-$BD$7)/$BD$8+$BE$16</f>
        <v/>
      </c>
      <c r="AP723" s="51">
        <f>1/(1+EXP(-AO723))</f>
        <v/>
      </c>
      <c r="AQ723" s="52">
        <f>$BF$14*((AJ723)-$BD$5)/$BD$6+$BF$15*((AK723)-$BD$7)/$BD$8+$BF$16</f>
        <v/>
      </c>
      <c r="AR723" s="51">
        <f>1/(1+EXP(-AQ723))</f>
        <v/>
      </c>
      <c r="AS723" s="52">
        <f>$BG$14*((AJ723)-$BD$5)/$BD$6+$BG$15*((AK723)-$BD$7)/$BD$8+$BG$16</f>
        <v/>
      </c>
      <c r="AT723" s="51">
        <f>1/(1+EXP(-AS723))</f>
        <v/>
      </c>
      <c r="AU723" s="52">
        <f>$BH$14*((AJ723)-$BD$5)/$BD$6+$BH$15*((AK723)-$BD$7)/$BD$8+$BH$16</f>
        <v/>
      </c>
      <c r="AV723" s="51">
        <f>1/(1+EXP(-AU723))</f>
        <v/>
      </c>
      <c r="AW723" s="52">
        <f>$BI$14*((AJ723)-$BD$5)/$BD$6+$BI$15*((AK723)-$BD$7)/$BD$8+$BI$16</f>
        <v/>
      </c>
      <c r="AX723" s="51">
        <f>1/(1+EXP(-AW723))</f>
        <v/>
      </c>
      <c r="AY723" s="52">
        <f>$BJ$14*((AJ723)-$BD$5)/$BD$6+$BJ$15*((AK723)-$BD$7)/$BD$8+$BJ$16</f>
        <v/>
      </c>
      <c r="AZ723" s="51">
        <f>1/(1+EXP(-AY723))</f>
        <v/>
      </c>
      <c r="BA723" s="52">
        <f>$BK$14*((AJ723)-$BD$5)/$BD$6+$BK$15*((AK723)-$BD$7)/$BD$8+$BK$16</f>
        <v/>
      </c>
      <c r="BB723" s="51">
        <f>1/(1+EXP(-BA723))</f>
        <v/>
      </c>
    </row>
    <row r="724" ht="15" customHeight="1" s="35">
      <c r="A724" s="48">
        <f>'4_Seq_Features'!A722</f>
        <v/>
      </c>
      <c r="B724" s="55">
        <f>'4_Seq_Features'!F722</f>
        <v/>
      </c>
      <c r="C724" s="48">
        <f>'4_Seq_Features'!E722</f>
        <v/>
      </c>
      <c r="D724" s="52">
        <f>$U$12*((B724)-$U$5)/$U$6+$U$13</f>
        <v/>
      </c>
      <c r="E724" s="51">
        <f>1/(1+EXP(-D724))</f>
        <v/>
      </c>
      <c r="F724" s="52">
        <f>$V$12*((B724)-$U$5)/$U$6+$V$13</f>
        <v/>
      </c>
      <c r="G724" s="51">
        <f>1/(1+EXP(-F724))</f>
        <v/>
      </c>
      <c r="H724" s="52">
        <f>$W$12*((B724)-$U$5)/$U$6+$W$13</f>
        <v/>
      </c>
      <c r="I724" s="51">
        <f>1/(1+EXP(-H724))</f>
        <v/>
      </c>
      <c r="J724" s="52">
        <f>$X$12*((B724)-$U$5)/$U$6+$X$13</f>
        <v/>
      </c>
      <c r="K724" s="51">
        <f>1/(1+EXP(-J724))</f>
        <v/>
      </c>
      <c r="L724" s="52">
        <f>$Y$12*((B724)-$U$5)/$U$6+$Y$13</f>
        <v/>
      </c>
      <c r="M724" s="51">
        <f>1/(1+EXP(-L724))</f>
        <v/>
      </c>
      <c r="N724" s="52">
        <f>$Z$12*((B724)-$U$5)/$U$6+$Z$13</f>
        <v/>
      </c>
      <c r="O724" s="51">
        <f>1/(1+EXP(-N724))</f>
        <v/>
      </c>
      <c r="P724" s="52">
        <f>$AA$12*((B724)-$U$5)/$U$6+$AA$13</f>
        <v/>
      </c>
      <c r="Q724" s="51">
        <f>1/(1+EXP(-P724))</f>
        <v/>
      </c>
      <c r="R724" s="52">
        <f>$AB$12*((B724)-$U$5)/$U$6+$AB$13</f>
        <v/>
      </c>
      <c r="S724" s="51">
        <f>1/(1+EXP(-R724))</f>
        <v/>
      </c>
      <c r="AI724" s="48">
        <f>'4_Seq_Features'!A722</f>
        <v/>
      </c>
      <c r="AJ724" s="55">
        <f>'4_Seq_Features'!G722</f>
        <v/>
      </c>
      <c r="AK724" s="55">
        <f>'4_Seq_Features'!H722</f>
        <v/>
      </c>
      <c r="AL724" s="48">
        <f>'4_Seq_Features'!E722</f>
        <v/>
      </c>
      <c r="AM724" s="52">
        <f>$BD$14*((AJ724)-$BD$5)/$BD$6+$BD$15*((AK724)-$BD$7)/$BD$8+$BD$16</f>
        <v/>
      </c>
      <c r="AN724" s="51">
        <f>1/(1+EXP(-AM724))</f>
        <v/>
      </c>
      <c r="AO724" s="52">
        <f>$BE$14*((AJ724)-$BD$5)/$BD$6+$BE$15*((AK724)-$BD$7)/$BD$8+$BE$16</f>
        <v/>
      </c>
      <c r="AP724" s="51">
        <f>1/(1+EXP(-AO724))</f>
        <v/>
      </c>
      <c r="AQ724" s="52">
        <f>$BF$14*((AJ724)-$BD$5)/$BD$6+$BF$15*((AK724)-$BD$7)/$BD$8+$BF$16</f>
        <v/>
      </c>
      <c r="AR724" s="51">
        <f>1/(1+EXP(-AQ724))</f>
        <v/>
      </c>
      <c r="AS724" s="52">
        <f>$BG$14*((AJ724)-$BD$5)/$BD$6+$BG$15*((AK724)-$BD$7)/$BD$8+$BG$16</f>
        <v/>
      </c>
      <c r="AT724" s="51">
        <f>1/(1+EXP(-AS724))</f>
        <v/>
      </c>
      <c r="AU724" s="52">
        <f>$BH$14*((AJ724)-$BD$5)/$BD$6+$BH$15*((AK724)-$BD$7)/$BD$8+$BH$16</f>
        <v/>
      </c>
      <c r="AV724" s="51">
        <f>1/(1+EXP(-AU724))</f>
        <v/>
      </c>
      <c r="AW724" s="52">
        <f>$BI$14*((AJ724)-$BD$5)/$BD$6+$BI$15*((AK724)-$BD$7)/$BD$8+$BI$16</f>
        <v/>
      </c>
      <c r="AX724" s="51">
        <f>1/(1+EXP(-AW724))</f>
        <v/>
      </c>
      <c r="AY724" s="52">
        <f>$BJ$14*((AJ724)-$BD$5)/$BD$6+$BJ$15*((AK724)-$BD$7)/$BD$8+$BJ$16</f>
        <v/>
      </c>
      <c r="AZ724" s="51">
        <f>1/(1+EXP(-AY724))</f>
        <v/>
      </c>
      <c r="BA724" s="52">
        <f>$BK$14*((AJ724)-$BD$5)/$BD$6+$BK$15*((AK724)-$BD$7)/$BD$8+$BK$16</f>
        <v/>
      </c>
      <c r="BB724" s="51">
        <f>1/(1+EXP(-BA724))</f>
        <v/>
      </c>
    </row>
    <row r="725" ht="15" customHeight="1" s="35">
      <c r="A725" s="48">
        <f>'4_Seq_Features'!A723</f>
        <v/>
      </c>
      <c r="B725" s="55">
        <f>'4_Seq_Features'!F723</f>
        <v/>
      </c>
      <c r="C725" s="48">
        <f>'4_Seq_Features'!E723</f>
        <v/>
      </c>
      <c r="D725" s="52">
        <f>$U$12*((B725)-$U$5)/$U$6+$U$13</f>
        <v/>
      </c>
      <c r="E725" s="51">
        <f>1/(1+EXP(-D725))</f>
        <v/>
      </c>
      <c r="F725" s="52">
        <f>$V$12*((B725)-$U$5)/$U$6+$V$13</f>
        <v/>
      </c>
      <c r="G725" s="51">
        <f>1/(1+EXP(-F725))</f>
        <v/>
      </c>
      <c r="H725" s="52">
        <f>$W$12*((B725)-$U$5)/$U$6+$W$13</f>
        <v/>
      </c>
      <c r="I725" s="51">
        <f>1/(1+EXP(-H725))</f>
        <v/>
      </c>
      <c r="J725" s="52">
        <f>$X$12*((B725)-$U$5)/$U$6+$X$13</f>
        <v/>
      </c>
      <c r="K725" s="51">
        <f>1/(1+EXP(-J725))</f>
        <v/>
      </c>
      <c r="L725" s="52">
        <f>$Y$12*((B725)-$U$5)/$U$6+$Y$13</f>
        <v/>
      </c>
      <c r="M725" s="51">
        <f>1/(1+EXP(-L725))</f>
        <v/>
      </c>
      <c r="N725" s="52">
        <f>$Z$12*((B725)-$U$5)/$U$6+$Z$13</f>
        <v/>
      </c>
      <c r="O725" s="51">
        <f>1/(1+EXP(-N725))</f>
        <v/>
      </c>
      <c r="P725" s="52">
        <f>$AA$12*((B725)-$U$5)/$U$6+$AA$13</f>
        <v/>
      </c>
      <c r="Q725" s="51">
        <f>1/(1+EXP(-P725))</f>
        <v/>
      </c>
      <c r="R725" s="52">
        <f>$AB$12*((B725)-$U$5)/$U$6+$AB$13</f>
        <v/>
      </c>
      <c r="S725" s="51">
        <f>1/(1+EXP(-R725))</f>
        <v/>
      </c>
      <c r="AI725" s="48">
        <f>'4_Seq_Features'!A723</f>
        <v/>
      </c>
      <c r="AJ725" s="55">
        <f>'4_Seq_Features'!G723</f>
        <v/>
      </c>
      <c r="AK725" s="55">
        <f>'4_Seq_Features'!H723</f>
        <v/>
      </c>
      <c r="AL725" s="48">
        <f>'4_Seq_Features'!E723</f>
        <v/>
      </c>
      <c r="AM725" s="52">
        <f>$BD$14*((AJ725)-$BD$5)/$BD$6+$BD$15*((AK725)-$BD$7)/$BD$8+$BD$16</f>
        <v/>
      </c>
      <c r="AN725" s="51">
        <f>1/(1+EXP(-AM725))</f>
        <v/>
      </c>
      <c r="AO725" s="52">
        <f>$BE$14*((AJ725)-$BD$5)/$BD$6+$BE$15*((AK725)-$BD$7)/$BD$8+$BE$16</f>
        <v/>
      </c>
      <c r="AP725" s="51">
        <f>1/(1+EXP(-AO725))</f>
        <v/>
      </c>
      <c r="AQ725" s="52">
        <f>$BF$14*((AJ725)-$BD$5)/$BD$6+$BF$15*((AK725)-$BD$7)/$BD$8+$BF$16</f>
        <v/>
      </c>
      <c r="AR725" s="51">
        <f>1/(1+EXP(-AQ725))</f>
        <v/>
      </c>
      <c r="AS725" s="52">
        <f>$BG$14*((AJ725)-$BD$5)/$BD$6+$BG$15*((AK725)-$BD$7)/$BD$8+$BG$16</f>
        <v/>
      </c>
      <c r="AT725" s="51">
        <f>1/(1+EXP(-AS725))</f>
        <v/>
      </c>
      <c r="AU725" s="52">
        <f>$BH$14*((AJ725)-$BD$5)/$BD$6+$BH$15*((AK725)-$BD$7)/$BD$8+$BH$16</f>
        <v/>
      </c>
      <c r="AV725" s="51">
        <f>1/(1+EXP(-AU725))</f>
        <v/>
      </c>
      <c r="AW725" s="52">
        <f>$BI$14*((AJ725)-$BD$5)/$BD$6+$BI$15*((AK725)-$BD$7)/$BD$8+$BI$16</f>
        <v/>
      </c>
      <c r="AX725" s="51">
        <f>1/(1+EXP(-AW725))</f>
        <v/>
      </c>
      <c r="AY725" s="52">
        <f>$BJ$14*((AJ725)-$BD$5)/$BD$6+$BJ$15*((AK725)-$BD$7)/$BD$8+$BJ$16</f>
        <v/>
      </c>
      <c r="AZ725" s="51">
        <f>1/(1+EXP(-AY725))</f>
        <v/>
      </c>
      <c r="BA725" s="52">
        <f>$BK$14*((AJ725)-$BD$5)/$BD$6+$BK$15*((AK725)-$BD$7)/$BD$8+$BK$16</f>
        <v/>
      </c>
      <c r="BB725" s="51">
        <f>1/(1+EXP(-BA725))</f>
        <v/>
      </c>
    </row>
    <row r="726" ht="15" customHeight="1" s="35">
      <c r="A726" s="48">
        <f>'4_Seq_Features'!A724</f>
        <v/>
      </c>
      <c r="B726" s="55">
        <f>'4_Seq_Features'!F724</f>
        <v/>
      </c>
      <c r="C726" s="48">
        <f>'4_Seq_Features'!E724</f>
        <v/>
      </c>
      <c r="D726" s="52">
        <f>$U$12*((B726)-$U$5)/$U$6+$U$13</f>
        <v/>
      </c>
      <c r="E726" s="51">
        <f>1/(1+EXP(-D726))</f>
        <v/>
      </c>
      <c r="F726" s="52">
        <f>$V$12*((B726)-$U$5)/$U$6+$V$13</f>
        <v/>
      </c>
      <c r="G726" s="51">
        <f>1/(1+EXP(-F726))</f>
        <v/>
      </c>
      <c r="H726" s="52">
        <f>$W$12*((B726)-$U$5)/$U$6+$W$13</f>
        <v/>
      </c>
      <c r="I726" s="51">
        <f>1/(1+EXP(-H726))</f>
        <v/>
      </c>
      <c r="J726" s="52">
        <f>$X$12*((B726)-$U$5)/$U$6+$X$13</f>
        <v/>
      </c>
      <c r="K726" s="51">
        <f>1/(1+EXP(-J726))</f>
        <v/>
      </c>
      <c r="L726" s="52">
        <f>$Y$12*((B726)-$U$5)/$U$6+$Y$13</f>
        <v/>
      </c>
      <c r="M726" s="51">
        <f>1/(1+EXP(-L726))</f>
        <v/>
      </c>
      <c r="N726" s="52">
        <f>$Z$12*((B726)-$U$5)/$U$6+$Z$13</f>
        <v/>
      </c>
      <c r="O726" s="51">
        <f>1/(1+EXP(-N726))</f>
        <v/>
      </c>
      <c r="P726" s="52">
        <f>$AA$12*((B726)-$U$5)/$U$6+$AA$13</f>
        <v/>
      </c>
      <c r="Q726" s="51">
        <f>1/(1+EXP(-P726))</f>
        <v/>
      </c>
      <c r="R726" s="52">
        <f>$AB$12*((B726)-$U$5)/$U$6+$AB$13</f>
        <v/>
      </c>
      <c r="S726" s="51">
        <f>1/(1+EXP(-R726))</f>
        <v/>
      </c>
      <c r="AI726" s="48">
        <f>'4_Seq_Features'!A724</f>
        <v/>
      </c>
      <c r="AJ726" s="55">
        <f>'4_Seq_Features'!G724</f>
        <v/>
      </c>
      <c r="AK726" s="55">
        <f>'4_Seq_Features'!H724</f>
        <v/>
      </c>
      <c r="AL726" s="48">
        <f>'4_Seq_Features'!E724</f>
        <v/>
      </c>
      <c r="AM726" s="52">
        <f>$BD$14*((AJ726)-$BD$5)/$BD$6+$BD$15*((AK726)-$BD$7)/$BD$8+$BD$16</f>
        <v/>
      </c>
      <c r="AN726" s="51">
        <f>1/(1+EXP(-AM726))</f>
        <v/>
      </c>
      <c r="AO726" s="52">
        <f>$BE$14*((AJ726)-$BD$5)/$BD$6+$BE$15*((AK726)-$BD$7)/$BD$8+$BE$16</f>
        <v/>
      </c>
      <c r="AP726" s="51">
        <f>1/(1+EXP(-AO726))</f>
        <v/>
      </c>
      <c r="AQ726" s="52">
        <f>$BF$14*((AJ726)-$BD$5)/$BD$6+$BF$15*((AK726)-$BD$7)/$BD$8+$BF$16</f>
        <v/>
      </c>
      <c r="AR726" s="51">
        <f>1/(1+EXP(-AQ726))</f>
        <v/>
      </c>
      <c r="AS726" s="52">
        <f>$BG$14*((AJ726)-$BD$5)/$BD$6+$BG$15*((AK726)-$BD$7)/$BD$8+$BG$16</f>
        <v/>
      </c>
      <c r="AT726" s="51">
        <f>1/(1+EXP(-AS726))</f>
        <v/>
      </c>
      <c r="AU726" s="52">
        <f>$BH$14*((AJ726)-$BD$5)/$BD$6+$BH$15*((AK726)-$BD$7)/$BD$8+$BH$16</f>
        <v/>
      </c>
      <c r="AV726" s="51">
        <f>1/(1+EXP(-AU726))</f>
        <v/>
      </c>
      <c r="AW726" s="52">
        <f>$BI$14*((AJ726)-$BD$5)/$BD$6+$BI$15*((AK726)-$BD$7)/$BD$8+$BI$16</f>
        <v/>
      </c>
      <c r="AX726" s="51">
        <f>1/(1+EXP(-AW726))</f>
        <v/>
      </c>
      <c r="AY726" s="52">
        <f>$BJ$14*((AJ726)-$BD$5)/$BD$6+$BJ$15*((AK726)-$BD$7)/$BD$8+$BJ$16</f>
        <v/>
      </c>
      <c r="AZ726" s="51">
        <f>1/(1+EXP(-AY726))</f>
        <v/>
      </c>
      <c r="BA726" s="52">
        <f>$BK$14*((AJ726)-$BD$5)/$BD$6+$BK$15*((AK726)-$BD$7)/$BD$8+$BK$16</f>
        <v/>
      </c>
      <c r="BB726" s="51">
        <f>1/(1+EXP(-BA726))</f>
        <v/>
      </c>
    </row>
    <row r="727" ht="15" customHeight="1" s="35">
      <c r="A727" s="48">
        <f>'4_Seq_Features'!A725</f>
        <v/>
      </c>
      <c r="B727" s="55">
        <f>'4_Seq_Features'!F725</f>
        <v/>
      </c>
      <c r="C727" s="48">
        <f>'4_Seq_Features'!E725</f>
        <v/>
      </c>
      <c r="D727" s="52">
        <f>$U$12*((B727)-$U$5)/$U$6+$U$13</f>
        <v/>
      </c>
      <c r="E727" s="51">
        <f>1/(1+EXP(-D727))</f>
        <v/>
      </c>
      <c r="F727" s="52">
        <f>$V$12*((B727)-$U$5)/$U$6+$V$13</f>
        <v/>
      </c>
      <c r="G727" s="51">
        <f>1/(1+EXP(-F727))</f>
        <v/>
      </c>
      <c r="H727" s="52">
        <f>$W$12*((B727)-$U$5)/$U$6+$W$13</f>
        <v/>
      </c>
      <c r="I727" s="51">
        <f>1/(1+EXP(-H727))</f>
        <v/>
      </c>
      <c r="J727" s="52">
        <f>$X$12*((B727)-$U$5)/$U$6+$X$13</f>
        <v/>
      </c>
      <c r="K727" s="51">
        <f>1/(1+EXP(-J727))</f>
        <v/>
      </c>
      <c r="L727" s="52">
        <f>$Y$12*((B727)-$U$5)/$U$6+$Y$13</f>
        <v/>
      </c>
      <c r="M727" s="51">
        <f>1/(1+EXP(-L727))</f>
        <v/>
      </c>
      <c r="N727" s="52">
        <f>$Z$12*((B727)-$U$5)/$U$6+$Z$13</f>
        <v/>
      </c>
      <c r="O727" s="51">
        <f>1/(1+EXP(-N727))</f>
        <v/>
      </c>
      <c r="P727" s="52">
        <f>$AA$12*((B727)-$U$5)/$U$6+$AA$13</f>
        <v/>
      </c>
      <c r="Q727" s="51">
        <f>1/(1+EXP(-P727))</f>
        <v/>
      </c>
      <c r="R727" s="52">
        <f>$AB$12*((B727)-$U$5)/$U$6+$AB$13</f>
        <v/>
      </c>
      <c r="S727" s="51">
        <f>1/(1+EXP(-R727))</f>
        <v/>
      </c>
      <c r="AI727" s="48">
        <f>'4_Seq_Features'!A725</f>
        <v/>
      </c>
      <c r="AJ727" s="55">
        <f>'4_Seq_Features'!G725</f>
        <v/>
      </c>
      <c r="AK727" s="55">
        <f>'4_Seq_Features'!H725</f>
        <v/>
      </c>
      <c r="AL727" s="48">
        <f>'4_Seq_Features'!E725</f>
        <v/>
      </c>
      <c r="AM727" s="52">
        <f>$BD$14*((AJ727)-$BD$5)/$BD$6+$BD$15*((AK727)-$BD$7)/$BD$8+$BD$16</f>
        <v/>
      </c>
      <c r="AN727" s="51">
        <f>1/(1+EXP(-AM727))</f>
        <v/>
      </c>
      <c r="AO727" s="52">
        <f>$BE$14*((AJ727)-$BD$5)/$BD$6+$BE$15*((AK727)-$BD$7)/$BD$8+$BE$16</f>
        <v/>
      </c>
      <c r="AP727" s="51">
        <f>1/(1+EXP(-AO727))</f>
        <v/>
      </c>
      <c r="AQ727" s="52">
        <f>$BF$14*((AJ727)-$BD$5)/$BD$6+$BF$15*((AK727)-$BD$7)/$BD$8+$BF$16</f>
        <v/>
      </c>
      <c r="AR727" s="51">
        <f>1/(1+EXP(-AQ727))</f>
        <v/>
      </c>
      <c r="AS727" s="52">
        <f>$BG$14*((AJ727)-$BD$5)/$BD$6+$BG$15*((AK727)-$BD$7)/$BD$8+$BG$16</f>
        <v/>
      </c>
      <c r="AT727" s="51">
        <f>1/(1+EXP(-AS727))</f>
        <v/>
      </c>
      <c r="AU727" s="52">
        <f>$BH$14*((AJ727)-$BD$5)/$BD$6+$BH$15*((AK727)-$BD$7)/$BD$8+$BH$16</f>
        <v/>
      </c>
      <c r="AV727" s="51">
        <f>1/(1+EXP(-AU727))</f>
        <v/>
      </c>
      <c r="AW727" s="52">
        <f>$BI$14*((AJ727)-$BD$5)/$BD$6+$BI$15*((AK727)-$BD$7)/$BD$8+$BI$16</f>
        <v/>
      </c>
      <c r="AX727" s="51">
        <f>1/(1+EXP(-AW727))</f>
        <v/>
      </c>
      <c r="AY727" s="52">
        <f>$BJ$14*((AJ727)-$BD$5)/$BD$6+$BJ$15*((AK727)-$BD$7)/$BD$8+$BJ$16</f>
        <v/>
      </c>
      <c r="AZ727" s="51">
        <f>1/(1+EXP(-AY727))</f>
        <v/>
      </c>
      <c r="BA727" s="52">
        <f>$BK$14*((AJ727)-$BD$5)/$BD$6+$BK$15*((AK727)-$BD$7)/$BD$8+$BK$16</f>
        <v/>
      </c>
      <c r="BB727" s="51">
        <f>1/(1+EXP(-BA727))</f>
        <v/>
      </c>
    </row>
    <row r="728" ht="15" customHeight="1" s="35">
      <c r="A728" s="48">
        <f>'4_Seq_Features'!A726</f>
        <v/>
      </c>
      <c r="B728" s="55">
        <f>'4_Seq_Features'!F726</f>
        <v/>
      </c>
      <c r="C728" s="48">
        <f>'4_Seq_Features'!E726</f>
        <v/>
      </c>
      <c r="D728" s="52">
        <f>$U$12*((B728)-$U$5)/$U$6+$U$13</f>
        <v/>
      </c>
      <c r="E728" s="51">
        <f>1/(1+EXP(-D728))</f>
        <v/>
      </c>
      <c r="F728" s="52">
        <f>$V$12*((B728)-$U$5)/$U$6+$V$13</f>
        <v/>
      </c>
      <c r="G728" s="51">
        <f>1/(1+EXP(-F728))</f>
        <v/>
      </c>
      <c r="H728" s="52">
        <f>$W$12*((B728)-$U$5)/$U$6+$W$13</f>
        <v/>
      </c>
      <c r="I728" s="51">
        <f>1/(1+EXP(-H728))</f>
        <v/>
      </c>
      <c r="J728" s="52">
        <f>$X$12*((B728)-$U$5)/$U$6+$X$13</f>
        <v/>
      </c>
      <c r="K728" s="51">
        <f>1/(1+EXP(-J728))</f>
        <v/>
      </c>
      <c r="L728" s="52">
        <f>$Y$12*((B728)-$U$5)/$U$6+$Y$13</f>
        <v/>
      </c>
      <c r="M728" s="51">
        <f>1/(1+EXP(-L728))</f>
        <v/>
      </c>
      <c r="N728" s="52">
        <f>$Z$12*((B728)-$U$5)/$U$6+$Z$13</f>
        <v/>
      </c>
      <c r="O728" s="51">
        <f>1/(1+EXP(-N728))</f>
        <v/>
      </c>
      <c r="P728" s="52">
        <f>$AA$12*((B728)-$U$5)/$U$6+$AA$13</f>
        <v/>
      </c>
      <c r="Q728" s="51">
        <f>1/(1+EXP(-P728))</f>
        <v/>
      </c>
      <c r="R728" s="52">
        <f>$AB$12*((B728)-$U$5)/$U$6+$AB$13</f>
        <v/>
      </c>
      <c r="S728" s="51">
        <f>1/(1+EXP(-R728))</f>
        <v/>
      </c>
      <c r="AI728" s="48">
        <f>'4_Seq_Features'!A726</f>
        <v/>
      </c>
      <c r="AJ728" s="55">
        <f>'4_Seq_Features'!G726</f>
        <v/>
      </c>
      <c r="AK728" s="55">
        <f>'4_Seq_Features'!H726</f>
        <v/>
      </c>
      <c r="AL728" s="48">
        <f>'4_Seq_Features'!E726</f>
        <v/>
      </c>
      <c r="AM728" s="52">
        <f>$BD$14*((AJ728)-$BD$5)/$BD$6+$BD$15*((AK728)-$BD$7)/$BD$8+$BD$16</f>
        <v/>
      </c>
      <c r="AN728" s="51">
        <f>1/(1+EXP(-AM728))</f>
        <v/>
      </c>
      <c r="AO728" s="52">
        <f>$BE$14*((AJ728)-$BD$5)/$BD$6+$BE$15*((AK728)-$BD$7)/$BD$8+$BE$16</f>
        <v/>
      </c>
      <c r="AP728" s="51">
        <f>1/(1+EXP(-AO728))</f>
        <v/>
      </c>
      <c r="AQ728" s="52">
        <f>$BF$14*((AJ728)-$BD$5)/$BD$6+$BF$15*((AK728)-$BD$7)/$BD$8+$BF$16</f>
        <v/>
      </c>
      <c r="AR728" s="51">
        <f>1/(1+EXP(-AQ728))</f>
        <v/>
      </c>
      <c r="AS728" s="52">
        <f>$BG$14*((AJ728)-$BD$5)/$BD$6+$BG$15*((AK728)-$BD$7)/$BD$8+$BG$16</f>
        <v/>
      </c>
      <c r="AT728" s="51">
        <f>1/(1+EXP(-AS728))</f>
        <v/>
      </c>
      <c r="AU728" s="52">
        <f>$BH$14*((AJ728)-$BD$5)/$BD$6+$BH$15*((AK728)-$BD$7)/$BD$8+$BH$16</f>
        <v/>
      </c>
      <c r="AV728" s="51">
        <f>1/(1+EXP(-AU728))</f>
        <v/>
      </c>
      <c r="AW728" s="52">
        <f>$BI$14*((AJ728)-$BD$5)/$BD$6+$BI$15*((AK728)-$BD$7)/$BD$8+$BI$16</f>
        <v/>
      </c>
      <c r="AX728" s="51">
        <f>1/(1+EXP(-AW728))</f>
        <v/>
      </c>
      <c r="AY728" s="52">
        <f>$BJ$14*((AJ728)-$BD$5)/$BD$6+$BJ$15*((AK728)-$BD$7)/$BD$8+$BJ$16</f>
        <v/>
      </c>
      <c r="AZ728" s="51">
        <f>1/(1+EXP(-AY728))</f>
        <v/>
      </c>
      <c r="BA728" s="52">
        <f>$BK$14*((AJ728)-$BD$5)/$BD$6+$BK$15*((AK728)-$BD$7)/$BD$8+$BK$16</f>
        <v/>
      </c>
      <c r="BB728" s="51">
        <f>1/(1+EXP(-BA728))</f>
        <v/>
      </c>
    </row>
    <row r="729" ht="15" customHeight="1" s="35">
      <c r="A729" s="48">
        <f>'4_Seq_Features'!A727</f>
        <v/>
      </c>
      <c r="B729" s="55">
        <f>'4_Seq_Features'!F727</f>
        <v/>
      </c>
      <c r="C729" s="48">
        <f>'4_Seq_Features'!E727</f>
        <v/>
      </c>
      <c r="D729" s="52">
        <f>$U$12*((B729)-$U$5)/$U$6+$U$13</f>
        <v/>
      </c>
      <c r="E729" s="51">
        <f>1/(1+EXP(-D729))</f>
        <v/>
      </c>
      <c r="F729" s="52">
        <f>$V$12*((B729)-$U$5)/$U$6+$V$13</f>
        <v/>
      </c>
      <c r="G729" s="51">
        <f>1/(1+EXP(-F729))</f>
        <v/>
      </c>
      <c r="H729" s="52">
        <f>$W$12*((B729)-$U$5)/$U$6+$W$13</f>
        <v/>
      </c>
      <c r="I729" s="51">
        <f>1/(1+EXP(-H729))</f>
        <v/>
      </c>
      <c r="J729" s="52">
        <f>$X$12*((B729)-$U$5)/$U$6+$X$13</f>
        <v/>
      </c>
      <c r="K729" s="51">
        <f>1/(1+EXP(-J729))</f>
        <v/>
      </c>
      <c r="L729" s="52">
        <f>$Y$12*((B729)-$U$5)/$U$6+$Y$13</f>
        <v/>
      </c>
      <c r="M729" s="51">
        <f>1/(1+EXP(-L729))</f>
        <v/>
      </c>
      <c r="N729" s="52">
        <f>$Z$12*((B729)-$U$5)/$U$6+$Z$13</f>
        <v/>
      </c>
      <c r="O729" s="51">
        <f>1/(1+EXP(-N729))</f>
        <v/>
      </c>
      <c r="P729" s="52">
        <f>$AA$12*((B729)-$U$5)/$U$6+$AA$13</f>
        <v/>
      </c>
      <c r="Q729" s="51">
        <f>1/(1+EXP(-P729))</f>
        <v/>
      </c>
      <c r="R729" s="52">
        <f>$AB$12*((B729)-$U$5)/$U$6+$AB$13</f>
        <v/>
      </c>
      <c r="S729" s="51">
        <f>1/(1+EXP(-R729))</f>
        <v/>
      </c>
      <c r="AI729" s="48">
        <f>'4_Seq_Features'!A727</f>
        <v/>
      </c>
      <c r="AJ729" s="55">
        <f>'4_Seq_Features'!G727</f>
        <v/>
      </c>
      <c r="AK729" s="55">
        <f>'4_Seq_Features'!H727</f>
        <v/>
      </c>
      <c r="AL729" s="48">
        <f>'4_Seq_Features'!E727</f>
        <v/>
      </c>
      <c r="AM729" s="52">
        <f>$BD$14*((AJ729)-$BD$5)/$BD$6+$BD$15*((AK729)-$BD$7)/$BD$8+$BD$16</f>
        <v/>
      </c>
      <c r="AN729" s="51">
        <f>1/(1+EXP(-AM729))</f>
        <v/>
      </c>
      <c r="AO729" s="52">
        <f>$BE$14*((AJ729)-$BD$5)/$BD$6+$BE$15*((AK729)-$BD$7)/$BD$8+$BE$16</f>
        <v/>
      </c>
      <c r="AP729" s="51">
        <f>1/(1+EXP(-AO729))</f>
        <v/>
      </c>
      <c r="AQ729" s="52">
        <f>$BF$14*((AJ729)-$BD$5)/$BD$6+$BF$15*((AK729)-$BD$7)/$BD$8+$BF$16</f>
        <v/>
      </c>
      <c r="AR729" s="51">
        <f>1/(1+EXP(-AQ729))</f>
        <v/>
      </c>
      <c r="AS729" s="52">
        <f>$BG$14*((AJ729)-$BD$5)/$BD$6+$BG$15*((AK729)-$BD$7)/$BD$8+$BG$16</f>
        <v/>
      </c>
      <c r="AT729" s="51">
        <f>1/(1+EXP(-AS729))</f>
        <v/>
      </c>
      <c r="AU729" s="52">
        <f>$BH$14*((AJ729)-$BD$5)/$BD$6+$BH$15*((AK729)-$BD$7)/$BD$8+$BH$16</f>
        <v/>
      </c>
      <c r="AV729" s="51">
        <f>1/(1+EXP(-AU729))</f>
        <v/>
      </c>
      <c r="AW729" s="52">
        <f>$BI$14*((AJ729)-$BD$5)/$BD$6+$BI$15*((AK729)-$BD$7)/$BD$8+$BI$16</f>
        <v/>
      </c>
      <c r="AX729" s="51">
        <f>1/(1+EXP(-AW729))</f>
        <v/>
      </c>
      <c r="AY729" s="52">
        <f>$BJ$14*((AJ729)-$BD$5)/$BD$6+$BJ$15*((AK729)-$BD$7)/$BD$8+$BJ$16</f>
        <v/>
      </c>
      <c r="AZ729" s="51">
        <f>1/(1+EXP(-AY729))</f>
        <v/>
      </c>
      <c r="BA729" s="52">
        <f>$BK$14*((AJ729)-$BD$5)/$BD$6+$BK$15*((AK729)-$BD$7)/$BD$8+$BK$16</f>
        <v/>
      </c>
      <c r="BB729" s="51">
        <f>1/(1+EXP(-BA729))</f>
        <v/>
      </c>
    </row>
    <row r="730" ht="15" customHeight="1" s="35">
      <c r="A730" s="48">
        <f>'4_Seq_Features'!A728</f>
        <v/>
      </c>
      <c r="B730" s="55">
        <f>'4_Seq_Features'!F728</f>
        <v/>
      </c>
      <c r="C730" s="48">
        <f>'4_Seq_Features'!E728</f>
        <v/>
      </c>
      <c r="D730" s="52">
        <f>$U$12*((B730)-$U$5)/$U$6+$U$13</f>
        <v/>
      </c>
      <c r="E730" s="51">
        <f>1/(1+EXP(-D730))</f>
        <v/>
      </c>
      <c r="F730" s="52">
        <f>$V$12*((B730)-$U$5)/$U$6+$V$13</f>
        <v/>
      </c>
      <c r="G730" s="51">
        <f>1/(1+EXP(-F730))</f>
        <v/>
      </c>
      <c r="H730" s="52">
        <f>$W$12*((B730)-$U$5)/$U$6+$W$13</f>
        <v/>
      </c>
      <c r="I730" s="51">
        <f>1/(1+EXP(-H730))</f>
        <v/>
      </c>
      <c r="J730" s="52">
        <f>$X$12*((B730)-$U$5)/$U$6+$X$13</f>
        <v/>
      </c>
      <c r="K730" s="51">
        <f>1/(1+EXP(-J730))</f>
        <v/>
      </c>
      <c r="L730" s="52">
        <f>$Y$12*((B730)-$U$5)/$U$6+$Y$13</f>
        <v/>
      </c>
      <c r="M730" s="51">
        <f>1/(1+EXP(-L730))</f>
        <v/>
      </c>
      <c r="N730" s="52">
        <f>$Z$12*((B730)-$U$5)/$U$6+$Z$13</f>
        <v/>
      </c>
      <c r="O730" s="51">
        <f>1/(1+EXP(-N730))</f>
        <v/>
      </c>
      <c r="P730" s="52">
        <f>$AA$12*((B730)-$U$5)/$U$6+$AA$13</f>
        <v/>
      </c>
      <c r="Q730" s="51">
        <f>1/(1+EXP(-P730))</f>
        <v/>
      </c>
      <c r="R730" s="52">
        <f>$AB$12*((B730)-$U$5)/$U$6+$AB$13</f>
        <v/>
      </c>
      <c r="S730" s="51">
        <f>1/(1+EXP(-R730))</f>
        <v/>
      </c>
      <c r="AI730" s="48">
        <f>'4_Seq_Features'!A728</f>
        <v/>
      </c>
      <c r="AJ730" s="55">
        <f>'4_Seq_Features'!G728</f>
        <v/>
      </c>
      <c r="AK730" s="55">
        <f>'4_Seq_Features'!H728</f>
        <v/>
      </c>
      <c r="AL730" s="48">
        <f>'4_Seq_Features'!E728</f>
        <v/>
      </c>
      <c r="AM730" s="52">
        <f>$BD$14*((AJ730)-$BD$5)/$BD$6+$BD$15*((AK730)-$BD$7)/$BD$8+$BD$16</f>
        <v/>
      </c>
      <c r="AN730" s="51">
        <f>1/(1+EXP(-AM730))</f>
        <v/>
      </c>
      <c r="AO730" s="52">
        <f>$BE$14*((AJ730)-$BD$5)/$BD$6+$BE$15*((AK730)-$BD$7)/$BD$8+$BE$16</f>
        <v/>
      </c>
      <c r="AP730" s="51">
        <f>1/(1+EXP(-AO730))</f>
        <v/>
      </c>
      <c r="AQ730" s="52">
        <f>$BF$14*((AJ730)-$BD$5)/$BD$6+$BF$15*((AK730)-$BD$7)/$BD$8+$BF$16</f>
        <v/>
      </c>
      <c r="AR730" s="51">
        <f>1/(1+EXP(-AQ730))</f>
        <v/>
      </c>
      <c r="AS730" s="52">
        <f>$BG$14*((AJ730)-$BD$5)/$BD$6+$BG$15*((AK730)-$BD$7)/$BD$8+$BG$16</f>
        <v/>
      </c>
      <c r="AT730" s="51">
        <f>1/(1+EXP(-AS730))</f>
        <v/>
      </c>
      <c r="AU730" s="52">
        <f>$BH$14*((AJ730)-$BD$5)/$BD$6+$BH$15*((AK730)-$BD$7)/$BD$8+$BH$16</f>
        <v/>
      </c>
      <c r="AV730" s="51">
        <f>1/(1+EXP(-AU730))</f>
        <v/>
      </c>
      <c r="AW730" s="52">
        <f>$BI$14*((AJ730)-$BD$5)/$BD$6+$BI$15*((AK730)-$BD$7)/$BD$8+$BI$16</f>
        <v/>
      </c>
      <c r="AX730" s="51">
        <f>1/(1+EXP(-AW730))</f>
        <v/>
      </c>
      <c r="AY730" s="52">
        <f>$BJ$14*((AJ730)-$BD$5)/$BD$6+$BJ$15*((AK730)-$BD$7)/$BD$8+$BJ$16</f>
        <v/>
      </c>
      <c r="AZ730" s="51">
        <f>1/(1+EXP(-AY730))</f>
        <v/>
      </c>
      <c r="BA730" s="52">
        <f>$BK$14*((AJ730)-$BD$5)/$BD$6+$BK$15*((AK730)-$BD$7)/$BD$8+$BK$16</f>
        <v/>
      </c>
      <c r="BB730" s="51">
        <f>1/(1+EXP(-BA730))</f>
        <v/>
      </c>
    </row>
    <row r="731" ht="15" customHeight="1" s="35">
      <c r="A731" s="48">
        <f>'4_Seq_Features'!A729</f>
        <v/>
      </c>
      <c r="B731" s="55">
        <f>'4_Seq_Features'!F729</f>
        <v/>
      </c>
      <c r="C731" s="48">
        <f>'4_Seq_Features'!E729</f>
        <v/>
      </c>
      <c r="D731" s="52">
        <f>$U$12*((B731)-$U$5)/$U$6+$U$13</f>
        <v/>
      </c>
      <c r="E731" s="51">
        <f>1/(1+EXP(-D731))</f>
        <v/>
      </c>
      <c r="F731" s="52">
        <f>$V$12*((B731)-$U$5)/$U$6+$V$13</f>
        <v/>
      </c>
      <c r="G731" s="51">
        <f>1/(1+EXP(-F731))</f>
        <v/>
      </c>
      <c r="H731" s="52">
        <f>$W$12*((B731)-$U$5)/$U$6+$W$13</f>
        <v/>
      </c>
      <c r="I731" s="51">
        <f>1/(1+EXP(-H731))</f>
        <v/>
      </c>
      <c r="J731" s="52">
        <f>$X$12*((B731)-$U$5)/$U$6+$X$13</f>
        <v/>
      </c>
      <c r="K731" s="51">
        <f>1/(1+EXP(-J731))</f>
        <v/>
      </c>
      <c r="L731" s="52">
        <f>$Y$12*((B731)-$U$5)/$U$6+$Y$13</f>
        <v/>
      </c>
      <c r="M731" s="51">
        <f>1/(1+EXP(-L731))</f>
        <v/>
      </c>
      <c r="N731" s="52">
        <f>$Z$12*((B731)-$U$5)/$U$6+$Z$13</f>
        <v/>
      </c>
      <c r="O731" s="51">
        <f>1/(1+EXP(-N731))</f>
        <v/>
      </c>
      <c r="P731" s="52">
        <f>$AA$12*((B731)-$U$5)/$U$6+$AA$13</f>
        <v/>
      </c>
      <c r="Q731" s="51">
        <f>1/(1+EXP(-P731))</f>
        <v/>
      </c>
      <c r="R731" s="52">
        <f>$AB$12*((B731)-$U$5)/$U$6+$AB$13</f>
        <v/>
      </c>
      <c r="S731" s="51">
        <f>1/(1+EXP(-R731))</f>
        <v/>
      </c>
      <c r="AI731" s="48">
        <f>'4_Seq_Features'!A729</f>
        <v/>
      </c>
      <c r="AJ731" s="55">
        <f>'4_Seq_Features'!G729</f>
        <v/>
      </c>
      <c r="AK731" s="55">
        <f>'4_Seq_Features'!H729</f>
        <v/>
      </c>
      <c r="AL731" s="48">
        <f>'4_Seq_Features'!E729</f>
        <v/>
      </c>
      <c r="AM731" s="52">
        <f>$BD$14*((AJ731)-$BD$5)/$BD$6+$BD$15*((AK731)-$BD$7)/$BD$8+$BD$16</f>
        <v/>
      </c>
      <c r="AN731" s="51">
        <f>1/(1+EXP(-AM731))</f>
        <v/>
      </c>
      <c r="AO731" s="52">
        <f>$BE$14*((AJ731)-$BD$5)/$BD$6+$BE$15*((AK731)-$BD$7)/$BD$8+$BE$16</f>
        <v/>
      </c>
      <c r="AP731" s="51">
        <f>1/(1+EXP(-AO731))</f>
        <v/>
      </c>
      <c r="AQ731" s="52">
        <f>$BF$14*((AJ731)-$BD$5)/$BD$6+$BF$15*((AK731)-$BD$7)/$BD$8+$BF$16</f>
        <v/>
      </c>
      <c r="AR731" s="51">
        <f>1/(1+EXP(-AQ731))</f>
        <v/>
      </c>
      <c r="AS731" s="52">
        <f>$BG$14*((AJ731)-$BD$5)/$BD$6+$BG$15*((AK731)-$BD$7)/$BD$8+$BG$16</f>
        <v/>
      </c>
      <c r="AT731" s="51">
        <f>1/(1+EXP(-AS731))</f>
        <v/>
      </c>
      <c r="AU731" s="52">
        <f>$BH$14*((AJ731)-$BD$5)/$BD$6+$BH$15*((AK731)-$BD$7)/$BD$8+$BH$16</f>
        <v/>
      </c>
      <c r="AV731" s="51">
        <f>1/(1+EXP(-AU731))</f>
        <v/>
      </c>
      <c r="AW731" s="52">
        <f>$BI$14*((AJ731)-$BD$5)/$BD$6+$BI$15*((AK731)-$BD$7)/$BD$8+$BI$16</f>
        <v/>
      </c>
      <c r="AX731" s="51">
        <f>1/(1+EXP(-AW731))</f>
        <v/>
      </c>
      <c r="AY731" s="52">
        <f>$BJ$14*((AJ731)-$BD$5)/$BD$6+$BJ$15*((AK731)-$BD$7)/$BD$8+$BJ$16</f>
        <v/>
      </c>
      <c r="AZ731" s="51">
        <f>1/(1+EXP(-AY731))</f>
        <v/>
      </c>
      <c r="BA731" s="52">
        <f>$BK$14*((AJ731)-$BD$5)/$BD$6+$BK$15*((AK731)-$BD$7)/$BD$8+$BK$16</f>
        <v/>
      </c>
      <c r="BB731" s="51">
        <f>1/(1+EXP(-BA731))</f>
        <v/>
      </c>
    </row>
    <row r="732" ht="15" customHeight="1" s="35">
      <c r="A732" s="48">
        <f>'4_Seq_Features'!A730</f>
        <v/>
      </c>
      <c r="B732" s="55">
        <f>'4_Seq_Features'!F730</f>
        <v/>
      </c>
      <c r="C732" s="48">
        <f>'4_Seq_Features'!E730</f>
        <v/>
      </c>
      <c r="D732" s="52">
        <f>$U$12*((B732)-$U$5)/$U$6+$U$13</f>
        <v/>
      </c>
      <c r="E732" s="51">
        <f>1/(1+EXP(-D732))</f>
        <v/>
      </c>
      <c r="F732" s="52">
        <f>$V$12*((B732)-$U$5)/$U$6+$V$13</f>
        <v/>
      </c>
      <c r="G732" s="51">
        <f>1/(1+EXP(-F732))</f>
        <v/>
      </c>
      <c r="H732" s="52">
        <f>$W$12*((B732)-$U$5)/$U$6+$W$13</f>
        <v/>
      </c>
      <c r="I732" s="51">
        <f>1/(1+EXP(-H732))</f>
        <v/>
      </c>
      <c r="J732" s="52">
        <f>$X$12*((B732)-$U$5)/$U$6+$X$13</f>
        <v/>
      </c>
      <c r="K732" s="51">
        <f>1/(1+EXP(-J732))</f>
        <v/>
      </c>
      <c r="L732" s="52">
        <f>$Y$12*((B732)-$U$5)/$U$6+$Y$13</f>
        <v/>
      </c>
      <c r="M732" s="51">
        <f>1/(1+EXP(-L732))</f>
        <v/>
      </c>
      <c r="N732" s="52">
        <f>$Z$12*((B732)-$U$5)/$U$6+$Z$13</f>
        <v/>
      </c>
      <c r="O732" s="51">
        <f>1/(1+EXP(-N732))</f>
        <v/>
      </c>
      <c r="P732" s="52">
        <f>$AA$12*((B732)-$U$5)/$U$6+$AA$13</f>
        <v/>
      </c>
      <c r="Q732" s="51">
        <f>1/(1+EXP(-P732))</f>
        <v/>
      </c>
      <c r="R732" s="52">
        <f>$AB$12*((B732)-$U$5)/$U$6+$AB$13</f>
        <v/>
      </c>
      <c r="S732" s="51">
        <f>1/(1+EXP(-R732))</f>
        <v/>
      </c>
      <c r="AI732" s="48">
        <f>'4_Seq_Features'!A730</f>
        <v/>
      </c>
      <c r="AJ732" s="55">
        <f>'4_Seq_Features'!G730</f>
        <v/>
      </c>
      <c r="AK732" s="55">
        <f>'4_Seq_Features'!H730</f>
        <v/>
      </c>
      <c r="AL732" s="48">
        <f>'4_Seq_Features'!E730</f>
        <v/>
      </c>
      <c r="AM732" s="52">
        <f>$BD$14*((AJ732)-$BD$5)/$BD$6+$BD$15*((AK732)-$BD$7)/$BD$8+$BD$16</f>
        <v/>
      </c>
      <c r="AN732" s="51">
        <f>1/(1+EXP(-AM732))</f>
        <v/>
      </c>
      <c r="AO732" s="52">
        <f>$BE$14*((AJ732)-$BD$5)/$BD$6+$BE$15*((AK732)-$BD$7)/$BD$8+$BE$16</f>
        <v/>
      </c>
      <c r="AP732" s="51">
        <f>1/(1+EXP(-AO732))</f>
        <v/>
      </c>
      <c r="AQ732" s="52">
        <f>$BF$14*((AJ732)-$BD$5)/$BD$6+$BF$15*((AK732)-$BD$7)/$BD$8+$BF$16</f>
        <v/>
      </c>
      <c r="AR732" s="51">
        <f>1/(1+EXP(-AQ732))</f>
        <v/>
      </c>
      <c r="AS732" s="52">
        <f>$BG$14*((AJ732)-$BD$5)/$BD$6+$BG$15*((AK732)-$BD$7)/$BD$8+$BG$16</f>
        <v/>
      </c>
      <c r="AT732" s="51">
        <f>1/(1+EXP(-AS732))</f>
        <v/>
      </c>
      <c r="AU732" s="52">
        <f>$BH$14*((AJ732)-$BD$5)/$BD$6+$BH$15*((AK732)-$BD$7)/$BD$8+$BH$16</f>
        <v/>
      </c>
      <c r="AV732" s="51">
        <f>1/(1+EXP(-AU732))</f>
        <v/>
      </c>
      <c r="AW732" s="52">
        <f>$BI$14*((AJ732)-$BD$5)/$BD$6+$BI$15*((AK732)-$BD$7)/$BD$8+$BI$16</f>
        <v/>
      </c>
      <c r="AX732" s="51">
        <f>1/(1+EXP(-AW732))</f>
        <v/>
      </c>
      <c r="AY732" s="52">
        <f>$BJ$14*((AJ732)-$BD$5)/$BD$6+$BJ$15*((AK732)-$BD$7)/$BD$8+$BJ$16</f>
        <v/>
      </c>
      <c r="AZ732" s="51">
        <f>1/(1+EXP(-AY732))</f>
        <v/>
      </c>
      <c r="BA732" s="52">
        <f>$BK$14*((AJ732)-$BD$5)/$BD$6+$BK$15*((AK732)-$BD$7)/$BD$8+$BK$16</f>
        <v/>
      </c>
      <c r="BB732" s="51">
        <f>1/(1+EXP(-BA732))</f>
        <v/>
      </c>
    </row>
    <row r="733" ht="15" customHeight="1" s="35">
      <c r="A733" s="48">
        <f>'4_Seq_Features'!A731</f>
        <v/>
      </c>
      <c r="B733" s="55">
        <f>'4_Seq_Features'!F731</f>
        <v/>
      </c>
      <c r="C733" s="48">
        <f>'4_Seq_Features'!E731</f>
        <v/>
      </c>
      <c r="D733" s="52">
        <f>$U$12*((B733)-$U$5)/$U$6+$U$13</f>
        <v/>
      </c>
      <c r="E733" s="51">
        <f>1/(1+EXP(-D733))</f>
        <v/>
      </c>
      <c r="F733" s="52">
        <f>$V$12*((B733)-$U$5)/$U$6+$V$13</f>
        <v/>
      </c>
      <c r="G733" s="51">
        <f>1/(1+EXP(-F733))</f>
        <v/>
      </c>
      <c r="H733" s="52">
        <f>$W$12*((B733)-$U$5)/$U$6+$W$13</f>
        <v/>
      </c>
      <c r="I733" s="51">
        <f>1/(1+EXP(-H733))</f>
        <v/>
      </c>
      <c r="J733" s="52">
        <f>$X$12*((B733)-$U$5)/$U$6+$X$13</f>
        <v/>
      </c>
      <c r="K733" s="51">
        <f>1/(1+EXP(-J733))</f>
        <v/>
      </c>
      <c r="L733" s="52">
        <f>$Y$12*((B733)-$U$5)/$U$6+$Y$13</f>
        <v/>
      </c>
      <c r="M733" s="51">
        <f>1/(1+EXP(-L733))</f>
        <v/>
      </c>
      <c r="N733" s="52">
        <f>$Z$12*((B733)-$U$5)/$U$6+$Z$13</f>
        <v/>
      </c>
      <c r="O733" s="51">
        <f>1/(1+EXP(-N733))</f>
        <v/>
      </c>
      <c r="P733" s="52">
        <f>$AA$12*((B733)-$U$5)/$U$6+$AA$13</f>
        <v/>
      </c>
      <c r="Q733" s="51">
        <f>1/(1+EXP(-P733))</f>
        <v/>
      </c>
      <c r="R733" s="52">
        <f>$AB$12*((B733)-$U$5)/$U$6+$AB$13</f>
        <v/>
      </c>
      <c r="S733" s="51">
        <f>1/(1+EXP(-R733))</f>
        <v/>
      </c>
      <c r="AI733" s="48">
        <f>'4_Seq_Features'!A731</f>
        <v/>
      </c>
      <c r="AJ733" s="55">
        <f>'4_Seq_Features'!G731</f>
        <v/>
      </c>
      <c r="AK733" s="55">
        <f>'4_Seq_Features'!H731</f>
        <v/>
      </c>
      <c r="AL733" s="48">
        <f>'4_Seq_Features'!E731</f>
        <v/>
      </c>
      <c r="AM733" s="52">
        <f>$BD$14*((AJ733)-$BD$5)/$BD$6+$BD$15*((AK733)-$BD$7)/$BD$8+$BD$16</f>
        <v/>
      </c>
      <c r="AN733" s="51">
        <f>1/(1+EXP(-AM733))</f>
        <v/>
      </c>
      <c r="AO733" s="52">
        <f>$BE$14*((AJ733)-$BD$5)/$BD$6+$BE$15*((AK733)-$BD$7)/$BD$8+$BE$16</f>
        <v/>
      </c>
      <c r="AP733" s="51">
        <f>1/(1+EXP(-AO733))</f>
        <v/>
      </c>
      <c r="AQ733" s="52">
        <f>$BF$14*((AJ733)-$BD$5)/$BD$6+$BF$15*((AK733)-$BD$7)/$BD$8+$BF$16</f>
        <v/>
      </c>
      <c r="AR733" s="51">
        <f>1/(1+EXP(-AQ733))</f>
        <v/>
      </c>
      <c r="AS733" s="52">
        <f>$BG$14*((AJ733)-$BD$5)/$BD$6+$BG$15*((AK733)-$BD$7)/$BD$8+$BG$16</f>
        <v/>
      </c>
      <c r="AT733" s="51">
        <f>1/(1+EXP(-AS733))</f>
        <v/>
      </c>
      <c r="AU733" s="52">
        <f>$BH$14*((AJ733)-$BD$5)/$BD$6+$BH$15*((AK733)-$BD$7)/$BD$8+$BH$16</f>
        <v/>
      </c>
      <c r="AV733" s="51">
        <f>1/(1+EXP(-AU733))</f>
        <v/>
      </c>
      <c r="AW733" s="52">
        <f>$BI$14*((AJ733)-$BD$5)/$BD$6+$BI$15*((AK733)-$BD$7)/$BD$8+$BI$16</f>
        <v/>
      </c>
      <c r="AX733" s="51">
        <f>1/(1+EXP(-AW733))</f>
        <v/>
      </c>
      <c r="AY733" s="52">
        <f>$BJ$14*((AJ733)-$BD$5)/$BD$6+$BJ$15*((AK733)-$BD$7)/$BD$8+$BJ$16</f>
        <v/>
      </c>
      <c r="AZ733" s="51">
        <f>1/(1+EXP(-AY733))</f>
        <v/>
      </c>
      <c r="BA733" s="52">
        <f>$BK$14*((AJ733)-$BD$5)/$BD$6+$BK$15*((AK733)-$BD$7)/$BD$8+$BK$16</f>
        <v/>
      </c>
      <c r="BB733" s="51">
        <f>1/(1+EXP(-BA733))</f>
        <v/>
      </c>
    </row>
    <row r="734" ht="15" customHeight="1" s="35">
      <c r="A734" s="48">
        <f>'4_Seq_Features'!A732</f>
        <v/>
      </c>
      <c r="B734" s="55">
        <f>'4_Seq_Features'!F732</f>
        <v/>
      </c>
      <c r="C734" s="48">
        <f>'4_Seq_Features'!E732</f>
        <v/>
      </c>
      <c r="D734" s="52">
        <f>$U$12*((B734)-$U$5)/$U$6+$U$13</f>
        <v/>
      </c>
      <c r="E734" s="51">
        <f>1/(1+EXP(-D734))</f>
        <v/>
      </c>
      <c r="F734" s="52">
        <f>$V$12*((B734)-$U$5)/$U$6+$V$13</f>
        <v/>
      </c>
      <c r="G734" s="51">
        <f>1/(1+EXP(-F734))</f>
        <v/>
      </c>
      <c r="H734" s="52">
        <f>$W$12*((B734)-$U$5)/$U$6+$W$13</f>
        <v/>
      </c>
      <c r="I734" s="51">
        <f>1/(1+EXP(-H734))</f>
        <v/>
      </c>
      <c r="J734" s="52">
        <f>$X$12*((B734)-$U$5)/$U$6+$X$13</f>
        <v/>
      </c>
      <c r="K734" s="51">
        <f>1/(1+EXP(-J734))</f>
        <v/>
      </c>
      <c r="L734" s="52">
        <f>$Y$12*((B734)-$U$5)/$U$6+$Y$13</f>
        <v/>
      </c>
      <c r="M734" s="51">
        <f>1/(1+EXP(-L734))</f>
        <v/>
      </c>
      <c r="N734" s="52">
        <f>$Z$12*((B734)-$U$5)/$U$6+$Z$13</f>
        <v/>
      </c>
      <c r="O734" s="51">
        <f>1/(1+EXP(-N734))</f>
        <v/>
      </c>
      <c r="P734" s="52">
        <f>$AA$12*((B734)-$U$5)/$U$6+$AA$13</f>
        <v/>
      </c>
      <c r="Q734" s="51">
        <f>1/(1+EXP(-P734))</f>
        <v/>
      </c>
      <c r="R734" s="52">
        <f>$AB$12*((B734)-$U$5)/$U$6+$AB$13</f>
        <v/>
      </c>
      <c r="S734" s="51">
        <f>1/(1+EXP(-R734))</f>
        <v/>
      </c>
      <c r="AI734" s="48">
        <f>'4_Seq_Features'!A732</f>
        <v/>
      </c>
      <c r="AJ734" s="55">
        <f>'4_Seq_Features'!G732</f>
        <v/>
      </c>
      <c r="AK734" s="55">
        <f>'4_Seq_Features'!H732</f>
        <v/>
      </c>
      <c r="AL734" s="48">
        <f>'4_Seq_Features'!E732</f>
        <v/>
      </c>
      <c r="AM734" s="52">
        <f>$BD$14*((AJ734)-$BD$5)/$BD$6+$BD$15*((AK734)-$BD$7)/$BD$8+$BD$16</f>
        <v/>
      </c>
      <c r="AN734" s="51">
        <f>1/(1+EXP(-AM734))</f>
        <v/>
      </c>
      <c r="AO734" s="52">
        <f>$BE$14*((AJ734)-$BD$5)/$BD$6+$BE$15*((AK734)-$BD$7)/$BD$8+$BE$16</f>
        <v/>
      </c>
      <c r="AP734" s="51">
        <f>1/(1+EXP(-AO734))</f>
        <v/>
      </c>
      <c r="AQ734" s="52">
        <f>$BF$14*((AJ734)-$BD$5)/$BD$6+$BF$15*((AK734)-$BD$7)/$BD$8+$BF$16</f>
        <v/>
      </c>
      <c r="AR734" s="51">
        <f>1/(1+EXP(-AQ734))</f>
        <v/>
      </c>
      <c r="AS734" s="52">
        <f>$BG$14*((AJ734)-$BD$5)/$BD$6+$BG$15*((AK734)-$BD$7)/$BD$8+$BG$16</f>
        <v/>
      </c>
      <c r="AT734" s="51">
        <f>1/(1+EXP(-AS734))</f>
        <v/>
      </c>
      <c r="AU734" s="52">
        <f>$BH$14*((AJ734)-$BD$5)/$BD$6+$BH$15*((AK734)-$BD$7)/$BD$8+$BH$16</f>
        <v/>
      </c>
      <c r="AV734" s="51">
        <f>1/(1+EXP(-AU734))</f>
        <v/>
      </c>
      <c r="AW734" s="52">
        <f>$BI$14*((AJ734)-$BD$5)/$BD$6+$BI$15*((AK734)-$BD$7)/$BD$8+$BI$16</f>
        <v/>
      </c>
      <c r="AX734" s="51">
        <f>1/(1+EXP(-AW734))</f>
        <v/>
      </c>
      <c r="AY734" s="52">
        <f>$BJ$14*((AJ734)-$BD$5)/$BD$6+$BJ$15*((AK734)-$BD$7)/$BD$8+$BJ$16</f>
        <v/>
      </c>
      <c r="AZ734" s="51">
        <f>1/(1+EXP(-AY734))</f>
        <v/>
      </c>
      <c r="BA734" s="52">
        <f>$BK$14*((AJ734)-$BD$5)/$BD$6+$BK$15*((AK734)-$BD$7)/$BD$8+$BK$16</f>
        <v/>
      </c>
      <c r="BB734" s="51">
        <f>1/(1+EXP(-BA734))</f>
        <v/>
      </c>
    </row>
    <row r="735" ht="15" customHeight="1" s="35">
      <c r="A735" s="48">
        <f>'4_Seq_Features'!A733</f>
        <v/>
      </c>
      <c r="B735" s="55">
        <f>'4_Seq_Features'!F733</f>
        <v/>
      </c>
      <c r="C735" s="48">
        <f>'4_Seq_Features'!E733</f>
        <v/>
      </c>
      <c r="D735" s="52">
        <f>$U$12*((B735)-$U$5)/$U$6+$U$13</f>
        <v/>
      </c>
      <c r="E735" s="51">
        <f>1/(1+EXP(-D735))</f>
        <v/>
      </c>
      <c r="F735" s="52">
        <f>$V$12*((B735)-$U$5)/$U$6+$V$13</f>
        <v/>
      </c>
      <c r="G735" s="51">
        <f>1/(1+EXP(-F735))</f>
        <v/>
      </c>
      <c r="H735" s="52">
        <f>$W$12*((B735)-$U$5)/$U$6+$W$13</f>
        <v/>
      </c>
      <c r="I735" s="51">
        <f>1/(1+EXP(-H735))</f>
        <v/>
      </c>
      <c r="J735" s="52">
        <f>$X$12*((B735)-$U$5)/$U$6+$X$13</f>
        <v/>
      </c>
      <c r="K735" s="51">
        <f>1/(1+EXP(-J735))</f>
        <v/>
      </c>
      <c r="L735" s="52">
        <f>$Y$12*((B735)-$U$5)/$U$6+$Y$13</f>
        <v/>
      </c>
      <c r="M735" s="51">
        <f>1/(1+EXP(-L735))</f>
        <v/>
      </c>
      <c r="N735" s="52">
        <f>$Z$12*((B735)-$U$5)/$U$6+$Z$13</f>
        <v/>
      </c>
      <c r="O735" s="51">
        <f>1/(1+EXP(-N735))</f>
        <v/>
      </c>
      <c r="P735" s="52">
        <f>$AA$12*((B735)-$U$5)/$U$6+$AA$13</f>
        <v/>
      </c>
      <c r="Q735" s="51">
        <f>1/(1+EXP(-P735))</f>
        <v/>
      </c>
      <c r="R735" s="52">
        <f>$AB$12*((B735)-$U$5)/$U$6+$AB$13</f>
        <v/>
      </c>
      <c r="S735" s="51">
        <f>1/(1+EXP(-R735))</f>
        <v/>
      </c>
      <c r="AI735" s="48">
        <f>'4_Seq_Features'!A733</f>
        <v/>
      </c>
      <c r="AJ735" s="55">
        <f>'4_Seq_Features'!G733</f>
        <v/>
      </c>
      <c r="AK735" s="55">
        <f>'4_Seq_Features'!H733</f>
        <v/>
      </c>
      <c r="AL735" s="48">
        <f>'4_Seq_Features'!E733</f>
        <v/>
      </c>
      <c r="AM735" s="52">
        <f>$BD$14*((AJ735)-$BD$5)/$BD$6+$BD$15*((AK735)-$BD$7)/$BD$8+$BD$16</f>
        <v/>
      </c>
      <c r="AN735" s="51">
        <f>1/(1+EXP(-AM735))</f>
        <v/>
      </c>
      <c r="AO735" s="52">
        <f>$BE$14*((AJ735)-$BD$5)/$BD$6+$BE$15*((AK735)-$BD$7)/$BD$8+$BE$16</f>
        <v/>
      </c>
      <c r="AP735" s="51">
        <f>1/(1+EXP(-AO735))</f>
        <v/>
      </c>
      <c r="AQ735" s="52">
        <f>$BF$14*((AJ735)-$BD$5)/$BD$6+$BF$15*((AK735)-$BD$7)/$BD$8+$BF$16</f>
        <v/>
      </c>
      <c r="AR735" s="51">
        <f>1/(1+EXP(-AQ735))</f>
        <v/>
      </c>
      <c r="AS735" s="52">
        <f>$BG$14*((AJ735)-$BD$5)/$BD$6+$BG$15*((AK735)-$BD$7)/$BD$8+$BG$16</f>
        <v/>
      </c>
      <c r="AT735" s="51">
        <f>1/(1+EXP(-AS735))</f>
        <v/>
      </c>
      <c r="AU735" s="52">
        <f>$BH$14*((AJ735)-$BD$5)/$BD$6+$BH$15*((AK735)-$BD$7)/$BD$8+$BH$16</f>
        <v/>
      </c>
      <c r="AV735" s="51">
        <f>1/(1+EXP(-AU735))</f>
        <v/>
      </c>
      <c r="AW735" s="52">
        <f>$BI$14*((AJ735)-$BD$5)/$BD$6+$BI$15*((AK735)-$BD$7)/$BD$8+$BI$16</f>
        <v/>
      </c>
      <c r="AX735" s="51">
        <f>1/(1+EXP(-AW735))</f>
        <v/>
      </c>
      <c r="AY735" s="52">
        <f>$BJ$14*((AJ735)-$BD$5)/$BD$6+$BJ$15*((AK735)-$BD$7)/$BD$8+$BJ$16</f>
        <v/>
      </c>
      <c r="AZ735" s="51">
        <f>1/(1+EXP(-AY735))</f>
        <v/>
      </c>
      <c r="BA735" s="52">
        <f>$BK$14*((AJ735)-$BD$5)/$BD$6+$BK$15*((AK735)-$BD$7)/$BD$8+$BK$16</f>
        <v/>
      </c>
      <c r="BB735" s="51">
        <f>1/(1+EXP(-BA735))</f>
        <v/>
      </c>
    </row>
    <row r="736" ht="15" customHeight="1" s="35">
      <c r="A736" s="48">
        <f>'4_Seq_Features'!A734</f>
        <v/>
      </c>
      <c r="B736" s="55">
        <f>'4_Seq_Features'!F734</f>
        <v/>
      </c>
      <c r="C736" s="48">
        <f>'4_Seq_Features'!E734</f>
        <v/>
      </c>
      <c r="D736" s="52">
        <f>$U$12*((B736)-$U$5)/$U$6+$U$13</f>
        <v/>
      </c>
      <c r="E736" s="51">
        <f>1/(1+EXP(-D736))</f>
        <v/>
      </c>
      <c r="F736" s="52">
        <f>$V$12*((B736)-$U$5)/$U$6+$V$13</f>
        <v/>
      </c>
      <c r="G736" s="51">
        <f>1/(1+EXP(-F736))</f>
        <v/>
      </c>
      <c r="H736" s="52">
        <f>$W$12*((B736)-$U$5)/$U$6+$W$13</f>
        <v/>
      </c>
      <c r="I736" s="51">
        <f>1/(1+EXP(-H736))</f>
        <v/>
      </c>
      <c r="J736" s="52">
        <f>$X$12*((B736)-$U$5)/$U$6+$X$13</f>
        <v/>
      </c>
      <c r="K736" s="51">
        <f>1/(1+EXP(-J736))</f>
        <v/>
      </c>
      <c r="L736" s="52">
        <f>$Y$12*((B736)-$U$5)/$U$6+$Y$13</f>
        <v/>
      </c>
      <c r="M736" s="51">
        <f>1/(1+EXP(-L736))</f>
        <v/>
      </c>
      <c r="N736" s="52">
        <f>$Z$12*((B736)-$U$5)/$U$6+$Z$13</f>
        <v/>
      </c>
      <c r="O736" s="51">
        <f>1/(1+EXP(-N736))</f>
        <v/>
      </c>
      <c r="P736" s="52">
        <f>$AA$12*((B736)-$U$5)/$U$6+$AA$13</f>
        <v/>
      </c>
      <c r="Q736" s="51">
        <f>1/(1+EXP(-P736))</f>
        <v/>
      </c>
      <c r="R736" s="52">
        <f>$AB$12*((B736)-$U$5)/$U$6+$AB$13</f>
        <v/>
      </c>
      <c r="S736" s="51">
        <f>1/(1+EXP(-R736))</f>
        <v/>
      </c>
      <c r="AI736" s="48">
        <f>'4_Seq_Features'!A734</f>
        <v/>
      </c>
      <c r="AJ736" s="55">
        <f>'4_Seq_Features'!G734</f>
        <v/>
      </c>
      <c r="AK736" s="55">
        <f>'4_Seq_Features'!H734</f>
        <v/>
      </c>
      <c r="AL736" s="48">
        <f>'4_Seq_Features'!E734</f>
        <v/>
      </c>
      <c r="AM736" s="52">
        <f>$BD$14*((AJ736)-$BD$5)/$BD$6+$BD$15*((AK736)-$BD$7)/$BD$8+$BD$16</f>
        <v/>
      </c>
      <c r="AN736" s="51">
        <f>1/(1+EXP(-AM736))</f>
        <v/>
      </c>
      <c r="AO736" s="52">
        <f>$BE$14*((AJ736)-$BD$5)/$BD$6+$BE$15*((AK736)-$BD$7)/$BD$8+$BE$16</f>
        <v/>
      </c>
      <c r="AP736" s="51">
        <f>1/(1+EXP(-AO736))</f>
        <v/>
      </c>
      <c r="AQ736" s="52">
        <f>$BF$14*((AJ736)-$BD$5)/$BD$6+$BF$15*((AK736)-$BD$7)/$BD$8+$BF$16</f>
        <v/>
      </c>
      <c r="AR736" s="51">
        <f>1/(1+EXP(-AQ736))</f>
        <v/>
      </c>
      <c r="AS736" s="52">
        <f>$BG$14*((AJ736)-$BD$5)/$BD$6+$BG$15*((AK736)-$BD$7)/$BD$8+$BG$16</f>
        <v/>
      </c>
      <c r="AT736" s="51">
        <f>1/(1+EXP(-AS736))</f>
        <v/>
      </c>
      <c r="AU736" s="52">
        <f>$BH$14*((AJ736)-$BD$5)/$BD$6+$BH$15*((AK736)-$BD$7)/$BD$8+$BH$16</f>
        <v/>
      </c>
      <c r="AV736" s="51">
        <f>1/(1+EXP(-AU736))</f>
        <v/>
      </c>
      <c r="AW736" s="52">
        <f>$BI$14*((AJ736)-$BD$5)/$BD$6+$BI$15*((AK736)-$BD$7)/$BD$8+$BI$16</f>
        <v/>
      </c>
      <c r="AX736" s="51">
        <f>1/(1+EXP(-AW736))</f>
        <v/>
      </c>
      <c r="AY736" s="52">
        <f>$BJ$14*((AJ736)-$BD$5)/$BD$6+$BJ$15*((AK736)-$BD$7)/$BD$8+$BJ$16</f>
        <v/>
      </c>
      <c r="AZ736" s="51">
        <f>1/(1+EXP(-AY736))</f>
        <v/>
      </c>
      <c r="BA736" s="52">
        <f>$BK$14*((AJ736)-$BD$5)/$BD$6+$BK$15*((AK736)-$BD$7)/$BD$8+$BK$16</f>
        <v/>
      </c>
      <c r="BB736" s="51">
        <f>1/(1+EXP(-BA736))</f>
        <v/>
      </c>
    </row>
    <row r="737" ht="15" customHeight="1" s="35">
      <c r="A737" s="48">
        <f>'4_Seq_Features'!A735</f>
        <v/>
      </c>
      <c r="B737" s="55">
        <f>'4_Seq_Features'!F735</f>
        <v/>
      </c>
      <c r="C737" s="48">
        <f>'4_Seq_Features'!E735</f>
        <v/>
      </c>
      <c r="D737" s="52">
        <f>$U$12*((B737)-$U$5)/$U$6+$U$13</f>
        <v/>
      </c>
      <c r="E737" s="51">
        <f>1/(1+EXP(-D737))</f>
        <v/>
      </c>
      <c r="F737" s="52">
        <f>$V$12*((B737)-$U$5)/$U$6+$V$13</f>
        <v/>
      </c>
      <c r="G737" s="51">
        <f>1/(1+EXP(-F737))</f>
        <v/>
      </c>
      <c r="H737" s="52">
        <f>$W$12*((B737)-$U$5)/$U$6+$W$13</f>
        <v/>
      </c>
      <c r="I737" s="51">
        <f>1/(1+EXP(-H737))</f>
        <v/>
      </c>
      <c r="J737" s="52">
        <f>$X$12*((B737)-$U$5)/$U$6+$X$13</f>
        <v/>
      </c>
      <c r="K737" s="51">
        <f>1/(1+EXP(-J737))</f>
        <v/>
      </c>
      <c r="L737" s="52">
        <f>$Y$12*((B737)-$U$5)/$U$6+$Y$13</f>
        <v/>
      </c>
      <c r="M737" s="51">
        <f>1/(1+EXP(-L737))</f>
        <v/>
      </c>
      <c r="N737" s="52">
        <f>$Z$12*((B737)-$U$5)/$U$6+$Z$13</f>
        <v/>
      </c>
      <c r="O737" s="51">
        <f>1/(1+EXP(-N737))</f>
        <v/>
      </c>
      <c r="P737" s="52">
        <f>$AA$12*((B737)-$U$5)/$U$6+$AA$13</f>
        <v/>
      </c>
      <c r="Q737" s="51">
        <f>1/(1+EXP(-P737))</f>
        <v/>
      </c>
      <c r="R737" s="52">
        <f>$AB$12*((B737)-$U$5)/$U$6+$AB$13</f>
        <v/>
      </c>
      <c r="S737" s="51">
        <f>1/(1+EXP(-R737))</f>
        <v/>
      </c>
      <c r="AI737" s="48">
        <f>'4_Seq_Features'!A735</f>
        <v/>
      </c>
      <c r="AJ737" s="55">
        <f>'4_Seq_Features'!G735</f>
        <v/>
      </c>
      <c r="AK737" s="55">
        <f>'4_Seq_Features'!H735</f>
        <v/>
      </c>
      <c r="AL737" s="48">
        <f>'4_Seq_Features'!E735</f>
        <v/>
      </c>
      <c r="AM737" s="52">
        <f>$BD$14*((AJ737)-$BD$5)/$BD$6+$BD$15*((AK737)-$BD$7)/$BD$8+$BD$16</f>
        <v/>
      </c>
      <c r="AN737" s="51">
        <f>1/(1+EXP(-AM737))</f>
        <v/>
      </c>
      <c r="AO737" s="52">
        <f>$BE$14*((AJ737)-$BD$5)/$BD$6+$BE$15*((AK737)-$BD$7)/$BD$8+$BE$16</f>
        <v/>
      </c>
      <c r="AP737" s="51">
        <f>1/(1+EXP(-AO737))</f>
        <v/>
      </c>
      <c r="AQ737" s="52">
        <f>$BF$14*((AJ737)-$BD$5)/$BD$6+$BF$15*((AK737)-$BD$7)/$BD$8+$BF$16</f>
        <v/>
      </c>
      <c r="AR737" s="51">
        <f>1/(1+EXP(-AQ737))</f>
        <v/>
      </c>
      <c r="AS737" s="52">
        <f>$BG$14*((AJ737)-$BD$5)/$BD$6+$BG$15*((AK737)-$BD$7)/$BD$8+$BG$16</f>
        <v/>
      </c>
      <c r="AT737" s="51">
        <f>1/(1+EXP(-AS737))</f>
        <v/>
      </c>
      <c r="AU737" s="52">
        <f>$BH$14*((AJ737)-$BD$5)/$BD$6+$BH$15*((AK737)-$BD$7)/$BD$8+$BH$16</f>
        <v/>
      </c>
      <c r="AV737" s="51">
        <f>1/(1+EXP(-AU737))</f>
        <v/>
      </c>
      <c r="AW737" s="52">
        <f>$BI$14*((AJ737)-$BD$5)/$BD$6+$BI$15*((AK737)-$BD$7)/$BD$8+$BI$16</f>
        <v/>
      </c>
      <c r="AX737" s="51">
        <f>1/(1+EXP(-AW737))</f>
        <v/>
      </c>
      <c r="AY737" s="52">
        <f>$BJ$14*((AJ737)-$BD$5)/$BD$6+$BJ$15*((AK737)-$BD$7)/$BD$8+$BJ$16</f>
        <v/>
      </c>
      <c r="AZ737" s="51">
        <f>1/(1+EXP(-AY737))</f>
        <v/>
      </c>
      <c r="BA737" s="52">
        <f>$BK$14*((AJ737)-$BD$5)/$BD$6+$BK$15*((AK737)-$BD$7)/$BD$8+$BK$16</f>
        <v/>
      </c>
      <c r="BB737" s="51">
        <f>1/(1+EXP(-BA737))</f>
        <v/>
      </c>
    </row>
    <row r="738" ht="15" customHeight="1" s="35">
      <c r="A738" s="48">
        <f>'4_Seq_Features'!A736</f>
        <v/>
      </c>
      <c r="B738" s="55">
        <f>'4_Seq_Features'!F736</f>
        <v/>
      </c>
      <c r="C738" s="48">
        <f>'4_Seq_Features'!E736</f>
        <v/>
      </c>
      <c r="D738" s="52">
        <f>$U$12*((B738)-$U$5)/$U$6+$U$13</f>
        <v/>
      </c>
      <c r="E738" s="51">
        <f>1/(1+EXP(-D738))</f>
        <v/>
      </c>
      <c r="F738" s="52">
        <f>$V$12*((B738)-$U$5)/$U$6+$V$13</f>
        <v/>
      </c>
      <c r="G738" s="51">
        <f>1/(1+EXP(-F738))</f>
        <v/>
      </c>
      <c r="H738" s="52">
        <f>$W$12*((B738)-$U$5)/$U$6+$W$13</f>
        <v/>
      </c>
      <c r="I738" s="51">
        <f>1/(1+EXP(-H738))</f>
        <v/>
      </c>
      <c r="J738" s="52">
        <f>$X$12*((B738)-$U$5)/$U$6+$X$13</f>
        <v/>
      </c>
      <c r="K738" s="51">
        <f>1/(1+EXP(-J738))</f>
        <v/>
      </c>
      <c r="L738" s="52">
        <f>$Y$12*((B738)-$U$5)/$U$6+$Y$13</f>
        <v/>
      </c>
      <c r="M738" s="51">
        <f>1/(1+EXP(-L738))</f>
        <v/>
      </c>
      <c r="N738" s="52">
        <f>$Z$12*((B738)-$U$5)/$U$6+$Z$13</f>
        <v/>
      </c>
      <c r="O738" s="51">
        <f>1/(1+EXP(-N738))</f>
        <v/>
      </c>
      <c r="P738" s="52">
        <f>$AA$12*((B738)-$U$5)/$U$6+$AA$13</f>
        <v/>
      </c>
      <c r="Q738" s="51">
        <f>1/(1+EXP(-P738))</f>
        <v/>
      </c>
      <c r="R738" s="52">
        <f>$AB$12*((B738)-$U$5)/$U$6+$AB$13</f>
        <v/>
      </c>
      <c r="S738" s="51">
        <f>1/(1+EXP(-R738))</f>
        <v/>
      </c>
      <c r="AI738" s="48">
        <f>'4_Seq_Features'!A736</f>
        <v/>
      </c>
      <c r="AJ738" s="55">
        <f>'4_Seq_Features'!G736</f>
        <v/>
      </c>
      <c r="AK738" s="55">
        <f>'4_Seq_Features'!H736</f>
        <v/>
      </c>
      <c r="AL738" s="48">
        <f>'4_Seq_Features'!E736</f>
        <v/>
      </c>
      <c r="AM738" s="52">
        <f>$BD$14*((AJ738)-$BD$5)/$BD$6+$BD$15*((AK738)-$BD$7)/$BD$8+$BD$16</f>
        <v/>
      </c>
      <c r="AN738" s="51">
        <f>1/(1+EXP(-AM738))</f>
        <v/>
      </c>
      <c r="AO738" s="52">
        <f>$BE$14*((AJ738)-$BD$5)/$BD$6+$BE$15*((AK738)-$BD$7)/$BD$8+$BE$16</f>
        <v/>
      </c>
      <c r="AP738" s="51">
        <f>1/(1+EXP(-AO738))</f>
        <v/>
      </c>
      <c r="AQ738" s="52">
        <f>$BF$14*((AJ738)-$BD$5)/$BD$6+$BF$15*((AK738)-$BD$7)/$BD$8+$BF$16</f>
        <v/>
      </c>
      <c r="AR738" s="51">
        <f>1/(1+EXP(-AQ738))</f>
        <v/>
      </c>
      <c r="AS738" s="52">
        <f>$BG$14*((AJ738)-$BD$5)/$BD$6+$BG$15*((AK738)-$BD$7)/$BD$8+$BG$16</f>
        <v/>
      </c>
      <c r="AT738" s="51">
        <f>1/(1+EXP(-AS738))</f>
        <v/>
      </c>
      <c r="AU738" s="52">
        <f>$BH$14*((AJ738)-$BD$5)/$BD$6+$BH$15*((AK738)-$BD$7)/$BD$8+$BH$16</f>
        <v/>
      </c>
      <c r="AV738" s="51">
        <f>1/(1+EXP(-AU738))</f>
        <v/>
      </c>
      <c r="AW738" s="52">
        <f>$BI$14*((AJ738)-$BD$5)/$BD$6+$BI$15*((AK738)-$BD$7)/$BD$8+$BI$16</f>
        <v/>
      </c>
      <c r="AX738" s="51">
        <f>1/(1+EXP(-AW738))</f>
        <v/>
      </c>
      <c r="AY738" s="52">
        <f>$BJ$14*((AJ738)-$BD$5)/$BD$6+$BJ$15*((AK738)-$BD$7)/$BD$8+$BJ$16</f>
        <v/>
      </c>
      <c r="AZ738" s="51">
        <f>1/(1+EXP(-AY738))</f>
        <v/>
      </c>
      <c r="BA738" s="52">
        <f>$BK$14*((AJ738)-$BD$5)/$BD$6+$BK$15*((AK738)-$BD$7)/$BD$8+$BK$16</f>
        <v/>
      </c>
      <c r="BB738" s="51">
        <f>1/(1+EXP(-BA738))</f>
        <v/>
      </c>
    </row>
    <row r="739" ht="15" customHeight="1" s="35">
      <c r="A739" s="48">
        <f>'4_Seq_Features'!A737</f>
        <v/>
      </c>
      <c r="B739" s="55">
        <f>'4_Seq_Features'!F737</f>
        <v/>
      </c>
      <c r="C739" s="48">
        <f>'4_Seq_Features'!E737</f>
        <v/>
      </c>
      <c r="D739" s="52">
        <f>$U$12*((B739)-$U$5)/$U$6+$U$13</f>
        <v/>
      </c>
      <c r="E739" s="51">
        <f>1/(1+EXP(-D739))</f>
        <v/>
      </c>
      <c r="F739" s="52">
        <f>$V$12*((B739)-$U$5)/$U$6+$V$13</f>
        <v/>
      </c>
      <c r="G739" s="51">
        <f>1/(1+EXP(-F739))</f>
        <v/>
      </c>
      <c r="H739" s="52">
        <f>$W$12*((B739)-$U$5)/$U$6+$W$13</f>
        <v/>
      </c>
      <c r="I739" s="51">
        <f>1/(1+EXP(-H739))</f>
        <v/>
      </c>
      <c r="J739" s="52">
        <f>$X$12*((B739)-$U$5)/$U$6+$X$13</f>
        <v/>
      </c>
      <c r="K739" s="51">
        <f>1/(1+EXP(-J739))</f>
        <v/>
      </c>
      <c r="L739" s="52">
        <f>$Y$12*((B739)-$U$5)/$U$6+$Y$13</f>
        <v/>
      </c>
      <c r="M739" s="51">
        <f>1/(1+EXP(-L739))</f>
        <v/>
      </c>
      <c r="N739" s="52">
        <f>$Z$12*((B739)-$U$5)/$U$6+$Z$13</f>
        <v/>
      </c>
      <c r="O739" s="51">
        <f>1/(1+EXP(-N739))</f>
        <v/>
      </c>
      <c r="P739" s="52">
        <f>$AA$12*((B739)-$U$5)/$U$6+$AA$13</f>
        <v/>
      </c>
      <c r="Q739" s="51">
        <f>1/(1+EXP(-P739))</f>
        <v/>
      </c>
      <c r="R739" s="52">
        <f>$AB$12*((B739)-$U$5)/$U$6+$AB$13</f>
        <v/>
      </c>
      <c r="S739" s="51">
        <f>1/(1+EXP(-R739))</f>
        <v/>
      </c>
      <c r="AI739" s="48">
        <f>'4_Seq_Features'!A737</f>
        <v/>
      </c>
      <c r="AJ739" s="55">
        <f>'4_Seq_Features'!G737</f>
        <v/>
      </c>
      <c r="AK739" s="55">
        <f>'4_Seq_Features'!H737</f>
        <v/>
      </c>
      <c r="AL739" s="48">
        <f>'4_Seq_Features'!E737</f>
        <v/>
      </c>
      <c r="AM739" s="52">
        <f>$BD$14*((AJ739)-$BD$5)/$BD$6+$BD$15*((AK739)-$BD$7)/$BD$8+$BD$16</f>
        <v/>
      </c>
      <c r="AN739" s="51">
        <f>1/(1+EXP(-AM739))</f>
        <v/>
      </c>
      <c r="AO739" s="52">
        <f>$BE$14*((AJ739)-$BD$5)/$BD$6+$BE$15*((AK739)-$BD$7)/$BD$8+$BE$16</f>
        <v/>
      </c>
      <c r="AP739" s="51">
        <f>1/(1+EXP(-AO739))</f>
        <v/>
      </c>
      <c r="AQ739" s="52">
        <f>$BF$14*((AJ739)-$BD$5)/$BD$6+$BF$15*((AK739)-$BD$7)/$BD$8+$BF$16</f>
        <v/>
      </c>
      <c r="AR739" s="51">
        <f>1/(1+EXP(-AQ739))</f>
        <v/>
      </c>
      <c r="AS739" s="52">
        <f>$BG$14*((AJ739)-$BD$5)/$BD$6+$BG$15*((AK739)-$BD$7)/$BD$8+$BG$16</f>
        <v/>
      </c>
      <c r="AT739" s="51">
        <f>1/(1+EXP(-AS739))</f>
        <v/>
      </c>
      <c r="AU739" s="52">
        <f>$BH$14*((AJ739)-$BD$5)/$BD$6+$BH$15*((AK739)-$BD$7)/$BD$8+$BH$16</f>
        <v/>
      </c>
      <c r="AV739" s="51">
        <f>1/(1+EXP(-AU739))</f>
        <v/>
      </c>
      <c r="AW739" s="52">
        <f>$BI$14*((AJ739)-$BD$5)/$BD$6+$BI$15*((AK739)-$BD$7)/$BD$8+$BI$16</f>
        <v/>
      </c>
      <c r="AX739" s="51">
        <f>1/(1+EXP(-AW739))</f>
        <v/>
      </c>
      <c r="AY739" s="52">
        <f>$BJ$14*((AJ739)-$BD$5)/$BD$6+$BJ$15*((AK739)-$BD$7)/$BD$8+$BJ$16</f>
        <v/>
      </c>
      <c r="AZ739" s="51">
        <f>1/(1+EXP(-AY739))</f>
        <v/>
      </c>
      <c r="BA739" s="52">
        <f>$BK$14*((AJ739)-$BD$5)/$BD$6+$BK$15*((AK739)-$BD$7)/$BD$8+$BK$16</f>
        <v/>
      </c>
      <c r="BB739" s="51">
        <f>1/(1+EXP(-BA739))</f>
        <v/>
      </c>
    </row>
    <row r="740" ht="15" customHeight="1" s="35">
      <c r="A740" s="48">
        <f>'4_Seq_Features'!A738</f>
        <v/>
      </c>
      <c r="B740" s="55">
        <f>'4_Seq_Features'!F738</f>
        <v/>
      </c>
      <c r="C740" s="48">
        <f>'4_Seq_Features'!E738</f>
        <v/>
      </c>
      <c r="D740" s="52">
        <f>$U$12*((B740)-$U$5)/$U$6+$U$13</f>
        <v/>
      </c>
      <c r="E740" s="51">
        <f>1/(1+EXP(-D740))</f>
        <v/>
      </c>
      <c r="F740" s="52">
        <f>$V$12*((B740)-$U$5)/$U$6+$V$13</f>
        <v/>
      </c>
      <c r="G740" s="51">
        <f>1/(1+EXP(-F740))</f>
        <v/>
      </c>
      <c r="H740" s="52">
        <f>$W$12*((B740)-$U$5)/$U$6+$W$13</f>
        <v/>
      </c>
      <c r="I740" s="51">
        <f>1/(1+EXP(-H740))</f>
        <v/>
      </c>
      <c r="J740" s="52">
        <f>$X$12*((B740)-$U$5)/$U$6+$X$13</f>
        <v/>
      </c>
      <c r="K740" s="51">
        <f>1/(1+EXP(-J740))</f>
        <v/>
      </c>
      <c r="L740" s="52">
        <f>$Y$12*((B740)-$U$5)/$U$6+$Y$13</f>
        <v/>
      </c>
      <c r="M740" s="51">
        <f>1/(1+EXP(-L740))</f>
        <v/>
      </c>
      <c r="N740" s="52">
        <f>$Z$12*((B740)-$U$5)/$U$6+$Z$13</f>
        <v/>
      </c>
      <c r="O740" s="51">
        <f>1/(1+EXP(-N740))</f>
        <v/>
      </c>
      <c r="P740" s="52">
        <f>$AA$12*((B740)-$U$5)/$U$6+$AA$13</f>
        <v/>
      </c>
      <c r="Q740" s="51">
        <f>1/(1+EXP(-P740))</f>
        <v/>
      </c>
      <c r="R740" s="52">
        <f>$AB$12*((B740)-$U$5)/$U$6+$AB$13</f>
        <v/>
      </c>
      <c r="S740" s="51">
        <f>1/(1+EXP(-R740))</f>
        <v/>
      </c>
      <c r="AI740" s="48">
        <f>'4_Seq_Features'!A738</f>
        <v/>
      </c>
      <c r="AJ740" s="55">
        <f>'4_Seq_Features'!G738</f>
        <v/>
      </c>
      <c r="AK740" s="55">
        <f>'4_Seq_Features'!H738</f>
        <v/>
      </c>
      <c r="AL740" s="48">
        <f>'4_Seq_Features'!E738</f>
        <v/>
      </c>
      <c r="AM740" s="52">
        <f>$BD$14*((AJ740)-$BD$5)/$BD$6+$BD$15*((AK740)-$BD$7)/$BD$8+$BD$16</f>
        <v/>
      </c>
      <c r="AN740" s="51">
        <f>1/(1+EXP(-AM740))</f>
        <v/>
      </c>
      <c r="AO740" s="52">
        <f>$BE$14*((AJ740)-$BD$5)/$BD$6+$BE$15*((AK740)-$BD$7)/$BD$8+$BE$16</f>
        <v/>
      </c>
      <c r="AP740" s="51">
        <f>1/(1+EXP(-AO740))</f>
        <v/>
      </c>
      <c r="AQ740" s="52">
        <f>$BF$14*((AJ740)-$BD$5)/$BD$6+$BF$15*((AK740)-$BD$7)/$BD$8+$BF$16</f>
        <v/>
      </c>
      <c r="AR740" s="51">
        <f>1/(1+EXP(-AQ740))</f>
        <v/>
      </c>
      <c r="AS740" s="52">
        <f>$BG$14*((AJ740)-$BD$5)/$BD$6+$BG$15*((AK740)-$BD$7)/$BD$8+$BG$16</f>
        <v/>
      </c>
      <c r="AT740" s="51">
        <f>1/(1+EXP(-AS740))</f>
        <v/>
      </c>
      <c r="AU740" s="52">
        <f>$BH$14*((AJ740)-$BD$5)/$BD$6+$BH$15*((AK740)-$BD$7)/$BD$8+$BH$16</f>
        <v/>
      </c>
      <c r="AV740" s="51">
        <f>1/(1+EXP(-AU740))</f>
        <v/>
      </c>
      <c r="AW740" s="52">
        <f>$BI$14*((AJ740)-$BD$5)/$BD$6+$BI$15*((AK740)-$BD$7)/$BD$8+$BI$16</f>
        <v/>
      </c>
      <c r="AX740" s="51">
        <f>1/(1+EXP(-AW740))</f>
        <v/>
      </c>
      <c r="AY740" s="52">
        <f>$BJ$14*((AJ740)-$BD$5)/$BD$6+$BJ$15*((AK740)-$BD$7)/$BD$8+$BJ$16</f>
        <v/>
      </c>
      <c r="AZ740" s="51">
        <f>1/(1+EXP(-AY740))</f>
        <v/>
      </c>
      <c r="BA740" s="52">
        <f>$BK$14*((AJ740)-$BD$5)/$BD$6+$BK$15*((AK740)-$BD$7)/$BD$8+$BK$16</f>
        <v/>
      </c>
      <c r="BB740" s="51">
        <f>1/(1+EXP(-BA740))</f>
        <v/>
      </c>
    </row>
    <row r="741" ht="15" customHeight="1" s="35">
      <c r="A741" s="48">
        <f>'4_Seq_Features'!A739</f>
        <v/>
      </c>
      <c r="B741" s="55">
        <f>'4_Seq_Features'!F739</f>
        <v/>
      </c>
      <c r="C741" s="48">
        <f>'4_Seq_Features'!E739</f>
        <v/>
      </c>
      <c r="D741" s="52">
        <f>$U$12*((B741)-$U$5)/$U$6+$U$13</f>
        <v/>
      </c>
      <c r="E741" s="51">
        <f>1/(1+EXP(-D741))</f>
        <v/>
      </c>
      <c r="F741" s="52">
        <f>$V$12*((B741)-$U$5)/$U$6+$V$13</f>
        <v/>
      </c>
      <c r="G741" s="51">
        <f>1/(1+EXP(-F741))</f>
        <v/>
      </c>
      <c r="H741" s="52">
        <f>$W$12*((B741)-$U$5)/$U$6+$W$13</f>
        <v/>
      </c>
      <c r="I741" s="51">
        <f>1/(1+EXP(-H741))</f>
        <v/>
      </c>
      <c r="J741" s="52">
        <f>$X$12*((B741)-$U$5)/$U$6+$X$13</f>
        <v/>
      </c>
      <c r="K741" s="51">
        <f>1/(1+EXP(-J741))</f>
        <v/>
      </c>
      <c r="L741" s="52">
        <f>$Y$12*((B741)-$U$5)/$U$6+$Y$13</f>
        <v/>
      </c>
      <c r="M741" s="51">
        <f>1/(1+EXP(-L741))</f>
        <v/>
      </c>
      <c r="N741" s="52">
        <f>$Z$12*((B741)-$U$5)/$U$6+$Z$13</f>
        <v/>
      </c>
      <c r="O741" s="51">
        <f>1/(1+EXP(-N741))</f>
        <v/>
      </c>
      <c r="P741" s="52">
        <f>$AA$12*((B741)-$U$5)/$U$6+$AA$13</f>
        <v/>
      </c>
      <c r="Q741" s="51">
        <f>1/(1+EXP(-P741))</f>
        <v/>
      </c>
      <c r="R741" s="52">
        <f>$AB$12*((B741)-$U$5)/$U$6+$AB$13</f>
        <v/>
      </c>
      <c r="S741" s="51">
        <f>1/(1+EXP(-R741))</f>
        <v/>
      </c>
      <c r="AI741" s="48">
        <f>'4_Seq_Features'!A739</f>
        <v/>
      </c>
      <c r="AJ741" s="55">
        <f>'4_Seq_Features'!G739</f>
        <v/>
      </c>
      <c r="AK741" s="55">
        <f>'4_Seq_Features'!H739</f>
        <v/>
      </c>
      <c r="AL741" s="48">
        <f>'4_Seq_Features'!E739</f>
        <v/>
      </c>
      <c r="AM741" s="52">
        <f>$BD$14*((AJ741)-$BD$5)/$BD$6+$BD$15*((AK741)-$BD$7)/$BD$8+$BD$16</f>
        <v/>
      </c>
      <c r="AN741" s="51">
        <f>1/(1+EXP(-AM741))</f>
        <v/>
      </c>
      <c r="AO741" s="52">
        <f>$BE$14*((AJ741)-$BD$5)/$BD$6+$BE$15*((AK741)-$BD$7)/$BD$8+$BE$16</f>
        <v/>
      </c>
      <c r="AP741" s="51">
        <f>1/(1+EXP(-AO741))</f>
        <v/>
      </c>
      <c r="AQ741" s="52">
        <f>$BF$14*((AJ741)-$BD$5)/$BD$6+$BF$15*((AK741)-$BD$7)/$BD$8+$BF$16</f>
        <v/>
      </c>
      <c r="AR741" s="51">
        <f>1/(1+EXP(-AQ741))</f>
        <v/>
      </c>
      <c r="AS741" s="52">
        <f>$BG$14*((AJ741)-$BD$5)/$BD$6+$BG$15*((AK741)-$BD$7)/$BD$8+$BG$16</f>
        <v/>
      </c>
      <c r="AT741" s="51">
        <f>1/(1+EXP(-AS741))</f>
        <v/>
      </c>
      <c r="AU741" s="52">
        <f>$BH$14*((AJ741)-$BD$5)/$BD$6+$BH$15*((AK741)-$BD$7)/$BD$8+$BH$16</f>
        <v/>
      </c>
      <c r="AV741" s="51">
        <f>1/(1+EXP(-AU741))</f>
        <v/>
      </c>
      <c r="AW741" s="52">
        <f>$BI$14*((AJ741)-$BD$5)/$BD$6+$BI$15*((AK741)-$BD$7)/$BD$8+$BI$16</f>
        <v/>
      </c>
      <c r="AX741" s="51">
        <f>1/(1+EXP(-AW741))</f>
        <v/>
      </c>
      <c r="AY741" s="52">
        <f>$BJ$14*((AJ741)-$BD$5)/$BD$6+$BJ$15*((AK741)-$BD$7)/$BD$8+$BJ$16</f>
        <v/>
      </c>
      <c r="AZ741" s="51">
        <f>1/(1+EXP(-AY741))</f>
        <v/>
      </c>
      <c r="BA741" s="52">
        <f>$BK$14*((AJ741)-$BD$5)/$BD$6+$BK$15*((AK741)-$BD$7)/$BD$8+$BK$16</f>
        <v/>
      </c>
      <c r="BB741" s="51">
        <f>1/(1+EXP(-BA741))</f>
        <v/>
      </c>
    </row>
    <row r="742" ht="15" customHeight="1" s="35">
      <c r="A742" s="48">
        <f>'4_Seq_Features'!A740</f>
        <v/>
      </c>
      <c r="B742" s="55">
        <f>'4_Seq_Features'!F740</f>
        <v/>
      </c>
      <c r="C742" s="48">
        <f>'4_Seq_Features'!E740</f>
        <v/>
      </c>
      <c r="D742" s="52">
        <f>$U$12*((B742)-$U$5)/$U$6+$U$13</f>
        <v/>
      </c>
      <c r="E742" s="51">
        <f>1/(1+EXP(-D742))</f>
        <v/>
      </c>
      <c r="F742" s="52">
        <f>$V$12*((B742)-$U$5)/$U$6+$V$13</f>
        <v/>
      </c>
      <c r="G742" s="51">
        <f>1/(1+EXP(-F742))</f>
        <v/>
      </c>
      <c r="H742" s="52">
        <f>$W$12*((B742)-$U$5)/$U$6+$W$13</f>
        <v/>
      </c>
      <c r="I742" s="51">
        <f>1/(1+EXP(-H742))</f>
        <v/>
      </c>
      <c r="J742" s="52">
        <f>$X$12*((B742)-$U$5)/$U$6+$X$13</f>
        <v/>
      </c>
      <c r="K742" s="51">
        <f>1/(1+EXP(-J742))</f>
        <v/>
      </c>
      <c r="L742" s="52">
        <f>$Y$12*((B742)-$U$5)/$U$6+$Y$13</f>
        <v/>
      </c>
      <c r="M742" s="51">
        <f>1/(1+EXP(-L742))</f>
        <v/>
      </c>
      <c r="N742" s="52">
        <f>$Z$12*((B742)-$U$5)/$U$6+$Z$13</f>
        <v/>
      </c>
      <c r="O742" s="51">
        <f>1/(1+EXP(-N742))</f>
        <v/>
      </c>
      <c r="P742" s="52">
        <f>$AA$12*((B742)-$U$5)/$U$6+$AA$13</f>
        <v/>
      </c>
      <c r="Q742" s="51">
        <f>1/(1+EXP(-P742))</f>
        <v/>
      </c>
      <c r="R742" s="52">
        <f>$AB$12*((B742)-$U$5)/$U$6+$AB$13</f>
        <v/>
      </c>
      <c r="S742" s="51">
        <f>1/(1+EXP(-R742))</f>
        <v/>
      </c>
      <c r="AI742" s="48">
        <f>'4_Seq_Features'!A740</f>
        <v/>
      </c>
      <c r="AJ742" s="55">
        <f>'4_Seq_Features'!G740</f>
        <v/>
      </c>
      <c r="AK742" s="55">
        <f>'4_Seq_Features'!H740</f>
        <v/>
      </c>
      <c r="AL742" s="48">
        <f>'4_Seq_Features'!E740</f>
        <v/>
      </c>
      <c r="AM742" s="52">
        <f>$BD$14*((AJ742)-$BD$5)/$BD$6+$BD$15*((AK742)-$BD$7)/$BD$8+$BD$16</f>
        <v/>
      </c>
      <c r="AN742" s="51">
        <f>1/(1+EXP(-AM742))</f>
        <v/>
      </c>
      <c r="AO742" s="52">
        <f>$BE$14*((AJ742)-$BD$5)/$BD$6+$BE$15*((AK742)-$BD$7)/$BD$8+$BE$16</f>
        <v/>
      </c>
      <c r="AP742" s="51">
        <f>1/(1+EXP(-AO742))</f>
        <v/>
      </c>
      <c r="AQ742" s="52">
        <f>$BF$14*((AJ742)-$BD$5)/$BD$6+$BF$15*((AK742)-$BD$7)/$BD$8+$BF$16</f>
        <v/>
      </c>
      <c r="AR742" s="51">
        <f>1/(1+EXP(-AQ742))</f>
        <v/>
      </c>
      <c r="AS742" s="52">
        <f>$BG$14*((AJ742)-$BD$5)/$BD$6+$BG$15*((AK742)-$BD$7)/$BD$8+$BG$16</f>
        <v/>
      </c>
      <c r="AT742" s="51">
        <f>1/(1+EXP(-AS742))</f>
        <v/>
      </c>
      <c r="AU742" s="52">
        <f>$BH$14*((AJ742)-$BD$5)/$BD$6+$BH$15*((AK742)-$BD$7)/$BD$8+$BH$16</f>
        <v/>
      </c>
      <c r="AV742" s="51">
        <f>1/(1+EXP(-AU742))</f>
        <v/>
      </c>
      <c r="AW742" s="52">
        <f>$BI$14*((AJ742)-$BD$5)/$BD$6+$BI$15*((AK742)-$BD$7)/$BD$8+$BI$16</f>
        <v/>
      </c>
      <c r="AX742" s="51">
        <f>1/(1+EXP(-AW742))</f>
        <v/>
      </c>
      <c r="AY742" s="52">
        <f>$BJ$14*((AJ742)-$BD$5)/$BD$6+$BJ$15*((AK742)-$BD$7)/$BD$8+$BJ$16</f>
        <v/>
      </c>
      <c r="AZ742" s="51">
        <f>1/(1+EXP(-AY742))</f>
        <v/>
      </c>
      <c r="BA742" s="52">
        <f>$BK$14*((AJ742)-$BD$5)/$BD$6+$BK$15*((AK742)-$BD$7)/$BD$8+$BK$16</f>
        <v/>
      </c>
      <c r="BB742" s="51">
        <f>1/(1+EXP(-BA742))</f>
        <v/>
      </c>
    </row>
    <row r="743" ht="15" customHeight="1" s="35">
      <c r="A743" s="48">
        <f>'4_Seq_Features'!A741</f>
        <v/>
      </c>
      <c r="B743" s="55">
        <f>'4_Seq_Features'!F741</f>
        <v/>
      </c>
      <c r="C743" s="48">
        <f>'4_Seq_Features'!E741</f>
        <v/>
      </c>
      <c r="D743" s="52">
        <f>$U$12*((B743)-$U$5)/$U$6+$U$13</f>
        <v/>
      </c>
      <c r="E743" s="51">
        <f>1/(1+EXP(-D743))</f>
        <v/>
      </c>
      <c r="F743" s="52">
        <f>$V$12*((B743)-$U$5)/$U$6+$V$13</f>
        <v/>
      </c>
      <c r="G743" s="51">
        <f>1/(1+EXP(-F743))</f>
        <v/>
      </c>
      <c r="H743" s="52">
        <f>$W$12*((B743)-$U$5)/$U$6+$W$13</f>
        <v/>
      </c>
      <c r="I743" s="51">
        <f>1/(1+EXP(-H743))</f>
        <v/>
      </c>
      <c r="J743" s="52">
        <f>$X$12*((B743)-$U$5)/$U$6+$X$13</f>
        <v/>
      </c>
      <c r="K743" s="51">
        <f>1/(1+EXP(-J743))</f>
        <v/>
      </c>
      <c r="L743" s="52">
        <f>$Y$12*((B743)-$U$5)/$U$6+$Y$13</f>
        <v/>
      </c>
      <c r="M743" s="51">
        <f>1/(1+EXP(-L743))</f>
        <v/>
      </c>
      <c r="N743" s="52">
        <f>$Z$12*((B743)-$U$5)/$U$6+$Z$13</f>
        <v/>
      </c>
      <c r="O743" s="51">
        <f>1/(1+EXP(-N743))</f>
        <v/>
      </c>
      <c r="P743" s="52">
        <f>$AA$12*((B743)-$U$5)/$U$6+$AA$13</f>
        <v/>
      </c>
      <c r="Q743" s="51">
        <f>1/(1+EXP(-P743))</f>
        <v/>
      </c>
      <c r="R743" s="52">
        <f>$AB$12*((B743)-$U$5)/$U$6+$AB$13</f>
        <v/>
      </c>
      <c r="S743" s="51">
        <f>1/(1+EXP(-R743))</f>
        <v/>
      </c>
      <c r="AI743" s="48">
        <f>'4_Seq_Features'!A741</f>
        <v/>
      </c>
      <c r="AJ743" s="55">
        <f>'4_Seq_Features'!G741</f>
        <v/>
      </c>
      <c r="AK743" s="55">
        <f>'4_Seq_Features'!H741</f>
        <v/>
      </c>
      <c r="AL743" s="48">
        <f>'4_Seq_Features'!E741</f>
        <v/>
      </c>
      <c r="AM743" s="52">
        <f>$BD$14*((AJ743)-$BD$5)/$BD$6+$BD$15*((AK743)-$BD$7)/$BD$8+$BD$16</f>
        <v/>
      </c>
      <c r="AN743" s="51">
        <f>1/(1+EXP(-AM743))</f>
        <v/>
      </c>
      <c r="AO743" s="52">
        <f>$BE$14*((AJ743)-$BD$5)/$BD$6+$BE$15*((AK743)-$BD$7)/$BD$8+$BE$16</f>
        <v/>
      </c>
      <c r="AP743" s="51">
        <f>1/(1+EXP(-AO743))</f>
        <v/>
      </c>
      <c r="AQ743" s="52">
        <f>$BF$14*((AJ743)-$BD$5)/$BD$6+$BF$15*((AK743)-$BD$7)/$BD$8+$BF$16</f>
        <v/>
      </c>
      <c r="AR743" s="51">
        <f>1/(1+EXP(-AQ743))</f>
        <v/>
      </c>
      <c r="AS743" s="52">
        <f>$BG$14*((AJ743)-$BD$5)/$BD$6+$BG$15*((AK743)-$BD$7)/$BD$8+$BG$16</f>
        <v/>
      </c>
      <c r="AT743" s="51">
        <f>1/(1+EXP(-AS743))</f>
        <v/>
      </c>
      <c r="AU743" s="52">
        <f>$BH$14*((AJ743)-$BD$5)/$BD$6+$BH$15*((AK743)-$BD$7)/$BD$8+$BH$16</f>
        <v/>
      </c>
      <c r="AV743" s="51">
        <f>1/(1+EXP(-AU743))</f>
        <v/>
      </c>
      <c r="AW743" s="52">
        <f>$BI$14*((AJ743)-$BD$5)/$BD$6+$BI$15*((AK743)-$BD$7)/$BD$8+$BI$16</f>
        <v/>
      </c>
      <c r="AX743" s="51">
        <f>1/(1+EXP(-AW743))</f>
        <v/>
      </c>
      <c r="AY743" s="52">
        <f>$BJ$14*((AJ743)-$BD$5)/$BD$6+$BJ$15*((AK743)-$BD$7)/$BD$8+$BJ$16</f>
        <v/>
      </c>
      <c r="AZ743" s="51">
        <f>1/(1+EXP(-AY743))</f>
        <v/>
      </c>
      <c r="BA743" s="52">
        <f>$BK$14*((AJ743)-$BD$5)/$BD$6+$BK$15*((AK743)-$BD$7)/$BD$8+$BK$16</f>
        <v/>
      </c>
      <c r="BB743" s="51">
        <f>1/(1+EXP(-BA743))</f>
        <v/>
      </c>
    </row>
    <row r="744" ht="15" customHeight="1" s="35">
      <c r="A744" s="48">
        <f>'4_Seq_Features'!A742</f>
        <v/>
      </c>
      <c r="B744" s="55">
        <f>'4_Seq_Features'!F742</f>
        <v/>
      </c>
      <c r="C744" s="48">
        <f>'4_Seq_Features'!E742</f>
        <v/>
      </c>
      <c r="D744" s="52">
        <f>$U$12*((B744)-$U$5)/$U$6+$U$13</f>
        <v/>
      </c>
      <c r="E744" s="51">
        <f>1/(1+EXP(-D744))</f>
        <v/>
      </c>
      <c r="F744" s="52">
        <f>$V$12*((B744)-$U$5)/$U$6+$V$13</f>
        <v/>
      </c>
      <c r="G744" s="51">
        <f>1/(1+EXP(-F744))</f>
        <v/>
      </c>
      <c r="H744" s="52">
        <f>$W$12*((B744)-$U$5)/$U$6+$W$13</f>
        <v/>
      </c>
      <c r="I744" s="51">
        <f>1/(1+EXP(-H744))</f>
        <v/>
      </c>
      <c r="J744" s="52">
        <f>$X$12*((B744)-$U$5)/$U$6+$X$13</f>
        <v/>
      </c>
      <c r="K744" s="51">
        <f>1/(1+EXP(-J744))</f>
        <v/>
      </c>
      <c r="L744" s="52">
        <f>$Y$12*((B744)-$U$5)/$U$6+$Y$13</f>
        <v/>
      </c>
      <c r="M744" s="51">
        <f>1/(1+EXP(-L744))</f>
        <v/>
      </c>
      <c r="N744" s="52">
        <f>$Z$12*((B744)-$U$5)/$U$6+$Z$13</f>
        <v/>
      </c>
      <c r="O744" s="51">
        <f>1/(1+EXP(-N744))</f>
        <v/>
      </c>
      <c r="P744" s="52">
        <f>$AA$12*((B744)-$U$5)/$U$6+$AA$13</f>
        <v/>
      </c>
      <c r="Q744" s="51">
        <f>1/(1+EXP(-P744))</f>
        <v/>
      </c>
      <c r="R744" s="52">
        <f>$AB$12*((B744)-$U$5)/$U$6+$AB$13</f>
        <v/>
      </c>
      <c r="S744" s="51">
        <f>1/(1+EXP(-R744))</f>
        <v/>
      </c>
      <c r="AI744" s="48">
        <f>'4_Seq_Features'!A742</f>
        <v/>
      </c>
      <c r="AJ744" s="55">
        <f>'4_Seq_Features'!G742</f>
        <v/>
      </c>
      <c r="AK744" s="55">
        <f>'4_Seq_Features'!H742</f>
        <v/>
      </c>
      <c r="AL744" s="48">
        <f>'4_Seq_Features'!E742</f>
        <v/>
      </c>
      <c r="AM744" s="52">
        <f>$BD$14*((AJ744)-$BD$5)/$BD$6+$BD$15*((AK744)-$BD$7)/$BD$8+$BD$16</f>
        <v/>
      </c>
      <c r="AN744" s="51">
        <f>1/(1+EXP(-AM744))</f>
        <v/>
      </c>
      <c r="AO744" s="52">
        <f>$BE$14*((AJ744)-$BD$5)/$BD$6+$BE$15*((AK744)-$BD$7)/$BD$8+$BE$16</f>
        <v/>
      </c>
      <c r="AP744" s="51">
        <f>1/(1+EXP(-AO744))</f>
        <v/>
      </c>
      <c r="AQ744" s="52">
        <f>$BF$14*((AJ744)-$BD$5)/$BD$6+$BF$15*((AK744)-$BD$7)/$BD$8+$BF$16</f>
        <v/>
      </c>
      <c r="AR744" s="51">
        <f>1/(1+EXP(-AQ744))</f>
        <v/>
      </c>
      <c r="AS744" s="52">
        <f>$BG$14*((AJ744)-$BD$5)/$BD$6+$BG$15*((AK744)-$BD$7)/$BD$8+$BG$16</f>
        <v/>
      </c>
      <c r="AT744" s="51">
        <f>1/(1+EXP(-AS744))</f>
        <v/>
      </c>
      <c r="AU744" s="52">
        <f>$BH$14*((AJ744)-$BD$5)/$BD$6+$BH$15*((AK744)-$BD$7)/$BD$8+$BH$16</f>
        <v/>
      </c>
      <c r="AV744" s="51">
        <f>1/(1+EXP(-AU744))</f>
        <v/>
      </c>
      <c r="AW744" s="52">
        <f>$BI$14*((AJ744)-$BD$5)/$BD$6+$BI$15*((AK744)-$BD$7)/$BD$8+$BI$16</f>
        <v/>
      </c>
      <c r="AX744" s="51">
        <f>1/(1+EXP(-AW744))</f>
        <v/>
      </c>
      <c r="AY744" s="52">
        <f>$BJ$14*((AJ744)-$BD$5)/$BD$6+$BJ$15*((AK744)-$BD$7)/$BD$8+$BJ$16</f>
        <v/>
      </c>
      <c r="AZ744" s="51">
        <f>1/(1+EXP(-AY744))</f>
        <v/>
      </c>
      <c r="BA744" s="52">
        <f>$BK$14*((AJ744)-$BD$5)/$BD$6+$BK$15*((AK744)-$BD$7)/$BD$8+$BK$16</f>
        <v/>
      </c>
      <c r="BB744" s="51">
        <f>1/(1+EXP(-BA744))</f>
        <v/>
      </c>
    </row>
    <row r="745" ht="15" customHeight="1" s="35">
      <c r="A745" s="48">
        <f>'4_Seq_Features'!A743</f>
        <v/>
      </c>
      <c r="B745" s="55">
        <f>'4_Seq_Features'!F743</f>
        <v/>
      </c>
      <c r="C745" s="48">
        <f>'4_Seq_Features'!E743</f>
        <v/>
      </c>
      <c r="D745" s="52">
        <f>$U$12*((B745)-$U$5)/$U$6+$U$13</f>
        <v/>
      </c>
      <c r="E745" s="51">
        <f>1/(1+EXP(-D745))</f>
        <v/>
      </c>
      <c r="F745" s="52">
        <f>$V$12*((B745)-$U$5)/$U$6+$V$13</f>
        <v/>
      </c>
      <c r="G745" s="51">
        <f>1/(1+EXP(-F745))</f>
        <v/>
      </c>
      <c r="H745" s="52">
        <f>$W$12*((B745)-$U$5)/$U$6+$W$13</f>
        <v/>
      </c>
      <c r="I745" s="51">
        <f>1/(1+EXP(-H745))</f>
        <v/>
      </c>
      <c r="J745" s="52">
        <f>$X$12*((B745)-$U$5)/$U$6+$X$13</f>
        <v/>
      </c>
      <c r="K745" s="51">
        <f>1/(1+EXP(-J745))</f>
        <v/>
      </c>
      <c r="L745" s="52">
        <f>$Y$12*((B745)-$U$5)/$U$6+$Y$13</f>
        <v/>
      </c>
      <c r="M745" s="51">
        <f>1/(1+EXP(-L745))</f>
        <v/>
      </c>
      <c r="N745" s="52">
        <f>$Z$12*((B745)-$U$5)/$U$6+$Z$13</f>
        <v/>
      </c>
      <c r="O745" s="51">
        <f>1/(1+EXP(-N745))</f>
        <v/>
      </c>
      <c r="P745" s="52">
        <f>$AA$12*((B745)-$U$5)/$U$6+$AA$13</f>
        <v/>
      </c>
      <c r="Q745" s="51">
        <f>1/(1+EXP(-P745))</f>
        <v/>
      </c>
      <c r="R745" s="52">
        <f>$AB$12*((B745)-$U$5)/$U$6+$AB$13</f>
        <v/>
      </c>
      <c r="S745" s="51">
        <f>1/(1+EXP(-R745))</f>
        <v/>
      </c>
      <c r="AI745" s="48">
        <f>'4_Seq_Features'!A743</f>
        <v/>
      </c>
      <c r="AJ745" s="55">
        <f>'4_Seq_Features'!G743</f>
        <v/>
      </c>
      <c r="AK745" s="55">
        <f>'4_Seq_Features'!H743</f>
        <v/>
      </c>
      <c r="AL745" s="48">
        <f>'4_Seq_Features'!E743</f>
        <v/>
      </c>
      <c r="AM745" s="52">
        <f>$BD$14*((AJ745)-$BD$5)/$BD$6+$BD$15*((AK745)-$BD$7)/$BD$8+$BD$16</f>
        <v/>
      </c>
      <c r="AN745" s="51">
        <f>1/(1+EXP(-AM745))</f>
        <v/>
      </c>
      <c r="AO745" s="52">
        <f>$BE$14*((AJ745)-$BD$5)/$BD$6+$BE$15*((AK745)-$BD$7)/$BD$8+$BE$16</f>
        <v/>
      </c>
      <c r="AP745" s="51">
        <f>1/(1+EXP(-AO745))</f>
        <v/>
      </c>
      <c r="AQ745" s="52">
        <f>$BF$14*((AJ745)-$BD$5)/$BD$6+$BF$15*((AK745)-$BD$7)/$BD$8+$BF$16</f>
        <v/>
      </c>
      <c r="AR745" s="51">
        <f>1/(1+EXP(-AQ745))</f>
        <v/>
      </c>
      <c r="AS745" s="52">
        <f>$BG$14*((AJ745)-$BD$5)/$BD$6+$BG$15*((AK745)-$BD$7)/$BD$8+$BG$16</f>
        <v/>
      </c>
      <c r="AT745" s="51">
        <f>1/(1+EXP(-AS745))</f>
        <v/>
      </c>
      <c r="AU745" s="52">
        <f>$BH$14*((AJ745)-$BD$5)/$BD$6+$BH$15*((AK745)-$BD$7)/$BD$8+$BH$16</f>
        <v/>
      </c>
      <c r="AV745" s="51">
        <f>1/(1+EXP(-AU745))</f>
        <v/>
      </c>
      <c r="AW745" s="52">
        <f>$BI$14*((AJ745)-$BD$5)/$BD$6+$BI$15*((AK745)-$BD$7)/$BD$8+$BI$16</f>
        <v/>
      </c>
      <c r="AX745" s="51">
        <f>1/(1+EXP(-AW745))</f>
        <v/>
      </c>
      <c r="AY745" s="52">
        <f>$BJ$14*((AJ745)-$BD$5)/$BD$6+$BJ$15*((AK745)-$BD$7)/$BD$8+$BJ$16</f>
        <v/>
      </c>
      <c r="AZ745" s="51">
        <f>1/(1+EXP(-AY745))</f>
        <v/>
      </c>
      <c r="BA745" s="52">
        <f>$BK$14*((AJ745)-$BD$5)/$BD$6+$BK$15*((AK745)-$BD$7)/$BD$8+$BK$16</f>
        <v/>
      </c>
      <c r="BB745" s="51">
        <f>1/(1+EXP(-BA745))</f>
        <v/>
      </c>
    </row>
    <row r="746" ht="15" customHeight="1" s="35">
      <c r="A746" s="48">
        <f>'4_Seq_Features'!A744</f>
        <v/>
      </c>
      <c r="B746" s="55">
        <f>'4_Seq_Features'!F744</f>
        <v/>
      </c>
      <c r="C746" s="48">
        <f>'4_Seq_Features'!E744</f>
        <v/>
      </c>
      <c r="D746" s="52">
        <f>$U$12*((B746)-$U$5)/$U$6+$U$13</f>
        <v/>
      </c>
      <c r="E746" s="51">
        <f>1/(1+EXP(-D746))</f>
        <v/>
      </c>
      <c r="F746" s="52">
        <f>$V$12*((B746)-$U$5)/$U$6+$V$13</f>
        <v/>
      </c>
      <c r="G746" s="51">
        <f>1/(1+EXP(-F746))</f>
        <v/>
      </c>
      <c r="H746" s="52">
        <f>$W$12*((B746)-$U$5)/$U$6+$W$13</f>
        <v/>
      </c>
      <c r="I746" s="51">
        <f>1/(1+EXP(-H746))</f>
        <v/>
      </c>
      <c r="J746" s="52">
        <f>$X$12*((B746)-$U$5)/$U$6+$X$13</f>
        <v/>
      </c>
      <c r="K746" s="51">
        <f>1/(1+EXP(-J746))</f>
        <v/>
      </c>
      <c r="L746" s="52">
        <f>$Y$12*((B746)-$U$5)/$U$6+$Y$13</f>
        <v/>
      </c>
      <c r="M746" s="51">
        <f>1/(1+EXP(-L746))</f>
        <v/>
      </c>
      <c r="N746" s="52">
        <f>$Z$12*((B746)-$U$5)/$U$6+$Z$13</f>
        <v/>
      </c>
      <c r="O746" s="51">
        <f>1/(1+EXP(-N746))</f>
        <v/>
      </c>
      <c r="P746" s="52">
        <f>$AA$12*((B746)-$U$5)/$U$6+$AA$13</f>
        <v/>
      </c>
      <c r="Q746" s="51">
        <f>1/(1+EXP(-P746))</f>
        <v/>
      </c>
      <c r="R746" s="52">
        <f>$AB$12*((B746)-$U$5)/$U$6+$AB$13</f>
        <v/>
      </c>
      <c r="S746" s="51">
        <f>1/(1+EXP(-R746))</f>
        <v/>
      </c>
      <c r="AI746" s="48">
        <f>'4_Seq_Features'!A744</f>
        <v/>
      </c>
      <c r="AJ746" s="55">
        <f>'4_Seq_Features'!G744</f>
        <v/>
      </c>
      <c r="AK746" s="55">
        <f>'4_Seq_Features'!H744</f>
        <v/>
      </c>
      <c r="AL746" s="48">
        <f>'4_Seq_Features'!E744</f>
        <v/>
      </c>
      <c r="AM746" s="52">
        <f>$BD$14*((AJ746)-$BD$5)/$BD$6+$BD$15*((AK746)-$BD$7)/$BD$8+$BD$16</f>
        <v/>
      </c>
      <c r="AN746" s="51">
        <f>1/(1+EXP(-AM746))</f>
        <v/>
      </c>
      <c r="AO746" s="52">
        <f>$BE$14*((AJ746)-$BD$5)/$BD$6+$BE$15*((AK746)-$BD$7)/$BD$8+$BE$16</f>
        <v/>
      </c>
      <c r="AP746" s="51">
        <f>1/(1+EXP(-AO746))</f>
        <v/>
      </c>
      <c r="AQ746" s="52">
        <f>$BF$14*((AJ746)-$BD$5)/$BD$6+$BF$15*((AK746)-$BD$7)/$BD$8+$BF$16</f>
        <v/>
      </c>
      <c r="AR746" s="51">
        <f>1/(1+EXP(-AQ746))</f>
        <v/>
      </c>
      <c r="AS746" s="52">
        <f>$BG$14*((AJ746)-$BD$5)/$BD$6+$BG$15*((AK746)-$BD$7)/$BD$8+$BG$16</f>
        <v/>
      </c>
      <c r="AT746" s="51">
        <f>1/(1+EXP(-AS746))</f>
        <v/>
      </c>
      <c r="AU746" s="52">
        <f>$BH$14*((AJ746)-$BD$5)/$BD$6+$BH$15*((AK746)-$BD$7)/$BD$8+$BH$16</f>
        <v/>
      </c>
      <c r="AV746" s="51">
        <f>1/(1+EXP(-AU746))</f>
        <v/>
      </c>
      <c r="AW746" s="52">
        <f>$BI$14*((AJ746)-$BD$5)/$BD$6+$BI$15*((AK746)-$BD$7)/$BD$8+$BI$16</f>
        <v/>
      </c>
      <c r="AX746" s="51">
        <f>1/(1+EXP(-AW746))</f>
        <v/>
      </c>
      <c r="AY746" s="52">
        <f>$BJ$14*((AJ746)-$BD$5)/$BD$6+$BJ$15*((AK746)-$BD$7)/$BD$8+$BJ$16</f>
        <v/>
      </c>
      <c r="AZ746" s="51">
        <f>1/(1+EXP(-AY746))</f>
        <v/>
      </c>
      <c r="BA746" s="52">
        <f>$BK$14*((AJ746)-$BD$5)/$BD$6+$BK$15*((AK746)-$BD$7)/$BD$8+$BK$16</f>
        <v/>
      </c>
      <c r="BB746" s="51">
        <f>1/(1+EXP(-BA746))</f>
        <v/>
      </c>
    </row>
    <row r="747" ht="15" customHeight="1" s="35">
      <c r="A747" s="48">
        <f>'4_Seq_Features'!A745</f>
        <v/>
      </c>
      <c r="B747" s="55">
        <f>'4_Seq_Features'!F745</f>
        <v/>
      </c>
      <c r="C747" s="48">
        <f>'4_Seq_Features'!E745</f>
        <v/>
      </c>
      <c r="D747" s="52">
        <f>$U$12*((B747)-$U$5)/$U$6+$U$13</f>
        <v/>
      </c>
      <c r="E747" s="51">
        <f>1/(1+EXP(-D747))</f>
        <v/>
      </c>
      <c r="F747" s="52">
        <f>$V$12*((B747)-$U$5)/$U$6+$V$13</f>
        <v/>
      </c>
      <c r="G747" s="51">
        <f>1/(1+EXP(-F747))</f>
        <v/>
      </c>
      <c r="H747" s="52">
        <f>$W$12*((B747)-$U$5)/$U$6+$W$13</f>
        <v/>
      </c>
      <c r="I747" s="51">
        <f>1/(1+EXP(-H747))</f>
        <v/>
      </c>
      <c r="J747" s="52">
        <f>$X$12*((B747)-$U$5)/$U$6+$X$13</f>
        <v/>
      </c>
      <c r="K747" s="51">
        <f>1/(1+EXP(-J747))</f>
        <v/>
      </c>
      <c r="L747" s="52">
        <f>$Y$12*((B747)-$U$5)/$U$6+$Y$13</f>
        <v/>
      </c>
      <c r="M747" s="51">
        <f>1/(1+EXP(-L747))</f>
        <v/>
      </c>
      <c r="N747" s="52">
        <f>$Z$12*((B747)-$U$5)/$U$6+$Z$13</f>
        <v/>
      </c>
      <c r="O747" s="51">
        <f>1/(1+EXP(-N747))</f>
        <v/>
      </c>
      <c r="P747" s="52">
        <f>$AA$12*((B747)-$U$5)/$U$6+$AA$13</f>
        <v/>
      </c>
      <c r="Q747" s="51">
        <f>1/(1+EXP(-P747))</f>
        <v/>
      </c>
      <c r="R747" s="52">
        <f>$AB$12*((B747)-$U$5)/$U$6+$AB$13</f>
        <v/>
      </c>
      <c r="S747" s="51">
        <f>1/(1+EXP(-R747))</f>
        <v/>
      </c>
      <c r="AI747" s="48">
        <f>'4_Seq_Features'!A745</f>
        <v/>
      </c>
      <c r="AJ747" s="55">
        <f>'4_Seq_Features'!G745</f>
        <v/>
      </c>
      <c r="AK747" s="55">
        <f>'4_Seq_Features'!H745</f>
        <v/>
      </c>
      <c r="AL747" s="48">
        <f>'4_Seq_Features'!E745</f>
        <v/>
      </c>
      <c r="AM747" s="52">
        <f>$BD$14*((AJ747)-$BD$5)/$BD$6+$BD$15*((AK747)-$BD$7)/$BD$8+$BD$16</f>
        <v/>
      </c>
      <c r="AN747" s="51">
        <f>1/(1+EXP(-AM747))</f>
        <v/>
      </c>
      <c r="AO747" s="52">
        <f>$BE$14*((AJ747)-$BD$5)/$BD$6+$BE$15*((AK747)-$BD$7)/$BD$8+$BE$16</f>
        <v/>
      </c>
      <c r="AP747" s="51">
        <f>1/(1+EXP(-AO747))</f>
        <v/>
      </c>
      <c r="AQ747" s="52">
        <f>$BF$14*((AJ747)-$BD$5)/$BD$6+$BF$15*((AK747)-$BD$7)/$BD$8+$BF$16</f>
        <v/>
      </c>
      <c r="AR747" s="51">
        <f>1/(1+EXP(-AQ747))</f>
        <v/>
      </c>
      <c r="AS747" s="52">
        <f>$BG$14*((AJ747)-$BD$5)/$BD$6+$BG$15*((AK747)-$BD$7)/$BD$8+$BG$16</f>
        <v/>
      </c>
      <c r="AT747" s="51">
        <f>1/(1+EXP(-AS747))</f>
        <v/>
      </c>
      <c r="AU747" s="52">
        <f>$BH$14*((AJ747)-$BD$5)/$BD$6+$BH$15*((AK747)-$BD$7)/$BD$8+$BH$16</f>
        <v/>
      </c>
      <c r="AV747" s="51">
        <f>1/(1+EXP(-AU747))</f>
        <v/>
      </c>
      <c r="AW747" s="52">
        <f>$BI$14*((AJ747)-$BD$5)/$BD$6+$BI$15*((AK747)-$BD$7)/$BD$8+$BI$16</f>
        <v/>
      </c>
      <c r="AX747" s="51">
        <f>1/(1+EXP(-AW747))</f>
        <v/>
      </c>
      <c r="AY747" s="52">
        <f>$BJ$14*((AJ747)-$BD$5)/$BD$6+$BJ$15*((AK747)-$BD$7)/$BD$8+$BJ$16</f>
        <v/>
      </c>
      <c r="AZ747" s="51">
        <f>1/(1+EXP(-AY747))</f>
        <v/>
      </c>
      <c r="BA747" s="52">
        <f>$BK$14*((AJ747)-$BD$5)/$BD$6+$BK$15*((AK747)-$BD$7)/$BD$8+$BK$16</f>
        <v/>
      </c>
      <c r="BB747" s="51">
        <f>1/(1+EXP(-BA747))</f>
        <v/>
      </c>
    </row>
    <row r="748" ht="15" customHeight="1" s="35">
      <c r="A748" s="48">
        <f>'4_Seq_Features'!A746</f>
        <v/>
      </c>
      <c r="B748" s="55">
        <f>'4_Seq_Features'!F746</f>
        <v/>
      </c>
      <c r="C748" s="48">
        <f>'4_Seq_Features'!E746</f>
        <v/>
      </c>
      <c r="D748" s="52">
        <f>$U$12*((B748)-$U$5)/$U$6+$U$13</f>
        <v/>
      </c>
      <c r="E748" s="51">
        <f>1/(1+EXP(-D748))</f>
        <v/>
      </c>
      <c r="F748" s="52">
        <f>$V$12*((B748)-$U$5)/$U$6+$V$13</f>
        <v/>
      </c>
      <c r="G748" s="51">
        <f>1/(1+EXP(-F748))</f>
        <v/>
      </c>
      <c r="H748" s="52">
        <f>$W$12*((B748)-$U$5)/$U$6+$W$13</f>
        <v/>
      </c>
      <c r="I748" s="51">
        <f>1/(1+EXP(-H748))</f>
        <v/>
      </c>
      <c r="J748" s="52">
        <f>$X$12*((B748)-$U$5)/$U$6+$X$13</f>
        <v/>
      </c>
      <c r="K748" s="51">
        <f>1/(1+EXP(-J748))</f>
        <v/>
      </c>
      <c r="L748" s="52">
        <f>$Y$12*((B748)-$U$5)/$U$6+$Y$13</f>
        <v/>
      </c>
      <c r="M748" s="51">
        <f>1/(1+EXP(-L748))</f>
        <v/>
      </c>
      <c r="N748" s="52">
        <f>$Z$12*((B748)-$U$5)/$U$6+$Z$13</f>
        <v/>
      </c>
      <c r="O748" s="51">
        <f>1/(1+EXP(-N748))</f>
        <v/>
      </c>
      <c r="P748" s="52">
        <f>$AA$12*((B748)-$U$5)/$U$6+$AA$13</f>
        <v/>
      </c>
      <c r="Q748" s="51">
        <f>1/(1+EXP(-P748))</f>
        <v/>
      </c>
      <c r="R748" s="52">
        <f>$AB$12*((B748)-$U$5)/$U$6+$AB$13</f>
        <v/>
      </c>
      <c r="S748" s="51">
        <f>1/(1+EXP(-R748))</f>
        <v/>
      </c>
      <c r="AI748" s="48">
        <f>'4_Seq_Features'!A746</f>
        <v/>
      </c>
      <c r="AJ748" s="55">
        <f>'4_Seq_Features'!G746</f>
        <v/>
      </c>
      <c r="AK748" s="55">
        <f>'4_Seq_Features'!H746</f>
        <v/>
      </c>
      <c r="AL748" s="48">
        <f>'4_Seq_Features'!E746</f>
        <v/>
      </c>
      <c r="AM748" s="52">
        <f>$BD$14*((AJ748)-$BD$5)/$BD$6+$BD$15*((AK748)-$BD$7)/$BD$8+$BD$16</f>
        <v/>
      </c>
      <c r="AN748" s="51">
        <f>1/(1+EXP(-AM748))</f>
        <v/>
      </c>
      <c r="AO748" s="52">
        <f>$BE$14*((AJ748)-$BD$5)/$BD$6+$BE$15*((AK748)-$BD$7)/$BD$8+$BE$16</f>
        <v/>
      </c>
      <c r="AP748" s="51">
        <f>1/(1+EXP(-AO748))</f>
        <v/>
      </c>
      <c r="AQ748" s="52">
        <f>$BF$14*((AJ748)-$BD$5)/$BD$6+$BF$15*((AK748)-$BD$7)/$BD$8+$BF$16</f>
        <v/>
      </c>
      <c r="AR748" s="51">
        <f>1/(1+EXP(-AQ748))</f>
        <v/>
      </c>
      <c r="AS748" s="52">
        <f>$BG$14*((AJ748)-$BD$5)/$BD$6+$BG$15*((AK748)-$BD$7)/$BD$8+$BG$16</f>
        <v/>
      </c>
      <c r="AT748" s="51">
        <f>1/(1+EXP(-AS748))</f>
        <v/>
      </c>
      <c r="AU748" s="52">
        <f>$BH$14*((AJ748)-$BD$5)/$BD$6+$BH$15*((AK748)-$BD$7)/$BD$8+$BH$16</f>
        <v/>
      </c>
      <c r="AV748" s="51">
        <f>1/(1+EXP(-AU748))</f>
        <v/>
      </c>
      <c r="AW748" s="52">
        <f>$BI$14*((AJ748)-$BD$5)/$BD$6+$BI$15*((AK748)-$BD$7)/$BD$8+$BI$16</f>
        <v/>
      </c>
      <c r="AX748" s="51">
        <f>1/(1+EXP(-AW748))</f>
        <v/>
      </c>
      <c r="AY748" s="52">
        <f>$BJ$14*((AJ748)-$BD$5)/$BD$6+$BJ$15*((AK748)-$BD$7)/$BD$8+$BJ$16</f>
        <v/>
      </c>
      <c r="AZ748" s="51">
        <f>1/(1+EXP(-AY748))</f>
        <v/>
      </c>
      <c r="BA748" s="52">
        <f>$BK$14*((AJ748)-$BD$5)/$BD$6+$BK$15*((AK748)-$BD$7)/$BD$8+$BK$16</f>
        <v/>
      </c>
      <c r="BB748" s="51">
        <f>1/(1+EXP(-BA748))</f>
        <v/>
      </c>
    </row>
    <row r="749" ht="15" customHeight="1" s="35">
      <c r="A749" s="48">
        <f>'4_Seq_Features'!A747</f>
        <v/>
      </c>
      <c r="B749" s="55">
        <f>'4_Seq_Features'!F747</f>
        <v/>
      </c>
      <c r="C749" s="48">
        <f>'4_Seq_Features'!E747</f>
        <v/>
      </c>
      <c r="D749" s="52">
        <f>$U$12*((B749)-$U$5)/$U$6+$U$13</f>
        <v/>
      </c>
      <c r="E749" s="51">
        <f>1/(1+EXP(-D749))</f>
        <v/>
      </c>
      <c r="F749" s="52">
        <f>$V$12*((B749)-$U$5)/$U$6+$V$13</f>
        <v/>
      </c>
      <c r="G749" s="51">
        <f>1/(1+EXP(-F749))</f>
        <v/>
      </c>
      <c r="H749" s="52">
        <f>$W$12*((B749)-$U$5)/$U$6+$W$13</f>
        <v/>
      </c>
      <c r="I749" s="51">
        <f>1/(1+EXP(-H749))</f>
        <v/>
      </c>
      <c r="J749" s="52">
        <f>$X$12*((B749)-$U$5)/$U$6+$X$13</f>
        <v/>
      </c>
      <c r="K749" s="51">
        <f>1/(1+EXP(-J749))</f>
        <v/>
      </c>
      <c r="L749" s="52">
        <f>$Y$12*((B749)-$U$5)/$U$6+$Y$13</f>
        <v/>
      </c>
      <c r="M749" s="51">
        <f>1/(1+EXP(-L749))</f>
        <v/>
      </c>
      <c r="N749" s="52">
        <f>$Z$12*((B749)-$U$5)/$U$6+$Z$13</f>
        <v/>
      </c>
      <c r="O749" s="51">
        <f>1/(1+EXP(-N749))</f>
        <v/>
      </c>
      <c r="P749" s="52">
        <f>$AA$12*((B749)-$U$5)/$U$6+$AA$13</f>
        <v/>
      </c>
      <c r="Q749" s="51">
        <f>1/(1+EXP(-P749))</f>
        <v/>
      </c>
      <c r="R749" s="52">
        <f>$AB$12*((B749)-$U$5)/$U$6+$AB$13</f>
        <v/>
      </c>
      <c r="S749" s="51">
        <f>1/(1+EXP(-R749))</f>
        <v/>
      </c>
      <c r="AI749" s="48">
        <f>'4_Seq_Features'!A747</f>
        <v/>
      </c>
      <c r="AJ749" s="55">
        <f>'4_Seq_Features'!G747</f>
        <v/>
      </c>
      <c r="AK749" s="55">
        <f>'4_Seq_Features'!H747</f>
        <v/>
      </c>
      <c r="AL749" s="48">
        <f>'4_Seq_Features'!E747</f>
        <v/>
      </c>
      <c r="AM749" s="52">
        <f>$BD$14*((AJ749)-$BD$5)/$BD$6+$BD$15*((AK749)-$BD$7)/$BD$8+$BD$16</f>
        <v/>
      </c>
      <c r="AN749" s="51">
        <f>1/(1+EXP(-AM749))</f>
        <v/>
      </c>
      <c r="AO749" s="52">
        <f>$BE$14*((AJ749)-$BD$5)/$BD$6+$BE$15*((AK749)-$BD$7)/$BD$8+$BE$16</f>
        <v/>
      </c>
      <c r="AP749" s="51">
        <f>1/(1+EXP(-AO749))</f>
        <v/>
      </c>
      <c r="AQ749" s="52">
        <f>$BF$14*((AJ749)-$BD$5)/$BD$6+$BF$15*((AK749)-$BD$7)/$BD$8+$BF$16</f>
        <v/>
      </c>
      <c r="AR749" s="51">
        <f>1/(1+EXP(-AQ749))</f>
        <v/>
      </c>
      <c r="AS749" s="52">
        <f>$BG$14*((AJ749)-$BD$5)/$BD$6+$BG$15*((AK749)-$BD$7)/$BD$8+$BG$16</f>
        <v/>
      </c>
      <c r="AT749" s="51">
        <f>1/(1+EXP(-AS749))</f>
        <v/>
      </c>
      <c r="AU749" s="52">
        <f>$BH$14*((AJ749)-$BD$5)/$BD$6+$BH$15*((AK749)-$BD$7)/$BD$8+$BH$16</f>
        <v/>
      </c>
      <c r="AV749" s="51">
        <f>1/(1+EXP(-AU749))</f>
        <v/>
      </c>
      <c r="AW749" s="52">
        <f>$BI$14*((AJ749)-$BD$5)/$BD$6+$BI$15*((AK749)-$BD$7)/$BD$8+$BI$16</f>
        <v/>
      </c>
      <c r="AX749" s="51">
        <f>1/(1+EXP(-AW749))</f>
        <v/>
      </c>
      <c r="AY749" s="52">
        <f>$BJ$14*((AJ749)-$BD$5)/$BD$6+$BJ$15*((AK749)-$BD$7)/$BD$8+$BJ$16</f>
        <v/>
      </c>
      <c r="AZ749" s="51">
        <f>1/(1+EXP(-AY749))</f>
        <v/>
      </c>
      <c r="BA749" s="52">
        <f>$BK$14*((AJ749)-$BD$5)/$BD$6+$BK$15*((AK749)-$BD$7)/$BD$8+$BK$16</f>
        <v/>
      </c>
      <c r="BB749" s="51">
        <f>1/(1+EXP(-BA749))</f>
        <v/>
      </c>
    </row>
    <row r="750" ht="15" customHeight="1" s="35">
      <c r="A750" s="48">
        <f>'4_Seq_Features'!A748</f>
        <v/>
      </c>
      <c r="B750" s="55">
        <f>'4_Seq_Features'!F748</f>
        <v/>
      </c>
      <c r="C750" s="48">
        <f>'4_Seq_Features'!E748</f>
        <v/>
      </c>
      <c r="D750" s="52">
        <f>$U$12*((B750)-$U$5)/$U$6+$U$13</f>
        <v/>
      </c>
      <c r="E750" s="51">
        <f>1/(1+EXP(-D750))</f>
        <v/>
      </c>
      <c r="F750" s="52">
        <f>$V$12*((B750)-$U$5)/$U$6+$V$13</f>
        <v/>
      </c>
      <c r="G750" s="51">
        <f>1/(1+EXP(-F750))</f>
        <v/>
      </c>
      <c r="H750" s="52">
        <f>$W$12*((B750)-$U$5)/$U$6+$W$13</f>
        <v/>
      </c>
      <c r="I750" s="51">
        <f>1/(1+EXP(-H750))</f>
        <v/>
      </c>
      <c r="J750" s="52">
        <f>$X$12*((B750)-$U$5)/$U$6+$X$13</f>
        <v/>
      </c>
      <c r="K750" s="51">
        <f>1/(1+EXP(-J750))</f>
        <v/>
      </c>
      <c r="L750" s="52">
        <f>$Y$12*((B750)-$U$5)/$U$6+$Y$13</f>
        <v/>
      </c>
      <c r="M750" s="51">
        <f>1/(1+EXP(-L750))</f>
        <v/>
      </c>
      <c r="N750" s="52">
        <f>$Z$12*((B750)-$U$5)/$U$6+$Z$13</f>
        <v/>
      </c>
      <c r="O750" s="51">
        <f>1/(1+EXP(-N750))</f>
        <v/>
      </c>
      <c r="P750" s="52">
        <f>$AA$12*((B750)-$U$5)/$U$6+$AA$13</f>
        <v/>
      </c>
      <c r="Q750" s="51">
        <f>1/(1+EXP(-P750))</f>
        <v/>
      </c>
      <c r="R750" s="52">
        <f>$AB$12*((B750)-$U$5)/$U$6+$AB$13</f>
        <v/>
      </c>
      <c r="S750" s="51">
        <f>1/(1+EXP(-R750))</f>
        <v/>
      </c>
      <c r="AI750" s="48">
        <f>'4_Seq_Features'!A748</f>
        <v/>
      </c>
      <c r="AJ750" s="55">
        <f>'4_Seq_Features'!G748</f>
        <v/>
      </c>
      <c r="AK750" s="55">
        <f>'4_Seq_Features'!H748</f>
        <v/>
      </c>
      <c r="AL750" s="48">
        <f>'4_Seq_Features'!E748</f>
        <v/>
      </c>
      <c r="AM750" s="52">
        <f>$BD$14*((AJ750)-$BD$5)/$BD$6+$BD$15*((AK750)-$BD$7)/$BD$8+$BD$16</f>
        <v/>
      </c>
      <c r="AN750" s="51">
        <f>1/(1+EXP(-AM750))</f>
        <v/>
      </c>
      <c r="AO750" s="52">
        <f>$BE$14*((AJ750)-$BD$5)/$BD$6+$BE$15*((AK750)-$BD$7)/$BD$8+$BE$16</f>
        <v/>
      </c>
      <c r="AP750" s="51">
        <f>1/(1+EXP(-AO750))</f>
        <v/>
      </c>
      <c r="AQ750" s="52">
        <f>$BF$14*((AJ750)-$BD$5)/$BD$6+$BF$15*((AK750)-$BD$7)/$BD$8+$BF$16</f>
        <v/>
      </c>
      <c r="AR750" s="51">
        <f>1/(1+EXP(-AQ750))</f>
        <v/>
      </c>
      <c r="AS750" s="52">
        <f>$BG$14*((AJ750)-$BD$5)/$BD$6+$BG$15*((AK750)-$BD$7)/$BD$8+$BG$16</f>
        <v/>
      </c>
      <c r="AT750" s="51">
        <f>1/(1+EXP(-AS750))</f>
        <v/>
      </c>
      <c r="AU750" s="52">
        <f>$BH$14*((AJ750)-$BD$5)/$BD$6+$BH$15*((AK750)-$BD$7)/$BD$8+$BH$16</f>
        <v/>
      </c>
      <c r="AV750" s="51">
        <f>1/(1+EXP(-AU750))</f>
        <v/>
      </c>
      <c r="AW750" s="52">
        <f>$BI$14*((AJ750)-$BD$5)/$BD$6+$BI$15*((AK750)-$BD$7)/$BD$8+$BI$16</f>
        <v/>
      </c>
      <c r="AX750" s="51">
        <f>1/(1+EXP(-AW750))</f>
        <v/>
      </c>
      <c r="AY750" s="52">
        <f>$BJ$14*((AJ750)-$BD$5)/$BD$6+$BJ$15*((AK750)-$BD$7)/$BD$8+$BJ$16</f>
        <v/>
      </c>
      <c r="AZ750" s="51">
        <f>1/(1+EXP(-AY750))</f>
        <v/>
      </c>
      <c r="BA750" s="52">
        <f>$BK$14*((AJ750)-$BD$5)/$BD$6+$BK$15*((AK750)-$BD$7)/$BD$8+$BK$16</f>
        <v/>
      </c>
      <c r="BB750" s="51">
        <f>1/(1+EXP(-BA750))</f>
        <v/>
      </c>
    </row>
    <row r="751" ht="15" customHeight="1" s="35">
      <c r="A751" s="48">
        <f>'4_Seq_Features'!A749</f>
        <v/>
      </c>
      <c r="B751" s="55">
        <f>'4_Seq_Features'!F749</f>
        <v/>
      </c>
      <c r="C751" s="48">
        <f>'4_Seq_Features'!E749</f>
        <v/>
      </c>
      <c r="D751" s="52">
        <f>$U$12*((B751)-$U$5)/$U$6+$U$13</f>
        <v/>
      </c>
      <c r="E751" s="51">
        <f>1/(1+EXP(-D751))</f>
        <v/>
      </c>
      <c r="F751" s="52">
        <f>$V$12*((B751)-$U$5)/$U$6+$V$13</f>
        <v/>
      </c>
      <c r="G751" s="51">
        <f>1/(1+EXP(-F751))</f>
        <v/>
      </c>
      <c r="H751" s="52">
        <f>$W$12*((B751)-$U$5)/$U$6+$W$13</f>
        <v/>
      </c>
      <c r="I751" s="51">
        <f>1/(1+EXP(-H751))</f>
        <v/>
      </c>
      <c r="J751" s="52">
        <f>$X$12*((B751)-$U$5)/$U$6+$X$13</f>
        <v/>
      </c>
      <c r="K751" s="51">
        <f>1/(1+EXP(-J751))</f>
        <v/>
      </c>
      <c r="L751" s="52">
        <f>$Y$12*((B751)-$U$5)/$U$6+$Y$13</f>
        <v/>
      </c>
      <c r="M751" s="51">
        <f>1/(1+EXP(-L751))</f>
        <v/>
      </c>
      <c r="N751" s="52">
        <f>$Z$12*((B751)-$U$5)/$U$6+$Z$13</f>
        <v/>
      </c>
      <c r="O751" s="51">
        <f>1/(1+EXP(-N751))</f>
        <v/>
      </c>
      <c r="P751" s="52">
        <f>$AA$12*((B751)-$U$5)/$U$6+$AA$13</f>
        <v/>
      </c>
      <c r="Q751" s="51">
        <f>1/(1+EXP(-P751))</f>
        <v/>
      </c>
      <c r="R751" s="52">
        <f>$AB$12*((B751)-$U$5)/$U$6+$AB$13</f>
        <v/>
      </c>
      <c r="S751" s="51">
        <f>1/(1+EXP(-R751))</f>
        <v/>
      </c>
      <c r="AI751" s="48">
        <f>'4_Seq_Features'!A749</f>
        <v/>
      </c>
      <c r="AJ751" s="55">
        <f>'4_Seq_Features'!G749</f>
        <v/>
      </c>
      <c r="AK751" s="55">
        <f>'4_Seq_Features'!H749</f>
        <v/>
      </c>
      <c r="AL751" s="48">
        <f>'4_Seq_Features'!E749</f>
        <v/>
      </c>
      <c r="AM751" s="52">
        <f>$BD$14*((AJ751)-$BD$5)/$BD$6+$BD$15*((AK751)-$BD$7)/$BD$8+$BD$16</f>
        <v/>
      </c>
      <c r="AN751" s="51">
        <f>1/(1+EXP(-AM751))</f>
        <v/>
      </c>
      <c r="AO751" s="52">
        <f>$BE$14*((AJ751)-$BD$5)/$BD$6+$BE$15*((AK751)-$BD$7)/$BD$8+$BE$16</f>
        <v/>
      </c>
      <c r="AP751" s="51">
        <f>1/(1+EXP(-AO751))</f>
        <v/>
      </c>
      <c r="AQ751" s="52">
        <f>$BF$14*((AJ751)-$BD$5)/$BD$6+$BF$15*((AK751)-$BD$7)/$BD$8+$BF$16</f>
        <v/>
      </c>
      <c r="AR751" s="51">
        <f>1/(1+EXP(-AQ751))</f>
        <v/>
      </c>
      <c r="AS751" s="52">
        <f>$BG$14*((AJ751)-$BD$5)/$BD$6+$BG$15*((AK751)-$BD$7)/$BD$8+$BG$16</f>
        <v/>
      </c>
      <c r="AT751" s="51">
        <f>1/(1+EXP(-AS751))</f>
        <v/>
      </c>
      <c r="AU751" s="52">
        <f>$BH$14*((AJ751)-$BD$5)/$BD$6+$BH$15*((AK751)-$BD$7)/$BD$8+$BH$16</f>
        <v/>
      </c>
      <c r="AV751" s="51">
        <f>1/(1+EXP(-AU751))</f>
        <v/>
      </c>
      <c r="AW751" s="52">
        <f>$BI$14*((AJ751)-$BD$5)/$BD$6+$BI$15*((AK751)-$BD$7)/$BD$8+$BI$16</f>
        <v/>
      </c>
      <c r="AX751" s="51">
        <f>1/(1+EXP(-AW751))</f>
        <v/>
      </c>
      <c r="AY751" s="52">
        <f>$BJ$14*((AJ751)-$BD$5)/$BD$6+$BJ$15*((AK751)-$BD$7)/$BD$8+$BJ$16</f>
        <v/>
      </c>
      <c r="AZ751" s="51">
        <f>1/(1+EXP(-AY751))</f>
        <v/>
      </c>
      <c r="BA751" s="52">
        <f>$BK$14*((AJ751)-$BD$5)/$BD$6+$BK$15*((AK751)-$BD$7)/$BD$8+$BK$16</f>
        <v/>
      </c>
      <c r="BB751" s="51">
        <f>1/(1+EXP(-BA751))</f>
        <v/>
      </c>
    </row>
    <row r="752" ht="15" customHeight="1" s="35">
      <c r="A752" s="48">
        <f>'4_Seq_Features'!A750</f>
        <v/>
      </c>
      <c r="B752" s="55">
        <f>'4_Seq_Features'!F750</f>
        <v/>
      </c>
      <c r="C752" s="48">
        <f>'4_Seq_Features'!E750</f>
        <v/>
      </c>
      <c r="D752" s="52">
        <f>$U$12*((B752)-$U$5)/$U$6+$U$13</f>
        <v/>
      </c>
      <c r="E752" s="51">
        <f>1/(1+EXP(-D752))</f>
        <v/>
      </c>
      <c r="F752" s="52">
        <f>$V$12*((B752)-$U$5)/$U$6+$V$13</f>
        <v/>
      </c>
      <c r="G752" s="51">
        <f>1/(1+EXP(-F752))</f>
        <v/>
      </c>
      <c r="H752" s="52">
        <f>$W$12*((B752)-$U$5)/$U$6+$W$13</f>
        <v/>
      </c>
      <c r="I752" s="51">
        <f>1/(1+EXP(-H752))</f>
        <v/>
      </c>
      <c r="J752" s="52">
        <f>$X$12*((B752)-$U$5)/$U$6+$X$13</f>
        <v/>
      </c>
      <c r="K752" s="51">
        <f>1/(1+EXP(-J752))</f>
        <v/>
      </c>
      <c r="L752" s="52">
        <f>$Y$12*((B752)-$U$5)/$U$6+$Y$13</f>
        <v/>
      </c>
      <c r="M752" s="51">
        <f>1/(1+EXP(-L752))</f>
        <v/>
      </c>
      <c r="N752" s="52">
        <f>$Z$12*((B752)-$U$5)/$U$6+$Z$13</f>
        <v/>
      </c>
      <c r="O752" s="51">
        <f>1/(1+EXP(-N752))</f>
        <v/>
      </c>
      <c r="P752" s="52">
        <f>$AA$12*((B752)-$U$5)/$U$6+$AA$13</f>
        <v/>
      </c>
      <c r="Q752" s="51">
        <f>1/(1+EXP(-P752))</f>
        <v/>
      </c>
      <c r="R752" s="52">
        <f>$AB$12*((B752)-$U$5)/$U$6+$AB$13</f>
        <v/>
      </c>
      <c r="S752" s="51">
        <f>1/(1+EXP(-R752))</f>
        <v/>
      </c>
      <c r="AI752" s="48">
        <f>'4_Seq_Features'!A750</f>
        <v/>
      </c>
      <c r="AJ752" s="55">
        <f>'4_Seq_Features'!G750</f>
        <v/>
      </c>
      <c r="AK752" s="55">
        <f>'4_Seq_Features'!H750</f>
        <v/>
      </c>
      <c r="AL752" s="48">
        <f>'4_Seq_Features'!E750</f>
        <v/>
      </c>
      <c r="AM752" s="52">
        <f>$BD$14*((AJ752)-$BD$5)/$BD$6+$BD$15*((AK752)-$BD$7)/$BD$8+$BD$16</f>
        <v/>
      </c>
      <c r="AN752" s="51">
        <f>1/(1+EXP(-AM752))</f>
        <v/>
      </c>
      <c r="AO752" s="52">
        <f>$BE$14*((AJ752)-$BD$5)/$BD$6+$BE$15*((AK752)-$BD$7)/$BD$8+$BE$16</f>
        <v/>
      </c>
      <c r="AP752" s="51">
        <f>1/(1+EXP(-AO752))</f>
        <v/>
      </c>
      <c r="AQ752" s="52">
        <f>$BF$14*((AJ752)-$BD$5)/$BD$6+$BF$15*((AK752)-$BD$7)/$BD$8+$BF$16</f>
        <v/>
      </c>
      <c r="AR752" s="51">
        <f>1/(1+EXP(-AQ752))</f>
        <v/>
      </c>
      <c r="AS752" s="52">
        <f>$BG$14*((AJ752)-$BD$5)/$BD$6+$BG$15*((AK752)-$BD$7)/$BD$8+$BG$16</f>
        <v/>
      </c>
      <c r="AT752" s="51">
        <f>1/(1+EXP(-AS752))</f>
        <v/>
      </c>
      <c r="AU752" s="52">
        <f>$BH$14*((AJ752)-$BD$5)/$BD$6+$BH$15*((AK752)-$BD$7)/$BD$8+$BH$16</f>
        <v/>
      </c>
      <c r="AV752" s="51">
        <f>1/(1+EXP(-AU752))</f>
        <v/>
      </c>
      <c r="AW752" s="52">
        <f>$BI$14*((AJ752)-$BD$5)/$BD$6+$BI$15*((AK752)-$BD$7)/$BD$8+$BI$16</f>
        <v/>
      </c>
      <c r="AX752" s="51">
        <f>1/(1+EXP(-AW752))</f>
        <v/>
      </c>
      <c r="AY752" s="52">
        <f>$BJ$14*((AJ752)-$BD$5)/$BD$6+$BJ$15*((AK752)-$BD$7)/$BD$8+$BJ$16</f>
        <v/>
      </c>
      <c r="AZ752" s="51">
        <f>1/(1+EXP(-AY752))</f>
        <v/>
      </c>
      <c r="BA752" s="52">
        <f>$BK$14*((AJ752)-$BD$5)/$BD$6+$BK$15*((AK752)-$BD$7)/$BD$8+$BK$16</f>
        <v/>
      </c>
      <c r="BB752" s="51">
        <f>1/(1+EXP(-BA752))</f>
        <v/>
      </c>
    </row>
    <row r="753" ht="15" customHeight="1" s="35">
      <c r="A753" s="48">
        <f>'4_Seq_Features'!A751</f>
        <v/>
      </c>
      <c r="B753" s="55">
        <f>'4_Seq_Features'!F751</f>
        <v/>
      </c>
      <c r="C753" s="48">
        <f>'4_Seq_Features'!E751</f>
        <v/>
      </c>
      <c r="D753" s="52">
        <f>$U$12*((B753)-$U$5)/$U$6+$U$13</f>
        <v/>
      </c>
      <c r="E753" s="51">
        <f>1/(1+EXP(-D753))</f>
        <v/>
      </c>
      <c r="F753" s="52">
        <f>$V$12*((B753)-$U$5)/$U$6+$V$13</f>
        <v/>
      </c>
      <c r="G753" s="51">
        <f>1/(1+EXP(-F753))</f>
        <v/>
      </c>
      <c r="H753" s="52">
        <f>$W$12*((B753)-$U$5)/$U$6+$W$13</f>
        <v/>
      </c>
      <c r="I753" s="51">
        <f>1/(1+EXP(-H753))</f>
        <v/>
      </c>
      <c r="J753" s="52">
        <f>$X$12*((B753)-$U$5)/$U$6+$X$13</f>
        <v/>
      </c>
      <c r="K753" s="51">
        <f>1/(1+EXP(-J753))</f>
        <v/>
      </c>
      <c r="L753" s="52">
        <f>$Y$12*((B753)-$U$5)/$U$6+$Y$13</f>
        <v/>
      </c>
      <c r="M753" s="51">
        <f>1/(1+EXP(-L753))</f>
        <v/>
      </c>
      <c r="N753" s="52">
        <f>$Z$12*((B753)-$U$5)/$U$6+$Z$13</f>
        <v/>
      </c>
      <c r="O753" s="51">
        <f>1/(1+EXP(-N753))</f>
        <v/>
      </c>
      <c r="P753" s="52">
        <f>$AA$12*((B753)-$U$5)/$U$6+$AA$13</f>
        <v/>
      </c>
      <c r="Q753" s="51">
        <f>1/(1+EXP(-P753))</f>
        <v/>
      </c>
      <c r="R753" s="52">
        <f>$AB$12*((B753)-$U$5)/$U$6+$AB$13</f>
        <v/>
      </c>
      <c r="S753" s="51">
        <f>1/(1+EXP(-R753))</f>
        <v/>
      </c>
      <c r="AI753" s="48">
        <f>'4_Seq_Features'!A751</f>
        <v/>
      </c>
      <c r="AJ753" s="55">
        <f>'4_Seq_Features'!G751</f>
        <v/>
      </c>
      <c r="AK753" s="55">
        <f>'4_Seq_Features'!H751</f>
        <v/>
      </c>
      <c r="AL753" s="48">
        <f>'4_Seq_Features'!E751</f>
        <v/>
      </c>
      <c r="AM753" s="52">
        <f>$BD$14*((AJ753)-$BD$5)/$BD$6+$BD$15*((AK753)-$BD$7)/$BD$8+$BD$16</f>
        <v/>
      </c>
      <c r="AN753" s="51">
        <f>1/(1+EXP(-AM753))</f>
        <v/>
      </c>
      <c r="AO753" s="52">
        <f>$BE$14*((AJ753)-$BD$5)/$BD$6+$BE$15*((AK753)-$BD$7)/$BD$8+$BE$16</f>
        <v/>
      </c>
      <c r="AP753" s="51">
        <f>1/(1+EXP(-AO753))</f>
        <v/>
      </c>
      <c r="AQ753" s="52">
        <f>$BF$14*((AJ753)-$BD$5)/$BD$6+$BF$15*((AK753)-$BD$7)/$BD$8+$BF$16</f>
        <v/>
      </c>
      <c r="AR753" s="51">
        <f>1/(1+EXP(-AQ753))</f>
        <v/>
      </c>
      <c r="AS753" s="52">
        <f>$BG$14*((AJ753)-$BD$5)/$BD$6+$BG$15*((AK753)-$BD$7)/$BD$8+$BG$16</f>
        <v/>
      </c>
      <c r="AT753" s="51">
        <f>1/(1+EXP(-AS753))</f>
        <v/>
      </c>
      <c r="AU753" s="52">
        <f>$BH$14*((AJ753)-$BD$5)/$BD$6+$BH$15*((AK753)-$BD$7)/$BD$8+$BH$16</f>
        <v/>
      </c>
      <c r="AV753" s="51">
        <f>1/(1+EXP(-AU753))</f>
        <v/>
      </c>
      <c r="AW753" s="52">
        <f>$BI$14*((AJ753)-$BD$5)/$BD$6+$BI$15*((AK753)-$BD$7)/$BD$8+$BI$16</f>
        <v/>
      </c>
      <c r="AX753" s="51">
        <f>1/(1+EXP(-AW753))</f>
        <v/>
      </c>
      <c r="AY753" s="52">
        <f>$BJ$14*((AJ753)-$BD$5)/$BD$6+$BJ$15*((AK753)-$BD$7)/$BD$8+$BJ$16</f>
        <v/>
      </c>
      <c r="AZ753" s="51">
        <f>1/(1+EXP(-AY753))</f>
        <v/>
      </c>
      <c r="BA753" s="52">
        <f>$BK$14*((AJ753)-$BD$5)/$BD$6+$BK$15*((AK753)-$BD$7)/$BD$8+$BK$16</f>
        <v/>
      </c>
      <c r="BB753" s="51">
        <f>1/(1+EXP(-BA753))</f>
        <v/>
      </c>
    </row>
    <row r="754" ht="15" customHeight="1" s="35">
      <c r="A754" s="48">
        <f>'4_Seq_Features'!A752</f>
        <v/>
      </c>
      <c r="B754" s="55">
        <f>'4_Seq_Features'!F752</f>
        <v/>
      </c>
      <c r="C754" s="48">
        <f>'4_Seq_Features'!E752</f>
        <v/>
      </c>
      <c r="D754" s="52">
        <f>$U$12*((B754)-$U$5)/$U$6+$U$13</f>
        <v/>
      </c>
      <c r="E754" s="51">
        <f>1/(1+EXP(-D754))</f>
        <v/>
      </c>
      <c r="F754" s="52">
        <f>$V$12*((B754)-$U$5)/$U$6+$V$13</f>
        <v/>
      </c>
      <c r="G754" s="51">
        <f>1/(1+EXP(-F754))</f>
        <v/>
      </c>
      <c r="H754" s="52">
        <f>$W$12*((B754)-$U$5)/$U$6+$W$13</f>
        <v/>
      </c>
      <c r="I754" s="51">
        <f>1/(1+EXP(-H754))</f>
        <v/>
      </c>
      <c r="J754" s="52">
        <f>$X$12*((B754)-$U$5)/$U$6+$X$13</f>
        <v/>
      </c>
      <c r="K754" s="51">
        <f>1/(1+EXP(-J754))</f>
        <v/>
      </c>
      <c r="L754" s="52">
        <f>$Y$12*((B754)-$U$5)/$U$6+$Y$13</f>
        <v/>
      </c>
      <c r="M754" s="51">
        <f>1/(1+EXP(-L754))</f>
        <v/>
      </c>
      <c r="N754" s="52">
        <f>$Z$12*((B754)-$U$5)/$U$6+$Z$13</f>
        <v/>
      </c>
      <c r="O754" s="51">
        <f>1/(1+EXP(-N754))</f>
        <v/>
      </c>
      <c r="P754" s="52">
        <f>$AA$12*((B754)-$U$5)/$U$6+$AA$13</f>
        <v/>
      </c>
      <c r="Q754" s="51">
        <f>1/(1+EXP(-P754))</f>
        <v/>
      </c>
      <c r="R754" s="52">
        <f>$AB$12*((B754)-$U$5)/$U$6+$AB$13</f>
        <v/>
      </c>
      <c r="S754" s="51">
        <f>1/(1+EXP(-R754))</f>
        <v/>
      </c>
      <c r="AI754" s="48">
        <f>'4_Seq_Features'!A752</f>
        <v/>
      </c>
      <c r="AJ754" s="55">
        <f>'4_Seq_Features'!G752</f>
        <v/>
      </c>
      <c r="AK754" s="55">
        <f>'4_Seq_Features'!H752</f>
        <v/>
      </c>
      <c r="AL754" s="48">
        <f>'4_Seq_Features'!E752</f>
        <v/>
      </c>
      <c r="AM754" s="52">
        <f>$BD$14*((AJ754)-$BD$5)/$BD$6+$BD$15*((AK754)-$BD$7)/$BD$8+$BD$16</f>
        <v/>
      </c>
      <c r="AN754" s="51">
        <f>1/(1+EXP(-AM754))</f>
        <v/>
      </c>
      <c r="AO754" s="52">
        <f>$BE$14*((AJ754)-$BD$5)/$BD$6+$BE$15*((AK754)-$BD$7)/$BD$8+$BE$16</f>
        <v/>
      </c>
      <c r="AP754" s="51">
        <f>1/(1+EXP(-AO754))</f>
        <v/>
      </c>
      <c r="AQ754" s="52">
        <f>$BF$14*((AJ754)-$BD$5)/$BD$6+$BF$15*((AK754)-$BD$7)/$BD$8+$BF$16</f>
        <v/>
      </c>
      <c r="AR754" s="51">
        <f>1/(1+EXP(-AQ754))</f>
        <v/>
      </c>
      <c r="AS754" s="52">
        <f>$BG$14*((AJ754)-$BD$5)/$BD$6+$BG$15*((AK754)-$BD$7)/$BD$8+$BG$16</f>
        <v/>
      </c>
      <c r="AT754" s="51">
        <f>1/(1+EXP(-AS754))</f>
        <v/>
      </c>
      <c r="AU754" s="52">
        <f>$BH$14*((AJ754)-$BD$5)/$BD$6+$BH$15*((AK754)-$BD$7)/$BD$8+$BH$16</f>
        <v/>
      </c>
      <c r="AV754" s="51">
        <f>1/(1+EXP(-AU754))</f>
        <v/>
      </c>
      <c r="AW754" s="52">
        <f>$BI$14*((AJ754)-$BD$5)/$BD$6+$BI$15*((AK754)-$BD$7)/$BD$8+$BI$16</f>
        <v/>
      </c>
      <c r="AX754" s="51">
        <f>1/(1+EXP(-AW754))</f>
        <v/>
      </c>
      <c r="AY754" s="52">
        <f>$BJ$14*((AJ754)-$BD$5)/$BD$6+$BJ$15*((AK754)-$BD$7)/$BD$8+$BJ$16</f>
        <v/>
      </c>
      <c r="AZ754" s="51">
        <f>1/(1+EXP(-AY754))</f>
        <v/>
      </c>
      <c r="BA754" s="52">
        <f>$BK$14*((AJ754)-$BD$5)/$BD$6+$BK$15*((AK754)-$BD$7)/$BD$8+$BK$16</f>
        <v/>
      </c>
      <c r="BB754" s="51">
        <f>1/(1+EXP(-BA754))</f>
        <v/>
      </c>
    </row>
    <row r="755" ht="15" customHeight="1" s="35">
      <c r="A755" s="48">
        <f>'4_Seq_Features'!A753</f>
        <v/>
      </c>
      <c r="B755" s="55">
        <f>'4_Seq_Features'!F753</f>
        <v/>
      </c>
      <c r="C755" s="48">
        <f>'4_Seq_Features'!E753</f>
        <v/>
      </c>
      <c r="D755" s="52">
        <f>$U$12*((B755)-$U$5)/$U$6+$U$13</f>
        <v/>
      </c>
      <c r="E755" s="51">
        <f>1/(1+EXP(-D755))</f>
        <v/>
      </c>
      <c r="F755" s="52">
        <f>$V$12*((B755)-$U$5)/$U$6+$V$13</f>
        <v/>
      </c>
      <c r="G755" s="51">
        <f>1/(1+EXP(-F755))</f>
        <v/>
      </c>
      <c r="H755" s="52">
        <f>$W$12*((B755)-$U$5)/$U$6+$W$13</f>
        <v/>
      </c>
      <c r="I755" s="51">
        <f>1/(1+EXP(-H755))</f>
        <v/>
      </c>
      <c r="J755" s="52">
        <f>$X$12*((B755)-$U$5)/$U$6+$X$13</f>
        <v/>
      </c>
      <c r="K755" s="51">
        <f>1/(1+EXP(-J755))</f>
        <v/>
      </c>
      <c r="L755" s="52">
        <f>$Y$12*((B755)-$U$5)/$U$6+$Y$13</f>
        <v/>
      </c>
      <c r="M755" s="51">
        <f>1/(1+EXP(-L755))</f>
        <v/>
      </c>
      <c r="N755" s="52">
        <f>$Z$12*((B755)-$U$5)/$U$6+$Z$13</f>
        <v/>
      </c>
      <c r="O755" s="51">
        <f>1/(1+EXP(-N755))</f>
        <v/>
      </c>
      <c r="P755" s="52">
        <f>$AA$12*((B755)-$U$5)/$U$6+$AA$13</f>
        <v/>
      </c>
      <c r="Q755" s="51">
        <f>1/(1+EXP(-P755))</f>
        <v/>
      </c>
      <c r="R755" s="52">
        <f>$AB$12*((B755)-$U$5)/$U$6+$AB$13</f>
        <v/>
      </c>
      <c r="S755" s="51">
        <f>1/(1+EXP(-R755))</f>
        <v/>
      </c>
      <c r="AI755" s="48">
        <f>'4_Seq_Features'!A753</f>
        <v/>
      </c>
      <c r="AJ755" s="55">
        <f>'4_Seq_Features'!G753</f>
        <v/>
      </c>
      <c r="AK755" s="55">
        <f>'4_Seq_Features'!H753</f>
        <v/>
      </c>
      <c r="AL755" s="48">
        <f>'4_Seq_Features'!E753</f>
        <v/>
      </c>
      <c r="AM755" s="52">
        <f>$BD$14*((AJ755)-$BD$5)/$BD$6+$BD$15*((AK755)-$BD$7)/$BD$8+$BD$16</f>
        <v/>
      </c>
      <c r="AN755" s="51">
        <f>1/(1+EXP(-AM755))</f>
        <v/>
      </c>
      <c r="AO755" s="52">
        <f>$BE$14*((AJ755)-$BD$5)/$BD$6+$BE$15*((AK755)-$BD$7)/$BD$8+$BE$16</f>
        <v/>
      </c>
      <c r="AP755" s="51">
        <f>1/(1+EXP(-AO755))</f>
        <v/>
      </c>
      <c r="AQ755" s="52">
        <f>$BF$14*((AJ755)-$BD$5)/$BD$6+$BF$15*((AK755)-$BD$7)/$BD$8+$BF$16</f>
        <v/>
      </c>
      <c r="AR755" s="51">
        <f>1/(1+EXP(-AQ755))</f>
        <v/>
      </c>
      <c r="AS755" s="52">
        <f>$BG$14*((AJ755)-$BD$5)/$BD$6+$BG$15*((AK755)-$BD$7)/$BD$8+$BG$16</f>
        <v/>
      </c>
      <c r="AT755" s="51">
        <f>1/(1+EXP(-AS755))</f>
        <v/>
      </c>
      <c r="AU755" s="52">
        <f>$BH$14*((AJ755)-$BD$5)/$BD$6+$BH$15*((AK755)-$BD$7)/$BD$8+$BH$16</f>
        <v/>
      </c>
      <c r="AV755" s="51">
        <f>1/(1+EXP(-AU755))</f>
        <v/>
      </c>
      <c r="AW755" s="52">
        <f>$BI$14*((AJ755)-$BD$5)/$BD$6+$BI$15*((AK755)-$BD$7)/$BD$8+$BI$16</f>
        <v/>
      </c>
      <c r="AX755" s="51">
        <f>1/(1+EXP(-AW755))</f>
        <v/>
      </c>
      <c r="AY755" s="52">
        <f>$BJ$14*((AJ755)-$BD$5)/$BD$6+$BJ$15*((AK755)-$BD$7)/$BD$8+$BJ$16</f>
        <v/>
      </c>
      <c r="AZ755" s="51">
        <f>1/(1+EXP(-AY755))</f>
        <v/>
      </c>
      <c r="BA755" s="52">
        <f>$BK$14*((AJ755)-$BD$5)/$BD$6+$BK$15*((AK755)-$BD$7)/$BD$8+$BK$16</f>
        <v/>
      </c>
      <c r="BB755" s="51">
        <f>1/(1+EXP(-BA755))</f>
        <v/>
      </c>
    </row>
    <row r="756" ht="15" customHeight="1" s="35">
      <c r="A756" s="48">
        <f>'4_Seq_Features'!A754</f>
        <v/>
      </c>
      <c r="B756" s="55">
        <f>'4_Seq_Features'!F754</f>
        <v/>
      </c>
      <c r="C756" s="48">
        <f>'4_Seq_Features'!E754</f>
        <v/>
      </c>
      <c r="D756" s="52">
        <f>$U$12*((B756)-$U$5)/$U$6+$U$13</f>
        <v/>
      </c>
      <c r="E756" s="51">
        <f>1/(1+EXP(-D756))</f>
        <v/>
      </c>
      <c r="F756" s="52">
        <f>$V$12*((B756)-$U$5)/$U$6+$V$13</f>
        <v/>
      </c>
      <c r="G756" s="51">
        <f>1/(1+EXP(-F756))</f>
        <v/>
      </c>
      <c r="H756" s="52">
        <f>$W$12*((B756)-$U$5)/$U$6+$W$13</f>
        <v/>
      </c>
      <c r="I756" s="51">
        <f>1/(1+EXP(-H756))</f>
        <v/>
      </c>
      <c r="J756" s="52">
        <f>$X$12*((B756)-$U$5)/$U$6+$X$13</f>
        <v/>
      </c>
      <c r="K756" s="51">
        <f>1/(1+EXP(-J756))</f>
        <v/>
      </c>
      <c r="L756" s="52">
        <f>$Y$12*((B756)-$U$5)/$U$6+$Y$13</f>
        <v/>
      </c>
      <c r="M756" s="51">
        <f>1/(1+EXP(-L756))</f>
        <v/>
      </c>
      <c r="N756" s="52">
        <f>$Z$12*((B756)-$U$5)/$U$6+$Z$13</f>
        <v/>
      </c>
      <c r="O756" s="51">
        <f>1/(1+EXP(-N756))</f>
        <v/>
      </c>
      <c r="P756" s="52">
        <f>$AA$12*((B756)-$U$5)/$U$6+$AA$13</f>
        <v/>
      </c>
      <c r="Q756" s="51">
        <f>1/(1+EXP(-P756))</f>
        <v/>
      </c>
      <c r="R756" s="52">
        <f>$AB$12*((B756)-$U$5)/$U$6+$AB$13</f>
        <v/>
      </c>
      <c r="S756" s="51">
        <f>1/(1+EXP(-R756))</f>
        <v/>
      </c>
      <c r="AI756" s="48">
        <f>'4_Seq_Features'!A754</f>
        <v/>
      </c>
      <c r="AJ756" s="55">
        <f>'4_Seq_Features'!G754</f>
        <v/>
      </c>
      <c r="AK756" s="55">
        <f>'4_Seq_Features'!H754</f>
        <v/>
      </c>
      <c r="AL756" s="48">
        <f>'4_Seq_Features'!E754</f>
        <v/>
      </c>
      <c r="AM756" s="52">
        <f>$BD$14*((AJ756)-$BD$5)/$BD$6+$BD$15*((AK756)-$BD$7)/$BD$8+$BD$16</f>
        <v/>
      </c>
      <c r="AN756" s="51">
        <f>1/(1+EXP(-AM756))</f>
        <v/>
      </c>
      <c r="AO756" s="52">
        <f>$BE$14*((AJ756)-$BD$5)/$BD$6+$BE$15*((AK756)-$BD$7)/$BD$8+$BE$16</f>
        <v/>
      </c>
      <c r="AP756" s="51">
        <f>1/(1+EXP(-AO756))</f>
        <v/>
      </c>
      <c r="AQ756" s="52">
        <f>$BF$14*((AJ756)-$BD$5)/$BD$6+$BF$15*((AK756)-$BD$7)/$BD$8+$BF$16</f>
        <v/>
      </c>
      <c r="AR756" s="51">
        <f>1/(1+EXP(-AQ756))</f>
        <v/>
      </c>
      <c r="AS756" s="52">
        <f>$BG$14*((AJ756)-$BD$5)/$BD$6+$BG$15*((AK756)-$BD$7)/$BD$8+$BG$16</f>
        <v/>
      </c>
      <c r="AT756" s="51">
        <f>1/(1+EXP(-AS756))</f>
        <v/>
      </c>
      <c r="AU756" s="52">
        <f>$BH$14*((AJ756)-$BD$5)/$BD$6+$BH$15*((AK756)-$BD$7)/$BD$8+$BH$16</f>
        <v/>
      </c>
      <c r="AV756" s="51">
        <f>1/(1+EXP(-AU756))</f>
        <v/>
      </c>
      <c r="AW756" s="52">
        <f>$BI$14*((AJ756)-$BD$5)/$BD$6+$BI$15*((AK756)-$BD$7)/$BD$8+$BI$16</f>
        <v/>
      </c>
      <c r="AX756" s="51">
        <f>1/(1+EXP(-AW756))</f>
        <v/>
      </c>
      <c r="AY756" s="52">
        <f>$BJ$14*((AJ756)-$BD$5)/$BD$6+$BJ$15*((AK756)-$BD$7)/$BD$8+$BJ$16</f>
        <v/>
      </c>
      <c r="AZ756" s="51">
        <f>1/(1+EXP(-AY756))</f>
        <v/>
      </c>
      <c r="BA756" s="52">
        <f>$BK$14*((AJ756)-$BD$5)/$BD$6+$BK$15*((AK756)-$BD$7)/$BD$8+$BK$16</f>
        <v/>
      </c>
      <c r="BB756" s="51">
        <f>1/(1+EXP(-BA756))</f>
        <v/>
      </c>
    </row>
    <row r="757" ht="15" customHeight="1" s="35">
      <c r="A757" s="48">
        <f>'4_Seq_Features'!A755</f>
        <v/>
      </c>
      <c r="B757" s="55">
        <f>'4_Seq_Features'!F755</f>
        <v/>
      </c>
      <c r="C757" s="48">
        <f>'4_Seq_Features'!E755</f>
        <v/>
      </c>
      <c r="D757" s="52">
        <f>$U$12*((B757)-$U$5)/$U$6+$U$13</f>
        <v/>
      </c>
      <c r="E757" s="51">
        <f>1/(1+EXP(-D757))</f>
        <v/>
      </c>
      <c r="F757" s="52">
        <f>$V$12*((B757)-$U$5)/$U$6+$V$13</f>
        <v/>
      </c>
      <c r="G757" s="51">
        <f>1/(1+EXP(-F757))</f>
        <v/>
      </c>
      <c r="H757" s="52">
        <f>$W$12*((B757)-$U$5)/$U$6+$W$13</f>
        <v/>
      </c>
      <c r="I757" s="51">
        <f>1/(1+EXP(-H757))</f>
        <v/>
      </c>
      <c r="J757" s="52">
        <f>$X$12*((B757)-$U$5)/$U$6+$X$13</f>
        <v/>
      </c>
      <c r="K757" s="51">
        <f>1/(1+EXP(-J757))</f>
        <v/>
      </c>
      <c r="L757" s="52">
        <f>$Y$12*((B757)-$U$5)/$U$6+$Y$13</f>
        <v/>
      </c>
      <c r="M757" s="51">
        <f>1/(1+EXP(-L757))</f>
        <v/>
      </c>
      <c r="N757" s="52">
        <f>$Z$12*((B757)-$U$5)/$U$6+$Z$13</f>
        <v/>
      </c>
      <c r="O757" s="51">
        <f>1/(1+EXP(-N757))</f>
        <v/>
      </c>
      <c r="P757" s="52">
        <f>$AA$12*((B757)-$U$5)/$U$6+$AA$13</f>
        <v/>
      </c>
      <c r="Q757" s="51">
        <f>1/(1+EXP(-P757))</f>
        <v/>
      </c>
      <c r="R757" s="52">
        <f>$AB$12*((B757)-$U$5)/$U$6+$AB$13</f>
        <v/>
      </c>
      <c r="S757" s="51">
        <f>1/(1+EXP(-R757))</f>
        <v/>
      </c>
      <c r="AI757" s="48">
        <f>'4_Seq_Features'!A755</f>
        <v/>
      </c>
      <c r="AJ757" s="55">
        <f>'4_Seq_Features'!G755</f>
        <v/>
      </c>
      <c r="AK757" s="55">
        <f>'4_Seq_Features'!H755</f>
        <v/>
      </c>
      <c r="AL757" s="48">
        <f>'4_Seq_Features'!E755</f>
        <v/>
      </c>
      <c r="AM757" s="52">
        <f>$BD$14*((AJ757)-$BD$5)/$BD$6+$BD$15*((AK757)-$BD$7)/$BD$8+$BD$16</f>
        <v/>
      </c>
      <c r="AN757" s="51">
        <f>1/(1+EXP(-AM757))</f>
        <v/>
      </c>
      <c r="AO757" s="52">
        <f>$BE$14*((AJ757)-$BD$5)/$BD$6+$BE$15*((AK757)-$BD$7)/$BD$8+$BE$16</f>
        <v/>
      </c>
      <c r="AP757" s="51">
        <f>1/(1+EXP(-AO757))</f>
        <v/>
      </c>
      <c r="AQ757" s="52">
        <f>$BF$14*((AJ757)-$BD$5)/$BD$6+$BF$15*((AK757)-$BD$7)/$BD$8+$BF$16</f>
        <v/>
      </c>
      <c r="AR757" s="51">
        <f>1/(1+EXP(-AQ757))</f>
        <v/>
      </c>
      <c r="AS757" s="52">
        <f>$BG$14*((AJ757)-$BD$5)/$BD$6+$BG$15*((AK757)-$BD$7)/$BD$8+$BG$16</f>
        <v/>
      </c>
      <c r="AT757" s="51">
        <f>1/(1+EXP(-AS757))</f>
        <v/>
      </c>
      <c r="AU757" s="52">
        <f>$BH$14*((AJ757)-$BD$5)/$BD$6+$BH$15*((AK757)-$BD$7)/$BD$8+$BH$16</f>
        <v/>
      </c>
      <c r="AV757" s="51">
        <f>1/(1+EXP(-AU757))</f>
        <v/>
      </c>
      <c r="AW757" s="52">
        <f>$BI$14*((AJ757)-$BD$5)/$BD$6+$BI$15*((AK757)-$BD$7)/$BD$8+$BI$16</f>
        <v/>
      </c>
      <c r="AX757" s="51">
        <f>1/(1+EXP(-AW757))</f>
        <v/>
      </c>
      <c r="AY757" s="52">
        <f>$BJ$14*((AJ757)-$BD$5)/$BD$6+$BJ$15*((AK757)-$BD$7)/$BD$8+$BJ$16</f>
        <v/>
      </c>
      <c r="AZ757" s="51">
        <f>1/(1+EXP(-AY757))</f>
        <v/>
      </c>
      <c r="BA757" s="52">
        <f>$BK$14*((AJ757)-$BD$5)/$BD$6+$BK$15*((AK757)-$BD$7)/$BD$8+$BK$16</f>
        <v/>
      </c>
      <c r="BB757" s="51">
        <f>1/(1+EXP(-BA757))</f>
        <v/>
      </c>
    </row>
    <row r="758" ht="15" customHeight="1" s="35">
      <c r="A758" s="48">
        <f>'4_Seq_Features'!A756</f>
        <v/>
      </c>
      <c r="B758" s="55">
        <f>'4_Seq_Features'!F756</f>
        <v/>
      </c>
      <c r="C758" s="48">
        <f>'4_Seq_Features'!E756</f>
        <v/>
      </c>
      <c r="D758" s="52">
        <f>$U$12*((B758)-$U$5)/$U$6+$U$13</f>
        <v/>
      </c>
      <c r="E758" s="51">
        <f>1/(1+EXP(-D758))</f>
        <v/>
      </c>
      <c r="F758" s="52">
        <f>$V$12*((B758)-$U$5)/$U$6+$V$13</f>
        <v/>
      </c>
      <c r="G758" s="51">
        <f>1/(1+EXP(-F758))</f>
        <v/>
      </c>
      <c r="H758" s="52">
        <f>$W$12*((B758)-$U$5)/$U$6+$W$13</f>
        <v/>
      </c>
      <c r="I758" s="51">
        <f>1/(1+EXP(-H758))</f>
        <v/>
      </c>
      <c r="J758" s="52">
        <f>$X$12*((B758)-$U$5)/$U$6+$X$13</f>
        <v/>
      </c>
      <c r="K758" s="51">
        <f>1/(1+EXP(-J758))</f>
        <v/>
      </c>
      <c r="L758" s="52">
        <f>$Y$12*((B758)-$U$5)/$U$6+$Y$13</f>
        <v/>
      </c>
      <c r="M758" s="51">
        <f>1/(1+EXP(-L758))</f>
        <v/>
      </c>
      <c r="N758" s="52">
        <f>$Z$12*((B758)-$U$5)/$U$6+$Z$13</f>
        <v/>
      </c>
      <c r="O758" s="51">
        <f>1/(1+EXP(-N758))</f>
        <v/>
      </c>
      <c r="P758" s="52">
        <f>$AA$12*((B758)-$U$5)/$U$6+$AA$13</f>
        <v/>
      </c>
      <c r="Q758" s="51">
        <f>1/(1+EXP(-P758))</f>
        <v/>
      </c>
      <c r="R758" s="52">
        <f>$AB$12*((B758)-$U$5)/$U$6+$AB$13</f>
        <v/>
      </c>
      <c r="S758" s="51">
        <f>1/(1+EXP(-R758))</f>
        <v/>
      </c>
      <c r="AI758" s="48">
        <f>'4_Seq_Features'!A756</f>
        <v/>
      </c>
      <c r="AJ758" s="55">
        <f>'4_Seq_Features'!G756</f>
        <v/>
      </c>
      <c r="AK758" s="55">
        <f>'4_Seq_Features'!H756</f>
        <v/>
      </c>
      <c r="AL758" s="48">
        <f>'4_Seq_Features'!E756</f>
        <v/>
      </c>
      <c r="AM758" s="52">
        <f>$BD$14*((AJ758)-$BD$5)/$BD$6+$BD$15*((AK758)-$BD$7)/$BD$8+$BD$16</f>
        <v/>
      </c>
      <c r="AN758" s="51">
        <f>1/(1+EXP(-AM758))</f>
        <v/>
      </c>
      <c r="AO758" s="52">
        <f>$BE$14*((AJ758)-$BD$5)/$BD$6+$BE$15*((AK758)-$BD$7)/$BD$8+$BE$16</f>
        <v/>
      </c>
      <c r="AP758" s="51">
        <f>1/(1+EXP(-AO758))</f>
        <v/>
      </c>
      <c r="AQ758" s="52">
        <f>$BF$14*((AJ758)-$BD$5)/$BD$6+$BF$15*((AK758)-$BD$7)/$BD$8+$BF$16</f>
        <v/>
      </c>
      <c r="AR758" s="51">
        <f>1/(1+EXP(-AQ758))</f>
        <v/>
      </c>
      <c r="AS758" s="52">
        <f>$BG$14*((AJ758)-$BD$5)/$BD$6+$BG$15*((AK758)-$BD$7)/$BD$8+$BG$16</f>
        <v/>
      </c>
      <c r="AT758" s="51">
        <f>1/(1+EXP(-AS758))</f>
        <v/>
      </c>
      <c r="AU758" s="52">
        <f>$BH$14*((AJ758)-$BD$5)/$BD$6+$BH$15*((AK758)-$BD$7)/$BD$8+$BH$16</f>
        <v/>
      </c>
      <c r="AV758" s="51">
        <f>1/(1+EXP(-AU758))</f>
        <v/>
      </c>
      <c r="AW758" s="52">
        <f>$BI$14*((AJ758)-$BD$5)/$BD$6+$BI$15*((AK758)-$BD$7)/$BD$8+$BI$16</f>
        <v/>
      </c>
      <c r="AX758" s="51">
        <f>1/(1+EXP(-AW758))</f>
        <v/>
      </c>
      <c r="AY758" s="52">
        <f>$BJ$14*((AJ758)-$BD$5)/$BD$6+$BJ$15*((AK758)-$BD$7)/$BD$8+$BJ$16</f>
        <v/>
      </c>
      <c r="AZ758" s="51">
        <f>1/(1+EXP(-AY758))</f>
        <v/>
      </c>
      <c r="BA758" s="52">
        <f>$BK$14*((AJ758)-$BD$5)/$BD$6+$BK$15*((AK758)-$BD$7)/$BD$8+$BK$16</f>
        <v/>
      </c>
      <c r="BB758" s="51">
        <f>1/(1+EXP(-BA758))</f>
        <v/>
      </c>
    </row>
    <row r="759" ht="15" customHeight="1" s="35">
      <c r="A759" s="48">
        <f>'4_Seq_Features'!A757</f>
        <v/>
      </c>
      <c r="B759" s="55">
        <f>'4_Seq_Features'!F757</f>
        <v/>
      </c>
      <c r="C759" s="48">
        <f>'4_Seq_Features'!E757</f>
        <v/>
      </c>
      <c r="D759" s="52">
        <f>$U$12*((B759)-$U$5)/$U$6+$U$13</f>
        <v/>
      </c>
      <c r="E759" s="51">
        <f>1/(1+EXP(-D759))</f>
        <v/>
      </c>
      <c r="F759" s="52">
        <f>$V$12*((B759)-$U$5)/$U$6+$V$13</f>
        <v/>
      </c>
      <c r="G759" s="51">
        <f>1/(1+EXP(-F759))</f>
        <v/>
      </c>
      <c r="H759" s="52">
        <f>$W$12*((B759)-$U$5)/$U$6+$W$13</f>
        <v/>
      </c>
      <c r="I759" s="51">
        <f>1/(1+EXP(-H759))</f>
        <v/>
      </c>
      <c r="J759" s="52">
        <f>$X$12*((B759)-$U$5)/$U$6+$X$13</f>
        <v/>
      </c>
      <c r="K759" s="51">
        <f>1/(1+EXP(-J759))</f>
        <v/>
      </c>
      <c r="L759" s="52">
        <f>$Y$12*((B759)-$U$5)/$U$6+$Y$13</f>
        <v/>
      </c>
      <c r="M759" s="51">
        <f>1/(1+EXP(-L759))</f>
        <v/>
      </c>
      <c r="N759" s="52">
        <f>$Z$12*((B759)-$U$5)/$U$6+$Z$13</f>
        <v/>
      </c>
      <c r="O759" s="51">
        <f>1/(1+EXP(-N759))</f>
        <v/>
      </c>
      <c r="P759" s="52">
        <f>$AA$12*((B759)-$U$5)/$U$6+$AA$13</f>
        <v/>
      </c>
      <c r="Q759" s="51">
        <f>1/(1+EXP(-P759))</f>
        <v/>
      </c>
      <c r="R759" s="52">
        <f>$AB$12*((B759)-$U$5)/$U$6+$AB$13</f>
        <v/>
      </c>
      <c r="S759" s="51">
        <f>1/(1+EXP(-R759))</f>
        <v/>
      </c>
      <c r="AI759" s="48">
        <f>'4_Seq_Features'!A757</f>
        <v/>
      </c>
      <c r="AJ759" s="55">
        <f>'4_Seq_Features'!G757</f>
        <v/>
      </c>
      <c r="AK759" s="55">
        <f>'4_Seq_Features'!H757</f>
        <v/>
      </c>
      <c r="AL759" s="48">
        <f>'4_Seq_Features'!E757</f>
        <v/>
      </c>
      <c r="AM759" s="52">
        <f>$BD$14*((AJ759)-$BD$5)/$BD$6+$BD$15*((AK759)-$BD$7)/$BD$8+$BD$16</f>
        <v/>
      </c>
      <c r="AN759" s="51">
        <f>1/(1+EXP(-AM759))</f>
        <v/>
      </c>
      <c r="AO759" s="52">
        <f>$BE$14*((AJ759)-$BD$5)/$BD$6+$BE$15*((AK759)-$BD$7)/$BD$8+$BE$16</f>
        <v/>
      </c>
      <c r="AP759" s="51">
        <f>1/(1+EXP(-AO759))</f>
        <v/>
      </c>
      <c r="AQ759" s="52">
        <f>$BF$14*((AJ759)-$BD$5)/$BD$6+$BF$15*((AK759)-$BD$7)/$BD$8+$BF$16</f>
        <v/>
      </c>
      <c r="AR759" s="51">
        <f>1/(1+EXP(-AQ759))</f>
        <v/>
      </c>
      <c r="AS759" s="52">
        <f>$BG$14*((AJ759)-$BD$5)/$BD$6+$BG$15*((AK759)-$BD$7)/$BD$8+$BG$16</f>
        <v/>
      </c>
      <c r="AT759" s="51">
        <f>1/(1+EXP(-AS759))</f>
        <v/>
      </c>
      <c r="AU759" s="52">
        <f>$BH$14*((AJ759)-$BD$5)/$BD$6+$BH$15*((AK759)-$BD$7)/$BD$8+$BH$16</f>
        <v/>
      </c>
      <c r="AV759" s="51">
        <f>1/(1+EXP(-AU759))</f>
        <v/>
      </c>
      <c r="AW759" s="52">
        <f>$BI$14*((AJ759)-$BD$5)/$BD$6+$BI$15*((AK759)-$BD$7)/$BD$8+$BI$16</f>
        <v/>
      </c>
      <c r="AX759" s="51">
        <f>1/(1+EXP(-AW759))</f>
        <v/>
      </c>
      <c r="AY759" s="52">
        <f>$BJ$14*((AJ759)-$BD$5)/$BD$6+$BJ$15*((AK759)-$BD$7)/$BD$8+$BJ$16</f>
        <v/>
      </c>
      <c r="AZ759" s="51">
        <f>1/(1+EXP(-AY759))</f>
        <v/>
      </c>
      <c r="BA759" s="52">
        <f>$BK$14*((AJ759)-$BD$5)/$BD$6+$BK$15*((AK759)-$BD$7)/$BD$8+$BK$16</f>
        <v/>
      </c>
      <c r="BB759" s="51">
        <f>1/(1+EXP(-BA759))</f>
        <v/>
      </c>
    </row>
    <row r="760" ht="15" customHeight="1" s="35">
      <c r="A760" s="48">
        <f>'4_Seq_Features'!A758</f>
        <v/>
      </c>
      <c r="B760" s="55">
        <f>'4_Seq_Features'!F758</f>
        <v/>
      </c>
      <c r="C760" s="48">
        <f>'4_Seq_Features'!E758</f>
        <v/>
      </c>
      <c r="D760" s="52">
        <f>$U$12*((B760)-$U$5)/$U$6+$U$13</f>
        <v/>
      </c>
      <c r="E760" s="51">
        <f>1/(1+EXP(-D760))</f>
        <v/>
      </c>
      <c r="F760" s="52">
        <f>$V$12*((B760)-$U$5)/$U$6+$V$13</f>
        <v/>
      </c>
      <c r="G760" s="51">
        <f>1/(1+EXP(-F760))</f>
        <v/>
      </c>
      <c r="H760" s="52">
        <f>$W$12*((B760)-$U$5)/$U$6+$W$13</f>
        <v/>
      </c>
      <c r="I760" s="51">
        <f>1/(1+EXP(-H760))</f>
        <v/>
      </c>
      <c r="J760" s="52">
        <f>$X$12*((B760)-$U$5)/$U$6+$X$13</f>
        <v/>
      </c>
      <c r="K760" s="51">
        <f>1/(1+EXP(-J760))</f>
        <v/>
      </c>
      <c r="L760" s="52">
        <f>$Y$12*((B760)-$U$5)/$U$6+$Y$13</f>
        <v/>
      </c>
      <c r="M760" s="51">
        <f>1/(1+EXP(-L760))</f>
        <v/>
      </c>
      <c r="N760" s="52">
        <f>$Z$12*((B760)-$U$5)/$U$6+$Z$13</f>
        <v/>
      </c>
      <c r="O760" s="51">
        <f>1/(1+EXP(-N760))</f>
        <v/>
      </c>
      <c r="P760" s="52">
        <f>$AA$12*((B760)-$U$5)/$U$6+$AA$13</f>
        <v/>
      </c>
      <c r="Q760" s="51">
        <f>1/(1+EXP(-P760))</f>
        <v/>
      </c>
      <c r="R760" s="52">
        <f>$AB$12*((B760)-$U$5)/$U$6+$AB$13</f>
        <v/>
      </c>
      <c r="S760" s="51">
        <f>1/(1+EXP(-R760))</f>
        <v/>
      </c>
      <c r="AI760" s="48">
        <f>'4_Seq_Features'!A758</f>
        <v/>
      </c>
      <c r="AJ760" s="55">
        <f>'4_Seq_Features'!G758</f>
        <v/>
      </c>
      <c r="AK760" s="55">
        <f>'4_Seq_Features'!H758</f>
        <v/>
      </c>
      <c r="AL760" s="48">
        <f>'4_Seq_Features'!E758</f>
        <v/>
      </c>
      <c r="AM760" s="52">
        <f>$BD$14*((AJ760)-$BD$5)/$BD$6+$BD$15*((AK760)-$BD$7)/$BD$8+$BD$16</f>
        <v/>
      </c>
      <c r="AN760" s="51">
        <f>1/(1+EXP(-AM760))</f>
        <v/>
      </c>
      <c r="AO760" s="52">
        <f>$BE$14*((AJ760)-$BD$5)/$BD$6+$BE$15*((AK760)-$BD$7)/$BD$8+$BE$16</f>
        <v/>
      </c>
      <c r="AP760" s="51">
        <f>1/(1+EXP(-AO760))</f>
        <v/>
      </c>
      <c r="AQ760" s="52">
        <f>$BF$14*((AJ760)-$BD$5)/$BD$6+$BF$15*((AK760)-$BD$7)/$BD$8+$BF$16</f>
        <v/>
      </c>
      <c r="AR760" s="51">
        <f>1/(1+EXP(-AQ760))</f>
        <v/>
      </c>
      <c r="AS760" s="52">
        <f>$BG$14*((AJ760)-$BD$5)/$BD$6+$BG$15*((AK760)-$BD$7)/$BD$8+$BG$16</f>
        <v/>
      </c>
      <c r="AT760" s="51">
        <f>1/(1+EXP(-AS760))</f>
        <v/>
      </c>
      <c r="AU760" s="52">
        <f>$BH$14*((AJ760)-$BD$5)/$BD$6+$BH$15*((AK760)-$BD$7)/$BD$8+$BH$16</f>
        <v/>
      </c>
      <c r="AV760" s="51">
        <f>1/(1+EXP(-AU760))</f>
        <v/>
      </c>
      <c r="AW760" s="52">
        <f>$BI$14*((AJ760)-$BD$5)/$BD$6+$BI$15*((AK760)-$BD$7)/$BD$8+$BI$16</f>
        <v/>
      </c>
      <c r="AX760" s="51">
        <f>1/(1+EXP(-AW760))</f>
        <v/>
      </c>
      <c r="AY760" s="52">
        <f>$BJ$14*((AJ760)-$BD$5)/$BD$6+$BJ$15*((AK760)-$BD$7)/$BD$8+$BJ$16</f>
        <v/>
      </c>
      <c r="AZ760" s="51">
        <f>1/(1+EXP(-AY760))</f>
        <v/>
      </c>
      <c r="BA760" s="52">
        <f>$BK$14*((AJ760)-$BD$5)/$BD$6+$BK$15*((AK760)-$BD$7)/$BD$8+$BK$16</f>
        <v/>
      </c>
      <c r="BB760" s="51">
        <f>1/(1+EXP(-BA760))</f>
        <v/>
      </c>
    </row>
    <row r="761" ht="15" customHeight="1" s="35">
      <c r="A761" s="48">
        <f>'4_Seq_Features'!A759</f>
        <v/>
      </c>
      <c r="B761" s="55">
        <f>'4_Seq_Features'!F759</f>
        <v/>
      </c>
      <c r="C761" s="48">
        <f>'4_Seq_Features'!E759</f>
        <v/>
      </c>
      <c r="D761" s="52">
        <f>$U$12*((B761)-$U$5)/$U$6+$U$13</f>
        <v/>
      </c>
      <c r="E761" s="51">
        <f>1/(1+EXP(-D761))</f>
        <v/>
      </c>
      <c r="F761" s="52">
        <f>$V$12*((B761)-$U$5)/$U$6+$V$13</f>
        <v/>
      </c>
      <c r="G761" s="51">
        <f>1/(1+EXP(-F761))</f>
        <v/>
      </c>
      <c r="H761" s="52">
        <f>$W$12*((B761)-$U$5)/$U$6+$W$13</f>
        <v/>
      </c>
      <c r="I761" s="51">
        <f>1/(1+EXP(-H761))</f>
        <v/>
      </c>
      <c r="J761" s="52">
        <f>$X$12*((B761)-$U$5)/$U$6+$X$13</f>
        <v/>
      </c>
      <c r="K761" s="51">
        <f>1/(1+EXP(-J761))</f>
        <v/>
      </c>
      <c r="L761" s="52">
        <f>$Y$12*((B761)-$U$5)/$U$6+$Y$13</f>
        <v/>
      </c>
      <c r="M761" s="51">
        <f>1/(1+EXP(-L761))</f>
        <v/>
      </c>
      <c r="N761" s="52">
        <f>$Z$12*((B761)-$U$5)/$U$6+$Z$13</f>
        <v/>
      </c>
      <c r="O761" s="51">
        <f>1/(1+EXP(-N761))</f>
        <v/>
      </c>
      <c r="P761" s="52">
        <f>$AA$12*((B761)-$U$5)/$U$6+$AA$13</f>
        <v/>
      </c>
      <c r="Q761" s="51">
        <f>1/(1+EXP(-P761))</f>
        <v/>
      </c>
      <c r="R761" s="52">
        <f>$AB$12*((B761)-$U$5)/$U$6+$AB$13</f>
        <v/>
      </c>
      <c r="S761" s="51">
        <f>1/(1+EXP(-R761))</f>
        <v/>
      </c>
      <c r="AI761" s="48">
        <f>'4_Seq_Features'!A759</f>
        <v/>
      </c>
      <c r="AJ761" s="55">
        <f>'4_Seq_Features'!G759</f>
        <v/>
      </c>
      <c r="AK761" s="55">
        <f>'4_Seq_Features'!H759</f>
        <v/>
      </c>
      <c r="AL761" s="48">
        <f>'4_Seq_Features'!E759</f>
        <v/>
      </c>
      <c r="AM761" s="52">
        <f>$BD$14*((AJ761)-$BD$5)/$BD$6+$BD$15*((AK761)-$BD$7)/$BD$8+$BD$16</f>
        <v/>
      </c>
      <c r="AN761" s="51">
        <f>1/(1+EXP(-AM761))</f>
        <v/>
      </c>
      <c r="AO761" s="52">
        <f>$BE$14*((AJ761)-$BD$5)/$BD$6+$BE$15*((AK761)-$BD$7)/$BD$8+$BE$16</f>
        <v/>
      </c>
      <c r="AP761" s="51">
        <f>1/(1+EXP(-AO761))</f>
        <v/>
      </c>
      <c r="AQ761" s="52">
        <f>$BF$14*((AJ761)-$BD$5)/$BD$6+$BF$15*((AK761)-$BD$7)/$BD$8+$BF$16</f>
        <v/>
      </c>
      <c r="AR761" s="51">
        <f>1/(1+EXP(-AQ761))</f>
        <v/>
      </c>
      <c r="AS761" s="52">
        <f>$BG$14*((AJ761)-$BD$5)/$BD$6+$BG$15*((AK761)-$BD$7)/$BD$8+$BG$16</f>
        <v/>
      </c>
      <c r="AT761" s="51">
        <f>1/(1+EXP(-AS761))</f>
        <v/>
      </c>
      <c r="AU761" s="52">
        <f>$BH$14*((AJ761)-$BD$5)/$BD$6+$BH$15*((AK761)-$BD$7)/$BD$8+$BH$16</f>
        <v/>
      </c>
      <c r="AV761" s="51">
        <f>1/(1+EXP(-AU761))</f>
        <v/>
      </c>
      <c r="AW761" s="52">
        <f>$BI$14*((AJ761)-$BD$5)/$BD$6+$BI$15*((AK761)-$BD$7)/$BD$8+$BI$16</f>
        <v/>
      </c>
      <c r="AX761" s="51">
        <f>1/(1+EXP(-AW761))</f>
        <v/>
      </c>
      <c r="AY761" s="52">
        <f>$BJ$14*((AJ761)-$BD$5)/$BD$6+$BJ$15*((AK761)-$BD$7)/$BD$8+$BJ$16</f>
        <v/>
      </c>
      <c r="AZ761" s="51">
        <f>1/(1+EXP(-AY761))</f>
        <v/>
      </c>
      <c r="BA761" s="52">
        <f>$BK$14*((AJ761)-$BD$5)/$BD$6+$BK$15*((AK761)-$BD$7)/$BD$8+$BK$16</f>
        <v/>
      </c>
      <c r="BB761" s="51">
        <f>1/(1+EXP(-BA761))</f>
        <v/>
      </c>
    </row>
    <row r="762" ht="15" customHeight="1" s="35">
      <c r="A762" s="48">
        <f>'4_Seq_Features'!A760</f>
        <v/>
      </c>
      <c r="B762" s="55">
        <f>'4_Seq_Features'!F760</f>
        <v/>
      </c>
      <c r="C762" s="48">
        <f>'4_Seq_Features'!E760</f>
        <v/>
      </c>
      <c r="D762" s="52">
        <f>$U$12*((B762)-$U$5)/$U$6+$U$13</f>
        <v/>
      </c>
      <c r="E762" s="51">
        <f>1/(1+EXP(-D762))</f>
        <v/>
      </c>
      <c r="F762" s="52">
        <f>$V$12*((B762)-$U$5)/$U$6+$V$13</f>
        <v/>
      </c>
      <c r="G762" s="51">
        <f>1/(1+EXP(-F762))</f>
        <v/>
      </c>
      <c r="H762" s="52">
        <f>$W$12*((B762)-$U$5)/$U$6+$W$13</f>
        <v/>
      </c>
      <c r="I762" s="51">
        <f>1/(1+EXP(-H762))</f>
        <v/>
      </c>
      <c r="J762" s="52">
        <f>$X$12*((B762)-$U$5)/$U$6+$X$13</f>
        <v/>
      </c>
      <c r="K762" s="51">
        <f>1/(1+EXP(-J762))</f>
        <v/>
      </c>
      <c r="L762" s="52">
        <f>$Y$12*((B762)-$U$5)/$U$6+$Y$13</f>
        <v/>
      </c>
      <c r="M762" s="51">
        <f>1/(1+EXP(-L762))</f>
        <v/>
      </c>
      <c r="N762" s="52">
        <f>$Z$12*((B762)-$U$5)/$U$6+$Z$13</f>
        <v/>
      </c>
      <c r="O762" s="51">
        <f>1/(1+EXP(-N762))</f>
        <v/>
      </c>
      <c r="P762" s="52">
        <f>$AA$12*((B762)-$U$5)/$U$6+$AA$13</f>
        <v/>
      </c>
      <c r="Q762" s="51">
        <f>1/(1+EXP(-P762))</f>
        <v/>
      </c>
      <c r="R762" s="52">
        <f>$AB$12*((B762)-$U$5)/$U$6+$AB$13</f>
        <v/>
      </c>
      <c r="S762" s="51">
        <f>1/(1+EXP(-R762))</f>
        <v/>
      </c>
      <c r="AI762" s="48">
        <f>'4_Seq_Features'!A760</f>
        <v/>
      </c>
      <c r="AJ762" s="55">
        <f>'4_Seq_Features'!G760</f>
        <v/>
      </c>
      <c r="AK762" s="55">
        <f>'4_Seq_Features'!H760</f>
        <v/>
      </c>
      <c r="AL762" s="48">
        <f>'4_Seq_Features'!E760</f>
        <v/>
      </c>
      <c r="AM762" s="52">
        <f>$BD$14*((AJ762)-$BD$5)/$BD$6+$BD$15*((AK762)-$BD$7)/$BD$8+$BD$16</f>
        <v/>
      </c>
      <c r="AN762" s="51">
        <f>1/(1+EXP(-AM762))</f>
        <v/>
      </c>
      <c r="AO762" s="52">
        <f>$BE$14*((AJ762)-$BD$5)/$BD$6+$BE$15*((AK762)-$BD$7)/$BD$8+$BE$16</f>
        <v/>
      </c>
      <c r="AP762" s="51">
        <f>1/(1+EXP(-AO762))</f>
        <v/>
      </c>
      <c r="AQ762" s="52">
        <f>$BF$14*((AJ762)-$BD$5)/$BD$6+$BF$15*((AK762)-$BD$7)/$BD$8+$BF$16</f>
        <v/>
      </c>
      <c r="AR762" s="51">
        <f>1/(1+EXP(-AQ762))</f>
        <v/>
      </c>
      <c r="AS762" s="52">
        <f>$BG$14*((AJ762)-$BD$5)/$BD$6+$BG$15*((AK762)-$BD$7)/$BD$8+$BG$16</f>
        <v/>
      </c>
      <c r="AT762" s="51">
        <f>1/(1+EXP(-AS762))</f>
        <v/>
      </c>
      <c r="AU762" s="52">
        <f>$BH$14*((AJ762)-$BD$5)/$BD$6+$BH$15*((AK762)-$BD$7)/$BD$8+$BH$16</f>
        <v/>
      </c>
      <c r="AV762" s="51">
        <f>1/(1+EXP(-AU762))</f>
        <v/>
      </c>
      <c r="AW762" s="52">
        <f>$BI$14*((AJ762)-$BD$5)/$BD$6+$BI$15*((AK762)-$BD$7)/$BD$8+$BI$16</f>
        <v/>
      </c>
      <c r="AX762" s="51">
        <f>1/(1+EXP(-AW762))</f>
        <v/>
      </c>
      <c r="AY762" s="52">
        <f>$BJ$14*((AJ762)-$BD$5)/$BD$6+$BJ$15*((AK762)-$BD$7)/$BD$8+$BJ$16</f>
        <v/>
      </c>
      <c r="AZ762" s="51">
        <f>1/(1+EXP(-AY762))</f>
        <v/>
      </c>
      <c r="BA762" s="52">
        <f>$BK$14*((AJ762)-$BD$5)/$BD$6+$BK$15*((AK762)-$BD$7)/$BD$8+$BK$16</f>
        <v/>
      </c>
      <c r="BB762" s="51">
        <f>1/(1+EXP(-BA762))</f>
        <v/>
      </c>
    </row>
    <row r="763" ht="15" customHeight="1" s="35">
      <c r="A763" s="48">
        <f>'4_Seq_Features'!A761</f>
        <v/>
      </c>
      <c r="B763" s="55">
        <f>'4_Seq_Features'!F761</f>
        <v/>
      </c>
      <c r="C763" s="48">
        <f>'4_Seq_Features'!E761</f>
        <v/>
      </c>
      <c r="D763" s="52">
        <f>$U$12*((B763)-$U$5)/$U$6+$U$13</f>
        <v/>
      </c>
      <c r="E763" s="51">
        <f>1/(1+EXP(-D763))</f>
        <v/>
      </c>
      <c r="F763" s="52">
        <f>$V$12*((B763)-$U$5)/$U$6+$V$13</f>
        <v/>
      </c>
      <c r="G763" s="51">
        <f>1/(1+EXP(-F763))</f>
        <v/>
      </c>
      <c r="H763" s="52">
        <f>$W$12*((B763)-$U$5)/$U$6+$W$13</f>
        <v/>
      </c>
      <c r="I763" s="51">
        <f>1/(1+EXP(-H763))</f>
        <v/>
      </c>
      <c r="J763" s="52">
        <f>$X$12*((B763)-$U$5)/$U$6+$X$13</f>
        <v/>
      </c>
      <c r="K763" s="51">
        <f>1/(1+EXP(-J763))</f>
        <v/>
      </c>
      <c r="L763" s="52">
        <f>$Y$12*((B763)-$U$5)/$U$6+$Y$13</f>
        <v/>
      </c>
      <c r="M763" s="51">
        <f>1/(1+EXP(-L763))</f>
        <v/>
      </c>
      <c r="N763" s="52">
        <f>$Z$12*((B763)-$U$5)/$U$6+$Z$13</f>
        <v/>
      </c>
      <c r="O763" s="51">
        <f>1/(1+EXP(-N763))</f>
        <v/>
      </c>
      <c r="P763" s="52">
        <f>$AA$12*((B763)-$U$5)/$U$6+$AA$13</f>
        <v/>
      </c>
      <c r="Q763" s="51">
        <f>1/(1+EXP(-P763))</f>
        <v/>
      </c>
      <c r="R763" s="52">
        <f>$AB$12*((B763)-$U$5)/$U$6+$AB$13</f>
        <v/>
      </c>
      <c r="S763" s="51">
        <f>1/(1+EXP(-R763))</f>
        <v/>
      </c>
      <c r="AI763" s="48">
        <f>'4_Seq_Features'!A761</f>
        <v/>
      </c>
      <c r="AJ763" s="55">
        <f>'4_Seq_Features'!G761</f>
        <v/>
      </c>
      <c r="AK763" s="55">
        <f>'4_Seq_Features'!H761</f>
        <v/>
      </c>
      <c r="AL763" s="48">
        <f>'4_Seq_Features'!E761</f>
        <v/>
      </c>
      <c r="AM763" s="52">
        <f>$BD$14*((AJ763)-$BD$5)/$BD$6+$BD$15*((AK763)-$BD$7)/$BD$8+$BD$16</f>
        <v/>
      </c>
      <c r="AN763" s="51">
        <f>1/(1+EXP(-AM763))</f>
        <v/>
      </c>
      <c r="AO763" s="52">
        <f>$BE$14*((AJ763)-$BD$5)/$BD$6+$BE$15*((AK763)-$BD$7)/$BD$8+$BE$16</f>
        <v/>
      </c>
      <c r="AP763" s="51">
        <f>1/(1+EXP(-AO763))</f>
        <v/>
      </c>
      <c r="AQ763" s="52">
        <f>$BF$14*((AJ763)-$BD$5)/$BD$6+$BF$15*((AK763)-$BD$7)/$BD$8+$BF$16</f>
        <v/>
      </c>
      <c r="AR763" s="51">
        <f>1/(1+EXP(-AQ763))</f>
        <v/>
      </c>
      <c r="AS763" s="52">
        <f>$BG$14*((AJ763)-$BD$5)/$BD$6+$BG$15*((AK763)-$BD$7)/$BD$8+$BG$16</f>
        <v/>
      </c>
      <c r="AT763" s="51">
        <f>1/(1+EXP(-AS763))</f>
        <v/>
      </c>
      <c r="AU763" s="52">
        <f>$BH$14*((AJ763)-$BD$5)/$BD$6+$BH$15*((AK763)-$BD$7)/$BD$8+$BH$16</f>
        <v/>
      </c>
      <c r="AV763" s="51">
        <f>1/(1+EXP(-AU763))</f>
        <v/>
      </c>
      <c r="AW763" s="52">
        <f>$BI$14*((AJ763)-$BD$5)/$BD$6+$BI$15*((AK763)-$BD$7)/$BD$8+$BI$16</f>
        <v/>
      </c>
      <c r="AX763" s="51">
        <f>1/(1+EXP(-AW763))</f>
        <v/>
      </c>
      <c r="AY763" s="52">
        <f>$BJ$14*((AJ763)-$BD$5)/$BD$6+$BJ$15*((AK763)-$BD$7)/$BD$8+$BJ$16</f>
        <v/>
      </c>
      <c r="AZ763" s="51">
        <f>1/(1+EXP(-AY763))</f>
        <v/>
      </c>
      <c r="BA763" s="52">
        <f>$BK$14*((AJ763)-$BD$5)/$BD$6+$BK$15*((AK763)-$BD$7)/$BD$8+$BK$16</f>
        <v/>
      </c>
      <c r="BB763" s="51">
        <f>1/(1+EXP(-BA763))</f>
        <v/>
      </c>
    </row>
    <row r="764" ht="15" customHeight="1" s="35">
      <c r="A764" s="48">
        <f>'4_Seq_Features'!A762</f>
        <v/>
      </c>
      <c r="B764" s="55">
        <f>'4_Seq_Features'!F762</f>
        <v/>
      </c>
      <c r="C764" s="48">
        <f>'4_Seq_Features'!E762</f>
        <v/>
      </c>
      <c r="D764" s="52">
        <f>$U$12*((B764)-$U$5)/$U$6+$U$13</f>
        <v/>
      </c>
      <c r="E764" s="51">
        <f>1/(1+EXP(-D764))</f>
        <v/>
      </c>
      <c r="F764" s="52">
        <f>$V$12*((B764)-$U$5)/$U$6+$V$13</f>
        <v/>
      </c>
      <c r="G764" s="51">
        <f>1/(1+EXP(-F764))</f>
        <v/>
      </c>
      <c r="H764" s="52">
        <f>$W$12*((B764)-$U$5)/$U$6+$W$13</f>
        <v/>
      </c>
      <c r="I764" s="51">
        <f>1/(1+EXP(-H764))</f>
        <v/>
      </c>
      <c r="J764" s="52">
        <f>$X$12*((B764)-$U$5)/$U$6+$X$13</f>
        <v/>
      </c>
      <c r="K764" s="51">
        <f>1/(1+EXP(-J764))</f>
        <v/>
      </c>
      <c r="L764" s="52">
        <f>$Y$12*((B764)-$U$5)/$U$6+$Y$13</f>
        <v/>
      </c>
      <c r="M764" s="51">
        <f>1/(1+EXP(-L764))</f>
        <v/>
      </c>
      <c r="N764" s="52">
        <f>$Z$12*((B764)-$U$5)/$U$6+$Z$13</f>
        <v/>
      </c>
      <c r="O764" s="51">
        <f>1/(1+EXP(-N764))</f>
        <v/>
      </c>
      <c r="P764" s="52">
        <f>$AA$12*((B764)-$U$5)/$U$6+$AA$13</f>
        <v/>
      </c>
      <c r="Q764" s="51">
        <f>1/(1+EXP(-P764))</f>
        <v/>
      </c>
      <c r="R764" s="52">
        <f>$AB$12*((B764)-$U$5)/$U$6+$AB$13</f>
        <v/>
      </c>
      <c r="S764" s="51">
        <f>1/(1+EXP(-R764))</f>
        <v/>
      </c>
      <c r="AI764" s="48">
        <f>'4_Seq_Features'!A762</f>
        <v/>
      </c>
      <c r="AJ764" s="55">
        <f>'4_Seq_Features'!G762</f>
        <v/>
      </c>
      <c r="AK764" s="55">
        <f>'4_Seq_Features'!H762</f>
        <v/>
      </c>
      <c r="AL764" s="48">
        <f>'4_Seq_Features'!E762</f>
        <v/>
      </c>
      <c r="AM764" s="52">
        <f>$BD$14*((AJ764)-$BD$5)/$BD$6+$BD$15*((AK764)-$BD$7)/$BD$8+$BD$16</f>
        <v/>
      </c>
      <c r="AN764" s="51">
        <f>1/(1+EXP(-AM764))</f>
        <v/>
      </c>
      <c r="AO764" s="52">
        <f>$BE$14*((AJ764)-$BD$5)/$BD$6+$BE$15*((AK764)-$BD$7)/$BD$8+$BE$16</f>
        <v/>
      </c>
      <c r="AP764" s="51">
        <f>1/(1+EXP(-AO764))</f>
        <v/>
      </c>
      <c r="AQ764" s="52">
        <f>$BF$14*((AJ764)-$BD$5)/$BD$6+$BF$15*((AK764)-$BD$7)/$BD$8+$BF$16</f>
        <v/>
      </c>
      <c r="AR764" s="51">
        <f>1/(1+EXP(-AQ764))</f>
        <v/>
      </c>
      <c r="AS764" s="52">
        <f>$BG$14*((AJ764)-$BD$5)/$BD$6+$BG$15*((AK764)-$BD$7)/$BD$8+$BG$16</f>
        <v/>
      </c>
      <c r="AT764" s="51">
        <f>1/(1+EXP(-AS764))</f>
        <v/>
      </c>
      <c r="AU764" s="52">
        <f>$BH$14*((AJ764)-$BD$5)/$BD$6+$BH$15*((AK764)-$BD$7)/$BD$8+$BH$16</f>
        <v/>
      </c>
      <c r="AV764" s="51">
        <f>1/(1+EXP(-AU764))</f>
        <v/>
      </c>
      <c r="AW764" s="52">
        <f>$BI$14*((AJ764)-$BD$5)/$BD$6+$BI$15*((AK764)-$BD$7)/$BD$8+$BI$16</f>
        <v/>
      </c>
      <c r="AX764" s="51">
        <f>1/(1+EXP(-AW764))</f>
        <v/>
      </c>
      <c r="AY764" s="52">
        <f>$BJ$14*((AJ764)-$BD$5)/$BD$6+$BJ$15*((AK764)-$BD$7)/$BD$8+$BJ$16</f>
        <v/>
      </c>
      <c r="AZ764" s="51">
        <f>1/(1+EXP(-AY764))</f>
        <v/>
      </c>
      <c r="BA764" s="52">
        <f>$BK$14*((AJ764)-$BD$5)/$BD$6+$BK$15*((AK764)-$BD$7)/$BD$8+$BK$16</f>
        <v/>
      </c>
      <c r="BB764" s="51">
        <f>1/(1+EXP(-BA764))</f>
        <v/>
      </c>
    </row>
    <row r="765" ht="15" customHeight="1" s="35">
      <c r="A765" s="48">
        <f>'4_Seq_Features'!A763</f>
        <v/>
      </c>
      <c r="B765" s="55">
        <f>'4_Seq_Features'!F763</f>
        <v/>
      </c>
      <c r="C765" s="48">
        <f>'4_Seq_Features'!E763</f>
        <v/>
      </c>
      <c r="D765" s="52">
        <f>$U$12*((B765)-$U$5)/$U$6+$U$13</f>
        <v/>
      </c>
      <c r="E765" s="51">
        <f>1/(1+EXP(-D765))</f>
        <v/>
      </c>
      <c r="F765" s="52">
        <f>$V$12*((B765)-$U$5)/$U$6+$V$13</f>
        <v/>
      </c>
      <c r="G765" s="51">
        <f>1/(1+EXP(-F765))</f>
        <v/>
      </c>
      <c r="H765" s="52">
        <f>$W$12*((B765)-$U$5)/$U$6+$W$13</f>
        <v/>
      </c>
      <c r="I765" s="51">
        <f>1/(1+EXP(-H765))</f>
        <v/>
      </c>
      <c r="J765" s="52">
        <f>$X$12*((B765)-$U$5)/$U$6+$X$13</f>
        <v/>
      </c>
      <c r="K765" s="51">
        <f>1/(1+EXP(-J765))</f>
        <v/>
      </c>
      <c r="L765" s="52">
        <f>$Y$12*((B765)-$U$5)/$U$6+$Y$13</f>
        <v/>
      </c>
      <c r="M765" s="51">
        <f>1/(1+EXP(-L765))</f>
        <v/>
      </c>
      <c r="N765" s="52">
        <f>$Z$12*((B765)-$U$5)/$U$6+$Z$13</f>
        <v/>
      </c>
      <c r="O765" s="51">
        <f>1/(1+EXP(-N765))</f>
        <v/>
      </c>
      <c r="P765" s="52">
        <f>$AA$12*((B765)-$U$5)/$U$6+$AA$13</f>
        <v/>
      </c>
      <c r="Q765" s="51">
        <f>1/(1+EXP(-P765))</f>
        <v/>
      </c>
      <c r="R765" s="52">
        <f>$AB$12*((B765)-$U$5)/$U$6+$AB$13</f>
        <v/>
      </c>
      <c r="S765" s="51">
        <f>1/(1+EXP(-R765))</f>
        <v/>
      </c>
      <c r="AI765" s="48">
        <f>'4_Seq_Features'!A763</f>
        <v/>
      </c>
      <c r="AJ765" s="55">
        <f>'4_Seq_Features'!G763</f>
        <v/>
      </c>
      <c r="AK765" s="55">
        <f>'4_Seq_Features'!H763</f>
        <v/>
      </c>
      <c r="AL765" s="48">
        <f>'4_Seq_Features'!E763</f>
        <v/>
      </c>
      <c r="AM765" s="52">
        <f>$BD$14*((AJ765)-$BD$5)/$BD$6+$BD$15*((AK765)-$BD$7)/$BD$8+$BD$16</f>
        <v/>
      </c>
      <c r="AN765" s="51">
        <f>1/(1+EXP(-AM765))</f>
        <v/>
      </c>
      <c r="AO765" s="52">
        <f>$BE$14*((AJ765)-$BD$5)/$BD$6+$BE$15*((AK765)-$BD$7)/$BD$8+$BE$16</f>
        <v/>
      </c>
      <c r="AP765" s="51">
        <f>1/(1+EXP(-AO765))</f>
        <v/>
      </c>
      <c r="AQ765" s="52">
        <f>$BF$14*((AJ765)-$BD$5)/$BD$6+$BF$15*((AK765)-$BD$7)/$BD$8+$BF$16</f>
        <v/>
      </c>
      <c r="AR765" s="51">
        <f>1/(1+EXP(-AQ765))</f>
        <v/>
      </c>
      <c r="AS765" s="52">
        <f>$BG$14*((AJ765)-$BD$5)/$BD$6+$BG$15*((AK765)-$BD$7)/$BD$8+$BG$16</f>
        <v/>
      </c>
      <c r="AT765" s="51">
        <f>1/(1+EXP(-AS765))</f>
        <v/>
      </c>
      <c r="AU765" s="52">
        <f>$BH$14*((AJ765)-$BD$5)/$BD$6+$BH$15*((AK765)-$BD$7)/$BD$8+$BH$16</f>
        <v/>
      </c>
      <c r="AV765" s="51">
        <f>1/(1+EXP(-AU765))</f>
        <v/>
      </c>
      <c r="AW765" s="52">
        <f>$BI$14*((AJ765)-$BD$5)/$BD$6+$BI$15*((AK765)-$BD$7)/$BD$8+$BI$16</f>
        <v/>
      </c>
      <c r="AX765" s="51">
        <f>1/(1+EXP(-AW765))</f>
        <v/>
      </c>
      <c r="AY765" s="52">
        <f>$BJ$14*((AJ765)-$BD$5)/$BD$6+$BJ$15*((AK765)-$BD$7)/$BD$8+$BJ$16</f>
        <v/>
      </c>
      <c r="AZ765" s="51">
        <f>1/(1+EXP(-AY765))</f>
        <v/>
      </c>
      <c r="BA765" s="52">
        <f>$BK$14*((AJ765)-$BD$5)/$BD$6+$BK$15*((AK765)-$BD$7)/$BD$8+$BK$16</f>
        <v/>
      </c>
      <c r="BB765" s="51">
        <f>1/(1+EXP(-BA765))</f>
        <v/>
      </c>
    </row>
    <row r="766" ht="15" customHeight="1" s="35">
      <c r="A766" s="48">
        <f>'4_Seq_Features'!A764</f>
        <v/>
      </c>
      <c r="B766" s="55">
        <f>'4_Seq_Features'!F764</f>
        <v/>
      </c>
      <c r="C766" s="48">
        <f>'4_Seq_Features'!E764</f>
        <v/>
      </c>
      <c r="D766" s="52">
        <f>$U$12*((B766)-$U$5)/$U$6+$U$13</f>
        <v/>
      </c>
      <c r="E766" s="51">
        <f>1/(1+EXP(-D766))</f>
        <v/>
      </c>
      <c r="F766" s="52">
        <f>$V$12*((B766)-$U$5)/$U$6+$V$13</f>
        <v/>
      </c>
      <c r="G766" s="51">
        <f>1/(1+EXP(-F766))</f>
        <v/>
      </c>
      <c r="H766" s="52">
        <f>$W$12*((B766)-$U$5)/$U$6+$W$13</f>
        <v/>
      </c>
      <c r="I766" s="51">
        <f>1/(1+EXP(-H766))</f>
        <v/>
      </c>
      <c r="J766" s="52">
        <f>$X$12*((B766)-$U$5)/$U$6+$X$13</f>
        <v/>
      </c>
      <c r="K766" s="51">
        <f>1/(1+EXP(-J766))</f>
        <v/>
      </c>
      <c r="L766" s="52">
        <f>$Y$12*((B766)-$U$5)/$U$6+$Y$13</f>
        <v/>
      </c>
      <c r="M766" s="51">
        <f>1/(1+EXP(-L766))</f>
        <v/>
      </c>
      <c r="N766" s="52">
        <f>$Z$12*((B766)-$U$5)/$U$6+$Z$13</f>
        <v/>
      </c>
      <c r="O766" s="51">
        <f>1/(1+EXP(-N766))</f>
        <v/>
      </c>
      <c r="P766" s="52">
        <f>$AA$12*((B766)-$U$5)/$U$6+$AA$13</f>
        <v/>
      </c>
      <c r="Q766" s="51">
        <f>1/(1+EXP(-P766))</f>
        <v/>
      </c>
      <c r="R766" s="52">
        <f>$AB$12*((B766)-$U$5)/$U$6+$AB$13</f>
        <v/>
      </c>
      <c r="S766" s="51">
        <f>1/(1+EXP(-R766))</f>
        <v/>
      </c>
      <c r="AI766" s="48">
        <f>'4_Seq_Features'!A764</f>
        <v/>
      </c>
      <c r="AJ766" s="55">
        <f>'4_Seq_Features'!G764</f>
        <v/>
      </c>
      <c r="AK766" s="55">
        <f>'4_Seq_Features'!H764</f>
        <v/>
      </c>
      <c r="AL766" s="48">
        <f>'4_Seq_Features'!E764</f>
        <v/>
      </c>
      <c r="AM766" s="52">
        <f>$BD$14*((AJ766)-$BD$5)/$BD$6+$BD$15*((AK766)-$BD$7)/$BD$8+$BD$16</f>
        <v/>
      </c>
      <c r="AN766" s="51">
        <f>1/(1+EXP(-AM766))</f>
        <v/>
      </c>
      <c r="AO766" s="52">
        <f>$BE$14*((AJ766)-$BD$5)/$BD$6+$BE$15*((AK766)-$BD$7)/$BD$8+$BE$16</f>
        <v/>
      </c>
      <c r="AP766" s="51">
        <f>1/(1+EXP(-AO766))</f>
        <v/>
      </c>
      <c r="AQ766" s="52">
        <f>$BF$14*((AJ766)-$BD$5)/$BD$6+$BF$15*((AK766)-$BD$7)/$BD$8+$BF$16</f>
        <v/>
      </c>
      <c r="AR766" s="51">
        <f>1/(1+EXP(-AQ766))</f>
        <v/>
      </c>
      <c r="AS766" s="52">
        <f>$BG$14*((AJ766)-$BD$5)/$BD$6+$BG$15*((AK766)-$BD$7)/$BD$8+$BG$16</f>
        <v/>
      </c>
      <c r="AT766" s="51">
        <f>1/(1+EXP(-AS766))</f>
        <v/>
      </c>
      <c r="AU766" s="52">
        <f>$BH$14*((AJ766)-$BD$5)/$BD$6+$BH$15*((AK766)-$BD$7)/$BD$8+$BH$16</f>
        <v/>
      </c>
      <c r="AV766" s="51">
        <f>1/(1+EXP(-AU766))</f>
        <v/>
      </c>
      <c r="AW766" s="52">
        <f>$BI$14*((AJ766)-$BD$5)/$BD$6+$BI$15*((AK766)-$BD$7)/$BD$8+$BI$16</f>
        <v/>
      </c>
      <c r="AX766" s="51">
        <f>1/(1+EXP(-AW766))</f>
        <v/>
      </c>
      <c r="AY766" s="52">
        <f>$BJ$14*((AJ766)-$BD$5)/$BD$6+$BJ$15*((AK766)-$BD$7)/$BD$8+$BJ$16</f>
        <v/>
      </c>
      <c r="AZ766" s="51">
        <f>1/(1+EXP(-AY766))</f>
        <v/>
      </c>
      <c r="BA766" s="52">
        <f>$BK$14*((AJ766)-$BD$5)/$BD$6+$BK$15*((AK766)-$BD$7)/$BD$8+$BK$16</f>
        <v/>
      </c>
      <c r="BB766" s="51">
        <f>1/(1+EXP(-BA766))</f>
        <v/>
      </c>
    </row>
    <row r="767" ht="15" customHeight="1" s="35">
      <c r="A767" s="48">
        <f>'4_Seq_Features'!A765</f>
        <v/>
      </c>
      <c r="B767" s="55">
        <f>'4_Seq_Features'!F765</f>
        <v/>
      </c>
      <c r="C767" s="48">
        <f>'4_Seq_Features'!E765</f>
        <v/>
      </c>
      <c r="D767" s="52">
        <f>$U$12*((B767)-$U$5)/$U$6+$U$13</f>
        <v/>
      </c>
      <c r="E767" s="51">
        <f>1/(1+EXP(-D767))</f>
        <v/>
      </c>
      <c r="F767" s="52">
        <f>$V$12*((B767)-$U$5)/$U$6+$V$13</f>
        <v/>
      </c>
      <c r="G767" s="51">
        <f>1/(1+EXP(-F767))</f>
        <v/>
      </c>
      <c r="H767" s="52">
        <f>$W$12*((B767)-$U$5)/$U$6+$W$13</f>
        <v/>
      </c>
      <c r="I767" s="51">
        <f>1/(1+EXP(-H767))</f>
        <v/>
      </c>
      <c r="J767" s="52">
        <f>$X$12*((B767)-$U$5)/$U$6+$X$13</f>
        <v/>
      </c>
      <c r="K767" s="51">
        <f>1/(1+EXP(-J767))</f>
        <v/>
      </c>
      <c r="L767" s="52">
        <f>$Y$12*((B767)-$U$5)/$U$6+$Y$13</f>
        <v/>
      </c>
      <c r="M767" s="51">
        <f>1/(1+EXP(-L767))</f>
        <v/>
      </c>
      <c r="N767" s="52">
        <f>$Z$12*((B767)-$U$5)/$U$6+$Z$13</f>
        <v/>
      </c>
      <c r="O767" s="51">
        <f>1/(1+EXP(-N767))</f>
        <v/>
      </c>
      <c r="P767" s="52">
        <f>$AA$12*((B767)-$U$5)/$U$6+$AA$13</f>
        <v/>
      </c>
      <c r="Q767" s="51">
        <f>1/(1+EXP(-P767))</f>
        <v/>
      </c>
      <c r="R767" s="52">
        <f>$AB$12*((B767)-$U$5)/$U$6+$AB$13</f>
        <v/>
      </c>
      <c r="S767" s="51">
        <f>1/(1+EXP(-R767))</f>
        <v/>
      </c>
      <c r="AI767" s="48">
        <f>'4_Seq_Features'!A765</f>
        <v/>
      </c>
      <c r="AJ767" s="55">
        <f>'4_Seq_Features'!G765</f>
        <v/>
      </c>
      <c r="AK767" s="55">
        <f>'4_Seq_Features'!H765</f>
        <v/>
      </c>
      <c r="AL767" s="48">
        <f>'4_Seq_Features'!E765</f>
        <v/>
      </c>
      <c r="AM767" s="52">
        <f>$BD$14*((AJ767)-$BD$5)/$BD$6+$BD$15*((AK767)-$BD$7)/$BD$8+$BD$16</f>
        <v/>
      </c>
      <c r="AN767" s="51">
        <f>1/(1+EXP(-AM767))</f>
        <v/>
      </c>
      <c r="AO767" s="52">
        <f>$BE$14*((AJ767)-$BD$5)/$BD$6+$BE$15*((AK767)-$BD$7)/$BD$8+$BE$16</f>
        <v/>
      </c>
      <c r="AP767" s="51">
        <f>1/(1+EXP(-AO767))</f>
        <v/>
      </c>
      <c r="AQ767" s="52">
        <f>$BF$14*((AJ767)-$BD$5)/$BD$6+$BF$15*((AK767)-$BD$7)/$BD$8+$BF$16</f>
        <v/>
      </c>
      <c r="AR767" s="51">
        <f>1/(1+EXP(-AQ767))</f>
        <v/>
      </c>
      <c r="AS767" s="52">
        <f>$BG$14*((AJ767)-$BD$5)/$BD$6+$BG$15*((AK767)-$BD$7)/$BD$8+$BG$16</f>
        <v/>
      </c>
      <c r="AT767" s="51">
        <f>1/(1+EXP(-AS767))</f>
        <v/>
      </c>
      <c r="AU767" s="52">
        <f>$BH$14*((AJ767)-$BD$5)/$BD$6+$BH$15*((AK767)-$BD$7)/$BD$8+$BH$16</f>
        <v/>
      </c>
      <c r="AV767" s="51">
        <f>1/(1+EXP(-AU767))</f>
        <v/>
      </c>
      <c r="AW767" s="52">
        <f>$BI$14*((AJ767)-$BD$5)/$BD$6+$BI$15*((AK767)-$BD$7)/$BD$8+$BI$16</f>
        <v/>
      </c>
      <c r="AX767" s="51">
        <f>1/(1+EXP(-AW767))</f>
        <v/>
      </c>
      <c r="AY767" s="52">
        <f>$BJ$14*((AJ767)-$BD$5)/$BD$6+$BJ$15*((AK767)-$BD$7)/$BD$8+$BJ$16</f>
        <v/>
      </c>
      <c r="AZ767" s="51">
        <f>1/(1+EXP(-AY767))</f>
        <v/>
      </c>
      <c r="BA767" s="52">
        <f>$BK$14*((AJ767)-$BD$5)/$BD$6+$BK$15*((AK767)-$BD$7)/$BD$8+$BK$16</f>
        <v/>
      </c>
      <c r="BB767" s="51">
        <f>1/(1+EXP(-BA767))</f>
        <v/>
      </c>
    </row>
    <row r="768" ht="15" customHeight="1" s="35">
      <c r="A768" s="48">
        <f>'4_Seq_Features'!A766</f>
        <v/>
      </c>
      <c r="B768" s="55">
        <f>'4_Seq_Features'!F766</f>
        <v/>
      </c>
      <c r="C768" s="48">
        <f>'4_Seq_Features'!E766</f>
        <v/>
      </c>
      <c r="D768" s="52">
        <f>$U$12*((B768)-$U$5)/$U$6+$U$13</f>
        <v/>
      </c>
      <c r="E768" s="51">
        <f>1/(1+EXP(-D768))</f>
        <v/>
      </c>
      <c r="F768" s="52">
        <f>$V$12*((B768)-$U$5)/$U$6+$V$13</f>
        <v/>
      </c>
      <c r="G768" s="51">
        <f>1/(1+EXP(-F768))</f>
        <v/>
      </c>
      <c r="H768" s="52">
        <f>$W$12*((B768)-$U$5)/$U$6+$W$13</f>
        <v/>
      </c>
      <c r="I768" s="51">
        <f>1/(1+EXP(-H768))</f>
        <v/>
      </c>
      <c r="J768" s="52">
        <f>$X$12*((B768)-$U$5)/$U$6+$X$13</f>
        <v/>
      </c>
      <c r="K768" s="51">
        <f>1/(1+EXP(-J768))</f>
        <v/>
      </c>
      <c r="L768" s="52">
        <f>$Y$12*((B768)-$U$5)/$U$6+$Y$13</f>
        <v/>
      </c>
      <c r="M768" s="51">
        <f>1/(1+EXP(-L768))</f>
        <v/>
      </c>
      <c r="N768" s="52">
        <f>$Z$12*((B768)-$U$5)/$U$6+$Z$13</f>
        <v/>
      </c>
      <c r="O768" s="51">
        <f>1/(1+EXP(-N768))</f>
        <v/>
      </c>
      <c r="P768" s="52">
        <f>$AA$12*((B768)-$U$5)/$U$6+$AA$13</f>
        <v/>
      </c>
      <c r="Q768" s="51">
        <f>1/(1+EXP(-P768))</f>
        <v/>
      </c>
      <c r="R768" s="52">
        <f>$AB$12*((B768)-$U$5)/$U$6+$AB$13</f>
        <v/>
      </c>
      <c r="S768" s="51">
        <f>1/(1+EXP(-R768))</f>
        <v/>
      </c>
      <c r="AI768" s="48">
        <f>'4_Seq_Features'!A766</f>
        <v/>
      </c>
      <c r="AJ768" s="55">
        <f>'4_Seq_Features'!G766</f>
        <v/>
      </c>
      <c r="AK768" s="55">
        <f>'4_Seq_Features'!H766</f>
        <v/>
      </c>
      <c r="AL768" s="48">
        <f>'4_Seq_Features'!E766</f>
        <v/>
      </c>
      <c r="AM768" s="52">
        <f>$BD$14*((AJ768)-$BD$5)/$BD$6+$BD$15*((AK768)-$BD$7)/$BD$8+$BD$16</f>
        <v/>
      </c>
      <c r="AN768" s="51">
        <f>1/(1+EXP(-AM768))</f>
        <v/>
      </c>
      <c r="AO768" s="52">
        <f>$BE$14*((AJ768)-$BD$5)/$BD$6+$BE$15*((AK768)-$BD$7)/$BD$8+$BE$16</f>
        <v/>
      </c>
      <c r="AP768" s="51">
        <f>1/(1+EXP(-AO768))</f>
        <v/>
      </c>
      <c r="AQ768" s="52">
        <f>$BF$14*((AJ768)-$BD$5)/$BD$6+$BF$15*((AK768)-$BD$7)/$BD$8+$BF$16</f>
        <v/>
      </c>
      <c r="AR768" s="51">
        <f>1/(1+EXP(-AQ768))</f>
        <v/>
      </c>
      <c r="AS768" s="52">
        <f>$BG$14*((AJ768)-$BD$5)/$BD$6+$BG$15*((AK768)-$BD$7)/$BD$8+$BG$16</f>
        <v/>
      </c>
      <c r="AT768" s="51">
        <f>1/(1+EXP(-AS768))</f>
        <v/>
      </c>
      <c r="AU768" s="52">
        <f>$BH$14*((AJ768)-$BD$5)/$BD$6+$BH$15*((AK768)-$BD$7)/$BD$8+$BH$16</f>
        <v/>
      </c>
      <c r="AV768" s="51">
        <f>1/(1+EXP(-AU768))</f>
        <v/>
      </c>
      <c r="AW768" s="52">
        <f>$BI$14*((AJ768)-$BD$5)/$BD$6+$BI$15*((AK768)-$BD$7)/$BD$8+$BI$16</f>
        <v/>
      </c>
      <c r="AX768" s="51">
        <f>1/(1+EXP(-AW768))</f>
        <v/>
      </c>
      <c r="AY768" s="52">
        <f>$BJ$14*((AJ768)-$BD$5)/$BD$6+$BJ$15*((AK768)-$BD$7)/$BD$8+$BJ$16</f>
        <v/>
      </c>
      <c r="AZ768" s="51">
        <f>1/(1+EXP(-AY768))</f>
        <v/>
      </c>
      <c r="BA768" s="52">
        <f>$BK$14*((AJ768)-$BD$5)/$BD$6+$BK$15*((AK768)-$BD$7)/$BD$8+$BK$16</f>
        <v/>
      </c>
      <c r="BB768" s="51">
        <f>1/(1+EXP(-BA768))</f>
        <v/>
      </c>
    </row>
    <row r="769" ht="15" customHeight="1" s="35">
      <c r="A769" s="48">
        <f>'4_Seq_Features'!A767</f>
        <v/>
      </c>
      <c r="B769" s="55">
        <f>'4_Seq_Features'!F767</f>
        <v/>
      </c>
      <c r="C769" s="48">
        <f>'4_Seq_Features'!E767</f>
        <v/>
      </c>
      <c r="D769" s="52">
        <f>$U$12*((B769)-$U$5)/$U$6+$U$13</f>
        <v/>
      </c>
      <c r="E769" s="51">
        <f>1/(1+EXP(-D769))</f>
        <v/>
      </c>
      <c r="F769" s="52">
        <f>$V$12*((B769)-$U$5)/$U$6+$V$13</f>
        <v/>
      </c>
      <c r="G769" s="51">
        <f>1/(1+EXP(-F769))</f>
        <v/>
      </c>
      <c r="H769" s="52">
        <f>$W$12*((B769)-$U$5)/$U$6+$W$13</f>
        <v/>
      </c>
      <c r="I769" s="51">
        <f>1/(1+EXP(-H769))</f>
        <v/>
      </c>
      <c r="J769" s="52">
        <f>$X$12*((B769)-$U$5)/$U$6+$X$13</f>
        <v/>
      </c>
      <c r="K769" s="51">
        <f>1/(1+EXP(-J769))</f>
        <v/>
      </c>
      <c r="L769" s="52">
        <f>$Y$12*((B769)-$U$5)/$U$6+$Y$13</f>
        <v/>
      </c>
      <c r="M769" s="51">
        <f>1/(1+EXP(-L769))</f>
        <v/>
      </c>
      <c r="N769" s="52">
        <f>$Z$12*((B769)-$U$5)/$U$6+$Z$13</f>
        <v/>
      </c>
      <c r="O769" s="51">
        <f>1/(1+EXP(-N769))</f>
        <v/>
      </c>
      <c r="P769" s="52">
        <f>$AA$12*((B769)-$U$5)/$U$6+$AA$13</f>
        <v/>
      </c>
      <c r="Q769" s="51">
        <f>1/(1+EXP(-P769))</f>
        <v/>
      </c>
      <c r="R769" s="52">
        <f>$AB$12*((B769)-$U$5)/$U$6+$AB$13</f>
        <v/>
      </c>
      <c r="S769" s="51">
        <f>1/(1+EXP(-R769))</f>
        <v/>
      </c>
      <c r="AI769" s="48">
        <f>'4_Seq_Features'!A767</f>
        <v/>
      </c>
      <c r="AJ769" s="55">
        <f>'4_Seq_Features'!G767</f>
        <v/>
      </c>
      <c r="AK769" s="55">
        <f>'4_Seq_Features'!H767</f>
        <v/>
      </c>
      <c r="AL769" s="48">
        <f>'4_Seq_Features'!E767</f>
        <v/>
      </c>
      <c r="AM769" s="52">
        <f>$BD$14*((AJ769)-$BD$5)/$BD$6+$BD$15*((AK769)-$BD$7)/$BD$8+$BD$16</f>
        <v/>
      </c>
      <c r="AN769" s="51">
        <f>1/(1+EXP(-AM769))</f>
        <v/>
      </c>
      <c r="AO769" s="52">
        <f>$BE$14*((AJ769)-$BD$5)/$BD$6+$BE$15*((AK769)-$BD$7)/$BD$8+$BE$16</f>
        <v/>
      </c>
      <c r="AP769" s="51">
        <f>1/(1+EXP(-AO769))</f>
        <v/>
      </c>
      <c r="AQ769" s="52">
        <f>$BF$14*((AJ769)-$BD$5)/$BD$6+$BF$15*((AK769)-$BD$7)/$BD$8+$BF$16</f>
        <v/>
      </c>
      <c r="AR769" s="51">
        <f>1/(1+EXP(-AQ769))</f>
        <v/>
      </c>
      <c r="AS769" s="52">
        <f>$BG$14*((AJ769)-$BD$5)/$BD$6+$BG$15*((AK769)-$BD$7)/$BD$8+$BG$16</f>
        <v/>
      </c>
      <c r="AT769" s="51">
        <f>1/(1+EXP(-AS769))</f>
        <v/>
      </c>
      <c r="AU769" s="52">
        <f>$BH$14*((AJ769)-$BD$5)/$BD$6+$BH$15*((AK769)-$BD$7)/$BD$8+$BH$16</f>
        <v/>
      </c>
      <c r="AV769" s="51">
        <f>1/(1+EXP(-AU769))</f>
        <v/>
      </c>
      <c r="AW769" s="52">
        <f>$BI$14*((AJ769)-$BD$5)/$BD$6+$BI$15*((AK769)-$BD$7)/$BD$8+$BI$16</f>
        <v/>
      </c>
      <c r="AX769" s="51">
        <f>1/(1+EXP(-AW769))</f>
        <v/>
      </c>
      <c r="AY769" s="52">
        <f>$BJ$14*((AJ769)-$BD$5)/$BD$6+$BJ$15*((AK769)-$BD$7)/$BD$8+$BJ$16</f>
        <v/>
      </c>
      <c r="AZ769" s="51">
        <f>1/(1+EXP(-AY769))</f>
        <v/>
      </c>
      <c r="BA769" s="52">
        <f>$BK$14*((AJ769)-$BD$5)/$BD$6+$BK$15*((AK769)-$BD$7)/$BD$8+$BK$16</f>
        <v/>
      </c>
      <c r="BB769" s="51">
        <f>1/(1+EXP(-BA769))</f>
        <v/>
      </c>
    </row>
    <row r="770" ht="15" customHeight="1" s="35">
      <c r="A770" s="48">
        <f>'4_Seq_Features'!A768</f>
        <v/>
      </c>
      <c r="B770" s="55">
        <f>'4_Seq_Features'!F768</f>
        <v/>
      </c>
      <c r="C770" s="48">
        <f>'4_Seq_Features'!E768</f>
        <v/>
      </c>
      <c r="D770" s="52">
        <f>$U$12*((B770)-$U$5)/$U$6+$U$13</f>
        <v/>
      </c>
      <c r="E770" s="51">
        <f>1/(1+EXP(-D770))</f>
        <v/>
      </c>
      <c r="F770" s="52">
        <f>$V$12*((B770)-$U$5)/$U$6+$V$13</f>
        <v/>
      </c>
      <c r="G770" s="51">
        <f>1/(1+EXP(-F770))</f>
        <v/>
      </c>
      <c r="H770" s="52">
        <f>$W$12*((B770)-$U$5)/$U$6+$W$13</f>
        <v/>
      </c>
      <c r="I770" s="51">
        <f>1/(1+EXP(-H770))</f>
        <v/>
      </c>
      <c r="J770" s="52">
        <f>$X$12*((B770)-$U$5)/$U$6+$X$13</f>
        <v/>
      </c>
      <c r="K770" s="51">
        <f>1/(1+EXP(-J770))</f>
        <v/>
      </c>
      <c r="L770" s="52">
        <f>$Y$12*((B770)-$U$5)/$U$6+$Y$13</f>
        <v/>
      </c>
      <c r="M770" s="51">
        <f>1/(1+EXP(-L770))</f>
        <v/>
      </c>
      <c r="N770" s="52">
        <f>$Z$12*((B770)-$U$5)/$U$6+$Z$13</f>
        <v/>
      </c>
      <c r="O770" s="51">
        <f>1/(1+EXP(-N770))</f>
        <v/>
      </c>
      <c r="P770" s="52">
        <f>$AA$12*((B770)-$U$5)/$U$6+$AA$13</f>
        <v/>
      </c>
      <c r="Q770" s="51">
        <f>1/(1+EXP(-P770))</f>
        <v/>
      </c>
      <c r="R770" s="52">
        <f>$AB$12*((B770)-$U$5)/$U$6+$AB$13</f>
        <v/>
      </c>
      <c r="S770" s="51">
        <f>1/(1+EXP(-R770))</f>
        <v/>
      </c>
      <c r="AI770" s="48">
        <f>'4_Seq_Features'!A768</f>
        <v/>
      </c>
      <c r="AJ770" s="55">
        <f>'4_Seq_Features'!G768</f>
        <v/>
      </c>
      <c r="AK770" s="55">
        <f>'4_Seq_Features'!H768</f>
        <v/>
      </c>
      <c r="AL770" s="48">
        <f>'4_Seq_Features'!E768</f>
        <v/>
      </c>
      <c r="AM770" s="52">
        <f>$BD$14*((AJ770)-$BD$5)/$BD$6+$BD$15*((AK770)-$BD$7)/$BD$8+$BD$16</f>
        <v/>
      </c>
      <c r="AN770" s="51">
        <f>1/(1+EXP(-AM770))</f>
        <v/>
      </c>
      <c r="AO770" s="52">
        <f>$BE$14*((AJ770)-$BD$5)/$BD$6+$BE$15*((AK770)-$BD$7)/$BD$8+$BE$16</f>
        <v/>
      </c>
      <c r="AP770" s="51">
        <f>1/(1+EXP(-AO770))</f>
        <v/>
      </c>
      <c r="AQ770" s="52">
        <f>$BF$14*((AJ770)-$BD$5)/$BD$6+$BF$15*((AK770)-$BD$7)/$BD$8+$BF$16</f>
        <v/>
      </c>
      <c r="AR770" s="51">
        <f>1/(1+EXP(-AQ770))</f>
        <v/>
      </c>
      <c r="AS770" s="52">
        <f>$BG$14*((AJ770)-$BD$5)/$BD$6+$BG$15*((AK770)-$BD$7)/$BD$8+$BG$16</f>
        <v/>
      </c>
      <c r="AT770" s="51">
        <f>1/(1+EXP(-AS770))</f>
        <v/>
      </c>
      <c r="AU770" s="52">
        <f>$BH$14*((AJ770)-$BD$5)/$BD$6+$BH$15*((AK770)-$BD$7)/$BD$8+$BH$16</f>
        <v/>
      </c>
      <c r="AV770" s="51">
        <f>1/(1+EXP(-AU770))</f>
        <v/>
      </c>
      <c r="AW770" s="52">
        <f>$BI$14*((AJ770)-$BD$5)/$BD$6+$BI$15*((AK770)-$BD$7)/$BD$8+$BI$16</f>
        <v/>
      </c>
      <c r="AX770" s="51">
        <f>1/(1+EXP(-AW770))</f>
        <v/>
      </c>
      <c r="AY770" s="52">
        <f>$BJ$14*((AJ770)-$BD$5)/$BD$6+$BJ$15*((AK770)-$BD$7)/$BD$8+$BJ$16</f>
        <v/>
      </c>
      <c r="AZ770" s="51">
        <f>1/(1+EXP(-AY770))</f>
        <v/>
      </c>
      <c r="BA770" s="52">
        <f>$BK$14*((AJ770)-$BD$5)/$BD$6+$BK$15*((AK770)-$BD$7)/$BD$8+$BK$16</f>
        <v/>
      </c>
      <c r="BB770" s="51">
        <f>1/(1+EXP(-BA770))</f>
        <v/>
      </c>
    </row>
    <row r="771" ht="15" customHeight="1" s="35">
      <c r="A771" s="48">
        <f>'4_Seq_Features'!A769</f>
        <v/>
      </c>
      <c r="B771" s="55">
        <f>'4_Seq_Features'!F769</f>
        <v/>
      </c>
      <c r="C771" s="48">
        <f>'4_Seq_Features'!E769</f>
        <v/>
      </c>
      <c r="D771" s="52">
        <f>$U$12*((B771)-$U$5)/$U$6+$U$13</f>
        <v/>
      </c>
      <c r="E771" s="51">
        <f>1/(1+EXP(-D771))</f>
        <v/>
      </c>
      <c r="F771" s="52">
        <f>$V$12*((B771)-$U$5)/$U$6+$V$13</f>
        <v/>
      </c>
      <c r="G771" s="51">
        <f>1/(1+EXP(-F771))</f>
        <v/>
      </c>
      <c r="H771" s="52">
        <f>$W$12*((B771)-$U$5)/$U$6+$W$13</f>
        <v/>
      </c>
      <c r="I771" s="51">
        <f>1/(1+EXP(-H771))</f>
        <v/>
      </c>
      <c r="J771" s="52">
        <f>$X$12*((B771)-$U$5)/$U$6+$X$13</f>
        <v/>
      </c>
      <c r="K771" s="51">
        <f>1/(1+EXP(-J771))</f>
        <v/>
      </c>
      <c r="L771" s="52">
        <f>$Y$12*((B771)-$U$5)/$U$6+$Y$13</f>
        <v/>
      </c>
      <c r="M771" s="51">
        <f>1/(1+EXP(-L771))</f>
        <v/>
      </c>
      <c r="N771" s="52">
        <f>$Z$12*((B771)-$U$5)/$U$6+$Z$13</f>
        <v/>
      </c>
      <c r="O771" s="51">
        <f>1/(1+EXP(-N771))</f>
        <v/>
      </c>
      <c r="P771" s="52">
        <f>$AA$12*((B771)-$U$5)/$U$6+$AA$13</f>
        <v/>
      </c>
      <c r="Q771" s="51">
        <f>1/(1+EXP(-P771))</f>
        <v/>
      </c>
      <c r="R771" s="52">
        <f>$AB$12*((B771)-$U$5)/$U$6+$AB$13</f>
        <v/>
      </c>
      <c r="S771" s="51">
        <f>1/(1+EXP(-R771))</f>
        <v/>
      </c>
      <c r="AI771" s="48">
        <f>'4_Seq_Features'!A769</f>
        <v/>
      </c>
      <c r="AJ771" s="55">
        <f>'4_Seq_Features'!G769</f>
        <v/>
      </c>
      <c r="AK771" s="55">
        <f>'4_Seq_Features'!H769</f>
        <v/>
      </c>
      <c r="AL771" s="48">
        <f>'4_Seq_Features'!E769</f>
        <v/>
      </c>
      <c r="AM771" s="52">
        <f>$BD$14*((AJ771)-$BD$5)/$BD$6+$BD$15*((AK771)-$BD$7)/$BD$8+$BD$16</f>
        <v/>
      </c>
      <c r="AN771" s="51">
        <f>1/(1+EXP(-AM771))</f>
        <v/>
      </c>
      <c r="AO771" s="52">
        <f>$BE$14*((AJ771)-$BD$5)/$BD$6+$BE$15*((AK771)-$BD$7)/$BD$8+$BE$16</f>
        <v/>
      </c>
      <c r="AP771" s="51">
        <f>1/(1+EXP(-AO771))</f>
        <v/>
      </c>
      <c r="AQ771" s="52">
        <f>$BF$14*((AJ771)-$BD$5)/$BD$6+$BF$15*((AK771)-$BD$7)/$BD$8+$BF$16</f>
        <v/>
      </c>
      <c r="AR771" s="51">
        <f>1/(1+EXP(-AQ771))</f>
        <v/>
      </c>
      <c r="AS771" s="52">
        <f>$BG$14*((AJ771)-$BD$5)/$BD$6+$BG$15*((AK771)-$BD$7)/$BD$8+$BG$16</f>
        <v/>
      </c>
      <c r="AT771" s="51">
        <f>1/(1+EXP(-AS771))</f>
        <v/>
      </c>
      <c r="AU771" s="52">
        <f>$BH$14*((AJ771)-$BD$5)/$BD$6+$BH$15*((AK771)-$BD$7)/$BD$8+$BH$16</f>
        <v/>
      </c>
      <c r="AV771" s="51">
        <f>1/(1+EXP(-AU771))</f>
        <v/>
      </c>
      <c r="AW771" s="52">
        <f>$BI$14*((AJ771)-$BD$5)/$BD$6+$BI$15*((AK771)-$BD$7)/$BD$8+$BI$16</f>
        <v/>
      </c>
      <c r="AX771" s="51">
        <f>1/(1+EXP(-AW771))</f>
        <v/>
      </c>
      <c r="AY771" s="52">
        <f>$BJ$14*((AJ771)-$BD$5)/$BD$6+$BJ$15*((AK771)-$BD$7)/$BD$8+$BJ$16</f>
        <v/>
      </c>
      <c r="AZ771" s="51">
        <f>1/(1+EXP(-AY771))</f>
        <v/>
      </c>
      <c r="BA771" s="52">
        <f>$BK$14*((AJ771)-$BD$5)/$BD$6+$BK$15*((AK771)-$BD$7)/$BD$8+$BK$16</f>
        <v/>
      </c>
      <c r="BB771" s="51">
        <f>1/(1+EXP(-BA771))</f>
        <v/>
      </c>
    </row>
    <row r="772" ht="15" customHeight="1" s="35">
      <c r="A772" s="48">
        <f>'4_Seq_Features'!A770</f>
        <v/>
      </c>
      <c r="B772" s="55">
        <f>'4_Seq_Features'!F770</f>
        <v/>
      </c>
      <c r="C772" s="48">
        <f>'4_Seq_Features'!E770</f>
        <v/>
      </c>
      <c r="D772" s="52">
        <f>$U$12*((B772)-$U$5)/$U$6+$U$13</f>
        <v/>
      </c>
      <c r="E772" s="51">
        <f>1/(1+EXP(-D772))</f>
        <v/>
      </c>
      <c r="F772" s="52">
        <f>$V$12*((B772)-$U$5)/$U$6+$V$13</f>
        <v/>
      </c>
      <c r="G772" s="51">
        <f>1/(1+EXP(-F772))</f>
        <v/>
      </c>
      <c r="H772" s="52">
        <f>$W$12*((B772)-$U$5)/$U$6+$W$13</f>
        <v/>
      </c>
      <c r="I772" s="51">
        <f>1/(1+EXP(-H772))</f>
        <v/>
      </c>
      <c r="J772" s="52">
        <f>$X$12*((B772)-$U$5)/$U$6+$X$13</f>
        <v/>
      </c>
      <c r="K772" s="51">
        <f>1/(1+EXP(-J772))</f>
        <v/>
      </c>
      <c r="L772" s="52">
        <f>$Y$12*((B772)-$U$5)/$U$6+$Y$13</f>
        <v/>
      </c>
      <c r="M772" s="51">
        <f>1/(1+EXP(-L772))</f>
        <v/>
      </c>
      <c r="N772" s="52">
        <f>$Z$12*((B772)-$U$5)/$U$6+$Z$13</f>
        <v/>
      </c>
      <c r="O772" s="51">
        <f>1/(1+EXP(-N772))</f>
        <v/>
      </c>
      <c r="P772" s="52">
        <f>$AA$12*((B772)-$U$5)/$U$6+$AA$13</f>
        <v/>
      </c>
      <c r="Q772" s="51">
        <f>1/(1+EXP(-P772))</f>
        <v/>
      </c>
      <c r="R772" s="52">
        <f>$AB$12*((B772)-$U$5)/$U$6+$AB$13</f>
        <v/>
      </c>
      <c r="S772" s="51">
        <f>1/(1+EXP(-R772))</f>
        <v/>
      </c>
      <c r="AI772" s="48">
        <f>'4_Seq_Features'!A770</f>
        <v/>
      </c>
      <c r="AJ772" s="55">
        <f>'4_Seq_Features'!G770</f>
        <v/>
      </c>
      <c r="AK772" s="55">
        <f>'4_Seq_Features'!H770</f>
        <v/>
      </c>
      <c r="AL772" s="48">
        <f>'4_Seq_Features'!E770</f>
        <v/>
      </c>
      <c r="AM772" s="52">
        <f>$BD$14*((AJ772)-$BD$5)/$BD$6+$BD$15*((AK772)-$BD$7)/$BD$8+$BD$16</f>
        <v/>
      </c>
      <c r="AN772" s="51">
        <f>1/(1+EXP(-AM772))</f>
        <v/>
      </c>
      <c r="AO772" s="52">
        <f>$BE$14*((AJ772)-$BD$5)/$BD$6+$BE$15*((AK772)-$BD$7)/$BD$8+$BE$16</f>
        <v/>
      </c>
      <c r="AP772" s="51">
        <f>1/(1+EXP(-AO772))</f>
        <v/>
      </c>
      <c r="AQ772" s="52">
        <f>$BF$14*((AJ772)-$BD$5)/$BD$6+$BF$15*((AK772)-$BD$7)/$BD$8+$BF$16</f>
        <v/>
      </c>
      <c r="AR772" s="51">
        <f>1/(1+EXP(-AQ772))</f>
        <v/>
      </c>
      <c r="AS772" s="52">
        <f>$BG$14*((AJ772)-$BD$5)/$BD$6+$BG$15*((AK772)-$BD$7)/$BD$8+$BG$16</f>
        <v/>
      </c>
      <c r="AT772" s="51">
        <f>1/(1+EXP(-AS772))</f>
        <v/>
      </c>
      <c r="AU772" s="52">
        <f>$BH$14*((AJ772)-$BD$5)/$BD$6+$BH$15*((AK772)-$BD$7)/$BD$8+$BH$16</f>
        <v/>
      </c>
      <c r="AV772" s="51">
        <f>1/(1+EXP(-AU772))</f>
        <v/>
      </c>
      <c r="AW772" s="52">
        <f>$BI$14*((AJ772)-$BD$5)/$BD$6+$BI$15*((AK772)-$BD$7)/$BD$8+$BI$16</f>
        <v/>
      </c>
      <c r="AX772" s="51">
        <f>1/(1+EXP(-AW772))</f>
        <v/>
      </c>
      <c r="AY772" s="52">
        <f>$BJ$14*((AJ772)-$BD$5)/$BD$6+$BJ$15*((AK772)-$BD$7)/$BD$8+$BJ$16</f>
        <v/>
      </c>
      <c r="AZ772" s="51">
        <f>1/(1+EXP(-AY772))</f>
        <v/>
      </c>
      <c r="BA772" s="52">
        <f>$BK$14*((AJ772)-$BD$5)/$BD$6+$BK$15*((AK772)-$BD$7)/$BD$8+$BK$16</f>
        <v/>
      </c>
      <c r="BB772" s="51">
        <f>1/(1+EXP(-BA772))</f>
        <v/>
      </c>
    </row>
    <row r="773" ht="15" customHeight="1" s="35">
      <c r="A773" s="48">
        <f>'4_Seq_Features'!A771</f>
        <v/>
      </c>
      <c r="B773" s="55">
        <f>'4_Seq_Features'!F771</f>
        <v/>
      </c>
      <c r="C773" s="48">
        <f>'4_Seq_Features'!E771</f>
        <v/>
      </c>
      <c r="D773" s="52">
        <f>$U$12*((B773)-$U$5)/$U$6+$U$13</f>
        <v/>
      </c>
      <c r="E773" s="51">
        <f>1/(1+EXP(-D773))</f>
        <v/>
      </c>
      <c r="F773" s="52">
        <f>$V$12*((B773)-$U$5)/$U$6+$V$13</f>
        <v/>
      </c>
      <c r="G773" s="51">
        <f>1/(1+EXP(-F773))</f>
        <v/>
      </c>
      <c r="H773" s="52">
        <f>$W$12*((B773)-$U$5)/$U$6+$W$13</f>
        <v/>
      </c>
      <c r="I773" s="51">
        <f>1/(1+EXP(-H773))</f>
        <v/>
      </c>
      <c r="J773" s="52">
        <f>$X$12*((B773)-$U$5)/$U$6+$X$13</f>
        <v/>
      </c>
      <c r="K773" s="51">
        <f>1/(1+EXP(-J773))</f>
        <v/>
      </c>
      <c r="L773" s="52">
        <f>$Y$12*((B773)-$U$5)/$U$6+$Y$13</f>
        <v/>
      </c>
      <c r="M773" s="51">
        <f>1/(1+EXP(-L773))</f>
        <v/>
      </c>
      <c r="N773" s="52">
        <f>$Z$12*((B773)-$U$5)/$U$6+$Z$13</f>
        <v/>
      </c>
      <c r="O773" s="51">
        <f>1/(1+EXP(-N773))</f>
        <v/>
      </c>
      <c r="P773" s="52">
        <f>$AA$12*((B773)-$U$5)/$U$6+$AA$13</f>
        <v/>
      </c>
      <c r="Q773" s="51">
        <f>1/(1+EXP(-P773))</f>
        <v/>
      </c>
      <c r="R773" s="52">
        <f>$AB$12*((B773)-$U$5)/$U$6+$AB$13</f>
        <v/>
      </c>
      <c r="S773" s="51">
        <f>1/(1+EXP(-R773))</f>
        <v/>
      </c>
      <c r="AI773" s="48">
        <f>'4_Seq_Features'!A771</f>
        <v/>
      </c>
      <c r="AJ773" s="55">
        <f>'4_Seq_Features'!G771</f>
        <v/>
      </c>
      <c r="AK773" s="55">
        <f>'4_Seq_Features'!H771</f>
        <v/>
      </c>
      <c r="AL773" s="48">
        <f>'4_Seq_Features'!E771</f>
        <v/>
      </c>
      <c r="AM773" s="52">
        <f>$BD$14*((AJ773)-$BD$5)/$BD$6+$BD$15*((AK773)-$BD$7)/$BD$8+$BD$16</f>
        <v/>
      </c>
      <c r="AN773" s="51">
        <f>1/(1+EXP(-AM773))</f>
        <v/>
      </c>
      <c r="AO773" s="52">
        <f>$BE$14*((AJ773)-$BD$5)/$BD$6+$BE$15*((AK773)-$BD$7)/$BD$8+$BE$16</f>
        <v/>
      </c>
      <c r="AP773" s="51">
        <f>1/(1+EXP(-AO773))</f>
        <v/>
      </c>
      <c r="AQ773" s="52">
        <f>$BF$14*((AJ773)-$BD$5)/$BD$6+$BF$15*((AK773)-$BD$7)/$BD$8+$BF$16</f>
        <v/>
      </c>
      <c r="AR773" s="51">
        <f>1/(1+EXP(-AQ773))</f>
        <v/>
      </c>
      <c r="AS773" s="52">
        <f>$BG$14*((AJ773)-$BD$5)/$BD$6+$BG$15*((AK773)-$BD$7)/$BD$8+$BG$16</f>
        <v/>
      </c>
      <c r="AT773" s="51">
        <f>1/(1+EXP(-AS773))</f>
        <v/>
      </c>
      <c r="AU773" s="52">
        <f>$BH$14*((AJ773)-$BD$5)/$BD$6+$BH$15*((AK773)-$BD$7)/$BD$8+$BH$16</f>
        <v/>
      </c>
      <c r="AV773" s="51">
        <f>1/(1+EXP(-AU773))</f>
        <v/>
      </c>
      <c r="AW773" s="52">
        <f>$BI$14*((AJ773)-$BD$5)/$BD$6+$BI$15*((AK773)-$BD$7)/$BD$8+$BI$16</f>
        <v/>
      </c>
      <c r="AX773" s="51">
        <f>1/(1+EXP(-AW773))</f>
        <v/>
      </c>
      <c r="AY773" s="52">
        <f>$BJ$14*((AJ773)-$BD$5)/$BD$6+$BJ$15*((AK773)-$BD$7)/$BD$8+$BJ$16</f>
        <v/>
      </c>
      <c r="AZ773" s="51">
        <f>1/(1+EXP(-AY773))</f>
        <v/>
      </c>
      <c r="BA773" s="52">
        <f>$BK$14*((AJ773)-$BD$5)/$BD$6+$BK$15*((AK773)-$BD$7)/$BD$8+$BK$16</f>
        <v/>
      </c>
      <c r="BB773" s="51">
        <f>1/(1+EXP(-BA773))</f>
        <v/>
      </c>
    </row>
    <row r="774" ht="15" customHeight="1" s="35">
      <c r="A774" s="48">
        <f>'4_Seq_Features'!A772</f>
        <v/>
      </c>
      <c r="B774" s="55">
        <f>'4_Seq_Features'!F772</f>
        <v/>
      </c>
      <c r="C774" s="48">
        <f>'4_Seq_Features'!E772</f>
        <v/>
      </c>
      <c r="D774" s="52">
        <f>$U$12*((B774)-$U$5)/$U$6+$U$13</f>
        <v/>
      </c>
      <c r="E774" s="51">
        <f>1/(1+EXP(-D774))</f>
        <v/>
      </c>
      <c r="F774" s="52">
        <f>$V$12*((B774)-$U$5)/$U$6+$V$13</f>
        <v/>
      </c>
      <c r="G774" s="51">
        <f>1/(1+EXP(-F774))</f>
        <v/>
      </c>
      <c r="H774" s="52">
        <f>$W$12*((B774)-$U$5)/$U$6+$W$13</f>
        <v/>
      </c>
      <c r="I774" s="51">
        <f>1/(1+EXP(-H774))</f>
        <v/>
      </c>
      <c r="J774" s="52">
        <f>$X$12*((B774)-$U$5)/$U$6+$X$13</f>
        <v/>
      </c>
      <c r="K774" s="51">
        <f>1/(1+EXP(-J774))</f>
        <v/>
      </c>
      <c r="L774" s="52">
        <f>$Y$12*((B774)-$U$5)/$U$6+$Y$13</f>
        <v/>
      </c>
      <c r="M774" s="51">
        <f>1/(1+EXP(-L774))</f>
        <v/>
      </c>
      <c r="N774" s="52">
        <f>$Z$12*((B774)-$U$5)/$U$6+$Z$13</f>
        <v/>
      </c>
      <c r="O774" s="51">
        <f>1/(1+EXP(-N774))</f>
        <v/>
      </c>
      <c r="P774" s="52">
        <f>$AA$12*((B774)-$U$5)/$U$6+$AA$13</f>
        <v/>
      </c>
      <c r="Q774" s="51">
        <f>1/(1+EXP(-P774))</f>
        <v/>
      </c>
      <c r="R774" s="52">
        <f>$AB$12*((B774)-$U$5)/$U$6+$AB$13</f>
        <v/>
      </c>
      <c r="S774" s="51">
        <f>1/(1+EXP(-R774))</f>
        <v/>
      </c>
      <c r="AI774" s="48">
        <f>'4_Seq_Features'!A772</f>
        <v/>
      </c>
      <c r="AJ774" s="55">
        <f>'4_Seq_Features'!G772</f>
        <v/>
      </c>
      <c r="AK774" s="55">
        <f>'4_Seq_Features'!H772</f>
        <v/>
      </c>
      <c r="AL774" s="48">
        <f>'4_Seq_Features'!E772</f>
        <v/>
      </c>
      <c r="AM774" s="52">
        <f>$BD$14*((AJ774)-$BD$5)/$BD$6+$BD$15*((AK774)-$BD$7)/$BD$8+$BD$16</f>
        <v/>
      </c>
      <c r="AN774" s="51">
        <f>1/(1+EXP(-AM774))</f>
        <v/>
      </c>
      <c r="AO774" s="52">
        <f>$BE$14*((AJ774)-$BD$5)/$BD$6+$BE$15*((AK774)-$BD$7)/$BD$8+$BE$16</f>
        <v/>
      </c>
      <c r="AP774" s="51">
        <f>1/(1+EXP(-AO774))</f>
        <v/>
      </c>
      <c r="AQ774" s="52">
        <f>$BF$14*((AJ774)-$BD$5)/$BD$6+$BF$15*((AK774)-$BD$7)/$BD$8+$BF$16</f>
        <v/>
      </c>
      <c r="AR774" s="51">
        <f>1/(1+EXP(-AQ774))</f>
        <v/>
      </c>
      <c r="AS774" s="52">
        <f>$BG$14*((AJ774)-$BD$5)/$BD$6+$BG$15*((AK774)-$BD$7)/$BD$8+$BG$16</f>
        <v/>
      </c>
      <c r="AT774" s="51">
        <f>1/(1+EXP(-AS774))</f>
        <v/>
      </c>
      <c r="AU774" s="52">
        <f>$BH$14*((AJ774)-$BD$5)/$BD$6+$BH$15*((AK774)-$BD$7)/$BD$8+$BH$16</f>
        <v/>
      </c>
      <c r="AV774" s="51">
        <f>1/(1+EXP(-AU774))</f>
        <v/>
      </c>
      <c r="AW774" s="52">
        <f>$BI$14*((AJ774)-$BD$5)/$BD$6+$BI$15*((AK774)-$BD$7)/$BD$8+$BI$16</f>
        <v/>
      </c>
      <c r="AX774" s="51">
        <f>1/(1+EXP(-AW774))</f>
        <v/>
      </c>
      <c r="AY774" s="52">
        <f>$BJ$14*((AJ774)-$BD$5)/$BD$6+$BJ$15*((AK774)-$BD$7)/$BD$8+$BJ$16</f>
        <v/>
      </c>
      <c r="AZ774" s="51">
        <f>1/(1+EXP(-AY774))</f>
        <v/>
      </c>
      <c r="BA774" s="52">
        <f>$BK$14*((AJ774)-$BD$5)/$BD$6+$BK$15*((AK774)-$BD$7)/$BD$8+$BK$16</f>
        <v/>
      </c>
      <c r="BB774" s="51">
        <f>1/(1+EXP(-BA774))</f>
        <v/>
      </c>
    </row>
    <row r="775" ht="15" customHeight="1" s="35">
      <c r="A775" s="48">
        <f>'4_Seq_Features'!A773</f>
        <v/>
      </c>
      <c r="B775" s="55">
        <f>'4_Seq_Features'!F773</f>
        <v/>
      </c>
      <c r="C775" s="48">
        <f>'4_Seq_Features'!E773</f>
        <v/>
      </c>
      <c r="D775" s="52">
        <f>$U$12*((B775)-$U$5)/$U$6+$U$13</f>
        <v/>
      </c>
      <c r="E775" s="51">
        <f>1/(1+EXP(-D775))</f>
        <v/>
      </c>
      <c r="F775" s="52">
        <f>$V$12*((B775)-$U$5)/$U$6+$V$13</f>
        <v/>
      </c>
      <c r="G775" s="51">
        <f>1/(1+EXP(-F775))</f>
        <v/>
      </c>
      <c r="H775" s="52">
        <f>$W$12*((B775)-$U$5)/$U$6+$W$13</f>
        <v/>
      </c>
      <c r="I775" s="51">
        <f>1/(1+EXP(-H775))</f>
        <v/>
      </c>
      <c r="J775" s="52">
        <f>$X$12*((B775)-$U$5)/$U$6+$X$13</f>
        <v/>
      </c>
      <c r="K775" s="51">
        <f>1/(1+EXP(-J775))</f>
        <v/>
      </c>
      <c r="L775" s="52">
        <f>$Y$12*((B775)-$U$5)/$U$6+$Y$13</f>
        <v/>
      </c>
      <c r="M775" s="51">
        <f>1/(1+EXP(-L775))</f>
        <v/>
      </c>
      <c r="N775" s="52">
        <f>$Z$12*((B775)-$U$5)/$U$6+$Z$13</f>
        <v/>
      </c>
      <c r="O775" s="51">
        <f>1/(1+EXP(-N775))</f>
        <v/>
      </c>
      <c r="P775" s="52">
        <f>$AA$12*((B775)-$U$5)/$U$6+$AA$13</f>
        <v/>
      </c>
      <c r="Q775" s="51">
        <f>1/(1+EXP(-P775))</f>
        <v/>
      </c>
      <c r="R775" s="52">
        <f>$AB$12*((B775)-$U$5)/$U$6+$AB$13</f>
        <v/>
      </c>
      <c r="S775" s="51">
        <f>1/(1+EXP(-R775))</f>
        <v/>
      </c>
      <c r="AI775" s="48">
        <f>'4_Seq_Features'!A773</f>
        <v/>
      </c>
      <c r="AJ775" s="55">
        <f>'4_Seq_Features'!G773</f>
        <v/>
      </c>
      <c r="AK775" s="55">
        <f>'4_Seq_Features'!H773</f>
        <v/>
      </c>
      <c r="AL775" s="48">
        <f>'4_Seq_Features'!E773</f>
        <v/>
      </c>
      <c r="AM775" s="52">
        <f>$BD$14*((AJ775)-$BD$5)/$BD$6+$BD$15*((AK775)-$BD$7)/$BD$8+$BD$16</f>
        <v/>
      </c>
      <c r="AN775" s="51">
        <f>1/(1+EXP(-AM775))</f>
        <v/>
      </c>
      <c r="AO775" s="52">
        <f>$BE$14*((AJ775)-$BD$5)/$BD$6+$BE$15*((AK775)-$BD$7)/$BD$8+$BE$16</f>
        <v/>
      </c>
      <c r="AP775" s="51">
        <f>1/(1+EXP(-AO775))</f>
        <v/>
      </c>
      <c r="AQ775" s="52">
        <f>$BF$14*((AJ775)-$BD$5)/$BD$6+$BF$15*((AK775)-$BD$7)/$BD$8+$BF$16</f>
        <v/>
      </c>
      <c r="AR775" s="51">
        <f>1/(1+EXP(-AQ775))</f>
        <v/>
      </c>
      <c r="AS775" s="52">
        <f>$BG$14*((AJ775)-$BD$5)/$BD$6+$BG$15*((AK775)-$BD$7)/$BD$8+$BG$16</f>
        <v/>
      </c>
      <c r="AT775" s="51">
        <f>1/(1+EXP(-AS775))</f>
        <v/>
      </c>
      <c r="AU775" s="52">
        <f>$BH$14*((AJ775)-$BD$5)/$BD$6+$BH$15*((AK775)-$BD$7)/$BD$8+$BH$16</f>
        <v/>
      </c>
      <c r="AV775" s="51">
        <f>1/(1+EXP(-AU775))</f>
        <v/>
      </c>
      <c r="AW775" s="52">
        <f>$BI$14*((AJ775)-$BD$5)/$BD$6+$BI$15*((AK775)-$BD$7)/$BD$8+$BI$16</f>
        <v/>
      </c>
      <c r="AX775" s="51">
        <f>1/(1+EXP(-AW775))</f>
        <v/>
      </c>
      <c r="AY775" s="52">
        <f>$BJ$14*((AJ775)-$BD$5)/$BD$6+$BJ$15*((AK775)-$BD$7)/$BD$8+$BJ$16</f>
        <v/>
      </c>
      <c r="AZ775" s="51">
        <f>1/(1+EXP(-AY775))</f>
        <v/>
      </c>
      <c r="BA775" s="52">
        <f>$BK$14*((AJ775)-$BD$5)/$BD$6+$BK$15*((AK775)-$BD$7)/$BD$8+$BK$16</f>
        <v/>
      </c>
      <c r="BB775" s="51">
        <f>1/(1+EXP(-BA775))</f>
        <v/>
      </c>
    </row>
    <row r="776" ht="15" customHeight="1" s="35">
      <c r="A776" s="48">
        <f>'4_Seq_Features'!A774</f>
        <v/>
      </c>
      <c r="B776" s="55">
        <f>'4_Seq_Features'!F774</f>
        <v/>
      </c>
      <c r="C776" s="48">
        <f>'4_Seq_Features'!E774</f>
        <v/>
      </c>
      <c r="D776" s="52">
        <f>$U$12*((B776)-$U$5)/$U$6+$U$13</f>
        <v/>
      </c>
      <c r="E776" s="51">
        <f>1/(1+EXP(-D776))</f>
        <v/>
      </c>
      <c r="F776" s="52">
        <f>$V$12*((B776)-$U$5)/$U$6+$V$13</f>
        <v/>
      </c>
      <c r="G776" s="51">
        <f>1/(1+EXP(-F776))</f>
        <v/>
      </c>
      <c r="H776" s="52">
        <f>$W$12*((B776)-$U$5)/$U$6+$W$13</f>
        <v/>
      </c>
      <c r="I776" s="51">
        <f>1/(1+EXP(-H776))</f>
        <v/>
      </c>
      <c r="J776" s="52">
        <f>$X$12*((B776)-$U$5)/$U$6+$X$13</f>
        <v/>
      </c>
      <c r="K776" s="51">
        <f>1/(1+EXP(-J776))</f>
        <v/>
      </c>
      <c r="L776" s="52">
        <f>$Y$12*((B776)-$U$5)/$U$6+$Y$13</f>
        <v/>
      </c>
      <c r="M776" s="51">
        <f>1/(1+EXP(-L776))</f>
        <v/>
      </c>
      <c r="N776" s="52">
        <f>$Z$12*((B776)-$U$5)/$U$6+$Z$13</f>
        <v/>
      </c>
      <c r="O776" s="51">
        <f>1/(1+EXP(-N776))</f>
        <v/>
      </c>
      <c r="P776" s="52">
        <f>$AA$12*((B776)-$U$5)/$U$6+$AA$13</f>
        <v/>
      </c>
      <c r="Q776" s="51">
        <f>1/(1+EXP(-P776))</f>
        <v/>
      </c>
      <c r="R776" s="52">
        <f>$AB$12*((B776)-$U$5)/$U$6+$AB$13</f>
        <v/>
      </c>
      <c r="S776" s="51">
        <f>1/(1+EXP(-R776))</f>
        <v/>
      </c>
      <c r="AI776" s="48">
        <f>'4_Seq_Features'!A774</f>
        <v/>
      </c>
      <c r="AJ776" s="55">
        <f>'4_Seq_Features'!G774</f>
        <v/>
      </c>
      <c r="AK776" s="55">
        <f>'4_Seq_Features'!H774</f>
        <v/>
      </c>
      <c r="AL776" s="48">
        <f>'4_Seq_Features'!E774</f>
        <v/>
      </c>
      <c r="AM776" s="52">
        <f>$BD$14*((AJ776)-$BD$5)/$BD$6+$BD$15*((AK776)-$BD$7)/$BD$8+$BD$16</f>
        <v/>
      </c>
      <c r="AN776" s="51">
        <f>1/(1+EXP(-AM776))</f>
        <v/>
      </c>
      <c r="AO776" s="52">
        <f>$BE$14*((AJ776)-$BD$5)/$BD$6+$BE$15*((AK776)-$BD$7)/$BD$8+$BE$16</f>
        <v/>
      </c>
      <c r="AP776" s="51">
        <f>1/(1+EXP(-AO776))</f>
        <v/>
      </c>
      <c r="AQ776" s="52">
        <f>$BF$14*((AJ776)-$BD$5)/$BD$6+$BF$15*((AK776)-$BD$7)/$BD$8+$BF$16</f>
        <v/>
      </c>
      <c r="AR776" s="51">
        <f>1/(1+EXP(-AQ776))</f>
        <v/>
      </c>
      <c r="AS776" s="52">
        <f>$BG$14*((AJ776)-$BD$5)/$BD$6+$BG$15*((AK776)-$BD$7)/$BD$8+$BG$16</f>
        <v/>
      </c>
      <c r="AT776" s="51">
        <f>1/(1+EXP(-AS776))</f>
        <v/>
      </c>
      <c r="AU776" s="52">
        <f>$BH$14*((AJ776)-$BD$5)/$BD$6+$BH$15*((AK776)-$BD$7)/$BD$8+$BH$16</f>
        <v/>
      </c>
      <c r="AV776" s="51">
        <f>1/(1+EXP(-AU776))</f>
        <v/>
      </c>
      <c r="AW776" s="52">
        <f>$BI$14*((AJ776)-$BD$5)/$BD$6+$BI$15*((AK776)-$BD$7)/$BD$8+$BI$16</f>
        <v/>
      </c>
      <c r="AX776" s="51">
        <f>1/(1+EXP(-AW776))</f>
        <v/>
      </c>
      <c r="AY776" s="52">
        <f>$BJ$14*((AJ776)-$BD$5)/$BD$6+$BJ$15*((AK776)-$BD$7)/$BD$8+$BJ$16</f>
        <v/>
      </c>
      <c r="AZ776" s="51">
        <f>1/(1+EXP(-AY776))</f>
        <v/>
      </c>
      <c r="BA776" s="52">
        <f>$BK$14*((AJ776)-$BD$5)/$BD$6+$BK$15*((AK776)-$BD$7)/$BD$8+$BK$16</f>
        <v/>
      </c>
      <c r="BB776" s="51">
        <f>1/(1+EXP(-BA776))</f>
        <v/>
      </c>
    </row>
    <row r="777" ht="15" customHeight="1" s="35">
      <c r="A777" s="48">
        <f>'4_Seq_Features'!A775</f>
        <v/>
      </c>
      <c r="B777" s="55">
        <f>'4_Seq_Features'!F775</f>
        <v/>
      </c>
      <c r="C777" s="48">
        <f>'4_Seq_Features'!E775</f>
        <v/>
      </c>
      <c r="D777" s="52">
        <f>$U$12*((B777)-$U$5)/$U$6+$U$13</f>
        <v/>
      </c>
      <c r="E777" s="51">
        <f>1/(1+EXP(-D777))</f>
        <v/>
      </c>
      <c r="F777" s="52">
        <f>$V$12*((B777)-$U$5)/$U$6+$V$13</f>
        <v/>
      </c>
      <c r="G777" s="51">
        <f>1/(1+EXP(-F777))</f>
        <v/>
      </c>
      <c r="H777" s="52">
        <f>$W$12*((B777)-$U$5)/$U$6+$W$13</f>
        <v/>
      </c>
      <c r="I777" s="51">
        <f>1/(1+EXP(-H777))</f>
        <v/>
      </c>
      <c r="J777" s="52">
        <f>$X$12*((B777)-$U$5)/$U$6+$X$13</f>
        <v/>
      </c>
      <c r="K777" s="51">
        <f>1/(1+EXP(-J777))</f>
        <v/>
      </c>
      <c r="L777" s="52">
        <f>$Y$12*((B777)-$U$5)/$U$6+$Y$13</f>
        <v/>
      </c>
      <c r="M777" s="51">
        <f>1/(1+EXP(-L777))</f>
        <v/>
      </c>
      <c r="N777" s="52">
        <f>$Z$12*((B777)-$U$5)/$U$6+$Z$13</f>
        <v/>
      </c>
      <c r="O777" s="51">
        <f>1/(1+EXP(-N777))</f>
        <v/>
      </c>
      <c r="P777" s="52">
        <f>$AA$12*((B777)-$U$5)/$U$6+$AA$13</f>
        <v/>
      </c>
      <c r="Q777" s="51">
        <f>1/(1+EXP(-P777))</f>
        <v/>
      </c>
      <c r="R777" s="52">
        <f>$AB$12*((B777)-$U$5)/$U$6+$AB$13</f>
        <v/>
      </c>
      <c r="S777" s="51">
        <f>1/(1+EXP(-R777))</f>
        <v/>
      </c>
      <c r="AI777" s="48">
        <f>'4_Seq_Features'!A775</f>
        <v/>
      </c>
      <c r="AJ777" s="55">
        <f>'4_Seq_Features'!G775</f>
        <v/>
      </c>
      <c r="AK777" s="55">
        <f>'4_Seq_Features'!H775</f>
        <v/>
      </c>
      <c r="AL777" s="48">
        <f>'4_Seq_Features'!E775</f>
        <v/>
      </c>
      <c r="AM777" s="52">
        <f>$BD$14*((AJ777)-$BD$5)/$BD$6+$BD$15*((AK777)-$BD$7)/$BD$8+$BD$16</f>
        <v/>
      </c>
      <c r="AN777" s="51">
        <f>1/(1+EXP(-AM777))</f>
        <v/>
      </c>
      <c r="AO777" s="52">
        <f>$BE$14*((AJ777)-$BD$5)/$BD$6+$BE$15*((AK777)-$BD$7)/$BD$8+$BE$16</f>
        <v/>
      </c>
      <c r="AP777" s="51">
        <f>1/(1+EXP(-AO777))</f>
        <v/>
      </c>
      <c r="AQ777" s="52">
        <f>$BF$14*((AJ777)-$BD$5)/$BD$6+$BF$15*((AK777)-$BD$7)/$BD$8+$BF$16</f>
        <v/>
      </c>
      <c r="AR777" s="51">
        <f>1/(1+EXP(-AQ777))</f>
        <v/>
      </c>
      <c r="AS777" s="52">
        <f>$BG$14*((AJ777)-$BD$5)/$BD$6+$BG$15*((AK777)-$BD$7)/$BD$8+$BG$16</f>
        <v/>
      </c>
      <c r="AT777" s="51">
        <f>1/(1+EXP(-AS777))</f>
        <v/>
      </c>
      <c r="AU777" s="52">
        <f>$BH$14*((AJ777)-$BD$5)/$BD$6+$BH$15*((AK777)-$BD$7)/$BD$8+$BH$16</f>
        <v/>
      </c>
      <c r="AV777" s="51">
        <f>1/(1+EXP(-AU777))</f>
        <v/>
      </c>
      <c r="AW777" s="52">
        <f>$BI$14*((AJ777)-$BD$5)/$BD$6+$BI$15*((AK777)-$BD$7)/$BD$8+$BI$16</f>
        <v/>
      </c>
      <c r="AX777" s="51">
        <f>1/(1+EXP(-AW777))</f>
        <v/>
      </c>
      <c r="AY777" s="52">
        <f>$BJ$14*((AJ777)-$BD$5)/$BD$6+$BJ$15*((AK777)-$BD$7)/$BD$8+$BJ$16</f>
        <v/>
      </c>
      <c r="AZ777" s="51">
        <f>1/(1+EXP(-AY777))</f>
        <v/>
      </c>
      <c r="BA777" s="52">
        <f>$BK$14*((AJ777)-$BD$5)/$BD$6+$BK$15*((AK777)-$BD$7)/$BD$8+$BK$16</f>
        <v/>
      </c>
      <c r="BB777" s="51">
        <f>1/(1+EXP(-BA777))</f>
        <v/>
      </c>
    </row>
    <row r="778" ht="15" customHeight="1" s="35">
      <c r="A778" s="48">
        <f>'4_Seq_Features'!A776</f>
        <v/>
      </c>
      <c r="B778" s="55">
        <f>'4_Seq_Features'!F776</f>
        <v/>
      </c>
      <c r="C778" s="48">
        <f>'4_Seq_Features'!E776</f>
        <v/>
      </c>
      <c r="D778" s="52">
        <f>$U$12*((B778)-$U$5)/$U$6+$U$13</f>
        <v/>
      </c>
      <c r="E778" s="51">
        <f>1/(1+EXP(-D778))</f>
        <v/>
      </c>
      <c r="F778" s="52">
        <f>$V$12*((B778)-$U$5)/$U$6+$V$13</f>
        <v/>
      </c>
      <c r="G778" s="51">
        <f>1/(1+EXP(-F778))</f>
        <v/>
      </c>
      <c r="H778" s="52">
        <f>$W$12*((B778)-$U$5)/$U$6+$W$13</f>
        <v/>
      </c>
      <c r="I778" s="51">
        <f>1/(1+EXP(-H778))</f>
        <v/>
      </c>
      <c r="J778" s="52">
        <f>$X$12*((B778)-$U$5)/$U$6+$X$13</f>
        <v/>
      </c>
      <c r="K778" s="51">
        <f>1/(1+EXP(-J778))</f>
        <v/>
      </c>
      <c r="L778" s="52">
        <f>$Y$12*((B778)-$U$5)/$U$6+$Y$13</f>
        <v/>
      </c>
      <c r="M778" s="51">
        <f>1/(1+EXP(-L778))</f>
        <v/>
      </c>
      <c r="N778" s="52">
        <f>$Z$12*((B778)-$U$5)/$U$6+$Z$13</f>
        <v/>
      </c>
      <c r="O778" s="51">
        <f>1/(1+EXP(-N778))</f>
        <v/>
      </c>
      <c r="P778" s="52">
        <f>$AA$12*((B778)-$U$5)/$U$6+$AA$13</f>
        <v/>
      </c>
      <c r="Q778" s="51">
        <f>1/(1+EXP(-P778))</f>
        <v/>
      </c>
      <c r="R778" s="52">
        <f>$AB$12*((B778)-$U$5)/$U$6+$AB$13</f>
        <v/>
      </c>
      <c r="S778" s="51">
        <f>1/(1+EXP(-R778))</f>
        <v/>
      </c>
      <c r="AI778" s="48">
        <f>'4_Seq_Features'!A776</f>
        <v/>
      </c>
      <c r="AJ778" s="55">
        <f>'4_Seq_Features'!G776</f>
        <v/>
      </c>
      <c r="AK778" s="55">
        <f>'4_Seq_Features'!H776</f>
        <v/>
      </c>
      <c r="AL778" s="48">
        <f>'4_Seq_Features'!E776</f>
        <v/>
      </c>
      <c r="AM778" s="52">
        <f>$BD$14*((AJ778)-$BD$5)/$BD$6+$BD$15*((AK778)-$BD$7)/$BD$8+$BD$16</f>
        <v/>
      </c>
      <c r="AN778" s="51">
        <f>1/(1+EXP(-AM778))</f>
        <v/>
      </c>
      <c r="AO778" s="52">
        <f>$BE$14*((AJ778)-$BD$5)/$BD$6+$BE$15*((AK778)-$BD$7)/$BD$8+$BE$16</f>
        <v/>
      </c>
      <c r="AP778" s="51">
        <f>1/(1+EXP(-AO778))</f>
        <v/>
      </c>
      <c r="AQ778" s="52">
        <f>$BF$14*((AJ778)-$BD$5)/$BD$6+$BF$15*((AK778)-$BD$7)/$BD$8+$BF$16</f>
        <v/>
      </c>
      <c r="AR778" s="51">
        <f>1/(1+EXP(-AQ778))</f>
        <v/>
      </c>
      <c r="AS778" s="52">
        <f>$BG$14*((AJ778)-$BD$5)/$BD$6+$BG$15*((AK778)-$BD$7)/$BD$8+$BG$16</f>
        <v/>
      </c>
      <c r="AT778" s="51">
        <f>1/(1+EXP(-AS778))</f>
        <v/>
      </c>
      <c r="AU778" s="52">
        <f>$BH$14*((AJ778)-$BD$5)/$BD$6+$BH$15*((AK778)-$BD$7)/$BD$8+$BH$16</f>
        <v/>
      </c>
      <c r="AV778" s="51">
        <f>1/(1+EXP(-AU778))</f>
        <v/>
      </c>
      <c r="AW778" s="52">
        <f>$BI$14*((AJ778)-$BD$5)/$BD$6+$BI$15*((AK778)-$BD$7)/$BD$8+$BI$16</f>
        <v/>
      </c>
      <c r="AX778" s="51">
        <f>1/(1+EXP(-AW778))</f>
        <v/>
      </c>
      <c r="AY778" s="52">
        <f>$BJ$14*((AJ778)-$BD$5)/$BD$6+$BJ$15*((AK778)-$BD$7)/$BD$8+$BJ$16</f>
        <v/>
      </c>
      <c r="AZ778" s="51">
        <f>1/(1+EXP(-AY778))</f>
        <v/>
      </c>
      <c r="BA778" s="52">
        <f>$BK$14*((AJ778)-$BD$5)/$BD$6+$BK$15*((AK778)-$BD$7)/$BD$8+$BK$16</f>
        <v/>
      </c>
      <c r="BB778" s="51">
        <f>1/(1+EXP(-BA778))</f>
        <v/>
      </c>
    </row>
    <row r="779" ht="15" customHeight="1" s="35">
      <c r="A779" s="48">
        <f>'4_Seq_Features'!A777</f>
        <v/>
      </c>
      <c r="B779" s="55">
        <f>'4_Seq_Features'!F777</f>
        <v/>
      </c>
      <c r="C779" s="48">
        <f>'4_Seq_Features'!E777</f>
        <v/>
      </c>
      <c r="D779" s="52">
        <f>$U$12*((B779)-$U$5)/$U$6+$U$13</f>
        <v/>
      </c>
      <c r="E779" s="51">
        <f>1/(1+EXP(-D779))</f>
        <v/>
      </c>
      <c r="F779" s="52">
        <f>$V$12*((B779)-$U$5)/$U$6+$V$13</f>
        <v/>
      </c>
      <c r="G779" s="51">
        <f>1/(1+EXP(-F779))</f>
        <v/>
      </c>
      <c r="H779" s="52">
        <f>$W$12*((B779)-$U$5)/$U$6+$W$13</f>
        <v/>
      </c>
      <c r="I779" s="51">
        <f>1/(1+EXP(-H779))</f>
        <v/>
      </c>
      <c r="J779" s="52">
        <f>$X$12*((B779)-$U$5)/$U$6+$X$13</f>
        <v/>
      </c>
      <c r="K779" s="51">
        <f>1/(1+EXP(-J779))</f>
        <v/>
      </c>
      <c r="L779" s="52">
        <f>$Y$12*((B779)-$U$5)/$U$6+$Y$13</f>
        <v/>
      </c>
      <c r="M779" s="51">
        <f>1/(1+EXP(-L779))</f>
        <v/>
      </c>
      <c r="N779" s="52">
        <f>$Z$12*((B779)-$U$5)/$U$6+$Z$13</f>
        <v/>
      </c>
      <c r="O779" s="51">
        <f>1/(1+EXP(-N779))</f>
        <v/>
      </c>
      <c r="P779" s="52">
        <f>$AA$12*((B779)-$U$5)/$U$6+$AA$13</f>
        <v/>
      </c>
      <c r="Q779" s="51">
        <f>1/(1+EXP(-P779))</f>
        <v/>
      </c>
      <c r="R779" s="52">
        <f>$AB$12*((B779)-$U$5)/$U$6+$AB$13</f>
        <v/>
      </c>
      <c r="S779" s="51">
        <f>1/(1+EXP(-R779))</f>
        <v/>
      </c>
      <c r="AI779" s="48">
        <f>'4_Seq_Features'!A777</f>
        <v/>
      </c>
      <c r="AJ779" s="55">
        <f>'4_Seq_Features'!G777</f>
        <v/>
      </c>
      <c r="AK779" s="55">
        <f>'4_Seq_Features'!H777</f>
        <v/>
      </c>
      <c r="AL779" s="48">
        <f>'4_Seq_Features'!E777</f>
        <v/>
      </c>
      <c r="AM779" s="52">
        <f>$BD$14*((AJ779)-$BD$5)/$BD$6+$BD$15*((AK779)-$BD$7)/$BD$8+$BD$16</f>
        <v/>
      </c>
      <c r="AN779" s="51">
        <f>1/(1+EXP(-AM779))</f>
        <v/>
      </c>
      <c r="AO779" s="52">
        <f>$BE$14*((AJ779)-$BD$5)/$BD$6+$BE$15*((AK779)-$BD$7)/$BD$8+$BE$16</f>
        <v/>
      </c>
      <c r="AP779" s="51">
        <f>1/(1+EXP(-AO779))</f>
        <v/>
      </c>
      <c r="AQ779" s="52">
        <f>$BF$14*((AJ779)-$BD$5)/$BD$6+$BF$15*((AK779)-$BD$7)/$BD$8+$BF$16</f>
        <v/>
      </c>
      <c r="AR779" s="51">
        <f>1/(1+EXP(-AQ779))</f>
        <v/>
      </c>
      <c r="AS779" s="52">
        <f>$BG$14*((AJ779)-$BD$5)/$BD$6+$BG$15*((AK779)-$BD$7)/$BD$8+$BG$16</f>
        <v/>
      </c>
      <c r="AT779" s="51">
        <f>1/(1+EXP(-AS779))</f>
        <v/>
      </c>
      <c r="AU779" s="52">
        <f>$BH$14*((AJ779)-$BD$5)/$BD$6+$BH$15*((AK779)-$BD$7)/$BD$8+$BH$16</f>
        <v/>
      </c>
      <c r="AV779" s="51">
        <f>1/(1+EXP(-AU779))</f>
        <v/>
      </c>
      <c r="AW779" s="52">
        <f>$BI$14*((AJ779)-$BD$5)/$BD$6+$BI$15*((AK779)-$BD$7)/$BD$8+$BI$16</f>
        <v/>
      </c>
      <c r="AX779" s="51">
        <f>1/(1+EXP(-AW779))</f>
        <v/>
      </c>
      <c r="AY779" s="52">
        <f>$BJ$14*((AJ779)-$BD$5)/$BD$6+$BJ$15*((AK779)-$BD$7)/$BD$8+$BJ$16</f>
        <v/>
      </c>
      <c r="AZ779" s="51">
        <f>1/(1+EXP(-AY779))</f>
        <v/>
      </c>
      <c r="BA779" s="52">
        <f>$BK$14*((AJ779)-$BD$5)/$BD$6+$BK$15*((AK779)-$BD$7)/$BD$8+$BK$16</f>
        <v/>
      </c>
      <c r="BB779" s="51">
        <f>1/(1+EXP(-BA779))</f>
        <v/>
      </c>
    </row>
    <row r="780" ht="15" customHeight="1" s="35">
      <c r="A780" s="48">
        <f>'4_Seq_Features'!A778</f>
        <v/>
      </c>
      <c r="B780" s="55">
        <f>'4_Seq_Features'!F778</f>
        <v/>
      </c>
      <c r="C780" s="48">
        <f>'4_Seq_Features'!E778</f>
        <v/>
      </c>
      <c r="D780" s="52">
        <f>$U$12*((B780)-$U$5)/$U$6+$U$13</f>
        <v/>
      </c>
      <c r="E780" s="51">
        <f>1/(1+EXP(-D780))</f>
        <v/>
      </c>
      <c r="F780" s="52">
        <f>$V$12*((B780)-$U$5)/$U$6+$V$13</f>
        <v/>
      </c>
      <c r="G780" s="51">
        <f>1/(1+EXP(-F780))</f>
        <v/>
      </c>
      <c r="H780" s="52">
        <f>$W$12*((B780)-$U$5)/$U$6+$W$13</f>
        <v/>
      </c>
      <c r="I780" s="51">
        <f>1/(1+EXP(-H780))</f>
        <v/>
      </c>
      <c r="J780" s="52">
        <f>$X$12*((B780)-$U$5)/$U$6+$X$13</f>
        <v/>
      </c>
      <c r="K780" s="51">
        <f>1/(1+EXP(-J780))</f>
        <v/>
      </c>
      <c r="L780" s="52">
        <f>$Y$12*((B780)-$U$5)/$U$6+$Y$13</f>
        <v/>
      </c>
      <c r="M780" s="51">
        <f>1/(1+EXP(-L780))</f>
        <v/>
      </c>
      <c r="N780" s="52">
        <f>$Z$12*((B780)-$U$5)/$U$6+$Z$13</f>
        <v/>
      </c>
      <c r="O780" s="51">
        <f>1/(1+EXP(-N780))</f>
        <v/>
      </c>
      <c r="P780" s="52">
        <f>$AA$12*((B780)-$U$5)/$U$6+$AA$13</f>
        <v/>
      </c>
      <c r="Q780" s="51">
        <f>1/(1+EXP(-P780))</f>
        <v/>
      </c>
      <c r="R780" s="52">
        <f>$AB$12*((B780)-$U$5)/$U$6+$AB$13</f>
        <v/>
      </c>
      <c r="S780" s="51">
        <f>1/(1+EXP(-R780))</f>
        <v/>
      </c>
      <c r="AI780" s="48">
        <f>'4_Seq_Features'!A778</f>
        <v/>
      </c>
      <c r="AJ780" s="55">
        <f>'4_Seq_Features'!G778</f>
        <v/>
      </c>
      <c r="AK780" s="55">
        <f>'4_Seq_Features'!H778</f>
        <v/>
      </c>
      <c r="AL780" s="48">
        <f>'4_Seq_Features'!E778</f>
        <v/>
      </c>
      <c r="AM780" s="52">
        <f>$BD$14*((AJ780)-$BD$5)/$BD$6+$BD$15*((AK780)-$BD$7)/$BD$8+$BD$16</f>
        <v/>
      </c>
      <c r="AN780" s="51">
        <f>1/(1+EXP(-AM780))</f>
        <v/>
      </c>
      <c r="AO780" s="52">
        <f>$BE$14*((AJ780)-$BD$5)/$BD$6+$BE$15*((AK780)-$BD$7)/$BD$8+$BE$16</f>
        <v/>
      </c>
      <c r="AP780" s="51">
        <f>1/(1+EXP(-AO780))</f>
        <v/>
      </c>
      <c r="AQ780" s="52">
        <f>$BF$14*((AJ780)-$BD$5)/$BD$6+$BF$15*((AK780)-$BD$7)/$BD$8+$BF$16</f>
        <v/>
      </c>
      <c r="AR780" s="51">
        <f>1/(1+EXP(-AQ780))</f>
        <v/>
      </c>
      <c r="AS780" s="52">
        <f>$BG$14*((AJ780)-$BD$5)/$BD$6+$BG$15*((AK780)-$BD$7)/$BD$8+$BG$16</f>
        <v/>
      </c>
      <c r="AT780" s="51">
        <f>1/(1+EXP(-AS780))</f>
        <v/>
      </c>
      <c r="AU780" s="52">
        <f>$BH$14*((AJ780)-$BD$5)/$BD$6+$BH$15*((AK780)-$BD$7)/$BD$8+$BH$16</f>
        <v/>
      </c>
      <c r="AV780" s="51">
        <f>1/(1+EXP(-AU780))</f>
        <v/>
      </c>
      <c r="AW780" s="52">
        <f>$BI$14*((AJ780)-$BD$5)/$BD$6+$BI$15*((AK780)-$BD$7)/$BD$8+$BI$16</f>
        <v/>
      </c>
      <c r="AX780" s="51">
        <f>1/(1+EXP(-AW780))</f>
        <v/>
      </c>
      <c r="AY780" s="52">
        <f>$BJ$14*((AJ780)-$BD$5)/$BD$6+$BJ$15*((AK780)-$BD$7)/$BD$8+$BJ$16</f>
        <v/>
      </c>
      <c r="AZ780" s="51">
        <f>1/(1+EXP(-AY780))</f>
        <v/>
      </c>
      <c r="BA780" s="52">
        <f>$BK$14*((AJ780)-$BD$5)/$BD$6+$BK$15*((AK780)-$BD$7)/$BD$8+$BK$16</f>
        <v/>
      </c>
      <c r="BB780" s="51">
        <f>1/(1+EXP(-BA780))</f>
        <v/>
      </c>
    </row>
    <row r="781" ht="15" customHeight="1" s="35">
      <c r="A781" s="48">
        <f>'4_Seq_Features'!A779</f>
        <v/>
      </c>
      <c r="B781" s="55">
        <f>'4_Seq_Features'!F779</f>
        <v/>
      </c>
      <c r="C781" s="48">
        <f>'4_Seq_Features'!E779</f>
        <v/>
      </c>
      <c r="D781" s="52">
        <f>$U$12*((B781)-$U$5)/$U$6+$U$13</f>
        <v/>
      </c>
      <c r="E781" s="51">
        <f>1/(1+EXP(-D781))</f>
        <v/>
      </c>
      <c r="F781" s="52">
        <f>$V$12*((B781)-$U$5)/$U$6+$V$13</f>
        <v/>
      </c>
      <c r="G781" s="51">
        <f>1/(1+EXP(-F781))</f>
        <v/>
      </c>
      <c r="H781" s="52">
        <f>$W$12*((B781)-$U$5)/$U$6+$W$13</f>
        <v/>
      </c>
      <c r="I781" s="51">
        <f>1/(1+EXP(-H781))</f>
        <v/>
      </c>
      <c r="J781" s="52">
        <f>$X$12*((B781)-$U$5)/$U$6+$X$13</f>
        <v/>
      </c>
      <c r="K781" s="51">
        <f>1/(1+EXP(-J781))</f>
        <v/>
      </c>
      <c r="L781" s="52">
        <f>$Y$12*((B781)-$U$5)/$U$6+$Y$13</f>
        <v/>
      </c>
      <c r="M781" s="51">
        <f>1/(1+EXP(-L781))</f>
        <v/>
      </c>
      <c r="N781" s="52">
        <f>$Z$12*((B781)-$U$5)/$U$6+$Z$13</f>
        <v/>
      </c>
      <c r="O781" s="51">
        <f>1/(1+EXP(-N781))</f>
        <v/>
      </c>
      <c r="P781" s="52">
        <f>$AA$12*((B781)-$U$5)/$U$6+$AA$13</f>
        <v/>
      </c>
      <c r="Q781" s="51">
        <f>1/(1+EXP(-P781))</f>
        <v/>
      </c>
      <c r="R781" s="52">
        <f>$AB$12*((B781)-$U$5)/$U$6+$AB$13</f>
        <v/>
      </c>
      <c r="S781" s="51">
        <f>1/(1+EXP(-R781))</f>
        <v/>
      </c>
      <c r="AI781" s="48">
        <f>'4_Seq_Features'!A779</f>
        <v/>
      </c>
      <c r="AJ781" s="55">
        <f>'4_Seq_Features'!G779</f>
        <v/>
      </c>
      <c r="AK781" s="55">
        <f>'4_Seq_Features'!H779</f>
        <v/>
      </c>
      <c r="AL781" s="48">
        <f>'4_Seq_Features'!E779</f>
        <v/>
      </c>
      <c r="AM781" s="52">
        <f>$BD$14*((AJ781)-$BD$5)/$BD$6+$BD$15*((AK781)-$BD$7)/$BD$8+$BD$16</f>
        <v/>
      </c>
      <c r="AN781" s="51">
        <f>1/(1+EXP(-AM781))</f>
        <v/>
      </c>
      <c r="AO781" s="52">
        <f>$BE$14*((AJ781)-$BD$5)/$BD$6+$BE$15*((AK781)-$BD$7)/$BD$8+$BE$16</f>
        <v/>
      </c>
      <c r="AP781" s="51">
        <f>1/(1+EXP(-AO781))</f>
        <v/>
      </c>
      <c r="AQ781" s="52">
        <f>$BF$14*((AJ781)-$BD$5)/$BD$6+$BF$15*((AK781)-$BD$7)/$BD$8+$BF$16</f>
        <v/>
      </c>
      <c r="AR781" s="51">
        <f>1/(1+EXP(-AQ781))</f>
        <v/>
      </c>
      <c r="AS781" s="52">
        <f>$BG$14*((AJ781)-$BD$5)/$BD$6+$BG$15*((AK781)-$BD$7)/$BD$8+$BG$16</f>
        <v/>
      </c>
      <c r="AT781" s="51">
        <f>1/(1+EXP(-AS781))</f>
        <v/>
      </c>
      <c r="AU781" s="52">
        <f>$BH$14*((AJ781)-$BD$5)/$BD$6+$BH$15*((AK781)-$BD$7)/$BD$8+$BH$16</f>
        <v/>
      </c>
      <c r="AV781" s="51">
        <f>1/(1+EXP(-AU781))</f>
        <v/>
      </c>
      <c r="AW781" s="52">
        <f>$BI$14*((AJ781)-$BD$5)/$BD$6+$BI$15*((AK781)-$BD$7)/$BD$8+$BI$16</f>
        <v/>
      </c>
      <c r="AX781" s="51">
        <f>1/(1+EXP(-AW781))</f>
        <v/>
      </c>
      <c r="AY781" s="52">
        <f>$BJ$14*((AJ781)-$BD$5)/$BD$6+$BJ$15*((AK781)-$BD$7)/$BD$8+$BJ$16</f>
        <v/>
      </c>
      <c r="AZ781" s="51">
        <f>1/(1+EXP(-AY781))</f>
        <v/>
      </c>
      <c r="BA781" s="52">
        <f>$BK$14*((AJ781)-$BD$5)/$BD$6+$BK$15*((AK781)-$BD$7)/$BD$8+$BK$16</f>
        <v/>
      </c>
      <c r="BB781" s="51">
        <f>1/(1+EXP(-BA781))</f>
        <v/>
      </c>
    </row>
    <row r="782" ht="15" customHeight="1" s="35">
      <c r="A782" s="48">
        <f>'4_Seq_Features'!A780</f>
        <v/>
      </c>
      <c r="B782" s="55">
        <f>'4_Seq_Features'!F780</f>
        <v/>
      </c>
      <c r="C782" s="48">
        <f>'4_Seq_Features'!E780</f>
        <v/>
      </c>
      <c r="D782" s="52">
        <f>$U$12*((B782)-$U$5)/$U$6+$U$13</f>
        <v/>
      </c>
      <c r="E782" s="51">
        <f>1/(1+EXP(-D782))</f>
        <v/>
      </c>
      <c r="F782" s="52">
        <f>$V$12*((B782)-$U$5)/$U$6+$V$13</f>
        <v/>
      </c>
      <c r="G782" s="51">
        <f>1/(1+EXP(-F782))</f>
        <v/>
      </c>
      <c r="H782" s="52">
        <f>$W$12*((B782)-$U$5)/$U$6+$W$13</f>
        <v/>
      </c>
      <c r="I782" s="51">
        <f>1/(1+EXP(-H782))</f>
        <v/>
      </c>
      <c r="J782" s="52">
        <f>$X$12*((B782)-$U$5)/$U$6+$X$13</f>
        <v/>
      </c>
      <c r="K782" s="51">
        <f>1/(1+EXP(-J782))</f>
        <v/>
      </c>
      <c r="L782" s="52">
        <f>$Y$12*((B782)-$U$5)/$U$6+$Y$13</f>
        <v/>
      </c>
      <c r="M782" s="51">
        <f>1/(1+EXP(-L782))</f>
        <v/>
      </c>
      <c r="N782" s="52">
        <f>$Z$12*((B782)-$U$5)/$U$6+$Z$13</f>
        <v/>
      </c>
      <c r="O782" s="51">
        <f>1/(1+EXP(-N782))</f>
        <v/>
      </c>
      <c r="P782" s="52">
        <f>$AA$12*((B782)-$U$5)/$U$6+$AA$13</f>
        <v/>
      </c>
      <c r="Q782" s="51">
        <f>1/(1+EXP(-P782))</f>
        <v/>
      </c>
      <c r="R782" s="52">
        <f>$AB$12*((B782)-$U$5)/$U$6+$AB$13</f>
        <v/>
      </c>
      <c r="S782" s="51">
        <f>1/(1+EXP(-R782))</f>
        <v/>
      </c>
      <c r="AI782" s="48">
        <f>'4_Seq_Features'!A780</f>
        <v/>
      </c>
      <c r="AJ782" s="55">
        <f>'4_Seq_Features'!G780</f>
        <v/>
      </c>
      <c r="AK782" s="55">
        <f>'4_Seq_Features'!H780</f>
        <v/>
      </c>
      <c r="AL782" s="48">
        <f>'4_Seq_Features'!E780</f>
        <v/>
      </c>
      <c r="AM782" s="52">
        <f>$BD$14*((AJ782)-$BD$5)/$BD$6+$BD$15*((AK782)-$BD$7)/$BD$8+$BD$16</f>
        <v/>
      </c>
      <c r="AN782" s="51">
        <f>1/(1+EXP(-AM782))</f>
        <v/>
      </c>
      <c r="AO782" s="52">
        <f>$BE$14*((AJ782)-$BD$5)/$BD$6+$BE$15*((AK782)-$BD$7)/$BD$8+$BE$16</f>
        <v/>
      </c>
      <c r="AP782" s="51">
        <f>1/(1+EXP(-AO782))</f>
        <v/>
      </c>
      <c r="AQ782" s="52">
        <f>$BF$14*((AJ782)-$BD$5)/$BD$6+$BF$15*((AK782)-$BD$7)/$BD$8+$BF$16</f>
        <v/>
      </c>
      <c r="AR782" s="51">
        <f>1/(1+EXP(-AQ782))</f>
        <v/>
      </c>
      <c r="AS782" s="52">
        <f>$BG$14*((AJ782)-$BD$5)/$BD$6+$BG$15*((AK782)-$BD$7)/$BD$8+$BG$16</f>
        <v/>
      </c>
      <c r="AT782" s="51">
        <f>1/(1+EXP(-AS782))</f>
        <v/>
      </c>
      <c r="AU782" s="52">
        <f>$BH$14*((AJ782)-$BD$5)/$BD$6+$BH$15*((AK782)-$BD$7)/$BD$8+$BH$16</f>
        <v/>
      </c>
      <c r="AV782" s="51">
        <f>1/(1+EXP(-AU782))</f>
        <v/>
      </c>
      <c r="AW782" s="52">
        <f>$BI$14*((AJ782)-$BD$5)/$BD$6+$BI$15*((AK782)-$BD$7)/$BD$8+$BI$16</f>
        <v/>
      </c>
      <c r="AX782" s="51">
        <f>1/(1+EXP(-AW782))</f>
        <v/>
      </c>
      <c r="AY782" s="52">
        <f>$BJ$14*((AJ782)-$BD$5)/$BD$6+$BJ$15*((AK782)-$BD$7)/$BD$8+$BJ$16</f>
        <v/>
      </c>
      <c r="AZ782" s="51">
        <f>1/(1+EXP(-AY782))</f>
        <v/>
      </c>
      <c r="BA782" s="52">
        <f>$BK$14*((AJ782)-$BD$5)/$BD$6+$BK$15*((AK782)-$BD$7)/$BD$8+$BK$16</f>
        <v/>
      </c>
      <c r="BB782" s="51">
        <f>1/(1+EXP(-BA782))</f>
        <v/>
      </c>
    </row>
    <row r="783" ht="15" customHeight="1" s="35">
      <c r="A783" s="48">
        <f>'4_Seq_Features'!A781</f>
        <v/>
      </c>
      <c r="B783" s="55">
        <f>'4_Seq_Features'!F781</f>
        <v/>
      </c>
      <c r="C783" s="48">
        <f>'4_Seq_Features'!E781</f>
        <v/>
      </c>
      <c r="D783" s="52">
        <f>$U$12*((B783)-$U$5)/$U$6+$U$13</f>
        <v/>
      </c>
      <c r="E783" s="51">
        <f>1/(1+EXP(-D783))</f>
        <v/>
      </c>
      <c r="F783" s="52">
        <f>$V$12*((B783)-$U$5)/$U$6+$V$13</f>
        <v/>
      </c>
      <c r="G783" s="51">
        <f>1/(1+EXP(-F783))</f>
        <v/>
      </c>
      <c r="H783" s="52">
        <f>$W$12*((B783)-$U$5)/$U$6+$W$13</f>
        <v/>
      </c>
      <c r="I783" s="51">
        <f>1/(1+EXP(-H783))</f>
        <v/>
      </c>
      <c r="J783" s="52">
        <f>$X$12*((B783)-$U$5)/$U$6+$X$13</f>
        <v/>
      </c>
      <c r="K783" s="51">
        <f>1/(1+EXP(-J783))</f>
        <v/>
      </c>
      <c r="L783" s="52">
        <f>$Y$12*((B783)-$U$5)/$U$6+$Y$13</f>
        <v/>
      </c>
      <c r="M783" s="51">
        <f>1/(1+EXP(-L783))</f>
        <v/>
      </c>
      <c r="N783" s="52">
        <f>$Z$12*((B783)-$U$5)/$U$6+$Z$13</f>
        <v/>
      </c>
      <c r="O783" s="51">
        <f>1/(1+EXP(-N783))</f>
        <v/>
      </c>
      <c r="P783" s="52">
        <f>$AA$12*((B783)-$U$5)/$U$6+$AA$13</f>
        <v/>
      </c>
      <c r="Q783" s="51">
        <f>1/(1+EXP(-P783))</f>
        <v/>
      </c>
      <c r="R783" s="52">
        <f>$AB$12*((B783)-$U$5)/$U$6+$AB$13</f>
        <v/>
      </c>
      <c r="S783" s="51">
        <f>1/(1+EXP(-R783))</f>
        <v/>
      </c>
      <c r="AI783" s="48">
        <f>'4_Seq_Features'!A781</f>
        <v/>
      </c>
      <c r="AJ783" s="55">
        <f>'4_Seq_Features'!G781</f>
        <v/>
      </c>
      <c r="AK783" s="55">
        <f>'4_Seq_Features'!H781</f>
        <v/>
      </c>
      <c r="AL783" s="48">
        <f>'4_Seq_Features'!E781</f>
        <v/>
      </c>
      <c r="AM783" s="52">
        <f>$BD$14*((AJ783)-$BD$5)/$BD$6+$BD$15*((AK783)-$BD$7)/$BD$8+$BD$16</f>
        <v/>
      </c>
      <c r="AN783" s="51">
        <f>1/(1+EXP(-AM783))</f>
        <v/>
      </c>
      <c r="AO783" s="52">
        <f>$BE$14*((AJ783)-$BD$5)/$BD$6+$BE$15*((AK783)-$BD$7)/$BD$8+$BE$16</f>
        <v/>
      </c>
      <c r="AP783" s="51">
        <f>1/(1+EXP(-AO783))</f>
        <v/>
      </c>
      <c r="AQ783" s="52">
        <f>$BF$14*((AJ783)-$BD$5)/$BD$6+$BF$15*((AK783)-$BD$7)/$BD$8+$BF$16</f>
        <v/>
      </c>
      <c r="AR783" s="51">
        <f>1/(1+EXP(-AQ783))</f>
        <v/>
      </c>
      <c r="AS783" s="52">
        <f>$BG$14*((AJ783)-$BD$5)/$BD$6+$BG$15*((AK783)-$BD$7)/$BD$8+$BG$16</f>
        <v/>
      </c>
      <c r="AT783" s="51">
        <f>1/(1+EXP(-AS783))</f>
        <v/>
      </c>
      <c r="AU783" s="52">
        <f>$BH$14*((AJ783)-$BD$5)/$BD$6+$BH$15*((AK783)-$BD$7)/$BD$8+$BH$16</f>
        <v/>
      </c>
      <c r="AV783" s="51">
        <f>1/(1+EXP(-AU783))</f>
        <v/>
      </c>
      <c r="AW783" s="52">
        <f>$BI$14*((AJ783)-$BD$5)/$BD$6+$BI$15*((AK783)-$BD$7)/$BD$8+$BI$16</f>
        <v/>
      </c>
      <c r="AX783" s="51">
        <f>1/(1+EXP(-AW783))</f>
        <v/>
      </c>
      <c r="AY783" s="52">
        <f>$BJ$14*((AJ783)-$BD$5)/$BD$6+$BJ$15*((AK783)-$BD$7)/$BD$8+$BJ$16</f>
        <v/>
      </c>
      <c r="AZ783" s="51">
        <f>1/(1+EXP(-AY783))</f>
        <v/>
      </c>
      <c r="BA783" s="52">
        <f>$BK$14*((AJ783)-$BD$5)/$BD$6+$BK$15*((AK783)-$BD$7)/$BD$8+$BK$16</f>
        <v/>
      </c>
      <c r="BB783" s="51">
        <f>1/(1+EXP(-BA783))</f>
        <v/>
      </c>
    </row>
    <row r="784" ht="15" customHeight="1" s="35">
      <c r="A784" s="48">
        <f>'4_Seq_Features'!A782</f>
        <v/>
      </c>
      <c r="B784" s="55">
        <f>'4_Seq_Features'!F782</f>
        <v/>
      </c>
      <c r="C784" s="48">
        <f>'4_Seq_Features'!E782</f>
        <v/>
      </c>
      <c r="D784" s="52">
        <f>$U$12*((B784)-$U$5)/$U$6+$U$13</f>
        <v/>
      </c>
      <c r="E784" s="51">
        <f>1/(1+EXP(-D784))</f>
        <v/>
      </c>
      <c r="F784" s="52">
        <f>$V$12*((B784)-$U$5)/$U$6+$V$13</f>
        <v/>
      </c>
      <c r="G784" s="51">
        <f>1/(1+EXP(-F784))</f>
        <v/>
      </c>
      <c r="H784" s="52">
        <f>$W$12*((B784)-$U$5)/$U$6+$W$13</f>
        <v/>
      </c>
      <c r="I784" s="51">
        <f>1/(1+EXP(-H784))</f>
        <v/>
      </c>
      <c r="J784" s="52">
        <f>$X$12*((B784)-$U$5)/$U$6+$X$13</f>
        <v/>
      </c>
      <c r="K784" s="51">
        <f>1/(1+EXP(-J784))</f>
        <v/>
      </c>
      <c r="L784" s="52">
        <f>$Y$12*((B784)-$U$5)/$U$6+$Y$13</f>
        <v/>
      </c>
      <c r="M784" s="51">
        <f>1/(1+EXP(-L784))</f>
        <v/>
      </c>
      <c r="N784" s="52">
        <f>$Z$12*((B784)-$U$5)/$U$6+$Z$13</f>
        <v/>
      </c>
      <c r="O784" s="51">
        <f>1/(1+EXP(-N784))</f>
        <v/>
      </c>
      <c r="P784" s="52">
        <f>$AA$12*((B784)-$U$5)/$U$6+$AA$13</f>
        <v/>
      </c>
      <c r="Q784" s="51">
        <f>1/(1+EXP(-P784))</f>
        <v/>
      </c>
      <c r="R784" s="52">
        <f>$AB$12*((B784)-$U$5)/$U$6+$AB$13</f>
        <v/>
      </c>
      <c r="S784" s="51">
        <f>1/(1+EXP(-R784))</f>
        <v/>
      </c>
      <c r="AI784" s="48">
        <f>'4_Seq_Features'!A782</f>
        <v/>
      </c>
      <c r="AJ784" s="55">
        <f>'4_Seq_Features'!G782</f>
        <v/>
      </c>
      <c r="AK784" s="55">
        <f>'4_Seq_Features'!H782</f>
        <v/>
      </c>
      <c r="AL784" s="48">
        <f>'4_Seq_Features'!E782</f>
        <v/>
      </c>
      <c r="AM784" s="52">
        <f>$BD$14*((AJ784)-$BD$5)/$BD$6+$BD$15*((AK784)-$BD$7)/$BD$8+$BD$16</f>
        <v/>
      </c>
      <c r="AN784" s="51">
        <f>1/(1+EXP(-AM784))</f>
        <v/>
      </c>
      <c r="AO784" s="52">
        <f>$BE$14*((AJ784)-$BD$5)/$BD$6+$BE$15*((AK784)-$BD$7)/$BD$8+$BE$16</f>
        <v/>
      </c>
      <c r="AP784" s="51">
        <f>1/(1+EXP(-AO784))</f>
        <v/>
      </c>
      <c r="AQ784" s="52">
        <f>$BF$14*((AJ784)-$BD$5)/$BD$6+$BF$15*((AK784)-$BD$7)/$BD$8+$BF$16</f>
        <v/>
      </c>
      <c r="AR784" s="51">
        <f>1/(1+EXP(-AQ784))</f>
        <v/>
      </c>
      <c r="AS784" s="52">
        <f>$BG$14*((AJ784)-$BD$5)/$BD$6+$BG$15*((AK784)-$BD$7)/$BD$8+$BG$16</f>
        <v/>
      </c>
      <c r="AT784" s="51">
        <f>1/(1+EXP(-AS784))</f>
        <v/>
      </c>
      <c r="AU784" s="52">
        <f>$BH$14*((AJ784)-$BD$5)/$BD$6+$BH$15*((AK784)-$BD$7)/$BD$8+$BH$16</f>
        <v/>
      </c>
      <c r="AV784" s="51">
        <f>1/(1+EXP(-AU784))</f>
        <v/>
      </c>
      <c r="AW784" s="52">
        <f>$BI$14*((AJ784)-$BD$5)/$BD$6+$BI$15*((AK784)-$BD$7)/$BD$8+$BI$16</f>
        <v/>
      </c>
      <c r="AX784" s="51">
        <f>1/(1+EXP(-AW784))</f>
        <v/>
      </c>
      <c r="AY784" s="52">
        <f>$BJ$14*((AJ784)-$BD$5)/$BD$6+$BJ$15*((AK784)-$BD$7)/$BD$8+$BJ$16</f>
        <v/>
      </c>
      <c r="AZ784" s="51">
        <f>1/(1+EXP(-AY784))</f>
        <v/>
      </c>
      <c r="BA784" s="52">
        <f>$BK$14*((AJ784)-$BD$5)/$BD$6+$BK$15*((AK784)-$BD$7)/$BD$8+$BK$16</f>
        <v/>
      </c>
      <c r="BB784" s="51">
        <f>1/(1+EXP(-BA784))</f>
        <v/>
      </c>
    </row>
    <row r="785" ht="15" customHeight="1" s="35">
      <c r="A785" s="48">
        <f>'4_Seq_Features'!A783</f>
        <v/>
      </c>
      <c r="B785" s="55">
        <f>'4_Seq_Features'!F783</f>
        <v/>
      </c>
      <c r="C785" s="48">
        <f>'4_Seq_Features'!E783</f>
        <v/>
      </c>
      <c r="D785" s="52">
        <f>$U$12*((B785)-$U$5)/$U$6+$U$13</f>
        <v/>
      </c>
      <c r="E785" s="51">
        <f>1/(1+EXP(-D785))</f>
        <v/>
      </c>
      <c r="F785" s="52">
        <f>$V$12*((B785)-$U$5)/$U$6+$V$13</f>
        <v/>
      </c>
      <c r="G785" s="51">
        <f>1/(1+EXP(-F785))</f>
        <v/>
      </c>
      <c r="H785" s="52">
        <f>$W$12*((B785)-$U$5)/$U$6+$W$13</f>
        <v/>
      </c>
      <c r="I785" s="51">
        <f>1/(1+EXP(-H785))</f>
        <v/>
      </c>
      <c r="J785" s="52">
        <f>$X$12*((B785)-$U$5)/$U$6+$X$13</f>
        <v/>
      </c>
      <c r="K785" s="51">
        <f>1/(1+EXP(-J785))</f>
        <v/>
      </c>
      <c r="L785" s="52">
        <f>$Y$12*((B785)-$U$5)/$U$6+$Y$13</f>
        <v/>
      </c>
      <c r="M785" s="51">
        <f>1/(1+EXP(-L785))</f>
        <v/>
      </c>
      <c r="N785" s="52">
        <f>$Z$12*((B785)-$U$5)/$U$6+$Z$13</f>
        <v/>
      </c>
      <c r="O785" s="51">
        <f>1/(1+EXP(-N785))</f>
        <v/>
      </c>
      <c r="P785" s="52">
        <f>$AA$12*((B785)-$U$5)/$U$6+$AA$13</f>
        <v/>
      </c>
      <c r="Q785" s="51">
        <f>1/(1+EXP(-P785))</f>
        <v/>
      </c>
      <c r="R785" s="52">
        <f>$AB$12*((B785)-$U$5)/$U$6+$AB$13</f>
        <v/>
      </c>
      <c r="S785" s="51">
        <f>1/(1+EXP(-R785))</f>
        <v/>
      </c>
      <c r="AI785" s="48">
        <f>'4_Seq_Features'!A783</f>
        <v/>
      </c>
      <c r="AJ785" s="55">
        <f>'4_Seq_Features'!G783</f>
        <v/>
      </c>
      <c r="AK785" s="55">
        <f>'4_Seq_Features'!H783</f>
        <v/>
      </c>
      <c r="AL785" s="48">
        <f>'4_Seq_Features'!E783</f>
        <v/>
      </c>
      <c r="AM785" s="52">
        <f>$BD$14*((AJ785)-$BD$5)/$BD$6+$BD$15*((AK785)-$BD$7)/$BD$8+$BD$16</f>
        <v/>
      </c>
      <c r="AN785" s="51">
        <f>1/(1+EXP(-AM785))</f>
        <v/>
      </c>
      <c r="AO785" s="52">
        <f>$BE$14*((AJ785)-$BD$5)/$BD$6+$BE$15*((AK785)-$BD$7)/$BD$8+$BE$16</f>
        <v/>
      </c>
      <c r="AP785" s="51">
        <f>1/(1+EXP(-AO785))</f>
        <v/>
      </c>
      <c r="AQ785" s="52">
        <f>$BF$14*((AJ785)-$BD$5)/$BD$6+$BF$15*((AK785)-$BD$7)/$BD$8+$BF$16</f>
        <v/>
      </c>
      <c r="AR785" s="51">
        <f>1/(1+EXP(-AQ785))</f>
        <v/>
      </c>
      <c r="AS785" s="52">
        <f>$BG$14*((AJ785)-$BD$5)/$BD$6+$BG$15*((AK785)-$BD$7)/$BD$8+$BG$16</f>
        <v/>
      </c>
      <c r="AT785" s="51">
        <f>1/(1+EXP(-AS785))</f>
        <v/>
      </c>
      <c r="AU785" s="52">
        <f>$BH$14*((AJ785)-$BD$5)/$BD$6+$BH$15*((AK785)-$BD$7)/$BD$8+$BH$16</f>
        <v/>
      </c>
      <c r="AV785" s="51">
        <f>1/(1+EXP(-AU785))</f>
        <v/>
      </c>
      <c r="AW785" s="52">
        <f>$BI$14*((AJ785)-$BD$5)/$BD$6+$BI$15*((AK785)-$BD$7)/$BD$8+$BI$16</f>
        <v/>
      </c>
      <c r="AX785" s="51">
        <f>1/(1+EXP(-AW785))</f>
        <v/>
      </c>
      <c r="AY785" s="52">
        <f>$BJ$14*((AJ785)-$BD$5)/$BD$6+$BJ$15*((AK785)-$BD$7)/$BD$8+$BJ$16</f>
        <v/>
      </c>
      <c r="AZ785" s="51">
        <f>1/(1+EXP(-AY785))</f>
        <v/>
      </c>
      <c r="BA785" s="52">
        <f>$BK$14*((AJ785)-$BD$5)/$BD$6+$BK$15*((AK785)-$BD$7)/$BD$8+$BK$16</f>
        <v/>
      </c>
      <c r="BB785" s="51">
        <f>1/(1+EXP(-BA785))</f>
        <v/>
      </c>
    </row>
    <row r="786" ht="15" customHeight="1" s="35">
      <c r="A786" s="48">
        <f>'4_Seq_Features'!A784</f>
        <v/>
      </c>
      <c r="B786" s="55">
        <f>'4_Seq_Features'!F784</f>
        <v/>
      </c>
      <c r="C786" s="48">
        <f>'4_Seq_Features'!E784</f>
        <v/>
      </c>
      <c r="D786" s="52">
        <f>$U$12*((B786)-$U$5)/$U$6+$U$13</f>
        <v/>
      </c>
      <c r="E786" s="51">
        <f>1/(1+EXP(-D786))</f>
        <v/>
      </c>
      <c r="F786" s="52">
        <f>$V$12*((B786)-$U$5)/$U$6+$V$13</f>
        <v/>
      </c>
      <c r="G786" s="51">
        <f>1/(1+EXP(-F786))</f>
        <v/>
      </c>
      <c r="H786" s="52">
        <f>$W$12*((B786)-$U$5)/$U$6+$W$13</f>
        <v/>
      </c>
      <c r="I786" s="51">
        <f>1/(1+EXP(-H786))</f>
        <v/>
      </c>
      <c r="J786" s="52">
        <f>$X$12*((B786)-$U$5)/$U$6+$X$13</f>
        <v/>
      </c>
      <c r="K786" s="51">
        <f>1/(1+EXP(-J786))</f>
        <v/>
      </c>
      <c r="L786" s="52">
        <f>$Y$12*((B786)-$U$5)/$U$6+$Y$13</f>
        <v/>
      </c>
      <c r="M786" s="51">
        <f>1/(1+EXP(-L786))</f>
        <v/>
      </c>
      <c r="N786" s="52">
        <f>$Z$12*((B786)-$U$5)/$U$6+$Z$13</f>
        <v/>
      </c>
      <c r="O786" s="51">
        <f>1/(1+EXP(-N786))</f>
        <v/>
      </c>
      <c r="P786" s="52">
        <f>$AA$12*((B786)-$U$5)/$U$6+$AA$13</f>
        <v/>
      </c>
      <c r="Q786" s="51">
        <f>1/(1+EXP(-P786))</f>
        <v/>
      </c>
      <c r="R786" s="52">
        <f>$AB$12*((B786)-$U$5)/$U$6+$AB$13</f>
        <v/>
      </c>
      <c r="S786" s="51">
        <f>1/(1+EXP(-R786))</f>
        <v/>
      </c>
      <c r="AI786" s="48">
        <f>'4_Seq_Features'!A784</f>
        <v/>
      </c>
      <c r="AJ786" s="55">
        <f>'4_Seq_Features'!G784</f>
        <v/>
      </c>
      <c r="AK786" s="55">
        <f>'4_Seq_Features'!H784</f>
        <v/>
      </c>
      <c r="AL786" s="48">
        <f>'4_Seq_Features'!E784</f>
        <v/>
      </c>
      <c r="AM786" s="52">
        <f>$BD$14*((AJ786)-$BD$5)/$BD$6+$BD$15*((AK786)-$BD$7)/$BD$8+$BD$16</f>
        <v/>
      </c>
      <c r="AN786" s="51">
        <f>1/(1+EXP(-AM786))</f>
        <v/>
      </c>
      <c r="AO786" s="52">
        <f>$BE$14*((AJ786)-$BD$5)/$BD$6+$BE$15*((AK786)-$BD$7)/$BD$8+$BE$16</f>
        <v/>
      </c>
      <c r="AP786" s="51">
        <f>1/(1+EXP(-AO786))</f>
        <v/>
      </c>
      <c r="AQ786" s="52">
        <f>$BF$14*((AJ786)-$BD$5)/$BD$6+$BF$15*((AK786)-$BD$7)/$BD$8+$BF$16</f>
        <v/>
      </c>
      <c r="AR786" s="51">
        <f>1/(1+EXP(-AQ786))</f>
        <v/>
      </c>
      <c r="AS786" s="52">
        <f>$BG$14*((AJ786)-$BD$5)/$BD$6+$BG$15*((AK786)-$BD$7)/$BD$8+$BG$16</f>
        <v/>
      </c>
      <c r="AT786" s="51">
        <f>1/(1+EXP(-AS786))</f>
        <v/>
      </c>
      <c r="AU786" s="52">
        <f>$BH$14*((AJ786)-$BD$5)/$BD$6+$BH$15*((AK786)-$BD$7)/$BD$8+$BH$16</f>
        <v/>
      </c>
      <c r="AV786" s="51">
        <f>1/(1+EXP(-AU786))</f>
        <v/>
      </c>
      <c r="AW786" s="52">
        <f>$BI$14*((AJ786)-$BD$5)/$BD$6+$BI$15*((AK786)-$BD$7)/$BD$8+$BI$16</f>
        <v/>
      </c>
      <c r="AX786" s="51">
        <f>1/(1+EXP(-AW786))</f>
        <v/>
      </c>
      <c r="AY786" s="52">
        <f>$BJ$14*((AJ786)-$BD$5)/$BD$6+$BJ$15*((AK786)-$BD$7)/$BD$8+$BJ$16</f>
        <v/>
      </c>
      <c r="AZ786" s="51">
        <f>1/(1+EXP(-AY786))</f>
        <v/>
      </c>
      <c r="BA786" s="52">
        <f>$BK$14*((AJ786)-$BD$5)/$BD$6+$BK$15*((AK786)-$BD$7)/$BD$8+$BK$16</f>
        <v/>
      </c>
      <c r="BB786" s="51">
        <f>1/(1+EXP(-BA786))</f>
        <v/>
      </c>
    </row>
    <row r="787" ht="15" customHeight="1" s="35">
      <c r="A787" s="48">
        <f>'4_Seq_Features'!A785</f>
        <v/>
      </c>
      <c r="B787" s="55">
        <f>'4_Seq_Features'!F785</f>
        <v/>
      </c>
      <c r="C787" s="48">
        <f>'4_Seq_Features'!E785</f>
        <v/>
      </c>
      <c r="D787" s="52">
        <f>$U$12*((B787)-$U$5)/$U$6+$U$13</f>
        <v/>
      </c>
      <c r="E787" s="51">
        <f>1/(1+EXP(-D787))</f>
        <v/>
      </c>
      <c r="F787" s="52">
        <f>$V$12*((B787)-$U$5)/$U$6+$V$13</f>
        <v/>
      </c>
      <c r="G787" s="51">
        <f>1/(1+EXP(-F787))</f>
        <v/>
      </c>
      <c r="H787" s="52">
        <f>$W$12*((B787)-$U$5)/$U$6+$W$13</f>
        <v/>
      </c>
      <c r="I787" s="51">
        <f>1/(1+EXP(-H787))</f>
        <v/>
      </c>
      <c r="J787" s="52">
        <f>$X$12*((B787)-$U$5)/$U$6+$X$13</f>
        <v/>
      </c>
      <c r="K787" s="51">
        <f>1/(1+EXP(-J787))</f>
        <v/>
      </c>
      <c r="L787" s="52">
        <f>$Y$12*((B787)-$U$5)/$U$6+$Y$13</f>
        <v/>
      </c>
      <c r="M787" s="51">
        <f>1/(1+EXP(-L787))</f>
        <v/>
      </c>
      <c r="N787" s="52">
        <f>$Z$12*((B787)-$U$5)/$U$6+$Z$13</f>
        <v/>
      </c>
      <c r="O787" s="51">
        <f>1/(1+EXP(-N787))</f>
        <v/>
      </c>
      <c r="P787" s="52">
        <f>$AA$12*((B787)-$U$5)/$U$6+$AA$13</f>
        <v/>
      </c>
      <c r="Q787" s="51">
        <f>1/(1+EXP(-P787))</f>
        <v/>
      </c>
      <c r="R787" s="52">
        <f>$AB$12*((B787)-$U$5)/$U$6+$AB$13</f>
        <v/>
      </c>
      <c r="S787" s="51">
        <f>1/(1+EXP(-R787))</f>
        <v/>
      </c>
      <c r="AI787" s="48">
        <f>'4_Seq_Features'!A785</f>
        <v/>
      </c>
      <c r="AJ787" s="55">
        <f>'4_Seq_Features'!G785</f>
        <v/>
      </c>
      <c r="AK787" s="55">
        <f>'4_Seq_Features'!H785</f>
        <v/>
      </c>
      <c r="AL787" s="48">
        <f>'4_Seq_Features'!E785</f>
        <v/>
      </c>
      <c r="AM787" s="52">
        <f>$BD$14*((AJ787)-$BD$5)/$BD$6+$BD$15*((AK787)-$BD$7)/$BD$8+$BD$16</f>
        <v/>
      </c>
      <c r="AN787" s="51">
        <f>1/(1+EXP(-AM787))</f>
        <v/>
      </c>
      <c r="AO787" s="52">
        <f>$BE$14*((AJ787)-$BD$5)/$BD$6+$BE$15*((AK787)-$BD$7)/$BD$8+$BE$16</f>
        <v/>
      </c>
      <c r="AP787" s="51">
        <f>1/(1+EXP(-AO787))</f>
        <v/>
      </c>
      <c r="AQ787" s="52">
        <f>$BF$14*((AJ787)-$BD$5)/$BD$6+$BF$15*((AK787)-$BD$7)/$BD$8+$BF$16</f>
        <v/>
      </c>
      <c r="AR787" s="51">
        <f>1/(1+EXP(-AQ787))</f>
        <v/>
      </c>
      <c r="AS787" s="52">
        <f>$BG$14*((AJ787)-$BD$5)/$BD$6+$BG$15*((AK787)-$BD$7)/$BD$8+$BG$16</f>
        <v/>
      </c>
      <c r="AT787" s="51">
        <f>1/(1+EXP(-AS787))</f>
        <v/>
      </c>
      <c r="AU787" s="52">
        <f>$BH$14*((AJ787)-$BD$5)/$BD$6+$BH$15*((AK787)-$BD$7)/$BD$8+$BH$16</f>
        <v/>
      </c>
      <c r="AV787" s="51">
        <f>1/(1+EXP(-AU787))</f>
        <v/>
      </c>
      <c r="AW787" s="52">
        <f>$BI$14*((AJ787)-$BD$5)/$BD$6+$BI$15*((AK787)-$BD$7)/$BD$8+$BI$16</f>
        <v/>
      </c>
      <c r="AX787" s="51">
        <f>1/(1+EXP(-AW787))</f>
        <v/>
      </c>
      <c r="AY787" s="52">
        <f>$BJ$14*((AJ787)-$BD$5)/$BD$6+$BJ$15*((AK787)-$BD$7)/$BD$8+$BJ$16</f>
        <v/>
      </c>
      <c r="AZ787" s="51">
        <f>1/(1+EXP(-AY787))</f>
        <v/>
      </c>
      <c r="BA787" s="52">
        <f>$BK$14*((AJ787)-$BD$5)/$BD$6+$BK$15*((AK787)-$BD$7)/$BD$8+$BK$16</f>
        <v/>
      </c>
      <c r="BB787" s="51">
        <f>1/(1+EXP(-BA787))</f>
        <v/>
      </c>
    </row>
    <row r="788" ht="15" customHeight="1" s="35">
      <c r="A788" s="48">
        <f>'4_Seq_Features'!A786</f>
        <v/>
      </c>
      <c r="B788" s="55">
        <f>'4_Seq_Features'!F786</f>
        <v/>
      </c>
      <c r="C788" s="48">
        <f>'4_Seq_Features'!E786</f>
        <v/>
      </c>
      <c r="D788" s="52">
        <f>$U$12*((B788)-$U$5)/$U$6+$U$13</f>
        <v/>
      </c>
      <c r="E788" s="51">
        <f>1/(1+EXP(-D788))</f>
        <v/>
      </c>
      <c r="F788" s="52">
        <f>$V$12*((B788)-$U$5)/$U$6+$V$13</f>
        <v/>
      </c>
      <c r="G788" s="51">
        <f>1/(1+EXP(-F788))</f>
        <v/>
      </c>
      <c r="H788" s="52">
        <f>$W$12*((B788)-$U$5)/$U$6+$W$13</f>
        <v/>
      </c>
      <c r="I788" s="51">
        <f>1/(1+EXP(-H788))</f>
        <v/>
      </c>
      <c r="J788" s="52">
        <f>$X$12*((B788)-$U$5)/$U$6+$X$13</f>
        <v/>
      </c>
      <c r="K788" s="51">
        <f>1/(1+EXP(-J788))</f>
        <v/>
      </c>
      <c r="L788" s="52">
        <f>$Y$12*((B788)-$U$5)/$U$6+$Y$13</f>
        <v/>
      </c>
      <c r="M788" s="51">
        <f>1/(1+EXP(-L788))</f>
        <v/>
      </c>
      <c r="N788" s="52">
        <f>$Z$12*((B788)-$U$5)/$U$6+$Z$13</f>
        <v/>
      </c>
      <c r="O788" s="51">
        <f>1/(1+EXP(-N788))</f>
        <v/>
      </c>
      <c r="P788" s="52">
        <f>$AA$12*((B788)-$U$5)/$U$6+$AA$13</f>
        <v/>
      </c>
      <c r="Q788" s="51">
        <f>1/(1+EXP(-P788))</f>
        <v/>
      </c>
      <c r="R788" s="52">
        <f>$AB$12*((B788)-$U$5)/$U$6+$AB$13</f>
        <v/>
      </c>
      <c r="S788" s="51">
        <f>1/(1+EXP(-R788))</f>
        <v/>
      </c>
      <c r="AI788" s="48">
        <f>'4_Seq_Features'!A786</f>
        <v/>
      </c>
      <c r="AJ788" s="55">
        <f>'4_Seq_Features'!G786</f>
        <v/>
      </c>
      <c r="AK788" s="55">
        <f>'4_Seq_Features'!H786</f>
        <v/>
      </c>
      <c r="AL788" s="48">
        <f>'4_Seq_Features'!E786</f>
        <v/>
      </c>
      <c r="AM788" s="52">
        <f>$BD$14*((AJ788)-$BD$5)/$BD$6+$BD$15*((AK788)-$BD$7)/$BD$8+$BD$16</f>
        <v/>
      </c>
      <c r="AN788" s="51">
        <f>1/(1+EXP(-AM788))</f>
        <v/>
      </c>
      <c r="AO788" s="52">
        <f>$BE$14*((AJ788)-$BD$5)/$BD$6+$BE$15*((AK788)-$BD$7)/$BD$8+$BE$16</f>
        <v/>
      </c>
      <c r="AP788" s="51">
        <f>1/(1+EXP(-AO788))</f>
        <v/>
      </c>
      <c r="AQ788" s="52">
        <f>$BF$14*((AJ788)-$BD$5)/$BD$6+$BF$15*((AK788)-$BD$7)/$BD$8+$BF$16</f>
        <v/>
      </c>
      <c r="AR788" s="51">
        <f>1/(1+EXP(-AQ788))</f>
        <v/>
      </c>
      <c r="AS788" s="52">
        <f>$BG$14*((AJ788)-$BD$5)/$BD$6+$BG$15*((AK788)-$BD$7)/$BD$8+$BG$16</f>
        <v/>
      </c>
      <c r="AT788" s="51">
        <f>1/(1+EXP(-AS788))</f>
        <v/>
      </c>
      <c r="AU788" s="52">
        <f>$BH$14*((AJ788)-$BD$5)/$BD$6+$BH$15*((AK788)-$BD$7)/$BD$8+$BH$16</f>
        <v/>
      </c>
      <c r="AV788" s="51">
        <f>1/(1+EXP(-AU788))</f>
        <v/>
      </c>
      <c r="AW788" s="52">
        <f>$BI$14*((AJ788)-$BD$5)/$BD$6+$BI$15*((AK788)-$BD$7)/$BD$8+$BI$16</f>
        <v/>
      </c>
      <c r="AX788" s="51">
        <f>1/(1+EXP(-AW788))</f>
        <v/>
      </c>
      <c r="AY788" s="52">
        <f>$BJ$14*((AJ788)-$BD$5)/$BD$6+$BJ$15*((AK788)-$BD$7)/$BD$8+$BJ$16</f>
        <v/>
      </c>
      <c r="AZ788" s="51">
        <f>1/(1+EXP(-AY788))</f>
        <v/>
      </c>
      <c r="BA788" s="52">
        <f>$BK$14*((AJ788)-$BD$5)/$BD$6+$BK$15*((AK788)-$BD$7)/$BD$8+$BK$16</f>
        <v/>
      </c>
      <c r="BB788" s="51">
        <f>1/(1+EXP(-BA788))</f>
        <v/>
      </c>
    </row>
    <row r="789" ht="15" customHeight="1" s="35">
      <c r="A789" s="48">
        <f>'4_Seq_Features'!A787</f>
        <v/>
      </c>
      <c r="B789" s="55">
        <f>'4_Seq_Features'!F787</f>
        <v/>
      </c>
      <c r="C789" s="48">
        <f>'4_Seq_Features'!E787</f>
        <v/>
      </c>
      <c r="D789" s="52">
        <f>$U$12*((B789)-$U$5)/$U$6+$U$13</f>
        <v/>
      </c>
      <c r="E789" s="51">
        <f>1/(1+EXP(-D789))</f>
        <v/>
      </c>
      <c r="F789" s="52">
        <f>$V$12*((B789)-$U$5)/$U$6+$V$13</f>
        <v/>
      </c>
      <c r="G789" s="51">
        <f>1/(1+EXP(-F789))</f>
        <v/>
      </c>
      <c r="H789" s="52">
        <f>$W$12*((B789)-$U$5)/$U$6+$W$13</f>
        <v/>
      </c>
      <c r="I789" s="51">
        <f>1/(1+EXP(-H789))</f>
        <v/>
      </c>
      <c r="J789" s="52">
        <f>$X$12*((B789)-$U$5)/$U$6+$X$13</f>
        <v/>
      </c>
      <c r="K789" s="51">
        <f>1/(1+EXP(-J789))</f>
        <v/>
      </c>
      <c r="L789" s="52">
        <f>$Y$12*((B789)-$U$5)/$U$6+$Y$13</f>
        <v/>
      </c>
      <c r="M789" s="51">
        <f>1/(1+EXP(-L789))</f>
        <v/>
      </c>
      <c r="N789" s="52">
        <f>$Z$12*((B789)-$U$5)/$U$6+$Z$13</f>
        <v/>
      </c>
      <c r="O789" s="51">
        <f>1/(1+EXP(-N789))</f>
        <v/>
      </c>
      <c r="P789" s="52">
        <f>$AA$12*((B789)-$U$5)/$U$6+$AA$13</f>
        <v/>
      </c>
      <c r="Q789" s="51">
        <f>1/(1+EXP(-P789))</f>
        <v/>
      </c>
      <c r="R789" s="52">
        <f>$AB$12*((B789)-$U$5)/$U$6+$AB$13</f>
        <v/>
      </c>
      <c r="S789" s="51">
        <f>1/(1+EXP(-R789))</f>
        <v/>
      </c>
      <c r="AI789" s="48">
        <f>'4_Seq_Features'!A787</f>
        <v/>
      </c>
      <c r="AJ789" s="55">
        <f>'4_Seq_Features'!G787</f>
        <v/>
      </c>
      <c r="AK789" s="55">
        <f>'4_Seq_Features'!H787</f>
        <v/>
      </c>
      <c r="AL789" s="48">
        <f>'4_Seq_Features'!E787</f>
        <v/>
      </c>
      <c r="AM789" s="52">
        <f>$BD$14*((AJ789)-$BD$5)/$BD$6+$BD$15*((AK789)-$BD$7)/$BD$8+$BD$16</f>
        <v/>
      </c>
      <c r="AN789" s="51">
        <f>1/(1+EXP(-AM789))</f>
        <v/>
      </c>
      <c r="AO789" s="52">
        <f>$BE$14*((AJ789)-$BD$5)/$BD$6+$BE$15*((AK789)-$BD$7)/$BD$8+$BE$16</f>
        <v/>
      </c>
      <c r="AP789" s="51">
        <f>1/(1+EXP(-AO789))</f>
        <v/>
      </c>
      <c r="AQ789" s="52">
        <f>$BF$14*((AJ789)-$BD$5)/$BD$6+$BF$15*((AK789)-$BD$7)/$BD$8+$BF$16</f>
        <v/>
      </c>
      <c r="AR789" s="51">
        <f>1/(1+EXP(-AQ789))</f>
        <v/>
      </c>
      <c r="AS789" s="52">
        <f>$BG$14*((AJ789)-$BD$5)/$BD$6+$BG$15*((AK789)-$BD$7)/$BD$8+$BG$16</f>
        <v/>
      </c>
      <c r="AT789" s="51">
        <f>1/(1+EXP(-AS789))</f>
        <v/>
      </c>
      <c r="AU789" s="52">
        <f>$BH$14*((AJ789)-$BD$5)/$BD$6+$BH$15*((AK789)-$BD$7)/$BD$8+$BH$16</f>
        <v/>
      </c>
      <c r="AV789" s="51">
        <f>1/(1+EXP(-AU789))</f>
        <v/>
      </c>
      <c r="AW789" s="52">
        <f>$BI$14*((AJ789)-$BD$5)/$BD$6+$BI$15*((AK789)-$BD$7)/$BD$8+$BI$16</f>
        <v/>
      </c>
      <c r="AX789" s="51">
        <f>1/(1+EXP(-AW789))</f>
        <v/>
      </c>
      <c r="AY789" s="52">
        <f>$BJ$14*((AJ789)-$BD$5)/$BD$6+$BJ$15*((AK789)-$BD$7)/$BD$8+$BJ$16</f>
        <v/>
      </c>
      <c r="AZ789" s="51">
        <f>1/(1+EXP(-AY789))</f>
        <v/>
      </c>
      <c r="BA789" s="52">
        <f>$BK$14*((AJ789)-$BD$5)/$BD$6+$BK$15*((AK789)-$BD$7)/$BD$8+$BK$16</f>
        <v/>
      </c>
      <c r="BB789" s="51">
        <f>1/(1+EXP(-BA789))</f>
        <v/>
      </c>
    </row>
    <row r="790" ht="15" customHeight="1" s="35">
      <c r="A790" s="48">
        <f>'4_Seq_Features'!A788</f>
        <v/>
      </c>
      <c r="B790" s="55">
        <f>'4_Seq_Features'!F788</f>
        <v/>
      </c>
      <c r="C790" s="48">
        <f>'4_Seq_Features'!E788</f>
        <v/>
      </c>
      <c r="D790" s="52">
        <f>$U$12*((B790)-$U$5)/$U$6+$U$13</f>
        <v/>
      </c>
      <c r="E790" s="51">
        <f>1/(1+EXP(-D790))</f>
        <v/>
      </c>
      <c r="F790" s="52">
        <f>$V$12*((B790)-$U$5)/$U$6+$V$13</f>
        <v/>
      </c>
      <c r="G790" s="51">
        <f>1/(1+EXP(-F790))</f>
        <v/>
      </c>
      <c r="H790" s="52">
        <f>$W$12*((B790)-$U$5)/$U$6+$W$13</f>
        <v/>
      </c>
      <c r="I790" s="51">
        <f>1/(1+EXP(-H790))</f>
        <v/>
      </c>
      <c r="J790" s="52">
        <f>$X$12*((B790)-$U$5)/$U$6+$X$13</f>
        <v/>
      </c>
      <c r="K790" s="51">
        <f>1/(1+EXP(-J790))</f>
        <v/>
      </c>
      <c r="L790" s="52">
        <f>$Y$12*((B790)-$U$5)/$U$6+$Y$13</f>
        <v/>
      </c>
      <c r="M790" s="51">
        <f>1/(1+EXP(-L790))</f>
        <v/>
      </c>
      <c r="N790" s="52">
        <f>$Z$12*((B790)-$U$5)/$U$6+$Z$13</f>
        <v/>
      </c>
      <c r="O790" s="51">
        <f>1/(1+EXP(-N790))</f>
        <v/>
      </c>
      <c r="P790" s="52">
        <f>$AA$12*((B790)-$U$5)/$U$6+$AA$13</f>
        <v/>
      </c>
      <c r="Q790" s="51">
        <f>1/(1+EXP(-P790))</f>
        <v/>
      </c>
      <c r="R790" s="52">
        <f>$AB$12*((B790)-$U$5)/$U$6+$AB$13</f>
        <v/>
      </c>
      <c r="S790" s="51">
        <f>1/(1+EXP(-R790))</f>
        <v/>
      </c>
      <c r="AI790" s="48">
        <f>'4_Seq_Features'!A788</f>
        <v/>
      </c>
      <c r="AJ790" s="55">
        <f>'4_Seq_Features'!G788</f>
        <v/>
      </c>
      <c r="AK790" s="55">
        <f>'4_Seq_Features'!H788</f>
        <v/>
      </c>
      <c r="AL790" s="48">
        <f>'4_Seq_Features'!E788</f>
        <v/>
      </c>
      <c r="AM790" s="52">
        <f>$BD$14*((AJ790)-$BD$5)/$BD$6+$BD$15*((AK790)-$BD$7)/$BD$8+$BD$16</f>
        <v/>
      </c>
      <c r="AN790" s="51">
        <f>1/(1+EXP(-AM790))</f>
        <v/>
      </c>
      <c r="AO790" s="52">
        <f>$BE$14*((AJ790)-$BD$5)/$BD$6+$BE$15*((AK790)-$BD$7)/$BD$8+$BE$16</f>
        <v/>
      </c>
      <c r="AP790" s="51">
        <f>1/(1+EXP(-AO790))</f>
        <v/>
      </c>
      <c r="AQ790" s="52">
        <f>$BF$14*((AJ790)-$BD$5)/$BD$6+$BF$15*((AK790)-$BD$7)/$BD$8+$BF$16</f>
        <v/>
      </c>
      <c r="AR790" s="51">
        <f>1/(1+EXP(-AQ790))</f>
        <v/>
      </c>
      <c r="AS790" s="52">
        <f>$BG$14*((AJ790)-$BD$5)/$BD$6+$BG$15*((AK790)-$BD$7)/$BD$8+$BG$16</f>
        <v/>
      </c>
      <c r="AT790" s="51">
        <f>1/(1+EXP(-AS790))</f>
        <v/>
      </c>
      <c r="AU790" s="52">
        <f>$BH$14*((AJ790)-$BD$5)/$BD$6+$BH$15*((AK790)-$BD$7)/$BD$8+$BH$16</f>
        <v/>
      </c>
      <c r="AV790" s="51">
        <f>1/(1+EXP(-AU790))</f>
        <v/>
      </c>
      <c r="AW790" s="52">
        <f>$BI$14*((AJ790)-$BD$5)/$BD$6+$BI$15*((AK790)-$BD$7)/$BD$8+$BI$16</f>
        <v/>
      </c>
      <c r="AX790" s="51">
        <f>1/(1+EXP(-AW790))</f>
        <v/>
      </c>
      <c r="AY790" s="52">
        <f>$BJ$14*((AJ790)-$BD$5)/$BD$6+$BJ$15*((AK790)-$BD$7)/$BD$8+$BJ$16</f>
        <v/>
      </c>
      <c r="AZ790" s="51">
        <f>1/(1+EXP(-AY790))</f>
        <v/>
      </c>
      <c r="BA790" s="52">
        <f>$BK$14*((AJ790)-$BD$5)/$BD$6+$BK$15*((AK790)-$BD$7)/$BD$8+$BK$16</f>
        <v/>
      </c>
      <c r="BB790" s="51">
        <f>1/(1+EXP(-BA790))</f>
        <v/>
      </c>
    </row>
    <row r="791" ht="15" customHeight="1" s="35">
      <c r="A791" s="48">
        <f>'4_Seq_Features'!A789</f>
        <v/>
      </c>
      <c r="B791" s="55">
        <f>'4_Seq_Features'!F789</f>
        <v/>
      </c>
      <c r="C791" s="48">
        <f>'4_Seq_Features'!E789</f>
        <v/>
      </c>
      <c r="D791" s="52">
        <f>$U$12*((B791)-$U$5)/$U$6+$U$13</f>
        <v/>
      </c>
      <c r="E791" s="51">
        <f>1/(1+EXP(-D791))</f>
        <v/>
      </c>
      <c r="F791" s="52">
        <f>$V$12*((B791)-$U$5)/$U$6+$V$13</f>
        <v/>
      </c>
      <c r="G791" s="51">
        <f>1/(1+EXP(-F791))</f>
        <v/>
      </c>
      <c r="H791" s="52">
        <f>$W$12*((B791)-$U$5)/$U$6+$W$13</f>
        <v/>
      </c>
      <c r="I791" s="51">
        <f>1/(1+EXP(-H791))</f>
        <v/>
      </c>
      <c r="J791" s="52">
        <f>$X$12*((B791)-$U$5)/$U$6+$X$13</f>
        <v/>
      </c>
      <c r="K791" s="51">
        <f>1/(1+EXP(-J791))</f>
        <v/>
      </c>
      <c r="L791" s="52">
        <f>$Y$12*((B791)-$U$5)/$U$6+$Y$13</f>
        <v/>
      </c>
      <c r="M791" s="51">
        <f>1/(1+EXP(-L791))</f>
        <v/>
      </c>
      <c r="N791" s="52">
        <f>$Z$12*((B791)-$U$5)/$U$6+$Z$13</f>
        <v/>
      </c>
      <c r="O791" s="51">
        <f>1/(1+EXP(-N791))</f>
        <v/>
      </c>
      <c r="P791" s="52">
        <f>$AA$12*((B791)-$U$5)/$U$6+$AA$13</f>
        <v/>
      </c>
      <c r="Q791" s="51">
        <f>1/(1+EXP(-P791))</f>
        <v/>
      </c>
      <c r="R791" s="52">
        <f>$AB$12*((B791)-$U$5)/$U$6+$AB$13</f>
        <v/>
      </c>
      <c r="S791" s="51">
        <f>1/(1+EXP(-R791))</f>
        <v/>
      </c>
      <c r="AI791" s="48">
        <f>'4_Seq_Features'!A789</f>
        <v/>
      </c>
      <c r="AJ791" s="55">
        <f>'4_Seq_Features'!G789</f>
        <v/>
      </c>
      <c r="AK791" s="55">
        <f>'4_Seq_Features'!H789</f>
        <v/>
      </c>
      <c r="AL791" s="48">
        <f>'4_Seq_Features'!E789</f>
        <v/>
      </c>
      <c r="AM791" s="52">
        <f>$BD$14*((AJ791)-$BD$5)/$BD$6+$BD$15*((AK791)-$BD$7)/$BD$8+$BD$16</f>
        <v/>
      </c>
      <c r="AN791" s="51">
        <f>1/(1+EXP(-AM791))</f>
        <v/>
      </c>
      <c r="AO791" s="52">
        <f>$BE$14*((AJ791)-$BD$5)/$BD$6+$BE$15*((AK791)-$BD$7)/$BD$8+$BE$16</f>
        <v/>
      </c>
      <c r="AP791" s="51">
        <f>1/(1+EXP(-AO791))</f>
        <v/>
      </c>
      <c r="AQ791" s="52">
        <f>$BF$14*((AJ791)-$BD$5)/$BD$6+$BF$15*((AK791)-$BD$7)/$BD$8+$BF$16</f>
        <v/>
      </c>
      <c r="AR791" s="51">
        <f>1/(1+EXP(-AQ791))</f>
        <v/>
      </c>
      <c r="AS791" s="52">
        <f>$BG$14*((AJ791)-$BD$5)/$BD$6+$BG$15*((AK791)-$BD$7)/$BD$8+$BG$16</f>
        <v/>
      </c>
      <c r="AT791" s="51">
        <f>1/(1+EXP(-AS791))</f>
        <v/>
      </c>
      <c r="AU791" s="52">
        <f>$BH$14*((AJ791)-$BD$5)/$BD$6+$BH$15*((AK791)-$BD$7)/$BD$8+$BH$16</f>
        <v/>
      </c>
      <c r="AV791" s="51">
        <f>1/(1+EXP(-AU791))</f>
        <v/>
      </c>
      <c r="AW791" s="52">
        <f>$BI$14*((AJ791)-$BD$5)/$BD$6+$BI$15*((AK791)-$BD$7)/$BD$8+$BI$16</f>
        <v/>
      </c>
      <c r="AX791" s="51">
        <f>1/(1+EXP(-AW791))</f>
        <v/>
      </c>
      <c r="AY791" s="52">
        <f>$BJ$14*((AJ791)-$BD$5)/$BD$6+$BJ$15*((AK791)-$BD$7)/$BD$8+$BJ$16</f>
        <v/>
      </c>
      <c r="AZ791" s="51">
        <f>1/(1+EXP(-AY791))</f>
        <v/>
      </c>
      <c r="BA791" s="52">
        <f>$BK$14*((AJ791)-$BD$5)/$BD$6+$BK$15*((AK791)-$BD$7)/$BD$8+$BK$16</f>
        <v/>
      </c>
      <c r="BB791" s="51">
        <f>1/(1+EXP(-BA791))</f>
        <v/>
      </c>
    </row>
    <row r="792" ht="15" customHeight="1" s="35">
      <c r="A792" s="48">
        <f>'4_Seq_Features'!A790</f>
        <v/>
      </c>
      <c r="B792" s="55">
        <f>'4_Seq_Features'!F790</f>
        <v/>
      </c>
      <c r="C792" s="48">
        <f>'4_Seq_Features'!E790</f>
        <v/>
      </c>
      <c r="D792" s="52">
        <f>$U$12*((B792)-$U$5)/$U$6+$U$13</f>
        <v/>
      </c>
      <c r="E792" s="51">
        <f>1/(1+EXP(-D792))</f>
        <v/>
      </c>
      <c r="F792" s="52">
        <f>$V$12*((B792)-$U$5)/$U$6+$V$13</f>
        <v/>
      </c>
      <c r="G792" s="51">
        <f>1/(1+EXP(-F792))</f>
        <v/>
      </c>
      <c r="H792" s="52">
        <f>$W$12*((B792)-$U$5)/$U$6+$W$13</f>
        <v/>
      </c>
      <c r="I792" s="51">
        <f>1/(1+EXP(-H792))</f>
        <v/>
      </c>
      <c r="J792" s="52">
        <f>$X$12*((B792)-$U$5)/$U$6+$X$13</f>
        <v/>
      </c>
      <c r="K792" s="51">
        <f>1/(1+EXP(-J792))</f>
        <v/>
      </c>
      <c r="L792" s="52">
        <f>$Y$12*((B792)-$U$5)/$U$6+$Y$13</f>
        <v/>
      </c>
      <c r="M792" s="51">
        <f>1/(1+EXP(-L792))</f>
        <v/>
      </c>
      <c r="N792" s="52">
        <f>$Z$12*((B792)-$U$5)/$U$6+$Z$13</f>
        <v/>
      </c>
      <c r="O792" s="51">
        <f>1/(1+EXP(-N792))</f>
        <v/>
      </c>
      <c r="P792" s="52">
        <f>$AA$12*((B792)-$U$5)/$U$6+$AA$13</f>
        <v/>
      </c>
      <c r="Q792" s="51">
        <f>1/(1+EXP(-P792))</f>
        <v/>
      </c>
      <c r="R792" s="52">
        <f>$AB$12*((B792)-$U$5)/$U$6+$AB$13</f>
        <v/>
      </c>
      <c r="S792" s="51">
        <f>1/(1+EXP(-R792))</f>
        <v/>
      </c>
      <c r="AI792" s="48">
        <f>'4_Seq_Features'!A790</f>
        <v/>
      </c>
      <c r="AJ792" s="55">
        <f>'4_Seq_Features'!G790</f>
        <v/>
      </c>
      <c r="AK792" s="55">
        <f>'4_Seq_Features'!H790</f>
        <v/>
      </c>
      <c r="AL792" s="48">
        <f>'4_Seq_Features'!E790</f>
        <v/>
      </c>
      <c r="AM792" s="52">
        <f>$BD$14*((AJ792)-$BD$5)/$BD$6+$BD$15*((AK792)-$BD$7)/$BD$8+$BD$16</f>
        <v/>
      </c>
      <c r="AN792" s="51">
        <f>1/(1+EXP(-AM792))</f>
        <v/>
      </c>
      <c r="AO792" s="52">
        <f>$BE$14*((AJ792)-$BD$5)/$BD$6+$BE$15*((AK792)-$BD$7)/$BD$8+$BE$16</f>
        <v/>
      </c>
      <c r="AP792" s="51">
        <f>1/(1+EXP(-AO792))</f>
        <v/>
      </c>
      <c r="AQ792" s="52">
        <f>$BF$14*((AJ792)-$BD$5)/$BD$6+$BF$15*((AK792)-$BD$7)/$BD$8+$BF$16</f>
        <v/>
      </c>
      <c r="AR792" s="51">
        <f>1/(1+EXP(-AQ792))</f>
        <v/>
      </c>
      <c r="AS792" s="52">
        <f>$BG$14*((AJ792)-$BD$5)/$BD$6+$BG$15*((AK792)-$BD$7)/$BD$8+$BG$16</f>
        <v/>
      </c>
      <c r="AT792" s="51">
        <f>1/(1+EXP(-AS792))</f>
        <v/>
      </c>
      <c r="AU792" s="52">
        <f>$BH$14*((AJ792)-$BD$5)/$BD$6+$BH$15*((AK792)-$BD$7)/$BD$8+$BH$16</f>
        <v/>
      </c>
      <c r="AV792" s="51">
        <f>1/(1+EXP(-AU792))</f>
        <v/>
      </c>
      <c r="AW792" s="52">
        <f>$BI$14*((AJ792)-$BD$5)/$BD$6+$BI$15*((AK792)-$BD$7)/$BD$8+$BI$16</f>
        <v/>
      </c>
      <c r="AX792" s="51">
        <f>1/(1+EXP(-AW792))</f>
        <v/>
      </c>
      <c r="AY792" s="52">
        <f>$BJ$14*((AJ792)-$BD$5)/$BD$6+$BJ$15*((AK792)-$BD$7)/$BD$8+$BJ$16</f>
        <v/>
      </c>
      <c r="AZ792" s="51">
        <f>1/(1+EXP(-AY792))</f>
        <v/>
      </c>
      <c r="BA792" s="52">
        <f>$BK$14*((AJ792)-$BD$5)/$BD$6+$BK$15*((AK792)-$BD$7)/$BD$8+$BK$16</f>
        <v/>
      </c>
      <c r="BB792" s="51">
        <f>1/(1+EXP(-BA792))</f>
        <v/>
      </c>
    </row>
    <row r="793" ht="15" customHeight="1" s="35">
      <c r="A793" s="48">
        <f>'4_Seq_Features'!A791</f>
        <v/>
      </c>
      <c r="B793" s="55">
        <f>'4_Seq_Features'!F791</f>
        <v/>
      </c>
      <c r="C793" s="48">
        <f>'4_Seq_Features'!E791</f>
        <v/>
      </c>
      <c r="D793" s="52">
        <f>$U$12*((B793)-$U$5)/$U$6+$U$13</f>
        <v/>
      </c>
      <c r="E793" s="51">
        <f>1/(1+EXP(-D793))</f>
        <v/>
      </c>
      <c r="F793" s="52">
        <f>$V$12*((B793)-$U$5)/$U$6+$V$13</f>
        <v/>
      </c>
      <c r="G793" s="51">
        <f>1/(1+EXP(-F793))</f>
        <v/>
      </c>
      <c r="H793" s="52">
        <f>$W$12*((B793)-$U$5)/$U$6+$W$13</f>
        <v/>
      </c>
      <c r="I793" s="51">
        <f>1/(1+EXP(-H793))</f>
        <v/>
      </c>
      <c r="J793" s="52">
        <f>$X$12*((B793)-$U$5)/$U$6+$X$13</f>
        <v/>
      </c>
      <c r="K793" s="51">
        <f>1/(1+EXP(-J793))</f>
        <v/>
      </c>
      <c r="L793" s="52">
        <f>$Y$12*((B793)-$U$5)/$U$6+$Y$13</f>
        <v/>
      </c>
      <c r="M793" s="51">
        <f>1/(1+EXP(-L793))</f>
        <v/>
      </c>
      <c r="N793" s="52">
        <f>$Z$12*((B793)-$U$5)/$U$6+$Z$13</f>
        <v/>
      </c>
      <c r="O793" s="51">
        <f>1/(1+EXP(-N793))</f>
        <v/>
      </c>
      <c r="P793" s="52">
        <f>$AA$12*((B793)-$U$5)/$U$6+$AA$13</f>
        <v/>
      </c>
      <c r="Q793" s="51">
        <f>1/(1+EXP(-P793))</f>
        <v/>
      </c>
      <c r="R793" s="52">
        <f>$AB$12*((B793)-$U$5)/$U$6+$AB$13</f>
        <v/>
      </c>
      <c r="S793" s="51">
        <f>1/(1+EXP(-R793))</f>
        <v/>
      </c>
      <c r="AI793" s="48">
        <f>'4_Seq_Features'!A791</f>
        <v/>
      </c>
      <c r="AJ793" s="55">
        <f>'4_Seq_Features'!G791</f>
        <v/>
      </c>
      <c r="AK793" s="55">
        <f>'4_Seq_Features'!H791</f>
        <v/>
      </c>
      <c r="AL793" s="48">
        <f>'4_Seq_Features'!E791</f>
        <v/>
      </c>
      <c r="AM793" s="52">
        <f>$BD$14*((AJ793)-$BD$5)/$BD$6+$BD$15*((AK793)-$BD$7)/$BD$8+$BD$16</f>
        <v/>
      </c>
      <c r="AN793" s="51">
        <f>1/(1+EXP(-AM793))</f>
        <v/>
      </c>
      <c r="AO793" s="52">
        <f>$BE$14*((AJ793)-$BD$5)/$BD$6+$BE$15*((AK793)-$BD$7)/$BD$8+$BE$16</f>
        <v/>
      </c>
      <c r="AP793" s="51">
        <f>1/(1+EXP(-AO793))</f>
        <v/>
      </c>
      <c r="AQ793" s="52">
        <f>$BF$14*((AJ793)-$BD$5)/$BD$6+$BF$15*((AK793)-$BD$7)/$BD$8+$BF$16</f>
        <v/>
      </c>
      <c r="AR793" s="51">
        <f>1/(1+EXP(-AQ793))</f>
        <v/>
      </c>
      <c r="AS793" s="52">
        <f>$BG$14*((AJ793)-$BD$5)/$BD$6+$BG$15*((AK793)-$BD$7)/$BD$8+$BG$16</f>
        <v/>
      </c>
      <c r="AT793" s="51">
        <f>1/(1+EXP(-AS793))</f>
        <v/>
      </c>
      <c r="AU793" s="52">
        <f>$BH$14*((AJ793)-$BD$5)/$BD$6+$BH$15*((AK793)-$BD$7)/$BD$8+$BH$16</f>
        <v/>
      </c>
      <c r="AV793" s="51">
        <f>1/(1+EXP(-AU793))</f>
        <v/>
      </c>
      <c r="AW793" s="52">
        <f>$BI$14*((AJ793)-$BD$5)/$BD$6+$BI$15*((AK793)-$BD$7)/$BD$8+$BI$16</f>
        <v/>
      </c>
      <c r="AX793" s="51">
        <f>1/(1+EXP(-AW793))</f>
        <v/>
      </c>
      <c r="AY793" s="52">
        <f>$BJ$14*((AJ793)-$BD$5)/$BD$6+$BJ$15*((AK793)-$BD$7)/$BD$8+$BJ$16</f>
        <v/>
      </c>
      <c r="AZ793" s="51">
        <f>1/(1+EXP(-AY793))</f>
        <v/>
      </c>
      <c r="BA793" s="52">
        <f>$BK$14*((AJ793)-$BD$5)/$BD$6+$BK$15*((AK793)-$BD$7)/$BD$8+$BK$16</f>
        <v/>
      </c>
      <c r="BB793" s="51">
        <f>1/(1+EXP(-BA793))</f>
        <v/>
      </c>
    </row>
    <row r="794" ht="15" customHeight="1" s="35">
      <c r="A794" s="48">
        <f>'4_Seq_Features'!A792</f>
        <v/>
      </c>
      <c r="B794" s="55">
        <f>'4_Seq_Features'!F792</f>
        <v/>
      </c>
      <c r="C794" s="48">
        <f>'4_Seq_Features'!E792</f>
        <v/>
      </c>
      <c r="D794" s="52">
        <f>$U$12*((B794)-$U$5)/$U$6+$U$13</f>
        <v/>
      </c>
      <c r="E794" s="51">
        <f>1/(1+EXP(-D794))</f>
        <v/>
      </c>
      <c r="F794" s="52">
        <f>$V$12*((B794)-$U$5)/$U$6+$V$13</f>
        <v/>
      </c>
      <c r="G794" s="51">
        <f>1/(1+EXP(-F794))</f>
        <v/>
      </c>
      <c r="H794" s="52">
        <f>$W$12*((B794)-$U$5)/$U$6+$W$13</f>
        <v/>
      </c>
      <c r="I794" s="51">
        <f>1/(1+EXP(-H794))</f>
        <v/>
      </c>
      <c r="J794" s="52">
        <f>$X$12*((B794)-$U$5)/$U$6+$X$13</f>
        <v/>
      </c>
      <c r="K794" s="51">
        <f>1/(1+EXP(-J794))</f>
        <v/>
      </c>
      <c r="L794" s="52">
        <f>$Y$12*((B794)-$U$5)/$U$6+$Y$13</f>
        <v/>
      </c>
      <c r="M794" s="51">
        <f>1/(1+EXP(-L794))</f>
        <v/>
      </c>
      <c r="N794" s="52">
        <f>$Z$12*((B794)-$U$5)/$U$6+$Z$13</f>
        <v/>
      </c>
      <c r="O794" s="51">
        <f>1/(1+EXP(-N794))</f>
        <v/>
      </c>
      <c r="P794" s="52">
        <f>$AA$12*((B794)-$U$5)/$U$6+$AA$13</f>
        <v/>
      </c>
      <c r="Q794" s="51">
        <f>1/(1+EXP(-P794))</f>
        <v/>
      </c>
      <c r="R794" s="52">
        <f>$AB$12*((B794)-$U$5)/$U$6+$AB$13</f>
        <v/>
      </c>
      <c r="S794" s="51">
        <f>1/(1+EXP(-R794))</f>
        <v/>
      </c>
      <c r="AI794" s="48">
        <f>'4_Seq_Features'!A792</f>
        <v/>
      </c>
      <c r="AJ794" s="55">
        <f>'4_Seq_Features'!G792</f>
        <v/>
      </c>
      <c r="AK794" s="55">
        <f>'4_Seq_Features'!H792</f>
        <v/>
      </c>
      <c r="AL794" s="48">
        <f>'4_Seq_Features'!E792</f>
        <v/>
      </c>
      <c r="AM794" s="52">
        <f>$BD$14*((AJ794)-$BD$5)/$BD$6+$BD$15*((AK794)-$BD$7)/$BD$8+$BD$16</f>
        <v/>
      </c>
      <c r="AN794" s="51">
        <f>1/(1+EXP(-AM794))</f>
        <v/>
      </c>
      <c r="AO794" s="52">
        <f>$BE$14*((AJ794)-$BD$5)/$BD$6+$BE$15*((AK794)-$BD$7)/$BD$8+$BE$16</f>
        <v/>
      </c>
      <c r="AP794" s="51">
        <f>1/(1+EXP(-AO794))</f>
        <v/>
      </c>
      <c r="AQ794" s="52">
        <f>$BF$14*((AJ794)-$BD$5)/$BD$6+$BF$15*((AK794)-$BD$7)/$BD$8+$BF$16</f>
        <v/>
      </c>
      <c r="AR794" s="51">
        <f>1/(1+EXP(-AQ794))</f>
        <v/>
      </c>
      <c r="AS794" s="52">
        <f>$BG$14*((AJ794)-$BD$5)/$BD$6+$BG$15*((AK794)-$BD$7)/$BD$8+$BG$16</f>
        <v/>
      </c>
      <c r="AT794" s="51">
        <f>1/(1+EXP(-AS794))</f>
        <v/>
      </c>
      <c r="AU794" s="52">
        <f>$BH$14*((AJ794)-$BD$5)/$BD$6+$BH$15*((AK794)-$BD$7)/$BD$8+$BH$16</f>
        <v/>
      </c>
      <c r="AV794" s="51">
        <f>1/(1+EXP(-AU794))</f>
        <v/>
      </c>
      <c r="AW794" s="52">
        <f>$BI$14*((AJ794)-$BD$5)/$BD$6+$BI$15*((AK794)-$BD$7)/$BD$8+$BI$16</f>
        <v/>
      </c>
      <c r="AX794" s="51">
        <f>1/(1+EXP(-AW794))</f>
        <v/>
      </c>
      <c r="AY794" s="52">
        <f>$BJ$14*((AJ794)-$BD$5)/$BD$6+$BJ$15*((AK794)-$BD$7)/$BD$8+$BJ$16</f>
        <v/>
      </c>
      <c r="AZ794" s="51">
        <f>1/(1+EXP(-AY794))</f>
        <v/>
      </c>
      <c r="BA794" s="52">
        <f>$BK$14*((AJ794)-$BD$5)/$BD$6+$BK$15*((AK794)-$BD$7)/$BD$8+$BK$16</f>
        <v/>
      </c>
      <c r="BB794" s="51">
        <f>1/(1+EXP(-BA794))</f>
        <v/>
      </c>
    </row>
    <row r="795" ht="15" customHeight="1" s="35">
      <c r="A795" s="48">
        <f>'4_Seq_Features'!A793</f>
        <v/>
      </c>
      <c r="B795" s="55">
        <f>'4_Seq_Features'!F793</f>
        <v/>
      </c>
      <c r="C795" s="48">
        <f>'4_Seq_Features'!E793</f>
        <v/>
      </c>
      <c r="D795" s="52">
        <f>$U$12*((B795)-$U$5)/$U$6+$U$13</f>
        <v/>
      </c>
      <c r="E795" s="51">
        <f>1/(1+EXP(-D795))</f>
        <v/>
      </c>
      <c r="F795" s="52">
        <f>$V$12*((B795)-$U$5)/$U$6+$V$13</f>
        <v/>
      </c>
      <c r="G795" s="51">
        <f>1/(1+EXP(-F795))</f>
        <v/>
      </c>
      <c r="H795" s="52">
        <f>$W$12*((B795)-$U$5)/$U$6+$W$13</f>
        <v/>
      </c>
      <c r="I795" s="51">
        <f>1/(1+EXP(-H795))</f>
        <v/>
      </c>
      <c r="J795" s="52">
        <f>$X$12*((B795)-$U$5)/$U$6+$X$13</f>
        <v/>
      </c>
      <c r="K795" s="51">
        <f>1/(1+EXP(-J795))</f>
        <v/>
      </c>
      <c r="L795" s="52">
        <f>$Y$12*((B795)-$U$5)/$U$6+$Y$13</f>
        <v/>
      </c>
      <c r="M795" s="51">
        <f>1/(1+EXP(-L795))</f>
        <v/>
      </c>
      <c r="N795" s="52">
        <f>$Z$12*((B795)-$U$5)/$U$6+$Z$13</f>
        <v/>
      </c>
      <c r="O795" s="51">
        <f>1/(1+EXP(-N795))</f>
        <v/>
      </c>
      <c r="P795" s="52">
        <f>$AA$12*((B795)-$U$5)/$U$6+$AA$13</f>
        <v/>
      </c>
      <c r="Q795" s="51">
        <f>1/(1+EXP(-P795))</f>
        <v/>
      </c>
      <c r="R795" s="52">
        <f>$AB$12*((B795)-$U$5)/$U$6+$AB$13</f>
        <v/>
      </c>
      <c r="S795" s="51">
        <f>1/(1+EXP(-R795))</f>
        <v/>
      </c>
      <c r="AI795" s="48">
        <f>'4_Seq_Features'!A793</f>
        <v/>
      </c>
      <c r="AJ795" s="55">
        <f>'4_Seq_Features'!G793</f>
        <v/>
      </c>
      <c r="AK795" s="55">
        <f>'4_Seq_Features'!H793</f>
        <v/>
      </c>
      <c r="AL795" s="48">
        <f>'4_Seq_Features'!E793</f>
        <v/>
      </c>
      <c r="AM795" s="52">
        <f>$BD$14*((AJ795)-$BD$5)/$BD$6+$BD$15*((AK795)-$BD$7)/$BD$8+$BD$16</f>
        <v/>
      </c>
      <c r="AN795" s="51">
        <f>1/(1+EXP(-AM795))</f>
        <v/>
      </c>
      <c r="AO795" s="52">
        <f>$BE$14*((AJ795)-$BD$5)/$BD$6+$BE$15*((AK795)-$BD$7)/$BD$8+$BE$16</f>
        <v/>
      </c>
      <c r="AP795" s="51">
        <f>1/(1+EXP(-AO795))</f>
        <v/>
      </c>
      <c r="AQ795" s="52">
        <f>$BF$14*((AJ795)-$BD$5)/$BD$6+$BF$15*((AK795)-$BD$7)/$BD$8+$BF$16</f>
        <v/>
      </c>
      <c r="AR795" s="51">
        <f>1/(1+EXP(-AQ795))</f>
        <v/>
      </c>
      <c r="AS795" s="52">
        <f>$BG$14*((AJ795)-$BD$5)/$BD$6+$BG$15*((AK795)-$BD$7)/$BD$8+$BG$16</f>
        <v/>
      </c>
      <c r="AT795" s="51">
        <f>1/(1+EXP(-AS795))</f>
        <v/>
      </c>
      <c r="AU795" s="52">
        <f>$BH$14*((AJ795)-$BD$5)/$BD$6+$BH$15*((AK795)-$BD$7)/$BD$8+$BH$16</f>
        <v/>
      </c>
      <c r="AV795" s="51">
        <f>1/(1+EXP(-AU795))</f>
        <v/>
      </c>
      <c r="AW795" s="52">
        <f>$BI$14*((AJ795)-$BD$5)/$BD$6+$BI$15*((AK795)-$BD$7)/$BD$8+$BI$16</f>
        <v/>
      </c>
      <c r="AX795" s="51">
        <f>1/(1+EXP(-AW795))</f>
        <v/>
      </c>
      <c r="AY795" s="52">
        <f>$BJ$14*((AJ795)-$BD$5)/$BD$6+$BJ$15*((AK795)-$BD$7)/$BD$8+$BJ$16</f>
        <v/>
      </c>
      <c r="AZ795" s="51">
        <f>1/(1+EXP(-AY795))</f>
        <v/>
      </c>
      <c r="BA795" s="52">
        <f>$BK$14*((AJ795)-$BD$5)/$BD$6+$BK$15*((AK795)-$BD$7)/$BD$8+$BK$16</f>
        <v/>
      </c>
      <c r="BB795" s="51">
        <f>1/(1+EXP(-BA795))</f>
        <v/>
      </c>
    </row>
    <row r="796" ht="15" customHeight="1" s="35">
      <c r="A796" s="48">
        <f>'4_Seq_Features'!A794</f>
        <v/>
      </c>
      <c r="B796" s="55">
        <f>'4_Seq_Features'!F794</f>
        <v/>
      </c>
      <c r="C796" s="48">
        <f>'4_Seq_Features'!E794</f>
        <v/>
      </c>
      <c r="D796" s="52">
        <f>$U$12*((B796)-$U$5)/$U$6+$U$13</f>
        <v/>
      </c>
      <c r="E796" s="51">
        <f>1/(1+EXP(-D796))</f>
        <v/>
      </c>
      <c r="F796" s="52">
        <f>$V$12*((B796)-$U$5)/$U$6+$V$13</f>
        <v/>
      </c>
      <c r="G796" s="51">
        <f>1/(1+EXP(-F796))</f>
        <v/>
      </c>
      <c r="H796" s="52">
        <f>$W$12*((B796)-$U$5)/$U$6+$W$13</f>
        <v/>
      </c>
      <c r="I796" s="51">
        <f>1/(1+EXP(-H796))</f>
        <v/>
      </c>
      <c r="J796" s="52">
        <f>$X$12*((B796)-$U$5)/$U$6+$X$13</f>
        <v/>
      </c>
      <c r="K796" s="51">
        <f>1/(1+EXP(-J796))</f>
        <v/>
      </c>
      <c r="L796" s="52">
        <f>$Y$12*((B796)-$U$5)/$U$6+$Y$13</f>
        <v/>
      </c>
      <c r="M796" s="51">
        <f>1/(1+EXP(-L796))</f>
        <v/>
      </c>
      <c r="N796" s="52">
        <f>$Z$12*((B796)-$U$5)/$U$6+$Z$13</f>
        <v/>
      </c>
      <c r="O796" s="51">
        <f>1/(1+EXP(-N796))</f>
        <v/>
      </c>
      <c r="P796" s="52">
        <f>$AA$12*((B796)-$U$5)/$U$6+$AA$13</f>
        <v/>
      </c>
      <c r="Q796" s="51">
        <f>1/(1+EXP(-P796))</f>
        <v/>
      </c>
      <c r="R796" s="52">
        <f>$AB$12*((B796)-$U$5)/$U$6+$AB$13</f>
        <v/>
      </c>
      <c r="S796" s="51">
        <f>1/(1+EXP(-R796))</f>
        <v/>
      </c>
      <c r="AI796" s="48">
        <f>'4_Seq_Features'!A794</f>
        <v/>
      </c>
      <c r="AJ796" s="55">
        <f>'4_Seq_Features'!G794</f>
        <v/>
      </c>
      <c r="AK796" s="55">
        <f>'4_Seq_Features'!H794</f>
        <v/>
      </c>
      <c r="AL796" s="48">
        <f>'4_Seq_Features'!E794</f>
        <v/>
      </c>
      <c r="AM796" s="52">
        <f>$BD$14*((AJ796)-$BD$5)/$BD$6+$BD$15*((AK796)-$BD$7)/$BD$8+$BD$16</f>
        <v/>
      </c>
      <c r="AN796" s="51">
        <f>1/(1+EXP(-AM796))</f>
        <v/>
      </c>
      <c r="AO796" s="52">
        <f>$BE$14*((AJ796)-$BD$5)/$BD$6+$BE$15*((AK796)-$BD$7)/$BD$8+$BE$16</f>
        <v/>
      </c>
      <c r="AP796" s="51">
        <f>1/(1+EXP(-AO796))</f>
        <v/>
      </c>
      <c r="AQ796" s="52">
        <f>$BF$14*((AJ796)-$BD$5)/$BD$6+$BF$15*((AK796)-$BD$7)/$BD$8+$BF$16</f>
        <v/>
      </c>
      <c r="AR796" s="51">
        <f>1/(1+EXP(-AQ796))</f>
        <v/>
      </c>
      <c r="AS796" s="52">
        <f>$BG$14*((AJ796)-$BD$5)/$BD$6+$BG$15*((AK796)-$BD$7)/$BD$8+$BG$16</f>
        <v/>
      </c>
      <c r="AT796" s="51">
        <f>1/(1+EXP(-AS796))</f>
        <v/>
      </c>
      <c r="AU796" s="52">
        <f>$BH$14*((AJ796)-$BD$5)/$BD$6+$BH$15*((AK796)-$BD$7)/$BD$8+$BH$16</f>
        <v/>
      </c>
      <c r="AV796" s="51">
        <f>1/(1+EXP(-AU796))</f>
        <v/>
      </c>
      <c r="AW796" s="52">
        <f>$BI$14*((AJ796)-$BD$5)/$BD$6+$BI$15*((AK796)-$BD$7)/$BD$8+$BI$16</f>
        <v/>
      </c>
      <c r="AX796" s="51">
        <f>1/(1+EXP(-AW796))</f>
        <v/>
      </c>
      <c r="AY796" s="52">
        <f>$BJ$14*((AJ796)-$BD$5)/$BD$6+$BJ$15*((AK796)-$BD$7)/$BD$8+$BJ$16</f>
        <v/>
      </c>
      <c r="AZ796" s="51">
        <f>1/(1+EXP(-AY796))</f>
        <v/>
      </c>
      <c r="BA796" s="52">
        <f>$BK$14*((AJ796)-$BD$5)/$BD$6+$BK$15*((AK796)-$BD$7)/$BD$8+$BK$16</f>
        <v/>
      </c>
      <c r="BB796" s="51">
        <f>1/(1+EXP(-BA796))</f>
        <v/>
      </c>
    </row>
    <row r="797" ht="15" customHeight="1" s="35">
      <c r="A797" s="48">
        <f>'4_Seq_Features'!A795</f>
        <v/>
      </c>
      <c r="B797" s="55">
        <f>'4_Seq_Features'!F795</f>
        <v/>
      </c>
      <c r="C797" s="48">
        <f>'4_Seq_Features'!E795</f>
        <v/>
      </c>
      <c r="D797" s="52">
        <f>$U$12*((B797)-$U$5)/$U$6+$U$13</f>
        <v/>
      </c>
      <c r="E797" s="51">
        <f>1/(1+EXP(-D797))</f>
        <v/>
      </c>
      <c r="F797" s="52">
        <f>$V$12*((B797)-$U$5)/$U$6+$V$13</f>
        <v/>
      </c>
      <c r="G797" s="51">
        <f>1/(1+EXP(-F797))</f>
        <v/>
      </c>
      <c r="H797" s="52">
        <f>$W$12*((B797)-$U$5)/$U$6+$W$13</f>
        <v/>
      </c>
      <c r="I797" s="51">
        <f>1/(1+EXP(-H797))</f>
        <v/>
      </c>
      <c r="J797" s="52">
        <f>$X$12*((B797)-$U$5)/$U$6+$X$13</f>
        <v/>
      </c>
      <c r="K797" s="51">
        <f>1/(1+EXP(-J797))</f>
        <v/>
      </c>
      <c r="L797" s="52">
        <f>$Y$12*((B797)-$U$5)/$U$6+$Y$13</f>
        <v/>
      </c>
      <c r="M797" s="51">
        <f>1/(1+EXP(-L797))</f>
        <v/>
      </c>
      <c r="N797" s="52">
        <f>$Z$12*((B797)-$U$5)/$U$6+$Z$13</f>
        <v/>
      </c>
      <c r="O797" s="51">
        <f>1/(1+EXP(-N797))</f>
        <v/>
      </c>
      <c r="P797" s="52">
        <f>$AA$12*((B797)-$U$5)/$U$6+$AA$13</f>
        <v/>
      </c>
      <c r="Q797" s="51">
        <f>1/(1+EXP(-P797))</f>
        <v/>
      </c>
      <c r="R797" s="52">
        <f>$AB$12*((B797)-$U$5)/$U$6+$AB$13</f>
        <v/>
      </c>
      <c r="S797" s="51">
        <f>1/(1+EXP(-R797))</f>
        <v/>
      </c>
      <c r="AI797" s="48">
        <f>'4_Seq_Features'!A795</f>
        <v/>
      </c>
      <c r="AJ797" s="55">
        <f>'4_Seq_Features'!G795</f>
        <v/>
      </c>
      <c r="AK797" s="55">
        <f>'4_Seq_Features'!H795</f>
        <v/>
      </c>
      <c r="AL797" s="48">
        <f>'4_Seq_Features'!E795</f>
        <v/>
      </c>
      <c r="AM797" s="52">
        <f>$BD$14*((AJ797)-$BD$5)/$BD$6+$BD$15*((AK797)-$BD$7)/$BD$8+$BD$16</f>
        <v/>
      </c>
      <c r="AN797" s="51">
        <f>1/(1+EXP(-AM797))</f>
        <v/>
      </c>
      <c r="AO797" s="52">
        <f>$BE$14*((AJ797)-$BD$5)/$BD$6+$BE$15*((AK797)-$BD$7)/$BD$8+$BE$16</f>
        <v/>
      </c>
      <c r="AP797" s="51">
        <f>1/(1+EXP(-AO797))</f>
        <v/>
      </c>
      <c r="AQ797" s="52">
        <f>$BF$14*((AJ797)-$BD$5)/$BD$6+$BF$15*((AK797)-$BD$7)/$BD$8+$BF$16</f>
        <v/>
      </c>
      <c r="AR797" s="51">
        <f>1/(1+EXP(-AQ797))</f>
        <v/>
      </c>
      <c r="AS797" s="52">
        <f>$BG$14*((AJ797)-$BD$5)/$BD$6+$BG$15*((AK797)-$BD$7)/$BD$8+$BG$16</f>
        <v/>
      </c>
      <c r="AT797" s="51">
        <f>1/(1+EXP(-AS797))</f>
        <v/>
      </c>
      <c r="AU797" s="52">
        <f>$BH$14*((AJ797)-$BD$5)/$BD$6+$BH$15*((AK797)-$BD$7)/$BD$8+$BH$16</f>
        <v/>
      </c>
      <c r="AV797" s="51">
        <f>1/(1+EXP(-AU797))</f>
        <v/>
      </c>
      <c r="AW797" s="52">
        <f>$BI$14*((AJ797)-$BD$5)/$BD$6+$BI$15*((AK797)-$BD$7)/$BD$8+$BI$16</f>
        <v/>
      </c>
      <c r="AX797" s="51">
        <f>1/(1+EXP(-AW797))</f>
        <v/>
      </c>
      <c r="AY797" s="52">
        <f>$BJ$14*((AJ797)-$BD$5)/$BD$6+$BJ$15*((AK797)-$BD$7)/$BD$8+$BJ$16</f>
        <v/>
      </c>
      <c r="AZ797" s="51">
        <f>1/(1+EXP(-AY797))</f>
        <v/>
      </c>
      <c r="BA797" s="52">
        <f>$BK$14*((AJ797)-$BD$5)/$BD$6+$BK$15*((AK797)-$BD$7)/$BD$8+$BK$16</f>
        <v/>
      </c>
      <c r="BB797" s="51">
        <f>1/(1+EXP(-BA797))</f>
        <v/>
      </c>
    </row>
    <row r="798" ht="15" customHeight="1" s="35">
      <c r="A798" s="48">
        <f>'4_Seq_Features'!A796</f>
        <v/>
      </c>
      <c r="B798" s="55">
        <f>'4_Seq_Features'!F796</f>
        <v/>
      </c>
      <c r="C798" s="48">
        <f>'4_Seq_Features'!E796</f>
        <v/>
      </c>
      <c r="D798" s="52">
        <f>$U$12*((B798)-$U$5)/$U$6+$U$13</f>
        <v/>
      </c>
      <c r="E798" s="51">
        <f>1/(1+EXP(-D798))</f>
        <v/>
      </c>
      <c r="F798" s="52">
        <f>$V$12*((B798)-$U$5)/$U$6+$V$13</f>
        <v/>
      </c>
      <c r="G798" s="51">
        <f>1/(1+EXP(-F798))</f>
        <v/>
      </c>
      <c r="H798" s="52">
        <f>$W$12*((B798)-$U$5)/$U$6+$W$13</f>
        <v/>
      </c>
      <c r="I798" s="51">
        <f>1/(1+EXP(-H798))</f>
        <v/>
      </c>
      <c r="J798" s="52">
        <f>$X$12*((B798)-$U$5)/$U$6+$X$13</f>
        <v/>
      </c>
      <c r="K798" s="51">
        <f>1/(1+EXP(-J798))</f>
        <v/>
      </c>
      <c r="L798" s="52">
        <f>$Y$12*((B798)-$U$5)/$U$6+$Y$13</f>
        <v/>
      </c>
      <c r="M798" s="51">
        <f>1/(1+EXP(-L798))</f>
        <v/>
      </c>
      <c r="N798" s="52">
        <f>$Z$12*((B798)-$U$5)/$U$6+$Z$13</f>
        <v/>
      </c>
      <c r="O798" s="51">
        <f>1/(1+EXP(-N798))</f>
        <v/>
      </c>
      <c r="P798" s="52">
        <f>$AA$12*((B798)-$U$5)/$U$6+$AA$13</f>
        <v/>
      </c>
      <c r="Q798" s="51">
        <f>1/(1+EXP(-P798))</f>
        <v/>
      </c>
      <c r="R798" s="52">
        <f>$AB$12*((B798)-$U$5)/$U$6+$AB$13</f>
        <v/>
      </c>
      <c r="S798" s="51">
        <f>1/(1+EXP(-R798))</f>
        <v/>
      </c>
      <c r="AI798" s="48">
        <f>'4_Seq_Features'!A796</f>
        <v/>
      </c>
      <c r="AJ798" s="55">
        <f>'4_Seq_Features'!G796</f>
        <v/>
      </c>
      <c r="AK798" s="55">
        <f>'4_Seq_Features'!H796</f>
        <v/>
      </c>
      <c r="AL798" s="48">
        <f>'4_Seq_Features'!E796</f>
        <v/>
      </c>
      <c r="AM798" s="52">
        <f>$BD$14*((AJ798)-$BD$5)/$BD$6+$BD$15*((AK798)-$BD$7)/$BD$8+$BD$16</f>
        <v/>
      </c>
      <c r="AN798" s="51">
        <f>1/(1+EXP(-AM798))</f>
        <v/>
      </c>
      <c r="AO798" s="52">
        <f>$BE$14*((AJ798)-$BD$5)/$BD$6+$BE$15*((AK798)-$BD$7)/$BD$8+$BE$16</f>
        <v/>
      </c>
      <c r="AP798" s="51">
        <f>1/(1+EXP(-AO798))</f>
        <v/>
      </c>
      <c r="AQ798" s="52">
        <f>$BF$14*((AJ798)-$BD$5)/$BD$6+$BF$15*((AK798)-$BD$7)/$BD$8+$BF$16</f>
        <v/>
      </c>
      <c r="AR798" s="51">
        <f>1/(1+EXP(-AQ798))</f>
        <v/>
      </c>
      <c r="AS798" s="52">
        <f>$BG$14*((AJ798)-$BD$5)/$BD$6+$BG$15*((AK798)-$BD$7)/$BD$8+$BG$16</f>
        <v/>
      </c>
      <c r="AT798" s="51">
        <f>1/(1+EXP(-AS798))</f>
        <v/>
      </c>
      <c r="AU798" s="52">
        <f>$BH$14*((AJ798)-$BD$5)/$BD$6+$BH$15*((AK798)-$BD$7)/$BD$8+$BH$16</f>
        <v/>
      </c>
      <c r="AV798" s="51">
        <f>1/(1+EXP(-AU798))</f>
        <v/>
      </c>
      <c r="AW798" s="52">
        <f>$BI$14*((AJ798)-$BD$5)/$BD$6+$BI$15*((AK798)-$BD$7)/$BD$8+$BI$16</f>
        <v/>
      </c>
      <c r="AX798" s="51">
        <f>1/(1+EXP(-AW798))</f>
        <v/>
      </c>
      <c r="AY798" s="52">
        <f>$BJ$14*((AJ798)-$BD$5)/$BD$6+$BJ$15*((AK798)-$BD$7)/$BD$8+$BJ$16</f>
        <v/>
      </c>
      <c r="AZ798" s="51">
        <f>1/(1+EXP(-AY798))</f>
        <v/>
      </c>
      <c r="BA798" s="52">
        <f>$BK$14*((AJ798)-$BD$5)/$BD$6+$BK$15*((AK798)-$BD$7)/$BD$8+$BK$16</f>
        <v/>
      </c>
      <c r="BB798" s="51">
        <f>1/(1+EXP(-BA798))</f>
        <v/>
      </c>
    </row>
    <row r="799" ht="15" customHeight="1" s="35">
      <c r="A799" s="48">
        <f>'4_Seq_Features'!A797</f>
        <v/>
      </c>
      <c r="B799" s="55">
        <f>'4_Seq_Features'!F797</f>
        <v/>
      </c>
      <c r="C799" s="48">
        <f>'4_Seq_Features'!E797</f>
        <v/>
      </c>
      <c r="D799" s="52">
        <f>$U$12*((B799)-$U$5)/$U$6+$U$13</f>
        <v/>
      </c>
      <c r="E799" s="51">
        <f>1/(1+EXP(-D799))</f>
        <v/>
      </c>
      <c r="F799" s="52">
        <f>$V$12*((B799)-$U$5)/$U$6+$V$13</f>
        <v/>
      </c>
      <c r="G799" s="51">
        <f>1/(1+EXP(-F799))</f>
        <v/>
      </c>
      <c r="H799" s="52">
        <f>$W$12*((B799)-$U$5)/$U$6+$W$13</f>
        <v/>
      </c>
      <c r="I799" s="51">
        <f>1/(1+EXP(-H799))</f>
        <v/>
      </c>
      <c r="J799" s="52">
        <f>$X$12*((B799)-$U$5)/$U$6+$X$13</f>
        <v/>
      </c>
      <c r="K799" s="51">
        <f>1/(1+EXP(-J799))</f>
        <v/>
      </c>
      <c r="L799" s="52">
        <f>$Y$12*((B799)-$U$5)/$U$6+$Y$13</f>
        <v/>
      </c>
      <c r="M799" s="51">
        <f>1/(1+EXP(-L799))</f>
        <v/>
      </c>
      <c r="N799" s="52">
        <f>$Z$12*((B799)-$U$5)/$U$6+$Z$13</f>
        <v/>
      </c>
      <c r="O799" s="51">
        <f>1/(1+EXP(-N799))</f>
        <v/>
      </c>
      <c r="P799" s="52">
        <f>$AA$12*((B799)-$U$5)/$U$6+$AA$13</f>
        <v/>
      </c>
      <c r="Q799" s="51">
        <f>1/(1+EXP(-P799))</f>
        <v/>
      </c>
      <c r="R799" s="52">
        <f>$AB$12*((B799)-$U$5)/$U$6+$AB$13</f>
        <v/>
      </c>
      <c r="S799" s="51">
        <f>1/(1+EXP(-R799))</f>
        <v/>
      </c>
      <c r="AI799" s="48">
        <f>'4_Seq_Features'!A797</f>
        <v/>
      </c>
      <c r="AJ799" s="55">
        <f>'4_Seq_Features'!G797</f>
        <v/>
      </c>
      <c r="AK799" s="55">
        <f>'4_Seq_Features'!H797</f>
        <v/>
      </c>
      <c r="AL799" s="48">
        <f>'4_Seq_Features'!E797</f>
        <v/>
      </c>
      <c r="AM799" s="52">
        <f>$BD$14*((AJ799)-$BD$5)/$BD$6+$BD$15*((AK799)-$BD$7)/$BD$8+$BD$16</f>
        <v/>
      </c>
      <c r="AN799" s="51">
        <f>1/(1+EXP(-AM799))</f>
        <v/>
      </c>
      <c r="AO799" s="52">
        <f>$BE$14*((AJ799)-$BD$5)/$BD$6+$BE$15*((AK799)-$BD$7)/$BD$8+$BE$16</f>
        <v/>
      </c>
      <c r="AP799" s="51">
        <f>1/(1+EXP(-AO799))</f>
        <v/>
      </c>
      <c r="AQ799" s="52">
        <f>$BF$14*((AJ799)-$BD$5)/$BD$6+$BF$15*((AK799)-$BD$7)/$BD$8+$BF$16</f>
        <v/>
      </c>
      <c r="AR799" s="51">
        <f>1/(1+EXP(-AQ799))</f>
        <v/>
      </c>
      <c r="AS799" s="52">
        <f>$BG$14*((AJ799)-$BD$5)/$BD$6+$BG$15*((AK799)-$BD$7)/$BD$8+$BG$16</f>
        <v/>
      </c>
      <c r="AT799" s="51">
        <f>1/(1+EXP(-AS799))</f>
        <v/>
      </c>
      <c r="AU799" s="52">
        <f>$BH$14*((AJ799)-$BD$5)/$BD$6+$BH$15*((AK799)-$BD$7)/$BD$8+$BH$16</f>
        <v/>
      </c>
      <c r="AV799" s="51">
        <f>1/(1+EXP(-AU799))</f>
        <v/>
      </c>
      <c r="AW799" s="52">
        <f>$BI$14*((AJ799)-$BD$5)/$BD$6+$BI$15*((AK799)-$BD$7)/$BD$8+$BI$16</f>
        <v/>
      </c>
      <c r="AX799" s="51">
        <f>1/(1+EXP(-AW799))</f>
        <v/>
      </c>
      <c r="AY799" s="52">
        <f>$BJ$14*((AJ799)-$BD$5)/$BD$6+$BJ$15*((AK799)-$BD$7)/$BD$8+$BJ$16</f>
        <v/>
      </c>
      <c r="AZ799" s="51">
        <f>1/(1+EXP(-AY799))</f>
        <v/>
      </c>
      <c r="BA799" s="52">
        <f>$BK$14*((AJ799)-$BD$5)/$BD$6+$BK$15*((AK799)-$BD$7)/$BD$8+$BK$16</f>
        <v/>
      </c>
      <c r="BB799" s="51">
        <f>1/(1+EXP(-BA799))</f>
        <v/>
      </c>
    </row>
    <row r="800" ht="15" customHeight="1" s="35">
      <c r="A800" s="48">
        <f>'4_Seq_Features'!A798</f>
        <v/>
      </c>
      <c r="B800" s="55">
        <f>'4_Seq_Features'!F798</f>
        <v/>
      </c>
      <c r="C800" s="48">
        <f>'4_Seq_Features'!E798</f>
        <v/>
      </c>
      <c r="D800" s="52">
        <f>$U$12*((B800)-$U$5)/$U$6+$U$13</f>
        <v/>
      </c>
      <c r="E800" s="51">
        <f>1/(1+EXP(-D800))</f>
        <v/>
      </c>
      <c r="F800" s="52">
        <f>$V$12*((B800)-$U$5)/$U$6+$V$13</f>
        <v/>
      </c>
      <c r="G800" s="51">
        <f>1/(1+EXP(-F800))</f>
        <v/>
      </c>
      <c r="H800" s="52">
        <f>$W$12*((B800)-$U$5)/$U$6+$W$13</f>
        <v/>
      </c>
      <c r="I800" s="51">
        <f>1/(1+EXP(-H800))</f>
        <v/>
      </c>
      <c r="J800" s="52">
        <f>$X$12*((B800)-$U$5)/$U$6+$X$13</f>
        <v/>
      </c>
      <c r="K800" s="51">
        <f>1/(1+EXP(-J800))</f>
        <v/>
      </c>
      <c r="L800" s="52">
        <f>$Y$12*((B800)-$U$5)/$U$6+$Y$13</f>
        <v/>
      </c>
      <c r="M800" s="51">
        <f>1/(1+EXP(-L800))</f>
        <v/>
      </c>
      <c r="N800" s="52">
        <f>$Z$12*((B800)-$U$5)/$U$6+$Z$13</f>
        <v/>
      </c>
      <c r="O800" s="51">
        <f>1/(1+EXP(-N800))</f>
        <v/>
      </c>
      <c r="P800" s="52">
        <f>$AA$12*((B800)-$U$5)/$U$6+$AA$13</f>
        <v/>
      </c>
      <c r="Q800" s="51">
        <f>1/(1+EXP(-P800))</f>
        <v/>
      </c>
      <c r="R800" s="52">
        <f>$AB$12*((B800)-$U$5)/$U$6+$AB$13</f>
        <v/>
      </c>
      <c r="S800" s="51">
        <f>1/(1+EXP(-R800))</f>
        <v/>
      </c>
      <c r="AI800" s="48">
        <f>'4_Seq_Features'!A798</f>
        <v/>
      </c>
      <c r="AJ800" s="55">
        <f>'4_Seq_Features'!G798</f>
        <v/>
      </c>
      <c r="AK800" s="55">
        <f>'4_Seq_Features'!H798</f>
        <v/>
      </c>
      <c r="AL800" s="48">
        <f>'4_Seq_Features'!E798</f>
        <v/>
      </c>
      <c r="AM800" s="52">
        <f>$BD$14*((AJ800)-$BD$5)/$BD$6+$BD$15*((AK800)-$BD$7)/$BD$8+$BD$16</f>
        <v/>
      </c>
      <c r="AN800" s="51">
        <f>1/(1+EXP(-AM800))</f>
        <v/>
      </c>
      <c r="AO800" s="52">
        <f>$BE$14*((AJ800)-$BD$5)/$BD$6+$BE$15*((AK800)-$BD$7)/$BD$8+$BE$16</f>
        <v/>
      </c>
      <c r="AP800" s="51">
        <f>1/(1+EXP(-AO800))</f>
        <v/>
      </c>
      <c r="AQ800" s="52">
        <f>$BF$14*((AJ800)-$BD$5)/$BD$6+$BF$15*((AK800)-$BD$7)/$BD$8+$BF$16</f>
        <v/>
      </c>
      <c r="AR800" s="51">
        <f>1/(1+EXP(-AQ800))</f>
        <v/>
      </c>
      <c r="AS800" s="52">
        <f>$BG$14*((AJ800)-$BD$5)/$BD$6+$BG$15*((AK800)-$BD$7)/$BD$8+$BG$16</f>
        <v/>
      </c>
      <c r="AT800" s="51">
        <f>1/(1+EXP(-AS800))</f>
        <v/>
      </c>
      <c r="AU800" s="52">
        <f>$BH$14*((AJ800)-$BD$5)/$BD$6+$BH$15*((AK800)-$BD$7)/$BD$8+$BH$16</f>
        <v/>
      </c>
      <c r="AV800" s="51">
        <f>1/(1+EXP(-AU800))</f>
        <v/>
      </c>
      <c r="AW800" s="52">
        <f>$BI$14*((AJ800)-$BD$5)/$BD$6+$BI$15*((AK800)-$BD$7)/$BD$8+$BI$16</f>
        <v/>
      </c>
      <c r="AX800" s="51">
        <f>1/(1+EXP(-AW800))</f>
        <v/>
      </c>
      <c r="AY800" s="52">
        <f>$BJ$14*((AJ800)-$BD$5)/$BD$6+$BJ$15*((AK800)-$BD$7)/$BD$8+$BJ$16</f>
        <v/>
      </c>
      <c r="AZ800" s="51">
        <f>1/(1+EXP(-AY800))</f>
        <v/>
      </c>
      <c r="BA800" s="52">
        <f>$BK$14*((AJ800)-$BD$5)/$BD$6+$BK$15*((AK800)-$BD$7)/$BD$8+$BK$16</f>
        <v/>
      </c>
      <c r="BB800" s="51">
        <f>1/(1+EXP(-BA800))</f>
        <v/>
      </c>
    </row>
    <row r="801" ht="15" customHeight="1" s="35">
      <c r="A801" s="48">
        <f>'4_Seq_Features'!A799</f>
        <v/>
      </c>
      <c r="B801" s="55">
        <f>'4_Seq_Features'!F799</f>
        <v/>
      </c>
      <c r="C801" s="48">
        <f>'4_Seq_Features'!E799</f>
        <v/>
      </c>
      <c r="D801" s="52">
        <f>$U$12*((B801)-$U$5)/$U$6+$U$13</f>
        <v/>
      </c>
      <c r="E801" s="51">
        <f>1/(1+EXP(-D801))</f>
        <v/>
      </c>
      <c r="F801" s="52">
        <f>$V$12*((B801)-$U$5)/$U$6+$V$13</f>
        <v/>
      </c>
      <c r="G801" s="51">
        <f>1/(1+EXP(-F801))</f>
        <v/>
      </c>
      <c r="H801" s="52">
        <f>$W$12*((B801)-$U$5)/$U$6+$W$13</f>
        <v/>
      </c>
      <c r="I801" s="51">
        <f>1/(1+EXP(-H801))</f>
        <v/>
      </c>
      <c r="J801" s="52">
        <f>$X$12*((B801)-$U$5)/$U$6+$X$13</f>
        <v/>
      </c>
      <c r="K801" s="51">
        <f>1/(1+EXP(-J801))</f>
        <v/>
      </c>
      <c r="L801" s="52">
        <f>$Y$12*((B801)-$U$5)/$U$6+$Y$13</f>
        <v/>
      </c>
      <c r="M801" s="51">
        <f>1/(1+EXP(-L801))</f>
        <v/>
      </c>
      <c r="N801" s="52">
        <f>$Z$12*((B801)-$U$5)/$U$6+$Z$13</f>
        <v/>
      </c>
      <c r="O801" s="51">
        <f>1/(1+EXP(-N801))</f>
        <v/>
      </c>
      <c r="P801" s="52">
        <f>$AA$12*((B801)-$U$5)/$U$6+$AA$13</f>
        <v/>
      </c>
      <c r="Q801" s="51">
        <f>1/(1+EXP(-P801))</f>
        <v/>
      </c>
      <c r="R801" s="52">
        <f>$AB$12*((B801)-$U$5)/$U$6+$AB$13</f>
        <v/>
      </c>
      <c r="S801" s="51">
        <f>1/(1+EXP(-R801))</f>
        <v/>
      </c>
      <c r="AI801" s="48">
        <f>'4_Seq_Features'!A799</f>
        <v/>
      </c>
      <c r="AJ801" s="55">
        <f>'4_Seq_Features'!G799</f>
        <v/>
      </c>
      <c r="AK801" s="55">
        <f>'4_Seq_Features'!H799</f>
        <v/>
      </c>
      <c r="AL801" s="48">
        <f>'4_Seq_Features'!E799</f>
        <v/>
      </c>
      <c r="AM801" s="52">
        <f>$BD$14*((AJ801)-$BD$5)/$BD$6+$BD$15*((AK801)-$BD$7)/$BD$8+$BD$16</f>
        <v/>
      </c>
      <c r="AN801" s="51">
        <f>1/(1+EXP(-AM801))</f>
        <v/>
      </c>
      <c r="AO801" s="52">
        <f>$BE$14*((AJ801)-$BD$5)/$BD$6+$BE$15*((AK801)-$BD$7)/$BD$8+$BE$16</f>
        <v/>
      </c>
      <c r="AP801" s="51">
        <f>1/(1+EXP(-AO801))</f>
        <v/>
      </c>
      <c r="AQ801" s="52">
        <f>$BF$14*((AJ801)-$BD$5)/$BD$6+$BF$15*((AK801)-$BD$7)/$BD$8+$BF$16</f>
        <v/>
      </c>
      <c r="AR801" s="51">
        <f>1/(1+EXP(-AQ801))</f>
        <v/>
      </c>
      <c r="AS801" s="52">
        <f>$BG$14*((AJ801)-$BD$5)/$BD$6+$BG$15*((AK801)-$BD$7)/$BD$8+$BG$16</f>
        <v/>
      </c>
      <c r="AT801" s="51">
        <f>1/(1+EXP(-AS801))</f>
        <v/>
      </c>
      <c r="AU801" s="52">
        <f>$BH$14*((AJ801)-$BD$5)/$BD$6+$BH$15*((AK801)-$BD$7)/$BD$8+$BH$16</f>
        <v/>
      </c>
      <c r="AV801" s="51">
        <f>1/(1+EXP(-AU801))</f>
        <v/>
      </c>
      <c r="AW801" s="52">
        <f>$BI$14*((AJ801)-$BD$5)/$BD$6+$BI$15*((AK801)-$BD$7)/$BD$8+$BI$16</f>
        <v/>
      </c>
      <c r="AX801" s="51">
        <f>1/(1+EXP(-AW801))</f>
        <v/>
      </c>
      <c r="AY801" s="52">
        <f>$BJ$14*((AJ801)-$BD$5)/$BD$6+$BJ$15*((AK801)-$BD$7)/$BD$8+$BJ$16</f>
        <v/>
      </c>
      <c r="AZ801" s="51">
        <f>1/(1+EXP(-AY801))</f>
        <v/>
      </c>
      <c r="BA801" s="52">
        <f>$BK$14*((AJ801)-$BD$5)/$BD$6+$BK$15*((AK801)-$BD$7)/$BD$8+$BK$16</f>
        <v/>
      </c>
      <c r="BB801" s="51">
        <f>1/(1+EXP(-BA801))</f>
        <v/>
      </c>
    </row>
    <row r="802" ht="15" customHeight="1" s="35">
      <c r="A802" s="48">
        <f>'4_Seq_Features'!A800</f>
        <v/>
      </c>
      <c r="B802" s="55">
        <f>'4_Seq_Features'!F800</f>
        <v/>
      </c>
      <c r="C802" s="48">
        <f>'4_Seq_Features'!E800</f>
        <v/>
      </c>
      <c r="D802" s="52">
        <f>$U$12*((B802)-$U$5)/$U$6+$U$13</f>
        <v/>
      </c>
      <c r="E802" s="51">
        <f>1/(1+EXP(-D802))</f>
        <v/>
      </c>
      <c r="F802" s="52">
        <f>$V$12*((B802)-$U$5)/$U$6+$V$13</f>
        <v/>
      </c>
      <c r="G802" s="51">
        <f>1/(1+EXP(-F802))</f>
        <v/>
      </c>
      <c r="H802" s="52">
        <f>$W$12*((B802)-$U$5)/$U$6+$W$13</f>
        <v/>
      </c>
      <c r="I802" s="51">
        <f>1/(1+EXP(-H802))</f>
        <v/>
      </c>
      <c r="J802" s="52">
        <f>$X$12*((B802)-$U$5)/$U$6+$X$13</f>
        <v/>
      </c>
      <c r="K802" s="51">
        <f>1/(1+EXP(-J802))</f>
        <v/>
      </c>
      <c r="L802" s="52">
        <f>$Y$12*((B802)-$U$5)/$U$6+$Y$13</f>
        <v/>
      </c>
      <c r="M802" s="51">
        <f>1/(1+EXP(-L802))</f>
        <v/>
      </c>
      <c r="N802" s="52">
        <f>$Z$12*((B802)-$U$5)/$U$6+$Z$13</f>
        <v/>
      </c>
      <c r="O802" s="51">
        <f>1/(1+EXP(-N802))</f>
        <v/>
      </c>
      <c r="P802" s="52">
        <f>$AA$12*((B802)-$U$5)/$U$6+$AA$13</f>
        <v/>
      </c>
      <c r="Q802" s="51">
        <f>1/(1+EXP(-P802))</f>
        <v/>
      </c>
      <c r="R802" s="52">
        <f>$AB$12*((B802)-$U$5)/$U$6+$AB$13</f>
        <v/>
      </c>
      <c r="S802" s="51">
        <f>1/(1+EXP(-R802))</f>
        <v/>
      </c>
      <c r="AI802" s="48">
        <f>'4_Seq_Features'!A800</f>
        <v/>
      </c>
      <c r="AJ802" s="55">
        <f>'4_Seq_Features'!G800</f>
        <v/>
      </c>
      <c r="AK802" s="55">
        <f>'4_Seq_Features'!H800</f>
        <v/>
      </c>
      <c r="AL802" s="48">
        <f>'4_Seq_Features'!E800</f>
        <v/>
      </c>
      <c r="AM802" s="52">
        <f>$BD$14*((AJ802)-$BD$5)/$BD$6+$BD$15*((AK802)-$BD$7)/$BD$8+$BD$16</f>
        <v/>
      </c>
      <c r="AN802" s="51">
        <f>1/(1+EXP(-AM802))</f>
        <v/>
      </c>
      <c r="AO802" s="52">
        <f>$BE$14*((AJ802)-$BD$5)/$BD$6+$BE$15*((AK802)-$BD$7)/$BD$8+$BE$16</f>
        <v/>
      </c>
      <c r="AP802" s="51">
        <f>1/(1+EXP(-AO802))</f>
        <v/>
      </c>
      <c r="AQ802" s="52">
        <f>$BF$14*((AJ802)-$BD$5)/$BD$6+$BF$15*((AK802)-$BD$7)/$BD$8+$BF$16</f>
        <v/>
      </c>
      <c r="AR802" s="51">
        <f>1/(1+EXP(-AQ802))</f>
        <v/>
      </c>
      <c r="AS802" s="52">
        <f>$BG$14*((AJ802)-$BD$5)/$BD$6+$BG$15*((AK802)-$BD$7)/$BD$8+$BG$16</f>
        <v/>
      </c>
      <c r="AT802" s="51">
        <f>1/(1+EXP(-AS802))</f>
        <v/>
      </c>
      <c r="AU802" s="52">
        <f>$BH$14*((AJ802)-$BD$5)/$BD$6+$BH$15*((AK802)-$BD$7)/$BD$8+$BH$16</f>
        <v/>
      </c>
      <c r="AV802" s="51">
        <f>1/(1+EXP(-AU802))</f>
        <v/>
      </c>
      <c r="AW802" s="52">
        <f>$BI$14*((AJ802)-$BD$5)/$BD$6+$BI$15*((AK802)-$BD$7)/$BD$8+$BI$16</f>
        <v/>
      </c>
      <c r="AX802" s="51">
        <f>1/(1+EXP(-AW802))</f>
        <v/>
      </c>
      <c r="AY802" s="52">
        <f>$BJ$14*((AJ802)-$BD$5)/$BD$6+$BJ$15*((AK802)-$BD$7)/$BD$8+$BJ$16</f>
        <v/>
      </c>
      <c r="AZ802" s="51">
        <f>1/(1+EXP(-AY802))</f>
        <v/>
      </c>
      <c r="BA802" s="52">
        <f>$BK$14*((AJ802)-$BD$5)/$BD$6+$BK$15*((AK802)-$BD$7)/$BD$8+$BK$16</f>
        <v/>
      </c>
      <c r="BB802" s="51">
        <f>1/(1+EXP(-BA802))</f>
        <v/>
      </c>
    </row>
    <row r="803" ht="15" customHeight="1" s="35">
      <c r="A803" s="48">
        <f>'4_Seq_Features'!A801</f>
        <v/>
      </c>
      <c r="B803" s="55">
        <f>'4_Seq_Features'!F801</f>
        <v/>
      </c>
      <c r="C803" s="48">
        <f>'4_Seq_Features'!E801</f>
        <v/>
      </c>
      <c r="D803" s="52">
        <f>$U$12*((B803)-$U$5)/$U$6+$U$13</f>
        <v/>
      </c>
      <c r="E803" s="51">
        <f>1/(1+EXP(-D803))</f>
        <v/>
      </c>
      <c r="F803" s="52">
        <f>$V$12*((B803)-$U$5)/$U$6+$V$13</f>
        <v/>
      </c>
      <c r="G803" s="51">
        <f>1/(1+EXP(-F803))</f>
        <v/>
      </c>
      <c r="H803" s="52">
        <f>$W$12*((B803)-$U$5)/$U$6+$W$13</f>
        <v/>
      </c>
      <c r="I803" s="51">
        <f>1/(1+EXP(-H803))</f>
        <v/>
      </c>
      <c r="J803" s="52">
        <f>$X$12*((B803)-$U$5)/$U$6+$X$13</f>
        <v/>
      </c>
      <c r="K803" s="51">
        <f>1/(1+EXP(-J803))</f>
        <v/>
      </c>
      <c r="L803" s="52">
        <f>$Y$12*((B803)-$U$5)/$U$6+$Y$13</f>
        <v/>
      </c>
      <c r="M803" s="51">
        <f>1/(1+EXP(-L803))</f>
        <v/>
      </c>
      <c r="N803" s="52">
        <f>$Z$12*((B803)-$U$5)/$U$6+$Z$13</f>
        <v/>
      </c>
      <c r="O803" s="51">
        <f>1/(1+EXP(-N803))</f>
        <v/>
      </c>
      <c r="P803" s="52">
        <f>$AA$12*((B803)-$U$5)/$U$6+$AA$13</f>
        <v/>
      </c>
      <c r="Q803" s="51">
        <f>1/(1+EXP(-P803))</f>
        <v/>
      </c>
      <c r="R803" s="52">
        <f>$AB$12*((B803)-$U$5)/$U$6+$AB$13</f>
        <v/>
      </c>
      <c r="S803" s="51">
        <f>1/(1+EXP(-R803))</f>
        <v/>
      </c>
      <c r="AI803" s="48">
        <f>'4_Seq_Features'!A801</f>
        <v/>
      </c>
      <c r="AJ803" s="55">
        <f>'4_Seq_Features'!G801</f>
        <v/>
      </c>
      <c r="AK803" s="55">
        <f>'4_Seq_Features'!H801</f>
        <v/>
      </c>
      <c r="AL803" s="48">
        <f>'4_Seq_Features'!E801</f>
        <v/>
      </c>
      <c r="AM803" s="52">
        <f>$BD$14*((AJ803)-$BD$5)/$BD$6+$BD$15*((AK803)-$BD$7)/$BD$8+$BD$16</f>
        <v/>
      </c>
      <c r="AN803" s="51">
        <f>1/(1+EXP(-AM803))</f>
        <v/>
      </c>
      <c r="AO803" s="52">
        <f>$BE$14*((AJ803)-$BD$5)/$BD$6+$BE$15*((AK803)-$BD$7)/$BD$8+$BE$16</f>
        <v/>
      </c>
      <c r="AP803" s="51">
        <f>1/(1+EXP(-AO803))</f>
        <v/>
      </c>
      <c r="AQ803" s="52">
        <f>$BF$14*((AJ803)-$BD$5)/$BD$6+$BF$15*((AK803)-$BD$7)/$BD$8+$BF$16</f>
        <v/>
      </c>
      <c r="AR803" s="51">
        <f>1/(1+EXP(-AQ803))</f>
        <v/>
      </c>
      <c r="AS803" s="52">
        <f>$BG$14*((AJ803)-$BD$5)/$BD$6+$BG$15*((AK803)-$BD$7)/$BD$8+$BG$16</f>
        <v/>
      </c>
      <c r="AT803" s="51">
        <f>1/(1+EXP(-AS803))</f>
        <v/>
      </c>
      <c r="AU803" s="52">
        <f>$BH$14*((AJ803)-$BD$5)/$BD$6+$BH$15*((AK803)-$BD$7)/$BD$8+$BH$16</f>
        <v/>
      </c>
      <c r="AV803" s="51">
        <f>1/(1+EXP(-AU803))</f>
        <v/>
      </c>
      <c r="AW803" s="52">
        <f>$BI$14*((AJ803)-$BD$5)/$BD$6+$BI$15*((AK803)-$BD$7)/$BD$8+$BI$16</f>
        <v/>
      </c>
      <c r="AX803" s="51">
        <f>1/(1+EXP(-AW803))</f>
        <v/>
      </c>
      <c r="AY803" s="52">
        <f>$BJ$14*((AJ803)-$BD$5)/$BD$6+$BJ$15*((AK803)-$BD$7)/$BD$8+$BJ$16</f>
        <v/>
      </c>
      <c r="AZ803" s="51">
        <f>1/(1+EXP(-AY803))</f>
        <v/>
      </c>
      <c r="BA803" s="52">
        <f>$BK$14*((AJ803)-$BD$5)/$BD$6+$BK$15*((AK803)-$BD$7)/$BD$8+$BK$16</f>
        <v/>
      </c>
      <c r="BB803" s="51">
        <f>1/(1+EXP(-BA803))</f>
        <v/>
      </c>
    </row>
    <row r="804" ht="15" customHeight="1" s="35">
      <c r="A804" s="48">
        <f>'4_Seq_Features'!A802</f>
        <v/>
      </c>
      <c r="B804" s="55">
        <f>'4_Seq_Features'!F802</f>
        <v/>
      </c>
      <c r="C804" s="48">
        <f>'4_Seq_Features'!E802</f>
        <v/>
      </c>
      <c r="D804" s="52">
        <f>$U$12*((B804)-$U$5)/$U$6+$U$13</f>
        <v/>
      </c>
      <c r="E804" s="51">
        <f>1/(1+EXP(-D804))</f>
        <v/>
      </c>
      <c r="F804" s="52">
        <f>$V$12*((B804)-$U$5)/$U$6+$V$13</f>
        <v/>
      </c>
      <c r="G804" s="51">
        <f>1/(1+EXP(-F804))</f>
        <v/>
      </c>
      <c r="H804" s="52">
        <f>$W$12*((B804)-$U$5)/$U$6+$W$13</f>
        <v/>
      </c>
      <c r="I804" s="51">
        <f>1/(1+EXP(-H804))</f>
        <v/>
      </c>
      <c r="J804" s="52">
        <f>$X$12*((B804)-$U$5)/$U$6+$X$13</f>
        <v/>
      </c>
      <c r="K804" s="51">
        <f>1/(1+EXP(-J804))</f>
        <v/>
      </c>
      <c r="L804" s="52">
        <f>$Y$12*((B804)-$U$5)/$U$6+$Y$13</f>
        <v/>
      </c>
      <c r="M804" s="51">
        <f>1/(1+EXP(-L804))</f>
        <v/>
      </c>
      <c r="N804" s="52">
        <f>$Z$12*((B804)-$U$5)/$U$6+$Z$13</f>
        <v/>
      </c>
      <c r="O804" s="51">
        <f>1/(1+EXP(-N804))</f>
        <v/>
      </c>
      <c r="P804" s="52">
        <f>$AA$12*((B804)-$U$5)/$U$6+$AA$13</f>
        <v/>
      </c>
      <c r="Q804" s="51">
        <f>1/(1+EXP(-P804))</f>
        <v/>
      </c>
      <c r="R804" s="52">
        <f>$AB$12*((B804)-$U$5)/$U$6+$AB$13</f>
        <v/>
      </c>
      <c r="S804" s="51">
        <f>1/(1+EXP(-R804))</f>
        <v/>
      </c>
      <c r="AI804" s="48">
        <f>'4_Seq_Features'!A802</f>
        <v/>
      </c>
      <c r="AJ804" s="55">
        <f>'4_Seq_Features'!G802</f>
        <v/>
      </c>
      <c r="AK804" s="55">
        <f>'4_Seq_Features'!H802</f>
        <v/>
      </c>
      <c r="AL804" s="48">
        <f>'4_Seq_Features'!E802</f>
        <v/>
      </c>
      <c r="AM804" s="52">
        <f>$BD$14*((AJ804)-$BD$5)/$BD$6+$BD$15*((AK804)-$BD$7)/$BD$8+$BD$16</f>
        <v/>
      </c>
      <c r="AN804" s="51">
        <f>1/(1+EXP(-AM804))</f>
        <v/>
      </c>
      <c r="AO804" s="52">
        <f>$BE$14*((AJ804)-$BD$5)/$BD$6+$BE$15*((AK804)-$BD$7)/$BD$8+$BE$16</f>
        <v/>
      </c>
      <c r="AP804" s="51">
        <f>1/(1+EXP(-AO804))</f>
        <v/>
      </c>
      <c r="AQ804" s="52">
        <f>$BF$14*((AJ804)-$BD$5)/$BD$6+$BF$15*((AK804)-$BD$7)/$BD$8+$BF$16</f>
        <v/>
      </c>
      <c r="AR804" s="51">
        <f>1/(1+EXP(-AQ804))</f>
        <v/>
      </c>
      <c r="AS804" s="52">
        <f>$BG$14*((AJ804)-$BD$5)/$BD$6+$BG$15*((AK804)-$BD$7)/$BD$8+$BG$16</f>
        <v/>
      </c>
      <c r="AT804" s="51">
        <f>1/(1+EXP(-AS804))</f>
        <v/>
      </c>
      <c r="AU804" s="52">
        <f>$BH$14*((AJ804)-$BD$5)/$BD$6+$BH$15*((AK804)-$BD$7)/$BD$8+$BH$16</f>
        <v/>
      </c>
      <c r="AV804" s="51">
        <f>1/(1+EXP(-AU804))</f>
        <v/>
      </c>
      <c r="AW804" s="52">
        <f>$BI$14*((AJ804)-$BD$5)/$BD$6+$BI$15*((AK804)-$BD$7)/$BD$8+$BI$16</f>
        <v/>
      </c>
      <c r="AX804" s="51">
        <f>1/(1+EXP(-AW804))</f>
        <v/>
      </c>
      <c r="AY804" s="52">
        <f>$BJ$14*((AJ804)-$BD$5)/$BD$6+$BJ$15*((AK804)-$BD$7)/$BD$8+$BJ$16</f>
        <v/>
      </c>
      <c r="AZ804" s="51">
        <f>1/(1+EXP(-AY804))</f>
        <v/>
      </c>
      <c r="BA804" s="52">
        <f>$BK$14*((AJ804)-$BD$5)/$BD$6+$BK$15*((AK804)-$BD$7)/$BD$8+$BK$16</f>
        <v/>
      </c>
      <c r="BB804" s="51">
        <f>1/(1+EXP(-BA804))</f>
        <v/>
      </c>
    </row>
    <row r="805" ht="15" customHeight="1" s="35">
      <c r="A805" s="48">
        <f>'4_Seq_Features'!A803</f>
        <v/>
      </c>
      <c r="B805" s="55">
        <f>'4_Seq_Features'!F803</f>
        <v/>
      </c>
      <c r="C805" s="48">
        <f>'4_Seq_Features'!E803</f>
        <v/>
      </c>
      <c r="D805" s="52">
        <f>$U$12*((B805)-$U$5)/$U$6+$U$13</f>
        <v/>
      </c>
      <c r="E805" s="51">
        <f>1/(1+EXP(-D805))</f>
        <v/>
      </c>
      <c r="F805" s="52">
        <f>$V$12*((B805)-$U$5)/$U$6+$V$13</f>
        <v/>
      </c>
      <c r="G805" s="51">
        <f>1/(1+EXP(-F805))</f>
        <v/>
      </c>
      <c r="H805" s="52">
        <f>$W$12*((B805)-$U$5)/$U$6+$W$13</f>
        <v/>
      </c>
      <c r="I805" s="51">
        <f>1/(1+EXP(-H805))</f>
        <v/>
      </c>
      <c r="J805" s="52">
        <f>$X$12*((B805)-$U$5)/$U$6+$X$13</f>
        <v/>
      </c>
      <c r="K805" s="51">
        <f>1/(1+EXP(-J805))</f>
        <v/>
      </c>
      <c r="L805" s="52">
        <f>$Y$12*((B805)-$U$5)/$U$6+$Y$13</f>
        <v/>
      </c>
      <c r="M805" s="51">
        <f>1/(1+EXP(-L805))</f>
        <v/>
      </c>
      <c r="N805" s="52">
        <f>$Z$12*((B805)-$U$5)/$U$6+$Z$13</f>
        <v/>
      </c>
      <c r="O805" s="51">
        <f>1/(1+EXP(-N805))</f>
        <v/>
      </c>
      <c r="P805" s="52">
        <f>$AA$12*((B805)-$U$5)/$U$6+$AA$13</f>
        <v/>
      </c>
      <c r="Q805" s="51">
        <f>1/(1+EXP(-P805))</f>
        <v/>
      </c>
      <c r="R805" s="52">
        <f>$AB$12*((B805)-$U$5)/$U$6+$AB$13</f>
        <v/>
      </c>
      <c r="S805" s="51">
        <f>1/(1+EXP(-R805))</f>
        <v/>
      </c>
      <c r="AI805" s="48">
        <f>'4_Seq_Features'!A803</f>
        <v/>
      </c>
      <c r="AJ805" s="55">
        <f>'4_Seq_Features'!G803</f>
        <v/>
      </c>
      <c r="AK805" s="55">
        <f>'4_Seq_Features'!H803</f>
        <v/>
      </c>
      <c r="AL805" s="48">
        <f>'4_Seq_Features'!E803</f>
        <v/>
      </c>
      <c r="AM805" s="52">
        <f>$BD$14*((AJ805)-$BD$5)/$BD$6+$BD$15*((AK805)-$BD$7)/$BD$8+$BD$16</f>
        <v/>
      </c>
      <c r="AN805" s="51">
        <f>1/(1+EXP(-AM805))</f>
        <v/>
      </c>
      <c r="AO805" s="52">
        <f>$BE$14*((AJ805)-$BD$5)/$BD$6+$BE$15*((AK805)-$BD$7)/$BD$8+$BE$16</f>
        <v/>
      </c>
      <c r="AP805" s="51">
        <f>1/(1+EXP(-AO805))</f>
        <v/>
      </c>
      <c r="AQ805" s="52">
        <f>$BF$14*((AJ805)-$BD$5)/$BD$6+$BF$15*((AK805)-$BD$7)/$BD$8+$BF$16</f>
        <v/>
      </c>
      <c r="AR805" s="51">
        <f>1/(1+EXP(-AQ805))</f>
        <v/>
      </c>
      <c r="AS805" s="52">
        <f>$BG$14*((AJ805)-$BD$5)/$BD$6+$BG$15*((AK805)-$BD$7)/$BD$8+$BG$16</f>
        <v/>
      </c>
      <c r="AT805" s="51">
        <f>1/(1+EXP(-AS805))</f>
        <v/>
      </c>
      <c r="AU805" s="52">
        <f>$BH$14*((AJ805)-$BD$5)/$BD$6+$BH$15*((AK805)-$BD$7)/$BD$8+$BH$16</f>
        <v/>
      </c>
      <c r="AV805" s="51">
        <f>1/(1+EXP(-AU805))</f>
        <v/>
      </c>
      <c r="AW805" s="52">
        <f>$BI$14*((AJ805)-$BD$5)/$BD$6+$BI$15*((AK805)-$BD$7)/$BD$8+$BI$16</f>
        <v/>
      </c>
      <c r="AX805" s="51">
        <f>1/(1+EXP(-AW805))</f>
        <v/>
      </c>
      <c r="AY805" s="52">
        <f>$BJ$14*((AJ805)-$BD$5)/$BD$6+$BJ$15*((AK805)-$BD$7)/$BD$8+$BJ$16</f>
        <v/>
      </c>
      <c r="AZ805" s="51">
        <f>1/(1+EXP(-AY805))</f>
        <v/>
      </c>
      <c r="BA805" s="52">
        <f>$BK$14*((AJ805)-$BD$5)/$BD$6+$BK$15*((AK805)-$BD$7)/$BD$8+$BK$16</f>
        <v/>
      </c>
      <c r="BB805" s="51">
        <f>1/(1+EXP(-BA805))</f>
        <v/>
      </c>
    </row>
    <row r="806" ht="15" customHeight="1" s="35">
      <c r="A806" s="48">
        <f>'4_Seq_Features'!A804</f>
        <v/>
      </c>
      <c r="B806" s="55">
        <f>'4_Seq_Features'!F804</f>
        <v/>
      </c>
      <c r="C806" s="48">
        <f>'4_Seq_Features'!E804</f>
        <v/>
      </c>
      <c r="D806" s="52">
        <f>$U$12*((B806)-$U$5)/$U$6+$U$13</f>
        <v/>
      </c>
      <c r="E806" s="51">
        <f>1/(1+EXP(-D806))</f>
        <v/>
      </c>
      <c r="F806" s="52">
        <f>$V$12*((B806)-$U$5)/$U$6+$V$13</f>
        <v/>
      </c>
      <c r="G806" s="51">
        <f>1/(1+EXP(-F806))</f>
        <v/>
      </c>
      <c r="H806" s="52">
        <f>$W$12*((B806)-$U$5)/$U$6+$W$13</f>
        <v/>
      </c>
      <c r="I806" s="51">
        <f>1/(1+EXP(-H806))</f>
        <v/>
      </c>
      <c r="J806" s="52">
        <f>$X$12*((B806)-$U$5)/$U$6+$X$13</f>
        <v/>
      </c>
      <c r="K806" s="51">
        <f>1/(1+EXP(-J806))</f>
        <v/>
      </c>
      <c r="L806" s="52">
        <f>$Y$12*((B806)-$U$5)/$U$6+$Y$13</f>
        <v/>
      </c>
      <c r="M806" s="51">
        <f>1/(1+EXP(-L806))</f>
        <v/>
      </c>
      <c r="N806" s="52">
        <f>$Z$12*((B806)-$U$5)/$U$6+$Z$13</f>
        <v/>
      </c>
      <c r="O806" s="51">
        <f>1/(1+EXP(-N806))</f>
        <v/>
      </c>
      <c r="P806" s="52">
        <f>$AA$12*((B806)-$U$5)/$U$6+$AA$13</f>
        <v/>
      </c>
      <c r="Q806" s="51">
        <f>1/(1+EXP(-P806))</f>
        <v/>
      </c>
      <c r="R806" s="52">
        <f>$AB$12*((B806)-$U$5)/$U$6+$AB$13</f>
        <v/>
      </c>
      <c r="S806" s="51">
        <f>1/(1+EXP(-R806))</f>
        <v/>
      </c>
      <c r="AI806" s="48">
        <f>'4_Seq_Features'!A804</f>
        <v/>
      </c>
      <c r="AJ806" s="55">
        <f>'4_Seq_Features'!G804</f>
        <v/>
      </c>
      <c r="AK806" s="55">
        <f>'4_Seq_Features'!H804</f>
        <v/>
      </c>
      <c r="AL806" s="48">
        <f>'4_Seq_Features'!E804</f>
        <v/>
      </c>
      <c r="AM806" s="52">
        <f>$BD$14*((AJ806)-$BD$5)/$BD$6+$BD$15*((AK806)-$BD$7)/$BD$8+$BD$16</f>
        <v/>
      </c>
      <c r="AN806" s="51">
        <f>1/(1+EXP(-AM806))</f>
        <v/>
      </c>
      <c r="AO806" s="52">
        <f>$BE$14*((AJ806)-$BD$5)/$BD$6+$BE$15*((AK806)-$BD$7)/$BD$8+$BE$16</f>
        <v/>
      </c>
      <c r="AP806" s="51">
        <f>1/(1+EXP(-AO806))</f>
        <v/>
      </c>
      <c r="AQ806" s="52">
        <f>$BF$14*((AJ806)-$BD$5)/$BD$6+$BF$15*((AK806)-$BD$7)/$BD$8+$BF$16</f>
        <v/>
      </c>
      <c r="AR806" s="51">
        <f>1/(1+EXP(-AQ806))</f>
        <v/>
      </c>
      <c r="AS806" s="52">
        <f>$BG$14*((AJ806)-$BD$5)/$BD$6+$BG$15*((AK806)-$BD$7)/$BD$8+$BG$16</f>
        <v/>
      </c>
      <c r="AT806" s="51">
        <f>1/(1+EXP(-AS806))</f>
        <v/>
      </c>
      <c r="AU806" s="52">
        <f>$BH$14*((AJ806)-$BD$5)/$BD$6+$BH$15*((AK806)-$BD$7)/$BD$8+$BH$16</f>
        <v/>
      </c>
      <c r="AV806" s="51">
        <f>1/(1+EXP(-AU806))</f>
        <v/>
      </c>
      <c r="AW806" s="52">
        <f>$BI$14*((AJ806)-$BD$5)/$BD$6+$BI$15*((AK806)-$BD$7)/$BD$8+$BI$16</f>
        <v/>
      </c>
      <c r="AX806" s="51">
        <f>1/(1+EXP(-AW806))</f>
        <v/>
      </c>
      <c r="AY806" s="52">
        <f>$BJ$14*((AJ806)-$BD$5)/$BD$6+$BJ$15*((AK806)-$BD$7)/$BD$8+$BJ$16</f>
        <v/>
      </c>
      <c r="AZ806" s="51">
        <f>1/(1+EXP(-AY806))</f>
        <v/>
      </c>
      <c r="BA806" s="52">
        <f>$BK$14*((AJ806)-$BD$5)/$BD$6+$BK$15*((AK806)-$BD$7)/$BD$8+$BK$16</f>
        <v/>
      </c>
      <c r="BB806" s="51">
        <f>1/(1+EXP(-BA806))</f>
        <v/>
      </c>
    </row>
    <row r="807" ht="15" customHeight="1" s="35">
      <c r="A807" s="48">
        <f>'4_Seq_Features'!A805</f>
        <v/>
      </c>
      <c r="B807" s="55">
        <f>'4_Seq_Features'!F805</f>
        <v/>
      </c>
      <c r="C807" s="48">
        <f>'4_Seq_Features'!E805</f>
        <v/>
      </c>
      <c r="D807" s="52">
        <f>$U$12*((B807)-$U$5)/$U$6+$U$13</f>
        <v/>
      </c>
      <c r="E807" s="51">
        <f>1/(1+EXP(-D807))</f>
        <v/>
      </c>
      <c r="F807" s="52">
        <f>$V$12*((B807)-$U$5)/$U$6+$V$13</f>
        <v/>
      </c>
      <c r="G807" s="51">
        <f>1/(1+EXP(-F807))</f>
        <v/>
      </c>
      <c r="H807" s="52">
        <f>$W$12*((B807)-$U$5)/$U$6+$W$13</f>
        <v/>
      </c>
      <c r="I807" s="51">
        <f>1/(1+EXP(-H807))</f>
        <v/>
      </c>
      <c r="J807" s="52">
        <f>$X$12*((B807)-$U$5)/$U$6+$X$13</f>
        <v/>
      </c>
      <c r="K807" s="51">
        <f>1/(1+EXP(-J807))</f>
        <v/>
      </c>
      <c r="L807" s="52">
        <f>$Y$12*((B807)-$U$5)/$U$6+$Y$13</f>
        <v/>
      </c>
      <c r="M807" s="51">
        <f>1/(1+EXP(-L807))</f>
        <v/>
      </c>
      <c r="N807" s="52">
        <f>$Z$12*((B807)-$U$5)/$U$6+$Z$13</f>
        <v/>
      </c>
      <c r="O807" s="51">
        <f>1/(1+EXP(-N807))</f>
        <v/>
      </c>
      <c r="P807" s="52">
        <f>$AA$12*((B807)-$U$5)/$U$6+$AA$13</f>
        <v/>
      </c>
      <c r="Q807" s="51">
        <f>1/(1+EXP(-P807))</f>
        <v/>
      </c>
      <c r="R807" s="52">
        <f>$AB$12*((B807)-$U$5)/$U$6+$AB$13</f>
        <v/>
      </c>
      <c r="S807" s="51">
        <f>1/(1+EXP(-R807))</f>
        <v/>
      </c>
      <c r="AI807" s="48">
        <f>'4_Seq_Features'!A805</f>
        <v/>
      </c>
      <c r="AJ807" s="55">
        <f>'4_Seq_Features'!G805</f>
        <v/>
      </c>
      <c r="AK807" s="55">
        <f>'4_Seq_Features'!H805</f>
        <v/>
      </c>
      <c r="AL807" s="48">
        <f>'4_Seq_Features'!E805</f>
        <v/>
      </c>
      <c r="AM807" s="52">
        <f>$BD$14*((AJ807)-$BD$5)/$BD$6+$BD$15*((AK807)-$BD$7)/$BD$8+$BD$16</f>
        <v/>
      </c>
      <c r="AN807" s="51">
        <f>1/(1+EXP(-AM807))</f>
        <v/>
      </c>
      <c r="AO807" s="52">
        <f>$BE$14*((AJ807)-$BD$5)/$BD$6+$BE$15*((AK807)-$BD$7)/$BD$8+$BE$16</f>
        <v/>
      </c>
      <c r="AP807" s="51">
        <f>1/(1+EXP(-AO807))</f>
        <v/>
      </c>
      <c r="AQ807" s="52">
        <f>$BF$14*((AJ807)-$BD$5)/$BD$6+$BF$15*((AK807)-$BD$7)/$BD$8+$BF$16</f>
        <v/>
      </c>
      <c r="AR807" s="51">
        <f>1/(1+EXP(-AQ807))</f>
        <v/>
      </c>
      <c r="AS807" s="52">
        <f>$BG$14*((AJ807)-$BD$5)/$BD$6+$BG$15*((AK807)-$BD$7)/$BD$8+$BG$16</f>
        <v/>
      </c>
      <c r="AT807" s="51">
        <f>1/(1+EXP(-AS807))</f>
        <v/>
      </c>
      <c r="AU807" s="52">
        <f>$BH$14*((AJ807)-$BD$5)/$BD$6+$BH$15*((AK807)-$BD$7)/$BD$8+$BH$16</f>
        <v/>
      </c>
      <c r="AV807" s="51">
        <f>1/(1+EXP(-AU807))</f>
        <v/>
      </c>
      <c r="AW807" s="52">
        <f>$BI$14*((AJ807)-$BD$5)/$BD$6+$BI$15*((AK807)-$BD$7)/$BD$8+$BI$16</f>
        <v/>
      </c>
      <c r="AX807" s="51">
        <f>1/(1+EXP(-AW807))</f>
        <v/>
      </c>
      <c r="AY807" s="52">
        <f>$BJ$14*((AJ807)-$BD$5)/$BD$6+$BJ$15*((AK807)-$BD$7)/$BD$8+$BJ$16</f>
        <v/>
      </c>
      <c r="AZ807" s="51">
        <f>1/(1+EXP(-AY807))</f>
        <v/>
      </c>
      <c r="BA807" s="52">
        <f>$BK$14*((AJ807)-$BD$5)/$BD$6+$BK$15*((AK807)-$BD$7)/$BD$8+$BK$16</f>
        <v/>
      </c>
      <c r="BB807" s="51">
        <f>1/(1+EXP(-BA807))</f>
        <v/>
      </c>
    </row>
    <row r="808" ht="15" customHeight="1" s="35">
      <c r="A808" s="48">
        <f>'4_Seq_Features'!A806</f>
        <v/>
      </c>
      <c r="B808" s="55">
        <f>'4_Seq_Features'!F806</f>
        <v/>
      </c>
      <c r="C808" s="48">
        <f>'4_Seq_Features'!E806</f>
        <v/>
      </c>
      <c r="D808" s="52">
        <f>$U$12*((B808)-$U$5)/$U$6+$U$13</f>
        <v/>
      </c>
      <c r="E808" s="51">
        <f>1/(1+EXP(-D808))</f>
        <v/>
      </c>
      <c r="F808" s="52">
        <f>$V$12*((B808)-$U$5)/$U$6+$V$13</f>
        <v/>
      </c>
      <c r="G808" s="51">
        <f>1/(1+EXP(-F808))</f>
        <v/>
      </c>
      <c r="H808" s="52">
        <f>$W$12*((B808)-$U$5)/$U$6+$W$13</f>
        <v/>
      </c>
      <c r="I808" s="51">
        <f>1/(1+EXP(-H808))</f>
        <v/>
      </c>
      <c r="J808" s="52">
        <f>$X$12*((B808)-$U$5)/$U$6+$X$13</f>
        <v/>
      </c>
      <c r="K808" s="51">
        <f>1/(1+EXP(-J808))</f>
        <v/>
      </c>
      <c r="L808" s="52">
        <f>$Y$12*((B808)-$U$5)/$U$6+$Y$13</f>
        <v/>
      </c>
      <c r="M808" s="51">
        <f>1/(1+EXP(-L808))</f>
        <v/>
      </c>
      <c r="N808" s="52">
        <f>$Z$12*((B808)-$U$5)/$U$6+$Z$13</f>
        <v/>
      </c>
      <c r="O808" s="51">
        <f>1/(1+EXP(-N808))</f>
        <v/>
      </c>
      <c r="P808" s="52">
        <f>$AA$12*((B808)-$U$5)/$U$6+$AA$13</f>
        <v/>
      </c>
      <c r="Q808" s="51">
        <f>1/(1+EXP(-P808))</f>
        <v/>
      </c>
      <c r="R808" s="52">
        <f>$AB$12*((B808)-$U$5)/$U$6+$AB$13</f>
        <v/>
      </c>
      <c r="S808" s="51">
        <f>1/(1+EXP(-R808))</f>
        <v/>
      </c>
      <c r="AI808" s="48">
        <f>'4_Seq_Features'!A806</f>
        <v/>
      </c>
      <c r="AJ808" s="55">
        <f>'4_Seq_Features'!G806</f>
        <v/>
      </c>
      <c r="AK808" s="55">
        <f>'4_Seq_Features'!H806</f>
        <v/>
      </c>
      <c r="AL808" s="48">
        <f>'4_Seq_Features'!E806</f>
        <v/>
      </c>
      <c r="AM808" s="52">
        <f>$BD$14*((AJ808)-$BD$5)/$BD$6+$BD$15*((AK808)-$BD$7)/$BD$8+$BD$16</f>
        <v/>
      </c>
      <c r="AN808" s="51">
        <f>1/(1+EXP(-AM808))</f>
        <v/>
      </c>
      <c r="AO808" s="52">
        <f>$BE$14*((AJ808)-$BD$5)/$BD$6+$BE$15*((AK808)-$BD$7)/$BD$8+$BE$16</f>
        <v/>
      </c>
      <c r="AP808" s="51">
        <f>1/(1+EXP(-AO808))</f>
        <v/>
      </c>
      <c r="AQ808" s="52">
        <f>$BF$14*((AJ808)-$BD$5)/$BD$6+$BF$15*((AK808)-$BD$7)/$BD$8+$BF$16</f>
        <v/>
      </c>
      <c r="AR808" s="51">
        <f>1/(1+EXP(-AQ808))</f>
        <v/>
      </c>
      <c r="AS808" s="52">
        <f>$BG$14*((AJ808)-$BD$5)/$BD$6+$BG$15*((AK808)-$BD$7)/$BD$8+$BG$16</f>
        <v/>
      </c>
      <c r="AT808" s="51">
        <f>1/(1+EXP(-AS808))</f>
        <v/>
      </c>
      <c r="AU808" s="52">
        <f>$BH$14*((AJ808)-$BD$5)/$BD$6+$BH$15*((AK808)-$BD$7)/$BD$8+$BH$16</f>
        <v/>
      </c>
      <c r="AV808" s="51">
        <f>1/(1+EXP(-AU808))</f>
        <v/>
      </c>
      <c r="AW808" s="52">
        <f>$BI$14*((AJ808)-$BD$5)/$BD$6+$BI$15*((AK808)-$BD$7)/$BD$8+$BI$16</f>
        <v/>
      </c>
      <c r="AX808" s="51">
        <f>1/(1+EXP(-AW808))</f>
        <v/>
      </c>
      <c r="AY808" s="52">
        <f>$BJ$14*((AJ808)-$BD$5)/$BD$6+$BJ$15*((AK808)-$BD$7)/$BD$8+$BJ$16</f>
        <v/>
      </c>
      <c r="AZ808" s="51">
        <f>1/(1+EXP(-AY808))</f>
        <v/>
      </c>
      <c r="BA808" s="52">
        <f>$BK$14*((AJ808)-$BD$5)/$BD$6+$BK$15*((AK808)-$BD$7)/$BD$8+$BK$16</f>
        <v/>
      </c>
      <c r="BB808" s="51">
        <f>1/(1+EXP(-BA808))</f>
        <v/>
      </c>
    </row>
    <row r="809" ht="15" customHeight="1" s="35">
      <c r="A809" s="48">
        <f>'4_Seq_Features'!A807</f>
        <v/>
      </c>
      <c r="B809" s="55">
        <f>'4_Seq_Features'!F807</f>
        <v/>
      </c>
      <c r="C809" s="48">
        <f>'4_Seq_Features'!E807</f>
        <v/>
      </c>
      <c r="D809" s="52">
        <f>$U$12*((B809)-$U$5)/$U$6+$U$13</f>
        <v/>
      </c>
      <c r="E809" s="51">
        <f>1/(1+EXP(-D809))</f>
        <v/>
      </c>
      <c r="F809" s="52">
        <f>$V$12*((B809)-$U$5)/$U$6+$V$13</f>
        <v/>
      </c>
      <c r="G809" s="51">
        <f>1/(1+EXP(-F809))</f>
        <v/>
      </c>
      <c r="H809" s="52">
        <f>$W$12*((B809)-$U$5)/$U$6+$W$13</f>
        <v/>
      </c>
      <c r="I809" s="51">
        <f>1/(1+EXP(-H809))</f>
        <v/>
      </c>
      <c r="J809" s="52">
        <f>$X$12*((B809)-$U$5)/$U$6+$X$13</f>
        <v/>
      </c>
      <c r="K809" s="51">
        <f>1/(1+EXP(-J809))</f>
        <v/>
      </c>
      <c r="L809" s="52">
        <f>$Y$12*((B809)-$U$5)/$U$6+$Y$13</f>
        <v/>
      </c>
      <c r="M809" s="51">
        <f>1/(1+EXP(-L809))</f>
        <v/>
      </c>
      <c r="N809" s="52">
        <f>$Z$12*((B809)-$U$5)/$U$6+$Z$13</f>
        <v/>
      </c>
      <c r="O809" s="51">
        <f>1/(1+EXP(-N809))</f>
        <v/>
      </c>
      <c r="P809" s="52">
        <f>$AA$12*((B809)-$U$5)/$U$6+$AA$13</f>
        <v/>
      </c>
      <c r="Q809" s="51">
        <f>1/(1+EXP(-P809))</f>
        <v/>
      </c>
      <c r="R809" s="52">
        <f>$AB$12*((B809)-$U$5)/$U$6+$AB$13</f>
        <v/>
      </c>
      <c r="S809" s="51">
        <f>1/(1+EXP(-R809))</f>
        <v/>
      </c>
      <c r="AI809" s="48">
        <f>'4_Seq_Features'!A807</f>
        <v/>
      </c>
      <c r="AJ809" s="55">
        <f>'4_Seq_Features'!G807</f>
        <v/>
      </c>
      <c r="AK809" s="55">
        <f>'4_Seq_Features'!H807</f>
        <v/>
      </c>
      <c r="AL809" s="48">
        <f>'4_Seq_Features'!E807</f>
        <v/>
      </c>
      <c r="AM809" s="52">
        <f>$BD$14*((AJ809)-$BD$5)/$BD$6+$BD$15*((AK809)-$BD$7)/$BD$8+$BD$16</f>
        <v/>
      </c>
      <c r="AN809" s="51">
        <f>1/(1+EXP(-AM809))</f>
        <v/>
      </c>
      <c r="AO809" s="52">
        <f>$BE$14*((AJ809)-$BD$5)/$BD$6+$BE$15*((AK809)-$BD$7)/$BD$8+$BE$16</f>
        <v/>
      </c>
      <c r="AP809" s="51">
        <f>1/(1+EXP(-AO809))</f>
        <v/>
      </c>
      <c r="AQ809" s="52">
        <f>$BF$14*((AJ809)-$BD$5)/$BD$6+$BF$15*((AK809)-$BD$7)/$BD$8+$BF$16</f>
        <v/>
      </c>
      <c r="AR809" s="51">
        <f>1/(1+EXP(-AQ809))</f>
        <v/>
      </c>
      <c r="AS809" s="52">
        <f>$BG$14*((AJ809)-$BD$5)/$BD$6+$BG$15*((AK809)-$BD$7)/$BD$8+$BG$16</f>
        <v/>
      </c>
      <c r="AT809" s="51">
        <f>1/(1+EXP(-AS809))</f>
        <v/>
      </c>
      <c r="AU809" s="52">
        <f>$BH$14*((AJ809)-$BD$5)/$BD$6+$BH$15*((AK809)-$BD$7)/$BD$8+$BH$16</f>
        <v/>
      </c>
      <c r="AV809" s="51">
        <f>1/(1+EXP(-AU809))</f>
        <v/>
      </c>
      <c r="AW809" s="52">
        <f>$BI$14*((AJ809)-$BD$5)/$BD$6+$BI$15*((AK809)-$BD$7)/$BD$8+$BI$16</f>
        <v/>
      </c>
      <c r="AX809" s="51">
        <f>1/(1+EXP(-AW809))</f>
        <v/>
      </c>
      <c r="AY809" s="52">
        <f>$BJ$14*((AJ809)-$BD$5)/$BD$6+$BJ$15*((AK809)-$BD$7)/$BD$8+$BJ$16</f>
        <v/>
      </c>
      <c r="AZ809" s="51">
        <f>1/(1+EXP(-AY809))</f>
        <v/>
      </c>
      <c r="BA809" s="52">
        <f>$BK$14*((AJ809)-$BD$5)/$BD$6+$BK$15*((AK809)-$BD$7)/$BD$8+$BK$16</f>
        <v/>
      </c>
      <c r="BB809" s="51">
        <f>1/(1+EXP(-BA809))</f>
        <v/>
      </c>
    </row>
    <row r="810" ht="15" customHeight="1" s="35">
      <c r="A810" s="48">
        <f>'4_Seq_Features'!A808</f>
        <v/>
      </c>
      <c r="B810" s="55">
        <f>'4_Seq_Features'!F808</f>
        <v/>
      </c>
      <c r="C810" s="48">
        <f>'4_Seq_Features'!E808</f>
        <v/>
      </c>
      <c r="D810" s="52">
        <f>$U$12*((B810)-$U$5)/$U$6+$U$13</f>
        <v/>
      </c>
      <c r="E810" s="51">
        <f>1/(1+EXP(-D810))</f>
        <v/>
      </c>
      <c r="F810" s="52">
        <f>$V$12*((B810)-$U$5)/$U$6+$V$13</f>
        <v/>
      </c>
      <c r="G810" s="51">
        <f>1/(1+EXP(-F810))</f>
        <v/>
      </c>
      <c r="H810" s="52">
        <f>$W$12*((B810)-$U$5)/$U$6+$W$13</f>
        <v/>
      </c>
      <c r="I810" s="51">
        <f>1/(1+EXP(-H810))</f>
        <v/>
      </c>
      <c r="J810" s="52">
        <f>$X$12*((B810)-$U$5)/$U$6+$X$13</f>
        <v/>
      </c>
      <c r="K810" s="51">
        <f>1/(1+EXP(-J810))</f>
        <v/>
      </c>
      <c r="L810" s="52">
        <f>$Y$12*((B810)-$U$5)/$U$6+$Y$13</f>
        <v/>
      </c>
      <c r="M810" s="51">
        <f>1/(1+EXP(-L810))</f>
        <v/>
      </c>
      <c r="N810" s="52">
        <f>$Z$12*((B810)-$U$5)/$U$6+$Z$13</f>
        <v/>
      </c>
      <c r="O810" s="51">
        <f>1/(1+EXP(-N810))</f>
        <v/>
      </c>
      <c r="P810" s="52">
        <f>$AA$12*((B810)-$U$5)/$U$6+$AA$13</f>
        <v/>
      </c>
      <c r="Q810" s="51">
        <f>1/(1+EXP(-P810))</f>
        <v/>
      </c>
      <c r="R810" s="52">
        <f>$AB$12*((B810)-$U$5)/$U$6+$AB$13</f>
        <v/>
      </c>
      <c r="S810" s="51">
        <f>1/(1+EXP(-R810))</f>
        <v/>
      </c>
      <c r="AI810" s="48">
        <f>'4_Seq_Features'!A808</f>
        <v/>
      </c>
      <c r="AJ810" s="55">
        <f>'4_Seq_Features'!G808</f>
        <v/>
      </c>
      <c r="AK810" s="55">
        <f>'4_Seq_Features'!H808</f>
        <v/>
      </c>
      <c r="AL810" s="48">
        <f>'4_Seq_Features'!E808</f>
        <v/>
      </c>
      <c r="AM810" s="52">
        <f>$BD$14*((AJ810)-$BD$5)/$BD$6+$BD$15*((AK810)-$BD$7)/$BD$8+$BD$16</f>
        <v/>
      </c>
      <c r="AN810" s="51">
        <f>1/(1+EXP(-AM810))</f>
        <v/>
      </c>
      <c r="AO810" s="52">
        <f>$BE$14*((AJ810)-$BD$5)/$BD$6+$BE$15*((AK810)-$BD$7)/$BD$8+$BE$16</f>
        <v/>
      </c>
      <c r="AP810" s="51">
        <f>1/(1+EXP(-AO810))</f>
        <v/>
      </c>
      <c r="AQ810" s="52">
        <f>$BF$14*((AJ810)-$BD$5)/$BD$6+$BF$15*((AK810)-$BD$7)/$BD$8+$BF$16</f>
        <v/>
      </c>
      <c r="AR810" s="51">
        <f>1/(1+EXP(-AQ810))</f>
        <v/>
      </c>
      <c r="AS810" s="52">
        <f>$BG$14*((AJ810)-$BD$5)/$BD$6+$BG$15*((AK810)-$BD$7)/$BD$8+$BG$16</f>
        <v/>
      </c>
      <c r="AT810" s="51">
        <f>1/(1+EXP(-AS810))</f>
        <v/>
      </c>
      <c r="AU810" s="52">
        <f>$BH$14*((AJ810)-$BD$5)/$BD$6+$BH$15*((AK810)-$BD$7)/$BD$8+$BH$16</f>
        <v/>
      </c>
      <c r="AV810" s="51">
        <f>1/(1+EXP(-AU810))</f>
        <v/>
      </c>
      <c r="AW810" s="52">
        <f>$BI$14*((AJ810)-$BD$5)/$BD$6+$BI$15*((AK810)-$BD$7)/$BD$8+$BI$16</f>
        <v/>
      </c>
      <c r="AX810" s="51">
        <f>1/(1+EXP(-AW810))</f>
        <v/>
      </c>
      <c r="AY810" s="52">
        <f>$BJ$14*((AJ810)-$BD$5)/$BD$6+$BJ$15*((AK810)-$BD$7)/$BD$8+$BJ$16</f>
        <v/>
      </c>
      <c r="AZ810" s="51">
        <f>1/(1+EXP(-AY810))</f>
        <v/>
      </c>
      <c r="BA810" s="52">
        <f>$BK$14*((AJ810)-$BD$5)/$BD$6+$BK$15*((AK810)-$BD$7)/$BD$8+$BK$16</f>
        <v/>
      </c>
      <c r="BB810" s="51">
        <f>1/(1+EXP(-BA810))</f>
        <v/>
      </c>
    </row>
    <row r="811" ht="15" customHeight="1" s="35">
      <c r="A811" s="48">
        <f>'4_Seq_Features'!A809</f>
        <v/>
      </c>
      <c r="B811" s="55">
        <f>'4_Seq_Features'!F809</f>
        <v/>
      </c>
      <c r="C811" s="48">
        <f>'4_Seq_Features'!E809</f>
        <v/>
      </c>
      <c r="D811" s="52">
        <f>$U$12*((B811)-$U$5)/$U$6+$U$13</f>
        <v/>
      </c>
      <c r="E811" s="51">
        <f>1/(1+EXP(-D811))</f>
        <v/>
      </c>
      <c r="F811" s="52">
        <f>$V$12*((B811)-$U$5)/$U$6+$V$13</f>
        <v/>
      </c>
      <c r="G811" s="51">
        <f>1/(1+EXP(-F811))</f>
        <v/>
      </c>
      <c r="H811" s="52">
        <f>$W$12*((B811)-$U$5)/$U$6+$W$13</f>
        <v/>
      </c>
      <c r="I811" s="51">
        <f>1/(1+EXP(-H811))</f>
        <v/>
      </c>
      <c r="J811" s="52">
        <f>$X$12*((B811)-$U$5)/$U$6+$X$13</f>
        <v/>
      </c>
      <c r="K811" s="51">
        <f>1/(1+EXP(-J811))</f>
        <v/>
      </c>
      <c r="L811" s="52">
        <f>$Y$12*((B811)-$U$5)/$U$6+$Y$13</f>
        <v/>
      </c>
      <c r="M811" s="51">
        <f>1/(1+EXP(-L811))</f>
        <v/>
      </c>
      <c r="N811" s="52">
        <f>$Z$12*((B811)-$U$5)/$U$6+$Z$13</f>
        <v/>
      </c>
      <c r="O811" s="51">
        <f>1/(1+EXP(-N811))</f>
        <v/>
      </c>
      <c r="P811" s="52">
        <f>$AA$12*((B811)-$U$5)/$U$6+$AA$13</f>
        <v/>
      </c>
      <c r="Q811" s="51">
        <f>1/(1+EXP(-P811))</f>
        <v/>
      </c>
      <c r="R811" s="52">
        <f>$AB$12*((B811)-$U$5)/$U$6+$AB$13</f>
        <v/>
      </c>
      <c r="S811" s="51">
        <f>1/(1+EXP(-R811))</f>
        <v/>
      </c>
      <c r="AI811" s="48">
        <f>'4_Seq_Features'!A809</f>
        <v/>
      </c>
      <c r="AJ811" s="55">
        <f>'4_Seq_Features'!G809</f>
        <v/>
      </c>
      <c r="AK811" s="55">
        <f>'4_Seq_Features'!H809</f>
        <v/>
      </c>
      <c r="AL811" s="48">
        <f>'4_Seq_Features'!E809</f>
        <v/>
      </c>
      <c r="AM811" s="52">
        <f>$BD$14*((AJ811)-$BD$5)/$BD$6+$BD$15*((AK811)-$BD$7)/$BD$8+$BD$16</f>
        <v/>
      </c>
      <c r="AN811" s="51">
        <f>1/(1+EXP(-AM811))</f>
        <v/>
      </c>
      <c r="AO811" s="52">
        <f>$BE$14*((AJ811)-$BD$5)/$BD$6+$BE$15*((AK811)-$BD$7)/$BD$8+$BE$16</f>
        <v/>
      </c>
      <c r="AP811" s="51">
        <f>1/(1+EXP(-AO811))</f>
        <v/>
      </c>
      <c r="AQ811" s="52">
        <f>$BF$14*((AJ811)-$BD$5)/$BD$6+$BF$15*((AK811)-$BD$7)/$BD$8+$BF$16</f>
        <v/>
      </c>
      <c r="AR811" s="51">
        <f>1/(1+EXP(-AQ811))</f>
        <v/>
      </c>
      <c r="AS811" s="52">
        <f>$BG$14*((AJ811)-$BD$5)/$BD$6+$BG$15*((AK811)-$BD$7)/$BD$8+$BG$16</f>
        <v/>
      </c>
      <c r="AT811" s="51">
        <f>1/(1+EXP(-AS811))</f>
        <v/>
      </c>
      <c r="AU811" s="52">
        <f>$BH$14*((AJ811)-$BD$5)/$BD$6+$BH$15*((AK811)-$BD$7)/$BD$8+$BH$16</f>
        <v/>
      </c>
      <c r="AV811" s="51">
        <f>1/(1+EXP(-AU811))</f>
        <v/>
      </c>
      <c r="AW811" s="52">
        <f>$BI$14*((AJ811)-$BD$5)/$BD$6+$BI$15*((AK811)-$BD$7)/$BD$8+$BI$16</f>
        <v/>
      </c>
      <c r="AX811" s="51">
        <f>1/(1+EXP(-AW811))</f>
        <v/>
      </c>
      <c r="AY811" s="52">
        <f>$BJ$14*((AJ811)-$BD$5)/$BD$6+$BJ$15*((AK811)-$BD$7)/$BD$8+$BJ$16</f>
        <v/>
      </c>
      <c r="AZ811" s="51">
        <f>1/(1+EXP(-AY811))</f>
        <v/>
      </c>
      <c r="BA811" s="52">
        <f>$BK$14*((AJ811)-$BD$5)/$BD$6+$BK$15*((AK811)-$BD$7)/$BD$8+$BK$16</f>
        <v/>
      </c>
      <c r="BB811" s="51">
        <f>1/(1+EXP(-BA811))</f>
        <v/>
      </c>
    </row>
    <row r="812" ht="15" customHeight="1" s="35">
      <c r="A812" s="48">
        <f>'4_Seq_Features'!A810</f>
        <v/>
      </c>
      <c r="B812" s="55">
        <f>'4_Seq_Features'!F810</f>
        <v/>
      </c>
      <c r="C812" s="48">
        <f>'4_Seq_Features'!E810</f>
        <v/>
      </c>
      <c r="D812" s="52">
        <f>$U$12*((B812)-$U$5)/$U$6+$U$13</f>
        <v/>
      </c>
      <c r="E812" s="51">
        <f>1/(1+EXP(-D812))</f>
        <v/>
      </c>
      <c r="F812" s="52">
        <f>$V$12*((B812)-$U$5)/$U$6+$V$13</f>
        <v/>
      </c>
      <c r="G812" s="51">
        <f>1/(1+EXP(-F812))</f>
        <v/>
      </c>
      <c r="H812" s="52">
        <f>$W$12*((B812)-$U$5)/$U$6+$W$13</f>
        <v/>
      </c>
      <c r="I812" s="51">
        <f>1/(1+EXP(-H812))</f>
        <v/>
      </c>
      <c r="J812" s="52">
        <f>$X$12*((B812)-$U$5)/$U$6+$X$13</f>
        <v/>
      </c>
      <c r="K812" s="51">
        <f>1/(1+EXP(-J812))</f>
        <v/>
      </c>
      <c r="L812" s="52">
        <f>$Y$12*((B812)-$U$5)/$U$6+$Y$13</f>
        <v/>
      </c>
      <c r="M812" s="51">
        <f>1/(1+EXP(-L812))</f>
        <v/>
      </c>
      <c r="N812" s="52">
        <f>$Z$12*((B812)-$U$5)/$U$6+$Z$13</f>
        <v/>
      </c>
      <c r="O812" s="51">
        <f>1/(1+EXP(-N812))</f>
        <v/>
      </c>
      <c r="P812" s="52">
        <f>$AA$12*((B812)-$U$5)/$U$6+$AA$13</f>
        <v/>
      </c>
      <c r="Q812" s="51">
        <f>1/(1+EXP(-P812))</f>
        <v/>
      </c>
      <c r="R812" s="52">
        <f>$AB$12*((B812)-$U$5)/$U$6+$AB$13</f>
        <v/>
      </c>
      <c r="S812" s="51">
        <f>1/(1+EXP(-R812))</f>
        <v/>
      </c>
      <c r="AI812" s="48">
        <f>'4_Seq_Features'!A810</f>
        <v/>
      </c>
      <c r="AJ812" s="55">
        <f>'4_Seq_Features'!G810</f>
        <v/>
      </c>
      <c r="AK812" s="55">
        <f>'4_Seq_Features'!H810</f>
        <v/>
      </c>
      <c r="AL812" s="48">
        <f>'4_Seq_Features'!E810</f>
        <v/>
      </c>
      <c r="AM812" s="52">
        <f>$BD$14*((AJ812)-$BD$5)/$BD$6+$BD$15*((AK812)-$BD$7)/$BD$8+$BD$16</f>
        <v/>
      </c>
      <c r="AN812" s="51">
        <f>1/(1+EXP(-AM812))</f>
        <v/>
      </c>
      <c r="AO812" s="52">
        <f>$BE$14*((AJ812)-$BD$5)/$BD$6+$BE$15*((AK812)-$BD$7)/$BD$8+$BE$16</f>
        <v/>
      </c>
      <c r="AP812" s="51">
        <f>1/(1+EXP(-AO812))</f>
        <v/>
      </c>
      <c r="AQ812" s="52">
        <f>$BF$14*((AJ812)-$BD$5)/$BD$6+$BF$15*((AK812)-$BD$7)/$BD$8+$BF$16</f>
        <v/>
      </c>
      <c r="AR812" s="51">
        <f>1/(1+EXP(-AQ812))</f>
        <v/>
      </c>
      <c r="AS812" s="52">
        <f>$BG$14*((AJ812)-$BD$5)/$BD$6+$BG$15*((AK812)-$BD$7)/$BD$8+$BG$16</f>
        <v/>
      </c>
      <c r="AT812" s="51">
        <f>1/(1+EXP(-AS812))</f>
        <v/>
      </c>
      <c r="AU812" s="52">
        <f>$BH$14*((AJ812)-$BD$5)/$BD$6+$BH$15*((AK812)-$BD$7)/$BD$8+$BH$16</f>
        <v/>
      </c>
      <c r="AV812" s="51">
        <f>1/(1+EXP(-AU812))</f>
        <v/>
      </c>
      <c r="AW812" s="52">
        <f>$BI$14*((AJ812)-$BD$5)/$BD$6+$BI$15*((AK812)-$BD$7)/$BD$8+$BI$16</f>
        <v/>
      </c>
      <c r="AX812" s="51">
        <f>1/(1+EXP(-AW812))</f>
        <v/>
      </c>
      <c r="AY812" s="52">
        <f>$BJ$14*((AJ812)-$BD$5)/$BD$6+$BJ$15*((AK812)-$BD$7)/$BD$8+$BJ$16</f>
        <v/>
      </c>
      <c r="AZ812" s="51">
        <f>1/(1+EXP(-AY812))</f>
        <v/>
      </c>
      <c r="BA812" s="52">
        <f>$BK$14*((AJ812)-$BD$5)/$BD$6+$BK$15*((AK812)-$BD$7)/$BD$8+$BK$16</f>
        <v/>
      </c>
      <c r="BB812" s="51">
        <f>1/(1+EXP(-BA812))</f>
        <v/>
      </c>
    </row>
    <row r="813" ht="15" customHeight="1" s="35">
      <c r="A813" s="48">
        <f>'4_Seq_Features'!A811</f>
        <v/>
      </c>
      <c r="B813" s="55">
        <f>'4_Seq_Features'!F811</f>
        <v/>
      </c>
      <c r="C813" s="48">
        <f>'4_Seq_Features'!E811</f>
        <v/>
      </c>
      <c r="D813" s="52">
        <f>$U$12*((B813)-$U$5)/$U$6+$U$13</f>
        <v/>
      </c>
      <c r="E813" s="51">
        <f>1/(1+EXP(-D813))</f>
        <v/>
      </c>
      <c r="F813" s="52">
        <f>$V$12*((B813)-$U$5)/$U$6+$V$13</f>
        <v/>
      </c>
      <c r="G813" s="51">
        <f>1/(1+EXP(-F813))</f>
        <v/>
      </c>
      <c r="H813" s="52">
        <f>$W$12*((B813)-$U$5)/$U$6+$W$13</f>
        <v/>
      </c>
      <c r="I813" s="51">
        <f>1/(1+EXP(-H813))</f>
        <v/>
      </c>
      <c r="J813" s="52">
        <f>$X$12*((B813)-$U$5)/$U$6+$X$13</f>
        <v/>
      </c>
      <c r="K813" s="51">
        <f>1/(1+EXP(-J813))</f>
        <v/>
      </c>
      <c r="L813" s="52">
        <f>$Y$12*((B813)-$U$5)/$U$6+$Y$13</f>
        <v/>
      </c>
      <c r="M813" s="51">
        <f>1/(1+EXP(-L813))</f>
        <v/>
      </c>
      <c r="N813" s="52">
        <f>$Z$12*((B813)-$U$5)/$U$6+$Z$13</f>
        <v/>
      </c>
      <c r="O813" s="51">
        <f>1/(1+EXP(-N813))</f>
        <v/>
      </c>
      <c r="P813" s="52">
        <f>$AA$12*((B813)-$U$5)/$U$6+$AA$13</f>
        <v/>
      </c>
      <c r="Q813" s="51">
        <f>1/(1+EXP(-P813))</f>
        <v/>
      </c>
      <c r="R813" s="52">
        <f>$AB$12*((B813)-$U$5)/$U$6+$AB$13</f>
        <v/>
      </c>
      <c r="S813" s="51">
        <f>1/(1+EXP(-R813))</f>
        <v/>
      </c>
      <c r="AI813" s="48">
        <f>'4_Seq_Features'!A811</f>
        <v/>
      </c>
      <c r="AJ813" s="55">
        <f>'4_Seq_Features'!G811</f>
        <v/>
      </c>
      <c r="AK813" s="55">
        <f>'4_Seq_Features'!H811</f>
        <v/>
      </c>
      <c r="AL813" s="48">
        <f>'4_Seq_Features'!E811</f>
        <v/>
      </c>
      <c r="AM813" s="52">
        <f>$BD$14*((AJ813)-$BD$5)/$BD$6+$BD$15*((AK813)-$BD$7)/$BD$8+$BD$16</f>
        <v/>
      </c>
      <c r="AN813" s="51">
        <f>1/(1+EXP(-AM813))</f>
        <v/>
      </c>
      <c r="AO813" s="52">
        <f>$BE$14*((AJ813)-$BD$5)/$BD$6+$BE$15*((AK813)-$BD$7)/$BD$8+$BE$16</f>
        <v/>
      </c>
      <c r="AP813" s="51">
        <f>1/(1+EXP(-AO813))</f>
        <v/>
      </c>
      <c r="AQ813" s="52">
        <f>$BF$14*((AJ813)-$BD$5)/$BD$6+$BF$15*((AK813)-$BD$7)/$BD$8+$BF$16</f>
        <v/>
      </c>
      <c r="AR813" s="51">
        <f>1/(1+EXP(-AQ813))</f>
        <v/>
      </c>
      <c r="AS813" s="52">
        <f>$BG$14*((AJ813)-$BD$5)/$BD$6+$BG$15*((AK813)-$BD$7)/$BD$8+$BG$16</f>
        <v/>
      </c>
      <c r="AT813" s="51">
        <f>1/(1+EXP(-AS813))</f>
        <v/>
      </c>
      <c r="AU813" s="52">
        <f>$BH$14*((AJ813)-$BD$5)/$BD$6+$BH$15*((AK813)-$BD$7)/$BD$8+$BH$16</f>
        <v/>
      </c>
      <c r="AV813" s="51">
        <f>1/(1+EXP(-AU813))</f>
        <v/>
      </c>
      <c r="AW813" s="52">
        <f>$BI$14*((AJ813)-$BD$5)/$BD$6+$BI$15*((AK813)-$BD$7)/$BD$8+$BI$16</f>
        <v/>
      </c>
      <c r="AX813" s="51">
        <f>1/(1+EXP(-AW813))</f>
        <v/>
      </c>
      <c r="AY813" s="52">
        <f>$BJ$14*((AJ813)-$BD$5)/$BD$6+$BJ$15*((AK813)-$BD$7)/$BD$8+$BJ$16</f>
        <v/>
      </c>
      <c r="AZ813" s="51">
        <f>1/(1+EXP(-AY813))</f>
        <v/>
      </c>
      <c r="BA813" s="52">
        <f>$BK$14*((AJ813)-$BD$5)/$BD$6+$BK$15*((AK813)-$BD$7)/$BD$8+$BK$16</f>
        <v/>
      </c>
      <c r="BB813" s="51">
        <f>1/(1+EXP(-BA813))</f>
        <v/>
      </c>
    </row>
    <row r="814" ht="15" customHeight="1" s="35">
      <c r="A814" s="48">
        <f>'4_Seq_Features'!A812</f>
        <v/>
      </c>
      <c r="B814" s="55">
        <f>'4_Seq_Features'!F812</f>
        <v/>
      </c>
      <c r="C814" s="48">
        <f>'4_Seq_Features'!E812</f>
        <v/>
      </c>
      <c r="D814" s="52">
        <f>$U$12*((B814)-$U$5)/$U$6+$U$13</f>
        <v/>
      </c>
      <c r="E814" s="51">
        <f>1/(1+EXP(-D814))</f>
        <v/>
      </c>
      <c r="F814" s="52">
        <f>$V$12*((B814)-$U$5)/$U$6+$V$13</f>
        <v/>
      </c>
      <c r="G814" s="51">
        <f>1/(1+EXP(-F814))</f>
        <v/>
      </c>
      <c r="H814" s="52">
        <f>$W$12*((B814)-$U$5)/$U$6+$W$13</f>
        <v/>
      </c>
      <c r="I814" s="51">
        <f>1/(1+EXP(-H814))</f>
        <v/>
      </c>
      <c r="J814" s="52">
        <f>$X$12*((B814)-$U$5)/$U$6+$X$13</f>
        <v/>
      </c>
      <c r="K814" s="51">
        <f>1/(1+EXP(-J814))</f>
        <v/>
      </c>
      <c r="L814" s="52">
        <f>$Y$12*((B814)-$U$5)/$U$6+$Y$13</f>
        <v/>
      </c>
      <c r="M814" s="51">
        <f>1/(1+EXP(-L814))</f>
        <v/>
      </c>
      <c r="N814" s="52">
        <f>$Z$12*((B814)-$U$5)/$U$6+$Z$13</f>
        <v/>
      </c>
      <c r="O814" s="51">
        <f>1/(1+EXP(-N814))</f>
        <v/>
      </c>
      <c r="P814" s="52">
        <f>$AA$12*((B814)-$U$5)/$U$6+$AA$13</f>
        <v/>
      </c>
      <c r="Q814" s="51">
        <f>1/(1+EXP(-P814))</f>
        <v/>
      </c>
      <c r="R814" s="52">
        <f>$AB$12*((B814)-$U$5)/$U$6+$AB$13</f>
        <v/>
      </c>
      <c r="S814" s="51">
        <f>1/(1+EXP(-R814))</f>
        <v/>
      </c>
      <c r="AI814" s="48">
        <f>'4_Seq_Features'!A812</f>
        <v/>
      </c>
      <c r="AJ814" s="55">
        <f>'4_Seq_Features'!G812</f>
        <v/>
      </c>
      <c r="AK814" s="55">
        <f>'4_Seq_Features'!H812</f>
        <v/>
      </c>
      <c r="AL814" s="48">
        <f>'4_Seq_Features'!E812</f>
        <v/>
      </c>
      <c r="AM814" s="52">
        <f>$BD$14*((AJ814)-$BD$5)/$BD$6+$BD$15*((AK814)-$BD$7)/$BD$8+$BD$16</f>
        <v/>
      </c>
      <c r="AN814" s="51">
        <f>1/(1+EXP(-AM814))</f>
        <v/>
      </c>
      <c r="AO814" s="52">
        <f>$BE$14*((AJ814)-$BD$5)/$BD$6+$BE$15*((AK814)-$BD$7)/$BD$8+$BE$16</f>
        <v/>
      </c>
      <c r="AP814" s="51">
        <f>1/(1+EXP(-AO814))</f>
        <v/>
      </c>
      <c r="AQ814" s="52">
        <f>$BF$14*((AJ814)-$BD$5)/$BD$6+$BF$15*((AK814)-$BD$7)/$BD$8+$BF$16</f>
        <v/>
      </c>
      <c r="AR814" s="51">
        <f>1/(1+EXP(-AQ814))</f>
        <v/>
      </c>
      <c r="AS814" s="52">
        <f>$BG$14*((AJ814)-$BD$5)/$BD$6+$BG$15*((AK814)-$BD$7)/$BD$8+$BG$16</f>
        <v/>
      </c>
      <c r="AT814" s="51">
        <f>1/(1+EXP(-AS814))</f>
        <v/>
      </c>
      <c r="AU814" s="52">
        <f>$BH$14*((AJ814)-$BD$5)/$BD$6+$BH$15*((AK814)-$BD$7)/$BD$8+$BH$16</f>
        <v/>
      </c>
      <c r="AV814" s="51">
        <f>1/(1+EXP(-AU814))</f>
        <v/>
      </c>
      <c r="AW814" s="52">
        <f>$BI$14*((AJ814)-$BD$5)/$BD$6+$BI$15*((AK814)-$BD$7)/$BD$8+$BI$16</f>
        <v/>
      </c>
      <c r="AX814" s="51">
        <f>1/(1+EXP(-AW814))</f>
        <v/>
      </c>
      <c r="AY814" s="52">
        <f>$BJ$14*((AJ814)-$BD$5)/$BD$6+$BJ$15*((AK814)-$BD$7)/$BD$8+$BJ$16</f>
        <v/>
      </c>
      <c r="AZ814" s="51">
        <f>1/(1+EXP(-AY814))</f>
        <v/>
      </c>
      <c r="BA814" s="52">
        <f>$BK$14*((AJ814)-$BD$5)/$BD$6+$BK$15*((AK814)-$BD$7)/$BD$8+$BK$16</f>
        <v/>
      </c>
      <c r="BB814" s="51">
        <f>1/(1+EXP(-BA814))</f>
        <v/>
      </c>
    </row>
    <row r="815" ht="15" customHeight="1" s="35">
      <c r="A815" s="48">
        <f>'4_Seq_Features'!A813</f>
        <v/>
      </c>
      <c r="B815" s="55">
        <f>'4_Seq_Features'!F813</f>
        <v/>
      </c>
      <c r="C815" s="48">
        <f>'4_Seq_Features'!E813</f>
        <v/>
      </c>
      <c r="D815" s="52">
        <f>$U$12*((B815)-$U$5)/$U$6+$U$13</f>
        <v/>
      </c>
      <c r="E815" s="51">
        <f>1/(1+EXP(-D815))</f>
        <v/>
      </c>
      <c r="F815" s="52">
        <f>$V$12*((B815)-$U$5)/$U$6+$V$13</f>
        <v/>
      </c>
      <c r="G815" s="51">
        <f>1/(1+EXP(-F815))</f>
        <v/>
      </c>
      <c r="H815" s="52">
        <f>$W$12*((B815)-$U$5)/$U$6+$W$13</f>
        <v/>
      </c>
      <c r="I815" s="51">
        <f>1/(1+EXP(-H815))</f>
        <v/>
      </c>
      <c r="J815" s="52">
        <f>$X$12*((B815)-$U$5)/$U$6+$X$13</f>
        <v/>
      </c>
      <c r="K815" s="51">
        <f>1/(1+EXP(-J815))</f>
        <v/>
      </c>
      <c r="L815" s="52">
        <f>$Y$12*((B815)-$U$5)/$U$6+$Y$13</f>
        <v/>
      </c>
      <c r="M815" s="51">
        <f>1/(1+EXP(-L815))</f>
        <v/>
      </c>
      <c r="N815" s="52">
        <f>$Z$12*((B815)-$U$5)/$U$6+$Z$13</f>
        <v/>
      </c>
      <c r="O815" s="51">
        <f>1/(1+EXP(-N815))</f>
        <v/>
      </c>
      <c r="P815" s="52">
        <f>$AA$12*((B815)-$U$5)/$U$6+$AA$13</f>
        <v/>
      </c>
      <c r="Q815" s="51">
        <f>1/(1+EXP(-P815))</f>
        <v/>
      </c>
      <c r="R815" s="52">
        <f>$AB$12*((B815)-$U$5)/$U$6+$AB$13</f>
        <v/>
      </c>
      <c r="S815" s="51">
        <f>1/(1+EXP(-R815))</f>
        <v/>
      </c>
      <c r="AI815" s="48">
        <f>'4_Seq_Features'!A813</f>
        <v/>
      </c>
      <c r="AJ815" s="55">
        <f>'4_Seq_Features'!G813</f>
        <v/>
      </c>
      <c r="AK815" s="55">
        <f>'4_Seq_Features'!H813</f>
        <v/>
      </c>
      <c r="AL815" s="48">
        <f>'4_Seq_Features'!E813</f>
        <v/>
      </c>
      <c r="AM815" s="52">
        <f>$BD$14*((AJ815)-$BD$5)/$BD$6+$BD$15*((AK815)-$BD$7)/$BD$8+$BD$16</f>
        <v/>
      </c>
      <c r="AN815" s="51">
        <f>1/(1+EXP(-AM815))</f>
        <v/>
      </c>
      <c r="AO815" s="52">
        <f>$BE$14*((AJ815)-$BD$5)/$BD$6+$BE$15*((AK815)-$BD$7)/$BD$8+$BE$16</f>
        <v/>
      </c>
      <c r="AP815" s="51">
        <f>1/(1+EXP(-AO815))</f>
        <v/>
      </c>
      <c r="AQ815" s="52">
        <f>$BF$14*((AJ815)-$BD$5)/$BD$6+$BF$15*((AK815)-$BD$7)/$BD$8+$BF$16</f>
        <v/>
      </c>
      <c r="AR815" s="51">
        <f>1/(1+EXP(-AQ815))</f>
        <v/>
      </c>
      <c r="AS815" s="52">
        <f>$BG$14*((AJ815)-$BD$5)/$BD$6+$BG$15*((AK815)-$BD$7)/$BD$8+$BG$16</f>
        <v/>
      </c>
      <c r="AT815" s="51">
        <f>1/(1+EXP(-AS815))</f>
        <v/>
      </c>
      <c r="AU815" s="52">
        <f>$BH$14*((AJ815)-$BD$5)/$BD$6+$BH$15*((AK815)-$BD$7)/$BD$8+$BH$16</f>
        <v/>
      </c>
      <c r="AV815" s="51">
        <f>1/(1+EXP(-AU815))</f>
        <v/>
      </c>
      <c r="AW815" s="52">
        <f>$BI$14*((AJ815)-$BD$5)/$BD$6+$BI$15*((AK815)-$BD$7)/$BD$8+$BI$16</f>
        <v/>
      </c>
      <c r="AX815" s="51">
        <f>1/(1+EXP(-AW815))</f>
        <v/>
      </c>
      <c r="AY815" s="52">
        <f>$BJ$14*((AJ815)-$BD$5)/$BD$6+$BJ$15*((AK815)-$BD$7)/$BD$8+$BJ$16</f>
        <v/>
      </c>
      <c r="AZ815" s="51">
        <f>1/(1+EXP(-AY815))</f>
        <v/>
      </c>
      <c r="BA815" s="52">
        <f>$BK$14*((AJ815)-$BD$5)/$BD$6+$BK$15*((AK815)-$BD$7)/$BD$8+$BK$16</f>
        <v/>
      </c>
      <c r="BB815" s="51">
        <f>1/(1+EXP(-BA815))</f>
        <v/>
      </c>
    </row>
    <row r="816" ht="15" customHeight="1" s="35">
      <c r="A816" s="48">
        <f>'4_Seq_Features'!A814</f>
        <v/>
      </c>
      <c r="B816" s="55">
        <f>'4_Seq_Features'!F814</f>
        <v/>
      </c>
      <c r="C816" s="48">
        <f>'4_Seq_Features'!E814</f>
        <v/>
      </c>
      <c r="D816" s="52">
        <f>$U$12*((B816)-$U$5)/$U$6+$U$13</f>
        <v/>
      </c>
      <c r="E816" s="51">
        <f>1/(1+EXP(-D816))</f>
        <v/>
      </c>
      <c r="F816" s="52">
        <f>$V$12*((B816)-$U$5)/$U$6+$V$13</f>
        <v/>
      </c>
      <c r="G816" s="51">
        <f>1/(1+EXP(-F816))</f>
        <v/>
      </c>
      <c r="H816" s="52">
        <f>$W$12*((B816)-$U$5)/$U$6+$W$13</f>
        <v/>
      </c>
      <c r="I816" s="51">
        <f>1/(1+EXP(-H816))</f>
        <v/>
      </c>
      <c r="J816" s="52">
        <f>$X$12*((B816)-$U$5)/$U$6+$X$13</f>
        <v/>
      </c>
      <c r="K816" s="51">
        <f>1/(1+EXP(-J816))</f>
        <v/>
      </c>
      <c r="L816" s="52">
        <f>$Y$12*((B816)-$U$5)/$U$6+$Y$13</f>
        <v/>
      </c>
      <c r="M816" s="51">
        <f>1/(1+EXP(-L816))</f>
        <v/>
      </c>
      <c r="N816" s="52">
        <f>$Z$12*((B816)-$U$5)/$U$6+$Z$13</f>
        <v/>
      </c>
      <c r="O816" s="51">
        <f>1/(1+EXP(-N816))</f>
        <v/>
      </c>
      <c r="P816" s="52">
        <f>$AA$12*((B816)-$U$5)/$U$6+$AA$13</f>
        <v/>
      </c>
      <c r="Q816" s="51">
        <f>1/(1+EXP(-P816))</f>
        <v/>
      </c>
      <c r="R816" s="52">
        <f>$AB$12*((B816)-$U$5)/$U$6+$AB$13</f>
        <v/>
      </c>
      <c r="S816" s="51">
        <f>1/(1+EXP(-R816))</f>
        <v/>
      </c>
      <c r="AI816" s="48">
        <f>'4_Seq_Features'!A814</f>
        <v/>
      </c>
      <c r="AJ816" s="55">
        <f>'4_Seq_Features'!G814</f>
        <v/>
      </c>
      <c r="AK816" s="55">
        <f>'4_Seq_Features'!H814</f>
        <v/>
      </c>
      <c r="AL816" s="48">
        <f>'4_Seq_Features'!E814</f>
        <v/>
      </c>
      <c r="AM816" s="52">
        <f>$BD$14*((AJ816)-$BD$5)/$BD$6+$BD$15*((AK816)-$BD$7)/$BD$8+$BD$16</f>
        <v/>
      </c>
      <c r="AN816" s="51">
        <f>1/(1+EXP(-AM816))</f>
        <v/>
      </c>
      <c r="AO816" s="52">
        <f>$BE$14*((AJ816)-$BD$5)/$BD$6+$BE$15*((AK816)-$BD$7)/$BD$8+$BE$16</f>
        <v/>
      </c>
      <c r="AP816" s="51">
        <f>1/(1+EXP(-AO816))</f>
        <v/>
      </c>
      <c r="AQ816" s="52">
        <f>$BF$14*((AJ816)-$BD$5)/$BD$6+$BF$15*((AK816)-$BD$7)/$BD$8+$BF$16</f>
        <v/>
      </c>
      <c r="AR816" s="51">
        <f>1/(1+EXP(-AQ816))</f>
        <v/>
      </c>
      <c r="AS816" s="52">
        <f>$BG$14*((AJ816)-$BD$5)/$BD$6+$BG$15*((AK816)-$BD$7)/$BD$8+$BG$16</f>
        <v/>
      </c>
      <c r="AT816" s="51">
        <f>1/(1+EXP(-AS816))</f>
        <v/>
      </c>
      <c r="AU816" s="52">
        <f>$BH$14*((AJ816)-$BD$5)/$BD$6+$BH$15*((AK816)-$BD$7)/$BD$8+$BH$16</f>
        <v/>
      </c>
      <c r="AV816" s="51">
        <f>1/(1+EXP(-AU816))</f>
        <v/>
      </c>
      <c r="AW816" s="52">
        <f>$BI$14*((AJ816)-$BD$5)/$BD$6+$BI$15*((AK816)-$BD$7)/$BD$8+$BI$16</f>
        <v/>
      </c>
      <c r="AX816" s="51">
        <f>1/(1+EXP(-AW816))</f>
        <v/>
      </c>
      <c r="AY816" s="52">
        <f>$BJ$14*((AJ816)-$BD$5)/$BD$6+$BJ$15*((AK816)-$BD$7)/$BD$8+$BJ$16</f>
        <v/>
      </c>
      <c r="AZ816" s="51">
        <f>1/(1+EXP(-AY816))</f>
        <v/>
      </c>
      <c r="BA816" s="52">
        <f>$BK$14*((AJ816)-$BD$5)/$BD$6+$BK$15*((AK816)-$BD$7)/$BD$8+$BK$16</f>
        <v/>
      </c>
      <c r="BB816" s="51">
        <f>1/(1+EXP(-BA816))</f>
        <v/>
      </c>
    </row>
    <row r="817" ht="15" customHeight="1" s="35">
      <c r="A817" s="48">
        <f>'4_Seq_Features'!A815</f>
        <v/>
      </c>
      <c r="B817" s="55">
        <f>'4_Seq_Features'!F815</f>
        <v/>
      </c>
      <c r="C817" s="48">
        <f>'4_Seq_Features'!E815</f>
        <v/>
      </c>
      <c r="D817" s="52">
        <f>$U$12*((B817)-$U$5)/$U$6+$U$13</f>
        <v/>
      </c>
      <c r="E817" s="51">
        <f>1/(1+EXP(-D817))</f>
        <v/>
      </c>
      <c r="F817" s="52">
        <f>$V$12*((B817)-$U$5)/$U$6+$V$13</f>
        <v/>
      </c>
      <c r="G817" s="51">
        <f>1/(1+EXP(-F817))</f>
        <v/>
      </c>
      <c r="H817" s="52">
        <f>$W$12*((B817)-$U$5)/$U$6+$W$13</f>
        <v/>
      </c>
      <c r="I817" s="51">
        <f>1/(1+EXP(-H817))</f>
        <v/>
      </c>
      <c r="J817" s="52">
        <f>$X$12*((B817)-$U$5)/$U$6+$X$13</f>
        <v/>
      </c>
      <c r="K817" s="51">
        <f>1/(1+EXP(-J817))</f>
        <v/>
      </c>
      <c r="L817" s="52">
        <f>$Y$12*((B817)-$U$5)/$U$6+$Y$13</f>
        <v/>
      </c>
      <c r="M817" s="51">
        <f>1/(1+EXP(-L817))</f>
        <v/>
      </c>
      <c r="N817" s="52">
        <f>$Z$12*((B817)-$U$5)/$U$6+$Z$13</f>
        <v/>
      </c>
      <c r="O817" s="51">
        <f>1/(1+EXP(-N817))</f>
        <v/>
      </c>
      <c r="P817" s="52">
        <f>$AA$12*((B817)-$U$5)/$U$6+$AA$13</f>
        <v/>
      </c>
      <c r="Q817" s="51">
        <f>1/(1+EXP(-P817))</f>
        <v/>
      </c>
      <c r="R817" s="52">
        <f>$AB$12*((B817)-$U$5)/$U$6+$AB$13</f>
        <v/>
      </c>
      <c r="S817" s="51">
        <f>1/(1+EXP(-R817))</f>
        <v/>
      </c>
      <c r="AI817" s="48">
        <f>'4_Seq_Features'!A815</f>
        <v/>
      </c>
      <c r="AJ817" s="55">
        <f>'4_Seq_Features'!G815</f>
        <v/>
      </c>
      <c r="AK817" s="55">
        <f>'4_Seq_Features'!H815</f>
        <v/>
      </c>
      <c r="AL817" s="48">
        <f>'4_Seq_Features'!E815</f>
        <v/>
      </c>
      <c r="AM817" s="52">
        <f>$BD$14*((AJ817)-$BD$5)/$BD$6+$BD$15*((AK817)-$BD$7)/$BD$8+$BD$16</f>
        <v/>
      </c>
      <c r="AN817" s="51">
        <f>1/(1+EXP(-AM817))</f>
        <v/>
      </c>
      <c r="AO817" s="52">
        <f>$BE$14*((AJ817)-$BD$5)/$BD$6+$BE$15*((AK817)-$BD$7)/$BD$8+$BE$16</f>
        <v/>
      </c>
      <c r="AP817" s="51">
        <f>1/(1+EXP(-AO817))</f>
        <v/>
      </c>
      <c r="AQ817" s="52">
        <f>$BF$14*((AJ817)-$BD$5)/$BD$6+$BF$15*((AK817)-$BD$7)/$BD$8+$BF$16</f>
        <v/>
      </c>
      <c r="AR817" s="51">
        <f>1/(1+EXP(-AQ817))</f>
        <v/>
      </c>
      <c r="AS817" s="52">
        <f>$BG$14*((AJ817)-$BD$5)/$BD$6+$BG$15*((AK817)-$BD$7)/$BD$8+$BG$16</f>
        <v/>
      </c>
      <c r="AT817" s="51">
        <f>1/(1+EXP(-AS817))</f>
        <v/>
      </c>
      <c r="AU817" s="52">
        <f>$BH$14*((AJ817)-$BD$5)/$BD$6+$BH$15*((AK817)-$BD$7)/$BD$8+$BH$16</f>
        <v/>
      </c>
      <c r="AV817" s="51">
        <f>1/(1+EXP(-AU817))</f>
        <v/>
      </c>
      <c r="AW817" s="52">
        <f>$BI$14*((AJ817)-$BD$5)/$BD$6+$BI$15*((AK817)-$BD$7)/$BD$8+$BI$16</f>
        <v/>
      </c>
      <c r="AX817" s="51">
        <f>1/(1+EXP(-AW817))</f>
        <v/>
      </c>
      <c r="AY817" s="52">
        <f>$BJ$14*((AJ817)-$BD$5)/$BD$6+$BJ$15*((AK817)-$BD$7)/$BD$8+$BJ$16</f>
        <v/>
      </c>
      <c r="AZ817" s="51">
        <f>1/(1+EXP(-AY817))</f>
        <v/>
      </c>
      <c r="BA817" s="52">
        <f>$BK$14*((AJ817)-$BD$5)/$BD$6+$BK$15*((AK817)-$BD$7)/$BD$8+$BK$16</f>
        <v/>
      </c>
      <c r="BB817" s="51">
        <f>1/(1+EXP(-BA817))</f>
        <v/>
      </c>
    </row>
    <row r="818" ht="15" customHeight="1" s="35">
      <c r="A818" s="48">
        <f>'4_Seq_Features'!A816</f>
        <v/>
      </c>
      <c r="B818" s="55">
        <f>'4_Seq_Features'!F816</f>
        <v/>
      </c>
      <c r="C818" s="48">
        <f>'4_Seq_Features'!E816</f>
        <v/>
      </c>
      <c r="D818" s="52">
        <f>$U$12*((B818)-$U$5)/$U$6+$U$13</f>
        <v/>
      </c>
      <c r="E818" s="51">
        <f>1/(1+EXP(-D818))</f>
        <v/>
      </c>
      <c r="F818" s="52">
        <f>$V$12*((B818)-$U$5)/$U$6+$V$13</f>
        <v/>
      </c>
      <c r="G818" s="51">
        <f>1/(1+EXP(-F818))</f>
        <v/>
      </c>
      <c r="H818" s="52">
        <f>$W$12*((B818)-$U$5)/$U$6+$W$13</f>
        <v/>
      </c>
      <c r="I818" s="51">
        <f>1/(1+EXP(-H818))</f>
        <v/>
      </c>
      <c r="J818" s="52">
        <f>$X$12*((B818)-$U$5)/$U$6+$X$13</f>
        <v/>
      </c>
      <c r="K818" s="51">
        <f>1/(1+EXP(-J818))</f>
        <v/>
      </c>
      <c r="L818" s="52">
        <f>$Y$12*((B818)-$U$5)/$U$6+$Y$13</f>
        <v/>
      </c>
      <c r="M818" s="51">
        <f>1/(1+EXP(-L818))</f>
        <v/>
      </c>
      <c r="N818" s="52">
        <f>$Z$12*((B818)-$U$5)/$U$6+$Z$13</f>
        <v/>
      </c>
      <c r="O818" s="51">
        <f>1/(1+EXP(-N818))</f>
        <v/>
      </c>
      <c r="P818" s="52">
        <f>$AA$12*((B818)-$U$5)/$U$6+$AA$13</f>
        <v/>
      </c>
      <c r="Q818" s="51">
        <f>1/(1+EXP(-P818))</f>
        <v/>
      </c>
      <c r="R818" s="52">
        <f>$AB$12*((B818)-$U$5)/$U$6+$AB$13</f>
        <v/>
      </c>
      <c r="S818" s="51">
        <f>1/(1+EXP(-R818))</f>
        <v/>
      </c>
      <c r="AI818" s="48">
        <f>'4_Seq_Features'!A816</f>
        <v/>
      </c>
      <c r="AJ818" s="55">
        <f>'4_Seq_Features'!G816</f>
        <v/>
      </c>
      <c r="AK818" s="55">
        <f>'4_Seq_Features'!H816</f>
        <v/>
      </c>
      <c r="AL818" s="48">
        <f>'4_Seq_Features'!E816</f>
        <v/>
      </c>
      <c r="AM818" s="52">
        <f>$BD$14*((AJ818)-$BD$5)/$BD$6+$BD$15*((AK818)-$BD$7)/$BD$8+$BD$16</f>
        <v/>
      </c>
      <c r="AN818" s="51">
        <f>1/(1+EXP(-AM818))</f>
        <v/>
      </c>
      <c r="AO818" s="52">
        <f>$BE$14*((AJ818)-$BD$5)/$BD$6+$BE$15*((AK818)-$BD$7)/$BD$8+$BE$16</f>
        <v/>
      </c>
      <c r="AP818" s="51">
        <f>1/(1+EXP(-AO818))</f>
        <v/>
      </c>
      <c r="AQ818" s="52">
        <f>$BF$14*((AJ818)-$BD$5)/$BD$6+$BF$15*((AK818)-$BD$7)/$BD$8+$BF$16</f>
        <v/>
      </c>
      <c r="AR818" s="51">
        <f>1/(1+EXP(-AQ818))</f>
        <v/>
      </c>
      <c r="AS818" s="52">
        <f>$BG$14*((AJ818)-$BD$5)/$BD$6+$BG$15*((AK818)-$BD$7)/$BD$8+$BG$16</f>
        <v/>
      </c>
      <c r="AT818" s="51">
        <f>1/(1+EXP(-AS818))</f>
        <v/>
      </c>
      <c r="AU818" s="52">
        <f>$BH$14*((AJ818)-$BD$5)/$BD$6+$BH$15*((AK818)-$BD$7)/$BD$8+$BH$16</f>
        <v/>
      </c>
      <c r="AV818" s="51">
        <f>1/(1+EXP(-AU818))</f>
        <v/>
      </c>
      <c r="AW818" s="52">
        <f>$BI$14*((AJ818)-$BD$5)/$BD$6+$BI$15*((AK818)-$BD$7)/$BD$8+$BI$16</f>
        <v/>
      </c>
      <c r="AX818" s="51">
        <f>1/(1+EXP(-AW818))</f>
        <v/>
      </c>
      <c r="AY818" s="52">
        <f>$BJ$14*((AJ818)-$BD$5)/$BD$6+$BJ$15*((AK818)-$BD$7)/$BD$8+$BJ$16</f>
        <v/>
      </c>
      <c r="AZ818" s="51">
        <f>1/(1+EXP(-AY818))</f>
        <v/>
      </c>
      <c r="BA818" s="52">
        <f>$BK$14*((AJ818)-$BD$5)/$BD$6+$BK$15*((AK818)-$BD$7)/$BD$8+$BK$16</f>
        <v/>
      </c>
      <c r="BB818" s="51">
        <f>1/(1+EXP(-BA818))</f>
        <v/>
      </c>
    </row>
    <row r="819" ht="15" customHeight="1" s="35">
      <c r="A819" s="48">
        <f>'4_Seq_Features'!A817</f>
        <v/>
      </c>
      <c r="B819" s="55">
        <f>'4_Seq_Features'!F817</f>
        <v/>
      </c>
      <c r="C819" s="48">
        <f>'4_Seq_Features'!E817</f>
        <v/>
      </c>
      <c r="D819" s="52">
        <f>$U$12*((B819)-$U$5)/$U$6+$U$13</f>
        <v/>
      </c>
      <c r="E819" s="51">
        <f>1/(1+EXP(-D819))</f>
        <v/>
      </c>
      <c r="F819" s="52">
        <f>$V$12*((B819)-$U$5)/$U$6+$V$13</f>
        <v/>
      </c>
      <c r="G819" s="51">
        <f>1/(1+EXP(-F819))</f>
        <v/>
      </c>
      <c r="H819" s="52">
        <f>$W$12*((B819)-$U$5)/$U$6+$W$13</f>
        <v/>
      </c>
      <c r="I819" s="51">
        <f>1/(1+EXP(-H819))</f>
        <v/>
      </c>
      <c r="J819" s="52">
        <f>$X$12*((B819)-$U$5)/$U$6+$X$13</f>
        <v/>
      </c>
      <c r="K819" s="51">
        <f>1/(1+EXP(-J819))</f>
        <v/>
      </c>
      <c r="L819" s="52">
        <f>$Y$12*((B819)-$U$5)/$U$6+$Y$13</f>
        <v/>
      </c>
      <c r="M819" s="51">
        <f>1/(1+EXP(-L819))</f>
        <v/>
      </c>
      <c r="N819" s="52">
        <f>$Z$12*((B819)-$U$5)/$U$6+$Z$13</f>
        <v/>
      </c>
      <c r="O819" s="51">
        <f>1/(1+EXP(-N819))</f>
        <v/>
      </c>
      <c r="P819" s="52">
        <f>$AA$12*((B819)-$U$5)/$U$6+$AA$13</f>
        <v/>
      </c>
      <c r="Q819" s="51">
        <f>1/(1+EXP(-P819))</f>
        <v/>
      </c>
      <c r="R819" s="52">
        <f>$AB$12*((B819)-$U$5)/$U$6+$AB$13</f>
        <v/>
      </c>
      <c r="S819" s="51">
        <f>1/(1+EXP(-R819))</f>
        <v/>
      </c>
      <c r="AI819" s="48">
        <f>'4_Seq_Features'!A817</f>
        <v/>
      </c>
      <c r="AJ819" s="55">
        <f>'4_Seq_Features'!G817</f>
        <v/>
      </c>
      <c r="AK819" s="55">
        <f>'4_Seq_Features'!H817</f>
        <v/>
      </c>
      <c r="AL819" s="48">
        <f>'4_Seq_Features'!E817</f>
        <v/>
      </c>
      <c r="AM819" s="52">
        <f>$BD$14*((AJ819)-$BD$5)/$BD$6+$BD$15*((AK819)-$BD$7)/$BD$8+$BD$16</f>
        <v/>
      </c>
      <c r="AN819" s="51">
        <f>1/(1+EXP(-AM819))</f>
        <v/>
      </c>
      <c r="AO819" s="52">
        <f>$BE$14*((AJ819)-$BD$5)/$BD$6+$BE$15*((AK819)-$BD$7)/$BD$8+$BE$16</f>
        <v/>
      </c>
      <c r="AP819" s="51">
        <f>1/(1+EXP(-AO819))</f>
        <v/>
      </c>
      <c r="AQ819" s="52">
        <f>$BF$14*((AJ819)-$BD$5)/$BD$6+$BF$15*((AK819)-$BD$7)/$BD$8+$BF$16</f>
        <v/>
      </c>
      <c r="AR819" s="51">
        <f>1/(1+EXP(-AQ819))</f>
        <v/>
      </c>
      <c r="AS819" s="52">
        <f>$BG$14*((AJ819)-$BD$5)/$BD$6+$BG$15*((AK819)-$BD$7)/$BD$8+$BG$16</f>
        <v/>
      </c>
      <c r="AT819" s="51">
        <f>1/(1+EXP(-AS819))</f>
        <v/>
      </c>
      <c r="AU819" s="52">
        <f>$BH$14*((AJ819)-$BD$5)/$BD$6+$BH$15*((AK819)-$BD$7)/$BD$8+$BH$16</f>
        <v/>
      </c>
      <c r="AV819" s="51">
        <f>1/(1+EXP(-AU819))</f>
        <v/>
      </c>
      <c r="AW819" s="52">
        <f>$BI$14*((AJ819)-$BD$5)/$BD$6+$BI$15*((AK819)-$BD$7)/$BD$8+$BI$16</f>
        <v/>
      </c>
      <c r="AX819" s="51">
        <f>1/(1+EXP(-AW819))</f>
        <v/>
      </c>
      <c r="AY819" s="52">
        <f>$BJ$14*((AJ819)-$BD$5)/$BD$6+$BJ$15*((AK819)-$BD$7)/$BD$8+$BJ$16</f>
        <v/>
      </c>
      <c r="AZ819" s="51">
        <f>1/(1+EXP(-AY819))</f>
        <v/>
      </c>
      <c r="BA819" s="52">
        <f>$BK$14*((AJ819)-$BD$5)/$BD$6+$BK$15*((AK819)-$BD$7)/$BD$8+$BK$16</f>
        <v/>
      </c>
      <c r="BB819" s="51">
        <f>1/(1+EXP(-BA819))</f>
        <v/>
      </c>
    </row>
    <row r="820" ht="15" customHeight="1" s="35">
      <c r="A820" s="48">
        <f>'4_Seq_Features'!A818</f>
        <v/>
      </c>
      <c r="B820" s="55">
        <f>'4_Seq_Features'!F818</f>
        <v/>
      </c>
      <c r="C820" s="48">
        <f>'4_Seq_Features'!E818</f>
        <v/>
      </c>
      <c r="D820" s="52">
        <f>$U$12*((B820)-$U$5)/$U$6+$U$13</f>
        <v/>
      </c>
      <c r="E820" s="51">
        <f>1/(1+EXP(-D820))</f>
        <v/>
      </c>
      <c r="F820" s="52">
        <f>$V$12*((B820)-$U$5)/$U$6+$V$13</f>
        <v/>
      </c>
      <c r="G820" s="51">
        <f>1/(1+EXP(-F820))</f>
        <v/>
      </c>
      <c r="H820" s="52">
        <f>$W$12*((B820)-$U$5)/$U$6+$W$13</f>
        <v/>
      </c>
      <c r="I820" s="51">
        <f>1/(1+EXP(-H820))</f>
        <v/>
      </c>
      <c r="J820" s="52">
        <f>$X$12*((B820)-$U$5)/$U$6+$X$13</f>
        <v/>
      </c>
      <c r="K820" s="51">
        <f>1/(1+EXP(-J820))</f>
        <v/>
      </c>
      <c r="L820" s="52">
        <f>$Y$12*((B820)-$U$5)/$U$6+$Y$13</f>
        <v/>
      </c>
      <c r="M820" s="51">
        <f>1/(1+EXP(-L820))</f>
        <v/>
      </c>
      <c r="N820" s="52">
        <f>$Z$12*((B820)-$U$5)/$U$6+$Z$13</f>
        <v/>
      </c>
      <c r="O820" s="51">
        <f>1/(1+EXP(-N820))</f>
        <v/>
      </c>
      <c r="P820" s="52">
        <f>$AA$12*((B820)-$U$5)/$U$6+$AA$13</f>
        <v/>
      </c>
      <c r="Q820" s="51">
        <f>1/(1+EXP(-P820))</f>
        <v/>
      </c>
      <c r="R820" s="52">
        <f>$AB$12*((B820)-$U$5)/$U$6+$AB$13</f>
        <v/>
      </c>
      <c r="S820" s="51">
        <f>1/(1+EXP(-R820))</f>
        <v/>
      </c>
      <c r="AI820" s="48">
        <f>'4_Seq_Features'!A818</f>
        <v/>
      </c>
      <c r="AJ820" s="55">
        <f>'4_Seq_Features'!G818</f>
        <v/>
      </c>
      <c r="AK820" s="55">
        <f>'4_Seq_Features'!H818</f>
        <v/>
      </c>
      <c r="AL820" s="48">
        <f>'4_Seq_Features'!E818</f>
        <v/>
      </c>
      <c r="AM820" s="52">
        <f>$BD$14*((AJ820)-$BD$5)/$BD$6+$BD$15*((AK820)-$BD$7)/$BD$8+$BD$16</f>
        <v/>
      </c>
      <c r="AN820" s="51">
        <f>1/(1+EXP(-AM820))</f>
        <v/>
      </c>
      <c r="AO820" s="52">
        <f>$BE$14*((AJ820)-$BD$5)/$BD$6+$BE$15*((AK820)-$BD$7)/$BD$8+$BE$16</f>
        <v/>
      </c>
      <c r="AP820" s="51">
        <f>1/(1+EXP(-AO820))</f>
        <v/>
      </c>
      <c r="AQ820" s="52">
        <f>$BF$14*((AJ820)-$BD$5)/$BD$6+$BF$15*((AK820)-$BD$7)/$BD$8+$BF$16</f>
        <v/>
      </c>
      <c r="AR820" s="51">
        <f>1/(1+EXP(-AQ820))</f>
        <v/>
      </c>
      <c r="AS820" s="52">
        <f>$BG$14*((AJ820)-$BD$5)/$BD$6+$BG$15*((AK820)-$BD$7)/$BD$8+$BG$16</f>
        <v/>
      </c>
      <c r="AT820" s="51">
        <f>1/(1+EXP(-AS820))</f>
        <v/>
      </c>
      <c r="AU820" s="52">
        <f>$BH$14*((AJ820)-$BD$5)/$BD$6+$BH$15*((AK820)-$BD$7)/$BD$8+$BH$16</f>
        <v/>
      </c>
      <c r="AV820" s="51">
        <f>1/(1+EXP(-AU820))</f>
        <v/>
      </c>
      <c r="AW820" s="52">
        <f>$BI$14*((AJ820)-$BD$5)/$BD$6+$BI$15*((AK820)-$BD$7)/$BD$8+$BI$16</f>
        <v/>
      </c>
      <c r="AX820" s="51">
        <f>1/(1+EXP(-AW820))</f>
        <v/>
      </c>
      <c r="AY820" s="52">
        <f>$BJ$14*((AJ820)-$BD$5)/$BD$6+$BJ$15*((AK820)-$BD$7)/$BD$8+$BJ$16</f>
        <v/>
      </c>
      <c r="AZ820" s="51">
        <f>1/(1+EXP(-AY820))</f>
        <v/>
      </c>
      <c r="BA820" s="52">
        <f>$BK$14*((AJ820)-$BD$5)/$BD$6+$BK$15*((AK820)-$BD$7)/$BD$8+$BK$16</f>
        <v/>
      </c>
      <c r="BB820" s="51">
        <f>1/(1+EXP(-BA820))</f>
        <v/>
      </c>
    </row>
    <row r="821" ht="15" customHeight="1" s="35">
      <c r="A821" s="48">
        <f>'4_Seq_Features'!A819</f>
        <v/>
      </c>
      <c r="B821" s="55">
        <f>'4_Seq_Features'!F819</f>
        <v/>
      </c>
      <c r="C821" s="48">
        <f>'4_Seq_Features'!E819</f>
        <v/>
      </c>
      <c r="D821" s="52">
        <f>$U$12*((B821)-$U$5)/$U$6+$U$13</f>
        <v/>
      </c>
      <c r="E821" s="51">
        <f>1/(1+EXP(-D821))</f>
        <v/>
      </c>
      <c r="F821" s="52">
        <f>$V$12*((B821)-$U$5)/$U$6+$V$13</f>
        <v/>
      </c>
      <c r="G821" s="51">
        <f>1/(1+EXP(-F821))</f>
        <v/>
      </c>
      <c r="H821" s="52">
        <f>$W$12*((B821)-$U$5)/$U$6+$W$13</f>
        <v/>
      </c>
      <c r="I821" s="51">
        <f>1/(1+EXP(-H821))</f>
        <v/>
      </c>
      <c r="J821" s="52">
        <f>$X$12*((B821)-$U$5)/$U$6+$X$13</f>
        <v/>
      </c>
      <c r="K821" s="51">
        <f>1/(1+EXP(-J821))</f>
        <v/>
      </c>
      <c r="L821" s="52">
        <f>$Y$12*((B821)-$U$5)/$U$6+$Y$13</f>
        <v/>
      </c>
      <c r="M821" s="51">
        <f>1/(1+EXP(-L821))</f>
        <v/>
      </c>
      <c r="N821" s="52">
        <f>$Z$12*((B821)-$U$5)/$U$6+$Z$13</f>
        <v/>
      </c>
      <c r="O821" s="51">
        <f>1/(1+EXP(-N821))</f>
        <v/>
      </c>
      <c r="P821" s="52">
        <f>$AA$12*((B821)-$U$5)/$U$6+$AA$13</f>
        <v/>
      </c>
      <c r="Q821" s="51">
        <f>1/(1+EXP(-P821))</f>
        <v/>
      </c>
      <c r="R821" s="52">
        <f>$AB$12*((B821)-$U$5)/$U$6+$AB$13</f>
        <v/>
      </c>
      <c r="S821" s="51">
        <f>1/(1+EXP(-R821))</f>
        <v/>
      </c>
      <c r="AI821" s="48">
        <f>'4_Seq_Features'!A819</f>
        <v/>
      </c>
      <c r="AJ821" s="55">
        <f>'4_Seq_Features'!G819</f>
        <v/>
      </c>
      <c r="AK821" s="55">
        <f>'4_Seq_Features'!H819</f>
        <v/>
      </c>
      <c r="AL821" s="48">
        <f>'4_Seq_Features'!E819</f>
        <v/>
      </c>
      <c r="AM821" s="52">
        <f>$BD$14*((AJ821)-$BD$5)/$BD$6+$BD$15*((AK821)-$BD$7)/$BD$8+$BD$16</f>
        <v/>
      </c>
      <c r="AN821" s="51">
        <f>1/(1+EXP(-AM821))</f>
        <v/>
      </c>
      <c r="AO821" s="52">
        <f>$BE$14*((AJ821)-$BD$5)/$BD$6+$BE$15*((AK821)-$BD$7)/$BD$8+$BE$16</f>
        <v/>
      </c>
      <c r="AP821" s="51">
        <f>1/(1+EXP(-AO821))</f>
        <v/>
      </c>
      <c r="AQ821" s="52">
        <f>$BF$14*((AJ821)-$BD$5)/$BD$6+$BF$15*((AK821)-$BD$7)/$BD$8+$BF$16</f>
        <v/>
      </c>
      <c r="AR821" s="51">
        <f>1/(1+EXP(-AQ821))</f>
        <v/>
      </c>
      <c r="AS821" s="52">
        <f>$BG$14*((AJ821)-$BD$5)/$BD$6+$BG$15*((AK821)-$BD$7)/$BD$8+$BG$16</f>
        <v/>
      </c>
      <c r="AT821" s="51">
        <f>1/(1+EXP(-AS821))</f>
        <v/>
      </c>
      <c r="AU821" s="52">
        <f>$BH$14*((AJ821)-$BD$5)/$BD$6+$BH$15*((AK821)-$BD$7)/$BD$8+$BH$16</f>
        <v/>
      </c>
      <c r="AV821" s="51">
        <f>1/(1+EXP(-AU821))</f>
        <v/>
      </c>
      <c r="AW821" s="52">
        <f>$BI$14*((AJ821)-$BD$5)/$BD$6+$BI$15*((AK821)-$BD$7)/$BD$8+$BI$16</f>
        <v/>
      </c>
      <c r="AX821" s="51">
        <f>1/(1+EXP(-AW821))</f>
        <v/>
      </c>
      <c r="AY821" s="52">
        <f>$BJ$14*((AJ821)-$BD$5)/$BD$6+$BJ$15*((AK821)-$BD$7)/$BD$8+$BJ$16</f>
        <v/>
      </c>
      <c r="AZ821" s="51">
        <f>1/(1+EXP(-AY821))</f>
        <v/>
      </c>
      <c r="BA821" s="52">
        <f>$BK$14*((AJ821)-$BD$5)/$BD$6+$BK$15*((AK821)-$BD$7)/$BD$8+$BK$16</f>
        <v/>
      </c>
      <c r="BB821" s="51">
        <f>1/(1+EXP(-BA821))</f>
        <v/>
      </c>
    </row>
    <row r="822" ht="15" customHeight="1" s="35">
      <c r="A822" s="48">
        <f>'4_Seq_Features'!A820</f>
        <v/>
      </c>
      <c r="B822" s="55">
        <f>'4_Seq_Features'!F820</f>
        <v/>
      </c>
      <c r="C822" s="48">
        <f>'4_Seq_Features'!E820</f>
        <v/>
      </c>
      <c r="D822" s="52">
        <f>$U$12*((B822)-$U$5)/$U$6+$U$13</f>
        <v/>
      </c>
      <c r="E822" s="51">
        <f>1/(1+EXP(-D822))</f>
        <v/>
      </c>
      <c r="F822" s="52">
        <f>$V$12*((B822)-$U$5)/$U$6+$V$13</f>
        <v/>
      </c>
      <c r="G822" s="51">
        <f>1/(1+EXP(-F822))</f>
        <v/>
      </c>
      <c r="H822" s="52">
        <f>$W$12*((B822)-$U$5)/$U$6+$W$13</f>
        <v/>
      </c>
      <c r="I822" s="51">
        <f>1/(1+EXP(-H822))</f>
        <v/>
      </c>
      <c r="J822" s="52">
        <f>$X$12*((B822)-$U$5)/$U$6+$X$13</f>
        <v/>
      </c>
      <c r="K822" s="51">
        <f>1/(1+EXP(-J822))</f>
        <v/>
      </c>
      <c r="L822" s="52">
        <f>$Y$12*((B822)-$U$5)/$U$6+$Y$13</f>
        <v/>
      </c>
      <c r="M822" s="51">
        <f>1/(1+EXP(-L822))</f>
        <v/>
      </c>
      <c r="N822" s="52">
        <f>$Z$12*((B822)-$U$5)/$U$6+$Z$13</f>
        <v/>
      </c>
      <c r="O822" s="51">
        <f>1/(1+EXP(-N822))</f>
        <v/>
      </c>
      <c r="P822" s="52">
        <f>$AA$12*((B822)-$U$5)/$U$6+$AA$13</f>
        <v/>
      </c>
      <c r="Q822" s="51">
        <f>1/(1+EXP(-P822))</f>
        <v/>
      </c>
      <c r="R822" s="52">
        <f>$AB$12*((B822)-$U$5)/$U$6+$AB$13</f>
        <v/>
      </c>
      <c r="S822" s="51">
        <f>1/(1+EXP(-R822))</f>
        <v/>
      </c>
      <c r="AI822" s="48">
        <f>'4_Seq_Features'!A820</f>
        <v/>
      </c>
      <c r="AJ822" s="55">
        <f>'4_Seq_Features'!G820</f>
        <v/>
      </c>
      <c r="AK822" s="55">
        <f>'4_Seq_Features'!H820</f>
        <v/>
      </c>
      <c r="AL822" s="48">
        <f>'4_Seq_Features'!E820</f>
        <v/>
      </c>
      <c r="AM822" s="52">
        <f>$BD$14*((AJ822)-$BD$5)/$BD$6+$BD$15*((AK822)-$BD$7)/$BD$8+$BD$16</f>
        <v/>
      </c>
      <c r="AN822" s="51">
        <f>1/(1+EXP(-AM822))</f>
        <v/>
      </c>
      <c r="AO822" s="52">
        <f>$BE$14*((AJ822)-$BD$5)/$BD$6+$BE$15*((AK822)-$BD$7)/$BD$8+$BE$16</f>
        <v/>
      </c>
      <c r="AP822" s="51">
        <f>1/(1+EXP(-AO822))</f>
        <v/>
      </c>
      <c r="AQ822" s="52">
        <f>$BF$14*((AJ822)-$BD$5)/$BD$6+$BF$15*((AK822)-$BD$7)/$BD$8+$BF$16</f>
        <v/>
      </c>
      <c r="AR822" s="51">
        <f>1/(1+EXP(-AQ822))</f>
        <v/>
      </c>
      <c r="AS822" s="52">
        <f>$BG$14*((AJ822)-$BD$5)/$BD$6+$BG$15*((AK822)-$BD$7)/$BD$8+$BG$16</f>
        <v/>
      </c>
      <c r="AT822" s="51">
        <f>1/(1+EXP(-AS822))</f>
        <v/>
      </c>
      <c r="AU822" s="52">
        <f>$BH$14*((AJ822)-$BD$5)/$BD$6+$BH$15*((AK822)-$BD$7)/$BD$8+$BH$16</f>
        <v/>
      </c>
      <c r="AV822" s="51">
        <f>1/(1+EXP(-AU822))</f>
        <v/>
      </c>
      <c r="AW822" s="52">
        <f>$BI$14*((AJ822)-$BD$5)/$BD$6+$BI$15*((AK822)-$BD$7)/$BD$8+$BI$16</f>
        <v/>
      </c>
      <c r="AX822" s="51">
        <f>1/(1+EXP(-AW822))</f>
        <v/>
      </c>
      <c r="AY822" s="52">
        <f>$BJ$14*((AJ822)-$BD$5)/$BD$6+$BJ$15*((AK822)-$BD$7)/$BD$8+$BJ$16</f>
        <v/>
      </c>
      <c r="AZ822" s="51">
        <f>1/(1+EXP(-AY822))</f>
        <v/>
      </c>
      <c r="BA822" s="52">
        <f>$BK$14*((AJ822)-$BD$5)/$BD$6+$BK$15*((AK822)-$BD$7)/$BD$8+$BK$16</f>
        <v/>
      </c>
      <c r="BB822" s="51">
        <f>1/(1+EXP(-BA822))</f>
        <v/>
      </c>
    </row>
    <row r="823" ht="15" customHeight="1" s="35">
      <c r="A823" s="48">
        <f>'4_Seq_Features'!A821</f>
        <v/>
      </c>
      <c r="B823" s="55">
        <f>'4_Seq_Features'!F821</f>
        <v/>
      </c>
      <c r="C823" s="48">
        <f>'4_Seq_Features'!E821</f>
        <v/>
      </c>
      <c r="D823" s="52">
        <f>$U$12*((B823)-$U$5)/$U$6+$U$13</f>
        <v/>
      </c>
      <c r="E823" s="51">
        <f>1/(1+EXP(-D823))</f>
        <v/>
      </c>
      <c r="F823" s="52">
        <f>$V$12*((B823)-$U$5)/$U$6+$V$13</f>
        <v/>
      </c>
      <c r="G823" s="51">
        <f>1/(1+EXP(-F823))</f>
        <v/>
      </c>
      <c r="H823" s="52">
        <f>$W$12*((B823)-$U$5)/$U$6+$W$13</f>
        <v/>
      </c>
      <c r="I823" s="51">
        <f>1/(1+EXP(-H823))</f>
        <v/>
      </c>
      <c r="J823" s="52">
        <f>$X$12*((B823)-$U$5)/$U$6+$X$13</f>
        <v/>
      </c>
      <c r="K823" s="51">
        <f>1/(1+EXP(-J823))</f>
        <v/>
      </c>
      <c r="L823" s="52">
        <f>$Y$12*((B823)-$U$5)/$U$6+$Y$13</f>
        <v/>
      </c>
      <c r="M823" s="51">
        <f>1/(1+EXP(-L823))</f>
        <v/>
      </c>
      <c r="N823" s="52">
        <f>$Z$12*((B823)-$U$5)/$U$6+$Z$13</f>
        <v/>
      </c>
      <c r="O823" s="51">
        <f>1/(1+EXP(-N823))</f>
        <v/>
      </c>
      <c r="P823" s="52">
        <f>$AA$12*((B823)-$U$5)/$U$6+$AA$13</f>
        <v/>
      </c>
      <c r="Q823" s="51">
        <f>1/(1+EXP(-P823))</f>
        <v/>
      </c>
      <c r="R823" s="52">
        <f>$AB$12*((B823)-$U$5)/$U$6+$AB$13</f>
        <v/>
      </c>
      <c r="S823" s="51">
        <f>1/(1+EXP(-R823))</f>
        <v/>
      </c>
      <c r="AI823" s="48">
        <f>'4_Seq_Features'!A821</f>
        <v/>
      </c>
      <c r="AJ823" s="55">
        <f>'4_Seq_Features'!G821</f>
        <v/>
      </c>
      <c r="AK823" s="55">
        <f>'4_Seq_Features'!H821</f>
        <v/>
      </c>
      <c r="AL823" s="48">
        <f>'4_Seq_Features'!E821</f>
        <v/>
      </c>
      <c r="AM823" s="52">
        <f>$BD$14*((AJ823)-$BD$5)/$BD$6+$BD$15*((AK823)-$BD$7)/$BD$8+$BD$16</f>
        <v/>
      </c>
      <c r="AN823" s="51">
        <f>1/(1+EXP(-AM823))</f>
        <v/>
      </c>
      <c r="AO823" s="52">
        <f>$BE$14*((AJ823)-$BD$5)/$BD$6+$BE$15*((AK823)-$BD$7)/$BD$8+$BE$16</f>
        <v/>
      </c>
      <c r="AP823" s="51">
        <f>1/(1+EXP(-AO823))</f>
        <v/>
      </c>
      <c r="AQ823" s="52">
        <f>$BF$14*((AJ823)-$BD$5)/$BD$6+$BF$15*((AK823)-$BD$7)/$BD$8+$BF$16</f>
        <v/>
      </c>
      <c r="AR823" s="51">
        <f>1/(1+EXP(-AQ823))</f>
        <v/>
      </c>
      <c r="AS823" s="52">
        <f>$BG$14*((AJ823)-$BD$5)/$BD$6+$BG$15*((AK823)-$BD$7)/$BD$8+$BG$16</f>
        <v/>
      </c>
      <c r="AT823" s="51">
        <f>1/(1+EXP(-AS823))</f>
        <v/>
      </c>
      <c r="AU823" s="52">
        <f>$BH$14*((AJ823)-$BD$5)/$BD$6+$BH$15*((AK823)-$BD$7)/$BD$8+$BH$16</f>
        <v/>
      </c>
      <c r="AV823" s="51">
        <f>1/(1+EXP(-AU823))</f>
        <v/>
      </c>
      <c r="AW823" s="52">
        <f>$BI$14*((AJ823)-$BD$5)/$BD$6+$BI$15*((AK823)-$BD$7)/$BD$8+$BI$16</f>
        <v/>
      </c>
      <c r="AX823" s="51">
        <f>1/(1+EXP(-AW823))</f>
        <v/>
      </c>
      <c r="AY823" s="52">
        <f>$BJ$14*((AJ823)-$BD$5)/$BD$6+$BJ$15*((AK823)-$BD$7)/$BD$8+$BJ$16</f>
        <v/>
      </c>
      <c r="AZ823" s="51">
        <f>1/(1+EXP(-AY823))</f>
        <v/>
      </c>
      <c r="BA823" s="52">
        <f>$BK$14*((AJ823)-$BD$5)/$BD$6+$BK$15*((AK823)-$BD$7)/$BD$8+$BK$16</f>
        <v/>
      </c>
      <c r="BB823" s="51">
        <f>1/(1+EXP(-BA823))</f>
        <v/>
      </c>
    </row>
    <row r="824" ht="15" customHeight="1" s="35">
      <c r="A824" s="48">
        <f>'4_Seq_Features'!A822</f>
        <v/>
      </c>
      <c r="B824" s="55">
        <f>'4_Seq_Features'!F822</f>
        <v/>
      </c>
      <c r="C824" s="48">
        <f>'4_Seq_Features'!E822</f>
        <v/>
      </c>
      <c r="D824" s="52">
        <f>$U$12*((B824)-$U$5)/$U$6+$U$13</f>
        <v/>
      </c>
      <c r="E824" s="51">
        <f>1/(1+EXP(-D824))</f>
        <v/>
      </c>
      <c r="F824" s="52">
        <f>$V$12*((B824)-$U$5)/$U$6+$V$13</f>
        <v/>
      </c>
      <c r="G824" s="51">
        <f>1/(1+EXP(-F824))</f>
        <v/>
      </c>
      <c r="H824" s="52">
        <f>$W$12*((B824)-$U$5)/$U$6+$W$13</f>
        <v/>
      </c>
      <c r="I824" s="51">
        <f>1/(1+EXP(-H824))</f>
        <v/>
      </c>
      <c r="J824" s="52">
        <f>$X$12*((B824)-$U$5)/$U$6+$X$13</f>
        <v/>
      </c>
      <c r="K824" s="51">
        <f>1/(1+EXP(-J824))</f>
        <v/>
      </c>
      <c r="L824" s="52">
        <f>$Y$12*((B824)-$U$5)/$U$6+$Y$13</f>
        <v/>
      </c>
      <c r="M824" s="51">
        <f>1/(1+EXP(-L824))</f>
        <v/>
      </c>
      <c r="N824" s="52">
        <f>$Z$12*((B824)-$U$5)/$U$6+$Z$13</f>
        <v/>
      </c>
      <c r="O824" s="51">
        <f>1/(1+EXP(-N824))</f>
        <v/>
      </c>
      <c r="P824" s="52">
        <f>$AA$12*((B824)-$U$5)/$U$6+$AA$13</f>
        <v/>
      </c>
      <c r="Q824" s="51">
        <f>1/(1+EXP(-P824))</f>
        <v/>
      </c>
      <c r="R824" s="52">
        <f>$AB$12*((B824)-$U$5)/$U$6+$AB$13</f>
        <v/>
      </c>
      <c r="S824" s="51">
        <f>1/(1+EXP(-R824))</f>
        <v/>
      </c>
      <c r="AI824" s="48">
        <f>'4_Seq_Features'!A822</f>
        <v/>
      </c>
      <c r="AJ824" s="55">
        <f>'4_Seq_Features'!G822</f>
        <v/>
      </c>
      <c r="AK824" s="55">
        <f>'4_Seq_Features'!H822</f>
        <v/>
      </c>
      <c r="AL824" s="48">
        <f>'4_Seq_Features'!E822</f>
        <v/>
      </c>
      <c r="AM824" s="52">
        <f>$BD$14*((AJ824)-$BD$5)/$BD$6+$BD$15*((AK824)-$BD$7)/$BD$8+$BD$16</f>
        <v/>
      </c>
      <c r="AN824" s="51">
        <f>1/(1+EXP(-AM824))</f>
        <v/>
      </c>
      <c r="AO824" s="52">
        <f>$BE$14*((AJ824)-$BD$5)/$BD$6+$BE$15*((AK824)-$BD$7)/$BD$8+$BE$16</f>
        <v/>
      </c>
      <c r="AP824" s="51">
        <f>1/(1+EXP(-AO824))</f>
        <v/>
      </c>
      <c r="AQ824" s="52">
        <f>$BF$14*((AJ824)-$BD$5)/$BD$6+$BF$15*((AK824)-$BD$7)/$BD$8+$BF$16</f>
        <v/>
      </c>
      <c r="AR824" s="51">
        <f>1/(1+EXP(-AQ824))</f>
        <v/>
      </c>
      <c r="AS824" s="52">
        <f>$BG$14*((AJ824)-$BD$5)/$BD$6+$BG$15*((AK824)-$BD$7)/$BD$8+$BG$16</f>
        <v/>
      </c>
      <c r="AT824" s="51">
        <f>1/(1+EXP(-AS824))</f>
        <v/>
      </c>
      <c r="AU824" s="52">
        <f>$BH$14*((AJ824)-$BD$5)/$BD$6+$BH$15*((AK824)-$BD$7)/$BD$8+$BH$16</f>
        <v/>
      </c>
      <c r="AV824" s="51">
        <f>1/(1+EXP(-AU824))</f>
        <v/>
      </c>
      <c r="AW824" s="52">
        <f>$BI$14*((AJ824)-$BD$5)/$BD$6+$BI$15*((AK824)-$BD$7)/$BD$8+$BI$16</f>
        <v/>
      </c>
      <c r="AX824" s="51">
        <f>1/(1+EXP(-AW824))</f>
        <v/>
      </c>
      <c r="AY824" s="52">
        <f>$BJ$14*((AJ824)-$BD$5)/$BD$6+$BJ$15*((AK824)-$BD$7)/$BD$8+$BJ$16</f>
        <v/>
      </c>
      <c r="AZ824" s="51">
        <f>1/(1+EXP(-AY824))</f>
        <v/>
      </c>
      <c r="BA824" s="52">
        <f>$BK$14*((AJ824)-$BD$5)/$BD$6+$BK$15*((AK824)-$BD$7)/$BD$8+$BK$16</f>
        <v/>
      </c>
      <c r="BB824" s="51">
        <f>1/(1+EXP(-BA824))</f>
        <v/>
      </c>
    </row>
    <row r="825" ht="15" customHeight="1" s="35">
      <c r="A825" s="48">
        <f>'4_Seq_Features'!A823</f>
        <v/>
      </c>
      <c r="B825" s="55">
        <f>'4_Seq_Features'!F823</f>
        <v/>
      </c>
      <c r="C825" s="48">
        <f>'4_Seq_Features'!E823</f>
        <v/>
      </c>
      <c r="D825" s="52">
        <f>$U$12*((B825)-$U$5)/$U$6+$U$13</f>
        <v/>
      </c>
      <c r="E825" s="51">
        <f>1/(1+EXP(-D825))</f>
        <v/>
      </c>
      <c r="F825" s="52">
        <f>$V$12*((B825)-$U$5)/$U$6+$V$13</f>
        <v/>
      </c>
      <c r="G825" s="51">
        <f>1/(1+EXP(-F825))</f>
        <v/>
      </c>
      <c r="H825" s="52">
        <f>$W$12*((B825)-$U$5)/$U$6+$W$13</f>
        <v/>
      </c>
      <c r="I825" s="51">
        <f>1/(1+EXP(-H825))</f>
        <v/>
      </c>
      <c r="J825" s="52">
        <f>$X$12*((B825)-$U$5)/$U$6+$X$13</f>
        <v/>
      </c>
      <c r="K825" s="51">
        <f>1/(1+EXP(-J825))</f>
        <v/>
      </c>
      <c r="L825" s="52">
        <f>$Y$12*((B825)-$U$5)/$U$6+$Y$13</f>
        <v/>
      </c>
      <c r="M825" s="51">
        <f>1/(1+EXP(-L825))</f>
        <v/>
      </c>
      <c r="N825" s="52">
        <f>$Z$12*((B825)-$U$5)/$U$6+$Z$13</f>
        <v/>
      </c>
      <c r="O825" s="51">
        <f>1/(1+EXP(-N825))</f>
        <v/>
      </c>
      <c r="P825" s="52">
        <f>$AA$12*((B825)-$U$5)/$U$6+$AA$13</f>
        <v/>
      </c>
      <c r="Q825" s="51">
        <f>1/(1+EXP(-P825))</f>
        <v/>
      </c>
      <c r="R825" s="52">
        <f>$AB$12*((B825)-$U$5)/$U$6+$AB$13</f>
        <v/>
      </c>
      <c r="S825" s="51">
        <f>1/(1+EXP(-R825))</f>
        <v/>
      </c>
      <c r="AI825" s="48">
        <f>'4_Seq_Features'!A823</f>
        <v/>
      </c>
      <c r="AJ825" s="55">
        <f>'4_Seq_Features'!G823</f>
        <v/>
      </c>
      <c r="AK825" s="55">
        <f>'4_Seq_Features'!H823</f>
        <v/>
      </c>
      <c r="AL825" s="48">
        <f>'4_Seq_Features'!E823</f>
        <v/>
      </c>
      <c r="AM825" s="52">
        <f>$BD$14*((AJ825)-$BD$5)/$BD$6+$BD$15*((AK825)-$BD$7)/$BD$8+$BD$16</f>
        <v/>
      </c>
      <c r="AN825" s="51">
        <f>1/(1+EXP(-AM825))</f>
        <v/>
      </c>
      <c r="AO825" s="52">
        <f>$BE$14*((AJ825)-$BD$5)/$BD$6+$BE$15*((AK825)-$BD$7)/$BD$8+$BE$16</f>
        <v/>
      </c>
      <c r="AP825" s="51">
        <f>1/(1+EXP(-AO825))</f>
        <v/>
      </c>
      <c r="AQ825" s="52">
        <f>$BF$14*((AJ825)-$BD$5)/$BD$6+$BF$15*((AK825)-$BD$7)/$BD$8+$BF$16</f>
        <v/>
      </c>
      <c r="AR825" s="51">
        <f>1/(1+EXP(-AQ825))</f>
        <v/>
      </c>
      <c r="AS825" s="52">
        <f>$BG$14*((AJ825)-$BD$5)/$BD$6+$BG$15*((AK825)-$BD$7)/$BD$8+$BG$16</f>
        <v/>
      </c>
      <c r="AT825" s="51">
        <f>1/(1+EXP(-AS825))</f>
        <v/>
      </c>
      <c r="AU825" s="52">
        <f>$BH$14*((AJ825)-$BD$5)/$BD$6+$BH$15*((AK825)-$BD$7)/$BD$8+$BH$16</f>
        <v/>
      </c>
      <c r="AV825" s="51">
        <f>1/(1+EXP(-AU825))</f>
        <v/>
      </c>
      <c r="AW825" s="52">
        <f>$BI$14*((AJ825)-$BD$5)/$BD$6+$BI$15*((AK825)-$BD$7)/$BD$8+$BI$16</f>
        <v/>
      </c>
      <c r="AX825" s="51">
        <f>1/(1+EXP(-AW825))</f>
        <v/>
      </c>
      <c r="AY825" s="52">
        <f>$BJ$14*((AJ825)-$BD$5)/$BD$6+$BJ$15*((AK825)-$BD$7)/$BD$8+$BJ$16</f>
        <v/>
      </c>
      <c r="AZ825" s="51">
        <f>1/(1+EXP(-AY825))</f>
        <v/>
      </c>
      <c r="BA825" s="52">
        <f>$BK$14*((AJ825)-$BD$5)/$BD$6+$BK$15*((AK825)-$BD$7)/$BD$8+$BK$16</f>
        <v/>
      </c>
      <c r="BB825" s="51">
        <f>1/(1+EXP(-BA825))</f>
        <v/>
      </c>
    </row>
    <row r="826" ht="15" customHeight="1" s="35">
      <c r="A826" s="48">
        <f>'4_Seq_Features'!A824</f>
        <v/>
      </c>
      <c r="B826" s="55">
        <f>'4_Seq_Features'!F824</f>
        <v/>
      </c>
      <c r="C826" s="48">
        <f>'4_Seq_Features'!E824</f>
        <v/>
      </c>
      <c r="D826" s="52">
        <f>$U$12*((B826)-$U$5)/$U$6+$U$13</f>
        <v/>
      </c>
      <c r="E826" s="51">
        <f>1/(1+EXP(-D826))</f>
        <v/>
      </c>
      <c r="F826" s="52">
        <f>$V$12*((B826)-$U$5)/$U$6+$V$13</f>
        <v/>
      </c>
      <c r="G826" s="51">
        <f>1/(1+EXP(-F826))</f>
        <v/>
      </c>
      <c r="H826" s="52">
        <f>$W$12*((B826)-$U$5)/$U$6+$W$13</f>
        <v/>
      </c>
      <c r="I826" s="51">
        <f>1/(1+EXP(-H826))</f>
        <v/>
      </c>
      <c r="J826" s="52">
        <f>$X$12*((B826)-$U$5)/$U$6+$X$13</f>
        <v/>
      </c>
      <c r="K826" s="51">
        <f>1/(1+EXP(-J826))</f>
        <v/>
      </c>
      <c r="L826" s="52">
        <f>$Y$12*((B826)-$U$5)/$U$6+$Y$13</f>
        <v/>
      </c>
      <c r="M826" s="51">
        <f>1/(1+EXP(-L826))</f>
        <v/>
      </c>
      <c r="N826" s="52">
        <f>$Z$12*((B826)-$U$5)/$U$6+$Z$13</f>
        <v/>
      </c>
      <c r="O826" s="51">
        <f>1/(1+EXP(-N826))</f>
        <v/>
      </c>
      <c r="P826" s="52">
        <f>$AA$12*((B826)-$U$5)/$U$6+$AA$13</f>
        <v/>
      </c>
      <c r="Q826" s="51">
        <f>1/(1+EXP(-P826))</f>
        <v/>
      </c>
      <c r="R826" s="52">
        <f>$AB$12*((B826)-$U$5)/$U$6+$AB$13</f>
        <v/>
      </c>
      <c r="S826" s="51">
        <f>1/(1+EXP(-R826))</f>
        <v/>
      </c>
      <c r="AI826" s="48">
        <f>'4_Seq_Features'!A824</f>
        <v/>
      </c>
      <c r="AJ826" s="55">
        <f>'4_Seq_Features'!G824</f>
        <v/>
      </c>
      <c r="AK826" s="55">
        <f>'4_Seq_Features'!H824</f>
        <v/>
      </c>
      <c r="AL826" s="48">
        <f>'4_Seq_Features'!E824</f>
        <v/>
      </c>
      <c r="AM826" s="52">
        <f>$BD$14*((AJ826)-$BD$5)/$BD$6+$BD$15*((AK826)-$BD$7)/$BD$8+$BD$16</f>
        <v/>
      </c>
      <c r="AN826" s="51">
        <f>1/(1+EXP(-AM826))</f>
        <v/>
      </c>
      <c r="AO826" s="52">
        <f>$BE$14*((AJ826)-$BD$5)/$BD$6+$BE$15*((AK826)-$BD$7)/$BD$8+$BE$16</f>
        <v/>
      </c>
      <c r="AP826" s="51">
        <f>1/(1+EXP(-AO826))</f>
        <v/>
      </c>
      <c r="AQ826" s="52">
        <f>$BF$14*((AJ826)-$BD$5)/$BD$6+$BF$15*((AK826)-$BD$7)/$BD$8+$BF$16</f>
        <v/>
      </c>
      <c r="AR826" s="51">
        <f>1/(1+EXP(-AQ826))</f>
        <v/>
      </c>
      <c r="AS826" s="52">
        <f>$BG$14*((AJ826)-$BD$5)/$BD$6+$BG$15*((AK826)-$BD$7)/$BD$8+$BG$16</f>
        <v/>
      </c>
      <c r="AT826" s="51">
        <f>1/(1+EXP(-AS826))</f>
        <v/>
      </c>
      <c r="AU826" s="52">
        <f>$BH$14*((AJ826)-$BD$5)/$BD$6+$BH$15*((AK826)-$BD$7)/$BD$8+$BH$16</f>
        <v/>
      </c>
      <c r="AV826" s="51">
        <f>1/(1+EXP(-AU826))</f>
        <v/>
      </c>
      <c r="AW826" s="52">
        <f>$BI$14*((AJ826)-$BD$5)/$BD$6+$BI$15*((AK826)-$BD$7)/$BD$8+$BI$16</f>
        <v/>
      </c>
      <c r="AX826" s="51">
        <f>1/(1+EXP(-AW826))</f>
        <v/>
      </c>
      <c r="AY826" s="52">
        <f>$BJ$14*((AJ826)-$BD$5)/$BD$6+$BJ$15*((AK826)-$BD$7)/$BD$8+$BJ$16</f>
        <v/>
      </c>
      <c r="AZ826" s="51">
        <f>1/(1+EXP(-AY826))</f>
        <v/>
      </c>
      <c r="BA826" s="52">
        <f>$BK$14*((AJ826)-$BD$5)/$BD$6+$BK$15*((AK826)-$BD$7)/$BD$8+$BK$16</f>
        <v/>
      </c>
      <c r="BB826" s="51">
        <f>1/(1+EXP(-BA826))</f>
        <v/>
      </c>
    </row>
    <row r="827" ht="15" customHeight="1" s="35">
      <c r="A827" s="48">
        <f>'4_Seq_Features'!A825</f>
        <v/>
      </c>
      <c r="B827" s="55">
        <f>'4_Seq_Features'!F825</f>
        <v/>
      </c>
      <c r="C827" s="48">
        <f>'4_Seq_Features'!E825</f>
        <v/>
      </c>
      <c r="D827" s="52">
        <f>$U$12*((B827)-$U$5)/$U$6+$U$13</f>
        <v/>
      </c>
      <c r="E827" s="51">
        <f>1/(1+EXP(-D827))</f>
        <v/>
      </c>
      <c r="F827" s="52">
        <f>$V$12*((B827)-$U$5)/$U$6+$V$13</f>
        <v/>
      </c>
      <c r="G827" s="51">
        <f>1/(1+EXP(-F827))</f>
        <v/>
      </c>
      <c r="H827" s="52">
        <f>$W$12*((B827)-$U$5)/$U$6+$W$13</f>
        <v/>
      </c>
      <c r="I827" s="51">
        <f>1/(1+EXP(-H827))</f>
        <v/>
      </c>
      <c r="J827" s="52">
        <f>$X$12*((B827)-$U$5)/$U$6+$X$13</f>
        <v/>
      </c>
      <c r="K827" s="51">
        <f>1/(1+EXP(-J827))</f>
        <v/>
      </c>
      <c r="L827" s="52">
        <f>$Y$12*((B827)-$U$5)/$U$6+$Y$13</f>
        <v/>
      </c>
      <c r="M827" s="51">
        <f>1/(1+EXP(-L827))</f>
        <v/>
      </c>
      <c r="N827" s="52">
        <f>$Z$12*((B827)-$U$5)/$U$6+$Z$13</f>
        <v/>
      </c>
      <c r="O827" s="51">
        <f>1/(1+EXP(-N827))</f>
        <v/>
      </c>
      <c r="P827" s="52">
        <f>$AA$12*((B827)-$U$5)/$U$6+$AA$13</f>
        <v/>
      </c>
      <c r="Q827" s="51">
        <f>1/(1+EXP(-P827))</f>
        <v/>
      </c>
      <c r="R827" s="52">
        <f>$AB$12*((B827)-$U$5)/$U$6+$AB$13</f>
        <v/>
      </c>
      <c r="S827" s="51">
        <f>1/(1+EXP(-R827))</f>
        <v/>
      </c>
      <c r="AI827" s="48">
        <f>'4_Seq_Features'!A825</f>
        <v/>
      </c>
      <c r="AJ827" s="55">
        <f>'4_Seq_Features'!G825</f>
        <v/>
      </c>
      <c r="AK827" s="55">
        <f>'4_Seq_Features'!H825</f>
        <v/>
      </c>
      <c r="AL827" s="48">
        <f>'4_Seq_Features'!E825</f>
        <v/>
      </c>
      <c r="AM827" s="52">
        <f>$BD$14*((AJ827)-$BD$5)/$BD$6+$BD$15*((AK827)-$BD$7)/$BD$8+$BD$16</f>
        <v/>
      </c>
      <c r="AN827" s="51">
        <f>1/(1+EXP(-AM827))</f>
        <v/>
      </c>
      <c r="AO827" s="52">
        <f>$BE$14*((AJ827)-$BD$5)/$BD$6+$BE$15*((AK827)-$BD$7)/$BD$8+$BE$16</f>
        <v/>
      </c>
      <c r="AP827" s="51">
        <f>1/(1+EXP(-AO827))</f>
        <v/>
      </c>
      <c r="AQ827" s="52">
        <f>$BF$14*((AJ827)-$BD$5)/$BD$6+$BF$15*((AK827)-$BD$7)/$BD$8+$BF$16</f>
        <v/>
      </c>
      <c r="AR827" s="51">
        <f>1/(1+EXP(-AQ827))</f>
        <v/>
      </c>
      <c r="AS827" s="52">
        <f>$BG$14*((AJ827)-$BD$5)/$BD$6+$BG$15*((AK827)-$BD$7)/$BD$8+$BG$16</f>
        <v/>
      </c>
      <c r="AT827" s="51">
        <f>1/(1+EXP(-AS827))</f>
        <v/>
      </c>
      <c r="AU827" s="52">
        <f>$BH$14*((AJ827)-$BD$5)/$BD$6+$BH$15*((AK827)-$BD$7)/$BD$8+$BH$16</f>
        <v/>
      </c>
      <c r="AV827" s="51">
        <f>1/(1+EXP(-AU827))</f>
        <v/>
      </c>
      <c r="AW827" s="52">
        <f>$BI$14*((AJ827)-$BD$5)/$BD$6+$BI$15*((AK827)-$BD$7)/$BD$8+$BI$16</f>
        <v/>
      </c>
      <c r="AX827" s="51">
        <f>1/(1+EXP(-AW827))</f>
        <v/>
      </c>
      <c r="AY827" s="52">
        <f>$BJ$14*((AJ827)-$BD$5)/$BD$6+$BJ$15*((AK827)-$BD$7)/$BD$8+$BJ$16</f>
        <v/>
      </c>
      <c r="AZ827" s="51">
        <f>1/(1+EXP(-AY827))</f>
        <v/>
      </c>
      <c r="BA827" s="52">
        <f>$BK$14*((AJ827)-$BD$5)/$BD$6+$BK$15*((AK827)-$BD$7)/$BD$8+$BK$16</f>
        <v/>
      </c>
      <c r="BB827" s="51">
        <f>1/(1+EXP(-BA827))</f>
        <v/>
      </c>
    </row>
    <row r="828" ht="15" customHeight="1" s="35">
      <c r="A828" s="48">
        <f>'4_Seq_Features'!A826</f>
        <v/>
      </c>
      <c r="B828" s="55">
        <f>'4_Seq_Features'!F826</f>
        <v/>
      </c>
      <c r="C828" s="48">
        <f>'4_Seq_Features'!E826</f>
        <v/>
      </c>
      <c r="D828" s="52">
        <f>$U$12*((B828)-$U$5)/$U$6+$U$13</f>
        <v/>
      </c>
      <c r="E828" s="51">
        <f>1/(1+EXP(-D828))</f>
        <v/>
      </c>
      <c r="F828" s="52">
        <f>$V$12*((B828)-$U$5)/$U$6+$V$13</f>
        <v/>
      </c>
      <c r="G828" s="51">
        <f>1/(1+EXP(-F828))</f>
        <v/>
      </c>
      <c r="H828" s="52">
        <f>$W$12*((B828)-$U$5)/$U$6+$W$13</f>
        <v/>
      </c>
      <c r="I828" s="51">
        <f>1/(1+EXP(-H828))</f>
        <v/>
      </c>
      <c r="J828" s="52">
        <f>$X$12*((B828)-$U$5)/$U$6+$X$13</f>
        <v/>
      </c>
      <c r="K828" s="51">
        <f>1/(1+EXP(-J828))</f>
        <v/>
      </c>
      <c r="L828" s="52">
        <f>$Y$12*((B828)-$U$5)/$U$6+$Y$13</f>
        <v/>
      </c>
      <c r="M828" s="51">
        <f>1/(1+EXP(-L828))</f>
        <v/>
      </c>
      <c r="N828" s="52">
        <f>$Z$12*((B828)-$U$5)/$U$6+$Z$13</f>
        <v/>
      </c>
      <c r="O828" s="51">
        <f>1/(1+EXP(-N828))</f>
        <v/>
      </c>
      <c r="P828" s="52">
        <f>$AA$12*((B828)-$U$5)/$U$6+$AA$13</f>
        <v/>
      </c>
      <c r="Q828" s="51">
        <f>1/(1+EXP(-P828))</f>
        <v/>
      </c>
      <c r="R828" s="52">
        <f>$AB$12*((B828)-$U$5)/$U$6+$AB$13</f>
        <v/>
      </c>
      <c r="S828" s="51">
        <f>1/(1+EXP(-R828))</f>
        <v/>
      </c>
      <c r="AI828" s="48">
        <f>'4_Seq_Features'!A826</f>
        <v/>
      </c>
      <c r="AJ828" s="55">
        <f>'4_Seq_Features'!G826</f>
        <v/>
      </c>
      <c r="AK828" s="55">
        <f>'4_Seq_Features'!H826</f>
        <v/>
      </c>
      <c r="AL828" s="48">
        <f>'4_Seq_Features'!E826</f>
        <v/>
      </c>
      <c r="AM828" s="52">
        <f>$BD$14*((AJ828)-$BD$5)/$BD$6+$BD$15*((AK828)-$BD$7)/$BD$8+$BD$16</f>
        <v/>
      </c>
      <c r="AN828" s="51">
        <f>1/(1+EXP(-AM828))</f>
        <v/>
      </c>
      <c r="AO828" s="52">
        <f>$BE$14*((AJ828)-$BD$5)/$BD$6+$BE$15*((AK828)-$BD$7)/$BD$8+$BE$16</f>
        <v/>
      </c>
      <c r="AP828" s="51">
        <f>1/(1+EXP(-AO828))</f>
        <v/>
      </c>
      <c r="AQ828" s="52">
        <f>$BF$14*((AJ828)-$BD$5)/$BD$6+$BF$15*((AK828)-$BD$7)/$BD$8+$BF$16</f>
        <v/>
      </c>
      <c r="AR828" s="51">
        <f>1/(1+EXP(-AQ828))</f>
        <v/>
      </c>
      <c r="AS828" s="52">
        <f>$BG$14*((AJ828)-$BD$5)/$BD$6+$BG$15*((AK828)-$BD$7)/$BD$8+$BG$16</f>
        <v/>
      </c>
      <c r="AT828" s="51">
        <f>1/(1+EXP(-AS828))</f>
        <v/>
      </c>
      <c r="AU828" s="52">
        <f>$BH$14*((AJ828)-$BD$5)/$BD$6+$BH$15*((AK828)-$BD$7)/$BD$8+$BH$16</f>
        <v/>
      </c>
      <c r="AV828" s="51">
        <f>1/(1+EXP(-AU828))</f>
        <v/>
      </c>
      <c r="AW828" s="52">
        <f>$BI$14*((AJ828)-$BD$5)/$BD$6+$BI$15*((AK828)-$BD$7)/$BD$8+$BI$16</f>
        <v/>
      </c>
      <c r="AX828" s="51">
        <f>1/(1+EXP(-AW828))</f>
        <v/>
      </c>
      <c r="AY828" s="52">
        <f>$BJ$14*((AJ828)-$BD$5)/$BD$6+$BJ$15*((AK828)-$BD$7)/$BD$8+$BJ$16</f>
        <v/>
      </c>
      <c r="AZ828" s="51">
        <f>1/(1+EXP(-AY828))</f>
        <v/>
      </c>
      <c r="BA828" s="52">
        <f>$BK$14*((AJ828)-$BD$5)/$BD$6+$BK$15*((AK828)-$BD$7)/$BD$8+$BK$16</f>
        <v/>
      </c>
      <c r="BB828" s="51">
        <f>1/(1+EXP(-BA828))</f>
        <v/>
      </c>
    </row>
    <row r="829" ht="15" customHeight="1" s="35">
      <c r="A829" s="48">
        <f>'4_Seq_Features'!A827</f>
        <v/>
      </c>
      <c r="B829" s="55">
        <f>'4_Seq_Features'!F827</f>
        <v/>
      </c>
      <c r="C829" s="48">
        <f>'4_Seq_Features'!E827</f>
        <v/>
      </c>
      <c r="D829" s="52">
        <f>$U$12*((B829)-$U$5)/$U$6+$U$13</f>
        <v/>
      </c>
      <c r="E829" s="51">
        <f>1/(1+EXP(-D829))</f>
        <v/>
      </c>
      <c r="F829" s="52">
        <f>$V$12*((B829)-$U$5)/$U$6+$V$13</f>
        <v/>
      </c>
      <c r="G829" s="51">
        <f>1/(1+EXP(-F829))</f>
        <v/>
      </c>
      <c r="H829" s="52">
        <f>$W$12*((B829)-$U$5)/$U$6+$W$13</f>
        <v/>
      </c>
      <c r="I829" s="51">
        <f>1/(1+EXP(-H829))</f>
        <v/>
      </c>
      <c r="J829" s="52">
        <f>$X$12*((B829)-$U$5)/$U$6+$X$13</f>
        <v/>
      </c>
      <c r="K829" s="51">
        <f>1/(1+EXP(-J829))</f>
        <v/>
      </c>
      <c r="L829" s="52">
        <f>$Y$12*((B829)-$U$5)/$U$6+$Y$13</f>
        <v/>
      </c>
      <c r="M829" s="51">
        <f>1/(1+EXP(-L829))</f>
        <v/>
      </c>
      <c r="N829" s="52">
        <f>$Z$12*((B829)-$U$5)/$U$6+$Z$13</f>
        <v/>
      </c>
      <c r="O829" s="51">
        <f>1/(1+EXP(-N829))</f>
        <v/>
      </c>
      <c r="P829" s="52">
        <f>$AA$12*((B829)-$U$5)/$U$6+$AA$13</f>
        <v/>
      </c>
      <c r="Q829" s="51">
        <f>1/(1+EXP(-P829))</f>
        <v/>
      </c>
      <c r="R829" s="52">
        <f>$AB$12*((B829)-$U$5)/$U$6+$AB$13</f>
        <v/>
      </c>
      <c r="S829" s="51">
        <f>1/(1+EXP(-R829))</f>
        <v/>
      </c>
      <c r="AI829" s="48">
        <f>'4_Seq_Features'!A827</f>
        <v/>
      </c>
      <c r="AJ829" s="55">
        <f>'4_Seq_Features'!G827</f>
        <v/>
      </c>
      <c r="AK829" s="55">
        <f>'4_Seq_Features'!H827</f>
        <v/>
      </c>
      <c r="AL829" s="48">
        <f>'4_Seq_Features'!E827</f>
        <v/>
      </c>
      <c r="AM829" s="52">
        <f>$BD$14*((AJ829)-$BD$5)/$BD$6+$BD$15*((AK829)-$BD$7)/$BD$8+$BD$16</f>
        <v/>
      </c>
      <c r="AN829" s="51">
        <f>1/(1+EXP(-AM829))</f>
        <v/>
      </c>
      <c r="AO829" s="52">
        <f>$BE$14*((AJ829)-$BD$5)/$BD$6+$BE$15*((AK829)-$BD$7)/$BD$8+$BE$16</f>
        <v/>
      </c>
      <c r="AP829" s="51">
        <f>1/(1+EXP(-AO829))</f>
        <v/>
      </c>
      <c r="AQ829" s="52">
        <f>$BF$14*((AJ829)-$BD$5)/$BD$6+$BF$15*((AK829)-$BD$7)/$BD$8+$BF$16</f>
        <v/>
      </c>
      <c r="AR829" s="51">
        <f>1/(1+EXP(-AQ829))</f>
        <v/>
      </c>
      <c r="AS829" s="52">
        <f>$BG$14*((AJ829)-$BD$5)/$BD$6+$BG$15*((AK829)-$BD$7)/$BD$8+$BG$16</f>
        <v/>
      </c>
      <c r="AT829" s="51">
        <f>1/(1+EXP(-AS829))</f>
        <v/>
      </c>
      <c r="AU829" s="52">
        <f>$BH$14*((AJ829)-$BD$5)/$BD$6+$BH$15*((AK829)-$BD$7)/$BD$8+$BH$16</f>
        <v/>
      </c>
      <c r="AV829" s="51">
        <f>1/(1+EXP(-AU829))</f>
        <v/>
      </c>
      <c r="AW829" s="52">
        <f>$BI$14*((AJ829)-$BD$5)/$BD$6+$BI$15*((AK829)-$BD$7)/$BD$8+$BI$16</f>
        <v/>
      </c>
      <c r="AX829" s="51">
        <f>1/(1+EXP(-AW829))</f>
        <v/>
      </c>
      <c r="AY829" s="52">
        <f>$BJ$14*((AJ829)-$BD$5)/$BD$6+$BJ$15*((AK829)-$BD$7)/$BD$8+$BJ$16</f>
        <v/>
      </c>
      <c r="AZ829" s="51">
        <f>1/(1+EXP(-AY829))</f>
        <v/>
      </c>
      <c r="BA829" s="52">
        <f>$BK$14*((AJ829)-$BD$5)/$BD$6+$BK$15*((AK829)-$BD$7)/$BD$8+$BK$16</f>
        <v/>
      </c>
      <c r="BB829" s="51">
        <f>1/(1+EXP(-BA829))</f>
        <v/>
      </c>
    </row>
    <row r="830" ht="15" customHeight="1" s="35">
      <c r="A830" s="48">
        <f>'4_Seq_Features'!A828</f>
        <v/>
      </c>
      <c r="B830" s="55">
        <f>'4_Seq_Features'!F828</f>
        <v/>
      </c>
      <c r="C830" s="48">
        <f>'4_Seq_Features'!E828</f>
        <v/>
      </c>
      <c r="D830" s="52">
        <f>$U$12*((B830)-$U$5)/$U$6+$U$13</f>
        <v/>
      </c>
      <c r="E830" s="51">
        <f>1/(1+EXP(-D830))</f>
        <v/>
      </c>
      <c r="F830" s="52">
        <f>$V$12*((B830)-$U$5)/$U$6+$V$13</f>
        <v/>
      </c>
      <c r="G830" s="51">
        <f>1/(1+EXP(-F830))</f>
        <v/>
      </c>
      <c r="H830" s="52">
        <f>$W$12*((B830)-$U$5)/$U$6+$W$13</f>
        <v/>
      </c>
      <c r="I830" s="51">
        <f>1/(1+EXP(-H830))</f>
        <v/>
      </c>
      <c r="J830" s="52">
        <f>$X$12*((B830)-$U$5)/$U$6+$X$13</f>
        <v/>
      </c>
      <c r="K830" s="51">
        <f>1/(1+EXP(-J830))</f>
        <v/>
      </c>
      <c r="L830" s="52">
        <f>$Y$12*((B830)-$U$5)/$U$6+$Y$13</f>
        <v/>
      </c>
      <c r="M830" s="51">
        <f>1/(1+EXP(-L830))</f>
        <v/>
      </c>
      <c r="N830" s="52">
        <f>$Z$12*((B830)-$U$5)/$U$6+$Z$13</f>
        <v/>
      </c>
      <c r="O830" s="51">
        <f>1/(1+EXP(-N830))</f>
        <v/>
      </c>
      <c r="P830" s="52">
        <f>$AA$12*((B830)-$U$5)/$U$6+$AA$13</f>
        <v/>
      </c>
      <c r="Q830" s="51">
        <f>1/(1+EXP(-P830))</f>
        <v/>
      </c>
      <c r="R830" s="52">
        <f>$AB$12*((B830)-$U$5)/$U$6+$AB$13</f>
        <v/>
      </c>
      <c r="S830" s="51">
        <f>1/(1+EXP(-R830))</f>
        <v/>
      </c>
      <c r="AI830" s="48">
        <f>'4_Seq_Features'!A828</f>
        <v/>
      </c>
      <c r="AJ830" s="55">
        <f>'4_Seq_Features'!G828</f>
        <v/>
      </c>
      <c r="AK830" s="55">
        <f>'4_Seq_Features'!H828</f>
        <v/>
      </c>
      <c r="AL830" s="48">
        <f>'4_Seq_Features'!E828</f>
        <v/>
      </c>
      <c r="AM830" s="52">
        <f>$BD$14*((AJ830)-$BD$5)/$BD$6+$BD$15*((AK830)-$BD$7)/$BD$8+$BD$16</f>
        <v/>
      </c>
      <c r="AN830" s="51">
        <f>1/(1+EXP(-AM830))</f>
        <v/>
      </c>
      <c r="AO830" s="52">
        <f>$BE$14*((AJ830)-$BD$5)/$BD$6+$BE$15*((AK830)-$BD$7)/$BD$8+$BE$16</f>
        <v/>
      </c>
      <c r="AP830" s="51">
        <f>1/(1+EXP(-AO830))</f>
        <v/>
      </c>
      <c r="AQ830" s="52">
        <f>$BF$14*((AJ830)-$BD$5)/$BD$6+$BF$15*((AK830)-$BD$7)/$BD$8+$BF$16</f>
        <v/>
      </c>
      <c r="AR830" s="51">
        <f>1/(1+EXP(-AQ830))</f>
        <v/>
      </c>
      <c r="AS830" s="52">
        <f>$BG$14*((AJ830)-$BD$5)/$BD$6+$BG$15*((AK830)-$BD$7)/$BD$8+$BG$16</f>
        <v/>
      </c>
      <c r="AT830" s="51">
        <f>1/(1+EXP(-AS830))</f>
        <v/>
      </c>
      <c r="AU830" s="52">
        <f>$BH$14*((AJ830)-$BD$5)/$BD$6+$BH$15*((AK830)-$BD$7)/$BD$8+$BH$16</f>
        <v/>
      </c>
      <c r="AV830" s="51">
        <f>1/(1+EXP(-AU830))</f>
        <v/>
      </c>
      <c r="AW830" s="52">
        <f>$BI$14*((AJ830)-$BD$5)/$BD$6+$BI$15*((AK830)-$BD$7)/$BD$8+$BI$16</f>
        <v/>
      </c>
      <c r="AX830" s="51">
        <f>1/(1+EXP(-AW830))</f>
        <v/>
      </c>
      <c r="AY830" s="52">
        <f>$BJ$14*((AJ830)-$BD$5)/$BD$6+$BJ$15*((AK830)-$BD$7)/$BD$8+$BJ$16</f>
        <v/>
      </c>
      <c r="AZ830" s="51">
        <f>1/(1+EXP(-AY830))</f>
        <v/>
      </c>
      <c r="BA830" s="52">
        <f>$BK$14*((AJ830)-$BD$5)/$BD$6+$BK$15*((AK830)-$BD$7)/$BD$8+$BK$16</f>
        <v/>
      </c>
      <c r="BB830" s="51">
        <f>1/(1+EXP(-BA830))</f>
        <v/>
      </c>
    </row>
    <row r="831" ht="15" customHeight="1" s="35">
      <c r="A831" s="48">
        <f>'4_Seq_Features'!A829</f>
        <v/>
      </c>
      <c r="B831" s="55">
        <f>'4_Seq_Features'!F829</f>
        <v/>
      </c>
      <c r="C831" s="48">
        <f>'4_Seq_Features'!E829</f>
        <v/>
      </c>
      <c r="D831" s="52">
        <f>$U$12*((B831)-$U$5)/$U$6+$U$13</f>
        <v/>
      </c>
      <c r="E831" s="51">
        <f>1/(1+EXP(-D831))</f>
        <v/>
      </c>
      <c r="F831" s="52">
        <f>$V$12*((B831)-$U$5)/$U$6+$V$13</f>
        <v/>
      </c>
      <c r="G831" s="51">
        <f>1/(1+EXP(-F831))</f>
        <v/>
      </c>
      <c r="H831" s="52">
        <f>$W$12*((B831)-$U$5)/$U$6+$W$13</f>
        <v/>
      </c>
      <c r="I831" s="51">
        <f>1/(1+EXP(-H831))</f>
        <v/>
      </c>
      <c r="J831" s="52">
        <f>$X$12*((B831)-$U$5)/$U$6+$X$13</f>
        <v/>
      </c>
      <c r="K831" s="51">
        <f>1/(1+EXP(-J831))</f>
        <v/>
      </c>
      <c r="L831" s="52">
        <f>$Y$12*((B831)-$U$5)/$U$6+$Y$13</f>
        <v/>
      </c>
      <c r="M831" s="51">
        <f>1/(1+EXP(-L831))</f>
        <v/>
      </c>
      <c r="N831" s="52">
        <f>$Z$12*((B831)-$U$5)/$U$6+$Z$13</f>
        <v/>
      </c>
      <c r="O831" s="51">
        <f>1/(1+EXP(-N831))</f>
        <v/>
      </c>
      <c r="P831" s="52">
        <f>$AA$12*((B831)-$U$5)/$U$6+$AA$13</f>
        <v/>
      </c>
      <c r="Q831" s="51">
        <f>1/(1+EXP(-P831))</f>
        <v/>
      </c>
      <c r="R831" s="52">
        <f>$AB$12*((B831)-$U$5)/$U$6+$AB$13</f>
        <v/>
      </c>
      <c r="S831" s="51">
        <f>1/(1+EXP(-R831))</f>
        <v/>
      </c>
      <c r="AI831" s="48">
        <f>'4_Seq_Features'!A829</f>
        <v/>
      </c>
      <c r="AJ831" s="55">
        <f>'4_Seq_Features'!G829</f>
        <v/>
      </c>
      <c r="AK831" s="55">
        <f>'4_Seq_Features'!H829</f>
        <v/>
      </c>
      <c r="AL831" s="48">
        <f>'4_Seq_Features'!E829</f>
        <v/>
      </c>
      <c r="AM831" s="52">
        <f>$BD$14*((AJ831)-$BD$5)/$BD$6+$BD$15*((AK831)-$BD$7)/$BD$8+$BD$16</f>
        <v/>
      </c>
      <c r="AN831" s="51">
        <f>1/(1+EXP(-AM831))</f>
        <v/>
      </c>
      <c r="AO831" s="52">
        <f>$BE$14*((AJ831)-$BD$5)/$BD$6+$BE$15*((AK831)-$BD$7)/$BD$8+$BE$16</f>
        <v/>
      </c>
      <c r="AP831" s="51">
        <f>1/(1+EXP(-AO831))</f>
        <v/>
      </c>
      <c r="AQ831" s="52">
        <f>$BF$14*((AJ831)-$BD$5)/$BD$6+$BF$15*((AK831)-$BD$7)/$BD$8+$BF$16</f>
        <v/>
      </c>
      <c r="AR831" s="51">
        <f>1/(1+EXP(-AQ831))</f>
        <v/>
      </c>
      <c r="AS831" s="52">
        <f>$BG$14*((AJ831)-$BD$5)/$BD$6+$BG$15*((AK831)-$BD$7)/$BD$8+$BG$16</f>
        <v/>
      </c>
      <c r="AT831" s="51">
        <f>1/(1+EXP(-AS831))</f>
        <v/>
      </c>
      <c r="AU831" s="52">
        <f>$BH$14*((AJ831)-$BD$5)/$BD$6+$BH$15*((AK831)-$BD$7)/$BD$8+$BH$16</f>
        <v/>
      </c>
      <c r="AV831" s="51">
        <f>1/(1+EXP(-AU831))</f>
        <v/>
      </c>
      <c r="AW831" s="52">
        <f>$BI$14*((AJ831)-$BD$5)/$BD$6+$BI$15*((AK831)-$BD$7)/$BD$8+$BI$16</f>
        <v/>
      </c>
      <c r="AX831" s="51">
        <f>1/(1+EXP(-AW831))</f>
        <v/>
      </c>
      <c r="AY831" s="52">
        <f>$BJ$14*((AJ831)-$BD$5)/$BD$6+$BJ$15*((AK831)-$BD$7)/$BD$8+$BJ$16</f>
        <v/>
      </c>
      <c r="AZ831" s="51">
        <f>1/(1+EXP(-AY831))</f>
        <v/>
      </c>
      <c r="BA831" s="52">
        <f>$BK$14*((AJ831)-$BD$5)/$BD$6+$BK$15*((AK831)-$BD$7)/$BD$8+$BK$16</f>
        <v/>
      </c>
      <c r="BB831" s="51">
        <f>1/(1+EXP(-BA831))</f>
        <v/>
      </c>
    </row>
    <row r="832" ht="15" customHeight="1" s="35">
      <c r="A832" s="48">
        <f>'4_Seq_Features'!A830</f>
        <v/>
      </c>
      <c r="B832" s="55">
        <f>'4_Seq_Features'!F830</f>
        <v/>
      </c>
      <c r="C832" s="48">
        <f>'4_Seq_Features'!E830</f>
        <v/>
      </c>
      <c r="D832" s="52">
        <f>$U$12*((B832)-$U$5)/$U$6+$U$13</f>
        <v/>
      </c>
      <c r="E832" s="51">
        <f>1/(1+EXP(-D832))</f>
        <v/>
      </c>
      <c r="F832" s="52">
        <f>$V$12*((B832)-$U$5)/$U$6+$V$13</f>
        <v/>
      </c>
      <c r="G832" s="51">
        <f>1/(1+EXP(-F832))</f>
        <v/>
      </c>
      <c r="H832" s="52">
        <f>$W$12*((B832)-$U$5)/$U$6+$W$13</f>
        <v/>
      </c>
      <c r="I832" s="51">
        <f>1/(1+EXP(-H832))</f>
        <v/>
      </c>
      <c r="J832" s="52">
        <f>$X$12*((B832)-$U$5)/$U$6+$X$13</f>
        <v/>
      </c>
      <c r="K832" s="51">
        <f>1/(1+EXP(-J832))</f>
        <v/>
      </c>
      <c r="L832" s="52">
        <f>$Y$12*((B832)-$U$5)/$U$6+$Y$13</f>
        <v/>
      </c>
      <c r="M832" s="51">
        <f>1/(1+EXP(-L832))</f>
        <v/>
      </c>
      <c r="N832" s="52">
        <f>$Z$12*((B832)-$U$5)/$U$6+$Z$13</f>
        <v/>
      </c>
      <c r="O832" s="51">
        <f>1/(1+EXP(-N832))</f>
        <v/>
      </c>
      <c r="P832" s="52">
        <f>$AA$12*((B832)-$U$5)/$U$6+$AA$13</f>
        <v/>
      </c>
      <c r="Q832" s="51">
        <f>1/(1+EXP(-P832))</f>
        <v/>
      </c>
      <c r="R832" s="52">
        <f>$AB$12*((B832)-$U$5)/$U$6+$AB$13</f>
        <v/>
      </c>
      <c r="S832" s="51">
        <f>1/(1+EXP(-R832))</f>
        <v/>
      </c>
      <c r="AI832" s="48">
        <f>'4_Seq_Features'!A830</f>
        <v/>
      </c>
      <c r="AJ832" s="55">
        <f>'4_Seq_Features'!G830</f>
        <v/>
      </c>
      <c r="AK832" s="55">
        <f>'4_Seq_Features'!H830</f>
        <v/>
      </c>
      <c r="AL832" s="48">
        <f>'4_Seq_Features'!E830</f>
        <v/>
      </c>
      <c r="AM832" s="52">
        <f>$BD$14*((AJ832)-$BD$5)/$BD$6+$BD$15*((AK832)-$BD$7)/$BD$8+$BD$16</f>
        <v/>
      </c>
      <c r="AN832" s="51">
        <f>1/(1+EXP(-AM832))</f>
        <v/>
      </c>
      <c r="AO832" s="52">
        <f>$BE$14*((AJ832)-$BD$5)/$BD$6+$BE$15*((AK832)-$BD$7)/$BD$8+$BE$16</f>
        <v/>
      </c>
      <c r="AP832" s="51">
        <f>1/(1+EXP(-AO832))</f>
        <v/>
      </c>
      <c r="AQ832" s="52">
        <f>$BF$14*((AJ832)-$BD$5)/$BD$6+$BF$15*((AK832)-$BD$7)/$BD$8+$BF$16</f>
        <v/>
      </c>
      <c r="AR832" s="51">
        <f>1/(1+EXP(-AQ832))</f>
        <v/>
      </c>
      <c r="AS832" s="52">
        <f>$BG$14*((AJ832)-$BD$5)/$BD$6+$BG$15*((AK832)-$BD$7)/$BD$8+$BG$16</f>
        <v/>
      </c>
      <c r="AT832" s="51">
        <f>1/(1+EXP(-AS832))</f>
        <v/>
      </c>
      <c r="AU832" s="52">
        <f>$BH$14*((AJ832)-$BD$5)/$BD$6+$BH$15*((AK832)-$BD$7)/$BD$8+$BH$16</f>
        <v/>
      </c>
      <c r="AV832" s="51">
        <f>1/(1+EXP(-AU832))</f>
        <v/>
      </c>
      <c r="AW832" s="52">
        <f>$BI$14*((AJ832)-$BD$5)/$BD$6+$BI$15*((AK832)-$BD$7)/$BD$8+$BI$16</f>
        <v/>
      </c>
      <c r="AX832" s="51">
        <f>1/(1+EXP(-AW832))</f>
        <v/>
      </c>
      <c r="AY832" s="52">
        <f>$BJ$14*((AJ832)-$BD$5)/$BD$6+$BJ$15*((AK832)-$BD$7)/$BD$8+$BJ$16</f>
        <v/>
      </c>
      <c r="AZ832" s="51">
        <f>1/(1+EXP(-AY832))</f>
        <v/>
      </c>
      <c r="BA832" s="52">
        <f>$BK$14*((AJ832)-$BD$5)/$BD$6+$BK$15*((AK832)-$BD$7)/$BD$8+$BK$16</f>
        <v/>
      </c>
      <c r="BB832" s="51">
        <f>1/(1+EXP(-BA832))</f>
        <v/>
      </c>
    </row>
    <row r="833" ht="15" customHeight="1" s="35">
      <c r="A833" s="48">
        <f>'4_Seq_Features'!A831</f>
        <v/>
      </c>
      <c r="B833" s="55">
        <f>'4_Seq_Features'!F831</f>
        <v/>
      </c>
      <c r="C833" s="48">
        <f>'4_Seq_Features'!E831</f>
        <v/>
      </c>
      <c r="D833" s="52">
        <f>$U$12*((B833)-$U$5)/$U$6+$U$13</f>
        <v/>
      </c>
      <c r="E833" s="51">
        <f>1/(1+EXP(-D833))</f>
        <v/>
      </c>
      <c r="F833" s="52">
        <f>$V$12*((B833)-$U$5)/$U$6+$V$13</f>
        <v/>
      </c>
      <c r="G833" s="51">
        <f>1/(1+EXP(-F833))</f>
        <v/>
      </c>
      <c r="H833" s="52">
        <f>$W$12*((B833)-$U$5)/$U$6+$W$13</f>
        <v/>
      </c>
      <c r="I833" s="51">
        <f>1/(1+EXP(-H833))</f>
        <v/>
      </c>
      <c r="J833" s="52">
        <f>$X$12*((B833)-$U$5)/$U$6+$X$13</f>
        <v/>
      </c>
      <c r="K833" s="51">
        <f>1/(1+EXP(-J833))</f>
        <v/>
      </c>
      <c r="L833" s="52">
        <f>$Y$12*((B833)-$U$5)/$U$6+$Y$13</f>
        <v/>
      </c>
      <c r="M833" s="51">
        <f>1/(1+EXP(-L833))</f>
        <v/>
      </c>
      <c r="N833" s="52">
        <f>$Z$12*((B833)-$U$5)/$U$6+$Z$13</f>
        <v/>
      </c>
      <c r="O833" s="51">
        <f>1/(1+EXP(-N833))</f>
        <v/>
      </c>
      <c r="P833" s="52">
        <f>$AA$12*((B833)-$U$5)/$U$6+$AA$13</f>
        <v/>
      </c>
      <c r="Q833" s="51">
        <f>1/(1+EXP(-P833))</f>
        <v/>
      </c>
      <c r="R833" s="52">
        <f>$AB$12*((B833)-$U$5)/$U$6+$AB$13</f>
        <v/>
      </c>
      <c r="S833" s="51">
        <f>1/(1+EXP(-R833))</f>
        <v/>
      </c>
      <c r="AI833" s="48">
        <f>'4_Seq_Features'!A831</f>
        <v/>
      </c>
      <c r="AJ833" s="55">
        <f>'4_Seq_Features'!G831</f>
        <v/>
      </c>
      <c r="AK833" s="55">
        <f>'4_Seq_Features'!H831</f>
        <v/>
      </c>
      <c r="AL833" s="48">
        <f>'4_Seq_Features'!E831</f>
        <v/>
      </c>
      <c r="AM833" s="52">
        <f>$BD$14*((AJ833)-$BD$5)/$BD$6+$BD$15*((AK833)-$BD$7)/$BD$8+$BD$16</f>
        <v/>
      </c>
      <c r="AN833" s="51">
        <f>1/(1+EXP(-AM833))</f>
        <v/>
      </c>
      <c r="AO833" s="52">
        <f>$BE$14*((AJ833)-$BD$5)/$BD$6+$BE$15*((AK833)-$BD$7)/$BD$8+$BE$16</f>
        <v/>
      </c>
      <c r="AP833" s="51">
        <f>1/(1+EXP(-AO833))</f>
        <v/>
      </c>
      <c r="AQ833" s="52">
        <f>$BF$14*((AJ833)-$BD$5)/$BD$6+$BF$15*((AK833)-$BD$7)/$BD$8+$BF$16</f>
        <v/>
      </c>
      <c r="AR833" s="51">
        <f>1/(1+EXP(-AQ833))</f>
        <v/>
      </c>
      <c r="AS833" s="52">
        <f>$BG$14*((AJ833)-$BD$5)/$BD$6+$BG$15*((AK833)-$BD$7)/$BD$8+$BG$16</f>
        <v/>
      </c>
      <c r="AT833" s="51">
        <f>1/(1+EXP(-AS833))</f>
        <v/>
      </c>
      <c r="AU833" s="52">
        <f>$BH$14*((AJ833)-$BD$5)/$BD$6+$BH$15*((AK833)-$BD$7)/$BD$8+$BH$16</f>
        <v/>
      </c>
      <c r="AV833" s="51">
        <f>1/(1+EXP(-AU833))</f>
        <v/>
      </c>
      <c r="AW833" s="52">
        <f>$BI$14*((AJ833)-$BD$5)/$BD$6+$BI$15*((AK833)-$BD$7)/$BD$8+$BI$16</f>
        <v/>
      </c>
      <c r="AX833" s="51">
        <f>1/(1+EXP(-AW833))</f>
        <v/>
      </c>
      <c r="AY833" s="52">
        <f>$BJ$14*((AJ833)-$BD$5)/$BD$6+$BJ$15*((AK833)-$BD$7)/$BD$8+$BJ$16</f>
        <v/>
      </c>
      <c r="AZ833" s="51">
        <f>1/(1+EXP(-AY833))</f>
        <v/>
      </c>
      <c r="BA833" s="52">
        <f>$BK$14*((AJ833)-$BD$5)/$BD$6+$BK$15*((AK833)-$BD$7)/$BD$8+$BK$16</f>
        <v/>
      </c>
      <c r="BB833" s="51">
        <f>1/(1+EXP(-BA833))</f>
        <v/>
      </c>
    </row>
    <row r="834" ht="15" customHeight="1" s="35">
      <c r="A834" s="48">
        <f>'4_Seq_Features'!A832</f>
        <v/>
      </c>
      <c r="B834" s="55">
        <f>'4_Seq_Features'!F832</f>
        <v/>
      </c>
      <c r="C834" s="48">
        <f>'4_Seq_Features'!E832</f>
        <v/>
      </c>
      <c r="D834" s="52">
        <f>$U$12*((B834)-$U$5)/$U$6+$U$13</f>
        <v/>
      </c>
      <c r="E834" s="51">
        <f>1/(1+EXP(-D834))</f>
        <v/>
      </c>
      <c r="F834" s="52">
        <f>$V$12*((B834)-$U$5)/$U$6+$V$13</f>
        <v/>
      </c>
      <c r="G834" s="51">
        <f>1/(1+EXP(-F834))</f>
        <v/>
      </c>
      <c r="H834" s="52">
        <f>$W$12*((B834)-$U$5)/$U$6+$W$13</f>
        <v/>
      </c>
      <c r="I834" s="51">
        <f>1/(1+EXP(-H834))</f>
        <v/>
      </c>
      <c r="J834" s="52">
        <f>$X$12*((B834)-$U$5)/$U$6+$X$13</f>
        <v/>
      </c>
      <c r="K834" s="51">
        <f>1/(1+EXP(-J834))</f>
        <v/>
      </c>
      <c r="L834" s="52">
        <f>$Y$12*((B834)-$U$5)/$U$6+$Y$13</f>
        <v/>
      </c>
      <c r="M834" s="51">
        <f>1/(1+EXP(-L834))</f>
        <v/>
      </c>
      <c r="N834" s="52">
        <f>$Z$12*((B834)-$U$5)/$U$6+$Z$13</f>
        <v/>
      </c>
      <c r="O834" s="51">
        <f>1/(1+EXP(-N834))</f>
        <v/>
      </c>
      <c r="P834" s="52">
        <f>$AA$12*((B834)-$U$5)/$U$6+$AA$13</f>
        <v/>
      </c>
      <c r="Q834" s="51">
        <f>1/(1+EXP(-P834))</f>
        <v/>
      </c>
      <c r="R834" s="52">
        <f>$AB$12*((B834)-$U$5)/$U$6+$AB$13</f>
        <v/>
      </c>
      <c r="S834" s="51">
        <f>1/(1+EXP(-R834))</f>
        <v/>
      </c>
      <c r="AI834" s="48">
        <f>'4_Seq_Features'!A832</f>
        <v/>
      </c>
      <c r="AJ834" s="55">
        <f>'4_Seq_Features'!G832</f>
        <v/>
      </c>
      <c r="AK834" s="55">
        <f>'4_Seq_Features'!H832</f>
        <v/>
      </c>
      <c r="AL834" s="48">
        <f>'4_Seq_Features'!E832</f>
        <v/>
      </c>
      <c r="AM834" s="52">
        <f>$BD$14*((AJ834)-$BD$5)/$BD$6+$BD$15*((AK834)-$BD$7)/$BD$8+$BD$16</f>
        <v/>
      </c>
      <c r="AN834" s="51">
        <f>1/(1+EXP(-AM834))</f>
        <v/>
      </c>
      <c r="AO834" s="52">
        <f>$BE$14*((AJ834)-$BD$5)/$BD$6+$BE$15*((AK834)-$BD$7)/$BD$8+$BE$16</f>
        <v/>
      </c>
      <c r="AP834" s="51">
        <f>1/(1+EXP(-AO834))</f>
        <v/>
      </c>
      <c r="AQ834" s="52">
        <f>$BF$14*((AJ834)-$BD$5)/$BD$6+$BF$15*((AK834)-$BD$7)/$BD$8+$BF$16</f>
        <v/>
      </c>
      <c r="AR834" s="51">
        <f>1/(1+EXP(-AQ834))</f>
        <v/>
      </c>
      <c r="AS834" s="52">
        <f>$BG$14*((AJ834)-$BD$5)/$BD$6+$BG$15*((AK834)-$BD$7)/$BD$8+$BG$16</f>
        <v/>
      </c>
      <c r="AT834" s="51">
        <f>1/(1+EXP(-AS834))</f>
        <v/>
      </c>
      <c r="AU834" s="52">
        <f>$BH$14*((AJ834)-$BD$5)/$BD$6+$BH$15*((AK834)-$BD$7)/$BD$8+$BH$16</f>
        <v/>
      </c>
      <c r="AV834" s="51">
        <f>1/(1+EXP(-AU834))</f>
        <v/>
      </c>
      <c r="AW834" s="52">
        <f>$BI$14*((AJ834)-$BD$5)/$BD$6+$BI$15*((AK834)-$BD$7)/$BD$8+$BI$16</f>
        <v/>
      </c>
      <c r="AX834" s="51">
        <f>1/(1+EXP(-AW834))</f>
        <v/>
      </c>
      <c r="AY834" s="52">
        <f>$BJ$14*((AJ834)-$BD$5)/$BD$6+$BJ$15*((AK834)-$BD$7)/$BD$8+$BJ$16</f>
        <v/>
      </c>
      <c r="AZ834" s="51">
        <f>1/(1+EXP(-AY834))</f>
        <v/>
      </c>
      <c r="BA834" s="52">
        <f>$BK$14*((AJ834)-$BD$5)/$BD$6+$BK$15*((AK834)-$BD$7)/$BD$8+$BK$16</f>
        <v/>
      </c>
      <c r="BB834" s="51">
        <f>1/(1+EXP(-BA834))</f>
        <v/>
      </c>
    </row>
    <row r="835" ht="15" customHeight="1" s="35">
      <c r="A835" s="48">
        <f>'4_Seq_Features'!A833</f>
        <v/>
      </c>
      <c r="B835" s="55">
        <f>'4_Seq_Features'!F833</f>
        <v/>
      </c>
      <c r="C835" s="48">
        <f>'4_Seq_Features'!E833</f>
        <v/>
      </c>
      <c r="D835" s="52">
        <f>$U$12*((B835)-$U$5)/$U$6+$U$13</f>
        <v/>
      </c>
      <c r="E835" s="51">
        <f>1/(1+EXP(-D835))</f>
        <v/>
      </c>
      <c r="F835" s="52">
        <f>$V$12*((B835)-$U$5)/$U$6+$V$13</f>
        <v/>
      </c>
      <c r="G835" s="51">
        <f>1/(1+EXP(-F835))</f>
        <v/>
      </c>
      <c r="H835" s="52">
        <f>$W$12*((B835)-$U$5)/$U$6+$W$13</f>
        <v/>
      </c>
      <c r="I835" s="51">
        <f>1/(1+EXP(-H835))</f>
        <v/>
      </c>
      <c r="J835" s="52">
        <f>$X$12*((B835)-$U$5)/$U$6+$X$13</f>
        <v/>
      </c>
      <c r="K835" s="51">
        <f>1/(1+EXP(-J835))</f>
        <v/>
      </c>
      <c r="L835" s="52">
        <f>$Y$12*((B835)-$U$5)/$U$6+$Y$13</f>
        <v/>
      </c>
      <c r="M835" s="51">
        <f>1/(1+EXP(-L835))</f>
        <v/>
      </c>
      <c r="N835" s="52">
        <f>$Z$12*((B835)-$U$5)/$U$6+$Z$13</f>
        <v/>
      </c>
      <c r="O835" s="51">
        <f>1/(1+EXP(-N835))</f>
        <v/>
      </c>
      <c r="P835" s="52">
        <f>$AA$12*((B835)-$U$5)/$U$6+$AA$13</f>
        <v/>
      </c>
      <c r="Q835" s="51">
        <f>1/(1+EXP(-P835))</f>
        <v/>
      </c>
      <c r="R835" s="52">
        <f>$AB$12*((B835)-$U$5)/$U$6+$AB$13</f>
        <v/>
      </c>
      <c r="S835" s="51">
        <f>1/(1+EXP(-R835))</f>
        <v/>
      </c>
      <c r="AI835" s="48">
        <f>'4_Seq_Features'!A833</f>
        <v/>
      </c>
      <c r="AJ835" s="55">
        <f>'4_Seq_Features'!G833</f>
        <v/>
      </c>
      <c r="AK835" s="55">
        <f>'4_Seq_Features'!H833</f>
        <v/>
      </c>
      <c r="AL835" s="48">
        <f>'4_Seq_Features'!E833</f>
        <v/>
      </c>
      <c r="AM835" s="52">
        <f>$BD$14*((AJ835)-$BD$5)/$BD$6+$BD$15*((AK835)-$BD$7)/$BD$8+$BD$16</f>
        <v/>
      </c>
      <c r="AN835" s="51">
        <f>1/(1+EXP(-AM835))</f>
        <v/>
      </c>
      <c r="AO835" s="52">
        <f>$BE$14*((AJ835)-$BD$5)/$BD$6+$BE$15*((AK835)-$BD$7)/$BD$8+$BE$16</f>
        <v/>
      </c>
      <c r="AP835" s="51">
        <f>1/(1+EXP(-AO835))</f>
        <v/>
      </c>
      <c r="AQ835" s="52">
        <f>$BF$14*((AJ835)-$BD$5)/$BD$6+$BF$15*((AK835)-$BD$7)/$BD$8+$BF$16</f>
        <v/>
      </c>
      <c r="AR835" s="51">
        <f>1/(1+EXP(-AQ835))</f>
        <v/>
      </c>
      <c r="AS835" s="52">
        <f>$BG$14*((AJ835)-$BD$5)/$BD$6+$BG$15*((AK835)-$BD$7)/$BD$8+$BG$16</f>
        <v/>
      </c>
      <c r="AT835" s="51">
        <f>1/(1+EXP(-AS835))</f>
        <v/>
      </c>
      <c r="AU835" s="52">
        <f>$BH$14*((AJ835)-$BD$5)/$BD$6+$BH$15*((AK835)-$BD$7)/$BD$8+$BH$16</f>
        <v/>
      </c>
      <c r="AV835" s="51">
        <f>1/(1+EXP(-AU835))</f>
        <v/>
      </c>
      <c r="AW835" s="52">
        <f>$BI$14*((AJ835)-$BD$5)/$BD$6+$BI$15*((AK835)-$BD$7)/$BD$8+$BI$16</f>
        <v/>
      </c>
      <c r="AX835" s="51">
        <f>1/(1+EXP(-AW835))</f>
        <v/>
      </c>
      <c r="AY835" s="52">
        <f>$BJ$14*((AJ835)-$BD$5)/$BD$6+$BJ$15*((AK835)-$BD$7)/$BD$8+$BJ$16</f>
        <v/>
      </c>
      <c r="AZ835" s="51">
        <f>1/(1+EXP(-AY835))</f>
        <v/>
      </c>
      <c r="BA835" s="52">
        <f>$BK$14*((AJ835)-$BD$5)/$BD$6+$BK$15*((AK835)-$BD$7)/$BD$8+$BK$16</f>
        <v/>
      </c>
      <c r="BB835" s="51">
        <f>1/(1+EXP(-BA835))</f>
        <v/>
      </c>
    </row>
    <row r="836" ht="15" customHeight="1" s="35">
      <c r="A836" s="48">
        <f>'4_Seq_Features'!A834</f>
        <v/>
      </c>
      <c r="B836" s="55">
        <f>'4_Seq_Features'!F834</f>
        <v/>
      </c>
      <c r="C836" s="48">
        <f>'4_Seq_Features'!E834</f>
        <v/>
      </c>
      <c r="D836" s="52">
        <f>$U$12*((B836)-$U$5)/$U$6+$U$13</f>
        <v/>
      </c>
      <c r="E836" s="51">
        <f>1/(1+EXP(-D836))</f>
        <v/>
      </c>
      <c r="F836" s="52">
        <f>$V$12*((B836)-$U$5)/$U$6+$V$13</f>
        <v/>
      </c>
      <c r="G836" s="51">
        <f>1/(1+EXP(-F836))</f>
        <v/>
      </c>
      <c r="H836" s="52">
        <f>$W$12*((B836)-$U$5)/$U$6+$W$13</f>
        <v/>
      </c>
      <c r="I836" s="51">
        <f>1/(1+EXP(-H836))</f>
        <v/>
      </c>
      <c r="J836" s="52">
        <f>$X$12*((B836)-$U$5)/$U$6+$X$13</f>
        <v/>
      </c>
      <c r="K836" s="51">
        <f>1/(1+EXP(-J836))</f>
        <v/>
      </c>
      <c r="L836" s="52">
        <f>$Y$12*((B836)-$U$5)/$U$6+$Y$13</f>
        <v/>
      </c>
      <c r="M836" s="51">
        <f>1/(1+EXP(-L836))</f>
        <v/>
      </c>
      <c r="N836" s="52">
        <f>$Z$12*((B836)-$U$5)/$U$6+$Z$13</f>
        <v/>
      </c>
      <c r="O836" s="51">
        <f>1/(1+EXP(-N836))</f>
        <v/>
      </c>
      <c r="P836" s="52">
        <f>$AA$12*((B836)-$U$5)/$U$6+$AA$13</f>
        <v/>
      </c>
      <c r="Q836" s="51">
        <f>1/(1+EXP(-P836))</f>
        <v/>
      </c>
      <c r="R836" s="52">
        <f>$AB$12*((B836)-$U$5)/$U$6+$AB$13</f>
        <v/>
      </c>
      <c r="S836" s="51">
        <f>1/(1+EXP(-R836))</f>
        <v/>
      </c>
      <c r="AI836" s="48">
        <f>'4_Seq_Features'!A834</f>
        <v/>
      </c>
      <c r="AJ836" s="55">
        <f>'4_Seq_Features'!G834</f>
        <v/>
      </c>
      <c r="AK836" s="55">
        <f>'4_Seq_Features'!H834</f>
        <v/>
      </c>
      <c r="AL836" s="48">
        <f>'4_Seq_Features'!E834</f>
        <v/>
      </c>
      <c r="AM836" s="52">
        <f>$BD$14*((AJ836)-$BD$5)/$BD$6+$BD$15*((AK836)-$BD$7)/$BD$8+$BD$16</f>
        <v/>
      </c>
      <c r="AN836" s="51">
        <f>1/(1+EXP(-AM836))</f>
        <v/>
      </c>
      <c r="AO836" s="52">
        <f>$BE$14*((AJ836)-$BD$5)/$BD$6+$BE$15*((AK836)-$BD$7)/$BD$8+$BE$16</f>
        <v/>
      </c>
      <c r="AP836" s="51">
        <f>1/(1+EXP(-AO836))</f>
        <v/>
      </c>
      <c r="AQ836" s="52">
        <f>$BF$14*((AJ836)-$BD$5)/$BD$6+$BF$15*((AK836)-$BD$7)/$BD$8+$BF$16</f>
        <v/>
      </c>
      <c r="AR836" s="51">
        <f>1/(1+EXP(-AQ836))</f>
        <v/>
      </c>
      <c r="AS836" s="52">
        <f>$BG$14*((AJ836)-$BD$5)/$BD$6+$BG$15*((AK836)-$BD$7)/$BD$8+$BG$16</f>
        <v/>
      </c>
      <c r="AT836" s="51">
        <f>1/(1+EXP(-AS836))</f>
        <v/>
      </c>
      <c r="AU836" s="52">
        <f>$BH$14*((AJ836)-$BD$5)/$BD$6+$BH$15*((AK836)-$BD$7)/$BD$8+$BH$16</f>
        <v/>
      </c>
      <c r="AV836" s="51">
        <f>1/(1+EXP(-AU836))</f>
        <v/>
      </c>
      <c r="AW836" s="52">
        <f>$BI$14*((AJ836)-$BD$5)/$BD$6+$BI$15*((AK836)-$BD$7)/$BD$8+$BI$16</f>
        <v/>
      </c>
      <c r="AX836" s="51">
        <f>1/(1+EXP(-AW836))</f>
        <v/>
      </c>
      <c r="AY836" s="52">
        <f>$BJ$14*((AJ836)-$BD$5)/$BD$6+$BJ$15*((AK836)-$BD$7)/$BD$8+$BJ$16</f>
        <v/>
      </c>
      <c r="AZ836" s="51">
        <f>1/(1+EXP(-AY836))</f>
        <v/>
      </c>
      <c r="BA836" s="52">
        <f>$BK$14*((AJ836)-$BD$5)/$BD$6+$BK$15*((AK836)-$BD$7)/$BD$8+$BK$16</f>
        <v/>
      </c>
      <c r="BB836" s="51">
        <f>1/(1+EXP(-BA836))</f>
        <v/>
      </c>
    </row>
    <row r="837" ht="15" customHeight="1" s="35">
      <c r="A837" s="48">
        <f>'4_Seq_Features'!A835</f>
        <v/>
      </c>
      <c r="B837" s="55">
        <f>'4_Seq_Features'!F835</f>
        <v/>
      </c>
      <c r="C837" s="48">
        <f>'4_Seq_Features'!E835</f>
        <v/>
      </c>
      <c r="D837" s="52">
        <f>$U$12*((B837)-$U$5)/$U$6+$U$13</f>
        <v/>
      </c>
      <c r="E837" s="51">
        <f>1/(1+EXP(-D837))</f>
        <v/>
      </c>
      <c r="F837" s="52">
        <f>$V$12*((B837)-$U$5)/$U$6+$V$13</f>
        <v/>
      </c>
      <c r="G837" s="51">
        <f>1/(1+EXP(-F837))</f>
        <v/>
      </c>
      <c r="H837" s="52">
        <f>$W$12*((B837)-$U$5)/$U$6+$W$13</f>
        <v/>
      </c>
      <c r="I837" s="51">
        <f>1/(1+EXP(-H837))</f>
        <v/>
      </c>
      <c r="J837" s="52">
        <f>$X$12*((B837)-$U$5)/$U$6+$X$13</f>
        <v/>
      </c>
      <c r="K837" s="51">
        <f>1/(1+EXP(-J837))</f>
        <v/>
      </c>
      <c r="L837" s="52">
        <f>$Y$12*((B837)-$U$5)/$U$6+$Y$13</f>
        <v/>
      </c>
      <c r="M837" s="51">
        <f>1/(1+EXP(-L837))</f>
        <v/>
      </c>
      <c r="N837" s="52">
        <f>$Z$12*((B837)-$U$5)/$U$6+$Z$13</f>
        <v/>
      </c>
      <c r="O837" s="51">
        <f>1/(1+EXP(-N837))</f>
        <v/>
      </c>
      <c r="P837" s="52">
        <f>$AA$12*((B837)-$U$5)/$U$6+$AA$13</f>
        <v/>
      </c>
      <c r="Q837" s="51">
        <f>1/(1+EXP(-P837))</f>
        <v/>
      </c>
      <c r="R837" s="52">
        <f>$AB$12*((B837)-$U$5)/$U$6+$AB$13</f>
        <v/>
      </c>
      <c r="S837" s="51">
        <f>1/(1+EXP(-R837))</f>
        <v/>
      </c>
      <c r="AI837" s="48">
        <f>'4_Seq_Features'!A835</f>
        <v/>
      </c>
      <c r="AJ837" s="55">
        <f>'4_Seq_Features'!G835</f>
        <v/>
      </c>
      <c r="AK837" s="55">
        <f>'4_Seq_Features'!H835</f>
        <v/>
      </c>
      <c r="AL837" s="48">
        <f>'4_Seq_Features'!E835</f>
        <v/>
      </c>
      <c r="AM837" s="52">
        <f>$BD$14*((AJ837)-$BD$5)/$BD$6+$BD$15*((AK837)-$BD$7)/$BD$8+$BD$16</f>
        <v/>
      </c>
      <c r="AN837" s="51">
        <f>1/(1+EXP(-AM837))</f>
        <v/>
      </c>
      <c r="AO837" s="52">
        <f>$BE$14*((AJ837)-$BD$5)/$BD$6+$BE$15*((AK837)-$BD$7)/$BD$8+$BE$16</f>
        <v/>
      </c>
      <c r="AP837" s="51">
        <f>1/(1+EXP(-AO837))</f>
        <v/>
      </c>
      <c r="AQ837" s="52">
        <f>$BF$14*((AJ837)-$BD$5)/$BD$6+$BF$15*((AK837)-$BD$7)/$BD$8+$BF$16</f>
        <v/>
      </c>
      <c r="AR837" s="51">
        <f>1/(1+EXP(-AQ837))</f>
        <v/>
      </c>
      <c r="AS837" s="52">
        <f>$BG$14*((AJ837)-$BD$5)/$BD$6+$BG$15*((AK837)-$BD$7)/$BD$8+$BG$16</f>
        <v/>
      </c>
      <c r="AT837" s="51">
        <f>1/(1+EXP(-AS837))</f>
        <v/>
      </c>
      <c r="AU837" s="52">
        <f>$BH$14*((AJ837)-$BD$5)/$BD$6+$BH$15*((AK837)-$BD$7)/$BD$8+$BH$16</f>
        <v/>
      </c>
      <c r="AV837" s="51">
        <f>1/(1+EXP(-AU837))</f>
        <v/>
      </c>
      <c r="AW837" s="52">
        <f>$BI$14*((AJ837)-$BD$5)/$BD$6+$BI$15*((AK837)-$BD$7)/$BD$8+$BI$16</f>
        <v/>
      </c>
      <c r="AX837" s="51">
        <f>1/(1+EXP(-AW837))</f>
        <v/>
      </c>
      <c r="AY837" s="52">
        <f>$BJ$14*((AJ837)-$BD$5)/$BD$6+$BJ$15*((AK837)-$BD$7)/$BD$8+$BJ$16</f>
        <v/>
      </c>
      <c r="AZ837" s="51">
        <f>1/(1+EXP(-AY837))</f>
        <v/>
      </c>
      <c r="BA837" s="52">
        <f>$BK$14*((AJ837)-$BD$5)/$BD$6+$BK$15*((AK837)-$BD$7)/$BD$8+$BK$16</f>
        <v/>
      </c>
      <c r="BB837" s="51">
        <f>1/(1+EXP(-BA837))</f>
        <v/>
      </c>
    </row>
    <row r="838" ht="15" customHeight="1" s="35">
      <c r="A838" s="48">
        <f>'4_Seq_Features'!A836</f>
        <v/>
      </c>
      <c r="B838" s="55">
        <f>'4_Seq_Features'!F836</f>
        <v/>
      </c>
      <c r="C838" s="48">
        <f>'4_Seq_Features'!E836</f>
        <v/>
      </c>
      <c r="D838" s="52">
        <f>$U$12*((B838)-$U$5)/$U$6+$U$13</f>
        <v/>
      </c>
      <c r="E838" s="51">
        <f>1/(1+EXP(-D838))</f>
        <v/>
      </c>
      <c r="F838" s="52">
        <f>$V$12*((B838)-$U$5)/$U$6+$V$13</f>
        <v/>
      </c>
      <c r="G838" s="51">
        <f>1/(1+EXP(-F838))</f>
        <v/>
      </c>
      <c r="H838" s="52">
        <f>$W$12*((B838)-$U$5)/$U$6+$W$13</f>
        <v/>
      </c>
      <c r="I838" s="51">
        <f>1/(1+EXP(-H838))</f>
        <v/>
      </c>
      <c r="J838" s="52">
        <f>$X$12*((B838)-$U$5)/$U$6+$X$13</f>
        <v/>
      </c>
      <c r="K838" s="51">
        <f>1/(1+EXP(-J838))</f>
        <v/>
      </c>
      <c r="L838" s="52">
        <f>$Y$12*((B838)-$U$5)/$U$6+$Y$13</f>
        <v/>
      </c>
      <c r="M838" s="51">
        <f>1/(1+EXP(-L838))</f>
        <v/>
      </c>
      <c r="N838" s="52">
        <f>$Z$12*((B838)-$U$5)/$U$6+$Z$13</f>
        <v/>
      </c>
      <c r="O838" s="51">
        <f>1/(1+EXP(-N838))</f>
        <v/>
      </c>
      <c r="P838" s="52">
        <f>$AA$12*((B838)-$U$5)/$U$6+$AA$13</f>
        <v/>
      </c>
      <c r="Q838" s="51">
        <f>1/(1+EXP(-P838))</f>
        <v/>
      </c>
      <c r="R838" s="52">
        <f>$AB$12*((B838)-$U$5)/$U$6+$AB$13</f>
        <v/>
      </c>
      <c r="S838" s="51">
        <f>1/(1+EXP(-R838))</f>
        <v/>
      </c>
      <c r="AI838" s="48">
        <f>'4_Seq_Features'!A836</f>
        <v/>
      </c>
      <c r="AJ838" s="55">
        <f>'4_Seq_Features'!G836</f>
        <v/>
      </c>
      <c r="AK838" s="55">
        <f>'4_Seq_Features'!H836</f>
        <v/>
      </c>
      <c r="AL838" s="48">
        <f>'4_Seq_Features'!E836</f>
        <v/>
      </c>
      <c r="AM838" s="52">
        <f>$BD$14*((AJ838)-$BD$5)/$BD$6+$BD$15*((AK838)-$BD$7)/$BD$8+$BD$16</f>
        <v/>
      </c>
      <c r="AN838" s="51">
        <f>1/(1+EXP(-AM838))</f>
        <v/>
      </c>
      <c r="AO838" s="52">
        <f>$BE$14*((AJ838)-$BD$5)/$BD$6+$BE$15*((AK838)-$BD$7)/$BD$8+$BE$16</f>
        <v/>
      </c>
      <c r="AP838" s="51">
        <f>1/(1+EXP(-AO838))</f>
        <v/>
      </c>
      <c r="AQ838" s="52">
        <f>$BF$14*((AJ838)-$BD$5)/$BD$6+$BF$15*((AK838)-$BD$7)/$BD$8+$BF$16</f>
        <v/>
      </c>
      <c r="AR838" s="51">
        <f>1/(1+EXP(-AQ838))</f>
        <v/>
      </c>
      <c r="AS838" s="52">
        <f>$BG$14*((AJ838)-$BD$5)/$BD$6+$BG$15*((AK838)-$BD$7)/$BD$8+$BG$16</f>
        <v/>
      </c>
      <c r="AT838" s="51">
        <f>1/(1+EXP(-AS838))</f>
        <v/>
      </c>
      <c r="AU838" s="52">
        <f>$BH$14*((AJ838)-$BD$5)/$BD$6+$BH$15*((AK838)-$BD$7)/$BD$8+$BH$16</f>
        <v/>
      </c>
      <c r="AV838" s="51">
        <f>1/(1+EXP(-AU838))</f>
        <v/>
      </c>
      <c r="AW838" s="52">
        <f>$BI$14*((AJ838)-$BD$5)/$BD$6+$BI$15*((AK838)-$BD$7)/$BD$8+$BI$16</f>
        <v/>
      </c>
      <c r="AX838" s="51">
        <f>1/(1+EXP(-AW838))</f>
        <v/>
      </c>
      <c r="AY838" s="52">
        <f>$BJ$14*((AJ838)-$BD$5)/$BD$6+$BJ$15*((AK838)-$BD$7)/$BD$8+$BJ$16</f>
        <v/>
      </c>
      <c r="AZ838" s="51">
        <f>1/(1+EXP(-AY838))</f>
        <v/>
      </c>
      <c r="BA838" s="52">
        <f>$BK$14*((AJ838)-$BD$5)/$BD$6+$BK$15*((AK838)-$BD$7)/$BD$8+$BK$16</f>
        <v/>
      </c>
      <c r="BB838" s="51">
        <f>1/(1+EXP(-BA838))</f>
        <v/>
      </c>
    </row>
    <row r="839" ht="15" customHeight="1" s="35">
      <c r="A839" s="48">
        <f>'4_Seq_Features'!A837</f>
        <v/>
      </c>
      <c r="B839" s="55">
        <f>'4_Seq_Features'!F837</f>
        <v/>
      </c>
      <c r="C839" s="48">
        <f>'4_Seq_Features'!E837</f>
        <v/>
      </c>
      <c r="D839" s="52">
        <f>$U$12*((B839)-$U$5)/$U$6+$U$13</f>
        <v/>
      </c>
      <c r="E839" s="51">
        <f>1/(1+EXP(-D839))</f>
        <v/>
      </c>
      <c r="F839" s="52">
        <f>$V$12*((B839)-$U$5)/$U$6+$V$13</f>
        <v/>
      </c>
      <c r="G839" s="51">
        <f>1/(1+EXP(-F839))</f>
        <v/>
      </c>
      <c r="H839" s="52">
        <f>$W$12*((B839)-$U$5)/$U$6+$W$13</f>
        <v/>
      </c>
      <c r="I839" s="51">
        <f>1/(1+EXP(-H839))</f>
        <v/>
      </c>
      <c r="J839" s="52">
        <f>$X$12*((B839)-$U$5)/$U$6+$X$13</f>
        <v/>
      </c>
      <c r="K839" s="51">
        <f>1/(1+EXP(-J839))</f>
        <v/>
      </c>
      <c r="L839" s="52">
        <f>$Y$12*((B839)-$U$5)/$U$6+$Y$13</f>
        <v/>
      </c>
      <c r="M839" s="51">
        <f>1/(1+EXP(-L839))</f>
        <v/>
      </c>
      <c r="N839" s="52">
        <f>$Z$12*((B839)-$U$5)/$U$6+$Z$13</f>
        <v/>
      </c>
      <c r="O839" s="51">
        <f>1/(1+EXP(-N839))</f>
        <v/>
      </c>
      <c r="P839" s="52">
        <f>$AA$12*((B839)-$U$5)/$U$6+$AA$13</f>
        <v/>
      </c>
      <c r="Q839" s="51">
        <f>1/(1+EXP(-P839))</f>
        <v/>
      </c>
      <c r="R839" s="52">
        <f>$AB$12*((B839)-$U$5)/$U$6+$AB$13</f>
        <v/>
      </c>
      <c r="S839" s="51">
        <f>1/(1+EXP(-R839))</f>
        <v/>
      </c>
      <c r="AI839" s="48">
        <f>'4_Seq_Features'!A837</f>
        <v/>
      </c>
      <c r="AJ839" s="55">
        <f>'4_Seq_Features'!G837</f>
        <v/>
      </c>
      <c r="AK839" s="55">
        <f>'4_Seq_Features'!H837</f>
        <v/>
      </c>
      <c r="AL839" s="48">
        <f>'4_Seq_Features'!E837</f>
        <v/>
      </c>
      <c r="AM839" s="52">
        <f>$BD$14*((AJ839)-$BD$5)/$BD$6+$BD$15*((AK839)-$BD$7)/$BD$8+$BD$16</f>
        <v/>
      </c>
      <c r="AN839" s="51">
        <f>1/(1+EXP(-AM839))</f>
        <v/>
      </c>
      <c r="AO839" s="52">
        <f>$BE$14*((AJ839)-$BD$5)/$BD$6+$BE$15*((AK839)-$BD$7)/$BD$8+$BE$16</f>
        <v/>
      </c>
      <c r="AP839" s="51">
        <f>1/(1+EXP(-AO839))</f>
        <v/>
      </c>
      <c r="AQ839" s="52">
        <f>$BF$14*((AJ839)-$BD$5)/$BD$6+$BF$15*((AK839)-$BD$7)/$BD$8+$BF$16</f>
        <v/>
      </c>
      <c r="AR839" s="51">
        <f>1/(1+EXP(-AQ839))</f>
        <v/>
      </c>
      <c r="AS839" s="52">
        <f>$BG$14*((AJ839)-$BD$5)/$BD$6+$BG$15*((AK839)-$BD$7)/$BD$8+$BG$16</f>
        <v/>
      </c>
      <c r="AT839" s="51">
        <f>1/(1+EXP(-AS839))</f>
        <v/>
      </c>
      <c r="AU839" s="52">
        <f>$BH$14*((AJ839)-$BD$5)/$BD$6+$BH$15*((AK839)-$BD$7)/$BD$8+$BH$16</f>
        <v/>
      </c>
      <c r="AV839" s="51">
        <f>1/(1+EXP(-AU839))</f>
        <v/>
      </c>
      <c r="AW839" s="52">
        <f>$BI$14*((AJ839)-$BD$5)/$BD$6+$BI$15*((AK839)-$BD$7)/$BD$8+$BI$16</f>
        <v/>
      </c>
      <c r="AX839" s="51">
        <f>1/(1+EXP(-AW839))</f>
        <v/>
      </c>
      <c r="AY839" s="52">
        <f>$BJ$14*((AJ839)-$BD$5)/$BD$6+$BJ$15*((AK839)-$BD$7)/$BD$8+$BJ$16</f>
        <v/>
      </c>
      <c r="AZ839" s="51">
        <f>1/(1+EXP(-AY839))</f>
        <v/>
      </c>
      <c r="BA839" s="52">
        <f>$BK$14*((AJ839)-$BD$5)/$BD$6+$BK$15*((AK839)-$BD$7)/$BD$8+$BK$16</f>
        <v/>
      </c>
      <c r="BB839" s="51">
        <f>1/(1+EXP(-BA839))</f>
        <v/>
      </c>
    </row>
    <row r="840" ht="15" customHeight="1" s="35">
      <c r="A840" s="48">
        <f>'4_Seq_Features'!A838</f>
        <v/>
      </c>
      <c r="B840" s="55">
        <f>'4_Seq_Features'!F838</f>
        <v/>
      </c>
      <c r="C840" s="48">
        <f>'4_Seq_Features'!E838</f>
        <v/>
      </c>
      <c r="D840" s="52">
        <f>$U$12*((B840)-$U$5)/$U$6+$U$13</f>
        <v/>
      </c>
      <c r="E840" s="51">
        <f>1/(1+EXP(-D840))</f>
        <v/>
      </c>
      <c r="F840" s="52">
        <f>$V$12*((B840)-$U$5)/$U$6+$V$13</f>
        <v/>
      </c>
      <c r="G840" s="51">
        <f>1/(1+EXP(-F840))</f>
        <v/>
      </c>
      <c r="H840" s="52">
        <f>$W$12*((B840)-$U$5)/$U$6+$W$13</f>
        <v/>
      </c>
      <c r="I840" s="51">
        <f>1/(1+EXP(-H840))</f>
        <v/>
      </c>
      <c r="J840" s="52">
        <f>$X$12*((B840)-$U$5)/$U$6+$X$13</f>
        <v/>
      </c>
      <c r="K840" s="51">
        <f>1/(1+EXP(-J840))</f>
        <v/>
      </c>
      <c r="L840" s="52">
        <f>$Y$12*((B840)-$U$5)/$U$6+$Y$13</f>
        <v/>
      </c>
      <c r="M840" s="51">
        <f>1/(1+EXP(-L840))</f>
        <v/>
      </c>
      <c r="N840" s="52">
        <f>$Z$12*((B840)-$U$5)/$U$6+$Z$13</f>
        <v/>
      </c>
      <c r="O840" s="51">
        <f>1/(1+EXP(-N840))</f>
        <v/>
      </c>
      <c r="P840" s="52">
        <f>$AA$12*((B840)-$U$5)/$U$6+$AA$13</f>
        <v/>
      </c>
      <c r="Q840" s="51">
        <f>1/(1+EXP(-P840))</f>
        <v/>
      </c>
      <c r="R840" s="52">
        <f>$AB$12*((B840)-$U$5)/$U$6+$AB$13</f>
        <v/>
      </c>
      <c r="S840" s="51">
        <f>1/(1+EXP(-R840))</f>
        <v/>
      </c>
      <c r="AI840" s="48">
        <f>'4_Seq_Features'!A838</f>
        <v/>
      </c>
      <c r="AJ840" s="55">
        <f>'4_Seq_Features'!G838</f>
        <v/>
      </c>
      <c r="AK840" s="55">
        <f>'4_Seq_Features'!H838</f>
        <v/>
      </c>
      <c r="AL840" s="48">
        <f>'4_Seq_Features'!E838</f>
        <v/>
      </c>
      <c r="AM840" s="52">
        <f>$BD$14*((AJ840)-$BD$5)/$BD$6+$BD$15*((AK840)-$BD$7)/$BD$8+$BD$16</f>
        <v/>
      </c>
      <c r="AN840" s="51">
        <f>1/(1+EXP(-AM840))</f>
        <v/>
      </c>
      <c r="AO840" s="52">
        <f>$BE$14*((AJ840)-$BD$5)/$BD$6+$BE$15*((AK840)-$BD$7)/$BD$8+$BE$16</f>
        <v/>
      </c>
      <c r="AP840" s="51">
        <f>1/(1+EXP(-AO840))</f>
        <v/>
      </c>
      <c r="AQ840" s="52">
        <f>$BF$14*((AJ840)-$BD$5)/$BD$6+$BF$15*((AK840)-$BD$7)/$BD$8+$BF$16</f>
        <v/>
      </c>
      <c r="AR840" s="51">
        <f>1/(1+EXP(-AQ840))</f>
        <v/>
      </c>
      <c r="AS840" s="52">
        <f>$BG$14*((AJ840)-$BD$5)/$BD$6+$BG$15*((AK840)-$BD$7)/$BD$8+$BG$16</f>
        <v/>
      </c>
      <c r="AT840" s="51">
        <f>1/(1+EXP(-AS840))</f>
        <v/>
      </c>
      <c r="AU840" s="52">
        <f>$BH$14*((AJ840)-$BD$5)/$BD$6+$BH$15*((AK840)-$BD$7)/$BD$8+$BH$16</f>
        <v/>
      </c>
      <c r="AV840" s="51">
        <f>1/(1+EXP(-AU840))</f>
        <v/>
      </c>
      <c r="AW840" s="52">
        <f>$BI$14*((AJ840)-$BD$5)/$BD$6+$BI$15*((AK840)-$BD$7)/$BD$8+$BI$16</f>
        <v/>
      </c>
      <c r="AX840" s="51">
        <f>1/(1+EXP(-AW840))</f>
        <v/>
      </c>
      <c r="AY840" s="52">
        <f>$BJ$14*((AJ840)-$BD$5)/$BD$6+$BJ$15*((AK840)-$BD$7)/$BD$8+$BJ$16</f>
        <v/>
      </c>
      <c r="AZ840" s="51">
        <f>1/(1+EXP(-AY840))</f>
        <v/>
      </c>
      <c r="BA840" s="52">
        <f>$BK$14*((AJ840)-$BD$5)/$BD$6+$BK$15*((AK840)-$BD$7)/$BD$8+$BK$16</f>
        <v/>
      </c>
      <c r="BB840" s="51">
        <f>1/(1+EXP(-BA840))</f>
        <v/>
      </c>
    </row>
    <row r="841" ht="15" customHeight="1" s="35">
      <c r="A841" s="48">
        <f>'4_Seq_Features'!A839</f>
        <v/>
      </c>
      <c r="B841" s="55">
        <f>'4_Seq_Features'!F839</f>
        <v/>
      </c>
      <c r="C841" s="48">
        <f>'4_Seq_Features'!E839</f>
        <v/>
      </c>
      <c r="D841" s="52">
        <f>$U$12*((B841)-$U$5)/$U$6+$U$13</f>
        <v/>
      </c>
      <c r="E841" s="51">
        <f>1/(1+EXP(-D841))</f>
        <v/>
      </c>
      <c r="F841" s="52">
        <f>$V$12*((B841)-$U$5)/$U$6+$V$13</f>
        <v/>
      </c>
      <c r="G841" s="51">
        <f>1/(1+EXP(-F841))</f>
        <v/>
      </c>
      <c r="H841" s="52">
        <f>$W$12*((B841)-$U$5)/$U$6+$W$13</f>
        <v/>
      </c>
      <c r="I841" s="51">
        <f>1/(1+EXP(-H841))</f>
        <v/>
      </c>
      <c r="J841" s="52">
        <f>$X$12*((B841)-$U$5)/$U$6+$X$13</f>
        <v/>
      </c>
      <c r="K841" s="51">
        <f>1/(1+EXP(-J841))</f>
        <v/>
      </c>
      <c r="L841" s="52">
        <f>$Y$12*((B841)-$U$5)/$U$6+$Y$13</f>
        <v/>
      </c>
      <c r="M841" s="51">
        <f>1/(1+EXP(-L841))</f>
        <v/>
      </c>
      <c r="N841" s="52">
        <f>$Z$12*((B841)-$U$5)/$U$6+$Z$13</f>
        <v/>
      </c>
      <c r="O841" s="51">
        <f>1/(1+EXP(-N841))</f>
        <v/>
      </c>
      <c r="P841" s="52">
        <f>$AA$12*((B841)-$U$5)/$U$6+$AA$13</f>
        <v/>
      </c>
      <c r="Q841" s="51">
        <f>1/(1+EXP(-P841))</f>
        <v/>
      </c>
      <c r="R841" s="52">
        <f>$AB$12*((B841)-$U$5)/$U$6+$AB$13</f>
        <v/>
      </c>
      <c r="S841" s="51">
        <f>1/(1+EXP(-R841))</f>
        <v/>
      </c>
      <c r="AI841" s="48">
        <f>'4_Seq_Features'!A839</f>
        <v/>
      </c>
      <c r="AJ841" s="55">
        <f>'4_Seq_Features'!G839</f>
        <v/>
      </c>
      <c r="AK841" s="55">
        <f>'4_Seq_Features'!H839</f>
        <v/>
      </c>
      <c r="AL841" s="48">
        <f>'4_Seq_Features'!E839</f>
        <v/>
      </c>
      <c r="AM841" s="52">
        <f>$BD$14*((AJ841)-$BD$5)/$BD$6+$BD$15*((AK841)-$BD$7)/$BD$8+$BD$16</f>
        <v/>
      </c>
      <c r="AN841" s="51">
        <f>1/(1+EXP(-AM841))</f>
        <v/>
      </c>
      <c r="AO841" s="52">
        <f>$BE$14*((AJ841)-$BD$5)/$BD$6+$BE$15*((AK841)-$BD$7)/$BD$8+$BE$16</f>
        <v/>
      </c>
      <c r="AP841" s="51">
        <f>1/(1+EXP(-AO841))</f>
        <v/>
      </c>
      <c r="AQ841" s="52">
        <f>$BF$14*((AJ841)-$BD$5)/$BD$6+$BF$15*((AK841)-$BD$7)/$BD$8+$BF$16</f>
        <v/>
      </c>
      <c r="AR841" s="51">
        <f>1/(1+EXP(-AQ841))</f>
        <v/>
      </c>
      <c r="AS841" s="52">
        <f>$BG$14*((AJ841)-$BD$5)/$BD$6+$BG$15*((AK841)-$BD$7)/$BD$8+$BG$16</f>
        <v/>
      </c>
      <c r="AT841" s="51">
        <f>1/(1+EXP(-AS841))</f>
        <v/>
      </c>
      <c r="AU841" s="52">
        <f>$BH$14*((AJ841)-$BD$5)/$BD$6+$BH$15*((AK841)-$BD$7)/$BD$8+$BH$16</f>
        <v/>
      </c>
      <c r="AV841" s="51">
        <f>1/(1+EXP(-AU841))</f>
        <v/>
      </c>
      <c r="AW841" s="52">
        <f>$BI$14*((AJ841)-$BD$5)/$BD$6+$BI$15*((AK841)-$BD$7)/$BD$8+$BI$16</f>
        <v/>
      </c>
      <c r="AX841" s="51">
        <f>1/(1+EXP(-AW841))</f>
        <v/>
      </c>
      <c r="AY841" s="52">
        <f>$BJ$14*((AJ841)-$BD$5)/$BD$6+$BJ$15*((AK841)-$BD$7)/$BD$8+$BJ$16</f>
        <v/>
      </c>
      <c r="AZ841" s="51">
        <f>1/(1+EXP(-AY841))</f>
        <v/>
      </c>
      <c r="BA841" s="52">
        <f>$BK$14*((AJ841)-$BD$5)/$BD$6+$BK$15*((AK841)-$BD$7)/$BD$8+$BK$16</f>
        <v/>
      </c>
      <c r="BB841" s="51">
        <f>1/(1+EXP(-BA841))</f>
        <v/>
      </c>
    </row>
    <row r="842" ht="15" customHeight="1" s="35">
      <c r="A842" s="48">
        <f>'4_Seq_Features'!A840</f>
        <v/>
      </c>
      <c r="B842" s="55">
        <f>'4_Seq_Features'!F840</f>
        <v/>
      </c>
      <c r="C842" s="48">
        <f>'4_Seq_Features'!E840</f>
        <v/>
      </c>
      <c r="D842" s="52">
        <f>$U$12*((B842)-$U$5)/$U$6+$U$13</f>
        <v/>
      </c>
      <c r="E842" s="51">
        <f>1/(1+EXP(-D842))</f>
        <v/>
      </c>
      <c r="F842" s="52">
        <f>$V$12*((B842)-$U$5)/$U$6+$V$13</f>
        <v/>
      </c>
      <c r="G842" s="51">
        <f>1/(1+EXP(-F842))</f>
        <v/>
      </c>
      <c r="H842" s="52">
        <f>$W$12*((B842)-$U$5)/$U$6+$W$13</f>
        <v/>
      </c>
      <c r="I842" s="51">
        <f>1/(1+EXP(-H842))</f>
        <v/>
      </c>
      <c r="J842" s="52">
        <f>$X$12*((B842)-$U$5)/$U$6+$X$13</f>
        <v/>
      </c>
      <c r="K842" s="51">
        <f>1/(1+EXP(-J842))</f>
        <v/>
      </c>
      <c r="L842" s="52">
        <f>$Y$12*((B842)-$U$5)/$U$6+$Y$13</f>
        <v/>
      </c>
      <c r="M842" s="51">
        <f>1/(1+EXP(-L842))</f>
        <v/>
      </c>
      <c r="N842" s="52">
        <f>$Z$12*((B842)-$U$5)/$U$6+$Z$13</f>
        <v/>
      </c>
      <c r="O842" s="51">
        <f>1/(1+EXP(-N842))</f>
        <v/>
      </c>
      <c r="P842" s="52">
        <f>$AA$12*((B842)-$U$5)/$U$6+$AA$13</f>
        <v/>
      </c>
      <c r="Q842" s="51">
        <f>1/(1+EXP(-P842))</f>
        <v/>
      </c>
      <c r="R842" s="52">
        <f>$AB$12*((B842)-$U$5)/$U$6+$AB$13</f>
        <v/>
      </c>
      <c r="S842" s="51">
        <f>1/(1+EXP(-R842))</f>
        <v/>
      </c>
      <c r="AI842" s="48">
        <f>'4_Seq_Features'!A840</f>
        <v/>
      </c>
      <c r="AJ842" s="55">
        <f>'4_Seq_Features'!G840</f>
        <v/>
      </c>
      <c r="AK842" s="55">
        <f>'4_Seq_Features'!H840</f>
        <v/>
      </c>
      <c r="AL842" s="48">
        <f>'4_Seq_Features'!E840</f>
        <v/>
      </c>
      <c r="AM842" s="52">
        <f>$BD$14*((AJ842)-$BD$5)/$BD$6+$BD$15*((AK842)-$BD$7)/$BD$8+$BD$16</f>
        <v/>
      </c>
      <c r="AN842" s="51">
        <f>1/(1+EXP(-AM842))</f>
        <v/>
      </c>
      <c r="AO842" s="52">
        <f>$BE$14*((AJ842)-$BD$5)/$BD$6+$BE$15*((AK842)-$BD$7)/$BD$8+$BE$16</f>
        <v/>
      </c>
      <c r="AP842" s="51">
        <f>1/(1+EXP(-AO842))</f>
        <v/>
      </c>
      <c r="AQ842" s="52">
        <f>$BF$14*((AJ842)-$BD$5)/$BD$6+$BF$15*((AK842)-$BD$7)/$BD$8+$BF$16</f>
        <v/>
      </c>
      <c r="AR842" s="51">
        <f>1/(1+EXP(-AQ842))</f>
        <v/>
      </c>
      <c r="AS842" s="52">
        <f>$BG$14*((AJ842)-$BD$5)/$BD$6+$BG$15*((AK842)-$BD$7)/$BD$8+$BG$16</f>
        <v/>
      </c>
      <c r="AT842" s="51">
        <f>1/(1+EXP(-AS842))</f>
        <v/>
      </c>
      <c r="AU842" s="52">
        <f>$BH$14*((AJ842)-$BD$5)/$BD$6+$BH$15*((AK842)-$BD$7)/$BD$8+$BH$16</f>
        <v/>
      </c>
      <c r="AV842" s="51">
        <f>1/(1+EXP(-AU842))</f>
        <v/>
      </c>
      <c r="AW842" s="52">
        <f>$BI$14*((AJ842)-$BD$5)/$BD$6+$BI$15*((AK842)-$BD$7)/$BD$8+$BI$16</f>
        <v/>
      </c>
      <c r="AX842" s="51">
        <f>1/(1+EXP(-AW842))</f>
        <v/>
      </c>
      <c r="AY842" s="52">
        <f>$BJ$14*((AJ842)-$BD$5)/$BD$6+$BJ$15*((AK842)-$BD$7)/$BD$8+$BJ$16</f>
        <v/>
      </c>
      <c r="AZ842" s="51">
        <f>1/(1+EXP(-AY842))</f>
        <v/>
      </c>
      <c r="BA842" s="52">
        <f>$BK$14*((AJ842)-$BD$5)/$BD$6+$BK$15*((AK842)-$BD$7)/$BD$8+$BK$16</f>
        <v/>
      </c>
      <c r="BB842" s="51">
        <f>1/(1+EXP(-BA842))</f>
        <v/>
      </c>
    </row>
    <row r="843" ht="15" customHeight="1" s="35">
      <c r="A843" s="48">
        <f>'4_Seq_Features'!A841</f>
        <v/>
      </c>
      <c r="B843" s="55">
        <f>'4_Seq_Features'!F841</f>
        <v/>
      </c>
      <c r="C843" s="48">
        <f>'4_Seq_Features'!E841</f>
        <v/>
      </c>
      <c r="D843" s="52">
        <f>$U$12*((B843)-$U$5)/$U$6+$U$13</f>
        <v/>
      </c>
      <c r="E843" s="51">
        <f>1/(1+EXP(-D843))</f>
        <v/>
      </c>
      <c r="F843" s="52">
        <f>$V$12*((B843)-$U$5)/$U$6+$V$13</f>
        <v/>
      </c>
      <c r="G843" s="51">
        <f>1/(1+EXP(-F843))</f>
        <v/>
      </c>
      <c r="H843" s="52">
        <f>$W$12*((B843)-$U$5)/$U$6+$W$13</f>
        <v/>
      </c>
      <c r="I843" s="51">
        <f>1/(1+EXP(-H843))</f>
        <v/>
      </c>
      <c r="J843" s="52">
        <f>$X$12*((B843)-$U$5)/$U$6+$X$13</f>
        <v/>
      </c>
      <c r="K843" s="51">
        <f>1/(1+EXP(-J843))</f>
        <v/>
      </c>
      <c r="L843" s="52">
        <f>$Y$12*((B843)-$U$5)/$U$6+$Y$13</f>
        <v/>
      </c>
      <c r="M843" s="51">
        <f>1/(1+EXP(-L843))</f>
        <v/>
      </c>
      <c r="N843" s="52">
        <f>$Z$12*((B843)-$U$5)/$U$6+$Z$13</f>
        <v/>
      </c>
      <c r="O843" s="51">
        <f>1/(1+EXP(-N843))</f>
        <v/>
      </c>
      <c r="P843" s="52">
        <f>$AA$12*((B843)-$U$5)/$U$6+$AA$13</f>
        <v/>
      </c>
      <c r="Q843" s="51">
        <f>1/(1+EXP(-P843))</f>
        <v/>
      </c>
      <c r="R843" s="52">
        <f>$AB$12*((B843)-$U$5)/$U$6+$AB$13</f>
        <v/>
      </c>
      <c r="S843" s="51">
        <f>1/(1+EXP(-R843))</f>
        <v/>
      </c>
      <c r="AI843" s="48">
        <f>'4_Seq_Features'!A841</f>
        <v/>
      </c>
      <c r="AJ843" s="55">
        <f>'4_Seq_Features'!G841</f>
        <v/>
      </c>
      <c r="AK843" s="55">
        <f>'4_Seq_Features'!H841</f>
        <v/>
      </c>
      <c r="AL843" s="48">
        <f>'4_Seq_Features'!E841</f>
        <v/>
      </c>
      <c r="AM843" s="52">
        <f>$BD$14*((AJ843)-$BD$5)/$BD$6+$BD$15*((AK843)-$BD$7)/$BD$8+$BD$16</f>
        <v/>
      </c>
      <c r="AN843" s="51">
        <f>1/(1+EXP(-AM843))</f>
        <v/>
      </c>
      <c r="AO843" s="52">
        <f>$BE$14*((AJ843)-$BD$5)/$BD$6+$BE$15*((AK843)-$BD$7)/$BD$8+$BE$16</f>
        <v/>
      </c>
      <c r="AP843" s="51">
        <f>1/(1+EXP(-AO843))</f>
        <v/>
      </c>
      <c r="AQ843" s="52">
        <f>$BF$14*((AJ843)-$BD$5)/$BD$6+$BF$15*((AK843)-$BD$7)/$BD$8+$BF$16</f>
        <v/>
      </c>
      <c r="AR843" s="51">
        <f>1/(1+EXP(-AQ843))</f>
        <v/>
      </c>
      <c r="AS843" s="52">
        <f>$BG$14*((AJ843)-$BD$5)/$BD$6+$BG$15*((AK843)-$BD$7)/$BD$8+$BG$16</f>
        <v/>
      </c>
      <c r="AT843" s="51">
        <f>1/(1+EXP(-AS843))</f>
        <v/>
      </c>
      <c r="AU843" s="52">
        <f>$BH$14*((AJ843)-$BD$5)/$BD$6+$BH$15*((AK843)-$BD$7)/$BD$8+$BH$16</f>
        <v/>
      </c>
      <c r="AV843" s="51">
        <f>1/(1+EXP(-AU843))</f>
        <v/>
      </c>
      <c r="AW843" s="52">
        <f>$BI$14*((AJ843)-$BD$5)/$BD$6+$BI$15*((AK843)-$BD$7)/$BD$8+$BI$16</f>
        <v/>
      </c>
      <c r="AX843" s="51">
        <f>1/(1+EXP(-AW843))</f>
        <v/>
      </c>
      <c r="AY843" s="52">
        <f>$BJ$14*((AJ843)-$BD$5)/$BD$6+$BJ$15*((AK843)-$BD$7)/$BD$8+$BJ$16</f>
        <v/>
      </c>
      <c r="AZ843" s="51">
        <f>1/(1+EXP(-AY843))</f>
        <v/>
      </c>
      <c r="BA843" s="52">
        <f>$BK$14*((AJ843)-$BD$5)/$BD$6+$BK$15*((AK843)-$BD$7)/$BD$8+$BK$16</f>
        <v/>
      </c>
      <c r="BB843" s="51">
        <f>1/(1+EXP(-BA843))</f>
        <v/>
      </c>
    </row>
    <row r="844" ht="15" customHeight="1" s="35">
      <c r="A844" s="48">
        <f>'4_Seq_Features'!A842</f>
        <v/>
      </c>
      <c r="B844" s="55">
        <f>'4_Seq_Features'!F842</f>
        <v/>
      </c>
      <c r="C844" s="48">
        <f>'4_Seq_Features'!E842</f>
        <v/>
      </c>
      <c r="D844" s="52">
        <f>$U$12*((B844)-$U$5)/$U$6+$U$13</f>
        <v/>
      </c>
      <c r="E844" s="51">
        <f>1/(1+EXP(-D844))</f>
        <v/>
      </c>
      <c r="F844" s="52">
        <f>$V$12*((B844)-$U$5)/$U$6+$V$13</f>
        <v/>
      </c>
      <c r="G844" s="51">
        <f>1/(1+EXP(-F844))</f>
        <v/>
      </c>
      <c r="H844" s="52">
        <f>$W$12*((B844)-$U$5)/$U$6+$W$13</f>
        <v/>
      </c>
      <c r="I844" s="51">
        <f>1/(1+EXP(-H844))</f>
        <v/>
      </c>
      <c r="J844" s="52">
        <f>$X$12*((B844)-$U$5)/$U$6+$X$13</f>
        <v/>
      </c>
      <c r="K844" s="51">
        <f>1/(1+EXP(-J844))</f>
        <v/>
      </c>
      <c r="L844" s="52">
        <f>$Y$12*((B844)-$U$5)/$U$6+$Y$13</f>
        <v/>
      </c>
      <c r="M844" s="51">
        <f>1/(1+EXP(-L844))</f>
        <v/>
      </c>
      <c r="N844" s="52">
        <f>$Z$12*((B844)-$U$5)/$U$6+$Z$13</f>
        <v/>
      </c>
      <c r="O844" s="51">
        <f>1/(1+EXP(-N844))</f>
        <v/>
      </c>
      <c r="P844" s="52">
        <f>$AA$12*((B844)-$U$5)/$U$6+$AA$13</f>
        <v/>
      </c>
      <c r="Q844" s="51">
        <f>1/(1+EXP(-P844))</f>
        <v/>
      </c>
      <c r="R844" s="52">
        <f>$AB$12*((B844)-$U$5)/$U$6+$AB$13</f>
        <v/>
      </c>
      <c r="S844" s="51">
        <f>1/(1+EXP(-R844))</f>
        <v/>
      </c>
      <c r="AI844" s="48">
        <f>'4_Seq_Features'!A842</f>
        <v/>
      </c>
      <c r="AJ844" s="55">
        <f>'4_Seq_Features'!G842</f>
        <v/>
      </c>
      <c r="AK844" s="55">
        <f>'4_Seq_Features'!H842</f>
        <v/>
      </c>
      <c r="AL844" s="48">
        <f>'4_Seq_Features'!E842</f>
        <v/>
      </c>
      <c r="AM844" s="52">
        <f>$BD$14*((AJ844)-$BD$5)/$BD$6+$BD$15*((AK844)-$BD$7)/$BD$8+$BD$16</f>
        <v/>
      </c>
      <c r="AN844" s="51">
        <f>1/(1+EXP(-AM844))</f>
        <v/>
      </c>
      <c r="AO844" s="52">
        <f>$BE$14*((AJ844)-$BD$5)/$BD$6+$BE$15*((AK844)-$BD$7)/$BD$8+$BE$16</f>
        <v/>
      </c>
      <c r="AP844" s="51">
        <f>1/(1+EXP(-AO844))</f>
        <v/>
      </c>
      <c r="AQ844" s="52">
        <f>$BF$14*((AJ844)-$BD$5)/$BD$6+$BF$15*((AK844)-$BD$7)/$BD$8+$BF$16</f>
        <v/>
      </c>
      <c r="AR844" s="51">
        <f>1/(1+EXP(-AQ844))</f>
        <v/>
      </c>
      <c r="AS844" s="52">
        <f>$BG$14*((AJ844)-$BD$5)/$BD$6+$BG$15*((AK844)-$BD$7)/$BD$8+$BG$16</f>
        <v/>
      </c>
      <c r="AT844" s="51">
        <f>1/(1+EXP(-AS844))</f>
        <v/>
      </c>
      <c r="AU844" s="52">
        <f>$BH$14*((AJ844)-$BD$5)/$BD$6+$BH$15*((AK844)-$BD$7)/$BD$8+$BH$16</f>
        <v/>
      </c>
      <c r="AV844" s="51">
        <f>1/(1+EXP(-AU844))</f>
        <v/>
      </c>
      <c r="AW844" s="52">
        <f>$BI$14*((AJ844)-$BD$5)/$BD$6+$BI$15*((AK844)-$BD$7)/$BD$8+$BI$16</f>
        <v/>
      </c>
      <c r="AX844" s="51">
        <f>1/(1+EXP(-AW844))</f>
        <v/>
      </c>
      <c r="AY844" s="52">
        <f>$BJ$14*((AJ844)-$BD$5)/$BD$6+$BJ$15*((AK844)-$BD$7)/$BD$8+$BJ$16</f>
        <v/>
      </c>
      <c r="AZ844" s="51">
        <f>1/(1+EXP(-AY844))</f>
        <v/>
      </c>
      <c r="BA844" s="52">
        <f>$BK$14*((AJ844)-$BD$5)/$BD$6+$BK$15*((AK844)-$BD$7)/$BD$8+$BK$16</f>
        <v/>
      </c>
      <c r="BB844" s="51">
        <f>1/(1+EXP(-BA844))</f>
        <v/>
      </c>
    </row>
    <row r="845" ht="15" customHeight="1" s="35">
      <c r="A845" s="48">
        <f>'4_Seq_Features'!A843</f>
        <v/>
      </c>
      <c r="B845" s="55">
        <f>'4_Seq_Features'!F843</f>
        <v/>
      </c>
      <c r="C845" s="48">
        <f>'4_Seq_Features'!E843</f>
        <v/>
      </c>
      <c r="D845" s="52">
        <f>$U$12*((B845)-$U$5)/$U$6+$U$13</f>
        <v/>
      </c>
      <c r="E845" s="51">
        <f>1/(1+EXP(-D845))</f>
        <v/>
      </c>
      <c r="F845" s="52">
        <f>$V$12*((B845)-$U$5)/$U$6+$V$13</f>
        <v/>
      </c>
      <c r="G845" s="51">
        <f>1/(1+EXP(-F845))</f>
        <v/>
      </c>
      <c r="H845" s="52">
        <f>$W$12*((B845)-$U$5)/$U$6+$W$13</f>
        <v/>
      </c>
      <c r="I845" s="51">
        <f>1/(1+EXP(-H845))</f>
        <v/>
      </c>
      <c r="J845" s="52">
        <f>$X$12*((B845)-$U$5)/$U$6+$X$13</f>
        <v/>
      </c>
      <c r="K845" s="51">
        <f>1/(1+EXP(-J845))</f>
        <v/>
      </c>
      <c r="L845" s="52">
        <f>$Y$12*((B845)-$U$5)/$U$6+$Y$13</f>
        <v/>
      </c>
      <c r="M845" s="51">
        <f>1/(1+EXP(-L845))</f>
        <v/>
      </c>
      <c r="N845" s="52">
        <f>$Z$12*((B845)-$U$5)/$U$6+$Z$13</f>
        <v/>
      </c>
      <c r="O845" s="51">
        <f>1/(1+EXP(-N845))</f>
        <v/>
      </c>
      <c r="P845" s="52">
        <f>$AA$12*((B845)-$U$5)/$U$6+$AA$13</f>
        <v/>
      </c>
      <c r="Q845" s="51">
        <f>1/(1+EXP(-P845))</f>
        <v/>
      </c>
      <c r="R845" s="52">
        <f>$AB$12*((B845)-$U$5)/$U$6+$AB$13</f>
        <v/>
      </c>
      <c r="S845" s="51">
        <f>1/(1+EXP(-R845))</f>
        <v/>
      </c>
      <c r="AI845" s="48">
        <f>'4_Seq_Features'!A843</f>
        <v/>
      </c>
      <c r="AJ845" s="55">
        <f>'4_Seq_Features'!G843</f>
        <v/>
      </c>
      <c r="AK845" s="55">
        <f>'4_Seq_Features'!H843</f>
        <v/>
      </c>
      <c r="AL845" s="48">
        <f>'4_Seq_Features'!E843</f>
        <v/>
      </c>
      <c r="AM845" s="52">
        <f>$BD$14*((AJ845)-$BD$5)/$BD$6+$BD$15*((AK845)-$BD$7)/$BD$8+$BD$16</f>
        <v/>
      </c>
      <c r="AN845" s="51">
        <f>1/(1+EXP(-AM845))</f>
        <v/>
      </c>
      <c r="AO845" s="52">
        <f>$BE$14*((AJ845)-$BD$5)/$BD$6+$BE$15*((AK845)-$BD$7)/$BD$8+$BE$16</f>
        <v/>
      </c>
      <c r="AP845" s="51">
        <f>1/(1+EXP(-AO845))</f>
        <v/>
      </c>
      <c r="AQ845" s="52">
        <f>$BF$14*((AJ845)-$BD$5)/$BD$6+$BF$15*((AK845)-$BD$7)/$BD$8+$BF$16</f>
        <v/>
      </c>
      <c r="AR845" s="51">
        <f>1/(1+EXP(-AQ845))</f>
        <v/>
      </c>
      <c r="AS845" s="52">
        <f>$BG$14*((AJ845)-$BD$5)/$BD$6+$BG$15*((AK845)-$BD$7)/$BD$8+$BG$16</f>
        <v/>
      </c>
      <c r="AT845" s="51">
        <f>1/(1+EXP(-AS845))</f>
        <v/>
      </c>
      <c r="AU845" s="52">
        <f>$BH$14*((AJ845)-$BD$5)/$BD$6+$BH$15*((AK845)-$BD$7)/$BD$8+$BH$16</f>
        <v/>
      </c>
      <c r="AV845" s="51">
        <f>1/(1+EXP(-AU845))</f>
        <v/>
      </c>
      <c r="AW845" s="52">
        <f>$BI$14*((AJ845)-$BD$5)/$BD$6+$BI$15*((AK845)-$BD$7)/$BD$8+$BI$16</f>
        <v/>
      </c>
      <c r="AX845" s="51">
        <f>1/(1+EXP(-AW845))</f>
        <v/>
      </c>
      <c r="AY845" s="52">
        <f>$BJ$14*((AJ845)-$BD$5)/$BD$6+$BJ$15*((AK845)-$BD$7)/$BD$8+$BJ$16</f>
        <v/>
      </c>
      <c r="AZ845" s="51">
        <f>1/(1+EXP(-AY845))</f>
        <v/>
      </c>
      <c r="BA845" s="52">
        <f>$BK$14*((AJ845)-$BD$5)/$BD$6+$BK$15*((AK845)-$BD$7)/$BD$8+$BK$16</f>
        <v/>
      </c>
      <c r="BB845" s="51">
        <f>1/(1+EXP(-BA845))</f>
        <v/>
      </c>
    </row>
    <row r="846" ht="15" customHeight="1" s="35">
      <c r="A846" s="48">
        <f>'4_Seq_Features'!A844</f>
        <v/>
      </c>
      <c r="B846" s="55">
        <f>'4_Seq_Features'!F844</f>
        <v/>
      </c>
      <c r="C846" s="48">
        <f>'4_Seq_Features'!E844</f>
        <v/>
      </c>
      <c r="D846" s="52">
        <f>$U$12*((B846)-$U$5)/$U$6+$U$13</f>
        <v/>
      </c>
      <c r="E846" s="51">
        <f>1/(1+EXP(-D846))</f>
        <v/>
      </c>
      <c r="F846" s="52">
        <f>$V$12*((B846)-$U$5)/$U$6+$V$13</f>
        <v/>
      </c>
      <c r="G846" s="51">
        <f>1/(1+EXP(-F846))</f>
        <v/>
      </c>
      <c r="H846" s="52">
        <f>$W$12*((B846)-$U$5)/$U$6+$W$13</f>
        <v/>
      </c>
      <c r="I846" s="51">
        <f>1/(1+EXP(-H846))</f>
        <v/>
      </c>
      <c r="J846" s="52">
        <f>$X$12*((B846)-$U$5)/$U$6+$X$13</f>
        <v/>
      </c>
      <c r="K846" s="51">
        <f>1/(1+EXP(-J846))</f>
        <v/>
      </c>
      <c r="L846" s="52">
        <f>$Y$12*((B846)-$U$5)/$U$6+$Y$13</f>
        <v/>
      </c>
      <c r="M846" s="51">
        <f>1/(1+EXP(-L846))</f>
        <v/>
      </c>
      <c r="N846" s="52">
        <f>$Z$12*((B846)-$U$5)/$U$6+$Z$13</f>
        <v/>
      </c>
      <c r="O846" s="51">
        <f>1/(1+EXP(-N846))</f>
        <v/>
      </c>
      <c r="P846" s="52">
        <f>$AA$12*((B846)-$U$5)/$U$6+$AA$13</f>
        <v/>
      </c>
      <c r="Q846" s="51">
        <f>1/(1+EXP(-P846))</f>
        <v/>
      </c>
      <c r="R846" s="52">
        <f>$AB$12*((B846)-$U$5)/$U$6+$AB$13</f>
        <v/>
      </c>
      <c r="S846" s="51">
        <f>1/(1+EXP(-R846))</f>
        <v/>
      </c>
      <c r="AI846" s="48">
        <f>'4_Seq_Features'!A844</f>
        <v/>
      </c>
      <c r="AJ846" s="55">
        <f>'4_Seq_Features'!G844</f>
        <v/>
      </c>
      <c r="AK846" s="55">
        <f>'4_Seq_Features'!H844</f>
        <v/>
      </c>
      <c r="AL846" s="48">
        <f>'4_Seq_Features'!E844</f>
        <v/>
      </c>
      <c r="AM846" s="52">
        <f>$BD$14*((AJ846)-$BD$5)/$BD$6+$BD$15*((AK846)-$BD$7)/$BD$8+$BD$16</f>
        <v/>
      </c>
      <c r="AN846" s="51">
        <f>1/(1+EXP(-AM846))</f>
        <v/>
      </c>
      <c r="AO846" s="52">
        <f>$BE$14*((AJ846)-$BD$5)/$BD$6+$BE$15*((AK846)-$BD$7)/$BD$8+$BE$16</f>
        <v/>
      </c>
      <c r="AP846" s="51">
        <f>1/(1+EXP(-AO846))</f>
        <v/>
      </c>
      <c r="AQ846" s="52">
        <f>$BF$14*((AJ846)-$BD$5)/$BD$6+$BF$15*((AK846)-$BD$7)/$BD$8+$BF$16</f>
        <v/>
      </c>
      <c r="AR846" s="51">
        <f>1/(1+EXP(-AQ846))</f>
        <v/>
      </c>
      <c r="AS846" s="52">
        <f>$BG$14*((AJ846)-$BD$5)/$BD$6+$BG$15*((AK846)-$BD$7)/$BD$8+$BG$16</f>
        <v/>
      </c>
      <c r="AT846" s="51">
        <f>1/(1+EXP(-AS846))</f>
        <v/>
      </c>
      <c r="AU846" s="52">
        <f>$BH$14*((AJ846)-$BD$5)/$BD$6+$BH$15*((AK846)-$BD$7)/$BD$8+$BH$16</f>
        <v/>
      </c>
      <c r="AV846" s="51">
        <f>1/(1+EXP(-AU846))</f>
        <v/>
      </c>
      <c r="AW846" s="52">
        <f>$BI$14*((AJ846)-$BD$5)/$BD$6+$BI$15*((AK846)-$BD$7)/$BD$8+$BI$16</f>
        <v/>
      </c>
      <c r="AX846" s="51">
        <f>1/(1+EXP(-AW846))</f>
        <v/>
      </c>
      <c r="AY846" s="52">
        <f>$BJ$14*((AJ846)-$BD$5)/$BD$6+$BJ$15*((AK846)-$BD$7)/$BD$8+$BJ$16</f>
        <v/>
      </c>
      <c r="AZ846" s="51">
        <f>1/(1+EXP(-AY846))</f>
        <v/>
      </c>
      <c r="BA846" s="52">
        <f>$BK$14*((AJ846)-$BD$5)/$BD$6+$BK$15*((AK846)-$BD$7)/$BD$8+$BK$16</f>
        <v/>
      </c>
      <c r="BB846" s="51">
        <f>1/(1+EXP(-BA846))</f>
        <v/>
      </c>
    </row>
    <row r="847" ht="15" customHeight="1" s="35">
      <c r="A847" s="48">
        <f>'4_Seq_Features'!A845</f>
        <v/>
      </c>
      <c r="B847" s="55">
        <f>'4_Seq_Features'!F845</f>
        <v/>
      </c>
      <c r="C847" s="48">
        <f>'4_Seq_Features'!E845</f>
        <v/>
      </c>
      <c r="D847" s="52">
        <f>$U$12*((B847)-$U$5)/$U$6+$U$13</f>
        <v/>
      </c>
      <c r="E847" s="51">
        <f>1/(1+EXP(-D847))</f>
        <v/>
      </c>
      <c r="F847" s="52">
        <f>$V$12*((B847)-$U$5)/$U$6+$V$13</f>
        <v/>
      </c>
      <c r="G847" s="51">
        <f>1/(1+EXP(-F847))</f>
        <v/>
      </c>
      <c r="H847" s="52">
        <f>$W$12*((B847)-$U$5)/$U$6+$W$13</f>
        <v/>
      </c>
      <c r="I847" s="51">
        <f>1/(1+EXP(-H847))</f>
        <v/>
      </c>
      <c r="J847" s="52">
        <f>$X$12*((B847)-$U$5)/$U$6+$X$13</f>
        <v/>
      </c>
      <c r="K847" s="51">
        <f>1/(1+EXP(-J847))</f>
        <v/>
      </c>
      <c r="L847" s="52">
        <f>$Y$12*((B847)-$U$5)/$U$6+$Y$13</f>
        <v/>
      </c>
      <c r="M847" s="51">
        <f>1/(1+EXP(-L847))</f>
        <v/>
      </c>
      <c r="N847" s="52">
        <f>$Z$12*((B847)-$U$5)/$U$6+$Z$13</f>
        <v/>
      </c>
      <c r="O847" s="51">
        <f>1/(1+EXP(-N847))</f>
        <v/>
      </c>
      <c r="P847" s="52">
        <f>$AA$12*((B847)-$U$5)/$U$6+$AA$13</f>
        <v/>
      </c>
      <c r="Q847" s="51">
        <f>1/(1+EXP(-P847))</f>
        <v/>
      </c>
      <c r="R847" s="52">
        <f>$AB$12*((B847)-$U$5)/$U$6+$AB$13</f>
        <v/>
      </c>
      <c r="S847" s="51">
        <f>1/(1+EXP(-R847))</f>
        <v/>
      </c>
      <c r="AI847" s="48">
        <f>'4_Seq_Features'!A845</f>
        <v/>
      </c>
      <c r="AJ847" s="55">
        <f>'4_Seq_Features'!G845</f>
        <v/>
      </c>
      <c r="AK847" s="55">
        <f>'4_Seq_Features'!H845</f>
        <v/>
      </c>
      <c r="AL847" s="48">
        <f>'4_Seq_Features'!E845</f>
        <v/>
      </c>
      <c r="AM847" s="52">
        <f>$BD$14*((AJ847)-$BD$5)/$BD$6+$BD$15*((AK847)-$BD$7)/$BD$8+$BD$16</f>
        <v/>
      </c>
      <c r="AN847" s="51">
        <f>1/(1+EXP(-AM847))</f>
        <v/>
      </c>
      <c r="AO847" s="52">
        <f>$BE$14*((AJ847)-$BD$5)/$BD$6+$BE$15*((AK847)-$BD$7)/$BD$8+$BE$16</f>
        <v/>
      </c>
      <c r="AP847" s="51">
        <f>1/(1+EXP(-AO847))</f>
        <v/>
      </c>
      <c r="AQ847" s="52">
        <f>$BF$14*((AJ847)-$BD$5)/$BD$6+$BF$15*((AK847)-$BD$7)/$BD$8+$BF$16</f>
        <v/>
      </c>
      <c r="AR847" s="51">
        <f>1/(1+EXP(-AQ847))</f>
        <v/>
      </c>
      <c r="AS847" s="52">
        <f>$BG$14*((AJ847)-$BD$5)/$BD$6+$BG$15*((AK847)-$BD$7)/$BD$8+$BG$16</f>
        <v/>
      </c>
      <c r="AT847" s="51">
        <f>1/(1+EXP(-AS847))</f>
        <v/>
      </c>
      <c r="AU847" s="52">
        <f>$BH$14*((AJ847)-$BD$5)/$BD$6+$BH$15*((AK847)-$BD$7)/$BD$8+$BH$16</f>
        <v/>
      </c>
      <c r="AV847" s="51">
        <f>1/(1+EXP(-AU847))</f>
        <v/>
      </c>
      <c r="AW847" s="52">
        <f>$BI$14*((AJ847)-$BD$5)/$BD$6+$BI$15*((AK847)-$BD$7)/$BD$8+$BI$16</f>
        <v/>
      </c>
      <c r="AX847" s="51">
        <f>1/(1+EXP(-AW847))</f>
        <v/>
      </c>
      <c r="AY847" s="52">
        <f>$BJ$14*((AJ847)-$BD$5)/$BD$6+$BJ$15*((AK847)-$BD$7)/$BD$8+$BJ$16</f>
        <v/>
      </c>
      <c r="AZ847" s="51">
        <f>1/(1+EXP(-AY847))</f>
        <v/>
      </c>
      <c r="BA847" s="52">
        <f>$BK$14*((AJ847)-$BD$5)/$BD$6+$BK$15*((AK847)-$BD$7)/$BD$8+$BK$16</f>
        <v/>
      </c>
      <c r="BB847" s="51">
        <f>1/(1+EXP(-BA847))</f>
        <v/>
      </c>
    </row>
    <row r="848" ht="15" customHeight="1" s="35">
      <c r="A848" s="48">
        <f>'4_Seq_Features'!A846</f>
        <v/>
      </c>
      <c r="B848" s="55">
        <f>'4_Seq_Features'!F846</f>
        <v/>
      </c>
      <c r="C848" s="48">
        <f>'4_Seq_Features'!E846</f>
        <v/>
      </c>
      <c r="D848" s="52">
        <f>$U$12*((B848)-$U$5)/$U$6+$U$13</f>
        <v/>
      </c>
      <c r="E848" s="51">
        <f>1/(1+EXP(-D848))</f>
        <v/>
      </c>
      <c r="F848" s="52">
        <f>$V$12*((B848)-$U$5)/$U$6+$V$13</f>
        <v/>
      </c>
      <c r="G848" s="51">
        <f>1/(1+EXP(-F848))</f>
        <v/>
      </c>
      <c r="H848" s="52">
        <f>$W$12*((B848)-$U$5)/$U$6+$W$13</f>
        <v/>
      </c>
      <c r="I848" s="51">
        <f>1/(1+EXP(-H848))</f>
        <v/>
      </c>
      <c r="J848" s="52">
        <f>$X$12*((B848)-$U$5)/$U$6+$X$13</f>
        <v/>
      </c>
      <c r="K848" s="51">
        <f>1/(1+EXP(-J848))</f>
        <v/>
      </c>
      <c r="L848" s="52">
        <f>$Y$12*((B848)-$U$5)/$U$6+$Y$13</f>
        <v/>
      </c>
      <c r="M848" s="51">
        <f>1/(1+EXP(-L848))</f>
        <v/>
      </c>
      <c r="N848" s="52">
        <f>$Z$12*((B848)-$U$5)/$U$6+$Z$13</f>
        <v/>
      </c>
      <c r="O848" s="51">
        <f>1/(1+EXP(-N848))</f>
        <v/>
      </c>
      <c r="P848" s="52">
        <f>$AA$12*((B848)-$U$5)/$U$6+$AA$13</f>
        <v/>
      </c>
      <c r="Q848" s="51">
        <f>1/(1+EXP(-P848))</f>
        <v/>
      </c>
      <c r="R848" s="52">
        <f>$AB$12*((B848)-$U$5)/$U$6+$AB$13</f>
        <v/>
      </c>
      <c r="S848" s="51">
        <f>1/(1+EXP(-R848))</f>
        <v/>
      </c>
      <c r="AI848" s="48">
        <f>'4_Seq_Features'!A846</f>
        <v/>
      </c>
      <c r="AJ848" s="55">
        <f>'4_Seq_Features'!G846</f>
        <v/>
      </c>
      <c r="AK848" s="55">
        <f>'4_Seq_Features'!H846</f>
        <v/>
      </c>
      <c r="AL848" s="48">
        <f>'4_Seq_Features'!E846</f>
        <v/>
      </c>
      <c r="AM848" s="52">
        <f>$BD$14*((AJ848)-$BD$5)/$BD$6+$BD$15*((AK848)-$BD$7)/$BD$8+$BD$16</f>
        <v/>
      </c>
      <c r="AN848" s="51">
        <f>1/(1+EXP(-AM848))</f>
        <v/>
      </c>
      <c r="AO848" s="52">
        <f>$BE$14*((AJ848)-$BD$5)/$BD$6+$BE$15*((AK848)-$BD$7)/$BD$8+$BE$16</f>
        <v/>
      </c>
      <c r="AP848" s="51">
        <f>1/(1+EXP(-AO848))</f>
        <v/>
      </c>
      <c r="AQ848" s="52">
        <f>$BF$14*((AJ848)-$BD$5)/$BD$6+$BF$15*((AK848)-$BD$7)/$BD$8+$BF$16</f>
        <v/>
      </c>
      <c r="AR848" s="51">
        <f>1/(1+EXP(-AQ848))</f>
        <v/>
      </c>
      <c r="AS848" s="52">
        <f>$BG$14*((AJ848)-$BD$5)/$BD$6+$BG$15*((AK848)-$BD$7)/$BD$8+$BG$16</f>
        <v/>
      </c>
      <c r="AT848" s="51">
        <f>1/(1+EXP(-AS848))</f>
        <v/>
      </c>
      <c r="AU848" s="52">
        <f>$BH$14*((AJ848)-$BD$5)/$BD$6+$BH$15*((AK848)-$BD$7)/$BD$8+$BH$16</f>
        <v/>
      </c>
      <c r="AV848" s="51">
        <f>1/(1+EXP(-AU848))</f>
        <v/>
      </c>
      <c r="AW848" s="52">
        <f>$BI$14*((AJ848)-$BD$5)/$BD$6+$BI$15*((AK848)-$BD$7)/$BD$8+$BI$16</f>
        <v/>
      </c>
      <c r="AX848" s="51">
        <f>1/(1+EXP(-AW848))</f>
        <v/>
      </c>
      <c r="AY848" s="52">
        <f>$BJ$14*((AJ848)-$BD$5)/$BD$6+$BJ$15*((AK848)-$BD$7)/$BD$8+$BJ$16</f>
        <v/>
      </c>
      <c r="AZ848" s="51">
        <f>1/(1+EXP(-AY848))</f>
        <v/>
      </c>
      <c r="BA848" s="52">
        <f>$BK$14*((AJ848)-$BD$5)/$BD$6+$BK$15*((AK848)-$BD$7)/$BD$8+$BK$16</f>
        <v/>
      </c>
      <c r="BB848" s="51">
        <f>1/(1+EXP(-BA848))</f>
        <v/>
      </c>
    </row>
    <row r="849" ht="15" customHeight="1" s="35">
      <c r="A849" s="48">
        <f>'4_Seq_Features'!A847</f>
        <v/>
      </c>
      <c r="B849" s="55">
        <f>'4_Seq_Features'!F847</f>
        <v/>
      </c>
      <c r="C849" s="48">
        <f>'4_Seq_Features'!E847</f>
        <v/>
      </c>
      <c r="D849" s="52">
        <f>$U$12*((B849)-$U$5)/$U$6+$U$13</f>
        <v/>
      </c>
      <c r="E849" s="51">
        <f>1/(1+EXP(-D849))</f>
        <v/>
      </c>
      <c r="F849" s="52">
        <f>$V$12*((B849)-$U$5)/$U$6+$V$13</f>
        <v/>
      </c>
      <c r="G849" s="51">
        <f>1/(1+EXP(-F849))</f>
        <v/>
      </c>
      <c r="H849" s="52">
        <f>$W$12*((B849)-$U$5)/$U$6+$W$13</f>
        <v/>
      </c>
      <c r="I849" s="51">
        <f>1/(1+EXP(-H849))</f>
        <v/>
      </c>
      <c r="J849" s="52">
        <f>$X$12*((B849)-$U$5)/$U$6+$X$13</f>
        <v/>
      </c>
      <c r="K849" s="51">
        <f>1/(1+EXP(-J849))</f>
        <v/>
      </c>
      <c r="L849" s="52">
        <f>$Y$12*((B849)-$U$5)/$U$6+$Y$13</f>
        <v/>
      </c>
      <c r="M849" s="51">
        <f>1/(1+EXP(-L849))</f>
        <v/>
      </c>
      <c r="N849" s="52">
        <f>$Z$12*((B849)-$U$5)/$U$6+$Z$13</f>
        <v/>
      </c>
      <c r="O849" s="51">
        <f>1/(1+EXP(-N849))</f>
        <v/>
      </c>
      <c r="P849" s="52">
        <f>$AA$12*((B849)-$U$5)/$U$6+$AA$13</f>
        <v/>
      </c>
      <c r="Q849" s="51">
        <f>1/(1+EXP(-P849))</f>
        <v/>
      </c>
      <c r="R849" s="52">
        <f>$AB$12*((B849)-$U$5)/$U$6+$AB$13</f>
        <v/>
      </c>
      <c r="S849" s="51">
        <f>1/(1+EXP(-R849))</f>
        <v/>
      </c>
      <c r="AI849" s="48">
        <f>'4_Seq_Features'!A847</f>
        <v/>
      </c>
      <c r="AJ849" s="55">
        <f>'4_Seq_Features'!G847</f>
        <v/>
      </c>
      <c r="AK849" s="55">
        <f>'4_Seq_Features'!H847</f>
        <v/>
      </c>
      <c r="AL849" s="48">
        <f>'4_Seq_Features'!E847</f>
        <v/>
      </c>
      <c r="AM849" s="52">
        <f>$BD$14*((AJ849)-$BD$5)/$BD$6+$BD$15*((AK849)-$BD$7)/$BD$8+$BD$16</f>
        <v/>
      </c>
      <c r="AN849" s="51">
        <f>1/(1+EXP(-AM849))</f>
        <v/>
      </c>
      <c r="AO849" s="52">
        <f>$BE$14*((AJ849)-$BD$5)/$BD$6+$BE$15*((AK849)-$BD$7)/$BD$8+$BE$16</f>
        <v/>
      </c>
      <c r="AP849" s="51">
        <f>1/(1+EXP(-AO849))</f>
        <v/>
      </c>
      <c r="AQ849" s="52">
        <f>$BF$14*((AJ849)-$BD$5)/$BD$6+$BF$15*((AK849)-$BD$7)/$BD$8+$BF$16</f>
        <v/>
      </c>
      <c r="AR849" s="51">
        <f>1/(1+EXP(-AQ849))</f>
        <v/>
      </c>
      <c r="AS849" s="52">
        <f>$BG$14*((AJ849)-$BD$5)/$BD$6+$BG$15*((AK849)-$BD$7)/$BD$8+$BG$16</f>
        <v/>
      </c>
      <c r="AT849" s="51">
        <f>1/(1+EXP(-AS849))</f>
        <v/>
      </c>
      <c r="AU849" s="52">
        <f>$BH$14*((AJ849)-$BD$5)/$BD$6+$BH$15*((AK849)-$BD$7)/$BD$8+$BH$16</f>
        <v/>
      </c>
      <c r="AV849" s="51">
        <f>1/(1+EXP(-AU849))</f>
        <v/>
      </c>
      <c r="AW849" s="52">
        <f>$BI$14*((AJ849)-$BD$5)/$BD$6+$BI$15*((AK849)-$BD$7)/$BD$8+$BI$16</f>
        <v/>
      </c>
      <c r="AX849" s="51">
        <f>1/(1+EXP(-AW849))</f>
        <v/>
      </c>
      <c r="AY849" s="52">
        <f>$BJ$14*((AJ849)-$BD$5)/$BD$6+$BJ$15*((AK849)-$BD$7)/$BD$8+$BJ$16</f>
        <v/>
      </c>
      <c r="AZ849" s="51">
        <f>1/(1+EXP(-AY849))</f>
        <v/>
      </c>
      <c r="BA849" s="52">
        <f>$BK$14*((AJ849)-$BD$5)/$BD$6+$BK$15*((AK849)-$BD$7)/$BD$8+$BK$16</f>
        <v/>
      </c>
      <c r="BB849" s="51">
        <f>1/(1+EXP(-BA849))</f>
        <v/>
      </c>
    </row>
    <row r="850" ht="15" customHeight="1" s="35">
      <c r="A850" s="48">
        <f>'4_Seq_Features'!A848</f>
        <v/>
      </c>
      <c r="B850" s="55">
        <f>'4_Seq_Features'!F848</f>
        <v/>
      </c>
      <c r="C850" s="48">
        <f>'4_Seq_Features'!E848</f>
        <v/>
      </c>
      <c r="D850" s="52">
        <f>$U$12*((B850)-$U$5)/$U$6+$U$13</f>
        <v/>
      </c>
      <c r="E850" s="51">
        <f>1/(1+EXP(-D850))</f>
        <v/>
      </c>
      <c r="F850" s="52">
        <f>$V$12*((B850)-$U$5)/$U$6+$V$13</f>
        <v/>
      </c>
      <c r="G850" s="51">
        <f>1/(1+EXP(-F850))</f>
        <v/>
      </c>
      <c r="H850" s="52">
        <f>$W$12*((B850)-$U$5)/$U$6+$W$13</f>
        <v/>
      </c>
      <c r="I850" s="51">
        <f>1/(1+EXP(-H850))</f>
        <v/>
      </c>
      <c r="J850" s="52">
        <f>$X$12*((B850)-$U$5)/$U$6+$X$13</f>
        <v/>
      </c>
      <c r="K850" s="51">
        <f>1/(1+EXP(-J850))</f>
        <v/>
      </c>
      <c r="L850" s="52">
        <f>$Y$12*((B850)-$U$5)/$U$6+$Y$13</f>
        <v/>
      </c>
      <c r="M850" s="51">
        <f>1/(1+EXP(-L850))</f>
        <v/>
      </c>
      <c r="N850" s="52">
        <f>$Z$12*((B850)-$U$5)/$U$6+$Z$13</f>
        <v/>
      </c>
      <c r="O850" s="51">
        <f>1/(1+EXP(-N850))</f>
        <v/>
      </c>
      <c r="P850" s="52">
        <f>$AA$12*((B850)-$U$5)/$U$6+$AA$13</f>
        <v/>
      </c>
      <c r="Q850" s="51">
        <f>1/(1+EXP(-P850))</f>
        <v/>
      </c>
      <c r="R850" s="52">
        <f>$AB$12*((B850)-$U$5)/$U$6+$AB$13</f>
        <v/>
      </c>
      <c r="S850" s="51">
        <f>1/(1+EXP(-R850))</f>
        <v/>
      </c>
      <c r="AI850" s="48">
        <f>'4_Seq_Features'!A848</f>
        <v/>
      </c>
      <c r="AJ850" s="55">
        <f>'4_Seq_Features'!G848</f>
        <v/>
      </c>
      <c r="AK850" s="55">
        <f>'4_Seq_Features'!H848</f>
        <v/>
      </c>
      <c r="AL850" s="48">
        <f>'4_Seq_Features'!E848</f>
        <v/>
      </c>
      <c r="AM850" s="52">
        <f>$BD$14*((AJ850)-$BD$5)/$BD$6+$BD$15*((AK850)-$BD$7)/$BD$8+$BD$16</f>
        <v/>
      </c>
      <c r="AN850" s="51">
        <f>1/(1+EXP(-AM850))</f>
        <v/>
      </c>
      <c r="AO850" s="52">
        <f>$BE$14*((AJ850)-$BD$5)/$BD$6+$BE$15*((AK850)-$BD$7)/$BD$8+$BE$16</f>
        <v/>
      </c>
      <c r="AP850" s="51">
        <f>1/(1+EXP(-AO850))</f>
        <v/>
      </c>
      <c r="AQ850" s="52">
        <f>$BF$14*((AJ850)-$BD$5)/$BD$6+$BF$15*((AK850)-$BD$7)/$BD$8+$BF$16</f>
        <v/>
      </c>
      <c r="AR850" s="51">
        <f>1/(1+EXP(-AQ850))</f>
        <v/>
      </c>
      <c r="AS850" s="52">
        <f>$BG$14*((AJ850)-$BD$5)/$BD$6+$BG$15*((AK850)-$BD$7)/$BD$8+$BG$16</f>
        <v/>
      </c>
      <c r="AT850" s="51">
        <f>1/(1+EXP(-AS850))</f>
        <v/>
      </c>
      <c r="AU850" s="52">
        <f>$BH$14*((AJ850)-$BD$5)/$BD$6+$BH$15*((AK850)-$BD$7)/$BD$8+$BH$16</f>
        <v/>
      </c>
      <c r="AV850" s="51">
        <f>1/(1+EXP(-AU850))</f>
        <v/>
      </c>
      <c r="AW850" s="52">
        <f>$BI$14*((AJ850)-$BD$5)/$BD$6+$BI$15*((AK850)-$BD$7)/$BD$8+$BI$16</f>
        <v/>
      </c>
      <c r="AX850" s="51">
        <f>1/(1+EXP(-AW850))</f>
        <v/>
      </c>
      <c r="AY850" s="52">
        <f>$BJ$14*((AJ850)-$BD$5)/$BD$6+$BJ$15*((AK850)-$BD$7)/$BD$8+$BJ$16</f>
        <v/>
      </c>
      <c r="AZ850" s="51">
        <f>1/(1+EXP(-AY850))</f>
        <v/>
      </c>
      <c r="BA850" s="52">
        <f>$BK$14*((AJ850)-$BD$5)/$BD$6+$BK$15*((AK850)-$BD$7)/$BD$8+$BK$16</f>
        <v/>
      </c>
      <c r="BB850" s="51">
        <f>1/(1+EXP(-BA850))</f>
        <v/>
      </c>
    </row>
    <row r="851" ht="15" customHeight="1" s="35">
      <c r="A851" s="48">
        <f>'4_Seq_Features'!A849</f>
        <v/>
      </c>
      <c r="B851" s="55">
        <f>'4_Seq_Features'!F849</f>
        <v/>
      </c>
      <c r="C851" s="48">
        <f>'4_Seq_Features'!E849</f>
        <v/>
      </c>
      <c r="D851" s="52">
        <f>$U$12*((B851)-$U$5)/$U$6+$U$13</f>
        <v/>
      </c>
      <c r="E851" s="51">
        <f>1/(1+EXP(-D851))</f>
        <v/>
      </c>
      <c r="F851" s="52">
        <f>$V$12*((B851)-$U$5)/$U$6+$V$13</f>
        <v/>
      </c>
      <c r="G851" s="51">
        <f>1/(1+EXP(-F851))</f>
        <v/>
      </c>
      <c r="H851" s="52">
        <f>$W$12*((B851)-$U$5)/$U$6+$W$13</f>
        <v/>
      </c>
      <c r="I851" s="51">
        <f>1/(1+EXP(-H851))</f>
        <v/>
      </c>
      <c r="J851" s="52">
        <f>$X$12*((B851)-$U$5)/$U$6+$X$13</f>
        <v/>
      </c>
      <c r="K851" s="51">
        <f>1/(1+EXP(-J851))</f>
        <v/>
      </c>
      <c r="L851" s="52">
        <f>$Y$12*((B851)-$U$5)/$U$6+$Y$13</f>
        <v/>
      </c>
      <c r="M851" s="51">
        <f>1/(1+EXP(-L851))</f>
        <v/>
      </c>
      <c r="N851" s="52">
        <f>$Z$12*((B851)-$U$5)/$U$6+$Z$13</f>
        <v/>
      </c>
      <c r="O851" s="51">
        <f>1/(1+EXP(-N851))</f>
        <v/>
      </c>
      <c r="P851" s="52">
        <f>$AA$12*((B851)-$U$5)/$U$6+$AA$13</f>
        <v/>
      </c>
      <c r="Q851" s="51">
        <f>1/(1+EXP(-P851))</f>
        <v/>
      </c>
      <c r="R851" s="52">
        <f>$AB$12*((B851)-$U$5)/$U$6+$AB$13</f>
        <v/>
      </c>
      <c r="S851" s="51">
        <f>1/(1+EXP(-R851))</f>
        <v/>
      </c>
      <c r="AI851" s="48">
        <f>'4_Seq_Features'!A849</f>
        <v/>
      </c>
      <c r="AJ851" s="55">
        <f>'4_Seq_Features'!G849</f>
        <v/>
      </c>
      <c r="AK851" s="55">
        <f>'4_Seq_Features'!H849</f>
        <v/>
      </c>
      <c r="AL851" s="48">
        <f>'4_Seq_Features'!E849</f>
        <v/>
      </c>
      <c r="AM851" s="52">
        <f>$BD$14*((AJ851)-$BD$5)/$BD$6+$BD$15*((AK851)-$BD$7)/$BD$8+$BD$16</f>
        <v/>
      </c>
      <c r="AN851" s="51">
        <f>1/(1+EXP(-AM851))</f>
        <v/>
      </c>
      <c r="AO851" s="52">
        <f>$BE$14*((AJ851)-$BD$5)/$BD$6+$BE$15*((AK851)-$BD$7)/$BD$8+$BE$16</f>
        <v/>
      </c>
      <c r="AP851" s="51">
        <f>1/(1+EXP(-AO851))</f>
        <v/>
      </c>
      <c r="AQ851" s="52">
        <f>$BF$14*((AJ851)-$BD$5)/$BD$6+$BF$15*((AK851)-$BD$7)/$BD$8+$BF$16</f>
        <v/>
      </c>
      <c r="AR851" s="51">
        <f>1/(1+EXP(-AQ851))</f>
        <v/>
      </c>
      <c r="AS851" s="52">
        <f>$BG$14*((AJ851)-$BD$5)/$BD$6+$BG$15*((AK851)-$BD$7)/$BD$8+$BG$16</f>
        <v/>
      </c>
      <c r="AT851" s="51">
        <f>1/(1+EXP(-AS851))</f>
        <v/>
      </c>
      <c r="AU851" s="52">
        <f>$BH$14*((AJ851)-$BD$5)/$BD$6+$BH$15*((AK851)-$BD$7)/$BD$8+$BH$16</f>
        <v/>
      </c>
      <c r="AV851" s="51">
        <f>1/(1+EXP(-AU851))</f>
        <v/>
      </c>
      <c r="AW851" s="52">
        <f>$BI$14*((AJ851)-$BD$5)/$BD$6+$BI$15*((AK851)-$BD$7)/$BD$8+$BI$16</f>
        <v/>
      </c>
      <c r="AX851" s="51">
        <f>1/(1+EXP(-AW851))</f>
        <v/>
      </c>
      <c r="AY851" s="52">
        <f>$BJ$14*((AJ851)-$BD$5)/$BD$6+$BJ$15*((AK851)-$BD$7)/$BD$8+$BJ$16</f>
        <v/>
      </c>
      <c r="AZ851" s="51">
        <f>1/(1+EXP(-AY851))</f>
        <v/>
      </c>
      <c r="BA851" s="52">
        <f>$BK$14*((AJ851)-$BD$5)/$BD$6+$BK$15*((AK851)-$BD$7)/$BD$8+$BK$16</f>
        <v/>
      </c>
      <c r="BB851" s="51">
        <f>1/(1+EXP(-BA851))</f>
        <v/>
      </c>
    </row>
    <row r="852" ht="15" customHeight="1" s="35">
      <c r="A852" s="48">
        <f>'4_Seq_Features'!A850</f>
        <v/>
      </c>
      <c r="B852" s="55">
        <f>'4_Seq_Features'!F850</f>
        <v/>
      </c>
      <c r="C852" s="48">
        <f>'4_Seq_Features'!E850</f>
        <v/>
      </c>
      <c r="D852" s="52">
        <f>$U$12*((B852)-$U$5)/$U$6+$U$13</f>
        <v/>
      </c>
      <c r="E852" s="51">
        <f>1/(1+EXP(-D852))</f>
        <v/>
      </c>
      <c r="F852" s="52">
        <f>$V$12*((B852)-$U$5)/$U$6+$V$13</f>
        <v/>
      </c>
      <c r="G852" s="51">
        <f>1/(1+EXP(-F852))</f>
        <v/>
      </c>
      <c r="H852" s="52">
        <f>$W$12*((B852)-$U$5)/$U$6+$W$13</f>
        <v/>
      </c>
      <c r="I852" s="51">
        <f>1/(1+EXP(-H852))</f>
        <v/>
      </c>
      <c r="J852" s="52">
        <f>$X$12*((B852)-$U$5)/$U$6+$X$13</f>
        <v/>
      </c>
      <c r="K852" s="51">
        <f>1/(1+EXP(-J852))</f>
        <v/>
      </c>
      <c r="L852" s="52">
        <f>$Y$12*((B852)-$U$5)/$U$6+$Y$13</f>
        <v/>
      </c>
      <c r="M852" s="51">
        <f>1/(1+EXP(-L852))</f>
        <v/>
      </c>
      <c r="N852" s="52">
        <f>$Z$12*((B852)-$U$5)/$U$6+$Z$13</f>
        <v/>
      </c>
      <c r="O852" s="51">
        <f>1/(1+EXP(-N852))</f>
        <v/>
      </c>
      <c r="P852" s="52">
        <f>$AA$12*((B852)-$U$5)/$U$6+$AA$13</f>
        <v/>
      </c>
      <c r="Q852" s="51">
        <f>1/(1+EXP(-P852))</f>
        <v/>
      </c>
      <c r="R852" s="52">
        <f>$AB$12*((B852)-$U$5)/$U$6+$AB$13</f>
        <v/>
      </c>
      <c r="S852" s="51">
        <f>1/(1+EXP(-R852))</f>
        <v/>
      </c>
      <c r="AI852" s="48">
        <f>'4_Seq_Features'!A850</f>
        <v/>
      </c>
      <c r="AJ852" s="55">
        <f>'4_Seq_Features'!G850</f>
        <v/>
      </c>
      <c r="AK852" s="55">
        <f>'4_Seq_Features'!H850</f>
        <v/>
      </c>
      <c r="AL852" s="48">
        <f>'4_Seq_Features'!E850</f>
        <v/>
      </c>
      <c r="AM852" s="52">
        <f>$BD$14*((AJ852)-$BD$5)/$BD$6+$BD$15*((AK852)-$BD$7)/$BD$8+$BD$16</f>
        <v/>
      </c>
      <c r="AN852" s="51">
        <f>1/(1+EXP(-AM852))</f>
        <v/>
      </c>
      <c r="AO852" s="52">
        <f>$BE$14*((AJ852)-$BD$5)/$BD$6+$BE$15*((AK852)-$BD$7)/$BD$8+$BE$16</f>
        <v/>
      </c>
      <c r="AP852" s="51">
        <f>1/(1+EXP(-AO852))</f>
        <v/>
      </c>
      <c r="AQ852" s="52">
        <f>$BF$14*((AJ852)-$BD$5)/$BD$6+$BF$15*((AK852)-$BD$7)/$BD$8+$BF$16</f>
        <v/>
      </c>
      <c r="AR852" s="51">
        <f>1/(1+EXP(-AQ852))</f>
        <v/>
      </c>
      <c r="AS852" s="52">
        <f>$BG$14*((AJ852)-$BD$5)/$BD$6+$BG$15*((AK852)-$BD$7)/$BD$8+$BG$16</f>
        <v/>
      </c>
      <c r="AT852" s="51">
        <f>1/(1+EXP(-AS852))</f>
        <v/>
      </c>
      <c r="AU852" s="52">
        <f>$BH$14*((AJ852)-$BD$5)/$BD$6+$BH$15*((AK852)-$BD$7)/$BD$8+$BH$16</f>
        <v/>
      </c>
      <c r="AV852" s="51">
        <f>1/(1+EXP(-AU852))</f>
        <v/>
      </c>
      <c r="AW852" s="52">
        <f>$BI$14*((AJ852)-$BD$5)/$BD$6+$BI$15*((AK852)-$BD$7)/$BD$8+$BI$16</f>
        <v/>
      </c>
      <c r="AX852" s="51">
        <f>1/(1+EXP(-AW852))</f>
        <v/>
      </c>
      <c r="AY852" s="52">
        <f>$BJ$14*((AJ852)-$BD$5)/$BD$6+$BJ$15*((AK852)-$BD$7)/$BD$8+$BJ$16</f>
        <v/>
      </c>
      <c r="AZ852" s="51">
        <f>1/(1+EXP(-AY852))</f>
        <v/>
      </c>
      <c r="BA852" s="52">
        <f>$BK$14*((AJ852)-$BD$5)/$BD$6+$BK$15*((AK852)-$BD$7)/$BD$8+$BK$16</f>
        <v/>
      </c>
      <c r="BB852" s="51">
        <f>1/(1+EXP(-BA852))</f>
        <v/>
      </c>
    </row>
    <row r="853" ht="15" customHeight="1" s="35">
      <c r="A853" s="48">
        <f>'4_Seq_Features'!A851</f>
        <v/>
      </c>
      <c r="B853" s="55">
        <f>'4_Seq_Features'!F851</f>
        <v/>
      </c>
      <c r="C853" s="48">
        <f>'4_Seq_Features'!E851</f>
        <v/>
      </c>
      <c r="D853" s="52">
        <f>$U$12*((B853)-$U$5)/$U$6+$U$13</f>
        <v/>
      </c>
      <c r="E853" s="51">
        <f>1/(1+EXP(-D853))</f>
        <v/>
      </c>
      <c r="F853" s="52">
        <f>$V$12*((B853)-$U$5)/$U$6+$V$13</f>
        <v/>
      </c>
      <c r="G853" s="51">
        <f>1/(1+EXP(-F853))</f>
        <v/>
      </c>
      <c r="H853" s="52">
        <f>$W$12*((B853)-$U$5)/$U$6+$W$13</f>
        <v/>
      </c>
      <c r="I853" s="51">
        <f>1/(1+EXP(-H853))</f>
        <v/>
      </c>
      <c r="J853" s="52">
        <f>$X$12*((B853)-$U$5)/$U$6+$X$13</f>
        <v/>
      </c>
      <c r="K853" s="51">
        <f>1/(1+EXP(-J853))</f>
        <v/>
      </c>
      <c r="L853" s="52">
        <f>$Y$12*((B853)-$U$5)/$U$6+$Y$13</f>
        <v/>
      </c>
      <c r="M853" s="51">
        <f>1/(1+EXP(-L853))</f>
        <v/>
      </c>
      <c r="N853" s="52">
        <f>$Z$12*((B853)-$U$5)/$U$6+$Z$13</f>
        <v/>
      </c>
      <c r="O853" s="51">
        <f>1/(1+EXP(-N853))</f>
        <v/>
      </c>
      <c r="P853" s="52">
        <f>$AA$12*((B853)-$U$5)/$U$6+$AA$13</f>
        <v/>
      </c>
      <c r="Q853" s="51">
        <f>1/(1+EXP(-P853))</f>
        <v/>
      </c>
      <c r="R853" s="52">
        <f>$AB$12*((B853)-$U$5)/$U$6+$AB$13</f>
        <v/>
      </c>
      <c r="S853" s="51">
        <f>1/(1+EXP(-R853))</f>
        <v/>
      </c>
      <c r="AI853" s="48">
        <f>'4_Seq_Features'!A851</f>
        <v/>
      </c>
      <c r="AJ853" s="55">
        <f>'4_Seq_Features'!G851</f>
        <v/>
      </c>
      <c r="AK853" s="55">
        <f>'4_Seq_Features'!H851</f>
        <v/>
      </c>
      <c r="AL853" s="48">
        <f>'4_Seq_Features'!E851</f>
        <v/>
      </c>
      <c r="AM853" s="52">
        <f>$BD$14*((AJ853)-$BD$5)/$BD$6+$BD$15*((AK853)-$BD$7)/$BD$8+$BD$16</f>
        <v/>
      </c>
      <c r="AN853" s="51">
        <f>1/(1+EXP(-AM853))</f>
        <v/>
      </c>
      <c r="AO853" s="52">
        <f>$BE$14*((AJ853)-$BD$5)/$BD$6+$BE$15*((AK853)-$BD$7)/$BD$8+$BE$16</f>
        <v/>
      </c>
      <c r="AP853" s="51">
        <f>1/(1+EXP(-AO853))</f>
        <v/>
      </c>
      <c r="AQ853" s="52">
        <f>$BF$14*((AJ853)-$BD$5)/$BD$6+$BF$15*((AK853)-$BD$7)/$BD$8+$BF$16</f>
        <v/>
      </c>
      <c r="AR853" s="51">
        <f>1/(1+EXP(-AQ853))</f>
        <v/>
      </c>
      <c r="AS853" s="52">
        <f>$BG$14*((AJ853)-$BD$5)/$BD$6+$BG$15*((AK853)-$BD$7)/$BD$8+$BG$16</f>
        <v/>
      </c>
      <c r="AT853" s="51">
        <f>1/(1+EXP(-AS853))</f>
        <v/>
      </c>
      <c r="AU853" s="52">
        <f>$BH$14*((AJ853)-$BD$5)/$BD$6+$BH$15*((AK853)-$BD$7)/$BD$8+$BH$16</f>
        <v/>
      </c>
      <c r="AV853" s="51">
        <f>1/(1+EXP(-AU853))</f>
        <v/>
      </c>
      <c r="AW853" s="52">
        <f>$BI$14*((AJ853)-$BD$5)/$BD$6+$BI$15*((AK853)-$BD$7)/$BD$8+$BI$16</f>
        <v/>
      </c>
      <c r="AX853" s="51">
        <f>1/(1+EXP(-AW853))</f>
        <v/>
      </c>
      <c r="AY853" s="52">
        <f>$BJ$14*((AJ853)-$BD$5)/$BD$6+$BJ$15*((AK853)-$BD$7)/$BD$8+$BJ$16</f>
        <v/>
      </c>
      <c r="AZ853" s="51">
        <f>1/(1+EXP(-AY853))</f>
        <v/>
      </c>
      <c r="BA853" s="52">
        <f>$BK$14*((AJ853)-$BD$5)/$BD$6+$BK$15*((AK853)-$BD$7)/$BD$8+$BK$16</f>
        <v/>
      </c>
      <c r="BB853" s="51">
        <f>1/(1+EXP(-BA853))</f>
        <v/>
      </c>
    </row>
    <row r="854" ht="15" customHeight="1" s="35">
      <c r="A854" s="48">
        <f>'4_Seq_Features'!A852</f>
        <v/>
      </c>
      <c r="B854" s="55">
        <f>'4_Seq_Features'!F852</f>
        <v/>
      </c>
      <c r="C854" s="48">
        <f>'4_Seq_Features'!E852</f>
        <v/>
      </c>
      <c r="D854" s="52">
        <f>$U$12*((B854)-$U$5)/$U$6+$U$13</f>
        <v/>
      </c>
      <c r="E854" s="51">
        <f>1/(1+EXP(-D854))</f>
        <v/>
      </c>
      <c r="F854" s="52">
        <f>$V$12*((B854)-$U$5)/$U$6+$V$13</f>
        <v/>
      </c>
      <c r="G854" s="51">
        <f>1/(1+EXP(-F854))</f>
        <v/>
      </c>
      <c r="H854" s="52">
        <f>$W$12*((B854)-$U$5)/$U$6+$W$13</f>
        <v/>
      </c>
      <c r="I854" s="51">
        <f>1/(1+EXP(-H854))</f>
        <v/>
      </c>
      <c r="J854" s="52">
        <f>$X$12*((B854)-$U$5)/$U$6+$X$13</f>
        <v/>
      </c>
      <c r="K854" s="51">
        <f>1/(1+EXP(-J854))</f>
        <v/>
      </c>
      <c r="L854" s="52">
        <f>$Y$12*((B854)-$U$5)/$U$6+$Y$13</f>
        <v/>
      </c>
      <c r="M854" s="51">
        <f>1/(1+EXP(-L854))</f>
        <v/>
      </c>
      <c r="N854" s="52">
        <f>$Z$12*((B854)-$U$5)/$U$6+$Z$13</f>
        <v/>
      </c>
      <c r="O854" s="51">
        <f>1/(1+EXP(-N854))</f>
        <v/>
      </c>
      <c r="P854" s="52">
        <f>$AA$12*((B854)-$U$5)/$U$6+$AA$13</f>
        <v/>
      </c>
      <c r="Q854" s="51">
        <f>1/(1+EXP(-P854))</f>
        <v/>
      </c>
      <c r="R854" s="52">
        <f>$AB$12*((B854)-$U$5)/$U$6+$AB$13</f>
        <v/>
      </c>
      <c r="S854" s="51">
        <f>1/(1+EXP(-R854))</f>
        <v/>
      </c>
      <c r="AI854" s="48">
        <f>'4_Seq_Features'!A852</f>
        <v/>
      </c>
      <c r="AJ854" s="55">
        <f>'4_Seq_Features'!G852</f>
        <v/>
      </c>
      <c r="AK854" s="55">
        <f>'4_Seq_Features'!H852</f>
        <v/>
      </c>
      <c r="AL854" s="48">
        <f>'4_Seq_Features'!E852</f>
        <v/>
      </c>
      <c r="AM854" s="52">
        <f>$BD$14*((AJ854)-$BD$5)/$BD$6+$BD$15*((AK854)-$BD$7)/$BD$8+$BD$16</f>
        <v/>
      </c>
      <c r="AN854" s="51">
        <f>1/(1+EXP(-AM854))</f>
        <v/>
      </c>
      <c r="AO854" s="52">
        <f>$BE$14*((AJ854)-$BD$5)/$BD$6+$BE$15*((AK854)-$BD$7)/$BD$8+$BE$16</f>
        <v/>
      </c>
      <c r="AP854" s="51">
        <f>1/(1+EXP(-AO854))</f>
        <v/>
      </c>
      <c r="AQ854" s="52">
        <f>$BF$14*((AJ854)-$BD$5)/$BD$6+$BF$15*((AK854)-$BD$7)/$BD$8+$BF$16</f>
        <v/>
      </c>
      <c r="AR854" s="51">
        <f>1/(1+EXP(-AQ854))</f>
        <v/>
      </c>
      <c r="AS854" s="52">
        <f>$BG$14*((AJ854)-$BD$5)/$BD$6+$BG$15*((AK854)-$BD$7)/$BD$8+$BG$16</f>
        <v/>
      </c>
      <c r="AT854" s="51">
        <f>1/(1+EXP(-AS854))</f>
        <v/>
      </c>
      <c r="AU854" s="52">
        <f>$BH$14*((AJ854)-$BD$5)/$BD$6+$BH$15*((AK854)-$BD$7)/$BD$8+$BH$16</f>
        <v/>
      </c>
      <c r="AV854" s="51">
        <f>1/(1+EXP(-AU854))</f>
        <v/>
      </c>
      <c r="AW854" s="52">
        <f>$BI$14*((AJ854)-$BD$5)/$BD$6+$BI$15*((AK854)-$BD$7)/$BD$8+$BI$16</f>
        <v/>
      </c>
      <c r="AX854" s="51">
        <f>1/(1+EXP(-AW854))</f>
        <v/>
      </c>
      <c r="AY854" s="52">
        <f>$BJ$14*((AJ854)-$BD$5)/$BD$6+$BJ$15*((AK854)-$BD$7)/$BD$8+$BJ$16</f>
        <v/>
      </c>
      <c r="AZ854" s="51">
        <f>1/(1+EXP(-AY854))</f>
        <v/>
      </c>
      <c r="BA854" s="52">
        <f>$BK$14*((AJ854)-$BD$5)/$BD$6+$BK$15*((AK854)-$BD$7)/$BD$8+$BK$16</f>
        <v/>
      </c>
      <c r="BB854" s="51">
        <f>1/(1+EXP(-BA854))</f>
        <v/>
      </c>
    </row>
    <row r="855" ht="15" customHeight="1" s="35">
      <c r="A855" s="48">
        <f>'4_Seq_Features'!A853</f>
        <v/>
      </c>
      <c r="B855" s="55">
        <f>'4_Seq_Features'!F853</f>
        <v/>
      </c>
      <c r="C855" s="48">
        <f>'4_Seq_Features'!E853</f>
        <v/>
      </c>
      <c r="D855" s="52">
        <f>$U$12*((B855)-$U$5)/$U$6+$U$13</f>
        <v/>
      </c>
      <c r="E855" s="51">
        <f>1/(1+EXP(-D855))</f>
        <v/>
      </c>
      <c r="F855" s="52">
        <f>$V$12*((B855)-$U$5)/$U$6+$V$13</f>
        <v/>
      </c>
      <c r="G855" s="51">
        <f>1/(1+EXP(-F855))</f>
        <v/>
      </c>
      <c r="H855" s="52">
        <f>$W$12*((B855)-$U$5)/$U$6+$W$13</f>
        <v/>
      </c>
      <c r="I855" s="51">
        <f>1/(1+EXP(-H855))</f>
        <v/>
      </c>
      <c r="J855" s="52">
        <f>$X$12*((B855)-$U$5)/$U$6+$X$13</f>
        <v/>
      </c>
      <c r="K855" s="51">
        <f>1/(1+EXP(-J855))</f>
        <v/>
      </c>
      <c r="L855" s="52">
        <f>$Y$12*((B855)-$U$5)/$U$6+$Y$13</f>
        <v/>
      </c>
      <c r="M855" s="51">
        <f>1/(1+EXP(-L855))</f>
        <v/>
      </c>
      <c r="N855" s="52">
        <f>$Z$12*((B855)-$U$5)/$U$6+$Z$13</f>
        <v/>
      </c>
      <c r="O855" s="51">
        <f>1/(1+EXP(-N855))</f>
        <v/>
      </c>
      <c r="P855" s="52">
        <f>$AA$12*((B855)-$U$5)/$U$6+$AA$13</f>
        <v/>
      </c>
      <c r="Q855" s="51">
        <f>1/(1+EXP(-P855))</f>
        <v/>
      </c>
      <c r="R855" s="52">
        <f>$AB$12*((B855)-$U$5)/$U$6+$AB$13</f>
        <v/>
      </c>
      <c r="S855" s="51">
        <f>1/(1+EXP(-R855))</f>
        <v/>
      </c>
      <c r="AI855" s="48">
        <f>'4_Seq_Features'!A853</f>
        <v/>
      </c>
      <c r="AJ855" s="55">
        <f>'4_Seq_Features'!G853</f>
        <v/>
      </c>
      <c r="AK855" s="55">
        <f>'4_Seq_Features'!H853</f>
        <v/>
      </c>
      <c r="AL855" s="48">
        <f>'4_Seq_Features'!E853</f>
        <v/>
      </c>
      <c r="AM855" s="52">
        <f>$BD$14*((AJ855)-$BD$5)/$BD$6+$BD$15*((AK855)-$BD$7)/$BD$8+$BD$16</f>
        <v/>
      </c>
      <c r="AN855" s="51">
        <f>1/(1+EXP(-AM855))</f>
        <v/>
      </c>
      <c r="AO855" s="52">
        <f>$BE$14*((AJ855)-$BD$5)/$BD$6+$BE$15*((AK855)-$BD$7)/$BD$8+$BE$16</f>
        <v/>
      </c>
      <c r="AP855" s="51">
        <f>1/(1+EXP(-AO855))</f>
        <v/>
      </c>
      <c r="AQ855" s="52">
        <f>$BF$14*((AJ855)-$BD$5)/$BD$6+$BF$15*((AK855)-$BD$7)/$BD$8+$BF$16</f>
        <v/>
      </c>
      <c r="AR855" s="51">
        <f>1/(1+EXP(-AQ855))</f>
        <v/>
      </c>
      <c r="AS855" s="52">
        <f>$BG$14*((AJ855)-$BD$5)/$BD$6+$BG$15*((AK855)-$BD$7)/$BD$8+$BG$16</f>
        <v/>
      </c>
      <c r="AT855" s="51">
        <f>1/(1+EXP(-AS855))</f>
        <v/>
      </c>
      <c r="AU855" s="52">
        <f>$BH$14*((AJ855)-$BD$5)/$BD$6+$BH$15*((AK855)-$BD$7)/$BD$8+$BH$16</f>
        <v/>
      </c>
      <c r="AV855" s="51">
        <f>1/(1+EXP(-AU855))</f>
        <v/>
      </c>
      <c r="AW855" s="52">
        <f>$BI$14*((AJ855)-$BD$5)/$BD$6+$BI$15*((AK855)-$BD$7)/$BD$8+$BI$16</f>
        <v/>
      </c>
      <c r="AX855" s="51">
        <f>1/(1+EXP(-AW855))</f>
        <v/>
      </c>
      <c r="AY855" s="52">
        <f>$BJ$14*((AJ855)-$BD$5)/$BD$6+$BJ$15*((AK855)-$BD$7)/$BD$8+$BJ$16</f>
        <v/>
      </c>
      <c r="AZ855" s="51">
        <f>1/(1+EXP(-AY855))</f>
        <v/>
      </c>
      <c r="BA855" s="52">
        <f>$BK$14*((AJ855)-$BD$5)/$BD$6+$BK$15*((AK855)-$BD$7)/$BD$8+$BK$16</f>
        <v/>
      </c>
      <c r="BB855" s="51">
        <f>1/(1+EXP(-BA855))</f>
        <v/>
      </c>
    </row>
    <row r="856" ht="15" customHeight="1" s="35">
      <c r="A856" s="48">
        <f>'4_Seq_Features'!A854</f>
        <v/>
      </c>
      <c r="B856" s="55">
        <f>'4_Seq_Features'!F854</f>
        <v/>
      </c>
      <c r="C856" s="48">
        <f>'4_Seq_Features'!E854</f>
        <v/>
      </c>
      <c r="D856" s="52">
        <f>$U$12*((B856)-$U$5)/$U$6+$U$13</f>
        <v/>
      </c>
      <c r="E856" s="51">
        <f>1/(1+EXP(-D856))</f>
        <v/>
      </c>
      <c r="F856" s="52">
        <f>$V$12*((B856)-$U$5)/$U$6+$V$13</f>
        <v/>
      </c>
      <c r="G856" s="51">
        <f>1/(1+EXP(-F856))</f>
        <v/>
      </c>
      <c r="H856" s="52">
        <f>$W$12*((B856)-$U$5)/$U$6+$W$13</f>
        <v/>
      </c>
      <c r="I856" s="51">
        <f>1/(1+EXP(-H856))</f>
        <v/>
      </c>
      <c r="J856" s="52">
        <f>$X$12*((B856)-$U$5)/$U$6+$X$13</f>
        <v/>
      </c>
      <c r="K856" s="51">
        <f>1/(1+EXP(-J856))</f>
        <v/>
      </c>
      <c r="L856" s="52">
        <f>$Y$12*((B856)-$U$5)/$U$6+$Y$13</f>
        <v/>
      </c>
      <c r="M856" s="51">
        <f>1/(1+EXP(-L856))</f>
        <v/>
      </c>
      <c r="N856" s="52">
        <f>$Z$12*((B856)-$U$5)/$U$6+$Z$13</f>
        <v/>
      </c>
      <c r="O856" s="51">
        <f>1/(1+EXP(-N856))</f>
        <v/>
      </c>
      <c r="P856" s="52">
        <f>$AA$12*((B856)-$U$5)/$U$6+$AA$13</f>
        <v/>
      </c>
      <c r="Q856" s="51">
        <f>1/(1+EXP(-P856))</f>
        <v/>
      </c>
      <c r="R856" s="52">
        <f>$AB$12*((B856)-$U$5)/$U$6+$AB$13</f>
        <v/>
      </c>
      <c r="S856" s="51">
        <f>1/(1+EXP(-R856))</f>
        <v/>
      </c>
      <c r="AI856" s="48">
        <f>'4_Seq_Features'!A854</f>
        <v/>
      </c>
      <c r="AJ856" s="55">
        <f>'4_Seq_Features'!G854</f>
        <v/>
      </c>
      <c r="AK856" s="55">
        <f>'4_Seq_Features'!H854</f>
        <v/>
      </c>
      <c r="AL856" s="48">
        <f>'4_Seq_Features'!E854</f>
        <v/>
      </c>
      <c r="AM856" s="52">
        <f>$BD$14*((AJ856)-$BD$5)/$BD$6+$BD$15*((AK856)-$BD$7)/$BD$8+$BD$16</f>
        <v/>
      </c>
      <c r="AN856" s="51">
        <f>1/(1+EXP(-AM856))</f>
        <v/>
      </c>
      <c r="AO856" s="52">
        <f>$BE$14*((AJ856)-$BD$5)/$BD$6+$BE$15*((AK856)-$BD$7)/$BD$8+$BE$16</f>
        <v/>
      </c>
      <c r="AP856" s="51">
        <f>1/(1+EXP(-AO856))</f>
        <v/>
      </c>
      <c r="AQ856" s="52">
        <f>$BF$14*((AJ856)-$BD$5)/$BD$6+$BF$15*((AK856)-$BD$7)/$BD$8+$BF$16</f>
        <v/>
      </c>
      <c r="AR856" s="51">
        <f>1/(1+EXP(-AQ856))</f>
        <v/>
      </c>
      <c r="AS856" s="52">
        <f>$BG$14*((AJ856)-$BD$5)/$BD$6+$BG$15*((AK856)-$BD$7)/$BD$8+$BG$16</f>
        <v/>
      </c>
      <c r="AT856" s="51">
        <f>1/(1+EXP(-AS856))</f>
        <v/>
      </c>
      <c r="AU856" s="52">
        <f>$BH$14*((AJ856)-$BD$5)/$BD$6+$BH$15*((AK856)-$BD$7)/$BD$8+$BH$16</f>
        <v/>
      </c>
      <c r="AV856" s="51">
        <f>1/(1+EXP(-AU856))</f>
        <v/>
      </c>
      <c r="AW856" s="52">
        <f>$BI$14*((AJ856)-$BD$5)/$BD$6+$BI$15*((AK856)-$BD$7)/$BD$8+$BI$16</f>
        <v/>
      </c>
      <c r="AX856" s="51">
        <f>1/(1+EXP(-AW856))</f>
        <v/>
      </c>
      <c r="AY856" s="52">
        <f>$BJ$14*((AJ856)-$BD$5)/$BD$6+$BJ$15*((AK856)-$BD$7)/$BD$8+$BJ$16</f>
        <v/>
      </c>
      <c r="AZ856" s="51">
        <f>1/(1+EXP(-AY856))</f>
        <v/>
      </c>
      <c r="BA856" s="52">
        <f>$BK$14*((AJ856)-$BD$5)/$BD$6+$BK$15*((AK856)-$BD$7)/$BD$8+$BK$16</f>
        <v/>
      </c>
      <c r="BB856" s="51">
        <f>1/(1+EXP(-BA856))</f>
        <v/>
      </c>
    </row>
    <row r="857" ht="15" customHeight="1" s="35">
      <c r="A857" s="48">
        <f>'4_Seq_Features'!A855</f>
        <v/>
      </c>
      <c r="B857" s="55">
        <f>'4_Seq_Features'!F855</f>
        <v/>
      </c>
      <c r="C857" s="48">
        <f>'4_Seq_Features'!E855</f>
        <v/>
      </c>
      <c r="D857" s="52">
        <f>$U$12*((B857)-$U$5)/$U$6+$U$13</f>
        <v/>
      </c>
      <c r="E857" s="51">
        <f>1/(1+EXP(-D857))</f>
        <v/>
      </c>
      <c r="F857" s="52">
        <f>$V$12*((B857)-$U$5)/$U$6+$V$13</f>
        <v/>
      </c>
      <c r="G857" s="51">
        <f>1/(1+EXP(-F857))</f>
        <v/>
      </c>
      <c r="H857" s="52">
        <f>$W$12*((B857)-$U$5)/$U$6+$W$13</f>
        <v/>
      </c>
      <c r="I857" s="51">
        <f>1/(1+EXP(-H857))</f>
        <v/>
      </c>
      <c r="J857" s="52">
        <f>$X$12*((B857)-$U$5)/$U$6+$X$13</f>
        <v/>
      </c>
      <c r="K857" s="51">
        <f>1/(1+EXP(-J857))</f>
        <v/>
      </c>
      <c r="L857" s="52">
        <f>$Y$12*((B857)-$U$5)/$U$6+$Y$13</f>
        <v/>
      </c>
      <c r="M857" s="51">
        <f>1/(1+EXP(-L857))</f>
        <v/>
      </c>
      <c r="N857" s="52">
        <f>$Z$12*((B857)-$U$5)/$U$6+$Z$13</f>
        <v/>
      </c>
      <c r="O857" s="51">
        <f>1/(1+EXP(-N857))</f>
        <v/>
      </c>
      <c r="P857" s="52">
        <f>$AA$12*((B857)-$U$5)/$U$6+$AA$13</f>
        <v/>
      </c>
      <c r="Q857" s="51">
        <f>1/(1+EXP(-P857))</f>
        <v/>
      </c>
      <c r="R857" s="52">
        <f>$AB$12*((B857)-$U$5)/$U$6+$AB$13</f>
        <v/>
      </c>
      <c r="S857" s="51">
        <f>1/(1+EXP(-R857))</f>
        <v/>
      </c>
      <c r="AI857" s="48">
        <f>'4_Seq_Features'!A855</f>
        <v/>
      </c>
      <c r="AJ857" s="55">
        <f>'4_Seq_Features'!G855</f>
        <v/>
      </c>
      <c r="AK857" s="55">
        <f>'4_Seq_Features'!H855</f>
        <v/>
      </c>
      <c r="AL857" s="48">
        <f>'4_Seq_Features'!E855</f>
        <v/>
      </c>
      <c r="AM857" s="52">
        <f>$BD$14*((AJ857)-$BD$5)/$BD$6+$BD$15*((AK857)-$BD$7)/$BD$8+$BD$16</f>
        <v/>
      </c>
      <c r="AN857" s="51">
        <f>1/(1+EXP(-AM857))</f>
        <v/>
      </c>
      <c r="AO857" s="52">
        <f>$BE$14*((AJ857)-$BD$5)/$BD$6+$BE$15*((AK857)-$BD$7)/$BD$8+$BE$16</f>
        <v/>
      </c>
      <c r="AP857" s="51">
        <f>1/(1+EXP(-AO857))</f>
        <v/>
      </c>
      <c r="AQ857" s="52">
        <f>$BF$14*((AJ857)-$BD$5)/$BD$6+$BF$15*((AK857)-$BD$7)/$BD$8+$BF$16</f>
        <v/>
      </c>
      <c r="AR857" s="51">
        <f>1/(1+EXP(-AQ857))</f>
        <v/>
      </c>
      <c r="AS857" s="52">
        <f>$BG$14*((AJ857)-$BD$5)/$BD$6+$BG$15*((AK857)-$BD$7)/$BD$8+$BG$16</f>
        <v/>
      </c>
      <c r="AT857" s="51">
        <f>1/(1+EXP(-AS857))</f>
        <v/>
      </c>
      <c r="AU857" s="52">
        <f>$BH$14*((AJ857)-$BD$5)/$BD$6+$BH$15*((AK857)-$BD$7)/$BD$8+$BH$16</f>
        <v/>
      </c>
      <c r="AV857" s="51">
        <f>1/(1+EXP(-AU857))</f>
        <v/>
      </c>
      <c r="AW857" s="52">
        <f>$BI$14*((AJ857)-$BD$5)/$BD$6+$BI$15*((AK857)-$BD$7)/$BD$8+$BI$16</f>
        <v/>
      </c>
      <c r="AX857" s="51">
        <f>1/(1+EXP(-AW857))</f>
        <v/>
      </c>
      <c r="AY857" s="52">
        <f>$BJ$14*((AJ857)-$BD$5)/$BD$6+$BJ$15*((AK857)-$BD$7)/$BD$8+$BJ$16</f>
        <v/>
      </c>
      <c r="AZ857" s="51">
        <f>1/(1+EXP(-AY857))</f>
        <v/>
      </c>
      <c r="BA857" s="52">
        <f>$BK$14*((AJ857)-$BD$5)/$BD$6+$BK$15*((AK857)-$BD$7)/$BD$8+$BK$16</f>
        <v/>
      </c>
      <c r="BB857" s="51">
        <f>1/(1+EXP(-BA857))</f>
        <v/>
      </c>
    </row>
    <row r="858" ht="15" customHeight="1" s="35">
      <c r="A858" s="48">
        <f>'4_Seq_Features'!A856</f>
        <v/>
      </c>
      <c r="B858" s="55">
        <f>'4_Seq_Features'!F856</f>
        <v/>
      </c>
      <c r="C858" s="48">
        <f>'4_Seq_Features'!E856</f>
        <v/>
      </c>
      <c r="D858" s="52">
        <f>$U$12*((B858)-$U$5)/$U$6+$U$13</f>
        <v/>
      </c>
      <c r="E858" s="51">
        <f>1/(1+EXP(-D858))</f>
        <v/>
      </c>
      <c r="F858" s="52">
        <f>$V$12*((B858)-$U$5)/$U$6+$V$13</f>
        <v/>
      </c>
      <c r="G858" s="51">
        <f>1/(1+EXP(-F858))</f>
        <v/>
      </c>
      <c r="H858" s="52">
        <f>$W$12*((B858)-$U$5)/$U$6+$W$13</f>
        <v/>
      </c>
      <c r="I858" s="51">
        <f>1/(1+EXP(-H858))</f>
        <v/>
      </c>
      <c r="J858" s="52">
        <f>$X$12*((B858)-$U$5)/$U$6+$X$13</f>
        <v/>
      </c>
      <c r="K858" s="51">
        <f>1/(1+EXP(-J858))</f>
        <v/>
      </c>
      <c r="L858" s="52">
        <f>$Y$12*((B858)-$U$5)/$U$6+$Y$13</f>
        <v/>
      </c>
      <c r="M858" s="51">
        <f>1/(1+EXP(-L858))</f>
        <v/>
      </c>
      <c r="N858" s="52">
        <f>$Z$12*((B858)-$U$5)/$U$6+$Z$13</f>
        <v/>
      </c>
      <c r="O858" s="51">
        <f>1/(1+EXP(-N858))</f>
        <v/>
      </c>
      <c r="P858" s="52">
        <f>$AA$12*((B858)-$U$5)/$U$6+$AA$13</f>
        <v/>
      </c>
      <c r="Q858" s="51">
        <f>1/(1+EXP(-P858))</f>
        <v/>
      </c>
      <c r="R858" s="52">
        <f>$AB$12*((B858)-$U$5)/$U$6+$AB$13</f>
        <v/>
      </c>
      <c r="S858" s="51">
        <f>1/(1+EXP(-R858))</f>
        <v/>
      </c>
      <c r="AI858" s="48">
        <f>'4_Seq_Features'!A856</f>
        <v/>
      </c>
      <c r="AJ858" s="55">
        <f>'4_Seq_Features'!G856</f>
        <v/>
      </c>
      <c r="AK858" s="55">
        <f>'4_Seq_Features'!H856</f>
        <v/>
      </c>
      <c r="AL858" s="48">
        <f>'4_Seq_Features'!E856</f>
        <v/>
      </c>
      <c r="AM858" s="52">
        <f>$BD$14*((AJ858)-$BD$5)/$BD$6+$BD$15*((AK858)-$BD$7)/$BD$8+$BD$16</f>
        <v/>
      </c>
      <c r="AN858" s="51">
        <f>1/(1+EXP(-AM858))</f>
        <v/>
      </c>
      <c r="AO858" s="52">
        <f>$BE$14*((AJ858)-$BD$5)/$BD$6+$BE$15*((AK858)-$BD$7)/$BD$8+$BE$16</f>
        <v/>
      </c>
      <c r="AP858" s="51">
        <f>1/(1+EXP(-AO858))</f>
        <v/>
      </c>
      <c r="AQ858" s="52">
        <f>$BF$14*((AJ858)-$BD$5)/$BD$6+$BF$15*((AK858)-$BD$7)/$BD$8+$BF$16</f>
        <v/>
      </c>
      <c r="AR858" s="51">
        <f>1/(1+EXP(-AQ858))</f>
        <v/>
      </c>
      <c r="AS858" s="52">
        <f>$BG$14*((AJ858)-$BD$5)/$BD$6+$BG$15*((AK858)-$BD$7)/$BD$8+$BG$16</f>
        <v/>
      </c>
      <c r="AT858" s="51">
        <f>1/(1+EXP(-AS858))</f>
        <v/>
      </c>
      <c r="AU858" s="52">
        <f>$BH$14*((AJ858)-$BD$5)/$BD$6+$BH$15*((AK858)-$BD$7)/$BD$8+$BH$16</f>
        <v/>
      </c>
      <c r="AV858" s="51">
        <f>1/(1+EXP(-AU858))</f>
        <v/>
      </c>
      <c r="AW858" s="52">
        <f>$BI$14*((AJ858)-$BD$5)/$BD$6+$BI$15*((AK858)-$BD$7)/$BD$8+$BI$16</f>
        <v/>
      </c>
      <c r="AX858" s="51">
        <f>1/(1+EXP(-AW858))</f>
        <v/>
      </c>
      <c r="AY858" s="52">
        <f>$BJ$14*((AJ858)-$BD$5)/$BD$6+$BJ$15*((AK858)-$BD$7)/$BD$8+$BJ$16</f>
        <v/>
      </c>
      <c r="AZ858" s="51">
        <f>1/(1+EXP(-AY858))</f>
        <v/>
      </c>
      <c r="BA858" s="52">
        <f>$BK$14*((AJ858)-$BD$5)/$BD$6+$BK$15*((AK858)-$BD$7)/$BD$8+$BK$16</f>
        <v/>
      </c>
      <c r="BB858" s="51">
        <f>1/(1+EXP(-BA858))</f>
        <v/>
      </c>
    </row>
    <row r="859" ht="15" customHeight="1" s="35">
      <c r="A859" s="48">
        <f>'4_Seq_Features'!A857</f>
        <v/>
      </c>
      <c r="B859" s="55">
        <f>'4_Seq_Features'!F857</f>
        <v/>
      </c>
      <c r="C859" s="48">
        <f>'4_Seq_Features'!E857</f>
        <v/>
      </c>
      <c r="D859" s="52">
        <f>$U$12*((B859)-$U$5)/$U$6+$U$13</f>
        <v/>
      </c>
      <c r="E859" s="51">
        <f>1/(1+EXP(-D859))</f>
        <v/>
      </c>
      <c r="F859" s="52">
        <f>$V$12*((B859)-$U$5)/$U$6+$V$13</f>
        <v/>
      </c>
      <c r="G859" s="51">
        <f>1/(1+EXP(-F859))</f>
        <v/>
      </c>
      <c r="H859" s="52">
        <f>$W$12*((B859)-$U$5)/$U$6+$W$13</f>
        <v/>
      </c>
      <c r="I859" s="51">
        <f>1/(1+EXP(-H859))</f>
        <v/>
      </c>
      <c r="J859" s="52">
        <f>$X$12*((B859)-$U$5)/$U$6+$X$13</f>
        <v/>
      </c>
      <c r="K859" s="51">
        <f>1/(1+EXP(-J859))</f>
        <v/>
      </c>
      <c r="L859" s="52">
        <f>$Y$12*((B859)-$U$5)/$U$6+$Y$13</f>
        <v/>
      </c>
      <c r="M859" s="51">
        <f>1/(1+EXP(-L859))</f>
        <v/>
      </c>
      <c r="N859" s="52">
        <f>$Z$12*((B859)-$U$5)/$U$6+$Z$13</f>
        <v/>
      </c>
      <c r="O859" s="51">
        <f>1/(1+EXP(-N859))</f>
        <v/>
      </c>
      <c r="P859" s="52">
        <f>$AA$12*((B859)-$U$5)/$U$6+$AA$13</f>
        <v/>
      </c>
      <c r="Q859" s="51">
        <f>1/(1+EXP(-P859))</f>
        <v/>
      </c>
      <c r="R859" s="52">
        <f>$AB$12*((B859)-$U$5)/$U$6+$AB$13</f>
        <v/>
      </c>
      <c r="S859" s="51">
        <f>1/(1+EXP(-R859))</f>
        <v/>
      </c>
      <c r="AI859" s="48">
        <f>'4_Seq_Features'!A857</f>
        <v/>
      </c>
      <c r="AJ859" s="55">
        <f>'4_Seq_Features'!G857</f>
        <v/>
      </c>
      <c r="AK859" s="55">
        <f>'4_Seq_Features'!H857</f>
        <v/>
      </c>
      <c r="AL859" s="48">
        <f>'4_Seq_Features'!E857</f>
        <v/>
      </c>
      <c r="AM859" s="52">
        <f>$BD$14*((AJ859)-$BD$5)/$BD$6+$BD$15*((AK859)-$BD$7)/$BD$8+$BD$16</f>
        <v/>
      </c>
      <c r="AN859" s="51">
        <f>1/(1+EXP(-AM859))</f>
        <v/>
      </c>
      <c r="AO859" s="52">
        <f>$BE$14*((AJ859)-$BD$5)/$BD$6+$BE$15*((AK859)-$BD$7)/$BD$8+$BE$16</f>
        <v/>
      </c>
      <c r="AP859" s="51">
        <f>1/(1+EXP(-AO859))</f>
        <v/>
      </c>
      <c r="AQ859" s="52">
        <f>$BF$14*((AJ859)-$BD$5)/$BD$6+$BF$15*((AK859)-$BD$7)/$BD$8+$BF$16</f>
        <v/>
      </c>
      <c r="AR859" s="51">
        <f>1/(1+EXP(-AQ859))</f>
        <v/>
      </c>
      <c r="AS859" s="52">
        <f>$BG$14*((AJ859)-$BD$5)/$BD$6+$BG$15*((AK859)-$BD$7)/$BD$8+$BG$16</f>
        <v/>
      </c>
      <c r="AT859" s="51">
        <f>1/(1+EXP(-AS859))</f>
        <v/>
      </c>
      <c r="AU859" s="52">
        <f>$BH$14*((AJ859)-$BD$5)/$BD$6+$BH$15*((AK859)-$BD$7)/$BD$8+$BH$16</f>
        <v/>
      </c>
      <c r="AV859" s="51">
        <f>1/(1+EXP(-AU859))</f>
        <v/>
      </c>
      <c r="AW859" s="52">
        <f>$BI$14*((AJ859)-$BD$5)/$BD$6+$BI$15*((AK859)-$BD$7)/$BD$8+$BI$16</f>
        <v/>
      </c>
      <c r="AX859" s="51">
        <f>1/(1+EXP(-AW859))</f>
        <v/>
      </c>
      <c r="AY859" s="52">
        <f>$BJ$14*((AJ859)-$BD$5)/$BD$6+$BJ$15*((AK859)-$BD$7)/$BD$8+$BJ$16</f>
        <v/>
      </c>
      <c r="AZ859" s="51">
        <f>1/(1+EXP(-AY859))</f>
        <v/>
      </c>
      <c r="BA859" s="52">
        <f>$BK$14*((AJ859)-$BD$5)/$BD$6+$BK$15*((AK859)-$BD$7)/$BD$8+$BK$16</f>
        <v/>
      </c>
      <c r="BB859" s="51">
        <f>1/(1+EXP(-BA859))</f>
        <v/>
      </c>
    </row>
    <row r="860" ht="15" customHeight="1" s="35">
      <c r="A860" s="48">
        <f>'4_Seq_Features'!A858</f>
        <v/>
      </c>
      <c r="B860" s="55">
        <f>'4_Seq_Features'!F858</f>
        <v/>
      </c>
      <c r="C860" s="48">
        <f>'4_Seq_Features'!E858</f>
        <v/>
      </c>
      <c r="D860" s="52">
        <f>$U$12*((B860)-$U$5)/$U$6+$U$13</f>
        <v/>
      </c>
      <c r="E860" s="51">
        <f>1/(1+EXP(-D860))</f>
        <v/>
      </c>
      <c r="F860" s="52">
        <f>$V$12*((B860)-$U$5)/$U$6+$V$13</f>
        <v/>
      </c>
      <c r="G860" s="51">
        <f>1/(1+EXP(-F860))</f>
        <v/>
      </c>
      <c r="H860" s="52">
        <f>$W$12*((B860)-$U$5)/$U$6+$W$13</f>
        <v/>
      </c>
      <c r="I860" s="51">
        <f>1/(1+EXP(-H860))</f>
        <v/>
      </c>
      <c r="J860" s="52">
        <f>$X$12*((B860)-$U$5)/$U$6+$X$13</f>
        <v/>
      </c>
      <c r="K860" s="51">
        <f>1/(1+EXP(-J860))</f>
        <v/>
      </c>
      <c r="L860" s="52">
        <f>$Y$12*((B860)-$U$5)/$U$6+$Y$13</f>
        <v/>
      </c>
      <c r="M860" s="51">
        <f>1/(1+EXP(-L860))</f>
        <v/>
      </c>
      <c r="N860" s="52">
        <f>$Z$12*((B860)-$U$5)/$U$6+$Z$13</f>
        <v/>
      </c>
      <c r="O860" s="51">
        <f>1/(1+EXP(-N860))</f>
        <v/>
      </c>
      <c r="P860" s="52">
        <f>$AA$12*((B860)-$U$5)/$U$6+$AA$13</f>
        <v/>
      </c>
      <c r="Q860" s="51">
        <f>1/(1+EXP(-P860))</f>
        <v/>
      </c>
      <c r="R860" s="52">
        <f>$AB$12*((B860)-$U$5)/$U$6+$AB$13</f>
        <v/>
      </c>
      <c r="S860" s="51">
        <f>1/(1+EXP(-R860))</f>
        <v/>
      </c>
      <c r="AI860" s="48">
        <f>'4_Seq_Features'!A858</f>
        <v/>
      </c>
      <c r="AJ860" s="55">
        <f>'4_Seq_Features'!G858</f>
        <v/>
      </c>
      <c r="AK860" s="55">
        <f>'4_Seq_Features'!H858</f>
        <v/>
      </c>
      <c r="AL860" s="48">
        <f>'4_Seq_Features'!E858</f>
        <v/>
      </c>
      <c r="AM860" s="52">
        <f>$BD$14*((AJ860)-$BD$5)/$BD$6+$BD$15*((AK860)-$BD$7)/$BD$8+$BD$16</f>
        <v/>
      </c>
      <c r="AN860" s="51">
        <f>1/(1+EXP(-AM860))</f>
        <v/>
      </c>
      <c r="AO860" s="52">
        <f>$BE$14*((AJ860)-$BD$5)/$BD$6+$BE$15*((AK860)-$BD$7)/$BD$8+$BE$16</f>
        <v/>
      </c>
      <c r="AP860" s="51">
        <f>1/(1+EXP(-AO860))</f>
        <v/>
      </c>
      <c r="AQ860" s="52">
        <f>$BF$14*((AJ860)-$BD$5)/$BD$6+$BF$15*((AK860)-$BD$7)/$BD$8+$BF$16</f>
        <v/>
      </c>
      <c r="AR860" s="51">
        <f>1/(1+EXP(-AQ860))</f>
        <v/>
      </c>
      <c r="AS860" s="52">
        <f>$BG$14*((AJ860)-$BD$5)/$BD$6+$BG$15*((AK860)-$BD$7)/$BD$8+$BG$16</f>
        <v/>
      </c>
      <c r="AT860" s="51">
        <f>1/(1+EXP(-AS860))</f>
        <v/>
      </c>
      <c r="AU860" s="52">
        <f>$BH$14*((AJ860)-$BD$5)/$BD$6+$BH$15*((AK860)-$BD$7)/$BD$8+$BH$16</f>
        <v/>
      </c>
      <c r="AV860" s="51">
        <f>1/(1+EXP(-AU860))</f>
        <v/>
      </c>
      <c r="AW860" s="52">
        <f>$BI$14*((AJ860)-$BD$5)/$BD$6+$BI$15*((AK860)-$BD$7)/$BD$8+$BI$16</f>
        <v/>
      </c>
      <c r="AX860" s="51">
        <f>1/(1+EXP(-AW860))</f>
        <v/>
      </c>
      <c r="AY860" s="52">
        <f>$BJ$14*((AJ860)-$BD$5)/$BD$6+$BJ$15*((AK860)-$BD$7)/$BD$8+$BJ$16</f>
        <v/>
      </c>
      <c r="AZ860" s="51">
        <f>1/(1+EXP(-AY860))</f>
        <v/>
      </c>
      <c r="BA860" s="52">
        <f>$BK$14*((AJ860)-$BD$5)/$BD$6+$BK$15*((AK860)-$BD$7)/$BD$8+$BK$16</f>
        <v/>
      </c>
      <c r="BB860" s="51">
        <f>1/(1+EXP(-BA860))</f>
        <v/>
      </c>
    </row>
    <row r="861" ht="15" customHeight="1" s="35">
      <c r="A861" s="48">
        <f>'4_Seq_Features'!A859</f>
        <v/>
      </c>
      <c r="B861" s="55">
        <f>'4_Seq_Features'!F859</f>
        <v/>
      </c>
      <c r="C861" s="48">
        <f>'4_Seq_Features'!E859</f>
        <v/>
      </c>
      <c r="D861" s="52">
        <f>$U$12*((B861)-$U$5)/$U$6+$U$13</f>
        <v/>
      </c>
      <c r="E861" s="51">
        <f>1/(1+EXP(-D861))</f>
        <v/>
      </c>
      <c r="F861" s="52">
        <f>$V$12*((B861)-$U$5)/$U$6+$V$13</f>
        <v/>
      </c>
      <c r="G861" s="51">
        <f>1/(1+EXP(-F861))</f>
        <v/>
      </c>
      <c r="H861" s="52">
        <f>$W$12*((B861)-$U$5)/$U$6+$W$13</f>
        <v/>
      </c>
      <c r="I861" s="51">
        <f>1/(1+EXP(-H861))</f>
        <v/>
      </c>
      <c r="J861" s="52">
        <f>$X$12*((B861)-$U$5)/$U$6+$X$13</f>
        <v/>
      </c>
      <c r="K861" s="51">
        <f>1/(1+EXP(-J861))</f>
        <v/>
      </c>
      <c r="L861" s="52">
        <f>$Y$12*((B861)-$U$5)/$U$6+$Y$13</f>
        <v/>
      </c>
      <c r="M861" s="51">
        <f>1/(1+EXP(-L861))</f>
        <v/>
      </c>
      <c r="N861" s="52">
        <f>$Z$12*((B861)-$U$5)/$U$6+$Z$13</f>
        <v/>
      </c>
      <c r="O861" s="51">
        <f>1/(1+EXP(-N861))</f>
        <v/>
      </c>
      <c r="P861" s="52">
        <f>$AA$12*((B861)-$U$5)/$U$6+$AA$13</f>
        <v/>
      </c>
      <c r="Q861" s="51">
        <f>1/(1+EXP(-P861))</f>
        <v/>
      </c>
      <c r="R861" s="52">
        <f>$AB$12*((B861)-$U$5)/$U$6+$AB$13</f>
        <v/>
      </c>
      <c r="S861" s="51">
        <f>1/(1+EXP(-R861))</f>
        <v/>
      </c>
      <c r="AI861" s="48">
        <f>'4_Seq_Features'!A859</f>
        <v/>
      </c>
      <c r="AJ861" s="55">
        <f>'4_Seq_Features'!G859</f>
        <v/>
      </c>
      <c r="AK861" s="55">
        <f>'4_Seq_Features'!H859</f>
        <v/>
      </c>
      <c r="AL861" s="48">
        <f>'4_Seq_Features'!E859</f>
        <v/>
      </c>
      <c r="AM861" s="52">
        <f>$BD$14*((AJ861)-$BD$5)/$BD$6+$BD$15*((AK861)-$BD$7)/$BD$8+$BD$16</f>
        <v/>
      </c>
      <c r="AN861" s="51">
        <f>1/(1+EXP(-AM861))</f>
        <v/>
      </c>
      <c r="AO861" s="52">
        <f>$BE$14*((AJ861)-$BD$5)/$BD$6+$BE$15*((AK861)-$BD$7)/$BD$8+$BE$16</f>
        <v/>
      </c>
      <c r="AP861" s="51">
        <f>1/(1+EXP(-AO861))</f>
        <v/>
      </c>
      <c r="AQ861" s="52">
        <f>$BF$14*((AJ861)-$BD$5)/$BD$6+$BF$15*((AK861)-$BD$7)/$BD$8+$BF$16</f>
        <v/>
      </c>
      <c r="AR861" s="51">
        <f>1/(1+EXP(-AQ861))</f>
        <v/>
      </c>
      <c r="AS861" s="52">
        <f>$BG$14*((AJ861)-$BD$5)/$BD$6+$BG$15*((AK861)-$BD$7)/$BD$8+$BG$16</f>
        <v/>
      </c>
      <c r="AT861" s="51">
        <f>1/(1+EXP(-AS861))</f>
        <v/>
      </c>
      <c r="AU861" s="52">
        <f>$BH$14*((AJ861)-$BD$5)/$BD$6+$BH$15*((AK861)-$BD$7)/$BD$8+$BH$16</f>
        <v/>
      </c>
      <c r="AV861" s="51">
        <f>1/(1+EXP(-AU861))</f>
        <v/>
      </c>
      <c r="AW861" s="52">
        <f>$BI$14*((AJ861)-$BD$5)/$BD$6+$BI$15*((AK861)-$BD$7)/$BD$8+$BI$16</f>
        <v/>
      </c>
      <c r="AX861" s="51">
        <f>1/(1+EXP(-AW861))</f>
        <v/>
      </c>
      <c r="AY861" s="52">
        <f>$BJ$14*((AJ861)-$BD$5)/$BD$6+$BJ$15*((AK861)-$BD$7)/$BD$8+$BJ$16</f>
        <v/>
      </c>
      <c r="AZ861" s="51">
        <f>1/(1+EXP(-AY861))</f>
        <v/>
      </c>
      <c r="BA861" s="52">
        <f>$BK$14*((AJ861)-$BD$5)/$BD$6+$BK$15*((AK861)-$BD$7)/$BD$8+$BK$16</f>
        <v/>
      </c>
      <c r="BB861" s="51">
        <f>1/(1+EXP(-BA861))</f>
        <v/>
      </c>
    </row>
    <row r="862" ht="15" customHeight="1" s="35">
      <c r="A862" s="48">
        <f>'4_Seq_Features'!A860</f>
        <v/>
      </c>
      <c r="B862" s="55">
        <f>'4_Seq_Features'!F860</f>
        <v/>
      </c>
      <c r="C862" s="48">
        <f>'4_Seq_Features'!E860</f>
        <v/>
      </c>
      <c r="D862" s="52">
        <f>$U$12*((B862)-$U$5)/$U$6+$U$13</f>
        <v/>
      </c>
      <c r="E862" s="51">
        <f>1/(1+EXP(-D862))</f>
        <v/>
      </c>
      <c r="F862" s="52">
        <f>$V$12*((B862)-$U$5)/$U$6+$V$13</f>
        <v/>
      </c>
      <c r="G862" s="51">
        <f>1/(1+EXP(-F862))</f>
        <v/>
      </c>
      <c r="H862" s="52">
        <f>$W$12*((B862)-$U$5)/$U$6+$W$13</f>
        <v/>
      </c>
      <c r="I862" s="51">
        <f>1/(1+EXP(-H862))</f>
        <v/>
      </c>
      <c r="J862" s="52">
        <f>$X$12*((B862)-$U$5)/$U$6+$X$13</f>
        <v/>
      </c>
      <c r="K862" s="51">
        <f>1/(1+EXP(-J862))</f>
        <v/>
      </c>
      <c r="L862" s="52">
        <f>$Y$12*((B862)-$U$5)/$U$6+$Y$13</f>
        <v/>
      </c>
      <c r="M862" s="51">
        <f>1/(1+EXP(-L862))</f>
        <v/>
      </c>
      <c r="N862" s="52">
        <f>$Z$12*((B862)-$U$5)/$U$6+$Z$13</f>
        <v/>
      </c>
      <c r="O862" s="51">
        <f>1/(1+EXP(-N862))</f>
        <v/>
      </c>
      <c r="P862" s="52">
        <f>$AA$12*((B862)-$U$5)/$U$6+$AA$13</f>
        <v/>
      </c>
      <c r="Q862" s="51">
        <f>1/(1+EXP(-P862))</f>
        <v/>
      </c>
      <c r="R862" s="52">
        <f>$AB$12*((B862)-$U$5)/$U$6+$AB$13</f>
        <v/>
      </c>
      <c r="S862" s="51">
        <f>1/(1+EXP(-R862))</f>
        <v/>
      </c>
      <c r="AI862" s="48">
        <f>'4_Seq_Features'!A860</f>
        <v/>
      </c>
      <c r="AJ862" s="55">
        <f>'4_Seq_Features'!G860</f>
        <v/>
      </c>
      <c r="AK862" s="55">
        <f>'4_Seq_Features'!H860</f>
        <v/>
      </c>
      <c r="AL862" s="48">
        <f>'4_Seq_Features'!E860</f>
        <v/>
      </c>
      <c r="AM862" s="52">
        <f>$BD$14*((AJ862)-$BD$5)/$BD$6+$BD$15*((AK862)-$BD$7)/$BD$8+$BD$16</f>
        <v/>
      </c>
      <c r="AN862" s="51">
        <f>1/(1+EXP(-AM862))</f>
        <v/>
      </c>
      <c r="AO862" s="52">
        <f>$BE$14*((AJ862)-$BD$5)/$BD$6+$BE$15*((AK862)-$BD$7)/$BD$8+$BE$16</f>
        <v/>
      </c>
      <c r="AP862" s="51">
        <f>1/(1+EXP(-AO862))</f>
        <v/>
      </c>
      <c r="AQ862" s="52">
        <f>$BF$14*((AJ862)-$BD$5)/$BD$6+$BF$15*((AK862)-$BD$7)/$BD$8+$BF$16</f>
        <v/>
      </c>
      <c r="AR862" s="51">
        <f>1/(1+EXP(-AQ862))</f>
        <v/>
      </c>
      <c r="AS862" s="52">
        <f>$BG$14*((AJ862)-$BD$5)/$BD$6+$BG$15*((AK862)-$BD$7)/$BD$8+$BG$16</f>
        <v/>
      </c>
      <c r="AT862" s="51">
        <f>1/(1+EXP(-AS862))</f>
        <v/>
      </c>
      <c r="AU862" s="52">
        <f>$BH$14*((AJ862)-$BD$5)/$BD$6+$BH$15*((AK862)-$BD$7)/$BD$8+$BH$16</f>
        <v/>
      </c>
      <c r="AV862" s="51">
        <f>1/(1+EXP(-AU862))</f>
        <v/>
      </c>
      <c r="AW862" s="52">
        <f>$BI$14*((AJ862)-$BD$5)/$BD$6+$BI$15*((AK862)-$BD$7)/$BD$8+$BI$16</f>
        <v/>
      </c>
      <c r="AX862" s="51">
        <f>1/(1+EXP(-AW862))</f>
        <v/>
      </c>
      <c r="AY862" s="52">
        <f>$BJ$14*((AJ862)-$BD$5)/$BD$6+$BJ$15*((AK862)-$BD$7)/$BD$8+$BJ$16</f>
        <v/>
      </c>
      <c r="AZ862" s="51">
        <f>1/(1+EXP(-AY862))</f>
        <v/>
      </c>
      <c r="BA862" s="52">
        <f>$BK$14*((AJ862)-$BD$5)/$BD$6+$BK$15*((AK862)-$BD$7)/$BD$8+$BK$16</f>
        <v/>
      </c>
      <c r="BB862" s="51">
        <f>1/(1+EXP(-BA862))</f>
        <v/>
      </c>
    </row>
    <row r="863" ht="15" customHeight="1" s="35">
      <c r="A863" s="48">
        <f>'4_Seq_Features'!A861</f>
        <v/>
      </c>
      <c r="B863" s="55">
        <f>'4_Seq_Features'!F861</f>
        <v/>
      </c>
      <c r="C863" s="48">
        <f>'4_Seq_Features'!E861</f>
        <v/>
      </c>
      <c r="D863" s="52">
        <f>$U$12*((B863)-$U$5)/$U$6+$U$13</f>
        <v/>
      </c>
      <c r="E863" s="51">
        <f>1/(1+EXP(-D863))</f>
        <v/>
      </c>
      <c r="F863" s="52">
        <f>$V$12*((B863)-$U$5)/$U$6+$V$13</f>
        <v/>
      </c>
      <c r="G863" s="51">
        <f>1/(1+EXP(-F863))</f>
        <v/>
      </c>
      <c r="H863" s="52">
        <f>$W$12*((B863)-$U$5)/$U$6+$W$13</f>
        <v/>
      </c>
      <c r="I863" s="51">
        <f>1/(1+EXP(-H863))</f>
        <v/>
      </c>
      <c r="J863" s="52">
        <f>$X$12*((B863)-$U$5)/$U$6+$X$13</f>
        <v/>
      </c>
      <c r="K863" s="51">
        <f>1/(1+EXP(-J863))</f>
        <v/>
      </c>
      <c r="L863" s="52">
        <f>$Y$12*((B863)-$U$5)/$U$6+$Y$13</f>
        <v/>
      </c>
      <c r="M863" s="51">
        <f>1/(1+EXP(-L863))</f>
        <v/>
      </c>
      <c r="N863" s="52">
        <f>$Z$12*((B863)-$U$5)/$U$6+$Z$13</f>
        <v/>
      </c>
      <c r="O863" s="51">
        <f>1/(1+EXP(-N863))</f>
        <v/>
      </c>
      <c r="P863" s="52">
        <f>$AA$12*((B863)-$U$5)/$U$6+$AA$13</f>
        <v/>
      </c>
      <c r="Q863" s="51">
        <f>1/(1+EXP(-P863))</f>
        <v/>
      </c>
      <c r="R863" s="52">
        <f>$AB$12*((B863)-$U$5)/$U$6+$AB$13</f>
        <v/>
      </c>
      <c r="S863" s="51">
        <f>1/(1+EXP(-R863))</f>
        <v/>
      </c>
      <c r="AI863" s="48">
        <f>'4_Seq_Features'!A861</f>
        <v/>
      </c>
      <c r="AJ863" s="55">
        <f>'4_Seq_Features'!G861</f>
        <v/>
      </c>
      <c r="AK863" s="55">
        <f>'4_Seq_Features'!H861</f>
        <v/>
      </c>
      <c r="AL863" s="48">
        <f>'4_Seq_Features'!E861</f>
        <v/>
      </c>
      <c r="AM863" s="52">
        <f>$BD$14*((AJ863)-$BD$5)/$BD$6+$BD$15*((AK863)-$BD$7)/$BD$8+$BD$16</f>
        <v/>
      </c>
      <c r="AN863" s="51">
        <f>1/(1+EXP(-AM863))</f>
        <v/>
      </c>
      <c r="AO863" s="52">
        <f>$BE$14*((AJ863)-$BD$5)/$BD$6+$BE$15*((AK863)-$BD$7)/$BD$8+$BE$16</f>
        <v/>
      </c>
      <c r="AP863" s="51">
        <f>1/(1+EXP(-AO863))</f>
        <v/>
      </c>
      <c r="AQ863" s="52">
        <f>$BF$14*((AJ863)-$BD$5)/$BD$6+$BF$15*((AK863)-$BD$7)/$BD$8+$BF$16</f>
        <v/>
      </c>
      <c r="AR863" s="51">
        <f>1/(1+EXP(-AQ863))</f>
        <v/>
      </c>
      <c r="AS863" s="52">
        <f>$BG$14*((AJ863)-$BD$5)/$BD$6+$BG$15*((AK863)-$BD$7)/$BD$8+$BG$16</f>
        <v/>
      </c>
      <c r="AT863" s="51">
        <f>1/(1+EXP(-AS863))</f>
        <v/>
      </c>
      <c r="AU863" s="52">
        <f>$BH$14*((AJ863)-$BD$5)/$BD$6+$BH$15*((AK863)-$BD$7)/$BD$8+$BH$16</f>
        <v/>
      </c>
      <c r="AV863" s="51">
        <f>1/(1+EXP(-AU863))</f>
        <v/>
      </c>
      <c r="AW863" s="52">
        <f>$BI$14*((AJ863)-$BD$5)/$BD$6+$BI$15*((AK863)-$BD$7)/$BD$8+$BI$16</f>
        <v/>
      </c>
      <c r="AX863" s="51">
        <f>1/(1+EXP(-AW863))</f>
        <v/>
      </c>
      <c r="AY863" s="52">
        <f>$BJ$14*((AJ863)-$BD$5)/$BD$6+$BJ$15*((AK863)-$BD$7)/$BD$8+$BJ$16</f>
        <v/>
      </c>
      <c r="AZ863" s="51">
        <f>1/(1+EXP(-AY863))</f>
        <v/>
      </c>
      <c r="BA863" s="52">
        <f>$BK$14*((AJ863)-$BD$5)/$BD$6+$BK$15*((AK863)-$BD$7)/$BD$8+$BK$16</f>
        <v/>
      </c>
      <c r="BB863" s="51">
        <f>1/(1+EXP(-BA863))</f>
        <v/>
      </c>
    </row>
    <row r="864" ht="15" customHeight="1" s="35">
      <c r="A864" s="48">
        <f>'4_Seq_Features'!A862</f>
        <v/>
      </c>
      <c r="B864" s="55">
        <f>'4_Seq_Features'!F862</f>
        <v/>
      </c>
      <c r="C864" s="48">
        <f>'4_Seq_Features'!E862</f>
        <v/>
      </c>
      <c r="D864" s="52">
        <f>$U$12*((B864)-$U$5)/$U$6+$U$13</f>
        <v/>
      </c>
      <c r="E864" s="51">
        <f>1/(1+EXP(-D864))</f>
        <v/>
      </c>
      <c r="F864" s="52">
        <f>$V$12*((B864)-$U$5)/$U$6+$V$13</f>
        <v/>
      </c>
      <c r="G864" s="51">
        <f>1/(1+EXP(-F864))</f>
        <v/>
      </c>
      <c r="H864" s="52">
        <f>$W$12*((B864)-$U$5)/$U$6+$W$13</f>
        <v/>
      </c>
      <c r="I864" s="51">
        <f>1/(1+EXP(-H864))</f>
        <v/>
      </c>
      <c r="J864" s="52">
        <f>$X$12*((B864)-$U$5)/$U$6+$X$13</f>
        <v/>
      </c>
      <c r="K864" s="51">
        <f>1/(1+EXP(-J864))</f>
        <v/>
      </c>
      <c r="L864" s="52">
        <f>$Y$12*((B864)-$U$5)/$U$6+$Y$13</f>
        <v/>
      </c>
      <c r="M864" s="51">
        <f>1/(1+EXP(-L864))</f>
        <v/>
      </c>
      <c r="N864" s="52">
        <f>$Z$12*((B864)-$U$5)/$U$6+$Z$13</f>
        <v/>
      </c>
      <c r="O864" s="51">
        <f>1/(1+EXP(-N864))</f>
        <v/>
      </c>
      <c r="P864" s="52">
        <f>$AA$12*((B864)-$U$5)/$U$6+$AA$13</f>
        <v/>
      </c>
      <c r="Q864" s="51">
        <f>1/(1+EXP(-P864))</f>
        <v/>
      </c>
      <c r="R864" s="52">
        <f>$AB$12*((B864)-$U$5)/$U$6+$AB$13</f>
        <v/>
      </c>
      <c r="S864" s="51">
        <f>1/(1+EXP(-R864))</f>
        <v/>
      </c>
      <c r="AI864" s="48">
        <f>'4_Seq_Features'!A862</f>
        <v/>
      </c>
      <c r="AJ864" s="55">
        <f>'4_Seq_Features'!G862</f>
        <v/>
      </c>
      <c r="AK864" s="55">
        <f>'4_Seq_Features'!H862</f>
        <v/>
      </c>
      <c r="AL864" s="48">
        <f>'4_Seq_Features'!E862</f>
        <v/>
      </c>
      <c r="AM864" s="52">
        <f>$BD$14*((AJ864)-$BD$5)/$BD$6+$BD$15*((AK864)-$BD$7)/$BD$8+$BD$16</f>
        <v/>
      </c>
      <c r="AN864" s="51">
        <f>1/(1+EXP(-AM864))</f>
        <v/>
      </c>
      <c r="AO864" s="52">
        <f>$BE$14*((AJ864)-$BD$5)/$BD$6+$BE$15*((AK864)-$BD$7)/$BD$8+$BE$16</f>
        <v/>
      </c>
      <c r="AP864" s="51">
        <f>1/(1+EXP(-AO864))</f>
        <v/>
      </c>
      <c r="AQ864" s="52">
        <f>$BF$14*((AJ864)-$BD$5)/$BD$6+$BF$15*((AK864)-$BD$7)/$BD$8+$BF$16</f>
        <v/>
      </c>
      <c r="AR864" s="51">
        <f>1/(1+EXP(-AQ864))</f>
        <v/>
      </c>
      <c r="AS864" s="52">
        <f>$BG$14*((AJ864)-$BD$5)/$BD$6+$BG$15*((AK864)-$BD$7)/$BD$8+$BG$16</f>
        <v/>
      </c>
      <c r="AT864" s="51">
        <f>1/(1+EXP(-AS864))</f>
        <v/>
      </c>
      <c r="AU864" s="52">
        <f>$BH$14*((AJ864)-$BD$5)/$BD$6+$BH$15*((AK864)-$BD$7)/$BD$8+$BH$16</f>
        <v/>
      </c>
      <c r="AV864" s="51">
        <f>1/(1+EXP(-AU864))</f>
        <v/>
      </c>
      <c r="AW864" s="52">
        <f>$BI$14*((AJ864)-$BD$5)/$BD$6+$BI$15*((AK864)-$BD$7)/$BD$8+$BI$16</f>
        <v/>
      </c>
      <c r="AX864" s="51">
        <f>1/(1+EXP(-AW864))</f>
        <v/>
      </c>
      <c r="AY864" s="52">
        <f>$BJ$14*((AJ864)-$BD$5)/$BD$6+$BJ$15*((AK864)-$BD$7)/$BD$8+$BJ$16</f>
        <v/>
      </c>
      <c r="AZ864" s="51">
        <f>1/(1+EXP(-AY864))</f>
        <v/>
      </c>
      <c r="BA864" s="52">
        <f>$BK$14*((AJ864)-$BD$5)/$BD$6+$BK$15*((AK864)-$BD$7)/$BD$8+$BK$16</f>
        <v/>
      </c>
      <c r="BB864" s="51">
        <f>1/(1+EXP(-BA864))</f>
        <v/>
      </c>
    </row>
    <row r="865" ht="15" customHeight="1" s="35">
      <c r="A865" s="48">
        <f>'4_Seq_Features'!A863</f>
        <v/>
      </c>
      <c r="B865" s="55">
        <f>'4_Seq_Features'!F863</f>
        <v/>
      </c>
      <c r="C865" s="48">
        <f>'4_Seq_Features'!E863</f>
        <v/>
      </c>
      <c r="D865" s="52">
        <f>$U$12*((B865)-$U$5)/$U$6+$U$13</f>
        <v/>
      </c>
      <c r="E865" s="51">
        <f>1/(1+EXP(-D865))</f>
        <v/>
      </c>
      <c r="F865" s="52">
        <f>$V$12*((B865)-$U$5)/$U$6+$V$13</f>
        <v/>
      </c>
      <c r="G865" s="51">
        <f>1/(1+EXP(-F865))</f>
        <v/>
      </c>
      <c r="H865" s="52">
        <f>$W$12*((B865)-$U$5)/$U$6+$W$13</f>
        <v/>
      </c>
      <c r="I865" s="51">
        <f>1/(1+EXP(-H865))</f>
        <v/>
      </c>
      <c r="J865" s="52">
        <f>$X$12*((B865)-$U$5)/$U$6+$X$13</f>
        <v/>
      </c>
      <c r="K865" s="51">
        <f>1/(1+EXP(-J865))</f>
        <v/>
      </c>
      <c r="L865" s="52">
        <f>$Y$12*((B865)-$U$5)/$U$6+$Y$13</f>
        <v/>
      </c>
      <c r="M865" s="51">
        <f>1/(1+EXP(-L865))</f>
        <v/>
      </c>
      <c r="N865" s="52">
        <f>$Z$12*((B865)-$U$5)/$U$6+$Z$13</f>
        <v/>
      </c>
      <c r="O865" s="51">
        <f>1/(1+EXP(-N865))</f>
        <v/>
      </c>
      <c r="P865" s="52">
        <f>$AA$12*((B865)-$U$5)/$U$6+$AA$13</f>
        <v/>
      </c>
      <c r="Q865" s="51">
        <f>1/(1+EXP(-P865))</f>
        <v/>
      </c>
      <c r="R865" s="52">
        <f>$AB$12*((B865)-$U$5)/$U$6+$AB$13</f>
        <v/>
      </c>
      <c r="S865" s="51">
        <f>1/(1+EXP(-R865))</f>
        <v/>
      </c>
      <c r="AI865" s="48">
        <f>'4_Seq_Features'!A863</f>
        <v/>
      </c>
      <c r="AJ865" s="55">
        <f>'4_Seq_Features'!G863</f>
        <v/>
      </c>
      <c r="AK865" s="55">
        <f>'4_Seq_Features'!H863</f>
        <v/>
      </c>
      <c r="AL865" s="48">
        <f>'4_Seq_Features'!E863</f>
        <v/>
      </c>
      <c r="AM865" s="52">
        <f>$BD$14*((AJ865)-$BD$5)/$BD$6+$BD$15*((AK865)-$BD$7)/$BD$8+$BD$16</f>
        <v/>
      </c>
      <c r="AN865" s="51">
        <f>1/(1+EXP(-AM865))</f>
        <v/>
      </c>
      <c r="AO865" s="52">
        <f>$BE$14*((AJ865)-$BD$5)/$BD$6+$BE$15*((AK865)-$BD$7)/$BD$8+$BE$16</f>
        <v/>
      </c>
      <c r="AP865" s="51">
        <f>1/(1+EXP(-AO865))</f>
        <v/>
      </c>
      <c r="AQ865" s="52">
        <f>$BF$14*((AJ865)-$BD$5)/$BD$6+$BF$15*((AK865)-$BD$7)/$BD$8+$BF$16</f>
        <v/>
      </c>
      <c r="AR865" s="51">
        <f>1/(1+EXP(-AQ865))</f>
        <v/>
      </c>
      <c r="AS865" s="52">
        <f>$BG$14*((AJ865)-$BD$5)/$BD$6+$BG$15*((AK865)-$BD$7)/$BD$8+$BG$16</f>
        <v/>
      </c>
      <c r="AT865" s="51">
        <f>1/(1+EXP(-AS865))</f>
        <v/>
      </c>
      <c r="AU865" s="52">
        <f>$BH$14*((AJ865)-$BD$5)/$BD$6+$BH$15*((AK865)-$BD$7)/$BD$8+$BH$16</f>
        <v/>
      </c>
      <c r="AV865" s="51">
        <f>1/(1+EXP(-AU865))</f>
        <v/>
      </c>
      <c r="AW865" s="52">
        <f>$BI$14*((AJ865)-$BD$5)/$BD$6+$BI$15*((AK865)-$BD$7)/$BD$8+$BI$16</f>
        <v/>
      </c>
      <c r="AX865" s="51">
        <f>1/(1+EXP(-AW865))</f>
        <v/>
      </c>
      <c r="AY865" s="52">
        <f>$BJ$14*((AJ865)-$BD$5)/$BD$6+$BJ$15*((AK865)-$BD$7)/$BD$8+$BJ$16</f>
        <v/>
      </c>
      <c r="AZ865" s="51">
        <f>1/(1+EXP(-AY865))</f>
        <v/>
      </c>
      <c r="BA865" s="52">
        <f>$BK$14*((AJ865)-$BD$5)/$BD$6+$BK$15*((AK865)-$BD$7)/$BD$8+$BK$16</f>
        <v/>
      </c>
      <c r="BB865" s="51">
        <f>1/(1+EXP(-BA865))</f>
        <v/>
      </c>
    </row>
    <row r="866" ht="15" customHeight="1" s="35">
      <c r="A866" s="48">
        <f>'4_Seq_Features'!A864</f>
        <v/>
      </c>
      <c r="B866" s="55">
        <f>'4_Seq_Features'!F864</f>
        <v/>
      </c>
      <c r="C866" s="48">
        <f>'4_Seq_Features'!E864</f>
        <v/>
      </c>
      <c r="D866" s="52">
        <f>$U$12*((B866)-$U$5)/$U$6+$U$13</f>
        <v/>
      </c>
      <c r="E866" s="51">
        <f>1/(1+EXP(-D866))</f>
        <v/>
      </c>
      <c r="F866" s="52">
        <f>$V$12*((B866)-$U$5)/$U$6+$V$13</f>
        <v/>
      </c>
      <c r="G866" s="51">
        <f>1/(1+EXP(-F866))</f>
        <v/>
      </c>
      <c r="H866" s="52">
        <f>$W$12*((B866)-$U$5)/$U$6+$W$13</f>
        <v/>
      </c>
      <c r="I866" s="51">
        <f>1/(1+EXP(-H866))</f>
        <v/>
      </c>
      <c r="J866" s="52">
        <f>$X$12*((B866)-$U$5)/$U$6+$X$13</f>
        <v/>
      </c>
      <c r="K866" s="51">
        <f>1/(1+EXP(-J866))</f>
        <v/>
      </c>
      <c r="L866" s="52">
        <f>$Y$12*((B866)-$U$5)/$U$6+$Y$13</f>
        <v/>
      </c>
      <c r="M866" s="51">
        <f>1/(1+EXP(-L866))</f>
        <v/>
      </c>
      <c r="N866" s="52">
        <f>$Z$12*((B866)-$U$5)/$U$6+$Z$13</f>
        <v/>
      </c>
      <c r="O866" s="51">
        <f>1/(1+EXP(-N866))</f>
        <v/>
      </c>
      <c r="P866" s="52">
        <f>$AA$12*((B866)-$U$5)/$U$6+$AA$13</f>
        <v/>
      </c>
      <c r="Q866" s="51">
        <f>1/(1+EXP(-P866))</f>
        <v/>
      </c>
      <c r="R866" s="52">
        <f>$AB$12*((B866)-$U$5)/$U$6+$AB$13</f>
        <v/>
      </c>
      <c r="S866" s="51">
        <f>1/(1+EXP(-R866))</f>
        <v/>
      </c>
      <c r="AI866" s="48">
        <f>'4_Seq_Features'!A864</f>
        <v/>
      </c>
      <c r="AJ866" s="55">
        <f>'4_Seq_Features'!G864</f>
        <v/>
      </c>
      <c r="AK866" s="55">
        <f>'4_Seq_Features'!H864</f>
        <v/>
      </c>
      <c r="AL866" s="48">
        <f>'4_Seq_Features'!E864</f>
        <v/>
      </c>
      <c r="AM866" s="52">
        <f>$BD$14*((AJ866)-$BD$5)/$BD$6+$BD$15*((AK866)-$BD$7)/$BD$8+$BD$16</f>
        <v/>
      </c>
      <c r="AN866" s="51">
        <f>1/(1+EXP(-AM866))</f>
        <v/>
      </c>
      <c r="AO866" s="52">
        <f>$BE$14*((AJ866)-$BD$5)/$BD$6+$BE$15*((AK866)-$BD$7)/$BD$8+$BE$16</f>
        <v/>
      </c>
      <c r="AP866" s="51">
        <f>1/(1+EXP(-AO866))</f>
        <v/>
      </c>
      <c r="AQ866" s="52">
        <f>$BF$14*((AJ866)-$BD$5)/$BD$6+$BF$15*((AK866)-$BD$7)/$BD$8+$BF$16</f>
        <v/>
      </c>
      <c r="AR866" s="51">
        <f>1/(1+EXP(-AQ866))</f>
        <v/>
      </c>
      <c r="AS866" s="52">
        <f>$BG$14*((AJ866)-$BD$5)/$BD$6+$BG$15*((AK866)-$BD$7)/$BD$8+$BG$16</f>
        <v/>
      </c>
      <c r="AT866" s="51">
        <f>1/(1+EXP(-AS866))</f>
        <v/>
      </c>
      <c r="AU866" s="52">
        <f>$BH$14*((AJ866)-$BD$5)/$BD$6+$BH$15*((AK866)-$BD$7)/$BD$8+$BH$16</f>
        <v/>
      </c>
      <c r="AV866" s="51">
        <f>1/(1+EXP(-AU866))</f>
        <v/>
      </c>
      <c r="AW866" s="52">
        <f>$BI$14*((AJ866)-$BD$5)/$BD$6+$BI$15*((AK866)-$BD$7)/$BD$8+$BI$16</f>
        <v/>
      </c>
      <c r="AX866" s="51">
        <f>1/(1+EXP(-AW866))</f>
        <v/>
      </c>
      <c r="AY866" s="52">
        <f>$BJ$14*((AJ866)-$BD$5)/$BD$6+$BJ$15*((AK866)-$BD$7)/$BD$8+$BJ$16</f>
        <v/>
      </c>
      <c r="AZ866" s="51">
        <f>1/(1+EXP(-AY866))</f>
        <v/>
      </c>
      <c r="BA866" s="52">
        <f>$BK$14*((AJ866)-$BD$5)/$BD$6+$BK$15*((AK866)-$BD$7)/$BD$8+$BK$16</f>
        <v/>
      </c>
      <c r="BB866" s="51">
        <f>1/(1+EXP(-BA866))</f>
        <v/>
      </c>
    </row>
    <row r="867" ht="15" customHeight="1" s="35">
      <c r="A867" s="48">
        <f>'4_Seq_Features'!A865</f>
        <v/>
      </c>
      <c r="B867" s="55">
        <f>'4_Seq_Features'!F865</f>
        <v/>
      </c>
      <c r="C867" s="48">
        <f>'4_Seq_Features'!E865</f>
        <v/>
      </c>
      <c r="D867" s="52">
        <f>$U$12*((B867)-$U$5)/$U$6+$U$13</f>
        <v/>
      </c>
      <c r="E867" s="51">
        <f>1/(1+EXP(-D867))</f>
        <v/>
      </c>
      <c r="F867" s="52">
        <f>$V$12*((B867)-$U$5)/$U$6+$V$13</f>
        <v/>
      </c>
      <c r="G867" s="51">
        <f>1/(1+EXP(-F867))</f>
        <v/>
      </c>
      <c r="H867" s="52">
        <f>$W$12*((B867)-$U$5)/$U$6+$W$13</f>
        <v/>
      </c>
      <c r="I867" s="51">
        <f>1/(1+EXP(-H867))</f>
        <v/>
      </c>
      <c r="J867" s="52">
        <f>$X$12*((B867)-$U$5)/$U$6+$X$13</f>
        <v/>
      </c>
      <c r="K867" s="51">
        <f>1/(1+EXP(-J867))</f>
        <v/>
      </c>
      <c r="L867" s="52">
        <f>$Y$12*((B867)-$U$5)/$U$6+$Y$13</f>
        <v/>
      </c>
      <c r="M867" s="51">
        <f>1/(1+EXP(-L867))</f>
        <v/>
      </c>
      <c r="N867" s="52">
        <f>$Z$12*((B867)-$U$5)/$U$6+$Z$13</f>
        <v/>
      </c>
      <c r="O867" s="51">
        <f>1/(1+EXP(-N867))</f>
        <v/>
      </c>
      <c r="P867" s="52">
        <f>$AA$12*((B867)-$U$5)/$U$6+$AA$13</f>
        <v/>
      </c>
      <c r="Q867" s="51">
        <f>1/(1+EXP(-P867))</f>
        <v/>
      </c>
      <c r="R867" s="52">
        <f>$AB$12*((B867)-$U$5)/$U$6+$AB$13</f>
        <v/>
      </c>
      <c r="S867" s="51">
        <f>1/(1+EXP(-R867))</f>
        <v/>
      </c>
      <c r="AI867" s="48">
        <f>'4_Seq_Features'!A865</f>
        <v/>
      </c>
      <c r="AJ867" s="55">
        <f>'4_Seq_Features'!G865</f>
        <v/>
      </c>
      <c r="AK867" s="55">
        <f>'4_Seq_Features'!H865</f>
        <v/>
      </c>
      <c r="AL867" s="48">
        <f>'4_Seq_Features'!E865</f>
        <v/>
      </c>
      <c r="AM867" s="52">
        <f>$BD$14*((AJ867)-$BD$5)/$BD$6+$BD$15*((AK867)-$BD$7)/$BD$8+$BD$16</f>
        <v/>
      </c>
      <c r="AN867" s="51">
        <f>1/(1+EXP(-AM867))</f>
        <v/>
      </c>
      <c r="AO867" s="52">
        <f>$BE$14*((AJ867)-$BD$5)/$BD$6+$BE$15*((AK867)-$BD$7)/$BD$8+$BE$16</f>
        <v/>
      </c>
      <c r="AP867" s="51">
        <f>1/(1+EXP(-AO867))</f>
        <v/>
      </c>
      <c r="AQ867" s="52">
        <f>$BF$14*((AJ867)-$BD$5)/$BD$6+$BF$15*((AK867)-$BD$7)/$BD$8+$BF$16</f>
        <v/>
      </c>
      <c r="AR867" s="51">
        <f>1/(1+EXP(-AQ867))</f>
        <v/>
      </c>
      <c r="AS867" s="52">
        <f>$BG$14*((AJ867)-$BD$5)/$BD$6+$BG$15*((AK867)-$BD$7)/$BD$8+$BG$16</f>
        <v/>
      </c>
      <c r="AT867" s="51">
        <f>1/(1+EXP(-AS867))</f>
        <v/>
      </c>
      <c r="AU867" s="52">
        <f>$BH$14*((AJ867)-$BD$5)/$BD$6+$BH$15*((AK867)-$BD$7)/$BD$8+$BH$16</f>
        <v/>
      </c>
      <c r="AV867" s="51">
        <f>1/(1+EXP(-AU867))</f>
        <v/>
      </c>
      <c r="AW867" s="52">
        <f>$BI$14*((AJ867)-$BD$5)/$BD$6+$BI$15*((AK867)-$BD$7)/$BD$8+$BI$16</f>
        <v/>
      </c>
      <c r="AX867" s="51">
        <f>1/(1+EXP(-AW867))</f>
        <v/>
      </c>
      <c r="AY867" s="52">
        <f>$BJ$14*((AJ867)-$BD$5)/$BD$6+$BJ$15*((AK867)-$BD$7)/$BD$8+$BJ$16</f>
        <v/>
      </c>
      <c r="AZ867" s="51">
        <f>1/(1+EXP(-AY867))</f>
        <v/>
      </c>
      <c r="BA867" s="52">
        <f>$BK$14*((AJ867)-$BD$5)/$BD$6+$BK$15*((AK867)-$BD$7)/$BD$8+$BK$16</f>
        <v/>
      </c>
      <c r="BB867" s="51">
        <f>1/(1+EXP(-BA867))</f>
        <v/>
      </c>
    </row>
    <row r="868" ht="15" customHeight="1" s="35">
      <c r="A868" s="48">
        <f>'4_Seq_Features'!A866</f>
        <v/>
      </c>
      <c r="B868" s="55">
        <f>'4_Seq_Features'!F866</f>
        <v/>
      </c>
      <c r="C868" s="48">
        <f>'4_Seq_Features'!E866</f>
        <v/>
      </c>
      <c r="D868" s="52">
        <f>$U$12*((B868)-$U$5)/$U$6+$U$13</f>
        <v/>
      </c>
      <c r="E868" s="51">
        <f>1/(1+EXP(-D868))</f>
        <v/>
      </c>
      <c r="F868" s="52">
        <f>$V$12*((B868)-$U$5)/$U$6+$V$13</f>
        <v/>
      </c>
      <c r="G868" s="51">
        <f>1/(1+EXP(-F868))</f>
        <v/>
      </c>
      <c r="H868" s="52">
        <f>$W$12*((B868)-$U$5)/$U$6+$W$13</f>
        <v/>
      </c>
      <c r="I868" s="51">
        <f>1/(1+EXP(-H868))</f>
        <v/>
      </c>
      <c r="J868" s="52">
        <f>$X$12*((B868)-$U$5)/$U$6+$X$13</f>
        <v/>
      </c>
      <c r="K868" s="51">
        <f>1/(1+EXP(-J868))</f>
        <v/>
      </c>
      <c r="L868" s="52">
        <f>$Y$12*((B868)-$U$5)/$U$6+$Y$13</f>
        <v/>
      </c>
      <c r="M868" s="51">
        <f>1/(1+EXP(-L868))</f>
        <v/>
      </c>
      <c r="N868" s="52">
        <f>$Z$12*((B868)-$U$5)/$U$6+$Z$13</f>
        <v/>
      </c>
      <c r="O868" s="51">
        <f>1/(1+EXP(-N868))</f>
        <v/>
      </c>
      <c r="P868" s="52">
        <f>$AA$12*((B868)-$U$5)/$U$6+$AA$13</f>
        <v/>
      </c>
      <c r="Q868" s="51">
        <f>1/(1+EXP(-P868))</f>
        <v/>
      </c>
      <c r="R868" s="52">
        <f>$AB$12*((B868)-$U$5)/$U$6+$AB$13</f>
        <v/>
      </c>
      <c r="S868" s="51">
        <f>1/(1+EXP(-R868))</f>
        <v/>
      </c>
      <c r="AI868" s="48">
        <f>'4_Seq_Features'!A866</f>
        <v/>
      </c>
      <c r="AJ868" s="55">
        <f>'4_Seq_Features'!G866</f>
        <v/>
      </c>
      <c r="AK868" s="55">
        <f>'4_Seq_Features'!H866</f>
        <v/>
      </c>
      <c r="AL868" s="48">
        <f>'4_Seq_Features'!E866</f>
        <v/>
      </c>
      <c r="AM868" s="52">
        <f>$BD$14*((AJ868)-$BD$5)/$BD$6+$BD$15*((AK868)-$BD$7)/$BD$8+$BD$16</f>
        <v/>
      </c>
      <c r="AN868" s="51">
        <f>1/(1+EXP(-AM868))</f>
        <v/>
      </c>
      <c r="AO868" s="52">
        <f>$BE$14*((AJ868)-$BD$5)/$BD$6+$BE$15*((AK868)-$BD$7)/$BD$8+$BE$16</f>
        <v/>
      </c>
      <c r="AP868" s="51">
        <f>1/(1+EXP(-AO868))</f>
        <v/>
      </c>
      <c r="AQ868" s="52">
        <f>$BF$14*((AJ868)-$BD$5)/$BD$6+$BF$15*((AK868)-$BD$7)/$BD$8+$BF$16</f>
        <v/>
      </c>
      <c r="AR868" s="51">
        <f>1/(1+EXP(-AQ868))</f>
        <v/>
      </c>
      <c r="AS868" s="52">
        <f>$BG$14*((AJ868)-$BD$5)/$BD$6+$BG$15*((AK868)-$BD$7)/$BD$8+$BG$16</f>
        <v/>
      </c>
      <c r="AT868" s="51">
        <f>1/(1+EXP(-AS868))</f>
        <v/>
      </c>
      <c r="AU868" s="52">
        <f>$BH$14*((AJ868)-$BD$5)/$BD$6+$BH$15*((AK868)-$BD$7)/$BD$8+$BH$16</f>
        <v/>
      </c>
      <c r="AV868" s="51">
        <f>1/(1+EXP(-AU868))</f>
        <v/>
      </c>
      <c r="AW868" s="52">
        <f>$BI$14*((AJ868)-$BD$5)/$BD$6+$BI$15*((AK868)-$BD$7)/$BD$8+$BI$16</f>
        <v/>
      </c>
      <c r="AX868" s="51">
        <f>1/(1+EXP(-AW868))</f>
        <v/>
      </c>
      <c r="AY868" s="52">
        <f>$BJ$14*((AJ868)-$BD$5)/$BD$6+$BJ$15*((AK868)-$BD$7)/$BD$8+$BJ$16</f>
        <v/>
      </c>
      <c r="AZ868" s="51">
        <f>1/(1+EXP(-AY868))</f>
        <v/>
      </c>
      <c r="BA868" s="52">
        <f>$BK$14*((AJ868)-$BD$5)/$BD$6+$BK$15*((AK868)-$BD$7)/$BD$8+$BK$16</f>
        <v/>
      </c>
      <c r="BB868" s="51">
        <f>1/(1+EXP(-BA868))</f>
        <v/>
      </c>
    </row>
    <row r="869" ht="15" customHeight="1" s="35">
      <c r="A869" s="48">
        <f>'4_Seq_Features'!A867</f>
        <v/>
      </c>
      <c r="B869" s="55">
        <f>'4_Seq_Features'!F867</f>
        <v/>
      </c>
      <c r="C869" s="48">
        <f>'4_Seq_Features'!E867</f>
        <v/>
      </c>
      <c r="D869" s="52">
        <f>$U$12*((B869)-$U$5)/$U$6+$U$13</f>
        <v/>
      </c>
      <c r="E869" s="51">
        <f>1/(1+EXP(-D869))</f>
        <v/>
      </c>
      <c r="F869" s="52">
        <f>$V$12*((B869)-$U$5)/$U$6+$V$13</f>
        <v/>
      </c>
      <c r="G869" s="51">
        <f>1/(1+EXP(-F869))</f>
        <v/>
      </c>
      <c r="H869" s="52">
        <f>$W$12*((B869)-$U$5)/$U$6+$W$13</f>
        <v/>
      </c>
      <c r="I869" s="51">
        <f>1/(1+EXP(-H869))</f>
        <v/>
      </c>
      <c r="J869" s="52">
        <f>$X$12*((B869)-$U$5)/$U$6+$X$13</f>
        <v/>
      </c>
      <c r="K869" s="51">
        <f>1/(1+EXP(-J869))</f>
        <v/>
      </c>
      <c r="L869" s="52">
        <f>$Y$12*((B869)-$U$5)/$U$6+$Y$13</f>
        <v/>
      </c>
      <c r="M869" s="51">
        <f>1/(1+EXP(-L869))</f>
        <v/>
      </c>
      <c r="N869" s="52">
        <f>$Z$12*((B869)-$U$5)/$U$6+$Z$13</f>
        <v/>
      </c>
      <c r="O869" s="51">
        <f>1/(1+EXP(-N869))</f>
        <v/>
      </c>
      <c r="P869" s="52">
        <f>$AA$12*((B869)-$U$5)/$U$6+$AA$13</f>
        <v/>
      </c>
      <c r="Q869" s="51">
        <f>1/(1+EXP(-P869))</f>
        <v/>
      </c>
      <c r="R869" s="52">
        <f>$AB$12*((B869)-$U$5)/$U$6+$AB$13</f>
        <v/>
      </c>
      <c r="S869" s="51">
        <f>1/(1+EXP(-R869))</f>
        <v/>
      </c>
      <c r="AI869" s="48">
        <f>'4_Seq_Features'!A867</f>
        <v/>
      </c>
      <c r="AJ869" s="55">
        <f>'4_Seq_Features'!G867</f>
        <v/>
      </c>
      <c r="AK869" s="55">
        <f>'4_Seq_Features'!H867</f>
        <v/>
      </c>
      <c r="AL869" s="48">
        <f>'4_Seq_Features'!E867</f>
        <v/>
      </c>
      <c r="AM869" s="52">
        <f>$BD$14*((AJ869)-$BD$5)/$BD$6+$BD$15*((AK869)-$BD$7)/$BD$8+$BD$16</f>
        <v/>
      </c>
      <c r="AN869" s="51">
        <f>1/(1+EXP(-AM869))</f>
        <v/>
      </c>
      <c r="AO869" s="52">
        <f>$BE$14*((AJ869)-$BD$5)/$BD$6+$BE$15*((AK869)-$BD$7)/$BD$8+$BE$16</f>
        <v/>
      </c>
      <c r="AP869" s="51">
        <f>1/(1+EXP(-AO869))</f>
        <v/>
      </c>
      <c r="AQ869" s="52">
        <f>$BF$14*((AJ869)-$BD$5)/$BD$6+$BF$15*((AK869)-$BD$7)/$BD$8+$BF$16</f>
        <v/>
      </c>
      <c r="AR869" s="51">
        <f>1/(1+EXP(-AQ869))</f>
        <v/>
      </c>
      <c r="AS869" s="52">
        <f>$BG$14*((AJ869)-$BD$5)/$BD$6+$BG$15*((AK869)-$BD$7)/$BD$8+$BG$16</f>
        <v/>
      </c>
      <c r="AT869" s="51">
        <f>1/(1+EXP(-AS869))</f>
        <v/>
      </c>
      <c r="AU869" s="52">
        <f>$BH$14*((AJ869)-$BD$5)/$BD$6+$BH$15*((AK869)-$BD$7)/$BD$8+$BH$16</f>
        <v/>
      </c>
      <c r="AV869" s="51">
        <f>1/(1+EXP(-AU869))</f>
        <v/>
      </c>
      <c r="AW869" s="52">
        <f>$BI$14*((AJ869)-$BD$5)/$BD$6+$BI$15*((AK869)-$BD$7)/$BD$8+$BI$16</f>
        <v/>
      </c>
      <c r="AX869" s="51">
        <f>1/(1+EXP(-AW869))</f>
        <v/>
      </c>
      <c r="AY869" s="52">
        <f>$BJ$14*((AJ869)-$BD$5)/$BD$6+$BJ$15*((AK869)-$BD$7)/$BD$8+$BJ$16</f>
        <v/>
      </c>
      <c r="AZ869" s="51">
        <f>1/(1+EXP(-AY869))</f>
        <v/>
      </c>
      <c r="BA869" s="52">
        <f>$BK$14*((AJ869)-$BD$5)/$BD$6+$BK$15*((AK869)-$BD$7)/$BD$8+$BK$16</f>
        <v/>
      </c>
      <c r="BB869" s="51">
        <f>1/(1+EXP(-BA869))</f>
        <v/>
      </c>
    </row>
    <row r="870" ht="15" customHeight="1" s="35">
      <c r="A870" s="48">
        <f>'4_Seq_Features'!A868</f>
        <v/>
      </c>
      <c r="B870" s="55">
        <f>'4_Seq_Features'!F868</f>
        <v/>
      </c>
      <c r="C870" s="48">
        <f>'4_Seq_Features'!E868</f>
        <v/>
      </c>
      <c r="D870" s="52">
        <f>$U$12*((B870)-$U$5)/$U$6+$U$13</f>
        <v/>
      </c>
      <c r="E870" s="51">
        <f>1/(1+EXP(-D870))</f>
        <v/>
      </c>
      <c r="F870" s="52">
        <f>$V$12*((B870)-$U$5)/$U$6+$V$13</f>
        <v/>
      </c>
      <c r="G870" s="51">
        <f>1/(1+EXP(-F870))</f>
        <v/>
      </c>
      <c r="H870" s="52">
        <f>$W$12*((B870)-$U$5)/$U$6+$W$13</f>
        <v/>
      </c>
      <c r="I870" s="51">
        <f>1/(1+EXP(-H870))</f>
        <v/>
      </c>
      <c r="J870" s="52">
        <f>$X$12*((B870)-$U$5)/$U$6+$X$13</f>
        <v/>
      </c>
      <c r="K870" s="51">
        <f>1/(1+EXP(-J870))</f>
        <v/>
      </c>
      <c r="L870" s="52">
        <f>$Y$12*((B870)-$U$5)/$U$6+$Y$13</f>
        <v/>
      </c>
      <c r="M870" s="51">
        <f>1/(1+EXP(-L870))</f>
        <v/>
      </c>
      <c r="N870" s="52">
        <f>$Z$12*((B870)-$U$5)/$U$6+$Z$13</f>
        <v/>
      </c>
      <c r="O870" s="51">
        <f>1/(1+EXP(-N870))</f>
        <v/>
      </c>
      <c r="P870" s="52">
        <f>$AA$12*((B870)-$U$5)/$U$6+$AA$13</f>
        <v/>
      </c>
      <c r="Q870" s="51">
        <f>1/(1+EXP(-P870))</f>
        <v/>
      </c>
      <c r="R870" s="52">
        <f>$AB$12*((B870)-$U$5)/$U$6+$AB$13</f>
        <v/>
      </c>
      <c r="S870" s="51">
        <f>1/(1+EXP(-R870))</f>
        <v/>
      </c>
      <c r="AI870" s="48">
        <f>'4_Seq_Features'!A868</f>
        <v/>
      </c>
      <c r="AJ870" s="55">
        <f>'4_Seq_Features'!G868</f>
        <v/>
      </c>
      <c r="AK870" s="55">
        <f>'4_Seq_Features'!H868</f>
        <v/>
      </c>
      <c r="AL870" s="48">
        <f>'4_Seq_Features'!E868</f>
        <v/>
      </c>
      <c r="AM870" s="52">
        <f>$BD$14*((AJ870)-$BD$5)/$BD$6+$BD$15*((AK870)-$BD$7)/$BD$8+$BD$16</f>
        <v/>
      </c>
      <c r="AN870" s="51">
        <f>1/(1+EXP(-AM870))</f>
        <v/>
      </c>
      <c r="AO870" s="52">
        <f>$BE$14*((AJ870)-$BD$5)/$BD$6+$BE$15*((AK870)-$BD$7)/$BD$8+$BE$16</f>
        <v/>
      </c>
      <c r="AP870" s="51">
        <f>1/(1+EXP(-AO870))</f>
        <v/>
      </c>
      <c r="AQ870" s="52">
        <f>$BF$14*((AJ870)-$BD$5)/$BD$6+$BF$15*((AK870)-$BD$7)/$BD$8+$BF$16</f>
        <v/>
      </c>
      <c r="AR870" s="51">
        <f>1/(1+EXP(-AQ870))</f>
        <v/>
      </c>
      <c r="AS870" s="52">
        <f>$BG$14*((AJ870)-$BD$5)/$BD$6+$BG$15*((AK870)-$BD$7)/$BD$8+$BG$16</f>
        <v/>
      </c>
      <c r="AT870" s="51">
        <f>1/(1+EXP(-AS870))</f>
        <v/>
      </c>
      <c r="AU870" s="52">
        <f>$BH$14*((AJ870)-$BD$5)/$BD$6+$BH$15*((AK870)-$BD$7)/$BD$8+$BH$16</f>
        <v/>
      </c>
      <c r="AV870" s="51">
        <f>1/(1+EXP(-AU870))</f>
        <v/>
      </c>
      <c r="AW870" s="52">
        <f>$BI$14*((AJ870)-$BD$5)/$BD$6+$BI$15*((AK870)-$BD$7)/$BD$8+$BI$16</f>
        <v/>
      </c>
      <c r="AX870" s="51">
        <f>1/(1+EXP(-AW870))</f>
        <v/>
      </c>
      <c r="AY870" s="52">
        <f>$BJ$14*((AJ870)-$BD$5)/$BD$6+$BJ$15*((AK870)-$BD$7)/$BD$8+$BJ$16</f>
        <v/>
      </c>
      <c r="AZ870" s="51">
        <f>1/(1+EXP(-AY870))</f>
        <v/>
      </c>
      <c r="BA870" s="52">
        <f>$BK$14*((AJ870)-$BD$5)/$BD$6+$BK$15*((AK870)-$BD$7)/$BD$8+$BK$16</f>
        <v/>
      </c>
      <c r="BB870" s="51">
        <f>1/(1+EXP(-BA870))</f>
        <v/>
      </c>
    </row>
    <row r="871" ht="15" customHeight="1" s="35">
      <c r="A871" s="48">
        <f>'4_Seq_Features'!A869</f>
        <v/>
      </c>
      <c r="B871" s="55">
        <f>'4_Seq_Features'!F869</f>
        <v/>
      </c>
      <c r="C871" s="48">
        <f>'4_Seq_Features'!E869</f>
        <v/>
      </c>
      <c r="D871" s="52">
        <f>$U$12*((B871)-$U$5)/$U$6+$U$13</f>
        <v/>
      </c>
      <c r="E871" s="51">
        <f>1/(1+EXP(-D871))</f>
        <v/>
      </c>
      <c r="F871" s="52">
        <f>$V$12*((B871)-$U$5)/$U$6+$V$13</f>
        <v/>
      </c>
      <c r="G871" s="51">
        <f>1/(1+EXP(-F871))</f>
        <v/>
      </c>
      <c r="H871" s="52">
        <f>$W$12*((B871)-$U$5)/$U$6+$W$13</f>
        <v/>
      </c>
      <c r="I871" s="51">
        <f>1/(1+EXP(-H871))</f>
        <v/>
      </c>
      <c r="J871" s="52">
        <f>$X$12*((B871)-$U$5)/$U$6+$X$13</f>
        <v/>
      </c>
      <c r="K871" s="51">
        <f>1/(1+EXP(-J871))</f>
        <v/>
      </c>
      <c r="L871" s="52">
        <f>$Y$12*((B871)-$U$5)/$U$6+$Y$13</f>
        <v/>
      </c>
      <c r="M871" s="51">
        <f>1/(1+EXP(-L871))</f>
        <v/>
      </c>
      <c r="N871" s="52">
        <f>$Z$12*((B871)-$U$5)/$U$6+$Z$13</f>
        <v/>
      </c>
      <c r="O871" s="51">
        <f>1/(1+EXP(-N871))</f>
        <v/>
      </c>
      <c r="P871" s="52">
        <f>$AA$12*((B871)-$U$5)/$U$6+$AA$13</f>
        <v/>
      </c>
      <c r="Q871" s="51">
        <f>1/(1+EXP(-P871))</f>
        <v/>
      </c>
      <c r="R871" s="52">
        <f>$AB$12*((B871)-$U$5)/$U$6+$AB$13</f>
        <v/>
      </c>
      <c r="S871" s="51">
        <f>1/(1+EXP(-R871))</f>
        <v/>
      </c>
      <c r="AI871" s="48">
        <f>'4_Seq_Features'!A869</f>
        <v/>
      </c>
      <c r="AJ871" s="55">
        <f>'4_Seq_Features'!G869</f>
        <v/>
      </c>
      <c r="AK871" s="55">
        <f>'4_Seq_Features'!H869</f>
        <v/>
      </c>
      <c r="AL871" s="48">
        <f>'4_Seq_Features'!E869</f>
        <v/>
      </c>
      <c r="AM871" s="52">
        <f>$BD$14*((AJ871)-$BD$5)/$BD$6+$BD$15*((AK871)-$BD$7)/$BD$8+$BD$16</f>
        <v/>
      </c>
      <c r="AN871" s="51">
        <f>1/(1+EXP(-AM871))</f>
        <v/>
      </c>
      <c r="AO871" s="52">
        <f>$BE$14*((AJ871)-$BD$5)/$BD$6+$BE$15*((AK871)-$BD$7)/$BD$8+$BE$16</f>
        <v/>
      </c>
      <c r="AP871" s="51">
        <f>1/(1+EXP(-AO871))</f>
        <v/>
      </c>
      <c r="AQ871" s="52">
        <f>$BF$14*((AJ871)-$BD$5)/$BD$6+$BF$15*((AK871)-$BD$7)/$BD$8+$BF$16</f>
        <v/>
      </c>
      <c r="AR871" s="51">
        <f>1/(1+EXP(-AQ871))</f>
        <v/>
      </c>
      <c r="AS871" s="52">
        <f>$BG$14*((AJ871)-$BD$5)/$BD$6+$BG$15*((AK871)-$BD$7)/$BD$8+$BG$16</f>
        <v/>
      </c>
      <c r="AT871" s="51">
        <f>1/(1+EXP(-AS871))</f>
        <v/>
      </c>
      <c r="AU871" s="52">
        <f>$BH$14*((AJ871)-$BD$5)/$BD$6+$BH$15*((AK871)-$BD$7)/$BD$8+$BH$16</f>
        <v/>
      </c>
      <c r="AV871" s="51">
        <f>1/(1+EXP(-AU871))</f>
        <v/>
      </c>
      <c r="AW871" s="52">
        <f>$BI$14*((AJ871)-$BD$5)/$BD$6+$BI$15*((AK871)-$BD$7)/$BD$8+$BI$16</f>
        <v/>
      </c>
      <c r="AX871" s="51">
        <f>1/(1+EXP(-AW871))</f>
        <v/>
      </c>
      <c r="AY871" s="52">
        <f>$BJ$14*((AJ871)-$BD$5)/$BD$6+$BJ$15*((AK871)-$BD$7)/$BD$8+$BJ$16</f>
        <v/>
      </c>
      <c r="AZ871" s="51">
        <f>1/(1+EXP(-AY871))</f>
        <v/>
      </c>
      <c r="BA871" s="52">
        <f>$BK$14*((AJ871)-$BD$5)/$BD$6+$BK$15*((AK871)-$BD$7)/$BD$8+$BK$16</f>
        <v/>
      </c>
      <c r="BB871" s="51">
        <f>1/(1+EXP(-BA871))</f>
        <v/>
      </c>
    </row>
    <row r="872" ht="15" customHeight="1" s="35">
      <c r="A872" s="48">
        <f>'4_Seq_Features'!A870</f>
        <v/>
      </c>
      <c r="B872" s="55">
        <f>'4_Seq_Features'!F870</f>
        <v/>
      </c>
      <c r="C872" s="48">
        <f>'4_Seq_Features'!E870</f>
        <v/>
      </c>
      <c r="D872" s="52">
        <f>$U$12*((B872)-$U$5)/$U$6+$U$13</f>
        <v/>
      </c>
      <c r="E872" s="51">
        <f>1/(1+EXP(-D872))</f>
        <v/>
      </c>
      <c r="F872" s="52">
        <f>$V$12*((B872)-$U$5)/$U$6+$V$13</f>
        <v/>
      </c>
      <c r="G872" s="51">
        <f>1/(1+EXP(-F872))</f>
        <v/>
      </c>
      <c r="H872" s="52">
        <f>$W$12*((B872)-$U$5)/$U$6+$W$13</f>
        <v/>
      </c>
      <c r="I872" s="51">
        <f>1/(1+EXP(-H872))</f>
        <v/>
      </c>
      <c r="J872" s="52">
        <f>$X$12*((B872)-$U$5)/$U$6+$X$13</f>
        <v/>
      </c>
      <c r="K872" s="51">
        <f>1/(1+EXP(-J872))</f>
        <v/>
      </c>
      <c r="L872" s="52">
        <f>$Y$12*((B872)-$U$5)/$U$6+$Y$13</f>
        <v/>
      </c>
      <c r="M872" s="51">
        <f>1/(1+EXP(-L872))</f>
        <v/>
      </c>
      <c r="N872" s="52">
        <f>$Z$12*((B872)-$U$5)/$U$6+$Z$13</f>
        <v/>
      </c>
      <c r="O872" s="51">
        <f>1/(1+EXP(-N872))</f>
        <v/>
      </c>
      <c r="P872" s="52">
        <f>$AA$12*((B872)-$U$5)/$U$6+$AA$13</f>
        <v/>
      </c>
      <c r="Q872" s="51">
        <f>1/(1+EXP(-P872))</f>
        <v/>
      </c>
      <c r="R872" s="52">
        <f>$AB$12*((B872)-$U$5)/$U$6+$AB$13</f>
        <v/>
      </c>
      <c r="S872" s="51">
        <f>1/(1+EXP(-R872))</f>
        <v/>
      </c>
      <c r="AI872" s="48">
        <f>'4_Seq_Features'!A870</f>
        <v/>
      </c>
      <c r="AJ872" s="55">
        <f>'4_Seq_Features'!G870</f>
        <v/>
      </c>
      <c r="AK872" s="55">
        <f>'4_Seq_Features'!H870</f>
        <v/>
      </c>
      <c r="AL872" s="48">
        <f>'4_Seq_Features'!E870</f>
        <v/>
      </c>
      <c r="AM872" s="52">
        <f>$BD$14*((AJ872)-$BD$5)/$BD$6+$BD$15*((AK872)-$BD$7)/$BD$8+$BD$16</f>
        <v/>
      </c>
      <c r="AN872" s="51">
        <f>1/(1+EXP(-AM872))</f>
        <v/>
      </c>
      <c r="AO872" s="52">
        <f>$BE$14*((AJ872)-$BD$5)/$BD$6+$BE$15*((AK872)-$BD$7)/$BD$8+$BE$16</f>
        <v/>
      </c>
      <c r="AP872" s="51">
        <f>1/(1+EXP(-AO872))</f>
        <v/>
      </c>
      <c r="AQ872" s="52">
        <f>$BF$14*((AJ872)-$BD$5)/$BD$6+$BF$15*((AK872)-$BD$7)/$BD$8+$BF$16</f>
        <v/>
      </c>
      <c r="AR872" s="51">
        <f>1/(1+EXP(-AQ872))</f>
        <v/>
      </c>
      <c r="AS872" s="52">
        <f>$BG$14*((AJ872)-$BD$5)/$BD$6+$BG$15*((AK872)-$BD$7)/$BD$8+$BG$16</f>
        <v/>
      </c>
      <c r="AT872" s="51">
        <f>1/(1+EXP(-AS872))</f>
        <v/>
      </c>
      <c r="AU872" s="52">
        <f>$BH$14*((AJ872)-$BD$5)/$BD$6+$BH$15*((AK872)-$BD$7)/$BD$8+$BH$16</f>
        <v/>
      </c>
      <c r="AV872" s="51">
        <f>1/(1+EXP(-AU872))</f>
        <v/>
      </c>
      <c r="AW872" s="52">
        <f>$BI$14*((AJ872)-$BD$5)/$BD$6+$BI$15*((AK872)-$BD$7)/$BD$8+$BI$16</f>
        <v/>
      </c>
      <c r="AX872" s="51">
        <f>1/(1+EXP(-AW872))</f>
        <v/>
      </c>
      <c r="AY872" s="52">
        <f>$BJ$14*((AJ872)-$BD$5)/$BD$6+$BJ$15*((AK872)-$BD$7)/$BD$8+$BJ$16</f>
        <v/>
      </c>
      <c r="AZ872" s="51">
        <f>1/(1+EXP(-AY872))</f>
        <v/>
      </c>
      <c r="BA872" s="52">
        <f>$BK$14*((AJ872)-$BD$5)/$BD$6+$BK$15*((AK872)-$BD$7)/$BD$8+$BK$16</f>
        <v/>
      </c>
      <c r="BB872" s="51">
        <f>1/(1+EXP(-BA872))</f>
        <v/>
      </c>
    </row>
    <row r="873" ht="15" customHeight="1" s="35">
      <c r="A873" s="48">
        <f>'4_Seq_Features'!A871</f>
        <v/>
      </c>
      <c r="B873" s="55">
        <f>'4_Seq_Features'!F871</f>
        <v/>
      </c>
      <c r="C873" s="48">
        <f>'4_Seq_Features'!E871</f>
        <v/>
      </c>
      <c r="D873" s="52">
        <f>$U$12*((B873)-$U$5)/$U$6+$U$13</f>
        <v/>
      </c>
      <c r="E873" s="51">
        <f>1/(1+EXP(-D873))</f>
        <v/>
      </c>
      <c r="F873" s="52">
        <f>$V$12*((B873)-$U$5)/$U$6+$V$13</f>
        <v/>
      </c>
      <c r="G873" s="51">
        <f>1/(1+EXP(-F873))</f>
        <v/>
      </c>
      <c r="H873" s="52">
        <f>$W$12*((B873)-$U$5)/$U$6+$W$13</f>
        <v/>
      </c>
      <c r="I873" s="51">
        <f>1/(1+EXP(-H873))</f>
        <v/>
      </c>
      <c r="J873" s="52">
        <f>$X$12*((B873)-$U$5)/$U$6+$X$13</f>
        <v/>
      </c>
      <c r="K873" s="51">
        <f>1/(1+EXP(-J873))</f>
        <v/>
      </c>
      <c r="L873" s="52">
        <f>$Y$12*((B873)-$U$5)/$U$6+$Y$13</f>
        <v/>
      </c>
      <c r="M873" s="51">
        <f>1/(1+EXP(-L873))</f>
        <v/>
      </c>
      <c r="N873" s="52">
        <f>$Z$12*((B873)-$U$5)/$U$6+$Z$13</f>
        <v/>
      </c>
      <c r="O873" s="51">
        <f>1/(1+EXP(-N873))</f>
        <v/>
      </c>
      <c r="P873" s="52">
        <f>$AA$12*((B873)-$U$5)/$U$6+$AA$13</f>
        <v/>
      </c>
      <c r="Q873" s="51">
        <f>1/(1+EXP(-P873))</f>
        <v/>
      </c>
      <c r="R873" s="52">
        <f>$AB$12*((B873)-$U$5)/$U$6+$AB$13</f>
        <v/>
      </c>
      <c r="S873" s="51">
        <f>1/(1+EXP(-R873))</f>
        <v/>
      </c>
      <c r="AI873" s="48">
        <f>'4_Seq_Features'!A871</f>
        <v/>
      </c>
      <c r="AJ873" s="55">
        <f>'4_Seq_Features'!G871</f>
        <v/>
      </c>
      <c r="AK873" s="55">
        <f>'4_Seq_Features'!H871</f>
        <v/>
      </c>
      <c r="AL873" s="48">
        <f>'4_Seq_Features'!E871</f>
        <v/>
      </c>
      <c r="AM873" s="52">
        <f>$BD$14*((AJ873)-$BD$5)/$BD$6+$BD$15*((AK873)-$BD$7)/$BD$8+$BD$16</f>
        <v/>
      </c>
      <c r="AN873" s="51">
        <f>1/(1+EXP(-AM873))</f>
        <v/>
      </c>
      <c r="AO873" s="52">
        <f>$BE$14*((AJ873)-$BD$5)/$BD$6+$BE$15*((AK873)-$BD$7)/$BD$8+$BE$16</f>
        <v/>
      </c>
      <c r="AP873" s="51">
        <f>1/(1+EXP(-AO873))</f>
        <v/>
      </c>
      <c r="AQ873" s="52">
        <f>$BF$14*((AJ873)-$BD$5)/$BD$6+$BF$15*((AK873)-$BD$7)/$BD$8+$BF$16</f>
        <v/>
      </c>
      <c r="AR873" s="51">
        <f>1/(1+EXP(-AQ873))</f>
        <v/>
      </c>
      <c r="AS873" s="52">
        <f>$BG$14*((AJ873)-$BD$5)/$BD$6+$BG$15*((AK873)-$BD$7)/$BD$8+$BG$16</f>
        <v/>
      </c>
      <c r="AT873" s="51">
        <f>1/(1+EXP(-AS873))</f>
        <v/>
      </c>
      <c r="AU873" s="52">
        <f>$BH$14*((AJ873)-$BD$5)/$BD$6+$BH$15*((AK873)-$BD$7)/$BD$8+$BH$16</f>
        <v/>
      </c>
      <c r="AV873" s="51">
        <f>1/(1+EXP(-AU873))</f>
        <v/>
      </c>
      <c r="AW873" s="52">
        <f>$BI$14*((AJ873)-$BD$5)/$BD$6+$BI$15*((AK873)-$BD$7)/$BD$8+$BI$16</f>
        <v/>
      </c>
      <c r="AX873" s="51">
        <f>1/(1+EXP(-AW873))</f>
        <v/>
      </c>
      <c r="AY873" s="52">
        <f>$BJ$14*((AJ873)-$BD$5)/$BD$6+$BJ$15*((AK873)-$BD$7)/$BD$8+$BJ$16</f>
        <v/>
      </c>
      <c r="AZ873" s="51">
        <f>1/(1+EXP(-AY873))</f>
        <v/>
      </c>
      <c r="BA873" s="52">
        <f>$BK$14*((AJ873)-$BD$5)/$BD$6+$BK$15*((AK873)-$BD$7)/$BD$8+$BK$16</f>
        <v/>
      </c>
      <c r="BB873" s="51">
        <f>1/(1+EXP(-BA873))</f>
        <v/>
      </c>
    </row>
    <row r="874" ht="15" customHeight="1" s="35">
      <c r="A874" s="48">
        <f>'4_Seq_Features'!A872</f>
        <v/>
      </c>
      <c r="B874" s="55">
        <f>'4_Seq_Features'!F872</f>
        <v/>
      </c>
      <c r="C874" s="48">
        <f>'4_Seq_Features'!E872</f>
        <v/>
      </c>
      <c r="D874" s="52">
        <f>$U$12*((B874)-$U$5)/$U$6+$U$13</f>
        <v/>
      </c>
      <c r="E874" s="51">
        <f>1/(1+EXP(-D874))</f>
        <v/>
      </c>
      <c r="F874" s="52">
        <f>$V$12*((B874)-$U$5)/$U$6+$V$13</f>
        <v/>
      </c>
      <c r="G874" s="51">
        <f>1/(1+EXP(-F874))</f>
        <v/>
      </c>
      <c r="H874" s="52">
        <f>$W$12*((B874)-$U$5)/$U$6+$W$13</f>
        <v/>
      </c>
      <c r="I874" s="51">
        <f>1/(1+EXP(-H874))</f>
        <v/>
      </c>
      <c r="J874" s="52">
        <f>$X$12*((B874)-$U$5)/$U$6+$X$13</f>
        <v/>
      </c>
      <c r="K874" s="51">
        <f>1/(1+EXP(-J874))</f>
        <v/>
      </c>
      <c r="L874" s="52">
        <f>$Y$12*((B874)-$U$5)/$U$6+$Y$13</f>
        <v/>
      </c>
      <c r="M874" s="51">
        <f>1/(1+EXP(-L874))</f>
        <v/>
      </c>
      <c r="N874" s="52">
        <f>$Z$12*((B874)-$U$5)/$U$6+$Z$13</f>
        <v/>
      </c>
      <c r="O874" s="51">
        <f>1/(1+EXP(-N874))</f>
        <v/>
      </c>
      <c r="P874" s="52">
        <f>$AA$12*((B874)-$U$5)/$U$6+$AA$13</f>
        <v/>
      </c>
      <c r="Q874" s="51">
        <f>1/(1+EXP(-P874))</f>
        <v/>
      </c>
      <c r="R874" s="52">
        <f>$AB$12*((B874)-$U$5)/$U$6+$AB$13</f>
        <v/>
      </c>
      <c r="S874" s="51">
        <f>1/(1+EXP(-R874))</f>
        <v/>
      </c>
      <c r="AI874" s="48">
        <f>'4_Seq_Features'!A872</f>
        <v/>
      </c>
      <c r="AJ874" s="55">
        <f>'4_Seq_Features'!G872</f>
        <v/>
      </c>
      <c r="AK874" s="55">
        <f>'4_Seq_Features'!H872</f>
        <v/>
      </c>
      <c r="AL874" s="48">
        <f>'4_Seq_Features'!E872</f>
        <v/>
      </c>
      <c r="AM874" s="52">
        <f>$BD$14*((AJ874)-$BD$5)/$BD$6+$BD$15*((AK874)-$BD$7)/$BD$8+$BD$16</f>
        <v/>
      </c>
      <c r="AN874" s="51">
        <f>1/(1+EXP(-AM874))</f>
        <v/>
      </c>
      <c r="AO874" s="52">
        <f>$BE$14*((AJ874)-$BD$5)/$BD$6+$BE$15*((AK874)-$BD$7)/$BD$8+$BE$16</f>
        <v/>
      </c>
      <c r="AP874" s="51">
        <f>1/(1+EXP(-AO874))</f>
        <v/>
      </c>
      <c r="AQ874" s="52">
        <f>$BF$14*((AJ874)-$BD$5)/$BD$6+$BF$15*((AK874)-$BD$7)/$BD$8+$BF$16</f>
        <v/>
      </c>
      <c r="AR874" s="51">
        <f>1/(1+EXP(-AQ874))</f>
        <v/>
      </c>
      <c r="AS874" s="52">
        <f>$BG$14*((AJ874)-$BD$5)/$BD$6+$BG$15*((AK874)-$BD$7)/$BD$8+$BG$16</f>
        <v/>
      </c>
      <c r="AT874" s="51">
        <f>1/(1+EXP(-AS874))</f>
        <v/>
      </c>
      <c r="AU874" s="52">
        <f>$BH$14*((AJ874)-$BD$5)/$BD$6+$BH$15*((AK874)-$BD$7)/$BD$8+$BH$16</f>
        <v/>
      </c>
      <c r="AV874" s="51">
        <f>1/(1+EXP(-AU874))</f>
        <v/>
      </c>
      <c r="AW874" s="52">
        <f>$BI$14*((AJ874)-$BD$5)/$BD$6+$BI$15*((AK874)-$BD$7)/$BD$8+$BI$16</f>
        <v/>
      </c>
      <c r="AX874" s="51">
        <f>1/(1+EXP(-AW874))</f>
        <v/>
      </c>
      <c r="AY874" s="52">
        <f>$BJ$14*((AJ874)-$BD$5)/$BD$6+$BJ$15*((AK874)-$BD$7)/$BD$8+$BJ$16</f>
        <v/>
      </c>
      <c r="AZ874" s="51">
        <f>1/(1+EXP(-AY874))</f>
        <v/>
      </c>
      <c r="BA874" s="52">
        <f>$BK$14*((AJ874)-$BD$5)/$BD$6+$BK$15*((AK874)-$BD$7)/$BD$8+$BK$16</f>
        <v/>
      </c>
      <c r="BB874" s="51">
        <f>1/(1+EXP(-BA874))</f>
        <v/>
      </c>
    </row>
    <row r="875" ht="15" customHeight="1" s="35">
      <c r="A875" s="48">
        <f>'4_Seq_Features'!A873</f>
        <v/>
      </c>
      <c r="B875" s="55">
        <f>'4_Seq_Features'!F873</f>
        <v/>
      </c>
      <c r="C875" s="48">
        <f>'4_Seq_Features'!E873</f>
        <v/>
      </c>
      <c r="D875" s="52">
        <f>$U$12*((B875)-$U$5)/$U$6+$U$13</f>
        <v/>
      </c>
      <c r="E875" s="51">
        <f>1/(1+EXP(-D875))</f>
        <v/>
      </c>
      <c r="F875" s="52">
        <f>$V$12*((B875)-$U$5)/$U$6+$V$13</f>
        <v/>
      </c>
      <c r="G875" s="51">
        <f>1/(1+EXP(-F875))</f>
        <v/>
      </c>
      <c r="H875" s="52">
        <f>$W$12*((B875)-$U$5)/$U$6+$W$13</f>
        <v/>
      </c>
      <c r="I875" s="51">
        <f>1/(1+EXP(-H875))</f>
        <v/>
      </c>
      <c r="J875" s="52">
        <f>$X$12*((B875)-$U$5)/$U$6+$X$13</f>
        <v/>
      </c>
      <c r="K875" s="51">
        <f>1/(1+EXP(-J875))</f>
        <v/>
      </c>
      <c r="L875" s="52">
        <f>$Y$12*((B875)-$U$5)/$U$6+$Y$13</f>
        <v/>
      </c>
      <c r="M875" s="51">
        <f>1/(1+EXP(-L875))</f>
        <v/>
      </c>
      <c r="N875" s="52">
        <f>$Z$12*((B875)-$U$5)/$U$6+$Z$13</f>
        <v/>
      </c>
      <c r="O875" s="51">
        <f>1/(1+EXP(-N875))</f>
        <v/>
      </c>
      <c r="P875" s="52">
        <f>$AA$12*((B875)-$U$5)/$U$6+$AA$13</f>
        <v/>
      </c>
      <c r="Q875" s="51">
        <f>1/(1+EXP(-P875))</f>
        <v/>
      </c>
      <c r="R875" s="52">
        <f>$AB$12*((B875)-$U$5)/$U$6+$AB$13</f>
        <v/>
      </c>
      <c r="S875" s="51">
        <f>1/(1+EXP(-R875))</f>
        <v/>
      </c>
      <c r="AI875" s="48">
        <f>'4_Seq_Features'!A873</f>
        <v/>
      </c>
      <c r="AJ875" s="55">
        <f>'4_Seq_Features'!G873</f>
        <v/>
      </c>
      <c r="AK875" s="55">
        <f>'4_Seq_Features'!H873</f>
        <v/>
      </c>
      <c r="AL875" s="48">
        <f>'4_Seq_Features'!E873</f>
        <v/>
      </c>
      <c r="AM875" s="52">
        <f>$BD$14*((AJ875)-$BD$5)/$BD$6+$BD$15*((AK875)-$BD$7)/$BD$8+$BD$16</f>
        <v/>
      </c>
      <c r="AN875" s="51">
        <f>1/(1+EXP(-AM875))</f>
        <v/>
      </c>
      <c r="AO875" s="52">
        <f>$BE$14*((AJ875)-$BD$5)/$BD$6+$BE$15*((AK875)-$BD$7)/$BD$8+$BE$16</f>
        <v/>
      </c>
      <c r="AP875" s="51">
        <f>1/(1+EXP(-AO875))</f>
        <v/>
      </c>
      <c r="AQ875" s="52">
        <f>$BF$14*((AJ875)-$BD$5)/$BD$6+$BF$15*((AK875)-$BD$7)/$BD$8+$BF$16</f>
        <v/>
      </c>
      <c r="AR875" s="51">
        <f>1/(1+EXP(-AQ875))</f>
        <v/>
      </c>
      <c r="AS875" s="52">
        <f>$BG$14*((AJ875)-$BD$5)/$BD$6+$BG$15*((AK875)-$BD$7)/$BD$8+$BG$16</f>
        <v/>
      </c>
      <c r="AT875" s="51">
        <f>1/(1+EXP(-AS875))</f>
        <v/>
      </c>
      <c r="AU875" s="52">
        <f>$BH$14*((AJ875)-$BD$5)/$BD$6+$BH$15*((AK875)-$BD$7)/$BD$8+$BH$16</f>
        <v/>
      </c>
      <c r="AV875" s="51">
        <f>1/(1+EXP(-AU875))</f>
        <v/>
      </c>
      <c r="AW875" s="52">
        <f>$BI$14*((AJ875)-$BD$5)/$BD$6+$BI$15*((AK875)-$BD$7)/$BD$8+$BI$16</f>
        <v/>
      </c>
      <c r="AX875" s="51">
        <f>1/(1+EXP(-AW875))</f>
        <v/>
      </c>
      <c r="AY875" s="52">
        <f>$BJ$14*((AJ875)-$BD$5)/$BD$6+$BJ$15*((AK875)-$BD$7)/$BD$8+$BJ$16</f>
        <v/>
      </c>
      <c r="AZ875" s="51">
        <f>1/(1+EXP(-AY875))</f>
        <v/>
      </c>
      <c r="BA875" s="52">
        <f>$BK$14*((AJ875)-$BD$5)/$BD$6+$BK$15*((AK875)-$BD$7)/$BD$8+$BK$16</f>
        <v/>
      </c>
      <c r="BB875" s="51">
        <f>1/(1+EXP(-BA875))</f>
        <v/>
      </c>
    </row>
    <row r="876" ht="15" customHeight="1" s="35">
      <c r="A876" s="48">
        <f>'4_Seq_Features'!A874</f>
        <v/>
      </c>
      <c r="B876" s="55">
        <f>'4_Seq_Features'!F874</f>
        <v/>
      </c>
      <c r="C876" s="48">
        <f>'4_Seq_Features'!E874</f>
        <v/>
      </c>
      <c r="D876" s="52">
        <f>$U$12*((B876)-$U$5)/$U$6+$U$13</f>
        <v/>
      </c>
      <c r="E876" s="51">
        <f>1/(1+EXP(-D876))</f>
        <v/>
      </c>
      <c r="F876" s="52">
        <f>$V$12*((B876)-$U$5)/$U$6+$V$13</f>
        <v/>
      </c>
      <c r="G876" s="51">
        <f>1/(1+EXP(-F876))</f>
        <v/>
      </c>
      <c r="H876" s="52">
        <f>$W$12*((B876)-$U$5)/$U$6+$W$13</f>
        <v/>
      </c>
      <c r="I876" s="51">
        <f>1/(1+EXP(-H876))</f>
        <v/>
      </c>
      <c r="J876" s="52">
        <f>$X$12*((B876)-$U$5)/$U$6+$X$13</f>
        <v/>
      </c>
      <c r="K876" s="51">
        <f>1/(1+EXP(-J876))</f>
        <v/>
      </c>
      <c r="L876" s="52">
        <f>$Y$12*((B876)-$U$5)/$U$6+$Y$13</f>
        <v/>
      </c>
      <c r="M876" s="51">
        <f>1/(1+EXP(-L876))</f>
        <v/>
      </c>
      <c r="N876" s="52">
        <f>$Z$12*((B876)-$U$5)/$U$6+$Z$13</f>
        <v/>
      </c>
      <c r="O876" s="51">
        <f>1/(1+EXP(-N876))</f>
        <v/>
      </c>
      <c r="P876" s="52">
        <f>$AA$12*((B876)-$U$5)/$U$6+$AA$13</f>
        <v/>
      </c>
      <c r="Q876" s="51">
        <f>1/(1+EXP(-P876))</f>
        <v/>
      </c>
      <c r="R876" s="52">
        <f>$AB$12*((B876)-$U$5)/$U$6+$AB$13</f>
        <v/>
      </c>
      <c r="S876" s="51">
        <f>1/(1+EXP(-R876))</f>
        <v/>
      </c>
      <c r="AI876" s="48">
        <f>'4_Seq_Features'!A874</f>
        <v/>
      </c>
      <c r="AJ876" s="55">
        <f>'4_Seq_Features'!G874</f>
        <v/>
      </c>
      <c r="AK876" s="55">
        <f>'4_Seq_Features'!H874</f>
        <v/>
      </c>
      <c r="AL876" s="48">
        <f>'4_Seq_Features'!E874</f>
        <v/>
      </c>
      <c r="AM876" s="52">
        <f>$BD$14*((AJ876)-$BD$5)/$BD$6+$BD$15*((AK876)-$BD$7)/$BD$8+$BD$16</f>
        <v/>
      </c>
      <c r="AN876" s="51">
        <f>1/(1+EXP(-AM876))</f>
        <v/>
      </c>
      <c r="AO876" s="52">
        <f>$BE$14*((AJ876)-$BD$5)/$BD$6+$BE$15*((AK876)-$BD$7)/$BD$8+$BE$16</f>
        <v/>
      </c>
      <c r="AP876" s="51">
        <f>1/(1+EXP(-AO876))</f>
        <v/>
      </c>
      <c r="AQ876" s="52">
        <f>$BF$14*((AJ876)-$BD$5)/$BD$6+$BF$15*((AK876)-$BD$7)/$BD$8+$BF$16</f>
        <v/>
      </c>
      <c r="AR876" s="51">
        <f>1/(1+EXP(-AQ876))</f>
        <v/>
      </c>
      <c r="AS876" s="52">
        <f>$BG$14*((AJ876)-$BD$5)/$BD$6+$BG$15*((AK876)-$BD$7)/$BD$8+$BG$16</f>
        <v/>
      </c>
      <c r="AT876" s="51">
        <f>1/(1+EXP(-AS876))</f>
        <v/>
      </c>
      <c r="AU876" s="52">
        <f>$BH$14*((AJ876)-$BD$5)/$BD$6+$BH$15*((AK876)-$BD$7)/$BD$8+$BH$16</f>
        <v/>
      </c>
      <c r="AV876" s="51">
        <f>1/(1+EXP(-AU876))</f>
        <v/>
      </c>
      <c r="AW876" s="52">
        <f>$BI$14*((AJ876)-$BD$5)/$BD$6+$BI$15*((AK876)-$BD$7)/$BD$8+$BI$16</f>
        <v/>
      </c>
      <c r="AX876" s="51">
        <f>1/(1+EXP(-AW876))</f>
        <v/>
      </c>
      <c r="AY876" s="52">
        <f>$BJ$14*((AJ876)-$BD$5)/$BD$6+$BJ$15*((AK876)-$BD$7)/$BD$8+$BJ$16</f>
        <v/>
      </c>
      <c r="AZ876" s="51">
        <f>1/(1+EXP(-AY876))</f>
        <v/>
      </c>
      <c r="BA876" s="52">
        <f>$BK$14*((AJ876)-$BD$5)/$BD$6+$BK$15*((AK876)-$BD$7)/$BD$8+$BK$16</f>
        <v/>
      </c>
      <c r="BB876" s="51">
        <f>1/(1+EXP(-BA876))</f>
        <v/>
      </c>
    </row>
    <row r="877" ht="15" customHeight="1" s="35">
      <c r="A877" s="48">
        <f>'4_Seq_Features'!A875</f>
        <v/>
      </c>
      <c r="B877" s="55">
        <f>'4_Seq_Features'!F875</f>
        <v/>
      </c>
      <c r="C877" s="48">
        <f>'4_Seq_Features'!E875</f>
        <v/>
      </c>
      <c r="D877" s="52">
        <f>$U$12*((B877)-$U$5)/$U$6+$U$13</f>
        <v/>
      </c>
      <c r="E877" s="51">
        <f>1/(1+EXP(-D877))</f>
        <v/>
      </c>
      <c r="F877" s="52">
        <f>$V$12*((B877)-$U$5)/$U$6+$V$13</f>
        <v/>
      </c>
      <c r="G877" s="51">
        <f>1/(1+EXP(-F877))</f>
        <v/>
      </c>
      <c r="H877" s="52">
        <f>$W$12*((B877)-$U$5)/$U$6+$W$13</f>
        <v/>
      </c>
      <c r="I877" s="51">
        <f>1/(1+EXP(-H877))</f>
        <v/>
      </c>
      <c r="J877" s="52">
        <f>$X$12*((B877)-$U$5)/$U$6+$X$13</f>
        <v/>
      </c>
      <c r="K877" s="51">
        <f>1/(1+EXP(-J877))</f>
        <v/>
      </c>
      <c r="L877" s="52">
        <f>$Y$12*((B877)-$U$5)/$U$6+$Y$13</f>
        <v/>
      </c>
      <c r="M877" s="51">
        <f>1/(1+EXP(-L877))</f>
        <v/>
      </c>
      <c r="N877" s="52">
        <f>$Z$12*((B877)-$U$5)/$U$6+$Z$13</f>
        <v/>
      </c>
      <c r="O877" s="51">
        <f>1/(1+EXP(-N877))</f>
        <v/>
      </c>
      <c r="P877" s="52">
        <f>$AA$12*((B877)-$U$5)/$U$6+$AA$13</f>
        <v/>
      </c>
      <c r="Q877" s="51">
        <f>1/(1+EXP(-P877))</f>
        <v/>
      </c>
      <c r="R877" s="52">
        <f>$AB$12*((B877)-$U$5)/$U$6+$AB$13</f>
        <v/>
      </c>
      <c r="S877" s="51">
        <f>1/(1+EXP(-R877))</f>
        <v/>
      </c>
      <c r="AI877" s="48">
        <f>'4_Seq_Features'!A875</f>
        <v/>
      </c>
      <c r="AJ877" s="55">
        <f>'4_Seq_Features'!G875</f>
        <v/>
      </c>
      <c r="AK877" s="55">
        <f>'4_Seq_Features'!H875</f>
        <v/>
      </c>
      <c r="AL877" s="48">
        <f>'4_Seq_Features'!E875</f>
        <v/>
      </c>
      <c r="AM877" s="52">
        <f>$BD$14*((AJ877)-$BD$5)/$BD$6+$BD$15*((AK877)-$BD$7)/$BD$8+$BD$16</f>
        <v/>
      </c>
      <c r="AN877" s="51">
        <f>1/(1+EXP(-AM877))</f>
        <v/>
      </c>
      <c r="AO877" s="52">
        <f>$BE$14*((AJ877)-$BD$5)/$BD$6+$BE$15*((AK877)-$BD$7)/$BD$8+$BE$16</f>
        <v/>
      </c>
      <c r="AP877" s="51">
        <f>1/(1+EXP(-AO877))</f>
        <v/>
      </c>
      <c r="AQ877" s="52">
        <f>$BF$14*((AJ877)-$BD$5)/$BD$6+$BF$15*((AK877)-$BD$7)/$BD$8+$BF$16</f>
        <v/>
      </c>
      <c r="AR877" s="51">
        <f>1/(1+EXP(-AQ877))</f>
        <v/>
      </c>
      <c r="AS877" s="52">
        <f>$BG$14*((AJ877)-$BD$5)/$BD$6+$BG$15*((AK877)-$BD$7)/$BD$8+$BG$16</f>
        <v/>
      </c>
      <c r="AT877" s="51">
        <f>1/(1+EXP(-AS877))</f>
        <v/>
      </c>
      <c r="AU877" s="52">
        <f>$BH$14*((AJ877)-$BD$5)/$BD$6+$BH$15*((AK877)-$BD$7)/$BD$8+$BH$16</f>
        <v/>
      </c>
      <c r="AV877" s="51">
        <f>1/(1+EXP(-AU877))</f>
        <v/>
      </c>
      <c r="AW877" s="52">
        <f>$BI$14*((AJ877)-$BD$5)/$BD$6+$BI$15*((AK877)-$BD$7)/$BD$8+$BI$16</f>
        <v/>
      </c>
      <c r="AX877" s="51">
        <f>1/(1+EXP(-AW877))</f>
        <v/>
      </c>
      <c r="AY877" s="52">
        <f>$BJ$14*((AJ877)-$BD$5)/$BD$6+$BJ$15*((AK877)-$BD$7)/$BD$8+$BJ$16</f>
        <v/>
      </c>
      <c r="AZ877" s="51">
        <f>1/(1+EXP(-AY877))</f>
        <v/>
      </c>
      <c r="BA877" s="52">
        <f>$BK$14*((AJ877)-$BD$5)/$BD$6+$BK$15*((AK877)-$BD$7)/$BD$8+$BK$16</f>
        <v/>
      </c>
      <c r="BB877" s="51">
        <f>1/(1+EXP(-BA877))</f>
        <v/>
      </c>
    </row>
    <row r="878" ht="15" customHeight="1" s="35">
      <c r="A878" s="48">
        <f>'4_Seq_Features'!A876</f>
        <v/>
      </c>
      <c r="B878" s="55">
        <f>'4_Seq_Features'!F876</f>
        <v/>
      </c>
      <c r="C878" s="48">
        <f>'4_Seq_Features'!E876</f>
        <v/>
      </c>
      <c r="D878" s="52">
        <f>$U$12*((B878)-$U$5)/$U$6+$U$13</f>
        <v/>
      </c>
      <c r="E878" s="51">
        <f>1/(1+EXP(-D878))</f>
        <v/>
      </c>
      <c r="F878" s="52">
        <f>$V$12*((B878)-$U$5)/$U$6+$V$13</f>
        <v/>
      </c>
      <c r="G878" s="51">
        <f>1/(1+EXP(-F878))</f>
        <v/>
      </c>
      <c r="H878" s="52">
        <f>$W$12*((B878)-$U$5)/$U$6+$W$13</f>
        <v/>
      </c>
      <c r="I878" s="51">
        <f>1/(1+EXP(-H878))</f>
        <v/>
      </c>
      <c r="J878" s="52">
        <f>$X$12*((B878)-$U$5)/$U$6+$X$13</f>
        <v/>
      </c>
      <c r="K878" s="51">
        <f>1/(1+EXP(-J878))</f>
        <v/>
      </c>
      <c r="L878" s="52">
        <f>$Y$12*((B878)-$U$5)/$U$6+$Y$13</f>
        <v/>
      </c>
      <c r="M878" s="51">
        <f>1/(1+EXP(-L878))</f>
        <v/>
      </c>
      <c r="N878" s="52">
        <f>$Z$12*((B878)-$U$5)/$U$6+$Z$13</f>
        <v/>
      </c>
      <c r="O878" s="51">
        <f>1/(1+EXP(-N878))</f>
        <v/>
      </c>
      <c r="P878" s="52">
        <f>$AA$12*((B878)-$U$5)/$U$6+$AA$13</f>
        <v/>
      </c>
      <c r="Q878" s="51">
        <f>1/(1+EXP(-P878))</f>
        <v/>
      </c>
      <c r="R878" s="52">
        <f>$AB$12*((B878)-$U$5)/$U$6+$AB$13</f>
        <v/>
      </c>
      <c r="S878" s="51">
        <f>1/(1+EXP(-R878))</f>
        <v/>
      </c>
      <c r="AI878" s="48">
        <f>'4_Seq_Features'!A876</f>
        <v/>
      </c>
      <c r="AJ878" s="55">
        <f>'4_Seq_Features'!G876</f>
        <v/>
      </c>
      <c r="AK878" s="55">
        <f>'4_Seq_Features'!H876</f>
        <v/>
      </c>
      <c r="AL878" s="48">
        <f>'4_Seq_Features'!E876</f>
        <v/>
      </c>
      <c r="AM878" s="52">
        <f>$BD$14*((AJ878)-$BD$5)/$BD$6+$BD$15*((AK878)-$BD$7)/$BD$8+$BD$16</f>
        <v/>
      </c>
      <c r="AN878" s="51">
        <f>1/(1+EXP(-AM878))</f>
        <v/>
      </c>
      <c r="AO878" s="52">
        <f>$BE$14*((AJ878)-$BD$5)/$BD$6+$BE$15*((AK878)-$BD$7)/$BD$8+$BE$16</f>
        <v/>
      </c>
      <c r="AP878" s="51">
        <f>1/(1+EXP(-AO878))</f>
        <v/>
      </c>
      <c r="AQ878" s="52">
        <f>$BF$14*((AJ878)-$BD$5)/$BD$6+$BF$15*((AK878)-$BD$7)/$BD$8+$BF$16</f>
        <v/>
      </c>
      <c r="AR878" s="51">
        <f>1/(1+EXP(-AQ878))</f>
        <v/>
      </c>
      <c r="AS878" s="52">
        <f>$BG$14*((AJ878)-$BD$5)/$BD$6+$BG$15*((AK878)-$BD$7)/$BD$8+$BG$16</f>
        <v/>
      </c>
      <c r="AT878" s="51">
        <f>1/(1+EXP(-AS878))</f>
        <v/>
      </c>
      <c r="AU878" s="52">
        <f>$BH$14*((AJ878)-$BD$5)/$BD$6+$BH$15*((AK878)-$BD$7)/$BD$8+$BH$16</f>
        <v/>
      </c>
      <c r="AV878" s="51">
        <f>1/(1+EXP(-AU878))</f>
        <v/>
      </c>
      <c r="AW878" s="52">
        <f>$BI$14*((AJ878)-$BD$5)/$BD$6+$BI$15*((AK878)-$BD$7)/$BD$8+$BI$16</f>
        <v/>
      </c>
      <c r="AX878" s="51">
        <f>1/(1+EXP(-AW878))</f>
        <v/>
      </c>
      <c r="AY878" s="52">
        <f>$BJ$14*((AJ878)-$BD$5)/$BD$6+$BJ$15*((AK878)-$BD$7)/$BD$8+$BJ$16</f>
        <v/>
      </c>
      <c r="AZ878" s="51">
        <f>1/(1+EXP(-AY878))</f>
        <v/>
      </c>
      <c r="BA878" s="52">
        <f>$BK$14*((AJ878)-$BD$5)/$BD$6+$BK$15*((AK878)-$BD$7)/$BD$8+$BK$16</f>
        <v/>
      </c>
      <c r="BB878" s="51">
        <f>1/(1+EXP(-BA878))</f>
        <v/>
      </c>
    </row>
    <row r="879" ht="15" customHeight="1" s="35">
      <c r="A879" s="48">
        <f>'4_Seq_Features'!A877</f>
        <v/>
      </c>
      <c r="B879" s="55">
        <f>'4_Seq_Features'!F877</f>
        <v/>
      </c>
      <c r="C879" s="48">
        <f>'4_Seq_Features'!E877</f>
        <v/>
      </c>
      <c r="D879" s="52">
        <f>$U$12*((B879)-$U$5)/$U$6+$U$13</f>
        <v/>
      </c>
      <c r="E879" s="51">
        <f>1/(1+EXP(-D879))</f>
        <v/>
      </c>
      <c r="F879" s="52">
        <f>$V$12*((B879)-$U$5)/$U$6+$V$13</f>
        <v/>
      </c>
      <c r="G879" s="51">
        <f>1/(1+EXP(-F879))</f>
        <v/>
      </c>
      <c r="H879" s="52">
        <f>$W$12*((B879)-$U$5)/$U$6+$W$13</f>
        <v/>
      </c>
      <c r="I879" s="51">
        <f>1/(1+EXP(-H879))</f>
        <v/>
      </c>
      <c r="J879" s="52">
        <f>$X$12*((B879)-$U$5)/$U$6+$X$13</f>
        <v/>
      </c>
      <c r="K879" s="51">
        <f>1/(1+EXP(-J879))</f>
        <v/>
      </c>
      <c r="L879" s="52">
        <f>$Y$12*((B879)-$U$5)/$U$6+$Y$13</f>
        <v/>
      </c>
      <c r="M879" s="51">
        <f>1/(1+EXP(-L879))</f>
        <v/>
      </c>
      <c r="N879" s="52">
        <f>$Z$12*((B879)-$U$5)/$U$6+$Z$13</f>
        <v/>
      </c>
      <c r="O879" s="51">
        <f>1/(1+EXP(-N879))</f>
        <v/>
      </c>
      <c r="P879" s="52">
        <f>$AA$12*((B879)-$U$5)/$U$6+$AA$13</f>
        <v/>
      </c>
      <c r="Q879" s="51">
        <f>1/(1+EXP(-P879))</f>
        <v/>
      </c>
      <c r="R879" s="52">
        <f>$AB$12*((B879)-$U$5)/$U$6+$AB$13</f>
        <v/>
      </c>
      <c r="S879" s="51">
        <f>1/(1+EXP(-R879))</f>
        <v/>
      </c>
      <c r="AI879" s="48">
        <f>'4_Seq_Features'!A877</f>
        <v/>
      </c>
      <c r="AJ879" s="55">
        <f>'4_Seq_Features'!G877</f>
        <v/>
      </c>
      <c r="AK879" s="55">
        <f>'4_Seq_Features'!H877</f>
        <v/>
      </c>
      <c r="AL879" s="48">
        <f>'4_Seq_Features'!E877</f>
        <v/>
      </c>
      <c r="AM879" s="52">
        <f>$BD$14*((AJ879)-$BD$5)/$BD$6+$BD$15*((AK879)-$BD$7)/$BD$8+$BD$16</f>
        <v/>
      </c>
      <c r="AN879" s="51">
        <f>1/(1+EXP(-AM879))</f>
        <v/>
      </c>
      <c r="AO879" s="52">
        <f>$BE$14*((AJ879)-$BD$5)/$BD$6+$BE$15*((AK879)-$BD$7)/$BD$8+$BE$16</f>
        <v/>
      </c>
      <c r="AP879" s="51">
        <f>1/(1+EXP(-AO879))</f>
        <v/>
      </c>
      <c r="AQ879" s="52">
        <f>$BF$14*((AJ879)-$BD$5)/$BD$6+$BF$15*((AK879)-$BD$7)/$BD$8+$BF$16</f>
        <v/>
      </c>
      <c r="AR879" s="51">
        <f>1/(1+EXP(-AQ879))</f>
        <v/>
      </c>
      <c r="AS879" s="52">
        <f>$BG$14*((AJ879)-$BD$5)/$BD$6+$BG$15*((AK879)-$BD$7)/$BD$8+$BG$16</f>
        <v/>
      </c>
      <c r="AT879" s="51">
        <f>1/(1+EXP(-AS879))</f>
        <v/>
      </c>
      <c r="AU879" s="52">
        <f>$BH$14*((AJ879)-$BD$5)/$BD$6+$BH$15*((AK879)-$BD$7)/$BD$8+$BH$16</f>
        <v/>
      </c>
      <c r="AV879" s="51">
        <f>1/(1+EXP(-AU879))</f>
        <v/>
      </c>
      <c r="AW879" s="52">
        <f>$BI$14*((AJ879)-$BD$5)/$BD$6+$BI$15*((AK879)-$BD$7)/$BD$8+$BI$16</f>
        <v/>
      </c>
      <c r="AX879" s="51">
        <f>1/(1+EXP(-AW879))</f>
        <v/>
      </c>
      <c r="AY879" s="52">
        <f>$BJ$14*((AJ879)-$BD$5)/$BD$6+$BJ$15*((AK879)-$BD$7)/$BD$8+$BJ$16</f>
        <v/>
      </c>
      <c r="AZ879" s="51">
        <f>1/(1+EXP(-AY879))</f>
        <v/>
      </c>
      <c r="BA879" s="52">
        <f>$BK$14*((AJ879)-$BD$5)/$BD$6+$BK$15*((AK879)-$BD$7)/$BD$8+$BK$16</f>
        <v/>
      </c>
      <c r="BB879" s="51">
        <f>1/(1+EXP(-BA879))</f>
        <v/>
      </c>
    </row>
    <row r="880" ht="15" customHeight="1" s="35">
      <c r="A880" s="48">
        <f>'4_Seq_Features'!A878</f>
        <v/>
      </c>
      <c r="B880" s="55">
        <f>'4_Seq_Features'!F878</f>
        <v/>
      </c>
      <c r="C880" s="48">
        <f>'4_Seq_Features'!E878</f>
        <v/>
      </c>
      <c r="D880" s="52">
        <f>$U$12*((B880)-$U$5)/$U$6+$U$13</f>
        <v/>
      </c>
      <c r="E880" s="51">
        <f>1/(1+EXP(-D880))</f>
        <v/>
      </c>
      <c r="F880" s="52">
        <f>$V$12*((B880)-$U$5)/$U$6+$V$13</f>
        <v/>
      </c>
      <c r="G880" s="51">
        <f>1/(1+EXP(-F880))</f>
        <v/>
      </c>
      <c r="H880" s="52">
        <f>$W$12*((B880)-$U$5)/$U$6+$W$13</f>
        <v/>
      </c>
      <c r="I880" s="51">
        <f>1/(1+EXP(-H880))</f>
        <v/>
      </c>
      <c r="J880" s="52">
        <f>$X$12*((B880)-$U$5)/$U$6+$X$13</f>
        <v/>
      </c>
      <c r="K880" s="51">
        <f>1/(1+EXP(-J880))</f>
        <v/>
      </c>
      <c r="L880" s="52">
        <f>$Y$12*((B880)-$U$5)/$U$6+$Y$13</f>
        <v/>
      </c>
      <c r="M880" s="51">
        <f>1/(1+EXP(-L880))</f>
        <v/>
      </c>
      <c r="N880" s="52">
        <f>$Z$12*((B880)-$U$5)/$U$6+$Z$13</f>
        <v/>
      </c>
      <c r="O880" s="51">
        <f>1/(1+EXP(-N880))</f>
        <v/>
      </c>
      <c r="P880" s="52">
        <f>$AA$12*((B880)-$U$5)/$U$6+$AA$13</f>
        <v/>
      </c>
      <c r="Q880" s="51">
        <f>1/(1+EXP(-P880))</f>
        <v/>
      </c>
      <c r="R880" s="52">
        <f>$AB$12*((B880)-$U$5)/$U$6+$AB$13</f>
        <v/>
      </c>
      <c r="S880" s="51">
        <f>1/(1+EXP(-R880))</f>
        <v/>
      </c>
      <c r="AI880" s="48">
        <f>'4_Seq_Features'!A878</f>
        <v/>
      </c>
      <c r="AJ880" s="55">
        <f>'4_Seq_Features'!G878</f>
        <v/>
      </c>
      <c r="AK880" s="55">
        <f>'4_Seq_Features'!H878</f>
        <v/>
      </c>
      <c r="AL880" s="48">
        <f>'4_Seq_Features'!E878</f>
        <v/>
      </c>
      <c r="AM880" s="52">
        <f>$BD$14*((AJ880)-$BD$5)/$BD$6+$BD$15*((AK880)-$BD$7)/$BD$8+$BD$16</f>
        <v/>
      </c>
      <c r="AN880" s="51">
        <f>1/(1+EXP(-AM880))</f>
        <v/>
      </c>
      <c r="AO880" s="52">
        <f>$BE$14*((AJ880)-$BD$5)/$BD$6+$BE$15*((AK880)-$BD$7)/$BD$8+$BE$16</f>
        <v/>
      </c>
      <c r="AP880" s="51">
        <f>1/(1+EXP(-AO880))</f>
        <v/>
      </c>
      <c r="AQ880" s="52">
        <f>$BF$14*((AJ880)-$BD$5)/$BD$6+$BF$15*((AK880)-$BD$7)/$BD$8+$BF$16</f>
        <v/>
      </c>
      <c r="AR880" s="51">
        <f>1/(1+EXP(-AQ880))</f>
        <v/>
      </c>
      <c r="AS880" s="52">
        <f>$BG$14*((AJ880)-$BD$5)/$BD$6+$BG$15*((AK880)-$BD$7)/$BD$8+$BG$16</f>
        <v/>
      </c>
      <c r="AT880" s="51">
        <f>1/(1+EXP(-AS880))</f>
        <v/>
      </c>
      <c r="AU880" s="52">
        <f>$BH$14*((AJ880)-$BD$5)/$BD$6+$BH$15*((AK880)-$BD$7)/$BD$8+$BH$16</f>
        <v/>
      </c>
      <c r="AV880" s="51">
        <f>1/(1+EXP(-AU880))</f>
        <v/>
      </c>
      <c r="AW880" s="52">
        <f>$BI$14*((AJ880)-$BD$5)/$BD$6+$BI$15*((AK880)-$BD$7)/$BD$8+$BI$16</f>
        <v/>
      </c>
      <c r="AX880" s="51">
        <f>1/(1+EXP(-AW880))</f>
        <v/>
      </c>
      <c r="AY880" s="52">
        <f>$BJ$14*((AJ880)-$BD$5)/$BD$6+$BJ$15*((AK880)-$BD$7)/$BD$8+$BJ$16</f>
        <v/>
      </c>
      <c r="AZ880" s="51">
        <f>1/(1+EXP(-AY880))</f>
        <v/>
      </c>
      <c r="BA880" s="52">
        <f>$BK$14*((AJ880)-$BD$5)/$BD$6+$BK$15*((AK880)-$BD$7)/$BD$8+$BK$16</f>
        <v/>
      </c>
      <c r="BB880" s="51">
        <f>1/(1+EXP(-BA880))</f>
        <v/>
      </c>
    </row>
    <row r="881" ht="15" customHeight="1" s="35">
      <c r="A881" s="48">
        <f>'4_Seq_Features'!A879</f>
        <v/>
      </c>
      <c r="B881" s="55">
        <f>'4_Seq_Features'!F879</f>
        <v/>
      </c>
      <c r="C881" s="48">
        <f>'4_Seq_Features'!E879</f>
        <v/>
      </c>
      <c r="D881" s="52">
        <f>$U$12*((B881)-$U$5)/$U$6+$U$13</f>
        <v/>
      </c>
      <c r="E881" s="51">
        <f>1/(1+EXP(-D881))</f>
        <v/>
      </c>
      <c r="F881" s="52">
        <f>$V$12*((B881)-$U$5)/$U$6+$V$13</f>
        <v/>
      </c>
      <c r="G881" s="51">
        <f>1/(1+EXP(-F881))</f>
        <v/>
      </c>
      <c r="H881" s="52">
        <f>$W$12*((B881)-$U$5)/$U$6+$W$13</f>
        <v/>
      </c>
      <c r="I881" s="51">
        <f>1/(1+EXP(-H881))</f>
        <v/>
      </c>
      <c r="J881" s="52">
        <f>$X$12*((B881)-$U$5)/$U$6+$X$13</f>
        <v/>
      </c>
      <c r="K881" s="51">
        <f>1/(1+EXP(-J881))</f>
        <v/>
      </c>
      <c r="L881" s="52">
        <f>$Y$12*((B881)-$U$5)/$U$6+$Y$13</f>
        <v/>
      </c>
      <c r="M881" s="51">
        <f>1/(1+EXP(-L881))</f>
        <v/>
      </c>
      <c r="N881" s="52">
        <f>$Z$12*((B881)-$U$5)/$U$6+$Z$13</f>
        <v/>
      </c>
      <c r="O881" s="51">
        <f>1/(1+EXP(-N881))</f>
        <v/>
      </c>
      <c r="P881" s="52">
        <f>$AA$12*((B881)-$U$5)/$U$6+$AA$13</f>
        <v/>
      </c>
      <c r="Q881" s="51">
        <f>1/(1+EXP(-P881))</f>
        <v/>
      </c>
      <c r="R881" s="52">
        <f>$AB$12*((B881)-$U$5)/$U$6+$AB$13</f>
        <v/>
      </c>
      <c r="S881" s="51">
        <f>1/(1+EXP(-R881))</f>
        <v/>
      </c>
      <c r="AI881" s="48">
        <f>'4_Seq_Features'!A879</f>
        <v/>
      </c>
      <c r="AJ881" s="55">
        <f>'4_Seq_Features'!G879</f>
        <v/>
      </c>
      <c r="AK881" s="55">
        <f>'4_Seq_Features'!H879</f>
        <v/>
      </c>
      <c r="AL881" s="48">
        <f>'4_Seq_Features'!E879</f>
        <v/>
      </c>
      <c r="AM881" s="52">
        <f>$BD$14*((AJ881)-$BD$5)/$BD$6+$BD$15*((AK881)-$BD$7)/$BD$8+$BD$16</f>
        <v/>
      </c>
      <c r="AN881" s="51">
        <f>1/(1+EXP(-AM881))</f>
        <v/>
      </c>
      <c r="AO881" s="52">
        <f>$BE$14*((AJ881)-$BD$5)/$BD$6+$BE$15*((AK881)-$BD$7)/$BD$8+$BE$16</f>
        <v/>
      </c>
      <c r="AP881" s="51">
        <f>1/(1+EXP(-AO881))</f>
        <v/>
      </c>
      <c r="AQ881" s="52">
        <f>$BF$14*((AJ881)-$BD$5)/$BD$6+$BF$15*((AK881)-$BD$7)/$BD$8+$BF$16</f>
        <v/>
      </c>
      <c r="AR881" s="51">
        <f>1/(1+EXP(-AQ881))</f>
        <v/>
      </c>
      <c r="AS881" s="52">
        <f>$BG$14*((AJ881)-$BD$5)/$BD$6+$BG$15*((AK881)-$BD$7)/$BD$8+$BG$16</f>
        <v/>
      </c>
      <c r="AT881" s="51">
        <f>1/(1+EXP(-AS881))</f>
        <v/>
      </c>
      <c r="AU881" s="52">
        <f>$BH$14*((AJ881)-$BD$5)/$BD$6+$BH$15*((AK881)-$BD$7)/$BD$8+$BH$16</f>
        <v/>
      </c>
      <c r="AV881" s="51">
        <f>1/(1+EXP(-AU881))</f>
        <v/>
      </c>
      <c r="AW881" s="52">
        <f>$BI$14*((AJ881)-$BD$5)/$BD$6+$BI$15*((AK881)-$BD$7)/$BD$8+$BI$16</f>
        <v/>
      </c>
      <c r="AX881" s="51">
        <f>1/(1+EXP(-AW881))</f>
        <v/>
      </c>
      <c r="AY881" s="52">
        <f>$BJ$14*((AJ881)-$BD$5)/$BD$6+$BJ$15*((AK881)-$BD$7)/$BD$8+$BJ$16</f>
        <v/>
      </c>
      <c r="AZ881" s="51">
        <f>1/(1+EXP(-AY881))</f>
        <v/>
      </c>
      <c r="BA881" s="52">
        <f>$BK$14*((AJ881)-$BD$5)/$BD$6+$BK$15*((AK881)-$BD$7)/$BD$8+$BK$16</f>
        <v/>
      </c>
      <c r="BB881" s="51">
        <f>1/(1+EXP(-BA881))</f>
        <v/>
      </c>
    </row>
    <row r="882" ht="15" customHeight="1" s="35">
      <c r="A882" s="48">
        <f>'4_Seq_Features'!A880</f>
        <v/>
      </c>
      <c r="B882" s="55">
        <f>'4_Seq_Features'!F880</f>
        <v/>
      </c>
      <c r="C882" s="48">
        <f>'4_Seq_Features'!E880</f>
        <v/>
      </c>
      <c r="D882" s="52">
        <f>$U$12*((B882)-$U$5)/$U$6+$U$13</f>
        <v/>
      </c>
      <c r="E882" s="51">
        <f>1/(1+EXP(-D882))</f>
        <v/>
      </c>
      <c r="F882" s="52">
        <f>$V$12*((B882)-$U$5)/$U$6+$V$13</f>
        <v/>
      </c>
      <c r="G882" s="51">
        <f>1/(1+EXP(-F882))</f>
        <v/>
      </c>
      <c r="H882" s="52">
        <f>$W$12*((B882)-$U$5)/$U$6+$W$13</f>
        <v/>
      </c>
      <c r="I882" s="51">
        <f>1/(1+EXP(-H882))</f>
        <v/>
      </c>
      <c r="J882" s="52">
        <f>$X$12*((B882)-$U$5)/$U$6+$X$13</f>
        <v/>
      </c>
      <c r="K882" s="51">
        <f>1/(1+EXP(-J882))</f>
        <v/>
      </c>
      <c r="L882" s="52">
        <f>$Y$12*((B882)-$U$5)/$U$6+$Y$13</f>
        <v/>
      </c>
      <c r="M882" s="51">
        <f>1/(1+EXP(-L882))</f>
        <v/>
      </c>
      <c r="N882" s="52">
        <f>$Z$12*((B882)-$U$5)/$U$6+$Z$13</f>
        <v/>
      </c>
      <c r="O882" s="51">
        <f>1/(1+EXP(-N882))</f>
        <v/>
      </c>
      <c r="P882" s="52">
        <f>$AA$12*((B882)-$U$5)/$U$6+$AA$13</f>
        <v/>
      </c>
      <c r="Q882" s="51">
        <f>1/(1+EXP(-P882))</f>
        <v/>
      </c>
      <c r="R882" s="52">
        <f>$AB$12*((B882)-$U$5)/$U$6+$AB$13</f>
        <v/>
      </c>
      <c r="S882" s="51">
        <f>1/(1+EXP(-R882))</f>
        <v/>
      </c>
      <c r="AI882" s="48">
        <f>'4_Seq_Features'!A880</f>
        <v/>
      </c>
      <c r="AJ882" s="55">
        <f>'4_Seq_Features'!G880</f>
        <v/>
      </c>
      <c r="AK882" s="55">
        <f>'4_Seq_Features'!H880</f>
        <v/>
      </c>
      <c r="AL882" s="48">
        <f>'4_Seq_Features'!E880</f>
        <v/>
      </c>
      <c r="AM882" s="52">
        <f>$BD$14*((AJ882)-$BD$5)/$BD$6+$BD$15*((AK882)-$BD$7)/$BD$8+$BD$16</f>
        <v/>
      </c>
      <c r="AN882" s="51">
        <f>1/(1+EXP(-AM882))</f>
        <v/>
      </c>
      <c r="AO882" s="52">
        <f>$BE$14*((AJ882)-$BD$5)/$BD$6+$BE$15*((AK882)-$BD$7)/$BD$8+$BE$16</f>
        <v/>
      </c>
      <c r="AP882" s="51">
        <f>1/(1+EXP(-AO882))</f>
        <v/>
      </c>
      <c r="AQ882" s="52">
        <f>$BF$14*((AJ882)-$BD$5)/$BD$6+$BF$15*((AK882)-$BD$7)/$BD$8+$BF$16</f>
        <v/>
      </c>
      <c r="AR882" s="51">
        <f>1/(1+EXP(-AQ882))</f>
        <v/>
      </c>
      <c r="AS882" s="52">
        <f>$BG$14*((AJ882)-$BD$5)/$BD$6+$BG$15*((AK882)-$BD$7)/$BD$8+$BG$16</f>
        <v/>
      </c>
      <c r="AT882" s="51">
        <f>1/(1+EXP(-AS882))</f>
        <v/>
      </c>
      <c r="AU882" s="52">
        <f>$BH$14*((AJ882)-$BD$5)/$BD$6+$BH$15*((AK882)-$BD$7)/$BD$8+$BH$16</f>
        <v/>
      </c>
      <c r="AV882" s="51">
        <f>1/(1+EXP(-AU882))</f>
        <v/>
      </c>
      <c r="AW882" s="52">
        <f>$BI$14*((AJ882)-$BD$5)/$BD$6+$BI$15*((AK882)-$BD$7)/$BD$8+$BI$16</f>
        <v/>
      </c>
      <c r="AX882" s="51">
        <f>1/(1+EXP(-AW882))</f>
        <v/>
      </c>
      <c r="AY882" s="52">
        <f>$BJ$14*((AJ882)-$BD$5)/$BD$6+$BJ$15*((AK882)-$BD$7)/$BD$8+$BJ$16</f>
        <v/>
      </c>
      <c r="AZ882" s="51">
        <f>1/(1+EXP(-AY882))</f>
        <v/>
      </c>
      <c r="BA882" s="52">
        <f>$BK$14*((AJ882)-$BD$5)/$BD$6+$BK$15*((AK882)-$BD$7)/$BD$8+$BK$16</f>
        <v/>
      </c>
      <c r="BB882" s="51">
        <f>1/(1+EXP(-BA882))</f>
        <v/>
      </c>
    </row>
    <row r="883" ht="15" customHeight="1" s="35">
      <c r="A883" s="48">
        <f>'4_Seq_Features'!A881</f>
        <v/>
      </c>
      <c r="B883" s="55">
        <f>'4_Seq_Features'!F881</f>
        <v/>
      </c>
      <c r="C883" s="48">
        <f>'4_Seq_Features'!E881</f>
        <v/>
      </c>
      <c r="D883" s="52">
        <f>$U$12*((B883)-$U$5)/$U$6+$U$13</f>
        <v/>
      </c>
      <c r="E883" s="51">
        <f>1/(1+EXP(-D883))</f>
        <v/>
      </c>
      <c r="F883" s="52">
        <f>$V$12*((B883)-$U$5)/$U$6+$V$13</f>
        <v/>
      </c>
      <c r="G883" s="51">
        <f>1/(1+EXP(-F883))</f>
        <v/>
      </c>
      <c r="H883" s="52">
        <f>$W$12*((B883)-$U$5)/$U$6+$W$13</f>
        <v/>
      </c>
      <c r="I883" s="51">
        <f>1/(1+EXP(-H883))</f>
        <v/>
      </c>
      <c r="J883" s="52">
        <f>$X$12*((B883)-$U$5)/$U$6+$X$13</f>
        <v/>
      </c>
      <c r="K883" s="51">
        <f>1/(1+EXP(-J883))</f>
        <v/>
      </c>
      <c r="L883" s="52">
        <f>$Y$12*((B883)-$U$5)/$U$6+$Y$13</f>
        <v/>
      </c>
      <c r="M883" s="51">
        <f>1/(1+EXP(-L883))</f>
        <v/>
      </c>
      <c r="N883" s="52">
        <f>$Z$12*((B883)-$U$5)/$U$6+$Z$13</f>
        <v/>
      </c>
      <c r="O883" s="51">
        <f>1/(1+EXP(-N883))</f>
        <v/>
      </c>
      <c r="P883" s="52">
        <f>$AA$12*((B883)-$U$5)/$U$6+$AA$13</f>
        <v/>
      </c>
      <c r="Q883" s="51">
        <f>1/(1+EXP(-P883))</f>
        <v/>
      </c>
      <c r="R883" s="52">
        <f>$AB$12*((B883)-$U$5)/$U$6+$AB$13</f>
        <v/>
      </c>
      <c r="S883" s="51">
        <f>1/(1+EXP(-R883))</f>
        <v/>
      </c>
      <c r="AI883" s="48">
        <f>'4_Seq_Features'!A881</f>
        <v/>
      </c>
      <c r="AJ883" s="55">
        <f>'4_Seq_Features'!G881</f>
        <v/>
      </c>
      <c r="AK883" s="55">
        <f>'4_Seq_Features'!H881</f>
        <v/>
      </c>
      <c r="AL883" s="48">
        <f>'4_Seq_Features'!E881</f>
        <v/>
      </c>
      <c r="AM883" s="52">
        <f>$BD$14*((AJ883)-$BD$5)/$BD$6+$BD$15*((AK883)-$BD$7)/$BD$8+$BD$16</f>
        <v/>
      </c>
      <c r="AN883" s="51">
        <f>1/(1+EXP(-AM883))</f>
        <v/>
      </c>
      <c r="AO883" s="52">
        <f>$BE$14*((AJ883)-$BD$5)/$BD$6+$BE$15*((AK883)-$BD$7)/$BD$8+$BE$16</f>
        <v/>
      </c>
      <c r="AP883" s="51">
        <f>1/(1+EXP(-AO883))</f>
        <v/>
      </c>
      <c r="AQ883" s="52">
        <f>$BF$14*((AJ883)-$BD$5)/$BD$6+$BF$15*((AK883)-$BD$7)/$BD$8+$BF$16</f>
        <v/>
      </c>
      <c r="AR883" s="51">
        <f>1/(1+EXP(-AQ883))</f>
        <v/>
      </c>
      <c r="AS883" s="52">
        <f>$BG$14*((AJ883)-$BD$5)/$BD$6+$BG$15*((AK883)-$BD$7)/$BD$8+$BG$16</f>
        <v/>
      </c>
      <c r="AT883" s="51">
        <f>1/(1+EXP(-AS883))</f>
        <v/>
      </c>
      <c r="AU883" s="52">
        <f>$BH$14*((AJ883)-$BD$5)/$BD$6+$BH$15*((AK883)-$BD$7)/$BD$8+$BH$16</f>
        <v/>
      </c>
      <c r="AV883" s="51">
        <f>1/(1+EXP(-AU883))</f>
        <v/>
      </c>
      <c r="AW883" s="52">
        <f>$BI$14*((AJ883)-$BD$5)/$BD$6+$BI$15*((AK883)-$BD$7)/$BD$8+$BI$16</f>
        <v/>
      </c>
      <c r="AX883" s="51">
        <f>1/(1+EXP(-AW883))</f>
        <v/>
      </c>
      <c r="AY883" s="52">
        <f>$BJ$14*((AJ883)-$BD$5)/$BD$6+$BJ$15*((AK883)-$BD$7)/$BD$8+$BJ$16</f>
        <v/>
      </c>
      <c r="AZ883" s="51">
        <f>1/(1+EXP(-AY883))</f>
        <v/>
      </c>
      <c r="BA883" s="52">
        <f>$BK$14*((AJ883)-$BD$5)/$BD$6+$BK$15*((AK883)-$BD$7)/$BD$8+$BK$16</f>
        <v/>
      </c>
      <c r="BB883" s="51">
        <f>1/(1+EXP(-BA883))</f>
        <v/>
      </c>
    </row>
    <row r="884" ht="15" customHeight="1" s="35">
      <c r="A884" s="48">
        <f>'4_Seq_Features'!A882</f>
        <v/>
      </c>
      <c r="B884" s="55">
        <f>'4_Seq_Features'!F882</f>
        <v/>
      </c>
      <c r="C884" s="48">
        <f>'4_Seq_Features'!E882</f>
        <v/>
      </c>
      <c r="D884" s="52">
        <f>$U$12*((B884)-$U$5)/$U$6+$U$13</f>
        <v/>
      </c>
      <c r="E884" s="51">
        <f>1/(1+EXP(-D884))</f>
        <v/>
      </c>
      <c r="F884" s="52">
        <f>$V$12*((B884)-$U$5)/$U$6+$V$13</f>
        <v/>
      </c>
      <c r="G884" s="51">
        <f>1/(1+EXP(-F884))</f>
        <v/>
      </c>
      <c r="H884" s="52">
        <f>$W$12*((B884)-$U$5)/$U$6+$W$13</f>
        <v/>
      </c>
      <c r="I884" s="51">
        <f>1/(1+EXP(-H884))</f>
        <v/>
      </c>
      <c r="J884" s="52">
        <f>$X$12*((B884)-$U$5)/$U$6+$X$13</f>
        <v/>
      </c>
      <c r="K884" s="51">
        <f>1/(1+EXP(-J884))</f>
        <v/>
      </c>
      <c r="L884" s="52">
        <f>$Y$12*((B884)-$U$5)/$U$6+$Y$13</f>
        <v/>
      </c>
      <c r="M884" s="51">
        <f>1/(1+EXP(-L884))</f>
        <v/>
      </c>
      <c r="N884" s="52">
        <f>$Z$12*((B884)-$U$5)/$U$6+$Z$13</f>
        <v/>
      </c>
      <c r="O884" s="51">
        <f>1/(1+EXP(-N884))</f>
        <v/>
      </c>
      <c r="P884" s="52">
        <f>$AA$12*((B884)-$U$5)/$U$6+$AA$13</f>
        <v/>
      </c>
      <c r="Q884" s="51">
        <f>1/(1+EXP(-P884))</f>
        <v/>
      </c>
      <c r="R884" s="52">
        <f>$AB$12*((B884)-$U$5)/$U$6+$AB$13</f>
        <v/>
      </c>
      <c r="S884" s="51">
        <f>1/(1+EXP(-R884))</f>
        <v/>
      </c>
      <c r="AI884" s="48">
        <f>'4_Seq_Features'!A882</f>
        <v/>
      </c>
      <c r="AJ884" s="55">
        <f>'4_Seq_Features'!G882</f>
        <v/>
      </c>
      <c r="AK884" s="55">
        <f>'4_Seq_Features'!H882</f>
        <v/>
      </c>
      <c r="AL884" s="48">
        <f>'4_Seq_Features'!E882</f>
        <v/>
      </c>
      <c r="AM884" s="52">
        <f>$BD$14*((AJ884)-$BD$5)/$BD$6+$BD$15*((AK884)-$BD$7)/$BD$8+$BD$16</f>
        <v/>
      </c>
      <c r="AN884" s="51">
        <f>1/(1+EXP(-AM884))</f>
        <v/>
      </c>
      <c r="AO884" s="52">
        <f>$BE$14*((AJ884)-$BD$5)/$BD$6+$BE$15*((AK884)-$BD$7)/$BD$8+$BE$16</f>
        <v/>
      </c>
      <c r="AP884" s="51">
        <f>1/(1+EXP(-AO884))</f>
        <v/>
      </c>
      <c r="AQ884" s="52">
        <f>$BF$14*((AJ884)-$BD$5)/$BD$6+$BF$15*((AK884)-$BD$7)/$BD$8+$BF$16</f>
        <v/>
      </c>
      <c r="AR884" s="51">
        <f>1/(1+EXP(-AQ884))</f>
        <v/>
      </c>
      <c r="AS884" s="52">
        <f>$BG$14*((AJ884)-$BD$5)/$BD$6+$BG$15*((AK884)-$BD$7)/$BD$8+$BG$16</f>
        <v/>
      </c>
      <c r="AT884" s="51">
        <f>1/(1+EXP(-AS884))</f>
        <v/>
      </c>
      <c r="AU884" s="52">
        <f>$BH$14*((AJ884)-$BD$5)/$BD$6+$BH$15*((AK884)-$BD$7)/$BD$8+$BH$16</f>
        <v/>
      </c>
      <c r="AV884" s="51">
        <f>1/(1+EXP(-AU884))</f>
        <v/>
      </c>
      <c r="AW884" s="52">
        <f>$BI$14*((AJ884)-$BD$5)/$BD$6+$BI$15*((AK884)-$BD$7)/$BD$8+$BI$16</f>
        <v/>
      </c>
      <c r="AX884" s="51">
        <f>1/(1+EXP(-AW884))</f>
        <v/>
      </c>
      <c r="AY884" s="52">
        <f>$BJ$14*((AJ884)-$BD$5)/$BD$6+$BJ$15*((AK884)-$BD$7)/$BD$8+$BJ$16</f>
        <v/>
      </c>
      <c r="AZ884" s="51">
        <f>1/(1+EXP(-AY884))</f>
        <v/>
      </c>
      <c r="BA884" s="52">
        <f>$BK$14*((AJ884)-$BD$5)/$BD$6+$BK$15*((AK884)-$BD$7)/$BD$8+$BK$16</f>
        <v/>
      </c>
      <c r="BB884" s="51">
        <f>1/(1+EXP(-BA884))</f>
        <v/>
      </c>
    </row>
    <row r="885" ht="15" customHeight="1" s="35">
      <c r="A885" s="48">
        <f>'4_Seq_Features'!A883</f>
        <v/>
      </c>
      <c r="B885" s="55">
        <f>'4_Seq_Features'!F883</f>
        <v/>
      </c>
      <c r="C885" s="48">
        <f>'4_Seq_Features'!E883</f>
        <v/>
      </c>
      <c r="D885" s="52">
        <f>$U$12*((B885)-$U$5)/$U$6+$U$13</f>
        <v/>
      </c>
      <c r="E885" s="51">
        <f>1/(1+EXP(-D885))</f>
        <v/>
      </c>
      <c r="F885" s="52">
        <f>$V$12*((B885)-$U$5)/$U$6+$V$13</f>
        <v/>
      </c>
      <c r="G885" s="51">
        <f>1/(1+EXP(-F885))</f>
        <v/>
      </c>
      <c r="H885" s="52">
        <f>$W$12*((B885)-$U$5)/$U$6+$W$13</f>
        <v/>
      </c>
      <c r="I885" s="51">
        <f>1/(1+EXP(-H885))</f>
        <v/>
      </c>
      <c r="J885" s="52">
        <f>$X$12*((B885)-$U$5)/$U$6+$X$13</f>
        <v/>
      </c>
      <c r="K885" s="51">
        <f>1/(1+EXP(-J885))</f>
        <v/>
      </c>
      <c r="L885" s="52">
        <f>$Y$12*((B885)-$U$5)/$U$6+$Y$13</f>
        <v/>
      </c>
      <c r="M885" s="51">
        <f>1/(1+EXP(-L885))</f>
        <v/>
      </c>
      <c r="N885" s="52">
        <f>$Z$12*((B885)-$U$5)/$U$6+$Z$13</f>
        <v/>
      </c>
      <c r="O885" s="51">
        <f>1/(1+EXP(-N885))</f>
        <v/>
      </c>
      <c r="P885" s="52">
        <f>$AA$12*((B885)-$U$5)/$U$6+$AA$13</f>
        <v/>
      </c>
      <c r="Q885" s="51">
        <f>1/(1+EXP(-P885))</f>
        <v/>
      </c>
      <c r="R885" s="52">
        <f>$AB$12*((B885)-$U$5)/$U$6+$AB$13</f>
        <v/>
      </c>
      <c r="S885" s="51">
        <f>1/(1+EXP(-R885))</f>
        <v/>
      </c>
      <c r="AI885" s="48">
        <f>'4_Seq_Features'!A883</f>
        <v/>
      </c>
      <c r="AJ885" s="55">
        <f>'4_Seq_Features'!G883</f>
        <v/>
      </c>
      <c r="AK885" s="55">
        <f>'4_Seq_Features'!H883</f>
        <v/>
      </c>
      <c r="AL885" s="48">
        <f>'4_Seq_Features'!E883</f>
        <v/>
      </c>
      <c r="AM885" s="52">
        <f>$BD$14*((AJ885)-$BD$5)/$BD$6+$BD$15*((AK885)-$BD$7)/$BD$8+$BD$16</f>
        <v/>
      </c>
      <c r="AN885" s="51">
        <f>1/(1+EXP(-AM885))</f>
        <v/>
      </c>
      <c r="AO885" s="52">
        <f>$BE$14*((AJ885)-$BD$5)/$BD$6+$BE$15*((AK885)-$BD$7)/$BD$8+$BE$16</f>
        <v/>
      </c>
      <c r="AP885" s="51">
        <f>1/(1+EXP(-AO885))</f>
        <v/>
      </c>
      <c r="AQ885" s="52">
        <f>$BF$14*((AJ885)-$BD$5)/$BD$6+$BF$15*((AK885)-$BD$7)/$BD$8+$BF$16</f>
        <v/>
      </c>
      <c r="AR885" s="51">
        <f>1/(1+EXP(-AQ885))</f>
        <v/>
      </c>
      <c r="AS885" s="52">
        <f>$BG$14*((AJ885)-$BD$5)/$BD$6+$BG$15*((AK885)-$BD$7)/$BD$8+$BG$16</f>
        <v/>
      </c>
      <c r="AT885" s="51">
        <f>1/(1+EXP(-AS885))</f>
        <v/>
      </c>
      <c r="AU885" s="52">
        <f>$BH$14*((AJ885)-$BD$5)/$BD$6+$BH$15*((AK885)-$BD$7)/$BD$8+$BH$16</f>
        <v/>
      </c>
      <c r="AV885" s="51">
        <f>1/(1+EXP(-AU885))</f>
        <v/>
      </c>
      <c r="AW885" s="52">
        <f>$BI$14*((AJ885)-$BD$5)/$BD$6+$BI$15*((AK885)-$BD$7)/$BD$8+$BI$16</f>
        <v/>
      </c>
      <c r="AX885" s="51">
        <f>1/(1+EXP(-AW885))</f>
        <v/>
      </c>
      <c r="AY885" s="52">
        <f>$BJ$14*((AJ885)-$BD$5)/$BD$6+$BJ$15*((AK885)-$BD$7)/$BD$8+$BJ$16</f>
        <v/>
      </c>
      <c r="AZ885" s="51">
        <f>1/(1+EXP(-AY885))</f>
        <v/>
      </c>
      <c r="BA885" s="52">
        <f>$BK$14*((AJ885)-$BD$5)/$BD$6+$BK$15*((AK885)-$BD$7)/$BD$8+$BK$16</f>
        <v/>
      </c>
      <c r="BB885" s="51">
        <f>1/(1+EXP(-BA885))</f>
        <v/>
      </c>
    </row>
    <row r="886" ht="15" customHeight="1" s="35">
      <c r="A886" s="48">
        <f>'4_Seq_Features'!A884</f>
        <v/>
      </c>
      <c r="B886" s="55">
        <f>'4_Seq_Features'!F884</f>
        <v/>
      </c>
      <c r="C886" s="48">
        <f>'4_Seq_Features'!E884</f>
        <v/>
      </c>
      <c r="D886" s="52">
        <f>$U$12*((B886)-$U$5)/$U$6+$U$13</f>
        <v/>
      </c>
      <c r="E886" s="51">
        <f>1/(1+EXP(-D886))</f>
        <v/>
      </c>
      <c r="F886" s="52">
        <f>$V$12*((B886)-$U$5)/$U$6+$V$13</f>
        <v/>
      </c>
      <c r="G886" s="51">
        <f>1/(1+EXP(-F886))</f>
        <v/>
      </c>
      <c r="H886" s="52">
        <f>$W$12*((B886)-$U$5)/$U$6+$W$13</f>
        <v/>
      </c>
      <c r="I886" s="51">
        <f>1/(1+EXP(-H886))</f>
        <v/>
      </c>
      <c r="J886" s="52">
        <f>$X$12*((B886)-$U$5)/$U$6+$X$13</f>
        <v/>
      </c>
      <c r="K886" s="51">
        <f>1/(1+EXP(-J886))</f>
        <v/>
      </c>
      <c r="L886" s="52">
        <f>$Y$12*((B886)-$U$5)/$U$6+$Y$13</f>
        <v/>
      </c>
      <c r="M886" s="51">
        <f>1/(1+EXP(-L886))</f>
        <v/>
      </c>
      <c r="N886" s="52">
        <f>$Z$12*((B886)-$U$5)/$U$6+$Z$13</f>
        <v/>
      </c>
      <c r="O886" s="51">
        <f>1/(1+EXP(-N886))</f>
        <v/>
      </c>
      <c r="P886" s="52">
        <f>$AA$12*((B886)-$U$5)/$U$6+$AA$13</f>
        <v/>
      </c>
      <c r="Q886" s="51">
        <f>1/(1+EXP(-P886))</f>
        <v/>
      </c>
      <c r="R886" s="52">
        <f>$AB$12*((B886)-$U$5)/$U$6+$AB$13</f>
        <v/>
      </c>
      <c r="S886" s="51">
        <f>1/(1+EXP(-R886))</f>
        <v/>
      </c>
      <c r="AI886" s="48">
        <f>'4_Seq_Features'!A884</f>
        <v/>
      </c>
      <c r="AJ886" s="55">
        <f>'4_Seq_Features'!G884</f>
        <v/>
      </c>
      <c r="AK886" s="55">
        <f>'4_Seq_Features'!H884</f>
        <v/>
      </c>
      <c r="AL886" s="48">
        <f>'4_Seq_Features'!E884</f>
        <v/>
      </c>
      <c r="AM886" s="52">
        <f>$BD$14*((AJ886)-$BD$5)/$BD$6+$BD$15*((AK886)-$BD$7)/$BD$8+$BD$16</f>
        <v/>
      </c>
      <c r="AN886" s="51">
        <f>1/(1+EXP(-AM886))</f>
        <v/>
      </c>
      <c r="AO886" s="52">
        <f>$BE$14*((AJ886)-$BD$5)/$BD$6+$BE$15*((AK886)-$BD$7)/$BD$8+$BE$16</f>
        <v/>
      </c>
      <c r="AP886" s="51">
        <f>1/(1+EXP(-AO886))</f>
        <v/>
      </c>
      <c r="AQ886" s="52">
        <f>$BF$14*((AJ886)-$BD$5)/$BD$6+$BF$15*((AK886)-$BD$7)/$BD$8+$BF$16</f>
        <v/>
      </c>
      <c r="AR886" s="51">
        <f>1/(1+EXP(-AQ886))</f>
        <v/>
      </c>
      <c r="AS886" s="52">
        <f>$BG$14*((AJ886)-$BD$5)/$BD$6+$BG$15*((AK886)-$BD$7)/$BD$8+$BG$16</f>
        <v/>
      </c>
      <c r="AT886" s="51">
        <f>1/(1+EXP(-AS886))</f>
        <v/>
      </c>
      <c r="AU886" s="52">
        <f>$BH$14*((AJ886)-$BD$5)/$BD$6+$BH$15*((AK886)-$BD$7)/$BD$8+$BH$16</f>
        <v/>
      </c>
      <c r="AV886" s="51">
        <f>1/(1+EXP(-AU886))</f>
        <v/>
      </c>
      <c r="AW886" s="52">
        <f>$BI$14*((AJ886)-$BD$5)/$BD$6+$BI$15*((AK886)-$BD$7)/$BD$8+$BI$16</f>
        <v/>
      </c>
      <c r="AX886" s="51">
        <f>1/(1+EXP(-AW886))</f>
        <v/>
      </c>
      <c r="AY886" s="52">
        <f>$BJ$14*((AJ886)-$BD$5)/$BD$6+$BJ$15*((AK886)-$BD$7)/$BD$8+$BJ$16</f>
        <v/>
      </c>
      <c r="AZ886" s="51">
        <f>1/(1+EXP(-AY886))</f>
        <v/>
      </c>
      <c r="BA886" s="52">
        <f>$BK$14*((AJ886)-$BD$5)/$BD$6+$BK$15*((AK886)-$BD$7)/$BD$8+$BK$16</f>
        <v/>
      </c>
      <c r="BB886" s="51">
        <f>1/(1+EXP(-BA886))</f>
        <v/>
      </c>
    </row>
    <row r="887" ht="15" customHeight="1" s="35">
      <c r="A887" s="48">
        <f>'4_Seq_Features'!A885</f>
        <v/>
      </c>
      <c r="B887" s="55">
        <f>'4_Seq_Features'!F885</f>
        <v/>
      </c>
      <c r="C887" s="48">
        <f>'4_Seq_Features'!E885</f>
        <v/>
      </c>
      <c r="D887" s="52">
        <f>$U$12*((B887)-$U$5)/$U$6+$U$13</f>
        <v/>
      </c>
      <c r="E887" s="51">
        <f>1/(1+EXP(-D887))</f>
        <v/>
      </c>
      <c r="F887" s="52">
        <f>$V$12*((B887)-$U$5)/$U$6+$V$13</f>
        <v/>
      </c>
      <c r="G887" s="51">
        <f>1/(1+EXP(-F887))</f>
        <v/>
      </c>
      <c r="H887" s="52">
        <f>$W$12*((B887)-$U$5)/$U$6+$W$13</f>
        <v/>
      </c>
      <c r="I887" s="51">
        <f>1/(1+EXP(-H887))</f>
        <v/>
      </c>
      <c r="J887" s="52">
        <f>$X$12*((B887)-$U$5)/$U$6+$X$13</f>
        <v/>
      </c>
      <c r="K887" s="51">
        <f>1/(1+EXP(-J887))</f>
        <v/>
      </c>
      <c r="L887" s="52">
        <f>$Y$12*((B887)-$U$5)/$U$6+$Y$13</f>
        <v/>
      </c>
      <c r="M887" s="51">
        <f>1/(1+EXP(-L887))</f>
        <v/>
      </c>
      <c r="N887" s="52">
        <f>$Z$12*((B887)-$U$5)/$U$6+$Z$13</f>
        <v/>
      </c>
      <c r="O887" s="51">
        <f>1/(1+EXP(-N887))</f>
        <v/>
      </c>
      <c r="P887" s="52">
        <f>$AA$12*((B887)-$U$5)/$U$6+$AA$13</f>
        <v/>
      </c>
      <c r="Q887" s="51">
        <f>1/(1+EXP(-P887))</f>
        <v/>
      </c>
      <c r="R887" s="52">
        <f>$AB$12*((B887)-$U$5)/$U$6+$AB$13</f>
        <v/>
      </c>
      <c r="S887" s="51">
        <f>1/(1+EXP(-R887))</f>
        <v/>
      </c>
      <c r="AI887" s="48">
        <f>'4_Seq_Features'!A885</f>
        <v/>
      </c>
      <c r="AJ887" s="55">
        <f>'4_Seq_Features'!G885</f>
        <v/>
      </c>
      <c r="AK887" s="55">
        <f>'4_Seq_Features'!H885</f>
        <v/>
      </c>
      <c r="AL887" s="48">
        <f>'4_Seq_Features'!E885</f>
        <v/>
      </c>
      <c r="AM887" s="52">
        <f>$BD$14*((AJ887)-$BD$5)/$BD$6+$BD$15*((AK887)-$BD$7)/$BD$8+$BD$16</f>
        <v/>
      </c>
      <c r="AN887" s="51">
        <f>1/(1+EXP(-AM887))</f>
        <v/>
      </c>
      <c r="AO887" s="52">
        <f>$BE$14*((AJ887)-$BD$5)/$BD$6+$BE$15*((AK887)-$BD$7)/$BD$8+$BE$16</f>
        <v/>
      </c>
      <c r="AP887" s="51">
        <f>1/(1+EXP(-AO887))</f>
        <v/>
      </c>
      <c r="AQ887" s="52">
        <f>$BF$14*((AJ887)-$BD$5)/$BD$6+$BF$15*((AK887)-$BD$7)/$BD$8+$BF$16</f>
        <v/>
      </c>
      <c r="AR887" s="51">
        <f>1/(1+EXP(-AQ887))</f>
        <v/>
      </c>
      <c r="AS887" s="52">
        <f>$BG$14*((AJ887)-$BD$5)/$BD$6+$BG$15*((AK887)-$BD$7)/$BD$8+$BG$16</f>
        <v/>
      </c>
      <c r="AT887" s="51">
        <f>1/(1+EXP(-AS887))</f>
        <v/>
      </c>
      <c r="AU887" s="52">
        <f>$BH$14*((AJ887)-$BD$5)/$BD$6+$BH$15*((AK887)-$BD$7)/$BD$8+$BH$16</f>
        <v/>
      </c>
      <c r="AV887" s="51">
        <f>1/(1+EXP(-AU887))</f>
        <v/>
      </c>
      <c r="AW887" s="52">
        <f>$BI$14*((AJ887)-$BD$5)/$BD$6+$BI$15*((AK887)-$BD$7)/$BD$8+$BI$16</f>
        <v/>
      </c>
      <c r="AX887" s="51">
        <f>1/(1+EXP(-AW887))</f>
        <v/>
      </c>
      <c r="AY887" s="52">
        <f>$BJ$14*((AJ887)-$BD$5)/$BD$6+$BJ$15*((AK887)-$BD$7)/$BD$8+$BJ$16</f>
        <v/>
      </c>
      <c r="AZ887" s="51">
        <f>1/(1+EXP(-AY887))</f>
        <v/>
      </c>
      <c r="BA887" s="52">
        <f>$BK$14*((AJ887)-$BD$5)/$BD$6+$BK$15*((AK887)-$BD$7)/$BD$8+$BK$16</f>
        <v/>
      </c>
      <c r="BB887" s="51">
        <f>1/(1+EXP(-BA887))</f>
        <v/>
      </c>
    </row>
    <row r="888" ht="15" customHeight="1" s="35">
      <c r="A888" s="48">
        <f>'4_Seq_Features'!A886</f>
        <v/>
      </c>
      <c r="B888" s="55">
        <f>'4_Seq_Features'!F886</f>
        <v/>
      </c>
      <c r="C888" s="48">
        <f>'4_Seq_Features'!E886</f>
        <v/>
      </c>
      <c r="D888" s="52">
        <f>$U$12*((B888)-$U$5)/$U$6+$U$13</f>
        <v/>
      </c>
      <c r="E888" s="51">
        <f>1/(1+EXP(-D888))</f>
        <v/>
      </c>
      <c r="F888" s="52">
        <f>$V$12*((B888)-$U$5)/$U$6+$V$13</f>
        <v/>
      </c>
      <c r="G888" s="51">
        <f>1/(1+EXP(-F888))</f>
        <v/>
      </c>
      <c r="H888" s="52">
        <f>$W$12*((B888)-$U$5)/$U$6+$W$13</f>
        <v/>
      </c>
      <c r="I888" s="51">
        <f>1/(1+EXP(-H888))</f>
        <v/>
      </c>
      <c r="J888" s="52">
        <f>$X$12*((B888)-$U$5)/$U$6+$X$13</f>
        <v/>
      </c>
      <c r="K888" s="51">
        <f>1/(1+EXP(-J888))</f>
        <v/>
      </c>
      <c r="L888" s="52">
        <f>$Y$12*((B888)-$U$5)/$U$6+$Y$13</f>
        <v/>
      </c>
      <c r="M888" s="51">
        <f>1/(1+EXP(-L888))</f>
        <v/>
      </c>
      <c r="N888" s="52">
        <f>$Z$12*((B888)-$U$5)/$U$6+$Z$13</f>
        <v/>
      </c>
      <c r="O888" s="51">
        <f>1/(1+EXP(-N888))</f>
        <v/>
      </c>
      <c r="P888" s="52">
        <f>$AA$12*((B888)-$U$5)/$U$6+$AA$13</f>
        <v/>
      </c>
      <c r="Q888" s="51">
        <f>1/(1+EXP(-P888))</f>
        <v/>
      </c>
      <c r="R888" s="52">
        <f>$AB$12*((B888)-$U$5)/$U$6+$AB$13</f>
        <v/>
      </c>
      <c r="S888" s="51">
        <f>1/(1+EXP(-R888))</f>
        <v/>
      </c>
      <c r="AI888" s="48">
        <f>'4_Seq_Features'!A886</f>
        <v/>
      </c>
      <c r="AJ888" s="55">
        <f>'4_Seq_Features'!G886</f>
        <v/>
      </c>
      <c r="AK888" s="55">
        <f>'4_Seq_Features'!H886</f>
        <v/>
      </c>
      <c r="AL888" s="48">
        <f>'4_Seq_Features'!E886</f>
        <v/>
      </c>
      <c r="AM888" s="52">
        <f>$BD$14*((AJ888)-$BD$5)/$BD$6+$BD$15*((AK888)-$BD$7)/$BD$8+$BD$16</f>
        <v/>
      </c>
      <c r="AN888" s="51">
        <f>1/(1+EXP(-AM888))</f>
        <v/>
      </c>
      <c r="AO888" s="52">
        <f>$BE$14*((AJ888)-$BD$5)/$BD$6+$BE$15*((AK888)-$BD$7)/$BD$8+$BE$16</f>
        <v/>
      </c>
      <c r="AP888" s="51">
        <f>1/(1+EXP(-AO888))</f>
        <v/>
      </c>
      <c r="AQ888" s="52">
        <f>$BF$14*((AJ888)-$BD$5)/$BD$6+$BF$15*((AK888)-$BD$7)/$BD$8+$BF$16</f>
        <v/>
      </c>
      <c r="AR888" s="51">
        <f>1/(1+EXP(-AQ888))</f>
        <v/>
      </c>
      <c r="AS888" s="52">
        <f>$BG$14*((AJ888)-$BD$5)/$BD$6+$BG$15*((AK888)-$BD$7)/$BD$8+$BG$16</f>
        <v/>
      </c>
      <c r="AT888" s="51">
        <f>1/(1+EXP(-AS888))</f>
        <v/>
      </c>
      <c r="AU888" s="52">
        <f>$BH$14*((AJ888)-$BD$5)/$BD$6+$BH$15*((AK888)-$BD$7)/$BD$8+$BH$16</f>
        <v/>
      </c>
      <c r="AV888" s="51">
        <f>1/(1+EXP(-AU888))</f>
        <v/>
      </c>
      <c r="AW888" s="52">
        <f>$BI$14*((AJ888)-$BD$5)/$BD$6+$BI$15*((AK888)-$BD$7)/$BD$8+$BI$16</f>
        <v/>
      </c>
      <c r="AX888" s="51">
        <f>1/(1+EXP(-AW888))</f>
        <v/>
      </c>
      <c r="AY888" s="52">
        <f>$BJ$14*((AJ888)-$BD$5)/$BD$6+$BJ$15*((AK888)-$BD$7)/$BD$8+$BJ$16</f>
        <v/>
      </c>
      <c r="AZ888" s="51">
        <f>1/(1+EXP(-AY888))</f>
        <v/>
      </c>
      <c r="BA888" s="52">
        <f>$BK$14*((AJ888)-$BD$5)/$BD$6+$BK$15*((AK888)-$BD$7)/$BD$8+$BK$16</f>
        <v/>
      </c>
      <c r="BB888" s="51">
        <f>1/(1+EXP(-BA888))</f>
        <v/>
      </c>
    </row>
    <row r="889" ht="15" customHeight="1" s="35">
      <c r="A889" s="48">
        <f>'4_Seq_Features'!A887</f>
        <v/>
      </c>
      <c r="B889" s="55">
        <f>'4_Seq_Features'!F887</f>
        <v/>
      </c>
      <c r="C889" s="48">
        <f>'4_Seq_Features'!E887</f>
        <v/>
      </c>
      <c r="D889" s="52">
        <f>$U$12*((B889)-$U$5)/$U$6+$U$13</f>
        <v/>
      </c>
      <c r="E889" s="51">
        <f>1/(1+EXP(-D889))</f>
        <v/>
      </c>
      <c r="F889" s="52">
        <f>$V$12*((B889)-$U$5)/$U$6+$V$13</f>
        <v/>
      </c>
      <c r="G889" s="51">
        <f>1/(1+EXP(-F889))</f>
        <v/>
      </c>
      <c r="H889" s="52">
        <f>$W$12*((B889)-$U$5)/$U$6+$W$13</f>
        <v/>
      </c>
      <c r="I889" s="51">
        <f>1/(1+EXP(-H889))</f>
        <v/>
      </c>
      <c r="J889" s="52">
        <f>$X$12*((B889)-$U$5)/$U$6+$X$13</f>
        <v/>
      </c>
      <c r="K889" s="51">
        <f>1/(1+EXP(-J889))</f>
        <v/>
      </c>
      <c r="L889" s="52">
        <f>$Y$12*((B889)-$U$5)/$U$6+$Y$13</f>
        <v/>
      </c>
      <c r="M889" s="51">
        <f>1/(1+EXP(-L889))</f>
        <v/>
      </c>
      <c r="N889" s="52">
        <f>$Z$12*((B889)-$U$5)/$U$6+$Z$13</f>
        <v/>
      </c>
      <c r="O889" s="51">
        <f>1/(1+EXP(-N889))</f>
        <v/>
      </c>
      <c r="P889" s="52">
        <f>$AA$12*((B889)-$U$5)/$U$6+$AA$13</f>
        <v/>
      </c>
      <c r="Q889" s="51">
        <f>1/(1+EXP(-P889))</f>
        <v/>
      </c>
      <c r="R889" s="52">
        <f>$AB$12*((B889)-$U$5)/$U$6+$AB$13</f>
        <v/>
      </c>
      <c r="S889" s="51">
        <f>1/(1+EXP(-R889))</f>
        <v/>
      </c>
      <c r="AI889" s="48">
        <f>'4_Seq_Features'!A887</f>
        <v/>
      </c>
      <c r="AJ889" s="55">
        <f>'4_Seq_Features'!G887</f>
        <v/>
      </c>
      <c r="AK889" s="55">
        <f>'4_Seq_Features'!H887</f>
        <v/>
      </c>
      <c r="AL889" s="48">
        <f>'4_Seq_Features'!E887</f>
        <v/>
      </c>
      <c r="AM889" s="52">
        <f>$BD$14*((AJ889)-$BD$5)/$BD$6+$BD$15*((AK889)-$BD$7)/$BD$8+$BD$16</f>
        <v/>
      </c>
      <c r="AN889" s="51">
        <f>1/(1+EXP(-AM889))</f>
        <v/>
      </c>
      <c r="AO889" s="52">
        <f>$BE$14*((AJ889)-$BD$5)/$BD$6+$BE$15*((AK889)-$BD$7)/$BD$8+$BE$16</f>
        <v/>
      </c>
      <c r="AP889" s="51">
        <f>1/(1+EXP(-AO889))</f>
        <v/>
      </c>
      <c r="AQ889" s="52">
        <f>$BF$14*((AJ889)-$BD$5)/$BD$6+$BF$15*((AK889)-$BD$7)/$BD$8+$BF$16</f>
        <v/>
      </c>
      <c r="AR889" s="51">
        <f>1/(1+EXP(-AQ889))</f>
        <v/>
      </c>
      <c r="AS889" s="52">
        <f>$BG$14*((AJ889)-$BD$5)/$BD$6+$BG$15*((AK889)-$BD$7)/$BD$8+$BG$16</f>
        <v/>
      </c>
      <c r="AT889" s="51">
        <f>1/(1+EXP(-AS889))</f>
        <v/>
      </c>
      <c r="AU889" s="52">
        <f>$BH$14*((AJ889)-$BD$5)/$BD$6+$BH$15*((AK889)-$BD$7)/$BD$8+$BH$16</f>
        <v/>
      </c>
      <c r="AV889" s="51">
        <f>1/(1+EXP(-AU889))</f>
        <v/>
      </c>
      <c r="AW889" s="52">
        <f>$BI$14*((AJ889)-$BD$5)/$BD$6+$BI$15*((AK889)-$BD$7)/$BD$8+$BI$16</f>
        <v/>
      </c>
      <c r="AX889" s="51">
        <f>1/(1+EXP(-AW889))</f>
        <v/>
      </c>
      <c r="AY889" s="52">
        <f>$BJ$14*((AJ889)-$BD$5)/$BD$6+$BJ$15*((AK889)-$BD$7)/$BD$8+$BJ$16</f>
        <v/>
      </c>
      <c r="AZ889" s="51">
        <f>1/(1+EXP(-AY889))</f>
        <v/>
      </c>
      <c r="BA889" s="52">
        <f>$BK$14*((AJ889)-$BD$5)/$BD$6+$BK$15*((AK889)-$BD$7)/$BD$8+$BK$16</f>
        <v/>
      </c>
      <c r="BB889" s="51">
        <f>1/(1+EXP(-BA889))</f>
        <v/>
      </c>
    </row>
    <row r="890" ht="15" customHeight="1" s="35">
      <c r="A890" s="48">
        <f>'4_Seq_Features'!A888</f>
        <v/>
      </c>
      <c r="B890" s="55">
        <f>'4_Seq_Features'!F888</f>
        <v/>
      </c>
      <c r="C890" s="48">
        <f>'4_Seq_Features'!E888</f>
        <v/>
      </c>
      <c r="D890" s="52">
        <f>$U$12*((B890)-$U$5)/$U$6+$U$13</f>
        <v/>
      </c>
      <c r="E890" s="51">
        <f>1/(1+EXP(-D890))</f>
        <v/>
      </c>
      <c r="F890" s="52">
        <f>$V$12*((B890)-$U$5)/$U$6+$V$13</f>
        <v/>
      </c>
      <c r="G890" s="51">
        <f>1/(1+EXP(-F890))</f>
        <v/>
      </c>
      <c r="H890" s="52">
        <f>$W$12*((B890)-$U$5)/$U$6+$W$13</f>
        <v/>
      </c>
      <c r="I890" s="51">
        <f>1/(1+EXP(-H890))</f>
        <v/>
      </c>
      <c r="J890" s="52">
        <f>$X$12*((B890)-$U$5)/$U$6+$X$13</f>
        <v/>
      </c>
      <c r="K890" s="51">
        <f>1/(1+EXP(-J890))</f>
        <v/>
      </c>
      <c r="L890" s="52">
        <f>$Y$12*((B890)-$U$5)/$U$6+$Y$13</f>
        <v/>
      </c>
      <c r="M890" s="51">
        <f>1/(1+EXP(-L890))</f>
        <v/>
      </c>
      <c r="N890" s="52">
        <f>$Z$12*((B890)-$U$5)/$U$6+$Z$13</f>
        <v/>
      </c>
      <c r="O890" s="51">
        <f>1/(1+EXP(-N890))</f>
        <v/>
      </c>
      <c r="P890" s="52">
        <f>$AA$12*((B890)-$U$5)/$U$6+$AA$13</f>
        <v/>
      </c>
      <c r="Q890" s="51">
        <f>1/(1+EXP(-P890))</f>
        <v/>
      </c>
      <c r="R890" s="52">
        <f>$AB$12*((B890)-$U$5)/$U$6+$AB$13</f>
        <v/>
      </c>
      <c r="S890" s="51">
        <f>1/(1+EXP(-R890))</f>
        <v/>
      </c>
      <c r="AI890" s="48">
        <f>'4_Seq_Features'!A888</f>
        <v/>
      </c>
      <c r="AJ890" s="55">
        <f>'4_Seq_Features'!G888</f>
        <v/>
      </c>
      <c r="AK890" s="55">
        <f>'4_Seq_Features'!H888</f>
        <v/>
      </c>
      <c r="AL890" s="48">
        <f>'4_Seq_Features'!E888</f>
        <v/>
      </c>
      <c r="AM890" s="52">
        <f>$BD$14*((AJ890)-$BD$5)/$BD$6+$BD$15*((AK890)-$BD$7)/$BD$8+$BD$16</f>
        <v/>
      </c>
      <c r="AN890" s="51">
        <f>1/(1+EXP(-AM890))</f>
        <v/>
      </c>
      <c r="AO890" s="52">
        <f>$BE$14*((AJ890)-$BD$5)/$BD$6+$BE$15*((AK890)-$BD$7)/$BD$8+$BE$16</f>
        <v/>
      </c>
      <c r="AP890" s="51">
        <f>1/(1+EXP(-AO890))</f>
        <v/>
      </c>
      <c r="AQ890" s="52">
        <f>$BF$14*((AJ890)-$BD$5)/$BD$6+$BF$15*((AK890)-$BD$7)/$BD$8+$BF$16</f>
        <v/>
      </c>
      <c r="AR890" s="51">
        <f>1/(1+EXP(-AQ890))</f>
        <v/>
      </c>
      <c r="AS890" s="52">
        <f>$BG$14*((AJ890)-$BD$5)/$BD$6+$BG$15*((AK890)-$BD$7)/$BD$8+$BG$16</f>
        <v/>
      </c>
      <c r="AT890" s="51">
        <f>1/(1+EXP(-AS890))</f>
        <v/>
      </c>
      <c r="AU890" s="52">
        <f>$BH$14*((AJ890)-$BD$5)/$BD$6+$BH$15*((AK890)-$BD$7)/$BD$8+$BH$16</f>
        <v/>
      </c>
      <c r="AV890" s="51">
        <f>1/(1+EXP(-AU890))</f>
        <v/>
      </c>
      <c r="AW890" s="52">
        <f>$BI$14*((AJ890)-$BD$5)/$BD$6+$BI$15*((AK890)-$BD$7)/$BD$8+$BI$16</f>
        <v/>
      </c>
      <c r="AX890" s="51">
        <f>1/(1+EXP(-AW890))</f>
        <v/>
      </c>
      <c r="AY890" s="52">
        <f>$BJ$14*((AJ890)-$BD$5)/$BD$6+$BJ$15*((AK890)-$BD$7)/$BD$8+$BJ$16</f>
        <v/>
      </c>
      <c r="AZ890" s="51">
        <f>1/(1+EXP(-AY890))</f>
        <v/>
      </c>
      <c r="BA890" s="52">
        <f>$BK$14*((AJ890)-$BD$5)/$BD$6+$BK$15*((AK890)-$BD$7)/$BD$8+$BK$16</f>
        <v/>
      </c>
      <c r="BB890" s="51">
        <f>1/(1+EXP(-BA890))</f>
        <v/>
      </c>
    </row>
    <row r="891" ht="15" customHeight="1" s="35">
      <c r="A891" s="48">
        <f>'4_Seq_Features'!A889</f>
        <v/>
      </c>
      <c r="B891" s="55">
        <f>'4_Seq_Features'!F889</f>
        <v/>
      </c>
      <c r="C891" s="48">
        <f>'4_Seq_Features'!E889</f>
        <v/>
      </c>
      <c r="D891" s="52">
        <f>$U$12*((B891)-$U$5)/$U$6+$U$13</f>
        <v/>
      </c>
      <c r="E891" s="51">
        <f>1/(1+EXP(-D891))</f>
        <v/>
      </c>
      <c r="F891" s="52">
        <f>$V$12*((B891)-$U$5)/$U$6+$V$13</f>
        <v/>
      </c>
      <c r="G891" s="51">
        <f>1/(1+EXP(-F891))</f>
        <v/>
      </c>
      <c r="H891" s="52">
        <f>$W$12*((B891)-$U$5)/$U$6+$W$13</f>
        <v/>
      </c>
      <c r="I891" s="51">
        <f>1/(1+EXP(-H891))</f>
        <v/>
      </c>
      <c r="J891" s="52">
        <f>$X$12*((B891)-$U$5)/$U$6+$X$13</f>
        <v/>
      </c>
      <c r="K891" s="51">
        <f>1/(1+EXP(-J891))</f>
        <v/>
      </c>
      <c r="L891" s="52">
        <f>$Y$12*((B891)-$U$5)/$U$6+$Y$13</f>
        <v/>
      </c>
      <c r="M891" s="51">
        <f>1/(1+EXP(-L891))</f>
        <v/>
      </c>
      <c r="N891" s="52">
        <f>$Z$12*((B891)-$U$5)/$U$6+$Z$13</f>
        <v/>
      </c>
      <c r="O891" s="51">
        <f>1/(1+EXP(-N891))</f>
        <v/>
      </c>
      <c r="P891" s="52">
        <f>$AA$12*((B891)-$U$5)/$U$6+$AA$13</f>
        <v/>
      </c>
      <c r="Q891" s="51">
        <f>1/(1+EXP(-P891))</f>
        <v/>
      </c>
      <c r="R891" s="52">
        <f>$AB$12*((B891)-$U$5)/$U$6+$AB$13</f>
        <v/>
      </c>
      <c r="S891" s="51">
        <f>1/(1+EXP(-R891))</f>
        <v/>
      </c>
      <c r="AI891" s="48">
        <f>'4_Seq_Features'!A889</f>
        <v/>
      </c>
      <c r="AJ891" s="55">
        <f>'4_Seq_Features'!G889</f>
        <v/>
      </c>
      <c r="AK891" s="55">
        <f>'4_Seq_Features'!H889</f>
        <v/>
      </c>
      <c r="AL891" s="48">
        <f>'4_Seq_Features'!E889</f>
        <v/>
      </c>
      <c r="AM891" s="52">
        <f>$BD$14*((AJ891)-$BD$5)/$BD$6+$BD$15*((AK891)-$BD$7)/$BD$8+$BD$16</f>
        <v/>
      </c>
      <c r="AN891" s="51">
        <f>1/(1+EXP(-AM891))</f>
        <v/>
      </c>
      <c r="AO891" s="52">
        <f>$BE$14*((AJ891)-$BD$5)/$BD$6+$BE$15*((AK891)-$BD$7)/$BD$8+$BE$16</f>
        <v/>
      </c>
      <c r="AP891" s="51">
        <f>1/(1+EXP(-AO891))</f>
        <v/>
      </c>
      <c r="AQ891" s="52">
        <f>$BF$14*((AJ891)-$BD$5)/$BD$6+$BF$15*((AK891)-$BD$7)/$BD$8+$BF$16</f>
        <v/>
      </c>
      <c r="AR891" s="51">
        <f>1/(1+EXP(-AQ891))</f>
        <v/>
      </c>
      <c r="AS891" s="52">
        <f>$BG$14*((AJ891)-$BD$5)/$BD$6+$BG$15*((AK891)-$BD$7)/$BD$8+$BG$16</f>
        <v/>
      </c>
      <c r="AT891" s="51">
        <f>1/(1+EXP(-AS891))</f>
        <v/>
      </c>
      <c r="AU891" s="52">
        <f>$BH$14*((AJ891)-$BD$5)/$BD$6+$BH$15*((AK891)-$BD$7)/$BD$8+$BH$16</f>
        <v/>
      </c>
      <c r="AV891" s="51">
        <f>1/(1+EXP(-AU891))</f>
        <v/>
      </c>
      <c r="AW891" s="52">
        <f>$BI$14*((AJ891)-$BD$5)/$BD$6+$BI$15*((AK891)-$BD$7)/$BD$8+$BI$16</f>
        <v/>
      </c>
      <c r="AX891" s="51">
        <f>1/(1+EXP(-AW891))</f>
        <v/>
      </c>
      <c r="AY891" s="52">
        <f>$BJ$14*((AJ891)-$BD$5)/$BD$6+$BJ$15*((AK891)-$BD$7)/$BD$8+$BJ$16</f>
        <v/>
      </c>
      <c r="AZ891" s="51">
        <f>1/(1+EXP(-AY891))</f>
        <v/>
      </c>
      <c r="BA891" s="52">
        <f>$BK$14*((AJ891)-$BD$5)/$BD$6+$BK$15*((AK891)-$BD$7)/$BD$8+$BK$16</f>
        <v/>
      </c>
      <c r="BB891" s="51">
        <f>1/(1+EXP(-BA891))</f>
        <v/>
      </c>
    </row>
    <row r="892" ht="15" customHeight="1" s="35">
      <c r="A892" s="48">
        <f>'4_Seq_Features'!A890</f>
        <v/>
      </c>
      <c r="B892" s="55">
        <f>'4_Seq_Features'!F890</f>
        <v/>
      </c>
      <c r="C892" s="48">
        <f>'4_Seq_Features'!E890</f>
        <v/>
      </c>
      <c r="D892" s="52">
        <f>$U$12*((B892)-$U$5)/$U$6+$U$13</f>
        <v/>
      </c>
      <c r="E892" s="51">
        <f>1/(1+EXP(-D892))</f>
        <v/>
      </c>
      <c r="F892" s="52">
        <f>$V$12*((B892)-$U$5)/$U$6+$V$13</f>
        <v/>
      </c>
      <c r="G892" s="51">
        <f>1/(1+EXP(-F892))</f>
        <v/>
      </c>
      <c r="H892" s="52">
        <f>$W$12*((B892)-$U$5)/$U$6+$W$13</f>
        <v/>
      </c>
      <c r="I892" s="51">
        <f>1/(1+EXP(-H892))</f>
        <v/>
      </c>
      <c r="J892" s="52">
        <f>$X$12*((B892)-$U$5)/$U$6+$X$13</f>
        <v/>
      </c>
      <c r="K892" s="51">
        <f>1/(1+EXP(-J892))</f>
        <v/>
      </c>
      <c r="L892" s="52">
        <f>$Y$12*((B892)-$U$5)/$U$6+$Y$13</f>
        <v/>
      </c>
      <c r="M892" s="51">
        <f>1/(1+EXP(-L892))</f>
        <v/>
      </c>
      <c r="N892" s="52">
        <f>$Z$12*((B892)-$U$5)/$U$6+$Z$13</f>
        <v/>
      </c>
      <c r="O892" s="51">
        <f>1/(1+EXP(-N892))</f>
        <v/>
      </c>
      <c r="P892" s="52">
        <f>$AA$12*((B892)-$U$5)/$U$6+$AA$13</f>
        <v/>
      </c>
      <c r="Q892" s="51">
        <f>1/(1+EXP(-P892))</f>
        <v/>
      </c>
      <c r="R892" s="52">
        <f>$AB$12*((B892)-$U$5)/$U$6+$AB$13</f>
        <v/>
      </c>
      <c r="S892" s="51">
        <f>1/(1+EXP(-R892))</f>
        <v/>
      </c>
      <c r="AI892" s="48">
        <f>'4_Seq_Features'!A890</f>
        <v/>
      </c>
      <c r="AJ892" s="55">
        <f>'4_Seq_Features'!G890</f>
        <v/>
      </c>
      <c r="AK892" s="55">
        <f>'4_Seq_Features'!H890</f>
        <v/>
      </c>
      <c r="AL892" s="48">
        <f>'4_Seq_Features'!E890</f>
        <v/>
      </c>
      <c r="AM892" s="52">
        <f>$BD$14*((AJ892)-$BD$5)/$BD$6+$BD$15*((AK892)-$BD$7)/$BD$8+$BD$16</f>
        <v/>
      </c>
      <c r="AN892" s="51">
        <f>1/(1+EXP(-AM892))</f>
        <v/>
      </c>
      <c r="AO892" s="52">
        <f>$BE$14*((AJ892)-$BD$5)/$BD$6+$BE$15*((AK892)-$BD$7)/$BD$8+$BE$16</f>
        <v/>
      </c>
      <c r="AP892" s="51">
        <f>1/(1+EXP(-AO892))</f>
        <v/>
      </c>
      <c r="AQ892" s="52">
        <f>$BF$14*((AJ892)-$BD$5)/$BD$6+$BF$15*((AK892)-$BD$7)/$BD$8+$BF$16</f>
        <v/>
      </c>
      <c r="AR892" s="51">
        <f>1/(1+EXP(-AQ892))</f>
        <v/>
      </c>
      <c r="AS892" s="52">
        <f>$BG$14*((AJ892)-$BD$5)/$BD$6+$BG$15*((AK892)-$BD$7)/$BD$8+$BG$16</f>
        <v/>
      </c>
      <c r="AT892" s="51">
        <f>1/(1+EXP(-AS892))</f>
        <v/>
      </c>
      <c r="AU892" s="52">
        <f>$BH$14*((AJ892)-$BD$5)/$BD$6+$BH$15*((AK892)-$BD$7)/$BD$8+$BH$16</f>
        <v/>
      </c>
      <c r="AV892" s="51">
        <f>1/(1+EXP(-AU892))</f>
        <v/>
      </c>
      <c r="AW892" s="52">
        <f>$BI$14*((AJ892)-$BD$5)/$BD$6+$BI$15*((AK892)-$BD$7)/$BD$8+$BI$16</f>
        <v/>
      </c>
      <c r="AX892" s="51">
        <f>1/(1+EXP(-AW892))</f>
        <v/>
      </c>
      <c r="AY892" s="52">
        <f>$BJ$14*((AJ892)-$BD$5)/$BD$6+$BJ$15*((AK892)-$BD$7)/$BD$8+$BJ$16</f>
        <v/>
      </c>
      <c r="AZ892" s="51">
        <f>1/(1+EXP(-AY892))</f>
        <v/>
      </c>
      <c r="BA892" s="52">
        <f>$BK$14*((AJ892)-$BD$5)/$BD$6+$BK$15*((AK892)-$BD$7)/$BD$8+$BK$16</f>
        <v/>
      </c>
      <c r="BB892" s="51">
        <f>1/(1+EXP(-BA892))</f>
        <v/>
      </c>
    </row>
    <row r="893" ht="15" customHeight="1" s="35">
      <c r="A893" s="48">
        <f>'4_Seq_Features'!A891</f>
        <v/>
      </c>
      <c r="B893" s="55">
        <f>'4_Seq_Features'!F891</f>
        <v/>
      </c>
      <c r="C893" s="48">
        <f>'4_Seq_Features'!E891</f>
        <v/>
      </c>
      <c r="D893" s="52">
        <f>$U$12*((B893)-$U$5)/$U$6+$U$13</f>
        <v/>
      </c>
      <c r="E893" s="51">
        <f>1/(1+EXP(-D893))</f>
        <v/>
      </c>
      <c r="F893" s="52">
        <f>$V$12*((B893)-$U$5)/$U$6+$V$13</f>
        <v/>
      </c>
      <c r="G893" s="51">
        <f>1/(1+EXP(-F893))</f>
        <v/>
      </c>
      <c r="H893" s="52">
        <f>$W$12*((B893)-$U$5)/$U$6+$W$13</f>
        <v/>
      </c>
      <c r="I893" s="51">
        <f>1/(1+EXP(-H893))</f>
        <v/>
      </c>
      <c r="J893" s="52">
        <f>$X$12*((B893)-$U$5)/$U$6+$X$13</f>
        <v/>
      </c>
      <c r="K893" s="51">
        <f>1/(1+EXP(-J893))</f>
        <v/>
      </c>
      <c r="L893" s="52">
        <f>$Y$12*((B893)-$U$5)/$U$6+$Y$13</f>
        <v/>
      </c>
      <c r="M893" s="51">
        <f>1/(1+EXP(-L893))</f>
        <v/>
      </c>
      <c r="N893" s="52">
        <f>$Z$12*((B893)-$U$5)/$U$6+$Z$13</f>
        <v/>
      </c>
      <c r="O893" s="51">
        <f>1/(1+EXP(-N893))</f>
        <v/>
      </c>
      <c r="P893" s="52">
        <f>$AA$12*((B893)-$U$5)/$U$6+$AA$13</f>
        <v/>
      </c>
      <c r="Q893" s="51">
        <f>1/(1+EXP(-P893))</f>
        <v/>
      </c>
      <c r="R893" s="52">
        <f>$AB$12*((B893)-$U$5)/$U$6+$AB$13</f>
        <v/>
      </c>
      <c r="S893" s="51">
        <f>1/(1+EXP(-R893))</f>
        <v/>
      </c>
      <c r="AI893" s="48">
        <f>'4_Seq_Features'!A891</f>
        <v/>
      </c>
      <c r="AJ893" s="55">
        <f>'4_Seq_Features'!G891</f>
        <v/>
      </c>
      <c r="AK893" s="55">
        <f>'4_Seq_Features'!H891</f>
        <v/>
      </c>
      <c r="AL893" s="48">
        <f>'4_Seq_Features'!E891</f>
        <v/>
      </c>
      <c r="AM893" s="52">
        <f>$BD$14*((AJ893)-$BD$5)/$BD$6+$BD$15*((AK893)-$BD$7)/$BD$8+$BD$16</f>
        <v/>
      </c>
      <c r="AN893" s="51">
        <f>1/(1+EXP(-AM893))</f>
        <v/>
      </c>
      <c r="AO893" s="52">
        <f>$BE$14*((AJ893)-$BD$5)/$BD$6+$BE$15*((AK893)-$BD$7)/$BD$8+$BE$16</f>
        <v/>
      </c>
      <c r="AP893" s="51">
        <f>1/(1+EXP(-AO893))</f>
        <v/>
      </c>
      <c r="AQ893" s="52">
        <f>$BF$14*((AJ893)-$BD$5)/$BD$6+$BF$15*((AK893)-$BD$7)/$BD$8+$BF$16</f>
        <v/>
      </c>
      <c r="AR893" s="51">
        <f>1/(1+EXP(-AQ893))</f>
        <v/>
      </c>
      <c r="AS893" s="52">
        <f>$BG$14*((AJ893)-$BD$5)/$BD$6+$BG$15*((AK893)-$BD$7)/$BD$8+$BG$16</f>
        <v/>
      </c>
      <c r="AT893" s="51">
        <f>1/(1+EXP(-AS893))</f>
        <v/>
      </c>
      <c r="AU893" s="52">
        <f>$BH$14*((AJ893)-$BD$5)/$BD$6+$BH$15*((AK893)-$BD$7)/$BD$8+$BH$16</f>
        <v/>
      </c>
      <c r="AV893" s="51">
        <f>1/(1+EXP(-AU893))</f>
        <v/>
      </c>
      <c r="AW893" s="52">
        <f>$BI$14*((AJ893)-$BD$5)/$BD$6+$BI$15*((AK893)-$BD$7)/$BD$8+$BI$16</f>
        <v/>
      </c>
      <c r="AX893" s="51">
        <f>1/(1+EXP(-AW893))</f>
        <v/>
      </c>
      <c r="AY893" s="52">
        <f>$BJ$14*((AJ893)-$BD$5)/$BD$6+$BJ$15*((AK893)-$BD$7)/$BD$8+$BJ$16</f>
        <v/>
      </c>
      <c r="AZ893" s="51">
        <f>1/(1+EXP(-AY893))</f>
        <v/>
      </c>
      <c r="BA893" s="52">
        <f>$BK$14*((AJ893)-$BD$5)/$BD$6+$BK$15*((AK893)-$BD$7)/$BD$8+$BK$16</f>
        <v/>
      </c>
      <c r="BB893" s="51">
        <f>1/(1+EXP(-BA893))</f>
        <v/>
      </c>
    </row>
    <row r="894" ht="15" customHeight="1" s="35">
      <c r="A894" s="48">
        <f>'4_Seq_Features'!A892</f>
        <v/>
      </c>
      <c r="B894" s="55">
        <f>'4_Seq_Features'!F892</f>
        <v/>
      </c>
      <c r="C894" s="48">
        <f>'4_Seq_Features'!E892</f>
        <v/>
      </c>
      <c r="D894" s="52">
        <f>$U$12*((B894)-$U$5)/$U$6+$U$13</f>
        <v/>
      </c>
      <c r="E894" s="51">
        <f>1/(1+EXP(-D894))</f>
        <v/>
      </c>
      <c r="F894" s="52">
        <f>$V$12*((B894)-$U$5)/$U$6+$V$13</f>
        <v/>
      </c>
      <c r="G894" s="51">
        <f>1/(1+EXP(-F894))</f>
        <v/>
      </c>
      <c r="H894" s="52">
        <f>$W$12*((B894)-$U$5)/$U$6+$W$13</f>
        <v/>
      </c>
      <c r="I894" s="51">
        <f>1/(1+EXP(-H894))</f>
        <v/>
      </c>
      <c r="J894" s="52">
        <f>$X$12*((B894)-$U$5)/$U$6+$X$13</f>
        <v/>
      </c>
      <c r="K894" s="51">
        <f>1/(1+EXP(-J894))</f>
        <v/>
      </c>
      <c r="L894" s="52">
        <f>$Y$12*((B894)-$U$5)/$U$6+$Y$13</f>
        <v/>
      </c>
      <c r="M894" s="51">
        <f>1/(1+EXP(-L894))</f>
        <v/>
      </c>
      <c r="N894" s="52">
        <f>$Z$12*((B894)-$U$5)/$U$6+$Z$13</f>
        <v/>
      </c>
      <c r="O894" s="51">
        <f>1/(1+EXP(-N894))</f>
        <v/>
      </c>
      <c r="P894" s="52">
        <f>$AA$12*((B894)-$U$5)/$U$6+$AA$13</f>
        <v/>
      </c>
      <c r="Q894" s="51">
        <f>1/(1+EXP(-P894))</f>
        <v/>
      </c>
      <c r="R894" s="52">
        <f>$AB$12*((B894)-$U$5)/$U$6+$AB$13</f>
        <v/>
      </c>
      <c r="S894" s="51">
        <f>1/(1+EXP(-R894))</f>
        <v/>
      </c>
      <c r="AI894" s="48">
        <f>'4_Seq_Features'!A892</f>
        <v/>
      </c>
      <c r="AJ894" s="55">
        <f>'4_Seq_Features'!G892</f>
        <v/>
      </c>
      <c r="AK894" s="55">
        <f>'4_Seq_Features'!H892</f>
        <v/>
      </c>
      <c r="AL894" s="48">
        <f>'4_Seq_Features'!E892</f>
        <v/>
      </c>
      <c r="AM894" s="52">
        <f>$BD$14*((AJ894)-$BD$5)/$BD$6+$BD$15*((AK894)-$BD$7)/$BD$8+$BD$16</f>
        <v/>
      </c>
      <c r="AN894" s="51">
        <f>1/(1+EXP(-AM894))</f>
        <v/>
      </c>
      <c r="AO894" s="52">
        <f>$BE$14*((AJ894)-$BD$5)/$BD$6+$BE$15*((AK894)-$BD$7)/$BD$8+$BE$16</f>
        <v/>
      </c>
      <c r="AP894" s="51">
        <f>1/(1+EXP(-AO894))</f>
        <v/>
      </c>
      <c r="AQ894" s="52">
        <f>$BF$14*((AJ894)-$BD$5)/$BD$6+$BF$15*((AK894)-$BD$7)/$BD$8+$BF$16</f>
        <v/>
      </c>
      <c r="AR894" s="51">
        <f>1/(1+EXP(-AQ894))</f>
        <v/>
      </c>
      <c r="AS894" s="52">
        <f>$BG$14*((AJ894)-$BD$5)/$BD$6+$BG$15*((AK894)-$BD$7)/$BD$8+$BG$16</f>
        <v/>
      </c>
      <c r="AT894" s="51">
        <f>1/(1+EXP(-AS894))</f>
        <v/>
      </c>
      <c r="AU894" s="52">
        <f>$BH$14*((AJ894)-$BD$5)/$BD$6+$BH$15*((AK894)-$BD$7)/$BD$8+$BH$16</f>
        <v/>
      </c>
      <c r="AV894" s="51">
        <f>1/(1+EXP(-AU894))</f>
        <v/>
      </c>
      <c r="AW894" s="52">
        <f>$BI$14*((AJ894)-$BD$5)/$BD$6+$BI$15*((AK894)-$BD$7)/$BD$8+$BI$16</f>
        <v/>
      </c>
      <c r="AX894" s="51">
        <f>1/(1+EXP(-AW894))</f>
        <v/>
      </c>
      <c r="AY894" s="52">
        <f>$BJ$14*((AJ894)-$BD$5)/$BD$6+$BJ$15*((AK894)-$BD$7)/$BD$8+$BJ$16</f>
        <v/>
      </c>
      <c r="AZ894" s="51">
        <f>1/(1+EXP(-AY894))</f>
        <v/>
      </c>
      <c r="BA894" s="52">
        <f>$BK$14*((AJ894)-$BD$5)/$BD$6+$BK$15*((AK894)-$BD$7)/$BD$8+$BK$16</f>
        <v/>
      </c>
      <c r="BB894" s="51">
        <f>1/(1+EXP(-BA894))</f>
        <v/>
      </c>
    </row>
    <row r="895" ht="15" customHeight="1" s="35">
      <c r="A895" s="48">
        <f>'4_Seq_Features'!A893</f>
        <v/>
      </c>
      <c r="B895" s="55">
        <f>'4_Seq_Features'!F893</f>
        <v/>
      </c>
      <c r="C895" s="48">
        <f>'4_Seq_Features'!E893</f>
        <v/>
      </c>
      <c r="D895" s="52">
        <f>$U$12*((B895)-$U$5)/$U$6+$U$13</f>
        <v/>
      </c>
      <c r="E895" s="51">
        <f>1/(1+EXP(-D895))</f>
        <v/>
      </c>
      <c r="F895" s="52">
        <f>$V$12*((B895)-$U$5)/$U$6+$V$13</f>
        <v/>
      </c>
      <c r="G895" s="51">
        <f>1/(1+EXP(-F895))</f>
        <v/>
      </c>
      <c r="H895" s="52">
        <f>$W$12*((B895)-$U$5)/$U$6+$W$13</f>
        <v/>
      </c>
      <c r="I895" s="51">
        <f>1/(1+EXP(-H895))</f>
        <v/>
      </c>
      <c r="J895" s="52">
        <f>$X$12*((B895)-$U$5)/$U$6+$X$13</f>
        <v/>
      </c>
      <c r="K895" s="51">
        <f>1/(1+EXP(-J895))</f>
        <v/>
      </c>
      <c r="L895" s="52">
        <f>$Y$12*((B895)-$U$5)/$U$6+$Y$13</f>
        <v/>
      </c>
      <c r="M895" s="51">
        <f>1/(1+EXP(-L895))</f>
        <v/>
      </c>
      <c r="N895" s="52">
        <f>$Z$12*((B895)-$U$5)/$U$6+$Z$13</f>
        <v/>
      </c>
      <c r="O895" s="51">
        <f>1/(1+EXP(-N895))</f>
        <v/>
      </c>
      <c r="P895" s="52">
        <f>$AA$12*((B895)-$U$5)/$U$6+$AA$13</f>
        <v/>
      </c>
      <c r="Q895" s="51">
        <f>1/(1+EXP(-P895))</f>
        <v/>
      </c>
      <c r="R895" s="52">
        <f>$AB$12*((B895)-$U$5)/$U$6+$AB$13</f>
        <v/>
      </c>
      <c r="S895" s="51">
        <f>1/(1+EXP(-R895))</f>
        <v/>
      </c>
      <c r="AI895" s="48">
        <f>'4_Seq_Features'!A893</f>
        <v/>
      </c>
      <c r="AJ895" s="55">
        <f>'4_Seq_Features'!G893</f>
        <v/>
      </c>
      <c r="AK895" s="55">
        <f>'4_Seq_Features'!H893</f>
        <v/>
      </c>
      <c r="AL895" s="48">
        <f>'4_Seq_Features'!E893</f>
        <v/>
      </c>
      <c r="AM895" s="52">
        <f>$BD$14*((AJ895)-$BD$5)/$BD$6+$BD$15*((AK895)-$BD$7)/$BD$8+$BD$16</f>
        <v/>
      </c>
      <c r="AN895" s="51">
        <f>1/(1+EXP(-AM895))</f>
        <v/>
      </c>
      <c r="AO895" s="52">
        <f>$BE$14*((AJ895)-$BD$5)/$BD$6+$BE$15*((AK895)-$BD$7)/$BD$8+$BE$16</f>
        <v/>
      </c>
      <c r="AP895" s="51">
        <f>1/(1+EXP(-AO895))</f>
        <v/>
      </c>
      <c r="AQ895" s="52">
        <f>$BF$14*((AJ895)-$BD$5)/$BD$6+$BF$15*((AK895)-$BD$7)/$BD$8+$BF$16</f>
        <v/>
      </c>
      <c r="AR895" s="51">
        <f>1/(1+EXP(-AQ895))</f>
        <v/>
      </c>
      <c r="AS895" s="52">
        <f>$BG$14*((AJ895)-$BD$5)/$BD$6+$BG$15*((AK895)-$BD$7)/$BD$8+$BG$16</f>
        <v/>
      </c>
      <c r="AT895" s="51">
        <f>1/(1+EXP(-AS895))</f>
        <v/>
      </c>
      <c r="AU895" s="52">
        <f>$BH$14*((AJ895)-$BD$5)/$BD$6+$BH$15*((AK895)-$BD$7)/$BD$8+$BH$16</f>
        <v/>
      </c>
      <c r="AV895" s="51">
        <f>1/(1+EXP(-AU895))</f>
        <v/>
      </c>
      <c r="AW895" s="52">
        <f>$BI$14*((AJ895)-$BD$5)/$BD$6+$BI$15*((AK895)-$BD$7)/$BD$8+$BI$16</f>
        <v/>
      </c>
      <c r="AX895" s="51">
        <f>1/(1+EXP(-AW895))</f>
        <v/>
      </c>
      <c r="AY895" s="52">
        <f>$BJ$14*((AJ895)-$BD$5)/$BD$6+$BJ$15*((AK895)-$BD$7)/$BD$8+$BJ$16</f>
        <v/>
      </c>
      <c r="AZ895" s="51">
        <f>1/(1+EXP(-AY895))</f>
        <v/>
      </c>
      <c r="BA895" s="52">
        <f>$BK$14*((AJ895)-$BD$5)/$BD$6+$BK$15*((AK895)-$BD$7)/$BD$8+$BK$16</f>
        <v/>
      </c>
      <c r="BB895" s="51">
        <f>1/(1+EXP(-BA895))</f>
        <v/>
      </c>
    </row>
    <row r="896" ht="15" customHeight="1" s="35">
      <c r="A896" s="48">
        <f>'4_Seq_Features'!A894</f>
        <v/>
      </c>
      <c r="B896" s="55">
        <f>'4_Seq_Features'!F894</f>
        <v/>
      </c>
      <c r="C896" s="48">
        <f>'4_Seq_Features'!E894</f>
        <v/>
      </c>
      <c r="D896" s="52">
        <f>$U$12*((B896)-$U$5)/$U$6+$U$13</f>
        <v/>
      </c>
      <c r="E896" s="51">
        <f>1/(1+EXP(-D896))</f>
        <v/>
      </c>
      <c r="F896" s="52">
        <f>$V$12*((B896)-$U$5)/$U$6+$V$13</f>
        <v/>
      </c>
      <c r="G896" s="51">
        <f>1/(1+EXP(-F896))</f>
        <v/>
      </c>
      <c r="H896" s="52">
        <f>$W$12*((B896)-$U$5)/$U$6+$W$13</f>
        <v/>
      </c>
      <c r="I896" s="51">
        <f>1/(1+EXP(-H896))</f>
        <v/>
      </c>
      <c r="J896" s="52">
        <f>$X$12*((B896)-$U$5)/$U$6+$X$13</f>
        <v/>
      </c>
      <c r="K896" s="51">
        <f>1/(1+EXP(-J896))</f>
        <v/>
      </c>
      <c r="L896" s="52">
        <f>$Y$12*((B896)-$U$5)/$U$6+$Y$13</f>
        <v/>
      </c>
      <c r="M896" s="51">
        <f>1/(1+EXP(-L896))</f>
        <v/>
      </c>
      <c r="N896" s="52">
        <f>$Z$12*((B896)-$U$5)/$U$6+$Z$13</f>
        <v/>
      </c>
      <c r="O896" s="51">
        <f>1/(1+EXP(-N896))</f>
        <v/>
      </c>
      <c r="P896" s="52">
        <f>$AA$12*((B896)-$U$5)/$U$6+$AA$13</f>
        <v/>
      </c>
      <c r="Q896" s="51">
        <f>1/(1+EXP(-P896))</f>
        <v/>
      </c>
      <c r="R896" s="52">
        <f>$AB$12*((B896)-$U$5)/$U$6+$AB$13</f>
        <v/>
      </c>
      <c r="S896" s="51">
        <f>1/(1+EXP(-R896))</f>
        <v/>
      </c>
      <c r="AI896" s="48">
        <f>'4_Seq_Features'!A894</f>
        <v/>
      </c>
      <c r="AJ896" s="55">
        <f>'4_Seq_Features'!G894</f>
        <v/>
      </c>
      <c r="AK896" s="55">
        <f>'4_Seq_Features'!H894</f>
        <v/>
      </c>
      <c r="AL896" s="48">
        <f>'4_Seq_Features'!E894</f>
        <v/>
      </c>
      <c r="AM896" s="52">
        <f>$BD$14*((AJ896)-$BD$5)/$BD$6+$BD$15*((AK896)-$BD$7)/$BD$8+$BD$16</f>
        <v/>
      </c>
      <c r="AN896" s="51">
        <f>1/(1+EXP(-AM896))</f>
        <v/>
      </c>
      <c r="AO896" s="52">
        <f>$BE$14*((AJ896)-$BD$5)/$BD$6+$BE$15*((AK896)-$BD$7)/$BD$8+$BE$16</f>
        <v/>
      </c>
      <c r="AP896" s="51">
        <f>1/(1+EXP(-AO896))</f>
        <v/>
      </c>
      <c r="AQ896" s="52">
        <f>$BF$14*((AJ896)-$BD$5)/$BD$6+$BF$15*((AK896)-$BD$7)/$BD$8+$BF$16</f>
        <v/>
      </c>
      <c r="AR896" s="51">
        <f>1/(1+EXP(-AQ896))</f>
        <v/>
      </c>
      <c r="AS896" s="52">
        <f>$BG$14*((AJ896)-$BD$5)/$BD$6+$BG$15*((AK896)-$BD$7)/$BD$8+$BG$16</f>
        <v/>
      </c>
      <c r="AT896" s="51">
        <f>1/(1+EXP(-AS896))</f>
        <v/>
      </c>
      <c r="AU896" s="52">
        <f>$BH$14*((AJ896)-$BD$5)/$BD$6+$BH$15*((AK896)-$BD$7)/$BD$8+$BH$16</f>
        <v/>
      </c>
      <c r="AV896" s="51">
        <f>1/(1+EXP(-AU896))</f>
        <v/>
      </c>
      <c r="AW896" s="52">
        <f>$BI$14*((AJ896)-$BD$5)/$BD$6+$BI$15*((AK896)-$BD$7)/$BD$8+$BI$16</f>
        <v/>
      </c>
      <c r="AX896" s="51">
        <f>1/(1+EXP(-AW896))</f>
        <v/>
      </c>
      <c r="AY896" s="52">
        <f>$BJ$14*((AJ896)-$BD$5)/$BD$6+$BJ$15*((AK896)-$BD$7)/$BD$8+$BJ$16</f>
        <v/>
      </c>
      <c r="AZ896" s="51">
        <f>1/(1+EXP(-AY896))</f>
        <v/>
      </c>
      <c r="BA896" s="52">
        <f>$BK$14*((AJ896)-$BD$5)/$BD$6+$BK$15*((AK896)-$BD$7)/$BD$8+$BK$16</f>
        <v/>
      </c>
      <c r="BB896" s="51">
        <f>1/(1+EXP(-BA896))</f>
        <v/>
      </c>
    </row>
    <row r="897" ht="15" customHeight="1" s="35">
      <c r="A897" s="48">
        <f>'4_Seq_Features'!A895</f>
        <v/>
      </c>
      <c r="B897" s="55">
        <f>'4_Seq_Features'!F895</f>
        <v/>
      </c>
      <c r="C897" s="48">
        <f>'4_Seq_Features'!E895</f>
        <v/>
      </c>
      <c r="D897" s="52">
        <f>$U$12*((B897)-$U$5)/$U$6+$U$13</f>
        <v/>
      </c>
      <c r="E897" s="51">
        <f>1/(1+EXP(-D897))</f>
        <v/>
      </c>
      <c r="F897" s="52">
        <f>$V$12*((B897)-$U$5)/$U$6+$V$13</f>
        <v/>
      </c>
      <c r="G897" s="51">
        <f>1/(1+EXP(-F897))</f>
        <v/>
      </c>
      <c r="H897" s="52">
        <f>$W$12*((B897)-$U$5)/$U$6+$W$13</f>
        <v/>
      </c>
      <c r="I897" s="51">
        <f>1/(1+EXP(-H897))</f>
        <v/>
      </c>
      <c r="J897" s="52">
        <f>$X$12*((B897)-$U$5)/$U$6+$X$13</f>
        <v/>
      </c>
      <c r="K897" s="51">
        <f>1/(1+EXP(-J897))</f>
        <v/>
      </c>
      <c r="L897" s="52">
        <f>$Y$12*((B897)-$U$5)/$U$6+$Y$13</f>
        <v/>
      </c>
      <c r="M897" s="51">
        <f>1/(1+EXP(-L897))</f>
        <v/>
      </c>
      <c r="N897" s="52">
        <f>$Z$12*((B897)-$U$5)/$U$6+$Z$13</f>
        <v/>
      </c>
      <c r="O897" s="51">
        <f>1/(1+EXP(-N897))</f>
        <v/>
      </c>
      <c r="P897" s="52">
        <f>$AA$12*((B897)-$U$5)/$U$6+$AA$13</f>
        <v/>
      </c>
      <c r="Q897" s="51">
        <f>1/(1+EXP(-P897))</f>
        <v/>
      </c>
      <c r="R897" s="52">
        <f>$AB$12*((B897)-$U$5)/$U$6+$AB$13</f>
        <v/>
      </c>
      <c r="S897" s="51">
        <f>1/(1+EXP(-R897))</f>
        <v/>
      </c>
      <c r="AI897" s="48">
        <f>'4_Seq_Features'!A895</f>
        <v/>
      </c>
      <c r="AJ897" s="55">
        <f>'4_Seq_Features'!G895</f>
        <v/>
      </c>
      <c r="AK897" s="55">
        <f>'4_Seq_Features'!H895</f>
        <v/>
      </c>
      <c r="AL897" s="48">
        <f>'4_Seq_Features'!E895</f>
        <v/>
      </c>
      <c r="AM897" s="52">
        <f>$BD$14*((AJ897)-$BD$5)/$BD$6+$BD$15*((AK897)-$BD$7)/$BD$8+$BD$16</f>
        <v/>
      </c>
      <c r="AN897" s="51">
        <f>1/(1+EXP(-AM897))</f>
        <v/>
      </c>
      <c r="AO897" s="52">
        <f>$BE$14*((AJ897)-$BD$5)/$BD$6+$BE$15*((AK897)-$BD$7)/$BD$8+$BE$16</f>
        <v/>
      </c>
      <c r="AP897" s="51">
        <f>1/(1+EXP(-AO897))</f>
        <v/>
      </c>
      <c r="AQ897" s="52">
        <f>$BF$14*((AJ897)-$BD$5)/$BD$6+$BF$15*((AK897)-$BD$7)/$BD$8+$BF$16</f>
        <v/>
      </c>
      <c r="AR897" s="51">
        <f>1/(1+EXP(-AQ897))</f>
        <v/>
      </c>
      <c r="AS897" s="52">
        <f>$BG$14*((AJ897)-$BD$5)/$BD$6+$BG$15*((AK897)-$BD$7)/$BD$8+$BG$16</f>
        <v/>
      </c>
      <c r="AT897" s="51">
        <f>1/(1+EXP(-AS897))</f>
        <v/>
      </c>
      <c r="AU897" s="52">
        <f>$BH$14*((AJ897)-$BD$5)/$BD$6+$BH$15*((AK897)-$BD$7)/$BD$8+$BH$16</f>
        <v/>
      </c>
      <c r="AV897" s="51">
        <f>1/(1+EXP(-AU897))</f>
        <v/>
      </c>
      <c r="AW897" s="52">
        <f>$BI$14*((AJ897)-$BD$5)/$BD$6+$BI$15*((AK897)-$BD$7)/$BD$8+$BI$16</f>
        <v/>
      </c>
      <c r="AX897" s="51">
        <f>1/(1+EXP(-AW897))</f>
        <v/>
      </c>
      <c r="AY897" s="52">
        <f>$BJ$14*((AJ897)-$BD$5)/$BD$6+$BJ$15*((AK897)-$BD$7)/$BD$8+$BJ$16</f>
        <v/>
      </c>
      <c r="AZ897" s="51">
        <f>1/(1+EXP(-AY897))</f>
        <v/>
      </c>
      <c r="BA897" s="52">
        <f>$BK$14*((AJ897)-$BD$5)/$BD$6+$BK$15*((AK897)-$BD$7)/$BD$8+$BK$16</f>
        <v/>
      </c>
      <c r="BB897" s="51">
        <f>1/(1+EXP(-BA897))</f>
        <v/>
      </c>
    </row>
    <row r="898" ht="15" customHeight="1" s="35">
      <c r="A898" s="48">
        <f>'4_Seq_Features'!A896</f>
        <v/>
      </c>
      <c r="B898" s="55">
        <f>'4_Seq_Features'!F896</f>
        <v/>
      </c>
      <c r="C898" s="48">
        <f>'4_Seq_Features'!E896</f>
        <v/>
      </c>
      <c r="D898" s="52">
        <f>$U$12*((B898)-$U$5)/$U$6+$U$13</f>
        <v/>
      </c>
      <c r="E898" s="51">
        <f>1/(1+EXP(-D898))</f>
        <v/>
      </c>
      <c r="F898" s="52">
        <f>$V$12*((B898)-$U$5)/$U$6+$V$13</f>
        <v/>
      </c>
      <c r="G898" s="51">
        <f>1/(1+EXP(-F898))</f>
        <v/>
      </c>
      <c r="H898" s="52">
        <f>$W$12*((B898)-$U$5)/$U$6+$W$13</f>
        <v/>
      </c>
      <c r="I898" s="51">
        <f>1/(1+EXP(-H898))</f>
        <v/>
      </c>
      <c r="J898" s="52">
        <f>$X$12*((B898)-$U$5)/$U$6+$X$13</f>
        <v/>
      </c>
      <c r="K898" s="51">
        <f>1/(1+EXP(-J898))</f>
        <v/>
      </c>
      <c r="L898" s="52">
        <f>$Y$12*((B898)-$U$5)/$U$6+$Y$13</f>
        <v/>
      </c>
      <c r="M898" s="51">
        <f>1/(1+EXP(-L898))</f>
        <v/>
      </c>
      <c r="N898" s="52">
        <f>$Z$12*((B898)-$U$5)/$U$6+$Z$13</f>
        <v/>
      </c>
      <c r="O898" s="51">
        <f>1/(1+EXP(-N898))</f>
        <v/>
      </c>
      <c r="P898" s="52">
        <f>$AA$12*((B898)-$U$5)/$U$6+$AA$13</f>
        <v/>
      </c>
      <c r="Q898" s="51">
        <f>1/(1+EXP(-P898))</f>
        <v/>
      </c>
      <c r="R898" s="52">
        <f>$AB$12*((B898)-$U$5)/$U$6+$AB$13</f>
        <v/>
      </c>
      <c r="S898" s="51">
        <f>1/(1+EXP(-R898))</f>
        <v/>
      </c>
      <c r="AI898" s="48">
        <f>'4_Seq_Features'!A896</f>
        <v/>
      </c>
      <c r="AJ898" s="55">
        <f>'4_Seq_Features'!G896</f>
        <v/>
      </c>
      <c r="AK898" s="55">
        <f>'4_Seq_Features'!H896</f>
        <v/>
      </c>
      <c r="AL898" s="48">
        <f>'4_Seq_Features'!E896</f>
        <v/>
      </c>
      <c r="AM898" s="52">
        <f>$BD$14*((AJ898)-$BD$5)/$BD$6+$BD$15*((AK898)-$BD$7)/$BD$8+$BD$16</f>
        <v/>
      </c>
      <c r="AN898" s="51">
        <f>1/(1+EXP(-AM898))</f>
        <v/>
      </c>
      <c r="AO898" s="52">
        <f>$BE$14*((AJ898)-$BD$5)/$BD$6+$BE$15*((AK898)-$BD$7)/$BD$8+$BE$16</f>
        <v/>
      </c>
      <c r="AP898" s="51">
        <f>1/(1+EXP(-AO898))</f>
        <v/>
      </c>
      <c r="AQ898" s="52">
        <f>$BF$14*((AJ898)-$BD$5)/$BD$6+$BF$15*((AK898)-$BD$7)/$BD$8+$BF$16</f>
        <v/>
      </c>
      <c r="AR898" s="51">
        <f>1/(1+EXP(-AQ898))</f>
        <v/>
      </c>
      <c r="AS898" s="52">
        <f>$BG$14*((AJ898)-$BD$5)/$BD$6+$BG$15*((AK898)-$BD$7)/$BD$8+$BG$16</f>
        <v/>
      </c>
      <c r="AT898" s="51">
        <f>1/(1+EXP(-AS898))</f>
        <v/>
      </c>
      <c r="AU898" s="52">
        <f>$BH$14*((AJ898)-$BD$5)/$BD$6+$BH$15*((AK898)-$BD$7)/$BD$8+$BH$16</f>
        <v/>
      </c>
      <c r="AV898" s="51">
        <f>1/(1+EXP(-AU898))</f>
        <v/>
      </c>
      <c r="AW898" s="52">
        <f>$BI$14*((AJ898)-$BD$5)/$BD$6+$BI$15*((AK898)-$BD$7)/$BD$8+$BI$16</f>
        <v/>
      </c>
      <c r="AX898" s="51">
        <f>1/(1+EXP(-AW898))</f>
        <v/>
      </c>
      <c r="AY898" s="52">
        <f>$BJ$14*((AJ898)-$BD$5)/$BD$6+$BJ$15*((AK898)-$BD$7)/$BD$8+$BJ$16</f>
        <v/>
      </c>
      <c r="AZ898" s="51">
        <f>1/(1+EXP(-AY898))</f>
        <v/>
      </c>
      <c r="BA898" s="52">
        <f>$BK$14*((AJ898)-$BD$5)/$BD$6+$BK$15*((AK898)-$BD$7)/$BD$8+$BK$16</f>
        <v/>
      </c>
      <c r="BB898" s="51">
        <f>1/(1+EXP(-BA898))</f>
        <v/>
      </c>
    </row>
    <row r="899" ht="15" customHeight="1" s="35">
      <c r="A899" s="48">
        <f>'4_Seq_Features'!A897</f>
        <v/>
      </c>
      <c r="B899" s="55">
        <f>'4_Seq_Features'!F897</f>
        <v/>
      </c>
      <c r="C899" s="48">
        <f>'4_Seq_Features'!E897</f>
        <v/>
      </c>
      <c r="D899" s="52">
        <f>$U$12*((B899)-$U$5)/$U$6+$U$13</f>
        <v/>
      </c>
      <c r="E899" s="51">
        <f>1/(1+EXP(-D899))</f>
        <v/>
      </c>
      <c r="F899" s="52">
        <f>$V$12*((B899)-$U$5)/$U$6+$V$13</f>
        <v/>
      </c>
      <c r="G899" s="51">
        <f>1/(1+EXP(-F899))</f>
        <v/>
      </c>
      <c r="H899" s="52">
        <f>$W$12*((B899)-$U$5)/$U$6+$W$13</f>
        <v/>
      </c>
      <c r="I899" s="51">
        <f>1/(1+EXP(-H899))</f>
        <v/>
      </c>
      <c r="J899" s="52">
        <f>$X$12*((B899)-$U$5)/$U$6+$X$13</f>
        <v/>
      </c>
      <c r="K899" s="51">
        <f>1/(1+EXP(-J899))</f>
        <v/>
      </c>
      <c r="L899" s="52">
        <f>$Y$12*((B899)-$U$5)/$U$6+$Y$13</f>
        <v/>
      </c>
      <c r="M899" s="51">
        <f>1/(1+EXP(-L899))</f>
        <v/>
      </c>
      <c r="N899" s="52">
        <f>$Z$12*((B899)-$U$5)/$U$6+$Z$13</f>
        <v/>
      </c>
      <c r="O899" s="51">
        <f>1/(1+EXP(-N899))</f>
        <v/>
      </c>
      <c r="P899" s="52">
        <f>$AA$12*((B899)-$U$5)/$U$6+$AA$13</f>
        <v/>
      </c>
      <c r="Q899" s="51">
        <f>1/(1+EXP(-P899))</f>
        <v/>
      </c>
      <c r="R899" s="52">
        <f>$AB$12*((B899)-$U$5)/$U$6+$AB$13</f>
        <v/>
      </c>
      <c r="S899" s="51">
        <f>1/(1+EXP(-R899))</f>
        <v/>
      </c>
      <c r="AI899" s="48">
        <f>'4_Seq_Features'!A897</f>
        <v/>
      </c>
      <c r="AJ899" s="55">
        <f>'4_Seq_Features'!G897</f>
        <v/>
      </c>
      <c r="AK899" s="55">
        <f>'4_Seq_Features'!H897</f>
        <v/>
      </c>
      <c r="AL899" s="48">
        <f>'4_Seq_Features'!E897</f>
        <v/>
      </c>
      <c r="AM899" s="52">
        <f>$BD$14*((AJ899)-$BD$5)/$BD$6+$BD$15*((AK899)-$BD$7)/$BD$8+$BD$16</f>
        <v/>
      </c>
      <c r="AN899" s="51">
        <f>1/(1+EXP(-AM899))</f>
        <v/>
      </c>
      <c r="AO899" s="52">
        <f>$BE$14*((AJ899)-$BD$5)/$BD$6+$BE$15*((AK899)-$BD$7)/$BD$8+$BE$16</f>
        <v/>
      </c>
      <c r="AP899" s="51">
        <f>1/(1+EXP(-AO899))</f>
        <v/>
      </c>
      <c r="AQ899" s="52">
        <f>$BF$14*((AJ899)-$BD$5)/$BD$6+$BF$15*((AK899)-$BD$7)/$BD$8+$BF$16</f>
        <v/>
      </c>
      <c r="AR899" s="51">
        <f>1/(1+EXP(-AQ899))</f>
        <v/>
      </c>
      <c r="AS899" s="52">
        <f>$BG$14*((AJ899)-$BD$5)/$BD$6+$BG$15*((AK899)-$BD$7)/$BD$8+$BG$16</f>
        <v/>
      </c>
      <c r="AT899" s="51">
        <f>1/(1+EXP(-AS899))</f>
        <v/>
      </c>
      <c r="AU899" s="52">
        <f>$BH$14*((AJ899)-$BD$5)/$BD$6+$BH$15*((AK899)-$BD$7)/$BD$8+$BH$16</f>
        <v/>
      </c>
      <c r="AV899" s="51">
        <f>1/(1+EXP(-AU899))</f>
        <v/>
      </c>
      <c r="AW899" s="52">
        <f>$BI$14*((AJ899)-$BD$5)/$BD$6+$BI$15*((AK899)-$BD$7)/$BD$8+$BI$16</f>
        <v/>
      </c>
      <c r="AX899" s="51">
        <f>1/(1+EXP(-AW899))</f>
        <v/>
      </c>
      <c r="AY899" s="52">
        <f>$BJ$14*((AJ899)-$BD$5)/$BD$6+$BJ$15*((AK899)-$BD$7)/$BD$8+$BJ$16</f>
        <v/>
      </c>
      <c r="AZ899" s="51">
        <f>1/(1+EXP(-AY899))</f>
        <v/>
      </c>
      <c r="BA899" s="52">
        <f>$BK$14*((AJ899)-$BD$5)/$BD$6+$BK$15*((AK899)-$BD$7)/$BD$8+$BK$16</f>
        <v/>
      </c>
      <c r="BB899" s="51">
        <f>1/(1+EXP(-BA899))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U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3"/>
    <col width="12" customWidth="1" style="34" min="4" max="5"/>
    <col width="10" customWidth="1" style="34" min="6" max="6"/>
  </cols>
  <sheetData>
    <row r="1" ht="15" customHeight="1" s="35">
      <c r="A1" s="40" t="inlineStr">
        <is>
          <t>REJECTED CHALLENGER — Elo + Bradley-Terry/recent-trend logistic stack. NOT DEPLOYED: the nested rolling-origin audit shows it is worse than Elo-only out-of-sample (see artifacts/nested_*_summary.json). Shown for transparency and to demonstrate the convex temperature-floor (T&gt;=1) fit.</t>
        </is>
      </c>
    </row>
    <row r="2" ht="15" customHeight="1" s="35">
      <c r="A2" s="37" t="inlineStr">
        <is>
          <t>x1 = logit(p_elo) and x2 = logit(p_rank) are exactly the linear scores z of the base models (logit∘sigmoid = identity). Newton fit below; final a, b, c reconcile to artifacts/selected_spec.json.</t>
        </is>
      </c>
    </row>
    <row r="3" ht="15" customHeight="1" s="35">
      <c r="H3" s="40" t="inlineStr">
        <is>
          <t>NEWTON ITERATIONS — objective 0.5(a²+b²) + C·Σ ln(1+e^(−y·(a·x1+b·x2+c)))</t>
        </is>
      </c>
    </row>
    <row r="4" ht="15" customHeight="1" s="35">
      <c r="A4" s="41" t="inlineStr">
        <is>
          <t>game_id</t>
        </is>
      </c>
      <c r="B4" s="41" t="inlineStr">
        <is>
          <t>date</t>
        </is>
      </c>
      <c r="C4" s="41" t="inlineStr">
        <is>
          <t>y</t>
        </is>
      </c>
      <c r="D4" s="41" t="inlineStr">
        <is>
          <t>x1 = z_elo</t>
        </is>
      </c>
      <c r="E4" s="41" t="inlineStr">
        <is>
          <t>x2 = z_rank</t>
        </is>
      </c>
      <c r="F4" s="41" t="inlineStr">
        <is>
          <t>p_march</t>
        </is>
      </c>
      <c r="H4" s="41" t="inlineStr">
        <is>
          <t>param</t>
        </is>
      </c>
      <c r="I4" s="41" t="inlineStr">
        <is>
          <t>it 0</t>
        </is>
      </c>
      <c r="J4" s="41" t="inlineStr">
        <is>
          <t>it 1</t>
        </is>
      </c>
      <c r="K4" s="41" t="inlineStr">
        <is>
          <t>it 2</t>
        </is>
      </c>
      <c r="L4" s="41" t="inlineStr">
        <is>
          <t>it 3</t>
        </is>
      </c>
      <c r="M4" s="41" t="inlineStr">
        <is>
          <t>it 4</t>
        </is>
      </c>
      <c r="N4" s="41" t="inlineStr">
        <is>
          <t>it 5</t>
        </is>
      </c>
      <c r="O4" s="41" t="inlineStr">
        <is>
          <t>it 6</t>
        </is>
      </c>
      <c r="P4" s="41" t="inlineStr">
        <is>
          <t>it 7</t>
        </is>
      </c>
      <c r="Q4" s="41" t="inlineStr">
        <is>
          <t>it 8</t>
        </is>
      </c>
    </row>
    <row r="5" ht="15" customHeight="1" s="35">
      <c r="A5" s="48">
        <f>'4_Seq_Features'!A898</f>
        <v/>
      </c>
      <c r="B5" s="49">
        <f>'4_Seq_Features'!B898</f>
        <v/>
      </c>
      <c r="C5" s="48">
        <f>'4_Seq_Features'!E898</f>
        <v/>
      </c>
      <c r="D5" s="51">
        <f>'7_Fit_Selection_Models'!$AC$12*(('4_Seq_Features'!F898)-'7_Fit_Selection_Models'!$U$5)/'7_Fit_Selection_Models'!$U$6+'7_Fit_Selection_Models'!$AC$13</f>
        <v/>
      </c>
      <c r="E5" s="51">
        <f>'7_Fit_Selection_Models'!$BL$14*(('4_Seq_Features'!G898)-'7_Fit_Selection_Models'!$BD$5)/'7_Fit_Selection_Models'!$BD$6+'7_Fit_Selection_Models'!$BL$15*(('4_Seq_Features'!H898)-'7_Fit_Selection_Models'!$BD$7)/'7_Fit_Selection_Models'!$BD$8+'7_Fit_Selection_Models'!$BL$16</f>
        <v/>
      </c>
      <c r="H5" s="40" t="inlineStr">
        <is>
          <t>a (elo logit)</t>
        </is>
      </c>
      <c r="I5" s="42" t="n">
        <v>0</v>
      </c>
      <c r="J5" s="58">
        <f>$I$5-(((U13*U15-U14*U14)*T10+(U12*U14-U11*U15)*T11+(U11*U14-U12*U13)*T12)/(U10*(U13*U15-U14*U14)-U11*(U11*U15-U14*U12)+U12*(U11*U14-U13*U12)))</f>
        <v/>
      </c>
      <c r="K5" s="58">
        <f>$J$5-(((U23*U25-U24*U24)*T20+(U22*U24-U21*U25)*T21+(U21*U24-U22*U23)*T22)/(U20*(U23*U25-U24*U24)-U21*(U21*U25-U24*U22)+U22*(U21*U24-U23*U22)))</f>
        <v/>
      </c>
      <c r="L5" s="58">
        <f>$K$5-(((U33*U35-U34*U34)*T30+(U32*U34-U31*U35)*T31+(U31*U34-U32*U33)*T32)/(U30*(U33*U35-U34*U34)-U31*(U31*U35-U34*U32)+U32*(U31*U34-U33*U32)))</f>
        <v/>
      </c>
      <c r="M5" s="58">
        <f>$L$5-(((U43*U45-U44*U44)*T40+(U42*U44-U41*U45)*T41+(U41*U44-U42*U43)*T42)/(U40*(U43*U45-U44*U44)-U41*(U41*U45-U44*U42)+U42*(U41*U44-U43*U42)))</f>
        <v/>
      </c>
      <c r="N5" s="58">
        <f>$M$5-(((U53*U55-U54*U54)*T50+(U52*U54-U51*U55)*T51+(U51*U54-U52*U53)*T52)/(U50*(U53*U55-U54*U54)-U51*(U51*U55-U54*U52)+U52*(U51*U54-U53*U52)))</f>
        <v/>
      </c>
      <c r="O5" s="58">
        <f>$N$5-(((U63*U65-U64*U64)*T60+(U62*U64-U61*U65)*T61+(U61*U64-U62*U63)*T62)/(U60*(U63*U65-U64*U64)-U61*(U61*U65-U64*U62)+U62*(U61*U64-U63*U62)))</f>
        <v/>
      </c>
      <c r="P5" s="58">
        <f>$O$5-(((U73*U75-U74*U74)*T70+(U72*U74-U71*U75)*T71+(U71*U74-U72*U73)*T72)/(U70*(U73*U75-U74*U74)-U71*(U71*U75-U74*U72)+U72*(U71*U74-U73*U72)))</f>
        <v/>
      </c>
      <c r="Q5" s="59">
        <f>$P$5-(((U83*U85-U84*U84)*T80+(U82*U84-U81*U85)*T81+(U81*U84-U82*U83)*T82)/(U80*(U83*U85-U84*U84)-U81*(U81*U85-U84*U82)+U82*(U81*U84-U83*U82)))</f>
        <v/>
      </c>
    </row>
    <row r="6" ht="15" customHeight="1" s="35">
      <c r="A6" s="48">
        <f>'4_Seq_Features'!A899</f>
        <v/>
      </c>
      <c r="B6" s="49">
        <f>'4_Seq_Features'!B899</f>
        <v/>
      </c>
      <c r="C6" s="48">
        <f>'4_Seq_Features'!E899</f>
        <v/>
      </c>
      <c r="D6" s="51">
        <f>'7_Fit_Selection_Models'!$AC$12*(('4_Seq_Features'!F899)-'7_Fit_Selection_Models'!$U$5)/'7_Fit_Selection_Models'!$U$6+'7_Fit_Selection_Models'!$AC$13</f>
        <v/>
      </c>
      <c r="E6" s="51">
        <f>'7_Fit_Selection_Models'!$BL$14*(('4_Seq_Features'!G899)-'7_Fit_Selection_Models'!$BD$5)/'7_Fit_Selection_Models'!$BD$6+'7_Fit_Selection_Models'!$BL$15*(('4_Seq_Features'!H899)-'7_Fit_Selection_Models'!$BD$7)/'7_Fit_Selection_Models'!$BD$8+'7_Fit_Selection_Models'!$BL$16</f>
        <v/>
      </c>
      <c r="H6" s="40" t="inlineStr">
        <is>
          <t>b (rank logit)</t>
        </is>
      </c>
      <c r="I6" s="42" t="n">
        <v>0</v>
      </c>
      <c r="J6" s="58">
        <f>$I$6-(((U12*U14-U11*U15)*T10+(U10*U15-U12*U12)*T11+(U12*U11-U10*U14)*T12)/(U10*(U13*U15-U14*U14)-U11*(U11*U15-U14*U12)+U12*(U11*U14-U13*U12)))</f>
        <v/>
      </c>
      <c r="K6" s="58">
        <f>$J$6-(((U22*U24-U21*U25)*T20+(U20*U25-U22*U22)*T21+(U22*U21-U20*U24)*T22)/(U20*(U23*U25-U24*U24)-U21*(U21*U25-U24*U22)+U22*(U21*U24-U23*U22)))</f>
        <v/>
      </c>
      <c r="L6" s="58">
        <f>$K$6-(((U32*U34-U31*U35)*T30+(U30*U35-U32*U32)*T31+(U32*U31-U30*U34)*T32)/(U30*(U33*U35-U34*U34)-U31*(U31*U35-U34*U32)+U32*(U31*U34-U33*U32)))</f>
        <v/>
      </c>
      <c r="M6" s="58">
        <f>$L$6-(((U42*U44-U41*U45)*T40+(U40*U45-U42*U42)*T41+(U42*U41-U40*U44)*T42)/(U40*(U43*U45-U44*U44)-U41*(U41*U45-U44*U42)+U42*(U41*U44-U43*U42)))</f>
        <v/>
      </c>
      <c r="N6" s="58">
        <f>$M$6-(((U52*U54-U51*U55)*T50+(U50*U55-U52*U52)*T51+(U52*U51-U50*U54)*T52)/(U50*(U53*U55-U54*U54)-U51*(U51*U55-U54*U52)+U52*(U51*U54-U53*U52)))</f>
        <v/>
      </c>
      <c r="O6" s="58">
        <f>$N$6-(((U62*U64-U61*U65)*T60+(U60*U65-U62*U62)*T61+(U62*U61-U60*U64)*T62)/(U60*(U63*U65-U64*U64)-U61*(U61*U65-U64*U62)+U62*(U61*U64-U63*U62)))</f>
        <v/>
      </c>
      <c r="P6" s="58">
        <f>$O$6-(((U72*U74-U71*U75)*T70+(U70*U75-U72*U72)*T71+(U72*U71-U70*U74)*T72)/(U70*(U73*U75-U74*U74)-U71*(U71*U75-U74*U72)+U72*(U71*U74-U73*U72)))</f>
        <v/>
      </c>
      <c r="Q6" s="59">
        <f>$P$6-(((U82*U84-U81*U85)*T80+(U80*U85-U82*U82)*T81+(U82*U81-U80*U84)*T82)/(U80*(U83*U85-U84*U84)-U81*(U81*U85-U84*U82)+U82*(U81*U84-U83*U82)))</f>
        <v/>
      </c>
    </row>
    <row r="7" ht="15" customHeight="1" s="35">
      <c r="A7" s="48">
        <f>'4_Seq_Features'!A900</f>
        <v/>
      </c>
      <c r="B7" s="49">
        <f>'4_Seq_Features'!B900</f>
        <v/>
      </c>
      <c r="C7" s="48">
        <f>'4_Seq_Features'!E900</f>
        <v/>
      </c>
      <c r="D7" s="51">
        <f>'7_Fit_Selection_Models'!$AC$12*(('4_Seq_Features'!F900)-'7_Fit_Selection_Models'!$U$5)/'7_Fit_Selection_Models'!$U$6+'7_Fit_Selection_Models'!$AC$13</f>
        <v/>
      </c>
      <c r="E7" s="51">
        <f>'7_Fit_Selection_Models'!$BL$14*(('4_Seq_Features'!G900)-'7_Fit_Selection_Models'!$BD$5)/'7_Fit_Selection_Models'!$BD$6+'7_Fit_Selection_Models'!$BL$15*(('4_Seq_Features'!H900)-'7_Fit_Selection_Models'!$BD$7)/'7_Fit_Selection_Models'!$BD$8+'7_Fit_Selection_Models'!$BL$16</f>
        <v/>
      </c>
      <c r="H7" s="40" t="inlineStr">
        <is>
          <t>c (intercept)</t>
        </is>
      </c>
      <c r="I7" s="42" t="n">
        <v>0</v>
      </c>
      <c r="J7" s="58">
        <f>$I$7-(((U11*U14-U12*U13)*T10+(U12*U11-U10*U14)*T11+(U10*U13-U11*U11)*T12)/(U10*(U13*U15-U14*U14)-U11*(U11*U15-U14*U12)+U12*(U11*U14-U13*U12)))</f>
        <v/>
      </c>
      <c r="K7" s="58">
        <f>$J$7-(((U21*U24-U22*U23)*T20+(U22*U21-U20*U24)*T21+(U20*U23-U21*U21)*T22)/(U20*(U23*U25-U24*U24)-U21*(U21*U25-U24*U22)+U22*(U21*U24-U23*U22)))</f>
        <v/>
      </c>
      <c r="L7" s="58">
        <f>$K$7-(((U31*U34-U32*U33)*T30+(U32*U31-U30*U34)*T31+(U30*U33-U31*U31)*T32)/(U30*(U33*U35-U34*U34)-U31*(U31*U35-U34*U32)+U32*(U31*U34-U33*U32)))</f>
        <v/>
      </c>
      <c r="M7" s="58">
        <f>$L$7-(((U41*U44-U42*U43)*T40+(U42*U41-U40*U44)*T41+(U40*U43-U41*U41)*T42)/(U40*(U43*U45-U44*U44)-U41*(U41*U45-U44*U42)+U42*(U41*U44-U43*U42)))</f>
        <v/>
      </c>
      <c r="N7" s="58">
        <f>$M$7-(((U51*U54-U52*U53)*T50+(U52*U51-U50*U54)*T51+(U50*U53-U51*U51)*T52)/(U50*(U53*U55-U54*U54)-U51*(U51*U55-U54*U52)+U52*(U51*U54-U53*U52)))</f>
        <v/>
      </c>
      <c r="O7" s="58">
        <f>$N$7-(((U61*U64-U62*U63)*T60+(U62*U61-U60*U64)*T61+(U60*U63-U61*U61)*T62)/(U60*(U63*U65-U64*U64)-U61*(U61*U65-U64*U62)+U62*(U61*U64-U63*U62)))</f>
        <v/>
      </c>
      <c r="P7" s="58">
        <f>$O$7-(((U71*U74-U72*U73)*T70+(U72*U71-U70*U74)*T71+(U70*U73-U71*U71)*T72)/(U70*(U73*U75-U74*U74)-U71*(U71*U75-U74*U72)+U72*(U71*U74-U73*U72)))</f>
        <v/>
      </c>
      <c r="Q7" s="59">
        <f>$P$7-(((U81*U84-U82*U83)*T80+(U82*U81-U80*U84)*T81+(U80*U83-U81*U81)*T82)/(U80*(U83*U85-U84*U84)-U81*(U81*U85-U84*U82)+U82*(U81*U84-U83*U82)))</f>
        <v/>
      </c>
    </row>
    <row r="8" ht="15" customHeight="1" s="35">
      <c r="A8" s="48">
        <f>'4_Seq_Features'!A901</f>
        <v/>
      </c>
      <c r="B8" s="49">
        <f>'4_Seq_Features'!B901</f>
        <v/>
      </c>
      <c r="C8" s="48">
        <f>'4_Seq_Features'!E901</f>
        <v/>
      </c>
      <c r="D8" s="51">
        <f>'7_Fit_Selection_Models'!$AC$12*(('4_Seq_Features'!F901)-'7_Fit_Selection_Models'!$U$5)/'7_Fit_Selection_Models'!$U$6+'7_Fit_Selection_Models'!$AC$13</f>
        <v/>
      </c>
      <c r="E8" s="51">
        <f>'7_Fit_Selection_Models'!$BL$14*(('4_Seq_Features'!G901)-'7_Fit_Selection_Models'!$BD$5)/'7_Fit_Selection_Models'!$BD$6+'7_Fit_Selection_Models'!$BL$15*(('4_Seq_Features'!H901)-'7_Fit_Selection_Models'!$BD$7)/'7_Fit_Selection_Models'!$BD$8+'7_Fit_Selection_Models'!$BL$16</f>
        <v/>
      </c>
    </row>
    <row r="9" ht="15" customHeight="1" s="35">
      <c r="A9" s="48">
        <f>'4_Seq_Features'!A902</f>
        <v/>
      </c>
      <c r="B9" s="49">
        <f>'4_Seq_Features'!B902</f>
        <v/>
      </c>
      <c r="C9" s="48">
        <f>'4_Seq_Features'!E902</f>
        <v/>
      </c>
      <c r="D9" s="51">
        <f>'7_Fit_Selection_Models'!$AC$12*(('4_Seq_Features'!F902)-'7_Fit_Selection_Models'!$U$5)/'7_Fit_Selection_Models'!$U$6+'7_Fit_Selection_Models'!$AC$13</f>
        <v/>
      </c>
      <c r="E9" s="51">
        <f>'7_Fit_Selection_Models'!$BL$14*(('4_Seq_Features'!G902)-'7_Fit_Selection_Models'!$BD$5)/'7_Fit_Selection_Models'!$BD$6+'7_Fit_Selection_Models'!$BL$15*(('4_Seq_Features'!H902)-'7_Fit_Selection_Models'!$BD$7)/'7_Fit_Selection_Models'!$BD$8+'7_Fit_Selection_Models'!$BL$16</f>
        <v/>
      </c>
    </row>
    <row r="10" ht="15" customHeight="1" s="35">
      <c r="A10" s="48">
        <f>'4_Seq_Features'!A903</f>
        <v/>
      </c>
      <c r="B10" s="49">
        <f>'4_Seq_Features'!B903</f>
        <v/>
      </c>
      <c r="C10" s="48">
        <f>'4_Seq_Features'!E903</f>
        <v/>
      </c>
      <c r="D10" s="51">
        <f>'7_Fit_Selection_Models'!$AC$12*(('4_Seq_Features'!F903)-'7_Fit_Selection_Models'!$U$5)/'7_Fit_Selection_Models'!$U$6+'7_Fit_Selection_Models'!$AC$13</f>
        <v/>
      </c>
      <c r="E10" s="51">
        <f>'7_Fit_Selection_Models'!$BL$14*(('4_Seq_Features'!G903)-'7_Fit_Selection_Models'!$BD$5)/'7_Fit_Selection_Models'!$BD$6+'7_Fit_Selection_Models'!$BL$15*(('4_Seq_Features'!H903)-'7_Fit_Selection_Models'!$BD$7)/'7_Fit_Selection_Models'!$BD$8+'7_Fit_Selection_Models'!$BL$16</f>
        <v/>
      </c>
      <c r="S10" s="37" t="inlineStr">
        <is>
          <t>it 1 grad/hess</t>
        </is>
      </c>
      <c r="T10" s="61">
        <f>SUMPRODUCT(((1/(1+EXP(-($I$5*$D$5:$D$243+$I$6*$E$5:$E$243+$I$7))))-$C$5:$C$243)*$D$5:$D$243)*'2_Params'!$B$16+$I$5</f>
        <v/>
      </c>
      <c r="U10" s="61">
        <f>SUMPRODUCT(((1/(1+EXP(-($I$5*$D$5:$D$243+$I$6*$E$5:$E$243+$I$7))))*(1-(1/(1+EXP(-($I$5*$D$5:$D$243+$I$6*$E$5:$E$243+$I$7))))))*$D$5:$D$243*$D$5:$D$243)*'2_Params'!$B$16+1</f>
        <v/>
      </c>
    </row>
    <row r="11" ht="15" customHeight="1" s="35">
      <c r="A11" s="48">
        <f>'4_Seq_Features'!A904</f>
        <v/>
      </c>
      <c r="B11" s="49">
        <f>'4_Seq_Features'!B904</f>
        <v/>
      </c>
      <c r="C11" s="48">
        <f>'4_Seq_Features'!E904</f>
        <v/>
      </c>
      <c r="D11" s="51">
        <f>'7_Fit_Selection_Models'!$AC$12*(('4_Seq_Features'!F904)-'7_Fit_Selection_Models'!$U$5)/'7_Fit_Selection_Models'!$U$6+'7_Fit_Selection_Models'!$AC$13</f>
        <v/>
      </c>
      <c r="E11" s="51">
        <f>'7_Fit_Selection_Models'!$BL$14*(('4_Seq_Features'!G904)-'7_Fit_Selection_Models'!$BD$5)/'7_Fit_Selection_Models'!$BD$6+'7_Fit_Selection_Models'!$BL$15*(('4_Seq_Features'!H904)-'7_Fit_Selection_Models'!$BD$7)/'7_Fit_Selection_Models'!$BD$8+'7_Fit_Selection_Models'!$BL$16</f>
        <v/>
      </c>
      <c r="T11" s="61">
        <f>SUMPRODUCT(((1/(1+EXP(-($I$5*$D$5:$D$243+$I$6*$E$5:$E$243+$I$7))))-$C$5:$C$243)*$E$5:$E$243)*'2_Params'!$B$16+$I$6</f>
        <v/>
      </c>
      <c r="U11" s="61">
        <f>SUMPRODUCT(((1/(1+EXP(-($I$5*$D$5:$D$243+$I$6*$E$5:$E$243+$I$7))))*(1-(1/(1+EXP(-($I$5*$D$5:$D$243+$I$6*$E$5:$E$243+$I$7))))))*$D$5:$D$243*$E$5:$E$243)*'2_Params'!$B$16</f>
        <v/>
      </c>
    </row>
    <row r="12" ht="15" customHeight="1" s="35">
      <c r="A12" s="48">
        <f>'4_Seq_Features'!A905</f>
        <v/>
      </c>
      <c r="B12" s="49">
        <f>'4_Seq_Features'!B905</f>
        <v/>
      </c>
      <c r="C12" s="48">
        <f>'4_Seq_Features'!E905</f>
        <v/>
      </c>
      <c r="D12" s="51">
        <f>'7_Fit_Selection_Models'!$AC$12*(('4_Seq_Features'!F905)-'7_Fit_Selection_Models'!$U$5)/'7_Fit_Selection_Models'!$U$6+'7_Fit_Selection_Models'!$AC$13</f>
        <v/>
      </c>
      <c r="E12" s="51">
        <f>'7_Fit_Selection_Models'!$BL$14*(('4_Seq_Features'!G905)-'7_Fit_Selection_Models'!$BD$5)/'7_Fit_Selection_Models'!$BD$6+'7_Fit_Selection_Models'!$BL$15*(('4_Seq_Features'!H905)-'7_Fit_Selection_Models'!$BD$7)/'7_Fit_Selection_Models'!$BD$8+'7_Fit_Selection_Models'!$BL$16</f>
        <v/>
      </c>
      <c r="T12" s="61">
        <f>SUMPRODUCT((1/(1+EXP(-($I$5*$D$5:$D$243+$I$6*$E$5:$E$243+$I$7))))-$C$5:$C$243)*'2_Params'!$B$16</f>
        <v/>
      </c>
      <c r="U12" s="61">
        <f>SUMPRODUCT(((1/(1+EXP(-($I$5*$D$5:$D$243+$I$6*$E$5:$E$243+$I$7))))*(1-(1/(1+EXP(-($I$5*$D$5:$D$243+$I$6*$E$5:$E$243+$I$7))))))*$D$5:$D$243)*'2_Params'!$B$16</f>
        <v/>
      </c>
    </row>
    <row r="13" ht="15" customHeight="1" s="35">
      <c r="A13" s="48">
        <f>'4_Seq_Features'!A906</f>
        <v/>
      </c>
      <c r="B13" s="49">
        <f>'4_Seq_Features'!B906</f>
        <v/>
      </c>
      <c r="C13" s="48">
        <f>'4_Seq_Features'!E906</f>
        <v/>
      </c>
      <c r="D13" s="51">
        <f>'7_Fit_Selection_Models'!$AC$12*(('4_Seq_Features'!F906)-'7_Fit_Selection_Models'!$U$5)/'7_Fit_Selection_Models'!$U$6+'7_Fit_Selection_Models'!$AC$13</f>
        <v/>
      </c>
      <c r="E13" s="51">
        <f>'7_Fit_Selection_Models'!$BL$14*(('4_Seq_Features'!G906)-'7_Fit_Selection_Models'!$BD$5)/'7_Fit_Selection_Models'!$BD$6+'7_Fit_Selection_Models'!$BL$15*(('4_Seq_Features'!H906)-'7_Fit_Selection_Models'!$BD$7)/'7_Fit_Selection_Models'!$BD$8+'7_Fit_Selection_Models'!$BL$16</f>
        <v/>
      </c>
      <c r="U13" s="61">
        <f>SUMPRODUCT(((1/(1+EXP(-($I$5*$D$5:$D$243+$I$6*$E$5:$E$243+$I$7))))*(1-(1/(1+EXP(-($I$5*$D$5:$D$243+$I$6*$E$5:$E$243+$I$7))))))*$E$5:$E$243*$E$5:$E$243)*'2_Params'!$B$16+1</f>
        <v/>
      </c>
    </row>
    <row r="14" ht="15" customHeight="1" s="35">
      <c r="A14" s="48">
        <f>'4_Seq_Features'!A907</f>
        <v/>
      </c>
      <c r="B14" s="49">
        <f>'4_Seq_Features'!B907</f>
        <v/>
      </c>
      <c r="C14" s="48">
        <f>'4_Seq_Features'!E907</f>
        <v/>
      </c>
      <c r="D14" s="51">
        <f>'7_Fit_Selection_Models'!$AC$12*(('4_Seq_Features'!F907)-'7_Fit_Selection_Models'!$U$5)/'7_Fit_Selection_Models'!$U$6+'7_Fit_Selection_Models'!$AC$13</f>
        <v/>
      </c>
      <c r="E14" s="51">
        <f>'7_Fit_Selection_Models'!$BL$14*(('4_Seq_Features'!G907)-'7_Fit_Selection_Models'!$BD$5)/'7_Fit_Selection_Models'!$BD$6+'7_Fit_Selection_Models'!$BL$15*(('4_Seq_Features'!H907)-'7_Fit_Selection_Models'!$BD$7)/'7_Fit_Selection_Models'!$BD$8+'7_Fit_Selection_Models'!$BL$16</f>
        <v/>
      </c>
      <c r="U14" s="61">
        <f>SUMPRODUCT(((1/(1+EXP(-($I$5*$D$5:$D$243+$I$6*$E$5:$E$243+$I$7))))*(1-(1/(1+EXP(-($I$5*$D$5:$D$243+$I$6*$E$5:$E$243+$I$7))))))*$E$5:$E$243)*'2_Params'!$B$16</f>
        <v/>
      </c>
    </row>
    <row r="15" ht="15" customHeight="1" s="35">
      <c r="A15" s="48">
        <f>'4_Seq_Features'!A908</f>
        <v/>
      </c>
      <c r="B15" s="49">
        <f>'4_Seq_Features'!B908</f>
        <v/>
      </c>
      <c r="C15" s="48">
        <f>'4_Seq_Features'!E908</f>
        <v/>
      </c>
      <c r="D15" s="51">
        <f>'7_Fit_Selection_Models'!$AC$12*(('4_Seq_Features'!F908)-'7_Fit_Selection_Models'!$U$5)/'7_Fit_Selection_Models'!$U$6+'7_Fit_Selection_Models'!$AC$13</f>
        <v/>
      </c>
      <c r="E15" s="51">
        <f>'7_Fit_Selection_Models'!$BL$14*(('4_Seq_Features'!G908)-'7_Fit_Selection_Models'!$BD$5)/'7_Fit_Selection_Models'!$BD$6+'7_Fit_Selection_Models'!$BL$15*(('4_Seq_Features'!H908)-'7_Fit_Selection_Models'!$BD$7)/'7_Fit_Selection_Models'!$BD$8+'7_Fit_Selection_Models'!$BL$16</f>
        <v/>
      </c>
      <c r="U15" s="61">
        <f>SUMPRODUCT(((1/(1+EXP(-($I$5*$D$5:$D$243+$I$6*$E$5:$E$243+$I$7))))*(1-(1/(1+EXP(-($I$5*$D$5:$D$243+$I$6*$E$5:$E$243+$I$7)))))))*'2_Params'!$B$16</f>
        <v/>
      </c>
    </row>
    <row r="16" ht="15" customHeight="1" s="35">
      <c r="A16" s="48">
        <f>'4_Seq_Features'!A909</f>
        <v/>
      </c>
      <c r="B16" s="49">
        <f>'4_Seq_Features'!B909</f>
        <v/>
      </c>
      <c r="C16" s="48">
        <f>'4_Seq_Features'!E909</f>
        <v/>
      </c>
      <c r="D16" s="51">
        <f>'7_Fit_Selection_Models'!$AC$12*(('4_Seq_Features'!F909)-'7_Fit_Selection_Models'!$U$5)/'7_Fit_Selection_Models'!$U$6+'7_Fit_Selection_Models'!$AC$13</f>
        <v/>
      </c>
      <c r="E16" s="51">
        <f>'7_Fit_Selection_Models'!$BL$14*(('4_Seq_Features'!G909)-'7_Fit_Selection_Models'!$BD$5)/'7_Fit_Selection_Models'!$BD$6+'7_Fit_Selection_Models'!$BL$15*(('4_Seq_Features'!H909)-'7_Fit_Selection_Models'!$BD$7)/'7_Fit_Selection_Models'!$BD$8+'7_Fit_Selection_Models'!$BL$16</f>
        <v/>
      </c>
    </row>
    <row r="17" ht="15" customHeight="1" s="35">
      <c r="A17" s="48">
        <f>'4_Seq_Features'!A910</f>
        <v/>
      </c>
      <c r="B17" s="49">
        <f>'4_Seq_Features'!B910</f>
        <v/>
      </c>
      <c r="C17" s="48">
        <f>'4_Seq_Features'!E910</f>
        <v/>
      </c>
      <c r="D17" s="51">
        <f>'7_Fit_Selection_Models'!$AC$12*(('4_Seq_Features'!F910)-'7_Fit_Selection_Models'!$U$5)/'7_Fit_Selection_Models'!$U$6+'7_Fit_Selection_Models'!$AC$13</f>
        <v/>
      </c>
      <c r="E17" s="51">
        <f>'7_Fit_Selection_Models'!$BL$14*(('4_Seq_Features'!G910)-'7_Fit_Selection_Models'!$BD$5)/'7_Fit_Selection_Models'!$BD$6+'7_Fit_Selection_Models'!$BL$15*(('4_Seq_Features'!H910)-'7_Fit_Selection_Models'!$BD$7)/'7_Fit_Selection_Models'!$BD$8+'7_Fit_Selection_Models'!$BL$16</f>
        <v/>
      </c>
    </row>
    <row r="18" ht="15" customHeight="1" s="35">
      <c r="A18" s="48">
        <f>'4_Seq_Features'!A911</f>
        <v/>
      </c>
      <c r="B18" s="49">
        <f>'4_Seq_Features'!B911</f>
        <v/>
      </c>
      <c r="C18" s="48">
        <f>'4_Seq_Features'!E911</f>
        <v/>
      </c>
      <c r="D18" s="51">
        <f>'7_Fit_Selection_Models'!$AC$12*(('4_Seq_Features'!F911)-'7_Fit_Selection_Models'!$U$5)/'7_Fit_Selection_Models'!$U$6+'7_Fit_Selection_Models'!$AC$13</f>
        <v/>
      </c>
      <c r="E18" s="51">
        <f>'7_Fit_Selection_Models'!$BL$14*(('4_Seq_Features'!G911)-'7_Fit_Selection_Models'!$BD$5)/'7_Fit_Selection_Models'!$BD$6+'7_Fit_Selection_Models'!$BL$15*(('4_Seq_Features'!H911)-'7_Fit_Selection_Models'!$BD$7)/'7_Fit_Selection_Models'!$BD$8+'7_Fit_Selection_Models'!$BL$16</f>
        <v/>
      </c>
    </row>
    <row r="19" ht="15" customHeight="1" s="35">
      <c r="A19" s="48">
        <f>'4_Seq_Features'!A912</f>
        <v/>
      </c>
      <c r="B19" s="49">
        <f>'4_Seq_Features'!B912</f>
        <v/>
      </c>
      <c r="C19" s="48">
        <f>'4_Seq_Features'!E912</f>
        <v/>
      </c>
      <c r="D19" s="51">
        <f>'7_Fit_Selection_Models'!$AC$12*(('4_Seq_Features'!F912)-'7_Fit_Selection_Models'!$U$5)/'7_Fit_Selection_Models'!$U$6+'7_Fit_Selection_Models'!$AC$13</f>
        <v/>
      </c>
      <c r="E19" s="51">
        <f>'7_Fit_Selection_Models'!$BL$14*(('4_Seq_Features'!G912)-'7_Fit_Selection_Models'!$BD$5)/'7_Fit_Selection_Models'!$BD$6+'7_Fit_Selection_Models'!$BL$15*(('4_Seq_Features'!H912)-'7_Fit_Selection_Models'!$BD$7)/'7_Fit_Selection_Models'!$BD$8+'7_Fit_Selection_Models'!$BL$16</f>
        <v/>
      </c>
    </row>
    <row r="20" ht="15" customHeight="1" s="35">
      <c r="A20" s="48">
        <f>'4_Seq_Features'!A913</f>
        <v/>
      </c>
      <c r="B20" s="49">
        <f>'4_Seq_Features'!B913</f>
        <v/>
      </c>
      <c r="C20" s="48">
        <f>'4_Seq_Features'!E913</f>
        <v/>
      </c>
      <c r="D20" s="51">
        <f>'7_Fit_Selection_Models'!$AC$12*(('4_Seq_Features'!F913)-'7_Fit_Selection_Models'!$U$5)/'7_Fit_Selection_Models'!$U$6+'7_Fit_Selection_Models'!$AC$13</f>
        <v/>
      </c>
      <c r="E20" s="51">
        <f>'7_Fit_Selection_Models'!$BL$14*(('4_Seq_Features'!G913)-'7_Fit_Selection_Models'!$BD$5)/'7_Fit_Selection_Models'!$BD$6+'7_Fit_Selection_Models'!$BL$15*(('4_Seq_Features'!H913)-'7_Fit_Selection_Models'!$BD$7)/'7_Fit_Selection_Models'!$BD$8+'7_Fit_Selection_Models'!$BL$16</f>
        <v/>
      </c>
      <c r="H20" s="40" t="inlineStr">
        <is>
          <t>RECONCILIATION vs selected_spec.json challenger (unconstrained MLE)</t>
        </is>
      </c>
      <c r="S20" s="37" t="inlineStr">
        <is>
          <t>it 2 grad/hess</t>
        </is>
      </c>
      <c r="T20" s="61">
        <f>SUMPRODUCT(((1/(1+EXP(-($J$5*$D$5:$D$243+$J$6*$E$5:$E$243+$J$7))))-$C$5:$C$243)*$D$5:$D$243)*'2_Params'!$B$16+$J$5</f>
        <v/>
      </c>
      <c r="U20" s="61">
        <f>SUMPRODUCT(((1/(1+EXP(-($J$5*$D$5:$D$243+$J$6*$E$5:$E$243+$J$7))))*(1-(1/(1+EXP(-($J$5*$D$5:$D$243+$J$6*$E$5:$E$243+$J$7))))))*$D$5:$D$243*$D$5:$D$243)*'2_Params'!$B$16+1</f>
        <v/>
      </c>
    </row>
    <row r="21" ht="26.25" customHeight="1" s="35">
      <c r="A21" s="48">
        <f>'4_Seq_Features'!A914</f>
        <v/>
      </c>
      <c r="B21" s="49">
        <f>'4_Seq_Features'!B914</f>
        <v/>
      </c>
      <c r="C21" s="48">
        <f>'4_Seq_Features'!E914</f>
        <v/>
      </c>
      <c r="D21" s="51">
        <f>'7_Fit_Selection_Models'!$AC$12*(('4_Seq_Features'!F914)-'7_Fit_Selection_Models'!$U$5)/'7_Fit_Selection_Models'!$U$6+'7_Fit_Selection_Models'!$AC$13</f>
        <v/>
      </c>
      <c r="E21" s="51">
        <f>'7_Fit_Selection_Models'!$BL$14*(('4_Seq_Features'!G914)-'7_Fit_Selection_Models'!$BD$5)/'7_Fit_Selection_Models'!$BD$6+'7_Fit_Selection_Models'!$BL$15*(('4_Seq_Features'!H914)-'7_Fit_Selection_Models'!$BD$7)/'7_Fit_Selection_Models'!$BD$8+'7_Fit_Selection_Models'!$BL$16</f>
        <v/>
      </c>
      <c r="H21" s="41" t="inlineStr">
        <is>
          <t>coef</t>
        </is>
      </c>
      <c r="I21" s="41" t="inlineStr">
        <is>
          <t>on-sheet</t>
        </is>
      </c>
      <c r="J21" s="41" t="inlineStr">
        <is>
          <t>repo</t>
        </is>
      </c>
      <c r="K21" s="41" t="inlineStr">
        <is>
          <t>|delta|</t>
        </is>
      </c>
      <c r="T21" s="61">
        <f>SUMPRODUCT(((1/(1+EXP(-($J$5*$D$5:$D$243+$J$6*$E$5:$E$243+$J$7))))-$C$5:$C$243)*$E$5:$E$243)*'2_Params'!$B$16+$J$6</f>
        <v/>
      </c>
      <c r="U21" s="61">
        <f>SUMPRODUCT(((1/(1+EXP(-($J$5*$D$5:$D$243+$J$6*$E$5:$E$243+$J$7))))*(1-(1/(1+EXP(-($J$5*$D$5:$D$243+$J$6*$E$5:$E$243+$J$7))))))*$D$5:$D$243*$E$5:$E$243)*'2_Params'!$B$16</f>
        <v/>
      </c>
    </row>
    <row r="22" ht="15" customHeight="1" s="35">
      <c r="A22" s="48">
        <f>'4_Seq_Features'!A915</f>
        <v/>
      </c>
      <c r="B22" s="49">
        <f>'4_Seq_Features'!B915</f>
        <v/>
      </c>
      <c r="C22" s="48">
        <f>'4_Seq_Features'!E915</f>
        <v/>
      </c>
      <c r="D22" s="51">
        <f>'7_Fit_Selection_Models'!$AC$12*(('4_Seq_Features'!F915)-'7_Fit_Selection_Models'!$U$5)/'7_Fit_Selection_Models'!$U$6+'7_Fit_Selection_Models'!$AC$13</f>
        <v/>
      </c>
      <c r="E22" s="51">
        <f>'7_Fit_Selection_Models'!$BL$14*(('4_Seq_Features'!G915)-'7_Fit_Selection_Models'!$BD$5)/'7_Fit_Selection_Models'!$BD$6+'7_Fit_Selection_Models'!$BL$15*(('4_Seq_Features'!H915)-'7_Fit_Selection_Models'!$BD$7)/'7_Fit_Selection_Models'!$BD$8+'7_Fit_Selection_Models'!$BL$16</f>
        <v/>
      </c>
      <c r="H22" s="40" t="inlineStr">
        <is>
          <t>a</t>
        </is>
      </c>
      <c r="I22" s="58">
        <f>$Q$5</f>
        <v/>
      </c>
      <c r="J22" s="67" t="n">
        <v>0.6076317564287658</v>
      </c>
      <c r="K22" s="54">
        <f>ABS(I22-J22)</f>
        <v/>
      </c>
      <c r="T22" s="61">
        <f>SUMPRODUCT((1/(1+EXP(-($J$5*$D$5:$D$243+$J$6*$E$5:$E$243+$J$7))))-$C$5:$C$243)*'2_Params'!$B$16</f>
        <v/>
      </c>
      <c r="U22" s="61">
        <f>SUMPRODUCT(((1/(1+EXP(-($J$5*$D$5:$D$243+$J$6*$E$5:$E$243+$J$7))))*(1-(1/(1+EXP(-($J$5*$D$5:$D$243+$J$6*$E$5:$E$243+$J$7))))))*$D$5:$D$243)*'2_Params'!$B$16</f>
        <v/>
      </c>
    </row>
    <row r="23" ht="15" customHeight="1" s="35">
      <c r="A23" s="48">
        <f>'4_Seq_Features'!A916</f>
        <v/>
      </c>
      <c r="B23" s="49">
        <f>'4_Seq_Features'!B916</f>
        <v/>
      </c>
      <c r="C23" s="48">
        <f>'4_Seq_Features'!E916</f>
        <v/>
      </c>
      <c r="D23" s="51">
        <f>'7_Fit_Selection_Models'!$AC$12*(('4_Seq_Features'!F916)-'7_Fit_Selection_Models'!$U$5)/'7_Fit_Selection_Models'!$U$6+'7_Fit_Selection_Models'!$AC$13</f>
        <v/>
      </c>
      <c r="E23" s="51">
        <f>'7_Fit_Selection_Models'!$BL$14*(('4_Seq_Features'!G916)-'7_Fit_Selection_Models'!$BD$5)/'7_Fit_Selection_Models'!$BD$6+'7_Fit_Selection_Models'!$BL$15*(('4_Seq_Features'!H916)-'7_Fit_Selection_Models'!$BD$7)/'7_Fit_Selection_Models'!$BD$8+'7_Fit_Selection_Models'!$BL$16</f>
        <v/>
      </c>
      <c r="H23" s="40" t="inlineStr">
        <is>
          <t>b</t>
        </is>
      </c>
      <c r="I23" s="58">
        <f>$Q$6</f>
        <v/>
      </c>
      <c r="J23" s="67" t="n">
        <v>0.9204024090822248</v>
      </c>
      <c r="K23" s="54">
        <f>ABS(I23-J23)</f>
        <v/>
      </c>
      <c r="U23" s="61">
        <f>SUMPRODUCT(((1/(1+EXP(-($J$5*$D$5:$D$243+$J$6*$E$5:$E$243+$J$7))))*(1-(1/(1+EXP(-($J$5*$D$5:$D$243+$J$6*$E$5:$E$243+$J$7))))))*$E$5:$E$243*$E$5:$E$243)*'2_Params'!$B$16+1</f>
        <v/>
      </c>
    </row>
    <row r="24" ht="15" customHeight="1" s="35">
      <c r="A24" s="48">
        <f>'4_Seq_Features'!A917</f>
        <v/>
      </c>
      <c r="B24" s="49">
        <f>'4_Seq_Features'!B917</f>
        <v/>
      </c>
      <c r="C24" s="48">
        <f>'4_Seq_Features'!E917</f>
        <v/>
      </c>
      <c r="D24" s="51">
        <f>'7_Fit_Selection_Models'!$AC$12*(('4_Seq_Features'!F917)-'7_Fit_Selection_Models'!$U$5)/'7_Fit_Selection_Models'!$U$6+'7_Fit_Selection_Models'!$AC$13</f>
        <v/>
      </c>
      <c r="E24" s="51">
        <f>'7_Fit_Selection_Models'!$BL$14*(('4_Seq_Features'!G917)-'7_Fit_Selection_Models'!$BD$5)/'7_Fit_Selection_Models'!$BD$6+'7_Fit_Selection_Models'!$BL$15*(('4_Seq_Features'!H917)-'7_Fit_Selection_Models'!$BD$7)/'7_Fit_Selection_Models'!$BD$8+'7_Fit_Selection_Models'!$BL$16</f>
        <v/>
      </c>
      <c r="H24" s="40" t="inlineStr">
        <is>
          <t>c</t>
        </is>
      </c>
      <c r="I24" s="58">
        <f>$Q$7</f>
        <v/>
      </c>
      <c r="J24" s="67" t="n">
        <v>0.3279170537046888</v>
      </c>
      <c r="K24" s="54">
        <f>ABS(I24-J24)</f>
        <v/>
      </c>
      <c r="U24" s="61">
        <f>SUMPRODUCT(((1/(1+EXP(-($J$5*$D$5:$D$243+$J$6*$E$5:$E$243+$J$7))))*(1-(1/(1+EXP(-($J$5*$D$5:$D$243+$J$6*$E$5:$E$243+$J$7))))))*$E$5:$E$243)*'2_Params'!$B$16</f>
        <v/>
      </c>
    </row>
    <row r="25" ht="15" customHeight="1" s="35">
      <c r="A25" s="48">
        <f>'4_Seq_Features'!A918</f>
        <v/>
      </c>
      <c r="B25" s="49">
        <f>'4_Seq_Features'!B918</f>
        <v/>
      </c>
      <c r="C25" s="48">
        <f>'4_Seq_Features'!E918</f>
        <v/>
      </c>
      <c r="D25" s="51">
        <f>'7_Fit_Selection_Models'!$AC$12*(('4_Seq_Features'!F918)-'7_Fit_Selection_Models'!$U$5)/'7_Fit_Selection_Models'!$U$6+'7_Fit_Selection_Models'!$AC$13</f>
        <v/>
      </c>
      <c r="E25" s="51">
        <f>'7_Fit_Selection_Models'!$BL$14*(('4_Seq_Features'!G918)-'7_Fit_Selection_Models'!$BD$5)/'7_Fit_Selection_Models'!$BD$6+'7_Fit_Selection_Models'!$BL$15*(('4_Seq_Features'!H918)-'7_Fit_Selection_Models'!$BD$7)/'7_Fit_Selection_Models'!$BD$8+'7_Fit_Selection_Models'!$BL$16</f>
        <v/>
      </c>
      <c r="U25" s="61">
        <f>SUMPRODUCT(((1/(1+EXP(-($J$5*$D$5:$D$243+$J$6*$E$5:$E$243+$J$7))))*(1-(1/(1+EXP(-($J$5*$D$5:$D$243+$J$6*$E$5:$E$243+$J$7)))))))*'2_Params'!$B$16</f>
        <v/>
      </c>
    </row>
    <row r="26" ht="15" customHeight="1" s="35">
      <c r="A26" s="48">
        <f>'4_Seq_Features'!A919</f>
        <v/>
      </c>
      <c r="B26" s="49">
        <f>'4_Seq_Features'!B919</f>
        <v/>
      </c>
      <c r="C26" s="48">
        <f>'4_Seq_Features'!E919</f>
        <v/>
      </c>
      <c r="D26" s="51">
        <f>'7_Fit_Selection_Models'!$AC$12*(('4_Seq_Features'!F919)-'7_Fit_Selection_Models'!$U$5)/'7_Fit_Selection_Models'!$U$6+'7_Fit_Selection_Models'!$AC$13</f>
        <v/>
      </c>
      <c r="E26" s="51">
        <f>'7_Fit_Selection_Models'!$BL$14*(('4_Seq_Features'!G919)-'7_Fit_Selection_Models'!$BD$5)/'7_Fit_Selection_Models'!$BD$6+'7_Fit_Selection_Models'!$BL$15*(('4_Seq_Features'!H919)-'7_Fit_Selection_Models'!$BD$7)/'7_Fit_Selection_Models'!$BD$8+'7_Fit_Selection_Models'!$BL$16</f>
        <v/>
      </c>
      <c r="H26" s="68" t="inlineStr">
        <is>
          <t>CONVEX + TEMPERATURE FLOOR -&gt; DEPLOY-FORM (model.py, T&gt;=1, w in [0,1])</t>
        </is>
      </c>
      <c r="M26" s="34" t="inlineStr">
        <is>
          <t>c refit Newton (a_deploy,b_deploy fixed); start c0=c_unc</t>
        </is>
      </c>
    </row>
    <row r="27" ht="15" customHeight="1" s="35">
      <c r="A27" s="48">
        <f>'4_Seq_Features'!A920</f>
        <v/>
      </c>
      <c r="B27" s="49">
        <f>'4_Seq_Features'!B920</f>
        <v/>
      </c>
      <c r="C27" s="48">
        <f>'4_Seq_Features'!E920</f>
        <v/>
      </c>
      <c r="D27" s="51">
        <f>'7_Fit_Selection_Models'!$AC$12*(('4_Seq_Features'!F920)-'7_Fit_Selection_Models'!$U$5)/'7_Fit_Selection_Models'!$U$6+'7_Fit_Selection_Models'!$AC$13</f>
        <v/>
      </c>
      <c r="E27" s="51">
        <f>'7_Fit_Selection_Models'!$BL$14*(('4_Seq_Features'!G920)-'7_Fit_Selection_Models'!$BD$5)/'7_Fit_Selection_Models'!$BD$6+'7_Fit_Selection_Models'!$BL$15*(('4_Seq_Features'!H920)-'7_Fit_Selection_Models'!$BD$7)/'7_Fit_Selection_Models'!$BD$8+'7_Fit_Selection_Models'!$BL$16</f>
        <v/>
      </c>
      <c r="H27" s="34" t="inlineStr">
        <is>
          <t>a_unc (=Q5)</t>
        </is>
      </c>
      <c r="I27" s="34">
        <f>$Q$5</f>
        <v/>
      </c>
      <c r="N27" s="34">
        <f>I29</f>
        <v/>
      </c>
    </row>
    <row r="28" ht="15" customHeight="1" s="35">
      <c r="A28" s="48">
        <f>'4_Seq_Features'!A921</f>
        <v/>
      </c>
      <c r="B28" s="49">
        <f>'4_Seq_Features'!B921</f>
        <v/>
      </c>
      <c r="C28" s="48">
        <f>'4_Seq_Features'!E921</f>
        <v/>
      </c>
      <c r="D28" s="51">
        <f>'7_Fit_Selection_Models'!$AC$12*(('4_Seq_Features'!F921)-'7_Fit_Selection_Models'!$U$5)/'7_Fit_Selection_Models'!$U$6+'7_Fit_Selection_Models'!$AC$13</f>
        <v/>
      </c>
      <c r="E28" s="51">
        <f>'7_Fit_Selection_Models'!$BL$14*(('4_Seq_Features'!G921)-'7_Fit_Selection_Models'!$BD$5)/'7_Fit_Selection_Models'!$BD$6+'7_Fit_Selection_Models'!$BL$15*(('4_Seq_Features'!H921)-'7_Fit_Selection_Models'!$BD$7)/'7_Fit_Selection_Models'!$BD$8+'7_Fit_Selection_Models'!$BL$16</f>
        <v/>
      </c>
      <c r="H28" s="34" t="inlineStr">
        <is>
          <t>b_unc (=Q6)</t>
        </is>
      </c>
      <c r="I28" s="34">
        <f>$Q$6</f>
        <v/>
      </c>
      <c r="N28" s="34">
        <f>N27-(SUMPRODUCT((1/(1+EXP(-($I$35*$D$5:$D$243+$I$36*$E$5:$E$243+N27))))-$C$5:$C$243))/(SUMPRODUCT((1/(1+EXP(-($I$35*$D$5:$D$243+$I$36*$E$5:$E$243+N27))))*(1-(1/(1+EXP(-($I$35*$D$5:$D$243+$I$36*$E$5:$E$243+N27)))))))</f>
        <v/>
      </c>
    </row>
    <row r="29" ht="15" customHeight="1" s="35">
      <c r="A29" s="48">
        <f>'4_Seq_Features'!A922</f>
        <v/>
      </c>
      <c r="B29" s="49">
        <f>'4_Seq_Features'!B922</f>
        <v/>
      </c>
      <c r="C29" s="48">
        <f>'4_Seq_Features'!E922</f>
        <v/>
      </c>
      <c r="D29" s="51">
        <f>'7_Fit_Selection_Models'!$AC$12*(('4_Seq_Features'!F922)-'7_Fit_Selection_Models'!$U$5)/'7_Fit_Selection_Models'!$U$6+'7_Fit_Selection_Models'!$AC$13</f>
        <v/>
      </c>
      <c r="E29" s="51">
        <f>'7_Fit_Selection_Models'!$BL$14*(('4_Seq_Features'!G922)-'7_Fit_Selection_Models'!$BD$5)/'7_Fit_Selection_Models'!$BD$6+'7_Fit_Selection_Models'!$BL$15*(('4_Seq_Features'!H922)-'7_Fit_Selection_Models'!$BD$7)/'7_Fit_Selection_Models'!$BD$8+'7_Fit_Selection_Models'!$BL$16</f>
        <v/>
      </c>
      <c r="H29" s="34" t="inlineStr">
        <is>
          <t>c_unc (=Q7)</t>
        </is>
      </c>
      <c r="I29" s="34">
        <f>$Q$7</f>
        <v/>
      </c>
      <c r="N29" s="34">
        <f>N28-(SUMPRODUCT((1/(1+EXP(-($I$35*$D$5:$D$243+$I$36*$E$5:$E$243+N28))))-$C$5:$C$243))/(SUMPRODUCT((1/(1+EXP(-($I$35*$D$5:$D$243+$I$36*$E$5:$E$243+N28))))*(1-(1/(1+EXP(-($I$35*$D$5:$D$243+$I$36*$E$5:$E$243+N28)))))))</f>
        <v/>
      </c>
    </row>
    <row r="30" ht="15" customHeight="1" s="35">
      <c r="A30" s="48">
        <f>'4_Seq_Features'!A923</f>
        <v/>
      </c>
      <c r="B30" s="49">
        <f>'4_Seq_Features'!B923</f>
        <v/>
      </c>
      <c r="C30" s="48">
        <f>'4_Seq_Features'!E923</f>
        <v/>
      </c>
      <c r="D30" s="51">
        <f>'7_Fit_Selection_Models'!$AC$12*(('4_Seq_Features'!F923)-'7_Fit_Selection_Models'!$U$5)/'7_Fit_Selection_Models'!$U$6+'7_Fit_Selection_Models'!$AC$13</f>
        <v/>
      </c>
      <c r="E30" s="51">
        <f>'7_Fit_Selection_Models'!$BL$14*(('4_Seq_Features'!G923)-'7_Fit_Selection_Models'!$BD$5)/'7_Fit_Selection_Models'!$BD$6+'7_Fit_Selection_Models'!$BL$15*(('4_Seq_Features'!H923)-'7_Fit_Selection_Models'!$BD$7)/'7_Fit_Selection_Models'!$BD$8+'7_Fit_Selection_Models'!$BL$16</f>
        <v/>
      </c>
      <c r="H30" s="34" t="inlineStr">
        <is>
          <t>a+ = max(a,0)</t>
        </is>
      </c>
      <c r="I30" s="34">
        <f>MAX(I27,0)</f>
        <v/>
      </c>
      <c r="N30" s="34">
        <f>N29-(SUMPRODUCT((1/(1+EXP(-($I$35*$D$5:$D$243+$I$36*$E$5:$E$243+N29))))-$C$5:$C$243))/(SUMPRODUCT((1/(1+EXP(-($I$35*$D$5:$D$243+$I$36*$E$5:$E$243+N29))))*(1-(1/(1+EXP(-($I$35*$D$5:$D$243+$I$36*$E$5:$E$243+N29)))))))</f>
        <v/>
      </c>
      <c r="S30" s="37" t="inlineStr">
        <is>
          <t>it 3 grad/hess</t>
        </is>
      </c>
      <c r="T30" s="61">
        <f>SUMPRODUCT(((1/(1+EXP(-($K$5*$D$5:$D$243+$K$6*$E$5:$E$243+$K$7))))-$C$5:$C$243)*$D$5:$D$243)*'2_Params'!$B$16+$K$5</f>
        <v/>
      </c>
      <c r="U30" s="61">
        <f>SUMPRODUCT(((1/(1+EXP(-($K$5*$D$5:$D$243+$K$6*$E$5:$E$243+$K$7))))*(1-(1/(1+EXP(-($K$5*$D$5:$D$243+$K$6*$E$5:$E$243+$K$7))))))*$D$5:$D$243*$D$5:$D$243)*'2_Params'!$B$16+1</f>
        <v/>
      </c>
    </row>
    <row r="31" ht="15" customHeight="1" s="35">
      <c r="A31" s="48">
        <f>'4_Seq_Features'!A924</f>
        <v/>
      </c>
      <c r="B31" s="49">
        <f>'4_Seq_Features'!B924</f>
        <v/>
      </c>
      <c r="C31" s="48">
        <f>'4_Seq_Features'!E924</f>
        <v/>
      </c>
      <c r="D31" s="51">
        <f>'7_Fit_Selection_Models'!$AC$12*(('4_Seq_Features'!F924)-'7_Fit_Selection_Models'!$U$5)/'7_Fit_Selection_Models'!$U$6+'7_Fit_Selection_Models'!$AC$13</f>
        <v/>
      </c>
      <c r="E31" s="51">
        <f>'7_Fit_Selection_Models'!$BL$14*(('4_Seq_Features'!G924)-'7_Fit_Selection_Models'!$BD$5)/'7_Fit_Selection_Models'!$BD$6+'7_Fit_Selection_Models'!$BL$15*(('4_Seq_Features'!H924)-'7_Fit_Selection_Models'!$BD$7)/'7_Fit_Selection_Models'!$BD$8+'7_Fit_Selection_Models'!$BL$16</f>
        <v/>
      </c>
      <c r="H31" s="34" t="inlineStr">
        <is>
          <t>b+ = max(b,0)</t>
        </is>
      </c>
      <c r="I31" s="34">
        <f>MAX(I28,0)</f>
        <v/>
      </c>
      <c r="N31" s="34">
        <f>N30-(SUMPRODUCT((1/(1+EXP(-($I$35*$D$5:$D$243+$I$36*$E$5:$E$243+N30))))-$C$5:$C$243))/(SUMPRODUCT((1/(1+EXP(-($I$35*$D$5:$D$243+$I$36*$E$5:$E$243+N30))))*(1-(1/(1+EXP(-($I$35*$D$5:$D$243+$I$36*$E$5:$E$243+N30)))))))</f>
        <v/>
      </c>
      <c r="T31" s="61">
        <f>SUMPRODUCT(((1/(1+EXP(-($K$5*$D$5:$D$243+$K$6*$E$5:$E$243+$K$7))))-$C$5:$C$243)*$E$5:$E$243)*'2_Params'!$B$16+$K$6</f>
        <v/>
      </c>
      <c r="U31" s="61">
        <f>SUMPRODUCT(((1/(1+EXP(-($K$5*$D$5:$D$243+$K$6*$E$5:$E$243+$K$7))))*(1-(1/(1+EXP(-($K$5*$D$5:$D$243+$K$6*$E$5:$E$243+$K$7))))))*$D$5:$D$243*$E$5:$E$243)*'2_Params'!$B$16</f>
        <v/>
      </c>
    </row>
    <row r="32" ht="15" customHeight="1" s="35">
      <c r="A32" s="48">
        <f>'4_Seq_Features'!A925</f>
        <v/>
      </c>
      <c r="B32" s="49">
        <f>'4_Seq_Features'!B925</f>
        <v/>
      </c>
      <c r="C32" s="48">
        <f>'4_Seq_Features'!E925</f>
        <v/>
      </c>
      <c r="D32" s="51">
        <f>'7_Fit_Selection_Models'!$AC$12*(('4_Seq_Features'!F925)-'7_Fit_Selection_Models'!$U$5)/'7_Fit_Selection_Models'!$U$6+'7_Fit_Selection_Models'!$AC$13</f>
        <v/>
      </c>
      <c r="E32" s="51">
        <f>'7_Fit_Selection_Models'!$BL$14*(('4_Seq_Features'!G925)-'7_Fit_Selection_Models'!$BD$5)/'7_Fit_Selection_Models'!$BD$6+'7_Fit_Selection_Models'!$BL$15*(('4_Seq_Features'!H925)-'7_Fit_Selection_Models'!$BD$7)/'7_Fit_Selection_Models'!$BD$8+'7_Fit_Selection_Models'!$BL$16</f>
        <v/>
      </c>
      <c r="H32" s="34" t="inlineStr">
        <is>
          <t>total+ = a+ + b+</t>
        </is>
      </c>
      <c r="I32" s="34">
        <f>I30+I31</f>
        <v/>
      </c>
      <c r="N32" s="34">
        <f>N31-(SUMPRODUCT((1/(1+EXP(-($I$35*$D$5:$D$243+$I$36*$E$5:$E$243+N31))))-$C$5:$C$243))/(SUMPRODUCT((1/(1+EXP(-($I$35*$D$5:$D$243+$I$36*$E$5:$E$243+N31))))*(1-(1/(1+EXP(-($I$35*$D$5:$D$243+$I$36*$E$5:$E$243+N31)))))))</f>
        <v/>
      </c>
      <c r="T32" s="61">
        <f>SUMPRODUCT((1/(1+EXP(-($K$5*$D$5:$D$243+$K$6*$E$5:$E$243+$K$7))))-$C$5:$C$243)*'2_Params'!$B$16</f>
        <v/>
      </c>
      <c r="U32" s="61">
        <f>SUMPRODUCT(((1/(1+EXP(-($K$5*$D$5:$D$243+$K$6*$E$5:$E$243+$K$7))))*(1-(1/(1+EXP(-($K$5*$D$5:$D$243+$K$6*$E$5:$E$243+$K$7))))))*$D$5:$D$243)*'2_Params'!$B$16</f>
        <v/>
      </c>
    </row>
    <row r="33" ht="15" customHeight="1" s="35">
      <c r="A33" s="48">
        <f>'4_Seq_Features'!A926</f>
        <v/>
      </c>
      <c r="B33" s="49">
        <f>'4_Seq_Features'!B926</f>
        <v/>
      </c>
      <c r="C33" s="48">
        <f>'4_Seq_Features'!E926</f>
        <v/>
      </c>
      <c r="D33" s="51">
        <f>'7_Fit_Selection_Models'!$AC$12*(('4_Seq_Features'!F926)-'7_Fit_Selection_Models'!$U$5)/'7_Fit_Selection_Models'!$U$6+'7_Fit_Selection_Models'!$AC$13</f>
        <v/>
      </c>
      <c r="E33" s="51">
        <f>'7_Fit_Selection_Models'!$BL$14*(('4_Seq_Features'!G926)-'7_Fit_Selection_Models'!$BD$5)/'7_Fit_Selection_Models'!$BD$6+'7_Fit_Selection_Models'!$BL$15*(('4_Seq_Features'!H926)-'7_Fit_Selection_Models'!$BD$7)/'7_Fit_Selection_Models'!$BD$8+'7_Fit_Selection_Models'!$BL$16</f>
        <v/>
      </c>
      <c r="H33" s="34" t="inlineStr">
        <is>
          <t>w = a+/total+</t>
        </is>
      </c>
      <c r="I33" s="34">
        <f>IF(I32&gt;0,I30/I32,0.5)</f>
        <v/>
      </c>
      <c r="N33" s="34">
        <f>N32-(SUMPRODUCT((1/(1+EXP(-($I$35*$D$5:$D$243+$I$36*$E$5:$E$243+N32))))-$C$5:$C$243))/(SUMPRODUCT((1/(1+EXP(-($I$35*$D$5:$D$243+$I$36*$E$5:$E$243+N32))))*(1-(1/(1+EXP(-($I$35*$D$5:$D$243+$I$36*$E$5:$E$243+N32)))))))</f>
        <v/>
      </c>
      <c r="U33" s="61">
        <f>SUMPRODUCT(((1/(1+EXP(-($K$5*$D$5:$D$243+$K$6*$E$5:$E$243+$K$7))))*(1-(1/(1+EXP(-($K$5*$D$5:$D$243+$K$6*$E$5:$E$243+$K$7))))))*$E$5:$E$243*$E$5:$E$243)*'2_Params'!$B$16+1</f>
        <v/>
      </c>
    </row>
    <row r="34" ht="15" customHeight="1" s="35">
      <c r="A34" s="48">
        <f>'4_Seq_Features'!A927</f>
        <v/>
      </c>
      <c r="B34" s="49">
        <f>'4_Seq_Features'!B927</f>
        <v/>
      </c>
      <c r="C34" s="48">
        <f>'4_Seq_Features'!E927</f>
        <v/>
      </c>
      <c r="D34" s="51">
        <f>'7_Fit_Selection_Models'!$AC$12*(('4_Seq_Features'!F927)-'7_Fit_Selection_Models'!$U$5)/'7_Fit_Selection_Models'!$U$6+'7_Fit_Selection_Models'!$AC$13</f>
        <v/>
      </c>
      <c r="E34" s="51">
        <f>'7_Fit_Selection_Models'!$BL$14*(('4_Seq_Features'!G927)-'7_Fit_Selection_Models'!$BD$5)/'7_Fit_Selection_Models'!$BD$6+'7_Fit_Selection_Models'!$BL$15*(('4_Seq_Features'!H927)-'7_Fit_Selection_Models'!$BD$7)/'7_Fit_Selection_Models'!$BD$8+'7_Fit_Selection_Models'!$BL$16</f>
        <v/>
      </c>
      <c r="H34" s="34" t="inlineStr">
        <is>
          <t>T = max(1/total+, 1)</t>
        </is>
      </c>
      <c r="I34" s="34">
        <f>MAX(IF(I32&gt;0,1/I32,1),1)</f>
        <v/>
      </c>
      <c r="N34" s="34">
        <f>N33-(SUMPRODUCT((1/(1+EXP(-($I$35*$D$5:$D$243+$I$36*$E$5:$E$243+N33))))-$C$5:$C$243))/(SUMPRODUCT((1/(1+EXP(-($I$35*$D$5:$D$243+$I$36*$E$5:$E$243+N33))))*(1-(1/(1+EXP(-($I$35*$D$5:$D$243+$I$36*$E$5:$E$243+N33)))))))</f>
        <v/>
      </c>
      <c r="U34" s="61">
        <f>SUMPRODUCT(((1/(1+EXP(-($K$5*$D$5:$D$243+$K$6*$E$5:$E$243+$K$7))))*(1-(1/(1+EXP(-($K$5*$D$5:$D$243+$K$6*$E$5:$E$243+$K$7))))))*$E$5:$E$243)*'2_Params'!$B$16</f>
        <v/>
      </c>
    </row>
    <row r="35" ht="15" customHeight="1" s="35">
      <c r="A35" s="48">
        <f>'4_Seq_Features'!A928</f>
        <v/>
      </c>
      <c r="B35" s="49">
        <f>'4_Seq_Features'!B928</f>
        <v/>
      </c>
      <c r="C35" s="48">
        <f>'4_Seq_Features'!E928</f>
        <v/>
      </c>
      <c r="D35" s="51">
        <f>'7_Fit_Selection_Models'!$AC$12*(('4_Seq_Features'!F928)-'7_Fit_Selection_Models'!$U$5)/'7_Fit_Selection_Models'!$U$6+'7_Fit_Selection_Models'!$AC$13</f>
        <v/>
      </c>
      <c r="E35" s="51">
        <f>'7_Fit_Selection_Models'!$BL$14*(('4_Seq_Features'!G928)-'7_Fit_Selection_Models'!$BD$5)/'7_Fit_Selection_Models'!$BD$6+'7_Fit_Selection_Models'!$BL$15*(('4_Seq_Features'!H928)-'7_Fit_Selection_Models'!$BD$7)/'7_Fit_Selection_Models'!$BD$8+'7_Fit_Selection_Models'!$BL$16</f>
        <v/>
      </c>
      <c r="H35" s="34" t="inlineStr">
        <is>
          <t>a deploy = w/T</t>
        </is>
      </c>
      <c r="I35" s="34">
        <f>I33/I34</f>
        <v/>
      </c>
      <c r="N35" s="34">
        <f>N34-(SUMPRODUCT((1/(1+EXP(-($I$35*$D$5:$D$243+$I$36*$E$5:$E$243+N34))))-$C$5:$C$243))/(SUMPRODUCT((1/(1+EXP(-($I$35*$D$5:$D$243+$I$36*$E$5:$E$243+N34))))*(1-(1/(1+EXP(-($I$35*$D$5:$D$243+$I$36*$E$5:$E$243+N34)))))))</f>
        <v/>
      </c>
      <c r="U35" s="61">
        <f>SUMPRODUCT(((1/(1+EXP(-($K$5*$D$5:$D$243+$K$6*$E$5:$E$243+$K$7))))*(1-(1/(1+EXP(-($K$5*$D$5:$D$243+$K$6*$E$5:$E$243+$K$7)))))))*'2_Params'!$B$16</f>
        <v/>
      </c>
    </row>
    <row r="36" ht="15" customHeight="1" s="35">
      <c r="A36" s="48">
        <f>'4_Seq_Features'!A929</f>
        <v/>
      </c>
      <c r="B36" s="49">
        <f>'4_Seq_Features'!B929</f>
        <v/>
      </c>
      <c r="C36" s="48">
        <f>'4_Seq_Features'!E929</f>
        <v/>
      </c>
      <c r="D36" s="51">
        <f>'7_Fit_Selection_Models'!$AC$12*(('4_Seq_Features'!F929)-'7_Fit_Selection_Models'!$U$5)/'7_Fit_Selection_Models'!$U$6+'7_Fit_Selection_Models'!$AC$13</f>
        <v/>
      </c>
      <c r="E36" s="51">
        <f>'7_Fit_Selection_Models'!$BL$14*(('4_Seq_Features'!G929)-'7_Fit_Selection_Models'!$BD$5)/'7_Fit_Selection_Models'!$BD$6+'7_Fit_Selection_Models'!$BL$15*(('4_Seq_Features'!H929)-'7_Fit_Selection_Models'!$BD$7)/'7_Fit_Selection_Models'!$BD$8+'7_Fit_Selection_Models'!$BL$16</f>
        <v/>
      </c>
      <c r="H36" s="34" t="inlineStr">
        <is>
          <t>b deploy = (1-w)/T</t>
        </is>
      </c>
      <c r="I36" s="34">
        <f>(1-I33)/I34</f>
        <v/>
      </c>
      <c r="N36" s="34">
        <f>N35-(SUMPRODUCT((1/(1+EXP(-($I$35*$D$5:$D$243+$I$36*$E$5:$E$243+N35))))-$C$5:$C$243))/(SUMPRODUCT((1/(1+EXP(-($I$35*$D$5:$D$243+$I$36*$E$5:$E$243+N35))))*(1-(1/(1+EXP(-($I$35*$D$5:$D$243+$I$36*$E$5:$E$243+N35)))))))</f>
        <v/>
      </c>
    </row>
    <row r="37" ht="15" customHeight="1" s="35">
      <c r="A37" s="48">
        <f>'4_Seq_Features'!A930</f>
        <v/>
      </c>
      <c r="B37" s="49">
        <f>'4_Seq_Features'!B930</f>
        <v/>
      </c>
      <c r="C37" s="48">
        <f>'4_Seq_Features'!E930</f>
        <v/>
      </c>
      <c r="D37" s="51">
        <f>'7_Fit_Selection_Models'!$AC$12*(('4_Seq_Features'!F930)-'7_Fit_Selection_Models'!$U$5)/'7_Fit_Selection_Models'!$U$6+'7_Fit_Selection_Models'!$AC$13</f>
        <v/>
      </c>
      <c r="E37" s="51">
        <f>'7_Fit_Selection_Models'!$BL$14*(('4_Seq_Features'!G930)-'7_Fit_Selection_Models'!$BD$5)/'7_Fit_Selection_Models'!$BD$6+'7_Fit_Selection_Models'!$BL$15*(('4_Seq_Features'!H930)-'7_Fit_Selection_Models'!$BD$7)/'7_Fit_Selection_Models'!$BD$8+'7_Fit_Selection_Models'!$BL$16</f>
        <v/>
      </c>
      <c r="H37" s="34" t="inlineStr">
        <is>
          <t>c deploy</t>
        </is>
      </c>
      <c r="I37" s="34">
        <f>N40</f>
        <v/>
      </c>
      <c r="N37" s="34">
        <f>N36-(SUMPRODUCT((1/(1+EXP(-($I$35*$D$5:$D$243+$I$36*$E$5:$E$243+N36))))-$C$5:$C$243))/(SUMPRODUCT((1/(1+EXP(-($I$35*$D$5:$D$243+$I$36*$E$5:$E$243+N36))))*(1-(1/(1+EXP(-($I$35*$D$5:$D$243+$I$36*$E$5:$E$243+N36)))))))</f>
        <v/>
      </c>
    </row>
    <row r="38" ht="15" customHeight="1" s="35">
      <c r="A38" s="48">
        <f>'4_Seq_Features'!A931</f>
        <v/>
      </c>
      <c r="B38" s="49">
        <f>'4_Seq_Features'!B931</f>
        <v/>
      </c>
      <c r="C38" s="48">
        <f>'4_Seq_Features'!E931</f>
        <v/>
      </c>
      <c r="D38" s="51">
        <f>'7_Fit_Selection_Models'!$AC$12*(('4_Seq_Features'!F931)-'7_Fit_Selection_Models'!$U$5)/'7_Fit_Selection_Models'!$U$6+'7_Fit_Selection_Models'!$AC$13</f>
        <v/>
      </c>
      <c r="E38" s="51">
        <f>'7_Fit_Selection_Models'!$BL$14*(('4_Seq_Features'!G931)-'7_Fit_Selection_Models'!$BD$5)/'7_Fit_Selection_Models'!$BD$6+'7_Fit_Selection_Models'!$BL$15*(('4_Seq_Features'!H931)-'7_Fit_Selection_Models'!$BD$7)/'7_Fit_Selection_Models'!$BD$8+'7_Fit_Selection_Models'!$BL$16</f>
        <v/>
      </c>
      <c r="H38" s="68" t="inlineStr">
        <is>
          <t>DEPLOY-FORM vs selected_spec.json challenger</t>
        </is>
      </c>
      <c r="N38" s="34">
        <f>N37-(SUMPRODUCT((1/(1+EXP(-($I$35*$D$5:$D$243+$I$36*$E$5:$E$243+N37))))-$C$5:$C$243))/(SUMPRODUCT((1/(1+EXP(-($I$35*$D$5:$D$243+$I$36*$E$5:$E$243+N37))))*(1-(1/(1+EXP(-($I$35*$D$5:$D$243+$I$36*$E$5:$E$243+N37)))))))</f>
        <v/>
      </c>
    </row>
    <row r="39" ht="15" customHeight="1" s="35">
      <c r="A39" s="48">
        <f>'4_Seq_Features'!A932</f>
        <v/>
      </c>
      <c r="B39" s="49">
        <f>'4_Seq_Features'!B932</f>
        <v/>
      </c>
      <c r="C39" s="48">
        <f>'4_Seq_Features'!E932</f>
        <v/>
      </c>
      <c r="D39" s="51">
        <f>'7_Fit_Selection_Models'!$AC$12*(('4_Seq_Features'!F932)-'7_Fit_Selection_Models'!$U$5)/'7_Fit_Selection_Models'!$U$6+'7_Fit_Selection_Models'!$AC$13</f>
        <v/>
      </c>
      <c r="E39" s="51">
        <f>'7_Fit_Selection_Models'!$BL$14*(('4_Seq_Features'!G932)-'7_Fit_Selection_Models'!$BD$5)/'7_Fit_Selection_Models'!$BD$6+'7_Fit_Selection_Models'!$BL$15*(('4_Seq_Features'!H932)-'7_Fit_Selection_Models'!$BD$7)/'7_Fit_Selection_Models'!$BD$8+'7_Fit_Selection_Models'!$BL$16</f>
        <v/>
      </c>
      <c r="H39" s="34" t="inlineStr">
        <is>
          <t>a</t>
        </is>
      </c>
      <c r="I39" s="34">
        <f>I35</f>
        <v/>
      </c>
      <c r="J39" s="69" t="n">
        <v>0.3976558706235259</v>
      </c>
      <c r="K39" s="34">
        <f>ABS(I39-J39)</f>
        <v/>
      </c>
      <c r="N39" s="34">
        <f>N38-(SUMPRODUCT((1/(1+EXP(-($I$35*$D$5:$D$243+$I$36*$E$5:$E$243+N38))))-$C$5:$C$243))/(SUMPRODUCT((1/(1+EXP(-($I$35*$D$5:$D$243+$I$36*$E$5:$E$243+N38))))*(1-(1/(1+EXP(-($I$35*$D$5:$D$243+$I$36*$E$5:$E$243+N38)))))))</f>
        <v/>
      </c>
    </row>
    <row r="40" ht="15" customHeight="1" s="35">
      <c r="A40" s="48">
        <f>'4_Seq_Features'!A933</f>
        <v/>
      </c>
      <c r="B40" s="49">
        <f>'4_Seq_Features'!B933</f>
        <v/>
      </c>
      <c r="C40" s="48">
        <f>'4_Seq_Features'!E933</f>
        <v/>
      </c>
      <c r="D40" s="51">
        <f>'7_Fit_Selection_Models'!$AC$12*(('4_Seq_Features'!F933)-'7_Fit_Selection_Models'!$U$5)/'7_Fit_Selection_Models'!$U$6+'7_Fit_Selection_Models'!$AC$13</f>
        <v/>
      </c>
      <c r="E40" s="51">
        <f>'7_Fit_Selection_Models'!$BL$14*(('4_Seq_Features'!G933)-'7_Fit_Selection_Models'!$BD$5)/'7_Fit_Selection_Models'!$BD$6+'7_Fit_Selection_Models'!$BL$15*(('4_Seq_Features'!H933)-'7_Fit_Selection_Models'!$BD$7)/'7_Fit_Selection_Models'!$BD$8+'7_Fit_Selection_Models'!$BL$16</f>
        <v/>
      </c>
      <c r="H40" s="34" t="inlineStr">
        <is>
          <t>b</t>
        </is>
      </c>
      <c r="I40" s="34">
        <f>I36</f>
        <v/>
      </c>
      <c r="J40" s="69" t="n">
        <v>0.6023441293764742</v>
      </c>
      <c r="K40" s="34">
        <f>ABS(I40-J40)</f>
        <v/>
      </c>
      <c r="N40" s="34">
        <f>N39-(SUMPRODUCT((1/(1+EXP(-($I$35*$D$5:$D$243+$I$36*$E$5:$E$243+N39))))-$C$5:$C$243))/(SUMPRODUCT((1/(1+EXP(-($I$35*$D$5:$D$243+$I$36*$E$5:$E$243+N39))))*(1-(1/(1+EXP(-($I$35*$D$5:$D$243+$I$36*$E$5:$E$243+N39)))))))</f>
        <v/>
      </c>
      <c r="S40" s="37" t="inlineStr">
        <is>
          <t>it 4 grad/hess</t>
        </is>
      </c>
      <c r="T40" s="61">
        <f>SUMPRODUCT(((1/(1+EXP(-($L$5*$D$5:$D$243+$L$6*$E$5:$E$243+$L$7))))-$C$5:$C$243)*$D$5:$D$243)*'2_Params'!$B$16+$L$5</f>
        <v/>
      </c>
      <c r="U40" s="61">
        <f>SUMPRODUCT(((1/(1+EXP(-($L$5*$D$5:$D$243+$L$6*$E$5:$E$243+$L$7))))*(1-(1/(1+EXP(-($L$5*$D$5:$D$243+$L$6*$E$5:$E$243+$L$7))))))*$D$5:$D$243*$D$5:$D$243)*'2_Params'!$B$16+1</f>
        <v/>
      </c>
    </row>
    <row r="41" ht="15" customHeight="1" s="35">
      <c r="A41" s="48">
        <f>'4_Seq_Features'!A934</f>
        <v/>
      </c>
      <c r="B41" s="49">
        <f>'4_Seq_Features'!B934</f>
        <v/>
      </c>
      <c r="C41" s="48">
        <f>'4_Seq_Features'!E934</f>
        <v/>
      </c>
      <c r="D41" s="51">
        <f>'7_Fit_Selection_Models'!$AC$12*(('4_Seq_Features'!F934)-'7_Fit_Selection_Models'!$U$5)/'7_Fit_Selection_Models'!$U$6+'7_Fit_Selection_Models'!$AC$13</f>
        <v/>
      </c>
      <c r="E41" s="51">
        <f>'7_Fit_Selection_Models'!$BL$14*(('4_Seq_Features'!G934)-'7_Fit_Selection_Models'!$BD$5)/'7_Fit_Selection_Models'!$BD$6+'7_Fit_Selection_Models'!$BL$15*(('4_Seq_Features'!H934)-'7_Fit_Selection_Models'!$BD$7)/'7_Fit_Selection_Models'!$BD$8+'7_Fit_Selection_Models'!$BL$16</f>
        <v/>
      </c>
      <c r="H41" s="34" t="inlineStr">
        <is>
          <t>c</t>
        </is>
      </c>
      <c r="I41" s="34">
        <f>I37</f>
        <v/>
      </c>
      <c r="J41" s="69" t="n">
        <v>0.3347604843419738</v>
      </c>
      <c r="K41" s="34">
        <f>ABS(I41-J41)</f>
        <v/>
      </c>
      <c r="T41" s="61">
        <f>SUMPRODUCT(((1/(1+EXP(-($L$5*$D$5:$D$243+$L$6*$E$5:$E$243+$L$7))))-$C$5:$C$243)*$E$5:$E$243)*'2_Params'!$B$16+$L$6</f>
        <v/>
      </c>
      <c r="U41" s="61">
        <f>SUMPRODUCT(((1/(1+EXP(-($L$5*$D$5:$D$243+$L$6*$E$5:$E$243+$L$7))))*(1-(1/(1+EXP(-($L$5*$D$5:$D$243+$L$6*$E$5:$E$243+$L$7))))))*$D$5:$D$243*$E$5:$E$243)*'2_Params'!$B$16</f>
        <v/>
      </c>
    </row>
    <row r="42" ht="15" customHeight="1" s="35">
      <c r="A42" s="48">
        <f>'4_Seq_Features'!A935</f>
        <v/>
      </c>
      <c r="B42" s="49">
        <f>'4_Seq_Features'!B935</f>
        <v/>
      </c>
      <c r="C42" s="48">
        <f>'4_Seq_Features'!E935</f>
        <v/>
      </c>
      <c r="D42" s="51">
        <f>'7_Fit_Selection_Models'!$AC$12*(('4_Seq_Features'!F935)-'7_Fit_Selection_Models'!$U$5)/'7_Fit_Selection_Models'!$U$6+'7_Fit_Selection_Models'!$AC$13</f>
        <v/>
      </c>
      <c r="E42" s="51">
        <f>'7_Fit_Selection_Models'!$BL$14*(('4_Seq_Features'!G935)-'7_Fit_Selection_Models'!$BD$5)/'7_Fit_Selection_Models'!$BD$6+'7_Fit_Selection_Models'!$BL$15*(('4_Seq_Features'!H935)-'7_Fit_Selection_Models'!$BD$7)/'7_Fit_Selection_Models'!$BD$8+'7_Fit_Selection_Models'!$BL$16</f>
        <v/>
      </c>
      <c r="T42" s="61">
        <f>SUMPRODUCT((1/(1+EXP(-($L$5*$D$5:$D$243+$L$6*$E$5:$E$243+$L$7))))-$C$5:$C$243)*'2_Params'!$B$16</f>
        <v/>
      </c>
      <c r="U42" s="61">
        <f>SUMPRODUCT(((1/(1+EXP(-($L$5*$D$5:$D$243+$L$6*$E$5:$E$243+$L$7))))*(1-(1/(1+EXP(-($L$5*$D$5:$D$243+$L$6*$E$5:$E$243+$L$7))))))*$D$5:$D$243)*'2_Params'!$B$16</f>
        <v/>
      </c>
    </row>
    <row r="43" ht="15" customHeight="1" s="35">
      <c r="A43" s="48">
        <f>'4_Seq_Features'!A936</f>
        <v/>
      </c>
      <c r="B43" s="49">
        <f>'4_Seq_Features'!B936</f>
        <v/>
      </c>
      <c r="C43" s="48">
        <f>'4_Seq_Features'!E936</f>
        <v/>
      </c>
      <c r="D43" s="51">
        <f>'7_Fit_Selection_Models'!$AC$12*(('4_Seq_Features'!F936)-'7_Fit_Selection_Models'!$U$5)/'7_Fit_Selection_Models'!$U$6+'7_Fit_Selection_Models'!$AC$13</f>
        <v/>
      </c>
      <c r="E43" s="51">
        <f>'7_Fit_Selection_Models'!$BL$14*(('4_Seq_Features'!G936)-'7_Fit_Selection_Models'!$BD$5)/'7_Fit_Selection_Models'!$BD$6+'7_Fit_Selection_Models'!$BL$15*(('4_Seq_Features'!H936)-'7_Fit_Selection_Models'!$BD$7)/'7_Fit_Selection_Models'!$BD$8+'7_Fit_Selection_Models'!$BL$16</f>
        <v/>
      </c>
      <c r="U43" s="61">
        <f>SUMPRODUCT(((1/(1+EXP(-($L$5*$D$5:$D$243+$L$6*$E$5:$E$243+$L$7))))*(1-(1/(1+EXP(-($L$5*$D$5:$D$243+$L$6*$E$5:$E$243+$L$7))))))*$E$5:$E$243*$E$5:$E$243)*'2_Params'!$B$16+1</f>
        <v/>
      </c>
    </row>
    <row r="44" ht="15" customHeight="1" s="35">
      <c r="A44" s="48">
        <f>'4_Seq_Features'!A937</f>
        <v/>
      </c>
      <c r="B44" s="49">
        <f>'4_Seq_Features'!B937</f>
        <v/>
      </c>
      <c r="C44" s="48">
        <f>'4_Seq_Features'!E937</f>
        <v/>
      </c>
      <c r="D44" s="51">
        <f>'7_Fit_Selection_Models'!$AC$12*(('4_Seq_Features'!F937)-'7_Fit_Selection_Models'!$U$5)/'7_Fit_Selection_Models'!$U$6+'7_Fit_Selection_Models'!$AC$13</f>
        <v/>
      </c>
      <c r="E44" s="51">
        <f>'7_Fit_Selection_Models'!$BL$14*(('4_Seq_Features'!G937)-'7_Fit_Selection_Models'!$BD$5)/'7_Fit_Selection_Models'!$BD$6+'7_Fit_Selection_Models'!$BL$15*(('4_Seq_Features'!H937)-'7_Fit_Selection_Models'!$BD$7)/'7_Fit_Selection_Models'!$BD$8+'7_Fit_Selection_Models'!$BL$16</f>
        <v/>
      </c>
      <c r="U44" s="61">
        <f>SUMPRODUCT(((1/(1+EXP(-($L$5*$D$5:$D$243+$L$6*$E$5:$E$243+$L$7))))*(1-(1/(1+EXP(-($L$5*$D$5:$D$243+$L$6*$E$5:$E$243+$L$7))))))*$E$5:$E$243)*'2_Params'!$B$16</f>
        <v/>
      </c>
    </row>
    <row r="45" ht="15" customHeight="1" s="35">
      <c r="A45" s="48">
        <f>'4_Seq_Features'!A938</f>
        <v/>
      </c>
      <c r="B45" s="49">
        <f>'4_Seq_Features'!B938</f>
        <v/>
      </c>
      <c r="C45" s="48">
        <f>'4_Seq_Features'!E938</f>
        <v/>
      </c>
      <c r="D45" s="51">
        <f>'7_Fit_Selection_Models'!$AC$12*(('4_Seq_Features'!F938)-'7_Fit_Selection_Models'!$U$5)/'7_Fit_Selection_Models'!$U$6+'7_Fit_Selection_Models'!$AC$13</f>
        <v/>
      </c>
      <c r="E45" s="51">
        <f>'7_Fit_Selection_Models'!$BL$14*(('4_Seq_Features'!G938)-'7_Fit_Selection_Models'!$BD$5)/'7_Fit_Selection_Models'!$BD$6+'7_Fit_Selection_Models'!$BL$15*(('4_Seq_Features'!H938)-'7_Fit_Selection_Models'!$BD$7)/'7_Fit_Selection_Models'!$BD$8+'7_Fit_Selection_Models'!$BL$16</f>
        <v/>
      </c>
      <c r="U45" s="61">
        <f>SUMPRODUCT(((1/(1+EXP(-($L$5*$D$5:$D$243+$L$6*$E$5:$E$243+$L$7))))*(1-(1/(1+EXP(-($L$5*$D$5:$D$243+$L$6*$E$5:$E$243+$L$7)))))))*'2_Params'!$B$16</f>
        <v/>
      </c>
    </row>
    <row r="46" ht="15" customHeight="1" s="35">
      <c r="A46" s="48">
        <f>'4_Seq_Features'!A939</f>
        <v/>
      </c>
      <c r="B46" s="49">
        <f>'4_Seq_Features'!B939</f>
        <v/>
      </c>
      <c r="C46" s="48">
        <f>'4_Seq_Features'!E939</f>
        <v/>
      </c>
      <c r="D46" s="51">
        <f>'7_Fit_Selection_Models'!$AC$12*(('4_Seq_Features'!F939)-'7_Fit_Selection_Models'!$U$5)/'7_Fit_Selection_Models'!$U$6+'7_Fit_Selection_Models'!$AC$13</f>
        <v/>
      </c>
      <c r="E46" s="51">
        <f>'7_Fit_Selection_Models'!$BL$14*(('4_Seq_Features'!G939)-'7_Fit_Selection_Models'!$BD$5)/'7_Fit_Selection_Models'!$BD$6+'7_Fit_Selection_Models'!$BL$15*(('4_Seq_Features'!H939)-'7_Fit_Selection_Models'!$BD$7)/'7_Fit_Selection_Models'!$BD$8+'7_Fit_Selection_Models'!$BL$16</f>
        <v/>
      </c>
    </row>
    <row r="47" ht="15" customHeight="1" s="35">
      <c r="A47" s="48">
        <f>'4_Seq_Features'!A940</f>
        <v/>
      </c>
      <c r="B47" s="49">
        <f>'4_Seq_Features'!B940</f>
        <v/>
      </c>
      <c r="C47" s="48">
        <f>'4_Seq_Features'!E940</f>
        <v/>
      </c>
      <c r="D47" s="51">
        <f>'7_Fit_Selection_Models'!$AC$12*(('4_Seq_Features'!F940)-'7_Fit_Selection_Models'!$U$5)/'7_Fit_Selection_Models'!$U$6+'7_Fit_Selection_Models'!$AC$13</f>
        <v/>
      </c>
      <c r="E47" s="51">
        <f>'7_Fit_Selection_Models'!$BL$14*(('4_Seq_Features'!G940)-'7_Fit_Selection_Models'!$BD$5)/'7_Fit_Selection_Models'!$BD$6+'7_Fit_Selection_Models'!$BL$15*(('4_Seq_Features'!H940)-'7_Fit_Selection_Models'!$BD$7)/'7_Fit_Selection_Models'!$BD$8+'7_Fit_Selection_Models'!$BL$16</f>
        <v/>
      </c>
    </row>
    <row r="48" ht="15" customHeight="1" s="35">
      <c r="A48" s="48">
        <f>'4_Seq_Features'!A941</f>
        <v/>
      </c>
      <c r="B48" s="49">
        <f>'4_Seq_Features'!B941</f>
        <v/>
      </c>
      <c r="C48" s="48">
        <f>'4_Seq_Features'!E941</f>
        <v/>
      </c>
      <c r="D48" s="51">
        <f>'7_Fit_Selection_Models'!$AC$12*(('4_Seq_Features'!F941)-'7_Fit_Selection_Models'!$U$5)/'7_Fit_Selection_Models'!$U$6+'7_Fit_Selection_Models'!$AC$13</f>
        <v/>
      </c>
      <c r="E48" s="51">
        <f>'7_Fit_Selection_Models'!$BL$14*(('4_Seq_Features'!G941)-'7_Fit_Selection_Models'!$BD$5)/'7_Fit_Selection_Models'!$BD$6+'7_Fit_Selection_Models'!$BL$15*(('4_Seq_Features'!H941)-'7_Fit_Selection_Models'!$BD$7)/'7_Fit_Selection_Models'!$BD$8+'7_Fit_Selection_Models'!$BL$16</f>
        <v/>
      </c>
    </row>
    <row r="49" ht="15" customHeight="1" s="35">
      <c r="A49" s="48">
        <f>'4_Seq_Features'!A942</f>
        <v/>
      </c>
      <c r="B49" s="49">
        <f>'4_Seq_Features'!B942</f>
        <v/>
      </c>
      <c r="C49" s="48">
        <f>'4_Seq_Features'!E942</f>
        <v/>
      </c>
      <c r="D49" s="51">
        <f>'7_Fit_Selection_Models'!$AC$12*(('4_Seq_Features'!F942)-'7_Fit_Selection_Models'!$U$5)/'7_Fit_Selection_Models'!$U$6+'7_Fit_Selection_Models'!$AC$13</f>
        <v/>
      </c>
      <c r="E49" s="51">
        <f>'7_Fit_Selection_Models'!$BL$14*(('4_Seq_Features'!G942)-'7_Fit_Selection_Models'!$BD$5)/'7_Fit_Selection_Models'!$BD$6+'7_Fit_Selection_Models'!$BL$15*(('4_Seq_Features'!H942)-'7_Fit_Selection_Models'!$BD$7)/'7_Fit_Selection_Models'!$BD$8+'7_Fit_Selection_Models'!$BL$16</f>
        <v/>
      </c>
    </row>
    <row r="50" ht="15" customHeight="1" s="35">
      <c r="A50" s="48">
        <f>'4_Seq_Features'!A943</f>
        <v/>
      </c>
      <c r="B50" s="49">
        <f>'4_Seq_Features'!B943</f>
        <v/>
      </c>
      <c r="C50" s="48">
        <f>'4_Seq_Features'!E943</f>
        <v/>
      </c>
      <c r="D50" s="51">
        <f>'7_Fit_Selection_Models'!$AC$12*(('4_Seq_Features'!F943)-'7_Fit_Selection_Models'!$U$5)/'7_Fit_Selection_Models'!$U$6+'7_Fit_Selection_Models'!$AC$13</f>
        <v/>
      </c>
      <c r="E50" s="51">
        <f>'7_Fit_Selection_Models'!$BL$14*(('4_Seq_Features'!G943)-'7_Fit_Selection_Models'!$BD$5)/'7_Fit_Selection_Models'!$BD$6+'7_Fit_Selection_Models'!$BL$15*(('4_Seq_Features'!H943)-'7_Fit_Selection_Models'!$BD$7)/'7_Fit_Selection_Models'!$BD$8+'7_Fit_Selection_Models'!$BL$16</f>
        <v/>
      </c>
      <c r="S50" s="37" t="inlineStr">
        <is>
          <t>it 5 grad/hess</t>
        </is>
      </c>
      <c r="T50" s="61">
        <f>SUMPRODUCT(((1/(1+EXP(-($M$5*$D$5:$D$243+$M$6*$E$5:$E$243+$M$7))))-$C$5:$C$243)*$D$5:$D$243)*'2_Params'!$B$16+$M$5</f>
        <v/>
      </c>
      <c r="U50" s="61">
        <f>SUMPRODUCT(((1/(1+EXP(-($M$5*$D$5:$D$243+$M$6*$E$5:$E$243+$M$7))))*(1-(1/(1+EXP(-($M$5*$D$5:$D$243+$M$6*$E$5:$E$243+$M$7))))))*$D$5:$D$243*$D$5:$D$243)*'2_Params'!$B$16+1</f>
        <v/>
      </c>
    </row>
    <row r="51" ht="15" customHeight="1" s="35">
      <c r="A51" s="48">
        <f>'4_Seq_Features'!A944</f>
        <v/>
      </c>
      <c r="B51" s="49">
        <f>'4_Seq_Features'!B944</f>
        <v/>
      </c>
      <c r="C51" s="48">
        <f>'4_Seq_Features'!E944</f>
        <v/>
      </c>
      <c r="D51" s="51">
        <f>'7_Fit_Selection_Models'!$AC$12*(('4_Seq_Features'!F944)-'7_Fit_Selection_Models'!$U$5)/'7_Fit_Selection_Models'!$U$6+'7_Fit_Selection_Models'!$AC$13</f>
        <v/>
      </c>
      <c r="E51" s="51">
        <f>'7_Fit_Selection_Models'!$BL$14*(('4_Seq_Features'!G944)-'7_Fit_Selection_Models'!$BD$5)/'7_Fit_Selection_Models'!$BD$6+'7_Fit_Selection_Models'!$BL$15*(('4_Seq_Features'!H944)-'7_Fit_Selection_Models'!$BD$7)/'7_Fit_Selection_Models'!$BD$8+'7_Fit_Selection_Models'!$BL$16</f>
        <v/>
      </c>
      <c r="T51" s="61">
        <f>SUMPRODUCT(((1/(1+EXP(-($M$5*$D$5:$D$243+$M$6*$E$5:$E$243+$M$7))))-$C$5:$C$243)*$E$5:$E$243)*'2_Params'!$B$16+$M$6</f>
        <v/>
      </c>
      <c r="U51" s="61">
        <f>SUMPRODUCT(((1/(1+EXP(-($M$5*$D$5:$D$243+$M$6*$E$5:$E$243+$M$7))))*(1-(1/(1+EXP(-($M$5*$D$5:$D$243+$M$6*$E$5:$E$243+$M$7))))))*$D$5:$D$243*$E$5:$E$243)*'2_Params'!$B$16</f>
        <v/>
      </c>
    </row>
    <row r="52" ht="15" customHeight="1" s="35">
      <c r="A52" s="48">
        <f>'4_Seq_Features'!A945</f>
        <v/>
      </c>
      <c r="B52" s="49">
        <f>'4_Seq_Features'!B945</f>
        <v/>
      </c>
      <c r="C52" s="48">
        <f>'4_Seq_Features'!E945</f>
        <v/>
      </c>
      <c r="D52" s="51">
        <f>'7_Fit_Selection_Models'!$AC$12*(('4_Seq_Features'!F945)-'7_Fit_Selection_Models'!$U$5)/'7_Fit_Selection_Models'!$U$6+'7_Fit_Selection_Models'!$AC$13</f>
        <v/>
      </c>
      <c r="E52" s="51">
        <f>'7_Fit_Selection_Models'!$BL$14*(('4_Seq_Features'!G945)-'7_Fit_Selection_Models'!$BD$5)/'7_Fit_Selection_Models'!$BD$6+'7_Fit_Selection_Models'!$BL$15*(('4_Seq_Features'!H945)-'7_Fit_Selection_Models'!$BD$7)/'7_Fit_Selection_Models'!$BD$8+'7_Fit_Selection_Models'!$BL$16</f>
        <v/>
      </c>
      <c r="T52" s="61">
        <f>SUMPRODUCT((1/(1+EXP(-($M$5*$D$5:$D$243+$M$6*$E$5:$E$243+$M$7))))-$C$5:$C$243)*'2_Params'!$B$16</f>
        <v/>
      </c>
      <c r="U52" s="61">
        <f>SUMPRODUCT(((1/(1+EXP(-($M$5*$D$5:$D$243+$M$6*$E$5:$E$243+$M$7))))*(1-(1/(1+EXP(-($M$5*$D$5:$D$243+$M$6*$E$5:$E$243+$M$7))))))*$D$5:$D$243)*'2_Params'!$B$16</f>
        <v/>
      </c>
    </row>
    <row r="53" ht="15" customHeight="1" s="35">
      <c r="A53" s="48">
        <f>'4_Seq_Features'!A946</f>
        <v/>
      </c>
      <c r="B53" s="49">
        <f>'4_Seq_Features'!B946</f>
        <v/>
      </c>
      <c r="C53" s="48">
        <f>'4_Seq_Features'!E946</f>
        <v/>
      </c>
      <c r="D53" s="51">
        <f>'7_Fit_Selection_Models'!$AC$12*(('4_Seq_Features'!F946)-'7_Fit_Selection_Models'!$U$5)/'7_Fit_Selection_Models'!$U$6+'7_Fit_Selection_Models'!$AC$13</f>
        <v/>
      </c>
      <c r="E53" s="51">
        <f>'7_Fit_Selection_Models'!$BL$14*(('4_Seq_Features'!G946)-'7_Fit_Selection_Models'!$BD$5)/'7_Fit_Selection_Models'!$BD$6+'7_Fit_Selection_Models'!$BL$15*(('4_Seq_Features'!H946)-'7_Fit_Selection_Models'!$BD$7)/'7_Fit_Selection_Models'!$BD$8+'7_Fit_Selection_Models'!$BL$16</f>
        <v/>
      </c>
      <c r="U53" s="61">
        <f>SUMPRODUCT(((1/(1+EXP(-($M$5*$D$5:$D$243+$M$6*$E$5:$E$243+$M$7))))*(1-(1/(1+EXP(-($M$5*$D$5:$D$243+$M$6*$E$5:$E$243+$M$7))))))*$E$5:$E$243*$E$5:$E$243)*'2_Params'!$B$16+1</f>
        <v/>
      </c>
    </row>
    <row r="54" ht="15" customHeight="1" s="35">
      <c r="A54" s="48">
        <f>'4_Seq_Features'!A947</f>
        <v/>
      </c>
      <c r="B54" s="49">
        <f>'4_Seq_Features'!B947</f>
        <v/>
      </c>
      <c r="C54" s="48">
        <f>'4_Seq_Features'!E947</f>
        <v/>
      </c>
      <c r="D54" s="51">
        <f>'7_Fit_Selection_Models'!$AC$12*(('4_Seq_Features'!F947)-'7_Fit_Selection_Models'!$U$5)/'7_Fit_Selection_Models'!$U$6+'7_Fit_Selection_Models'!$AC$13</f>
        <v/>
      </c>
      <c r="E54" s="51">
        <f>'7_Fit_Selection_Models'!$BL$14*(('4_Seq_Features'!G947)-'7_Fit_Selection_Models'!$BD$5)/'7_Fit_Selection_Models'!$BD$6+'7_Fit_Selection_Models'!$BL$15*(('4_Seq_Features'!H947)-'7_Fit_Selection_Models'!$BD$7)/'7_Fit_Selection_Models'!$BD$8+'7_Fit_Selection_Models'!$BL$16</f>
        <v/>
      </c>
      <c r="U54" s="61">
        <f>SUMPRODUCT(((1/(1+EXP(-($M$5*$D$5:$D$243+$M$6*$E$5:$E$243+$M$7))))*(1-(1/(1+EXP(-($M$5*$D$5:$D$243+$M$6*$E$5:$E$243+$M$7))))))*$E$5:$E$243)*'2_Params'!$B$16</f>
        <v/>
      </c>
    </row>
    <row r="55" ht="15" customHeight="1" s="35">
      <c r="A55" s="48">
        <f>'4_Seq_Features'!A948</f>
        <v/>
      </c>
      <c r="B55" s="49">
        <f>'4_Seq_Features'!B948</f>
        <v/>
      </c>
      <c r="C55" s="48">
        <f>'4_Seq_Features'!E948</f>
        <v/>
      </c>
      <c r="D55" s="51">
        <f>'7_Fit_Selection_Models'!$AC$12*(('4_Seq_Features'!F948)-'7_Fit_Selection_Models'!$U$5)/'7_Fit_Selection_Models'!$U$6+'7_Fit_Selection_Models'!$AC$13</f>
        <v/>
      </c>
      <c r="E55" s="51">
        <f>'7_Fit_Selection_Models'!$BL$14*(('4_Seq_Features'!G948)-'7_Fit_Selection_Models'!$BD$5)/'7_Fit_Selection_Models'!$BD$6+'7_Fit_Selection_Models'!$BL$15*(('4_Seq_Features'!H948)-'7_Fit_Selection_Models'!$BD$7)/'7_Fit_Selection_Models'!$BD$8+'7_Fit_Selection_Models'!$BL$16</f>
        <v/>
      </c>
      <c r="U55" s="61">
        <f>SUMPRODUCT(((1/(1+EXP(-($M$5*$D$5:$D$243+$M$6*$E$5:$E$243+$M$7))))*(1-(1/(1+EXP(-($M$5*$D$5:$D$243+$M$6*$E$5:$E$243+$M$7)))))))*'2_Params'!$B$16</f>
        <v/>
      </c>
    </row>
    <row r="56" ht="15" customHeight="1" s="35">
      <c r="A56" s="48">
        <f>'4_Seq_Features'!A949</f>
        <v/>
      </c>
      <c r="B56" s="49">
        <f>'4_Seq_Features'!B949</f>
        <v/>
      </c>
      <c r="C56" s="48">
        <f>'4_Seq_Features'!E949</f>
        <v/>
      </c>
      <c r="D56" s="51">
        <f>'7_Fit_Selection_Models'!$AC$12*(('4_Seq_Features'!F949)-'7_Fit_Selection_Models'!$U$5)/'7_Fit_Selection_Models'!$U$6+'7_Fit_Selection_Models'!$AC$13</f>
        <v/>
      </c>
      <c r="E56" s="51">
        <f>'7_Fit_Selection_Models'!$BL$14*(('4_Seq_Features'!G949)-'7_Fit_Selection_Models'!$BD$5)/'7_Fit_Selection_Models'!$BD$6+'7_Fit_Selection_Models'!$BL$15*(('4_Seq_Features'!H949)-'7_Fit_Selection_Models'!$BD$7)/'7_Fit_Selection_Models'!$BD$8+'7_Fit_Selection_Models'!$BL$16</f>
        <v/>
      </c>
    </row>
    <row r="57" ht="15" customHeight="1" s="35">
      <c r="A57" s="48">
        <f>'4_Seq_Features'!A950</f>
        <v/>
      </c>
      <c r="B57" s="49">
        <f>'4_Seq_Features'!B950</f>
        <v/>
      </c>
      <c r="C57" s="48">
        <f>'4_Seq_Features'!E950</f>
        <v/>
      </c>
      <c r="D57" s="51">
        <f>'7_Fit_Selection_Models'!$AC$12*(('4_Seq_Features'!F950)-'7_Fit_Selection_Models'!$U$5)/'7_Fit_Selection_Models'!$U$6+'7_Fit_Selection_Models'!$AC$13</f>
        <v/>
      </c>
      <c r="E57" s="51">
        <f>'7_Fit_Selection_Models'!$BL$14*(('4_Seq_Features'!G950)-'7_Fit_Selection_Models'!$BD$5)/'7_Fit_Selection_Models'!$BD$6+'7_Fit_Selection_Models'!$BL$15*(('4_Seq_Features'!H950)-'7_Fit_Selection_Models'!$BD$7)/'7_Fit_Selection_Models'!$BD$8+'7_Fit_Selection_Models'!$BL$16</f>
        <v/>
      </c>
    </row>
    <row r="58" ht="15" customHeight="1" s="35">
      <c r="A58" s="48">
        <f>'4_Seq_Features'!A951</f>
        <v/>
      </c>
      <c r="B58" s="49">
        <f>'4_Seq_Features'!B951</f>
        <v/>
      </c>
      <c r="C58" s="48">
        <f>'4_Seq_Features'!E951</f>
        <v/>
      </c>
      <c r="D58" s="51">
        <f>'7_Fit_Selection_Models'!$AC$12*(('4_Seq_Features'!F951)-'7_Fit_Selection_Models'!$U$5)/'7_Fit_Selection_Models'!$U$6+'7_Fit_Selection_Models'!$AC$13</f>
        <v/>
      </c>
      <c r="E58" s="51">
        <f>'7_Fit_Selection_Models'!$BL$14*(('4_Seq_Features'!G951)-'7_Fit_Selection_Models'!$BD$5)/'7_Fit_Selection_Models'!$BD$6+'7_Fit_Selection_Models'!$BL$15*(('4_Seq_Features'!H951)-'7_Fit_Selection_Models'!$BD$7)/'7_Fit_Selection_Models'!$BD$8+'7_Fit_Selection_Models'!$BL$16</f>
        <v/>
      </c>
    </row>
    <row r="59" ht="15" customHeight="1" s="35">
      <c r="A59" s="48">
        <f>'4_Seq_Features'!A952</f>
        <v/>
      </c>
      <c r="B59" s="49">
        <f>'4_Seq_Features'!B952</f>
        <v/>
      </c>
      <c r="C59" s="48">
        <f>'4_Seq_Features'!E952</f>
        <v/>
      </c>
      <c r="D59" s="51">
        <f>'7_Fit_Selection_Models'!$AC$12*(('4_Seq_Features'!F952)-'7_Fit_Selection_Models'!$U$5)/'7_Fit_Selection_Models'!$U$6+'7_Fit_Selection_Models'!$AC$13</f>
        <v/>
      </c>
      <c r="E59" s="51">
        <f>'7_Fit_Selection_Models'!$BL$14*(('4_Seq_Features'!G952)-'7_Fit_Selection_Models'!$BD$5)/'7_Fit_Selection_Models'!$BD$6+'7_Fit_Selection_Models'!$BL$15*(('4_Seq_Features'!H952)-'7_Fit_Selection_Models'!$BD$7)/'7_Fit_Selection_Models'!$BD$8+'7_Fit_Selection_Models'!$BL$16</f>
        <v/>
      </c>
    </row>
    <row r="60" ht="15" customHeight="1" s="35">
      <c r="A60" s="48">
        <f>'4_Seq_Features'!A953</f>
        <v/>
      </c>
      <c r="B60" s="49">
        <f>'4_Seq_Features'!B953</f>
        <v/>
      </c>
      <c r="C60" s="48">
        <f>'4_Seq_Features'!E953</f>
        <v/>
      </c>
      <c r="D60" s="51">
        <f>'7_Fit_Selection_Models'!$AC$12*(('4_Seq_Features'!F953)-'7_Fit_Selection_Models'!$U$5)/'7_Fit_Selection_Models'!$U$6+'7_Fit_Selection_Models'!$AC$13</f>
        <v/>
      </c>
      <c r="E60" s="51">
        <f>'7_Fit_Selection_Models'!$BL$14*(('4_Seq_Features'!G953)-'7_Fit_Selection_Models'!$BD$5)/'7_Fit_Selection_Models'!$BD$6+'7_Fit_Selection_Models'!$BL$15*(('4_Seq_Features'!H953)-'7_Fit_Selection_Models'!$BD$7)/'7_Fit_Selection_Models'!$BD$8+'7_Fit_Selection_Models'!$BL$16</f>
        <v/>
      </c>
      <c r="S60" s="37" t="inlineStr">
        <is>
          <t>it 6 grad/hess</t>
        </is>
      </c>
      <c r="T60" s="61">
        <f>SUMPRODUCT(((1/(1+EXP(-($N$5*$D$5:$D$243+$N$6*$E$5:$E$243+$N$7))))-$C$5:$C$243)*$D$5:$D$243)*'2_Params'!$B$16+$N$5</f>
        <v/>
      </c>
      <c r="U60" s="61">
        <f>SUMPRODUCT(((1/(1+EXP(-($N$5*$D$5:$D$243+$N$6*$E$5:$E$243+$N$7))))*(1-(1/(1+EXP(-($N$5*$D$5:$D$243+$N$6*$E$5:$E$243+$N$7))))))*$D$5:$D$243*$D$5:$D$243)*'2_Params'!$B$16+1</f>
        <v/>
      </c>
    </row>
    <row r="61" ht="15" customHeight="1" s="35">
      <c r="A61" s="48">
        <f>'4_Seq_Features'!A954</f>
        <v/>
      </c>
      <c r="B61" s="49">
        <f>'4_Seq_Features'!B954</f>
        <v/>
      </c>
      <c r="C61" s="48">
        <f>'4_Seq_Features'!E954</f>
        <v/>
      </c>
      <c r="D61" s="51">
        <f>'7_Fit_Selection_Models'!$AC$12*(('4_Seq_Features'!F954)-'7_Fit_Selection_Models'!$U$5)/'7_Fit_Selection_Models'!$U$6+'7_Fit_Selection_Models'!$AC$13</f>
        <v/>
      </c>
      <c r="E61" s="51">
        <f>'7_Fit_Selection_Models'!$BL$14*(('4_Seq_Features'!G954)-'7_Fit_Selection_Models'!$BD$5)/'7_Fit_Selection_Models'!$BD$6+'7_Fit_Selection_Models'!$BL$15*(('4_Seq_Features'!H954)-'7_Fit_Selection_Models'!$BD$7)/'7_Fit_Selection_Models'!$BD$8+'7_Fit_Selection_Models'!$BL$16</f>
        <v/>
      </c>
      <c r="T61" s="61">
        <f>SUMPRODUCT(((1/(1+EXP(-($N$5*$D$5:$D$243+$N$6*$E$5:$E$243+$N$7))))-$C$5:$C$243)*$E$5:$E$243)*'2_Params'!$B$16+$N$6</f>
        <v/>
      </c>
      <c r="U61" s="61">
        <f>SUMPRODUCT(((1/(1+EXP(-($N$5*$D$5:$D$243+$N$6*$E$5:$E$243+$N$7))))*(1-(1/(1+EXP(-($N$5*$D$5:$D$243+$N$6*$E$5:$E$243+$N$7))))))*$D$5:$D$243*$E$5:$E$243)*'2_Params'!$B$16</f>
        <v/>
      </c>
    </row>
    <row r="62" ht="15" customHeight="1" s="35">
      <c r="A62" s="48">
        <f>'4_Seq_Features'!A955</f>
        <v/>
      </c>
      <c r="B62" s="49">
        <f>'4_Seq_Features'!B955</f>
        <v/>
      </c>
      <c r="C62" s="48">
        <f>'4_Seq_Features'!E955</f>
        <v/>
      </c>
      <c r="D62" s="51">
        <f>'7_Fit_Selection_Models'!$AC$12*(('4_Seq_Features'!F955)-'7_Fit_Selection_Models'!$U$5)/'7_Fit_Selection_Models'!$U$6+'7_Fit_Selection_Models'!$AC$13</f>
        <v/>
      </c>
      <c r="E62" s="51">
        <f>'7_Fit_Selection_Models'!$BL$14*(('4_Seq_Features'!G955)-'7_Fit_Selection_Models'!$BD$5)/'7_Fit_Selection_Models'!$BD$6+'7_Fit_Selection_Models'!$BL$15*(('4_Seq_Features'!H955)-'7_Fit_Selection_Models'!$BD$7)/'7_Fit_Selection_Models'!$BD$8+'7_Fit_Selection_Models'!$BL$16</f>
        <v/>
      </c>
      <c r="T62" s="61">
        <f>SUMPRODUCT((1/(1+EXP(-($N$5*$D$5:$D$243+$N$6*$E$5:$E$243+$N$7))))-$C$5:$C$243)*'2_Params'!$B$16</f>
        <v/>
      </c>
      <c r="U62" s="61">
        <f>SUMPRODUCT(((1/(1+EXP(-($N$5*$D$5:$D$243+$N$6*$E$5:$E$243+$N$7))))*(1-(1/(1+EXP(-($N$5*$D$5:$D$243+$N$6*$E$5:$E$243+$N$7))))))*$D$5:$D$243)*'2_Params'!$B$16</f>
        <v/>
      </c>
    </row>
    <row r="63" ht="15" customHeight="1" s="35">
      <c r="A63" s="48">
        <f>'4_Seq_Features'!A956</f>
        <v/>
      </c>
      <c r="B63" s="49">
        <f>'4_Seq_Features'!B956</f>
        <v/>
      </c>
      <c r="C63" s="48">
        <f>'4_Seq_Features'!E956</f>
        <v/>
      </c>
      <c r="D63" s="51">
        <f>'7_Fit_Selection_Models'!$AC$12*(('4_Seq_Features'!F956)-'7_Fit_Selection_Models'!$U$5)/'7_Fit_Selection_Models'!$U$6+'7_Fit_Selection_Models'!$AC$13</f>
        <v/>
      </c>
      <c r="E63" s="51">
        <f>'7_Fit_Selection_Models'!$BL$14*(('4_Seq_Features'!G956)-'7_Fit_Selection_Models'!$BD$5)/'7_Fit_Selection_Models'!$BD$6+'7_Fit_Selection_Models'!$BL$15*(('4_Seq_Features'!H956)-'7_Fit_Selection_Models'!$BD$7)/'7_Fit_Selection_Models'!$BD$8+'7_Fit_Selection_Models'!$BL$16</f>
        <v/>
      </c>
      <c r="U63" s="61">
        <f>SUMPRODUCT(((1/(1+EXP(-($N$5*$D$5:$D$243+$N$6*$E$5:$E$243+$N$7))))*(1-(1/(1+EXP(-($N$5*$D$5:$D$243+$N$6*$E$5:$E$243+$N$7))))))*$E$5:$E$243*$E$5:$E$243)*'2_Params'!$B$16+1</f>
        <v/>
      </c>
    </row>
    <row r="64" ht="15" customHeight="1" s="35">
      <c r="A64" s="48">
        <f>'4_Seq_Features'!A957</f>
        <v/>
      </c>
      <c r="B64" s="49">
        <f>'4_Seq_Features'!B957</f>
        <v/>
      </c>
      <c r="C64" s="48">
        <f>'4_Seq_Features'!E957</f>
        <v/>
      </c>
      <c r="D64" s="51">
        <f>'7_Fit_Selection_Models'!$AC$12*(('4_Seq_Features'!F957)-'7_Fit_Selection_Models'!$U$5)/'7_Fit_Selection_Models'!$U$6+'7_Fit_Selection_Models'!$AC$13</f>
        <v/>
      </c>
      <c r="E64" s="51">
        <f>'7_Fit_Selection_Models'!$BL$14*(('4_Seq_Features'!G957)-'7_Fit_Selection_Models'!$BD$5)/'7_Fit_Selection_Models'!$BD$6+'7_Fit_Selection_Models'!$BL$15*(('4_Seq_Features'!H957)-'7_Fit_Selection_Models'!$BD$7)/'7_Fit_Selection_Models'!$BD$8+'7_Fit_Selection_Models'!$BL$16</f>
        <v/>
      </c>
      <c r="U64" s="61">
        <f>SUMPRODUCT(((1/(1+EXP(-($N$5*$D$5:$D$243+$N$6*$E$5:$E$243+$N$7))))*(1-(1/(1+EXP(-($N$5*$D$5:$D$243+$N$6*$E$5:$E$243+$N$7))))))*$E$5:$E$243)*'2_Params'!$B$16</f>
        <v/>
      </c>
    </row>
    <row r="65" ht="15" customHeight="1" s="35">
      <c r="A65" s="48">
        <f>'4_Seq_Features'!A958</f>
        <v/>
      </c>
      <c r="B65" s="49">
        <f>'4_Seq_Features'!B958</f>
        <v/>
      </c>
      <c r="C65" s="48">
        <f>'4_Seq_Features'!E958</f>
        <v/>
      </c>
      <c r="D65" s="51">
        <f>'7_Fit_Selection_Models'!$AC$12*(('4_Seq_Features'!F958)-'7_Fit_Selection_Models'!$U$5)/'7_Fit_Selection_Models'!$U$6+'7_Fit_Selection_Models'!$AC$13</f>
        <v/>
      </c>
      <c r="E65" s="51">
        <f>'7_Fit_Selection_Models'!$BL$14*(('4_Seq_Features'!G958)-'7_Fit_Selection_Models'!$BD$5)/'7_Fit_Selection_Models'!$BD$6+'7_Fit_Selection_Models'!$BL$15*(('4_Seq_Features'!H958)-'7_Fit_Selection_Models'!$BD$7)/'7_Fit_Selection_Models'!$BD$8+'7_Fit_Selection_Models'!$BL$16</f>
        <v/>
      </c>
      <c r="U65" s="61">
        <f>SUMPRODUCT(((1/(1+EXP(-($N$5*$D$5:$D$243+$N$6*$E$5:$E$243+$N$7))))*(1-(1/(1+EXP(-($N$5*$D$5:$D$243+$N$6*$E$5:$E$243+$N$7)))))))*'2_Params'!$B$16</f>
        <v/>
      </c>
    </row>
    <row r="66" ht="15" customHeight="1" s="35">
      <c r="A66" s="48">
        <f>'4_Seq_Features'!A959</f>
        <v/>
      </c>
      <c r="B66" s="49">
        <f>'4_Seq_Features'!B959</f>
        <v/>
      </c>
      <c r="C66" s="48">
        <f>'4_Seq_Features'!E959</f>
        <v/>
      </c>
      <c r="D66" s="51">
        <f>'7_Fit_Selection_Models'!$AC$12*(('4_Seq_Features'!F959)-'7_Fit_Selection_Models'!$U$5)/'7_Fit_Selection_Models'!$U$6+'7_Fit_Selection_Models'!$AC$13</f>
        <v/>
      </c>
      <c r="E66" s="51">
        <f>'7_Fit_Selection_Models'!$BL$14*(('4_Seq_Features'!G959)-'7_Fit_Selection_Models'!$BD$5)/'7_Fit_Selection_Models'!$BD$6+'7_Fit_Selection_Models'!$BL$15*(('4_Seq_Features'!H959)-'7_Fit_Selection_Models'!$BD$7)/'7_Fit_Selection_Models'!$BD$8+'7_Fit_Selection_Models'!$BL$16</f>
        <v/>
      </c>
    </row>
    <row r="67" ht="15" customHeight="1" s="35">
      <c r="A67" s="48">
        <f>'4_Seq_Features'!A960</f>
        <v/>
      </c>
      <c r="B67" s="49">
        <f>'4_Seq_Features'!B960</f>
        <v/>
      </c>
      <c r="C67" s="48">
        <f>'4_Seq_Features'!E960</f>
        <v/>
      </c>
      <c r="D67" s="51">
        <f>'7_Fit_Selection_Models'!$AC$12*(('4_Seq_Features'!F960)-'7_Fit_Selection_Models'!$U$5)/'7_Fit_Selection_Models'!$U$6+'7_Fit_Selection_Models'!$AC$13</f>
        <v/>
      </c>
      <c r="E67" s="51">
        <f>'7_Fit_Selection_Models'!$BL$14*(('4_Seq_Features'!G960)-'7_Fit_Selection_Models'!$BD$5)/'7_Fit_Selection_Models'!$BD$6+'7_Fit_Selection_Models'!$BL$15*(('4_Seq_Features'!H960)-'7_Fit_Selection_Models'!$BD$7)/'7_Fit_Selection_Models'!$BD$8+'7_Fit_Selection_Models'!$BL$16</f>
        <v/>
      </c>
    </row>
    <row r="68" ht="15" customHeight="1" s="35">
      <c r="A68" s="48">
        <f>'4_Seq_Features'!A961</f>
        <v/>
      </c>
      <c r="B68" s="49">
        <f>'4_Seq_Features'!B961</f>
        <v/>
      </c>
      <c r="C68" s="48">
        <f>'4_Seq_Features'!E961</f>
        <v/>
      </c>
      <c r="D68" s="51">
        <f>'7_Fit_Selection_Models'!$AC$12*(('4_Seq_Features'!F961)-'7_Fit_Selection_Models'!$U$5)/'7_Fit_Selection_Models'!$U$6+'7_Fit_Selection_Models'!$AC$13</f>
        <v/>
      </c>
      <c r="E68" s="51">
        <f>'7_Fit_Selection_Models'!$BL$14*(('4_Seq_Features'!G961)-'7_Fit_Selection_Models'!$BD$5)/'7_Fit_Selection_Models'!$BD$6+'7_Fit_Selection_Models'!$BL$15*(('4_Seq_Features'!H961)-'7_Fit_Selection_Models'!$BD$7)/'7_Fit_Selection_Models'!$BD$8+'7_Fit_Selection_Models'!$BL$16</f>
        <v/>
      </c>
    </row>
    <row r="69" ht="15" customHeight="1" s="35">
      <c r="A69" s="48">
        <f>'4_Seq_Features'!A962</f>
        <v/>
      </c>
      <c r="B69" s="49">
        <f>'4_Seq_Features'!B962</f>
        <v/>
      </c>
      <c r="C69" s="48">
        <f>'4_Seq_Features'!E962</f>
        <v/>
      </c>
      <c r="D69" s="51">
        <f>'7_Fit_Selection_Models'!$AC$12*(('4_Seq_Features'!F962)-'7_Fit_Selection_Models'!$U$5)/'7_Fit_Selection_Models'!$U$6+'7_Fit_Selection_Models'!$AC$13</f>
        <v/>
      </c>
      <c r="E69" s="51">
        <f>'7_Fit_Selection_Models'!$BL$14*(('4_Seq_Features'!G962)-'7_Fit_Selection_Models'!$BD$5)/'7_Fit_Selection_Models'!$BD$6+'7_Fit_Selection_Models'!$BL$15*(('4_Seq_Features'!H962)-'7_Fit_Selection_Models'!$BD$7)/'7_Fit_Selection_Models'!$BD$8+'7_Fit_Selection_Models'!$BL$16</f>
        <v/>
      </c>
    </row>
    <row r="70" ht="15" customHeight="1" s="35">
      <c r="A70" s="48">
        <f>'4_Seq_Features'!A963</f>
        <v/>
      </c>
      <c r="B70" s="49">
        <f>'4_Seq_Features'!B963</f>
        <v/>
      </c>
      <c r="C70" s="48">
        <f>'4_Seq_Features'!E963</f>
        <v/>
      </c>
      <c r="D70" s="51">
        <f>'7_Fit_Selection_Models'!$AC$12*(('4_Seq_Features'!F963)-'7_Fit_Selection_Models'!$U$5)/'7_Fit_Selection_Models'!$U$6+'7_Fit_Selection_Models'!$AC$13</f>
        <v/>
      </c>
      <c r="E70" s="51">
        <f>'7_Fit_Selection_Models'!$BL$14*(('4_Seq_Features'!G963)-'7_Fit_Selection_Models'!$BD$5)/'7_Fit_Selection_Models'!$BD$6+'7_Fit_Selection_Models'!$BL$15*(('4_Seq_Features'!H963)-'7_Fit_Selection_Models'!$BD$7)/'7_Fit_Selection_Models'!$BD$8+'7_Fit_Selection_Models'!$BL$16</f>
        <v/>
      </c>
      <c r="S70" s="37" t="inlineStr">
        <is>
          <t>it 7 grad/hess</t>
        </is>
      </c>
      <c r="T70" s="61">
        <f>SUMPRODUCT(((1/(1+EXP(-($O$5*$D$5:$D$243+$O$6*$E$5:$E$243+$O$7))))-$C$5:$C$243)*$D$5:$D$243)*'2_Params'!$B$16+$O$5</f>
        <v/>
      </c>
      <c r="U70" s="61">
        <f>SUMPRODUCT(((1/(1+EXP(-($O$5*$D$5:$D$243+$O$6*$E$5:$E$243+$O$7))))*(1-(1/(1+EXP(-($O$5*$D$5:$D$243+$O$6*$E$5:$E$243+$O$7))))))*$D$5:$D$243*$D$5:$D$243)*'2_Params'!$B$16+1</f>
        <v/>
      </c>
    </row>
    <row r="71" ht="15" customHeight="1" s="35">
      <c r="A71" s="48">
        <f>'4_Seq_Features'!A964</f>
        <v/>
      </c>
      <c r="B71" s="49">
        <f>'4_Seq_Features'!B964</f>
        <v/>
      </c>
      <c r="C71" s="48">
        <f>'4_Seq_Features'!E964</f>
        <v/>
      </c>
      <c r="D71" s="51">
        <f>'7_Fit_Selection_Models'!$AC$12*(('4_Seq_Features'!F964)-'7_Fit_Selection_Models'!$U$5)/'7_Fit_Selection_Models'!$U$6+'7_Fit_Selection_Models'!$AC$13</f>
        <v/>
      </c>
      <c r="E71" s="51">
        <f>'7_Fit_Selection_Models'!$BL$14*(('4_Seq_Features'!G964)-'7_Fit_Selection_Models'!$BD$5)/'7_Fit_Selection_Models'!$BD$6+'7_Fit_Selection_Models'!$BL$15*(('4_Seq_Features'!H964)-'7_Fit_Selection_Models'!$BD$7)/'7_Fit_Selection_Models'!$BD$8+'7_Fit_Selection_Models'!$BL$16</f>
        <v/>
      </c>
      <c r="T71" s="61">
        <f>SUMPRODUCT(((1/(1+EXP(-($O$5*$D$5:$D$243+$O$6*$E$5:$E$243+$O$7))))-$C$5:$C$243)*$E$5:$E$243)*'2_Params'!$B$16+$O$6</f>
        <v/>
      </c>
      <c r="U71" s="61">
        <f>SUMPRODUCT(((1/(1+EXP(-($O$5*$D$5:$D$243+$O$6*$E$5:$E$243+$O$7))))*(1-(1/(1+EXP(-($O$5*$D$5:$D$243+$O$6*$E$5:$E$243+$O$7))))))*$D$5:$D$243*$E$5:$E$243)*'2_Params'!$B$16</f>
        <v/>
      </c>
    </row>
    <row r="72" ht="15" customHeight="1" s="35">
      <c r="A72" s="48">
        <f>'4_Seq_Features'!A965</f>
        <v/>
      </c>
      <c r="B72" s="49">
        <f>'4_Seq_Features'!B965</f>
        <v/>
      </c>
      <c r="C72" s="48">
        <f>'4_Seq_Features'!E965</f>
        <v/>
      </c>
      <c r="D72" s="51">
        <f>'7_Fit_Selection_Models'!$AC$12*(('4_Seq_Features'!F965)-'7_Fit_Selection_Models'!$U$5)/'7_Fit_Selection_Models'!$U$6+'7_Fit_Selection_Models'!$AC$13</f>
        <v/>
      </c>
      <c r="E72" s="51">
        <f>'7_Fit_Selection_Models'!$BL$14*(('4_Seq_Features'!G965)-'7_Fit_Selection_Models'!$BD$5)/'7_Fit_Selection_Models'!$BD$6+'7_Fit_Selection_Models'!$BL$15*(('4_Seq_Features'!H965)-'7_Fit_Selection_Models'!$BD$7)/'7_Fit_Selection_Models'!$BD$8+'7_Fit_Selection_Models'!$BL$16</f>
        <v/>
      </c>
      <c r="T72" s="61">
        <f>SUMPRODUCT((1/(1+EXP(-($O$5*$D$5:$D$243+$O$6*$E$5:$E$243+$O$7))))-$C$5:$C$243)*'2_Params'!$B$16</f>
        <v/>
      </c>
      <c r="U72" s="61">
        <f>SUMPRODUCT(((1/(1+EXP(-($O$5*$D$5:$D$243+$O$6*$E$5:$E$243+$O$7))))*(1-(1/(1+EXP(-($O$5*$D$5:$D$243+$O$6*$E$5:$E$243+$O$7))))))*$D$5:$D$243)*'2_Params'!$B$16</f>
        <v/>
      </c>
    </row>
    <row r="73" ht="15" customHeight="1" s="35">
      <c r="A73" s="48">
        <f>'4_Seq_Features'!A966</f>
        <v/>
      </c>
      <c r="B73" s="49">
        <f>'4_Seq_Features'!B966</f>
        <v/>
      </c>
      <c r="C73" s="48">
        <f>'4_Seq_Features'!E966</f>
        <v/>
      </c>
      <c r="D73" s="51">
        <f>'7_Fit_Selection_Models'!$AC$12*(('4_Seq_Features'!F966)-'7_Fit_Selection_Models'!$U$5)/'7_Fit_Selection_Models'!$U$6+'7_Fit_Selection_Models'!$AC$13</f>
        <v/>
      </c>
      <c r="E73" s="51">
        <f>'7_Fit_Selection_Models'!$BL$14*(('4_Seq_Features'!G966)-'7_Fit_Selection_Models'!$BD$5)/'7_Fit_Selection_Models'!$BD$6+'7_Fit_Selection_Models'!$BL$15*(('4_Seq_Features'!H966)-'7_Fit_Selection_Models'!$BD$7)/'7_Fit_Selection_Models'!$BD$8+'7_Fit_Selection_Models'!$BL$16</f>
        <v/>
      </c>
      <c r="U73" s="61">
        <f>SUMPRODUCT(((1/(1+EXP(-($O$5*$D$5:$D$243+$O$6*$E$5:$E$243+$O$7))))*(1-(1/(1+EXP(-($O$5*$D$5:$D$243+$O$6*$E$5:$E$243+$O$7))))))*$E$5:$E$243*$E$5:$E$243)*'2_Params'!$B$16+1</f>
        <v/>
      </c>
    </row>
    <row r="74" ht="15" customHeight="1" s="35">
      <c r="A74" s="48">
        <f>'4_Seq_Features'!A967</f>
        <v/>
      </c>
      <c r="B74" s="49">
        <f>'4_Seq_Features'!B967</f>
        <v/>
      </c>
      <c r="C74" s="48">
        <f>'4_Seq_Features'!E967</f>
        <v/>
      </c>
      <c r="D74" s="51">
        <f>'7_Fit_Selection_Models'!$AC$12*(('4_Seq_Features'!F967)-'7_Fit_Selection_Models'!$U$5)/'7_Fit_Selection_Models'!$U$6+'7_Fit_Selection_Models'!$AC$13</f>
        <v/>
      </c>
      <c r="E74" s="51">
        <f>'7_Fit_Selection_Models'!$BL$14*(('4_Seq_Features'!G967)-'7_Fit_Selection_Models'!$BD$5)/'7_Fit_Selection_Models'!$BD$6+'7_Fit_Selection_Models'!$BL$15*(('4_Seq_Features'!H967)-'7_Fit_Selection_Models'!$BD$7)/'7_Fit_Selection_Models'!$BD$8+'7_Fit_Selection_Models'!$BL$16</f>
        <v/>
      </c>
      <c r="U74" s="61">
        <f>SUMPRODUCT(((1/(1+EXP(-($O$5*$D$5:$D$243+$O$6*$E$5:$E$243+$O$7))))*(1-(1/(1+EXP(-($O$5*$D$5:$D$243+$O$6*$E$5:$E$243+$O$7))))))*$E$5:$E$243)*'2_Params'!$B$16</f>
        <v/>
      </c>
    </row>
    <row r="75" ht="15" customHeight="1" s="35">
      <c r="A75" s="48">
        <f>'4_Seq_Features'!A968</f>
        <v/>
      </c>
      <c r="B75" s="49">
        <f>'4_Seq_Features'!B968</f>
        <v/>
      </c>
      <c r="C75" s="48">
        <f>'4_Seq_Features'!E968</f>
        <v/>
      </c>
      <c r="D75" s="51">
        <f>'7_Fit_Selection_Models'!$AC$12*(('4_Seq_Features'!F968)-'7_Fit_Selection_Models'!$U$5)/'7_Fit_Selection_Models'!$U$6+'7_Fit_Selection_Models'!$AC$13</f>
        <v/>
      </c>
      <c r="E75" s="51">
        <f>'7_Fit_Selection_Models'!$BL$14*(('4_Seq_Features'!G968)-'7_Fit_Selection_Models'!$BD$5)/'7_Fit_Selection_Models'!$BD$6+'7_Fit_Selection_Models'!$BL$15*(('4_Seq_Features'!H968)-'7_Fit_Selection_Models'!$BD$7)/'7_Fit_Selection_Models'!$BD$8+'7_Fit_Selection_Models'!$BL$16</f>
        <v/>
      </c>
      <c r="U75" s="61">
        <f>SUMPRODUCT(((1/(1+EXP(-($O$5*$D$5:$D$243+$O$6*$E$5:$E$243+$O$7))))*(1-(1/(1+EXP(-($O$5*$D$5:$D$243+$O$6*$E$5:$E$243+$O$7)))))))*'2_Params'!$B$16</f>
        <v/>
      </c>
    </row>
    <row r="76" ht="15" customHeight="1" s="35">
      <c r="A76" s="48">
        <f>'4_Seq_Features'!A969</f>
        <v/>
      </c>
      <c r="B76" s="49">
        <f>'4_Seq_Features'!B969</f>
        <v/>
      </c>
      <c r="C76" s="48">
        <f>'4_Seq_Features'!E969</f>
        <v/>
      </c>
      <c r="D76" s="51">
        <f>'7_Fit_Selection_Models'!$AC$12*(('4_Seq_Features'!F969)-'7_Fit_Selection_Models'!$U$5)/'7_Fit_Selection_Models'!$U$6+'7_Fit_Selection_Models'!$AC$13</f>
        <v/>
      </c>
      <c r="E76" s="51">
        <f>'7_Fit_Selection_Models'!$BL$14*(('4_Seq_Features'!G969)-'7_Fit_Selection_Models'!$BD$5)/'7_Fit_Selection_Models'!$BD$6+'7_Fit_Selection_Models'!$BL$15*(('4_Seq_Features'!H969)-'7_Fit_Selection_Models'!$BD$7)/'7_Fit_Selection_Models'!$BD$8+'7_Fit_Selection_Models'!$BL$16</f>
        <v/>
      </c>
    </row>
    <row r="77" ht="15" customHeight="1" s="35">
      <c r="A77" s="48">
        <f>'4_Seq_Features'!A970</f>
        <v/>
      </c>
      <c r="B77" s="49">
        <f>'4_Seq_Features'!B970</f>
        <v/>
      </c>
      <c r="C77" s="48">
        <f>'4_Seq_Features'!E970</f>
        <v/>
      </c>
      <c r="D77" s="51">
        <f>'7_Fit_Selection_Models'!$AC$12*(('4_Seq_Features'!F970)-'7_Fit_Selection_Models'!$U$5)/'7_Fit_Selection_Models'!$U$6+'7_Fit_Selection_Models'!$AC$13</f>
        <v/>
      </c>
      <c r="E77" s="51">
        <f>'7_Fit_Selection_Models'!$BL$14*(('4_Seq_Features'!G970)-'7_Fit_Selection_Models'!$BD$5)/'7_Fit_Selection_Models'!$BD$6+'7_Fit_Selection_Models'!$BL$15*(('4_Seq_Features'!H970)-'7_Fit_Selection_Models'!$BD$7)/'7_Fit_Selection_Models'!$BD$8+'7_Fit_Selection_Models'!$BL$16</f>
        <v/>
      </c>
    </row>
    <row r="78" ht="15" customHeight="1" s="35">
      <c r="A78" s="48">
        <f>'4_Seq_Features'!A971</f>
        <v/>
      </c>
      <c r="B78" s="49">
        <f>'4_Seq_Features'!B971</f>
        <v/>
      </c>
      <c r="C78" s="48">
        <f>'4_Seq_Features'!E971</f>
        <v/>
      </c>
      <c r="D78" s="51">
        <f>'7_Fit_Selection_Models'!$AC$12*(('4_Seq_Features'!F971)-'7_Fit_Selection_Models'!$U$5)/'7_Fit_Selection_Models'!$U$6+'7_Fit_Selection_Models'!$AC$13</f>
        <v/>
      </c>
      <c r="E78" s="51">
        <f>'7_Fit_Selection_Models'!$BL$14*(('4_Seq_Features'!G971)-'7_Fit_Selection_Models'!$BD$5)/'7_Fit_Selection_Models'!$BD$6+'7_Fit_Selection_Models'!$BL$15*(('4_Seq_Features'!H971)-'7_Fit_Selection_Models'!$BD$7)/'7_Fit_Selection_Models'!$BD$8+'7_Fit_Selection_Models'!$BL$16</f>
        <v/>
      </c>
    </row>
    <row r="79" ht="15" customHeight="1" s="35">
      <c r="A79" s="48">
        <f>'4_Seq_Features'!A972</f>
        <v/>
      </c>
      <c r="B79" s="49">
        <f>'4_Seq_Features'!B972</f>
        <v/>
      </c>
      <c r="C79" s="48">
        <f>'4_Seq_Features'!E972</f>
        <v/>
      </c>
      <c r="D79" s="51">
        <f>'7_Fit_Selection_Models'!$AC$12*(('4_Seq_Features'!F972)-'7_Fit_Selection_Models'!$U$5)/'7_Fit_Selection_Models'!$U$6+'7_Fit_Selection_Models'!$AC$13</f>
        <v/>
      </c>
      <c r="E79" s="51">
        <f>'7_Fit_Selection_Models'!$BL$14*(('4_Seq_Features'!G972)-'7_Fit_Selection_Models'!$BD$5)/'7_Fit_Selection_Models'!$BD$6+'7_Fit_Selection_Models'!$BL$15*(('4_Seq_Features'!H972)-'7_Fit_Selection_Models'!$BD$7)/'7_Fit_Selection_Models'!$BD$8+'7_Fit_Selection_Models'!$BL$16</f>
        <v/>
      </c>
    </row>
    <row r="80" ht="15" customHeight="1" s="35">
      <c r="A80" s="48">
        <f>'4_Seq_Features'!A973</f>
        <v/>
      </c>
      <c r="B80" s="49">
        <f>'4_Seq_Features'!B973</f>
        <v/>
      </c>
      <c r="C80" s="48">
        <f>'4_Seq_Features'!E973</f>
        <v/>
      </c>
      <c r="D80" s="51">
        <f>'7_Fit_Selection_Models'!$AC$12*(('4_Seq_Features'!F973)-'7_Fit_Selection_Models'!$U$5)/'7_Fit_Selection_Models'!$U$6+'7_Fit_Selection_Models'!$AC$13</f>
        <v/>
      </c>
      <c r="E80" s="51">
        <f>'7_Fit_Selection_Models'!$BL$14*(('4_Seq_Features'!G973)-'7_Fit_Selection_Models'!$BD$5)/'7_Fit_Selection_Models'!$BD$6+'7_Fit_Selection_Models'!$BL$15*(('4_Seq_Features'!H973)-'7_Fit_Selection_Models'!$BD$7)/'7_Fit_Selection_Models'!$BD$8+'7_Fit_Selection_Models'!$BL$16</f>
        <v/>
      </c>
      <c r="S80" s="37" t="inlineStr">
        <is>
          <t>it 8 grad/hess</t>
        </is>
      </c>
      <c r="T80" s="61">
        <f>SUMPRODUCT(((1/(1+EXP(-($P$5*$D$5:$D$243+$P$6*$E$5:$E$243+$P$7))))-$C$5:$C$243)*$D$5:$D$243)*'2_Params'!$B$16+$P$5</f>
        <v/>
      </c>
      <c r="U80" s="61">
        <f>SUMPRODUCT(((1/(1+EXP(-($P$5*$D$5:$D$243+$P$6*$E$5:$E$243+$P$7))))*(1-(1/(1+EXP(-($P$5*$D$5:$D$243+$P$6*$E$5:$E$243+$P$7))))))*$D$5:$D$243*$D$5:$D$243)*'2_Params'!$B$16+1</f>
        <v/>
      </c>
    </row>
    <row r="81" ht="15" customHeight="1" s="35">
      <c r="A81" s="48">
        <f>'4_Seq_Features'!A974</f>
        <v/>
      </c>
      <c r="B81" s="49">
        <f>'4_Seq_Features'!B974</f>
        <v/>
      </c>
      <c r="C81" s="48">
        <f>'4_Seq_Features'!E974</f>
        <v/>
      </c>
      <c r="D81" s="51">
        <f>'7_Fit_Selection_Models'!$AC$12*(('4_Seq_Features'!F974)-'7_Fit_Selection_Models'!$U$5)/'7_Fit_Selection_Models'!$U$6+'7_Fit_Selection_Models'!$AC$13</f>
        <v/>
      </c>
      <c r="E81" s="51">
        <f>'7_Fit_Selection_Models'!$BL$14*(('4_Seq_Features'!G974)-'7_Fit_Selection_Models'!$BD$5)/'7_Fit_Selection_Models'!$BD$6+'7_Fit_Selection_Models'!$BL$15*(('4_Seq_Features'!H974)-'7_Fit_Selection_Models'!$BD$7)/'7_Fit_Selection_Models'!$BD$8+'7_Fit_Selection_Models'!$BL$16</f>
        <v/>
      </c>
      <c r="T81" s="61">
        <f>SUMPRODUCT(((1/(1+EXP(-($P$5*$D$5:$D$243+$P$6*$E$5:$E$243+$P$7))))-$C$5:$C$243)*$E$5:$E$243)*'2_Params'!$B$16+$P$6</f>
        <v/>
      </c>
      <c r="U81" s="61">
        <f>SUMPRODUCT(((1/(1+EXP(-($P$5*$D$5:$D$243+$P$6*$E$5:$E$243+$P$7))))*(1-(1/(1+EXP(-($P$5*$D$5:$D$243+$P$6*$E$5:$E$243+$P$7))))))*$D$5:$D$243*$E$5:$E$243)*'2_Params'!$B$16</f>
        <v/>
      </c>
    </row>
    <row r="82" ht="15" customHeight="1" s="35">
      <c r="A82" s="48">
        <f>'4_Seq_Features'!A975</f>
        <v/>
      </c>
      <c r="B82" s="49">
        <f>'4_Seq_Features'!B975</f>
        <v/>
      </c>
      <c r="C82" s="48">
        <f>'4_Seq_Features'!E975</f>
        <v/>
      </c>
      <c r="D82" s="51">
        <f>'7_Fit_Selection_Models'!$AC$12*(('4_Seq_Features'!F975)-'7_Fit_Selection_Models'!$U$5)/'7_Fit_Selection_Models'!$U$6+'7_Fit_Selection_Models'!$AC$13</f>
        <v/>
      </c>
      <c r="E82" s="51">
        <f>'7_Fit_Selection_Models'!$BL$14*(('4_Seq_Features'!G975)-'7_Fit_Selection_Models'!$BD$5)/'7_Fit_Selection_Models'!$BD$6+'7_Fit_Selection_Models'!$BL$15*(('4_Seq_Features'!H975)-'7_Fit_Selection_Models'!$BD$7)/'7_Fit_Selection_Models'!$BD$8+'7_Fit_Selection_Models'!$BL$16</f>
        <v/>
      </c>
      <c r="T82" s="61">
        <f>SUMPRODUCT((1/(1+EXP(-($P$5*$D$5:$D$243+$P$6*$E$5:$E$243+$P$7))))-$C$5:$C$243)*'2_Params'!$B$16</f>
        <v/>
      </c>
      <c r="U82" s="61">
        <f>SUMPRODUCT(((1/(1+EXP(-($P$5*$D$5:$D$243+$P$6*$E$5:$E$243+$P$7))))*(1-(1/(1+EXP(-($P$5*$D$5:$D$243+$P$6*$E$5:$E$243+$P$7))))))*$D$5:$D$243)*'2_Params'!$B$16</f>
        <v/>
      </c>
    </row>
    <row r="83" ht="15" customHeight="1" s="35">
      <c r="A83" s="48">
        <f>'4_Seq_Features'!A976</f>
        <v/>
      </c>
      <c r="B83" s="49">
        <f>'4_Seq_Features'!B976</f>
        <v/>
      </c>
      <c r="C83" s="48">
        <f>'4_Seq_Features'!E976</f>
        <v/>
      </c>
      <c r="D83" s="51">
        <f>'7_Fit_Selection_Models'!$AC$12*(('4_Seq_Features'!F976)-'7_Fit_Selection_Models'!$U$5)/'7_Fit_Selection_Models'!$U$6+'7_Fit_Selection_Models'!$AC$13</f>
        <v/>
      </c>
      <c r="E83" s="51">
        <f>'7_Fit_Selection_Models'!$BL$14*(('4_Seq_Features'!G976)-'7_Fit_Selection_Models'!$BD$5)/'7_Fit_Selection_Models'!$BD$6+'7_Fit_Selection_Models'!$BL$15*(('4_Seq_Features'!H976)-'7_Fit_Selection_Models'!$BD$7)/'7_Fit_Selection_Models'!$BD$8+'7_Fit_Selection_Models'!$BL$16</f>
        <v/>
      </c>
      <c r="U83" s="61">
        <f>SUMPRODUCT(((1/(1+EXP(-($P$5*$D$5:$D$243+$P$6*$E$5:$E$243+$P$7))))*(1-(1/(1+EXP(-($P$5*$D$5:$D$243+$P$6*$E$5:$E$243+$P$7))))))*$E$5:$E$243*$E$5:$E$243)*'2_Params'!$B$16+1</f>
        <v/>
      </c>
    </row>
    <row r="84" ht="15" customHeight="1" s="35">
      <c r="A84" s="48">
        <f>'4_Seq_Features'!A977</f>
        <v/>
      </c>
      <c r="B84" s="49">
        <f>'4_Seq_Features'!B977</f>
        <v/>
      </c>
      <c r="C84" s="48">
        <f>'4_Seq_Features'!E977</f>
        <v/>
      </c>
      <c r="D84" s="51">
        <f>'7_Fit_Selection_Models'!$AC$12*(('4_Seq_Features'!F977)-'7_Fit_Selection_Models'!$U$5)/'7_Fit_Selection_Models'!$U$6+'7_Fit_Selection_Models'!$AC$13</f>
        <v/>
      </c>
      <c r="E84" s="51">
        <f>'7_Fit_Selection_Models'!$BL$14*(('4_Seq_Features'!G977)-'7_Fit_Selection_Models'!$BD$5)/'7_Fit_Selection_Models'!$BD$6+'7_Fit_Selection_Models'!$BL$15*(('4_Seq_Features'!H977)-'7_Fit_Selection_Models'!$BD$7)/'7_Fit_Selection_Models'!$BD$8+'7_Fit_Selection_Models'!$BL$16</f>
        <v/>
      </c>
      <c r="U84" s="61">
        <f>SUMPRODUCT(((1/(1+EXP(-($P$5*$D$5:$D$243+$P$6*$E$5:$E$243+$P$7))))*(1-(1/(1+EXP(-($P$5*$D$5:$D$243+$P$6*$E$5:$E$243+$P$7))))))*$E$5:$E$243)*'2_Params'!$B$16</f>
        <v/>
      </c>
    </row>
    <row r="85" ht="15" customHeight="1" s="35">
      <c r="A85" s="48">
        <f>'4_Seq_Features'!A978</f>
        <v/>
      </c>
      <c r="B85" s="49">
        <f>'4_Seq_Features'!B978</f>
        <v/>
      </c>
      <c r="C85" s="48">
        <f>'4_Seq_Features'!E978</f>
        <v/>
      </c>
      <c r="D85" s="51">
        <f>'7_Fit_Selection_Models'!$AC$12*(('4_Seq_Features'!F978)-'7_Fit_Selection_Models'!$U$5)/'7_Fit_Selection_Models'!$U$6+'7_Fit_Selection_Models'!$AC$13</f>
        <v/>
      </c>
      <c r="E85" s="51">
        <f>'7_Fit_Selection_Models'!$BL$14*(('4_Seq_Features'!G978)-'7_Fit_Selection_Models'!$BD$5)/'7_Fit_Selection_Models'!$BD$6+'7_Fit_Selection_Models'!$BL$15*(('4_Seq_Features'!H978)-'7_Fit_Selection_Models'!$BD$7)/'7_Fit_Selection_Models'!$BD$8+'7_Fit_Selection_Models'!$BL$16</f>
        <v/>
      </c>
      <c r="U85" s="61">
        <f>SUMPRODUCT(((1/(1+EXP(-($P$5*$D$5:$D$243+$P$6*$E$5:$E$243+$P$7))))*(1-(1/(1+EXP(-($P$5*$D$5:$D$243+$P$6*$E$5:$E$243+$P$7)))))))*'2_Params'!$B$16</f>
        <v/>
      </c>
    </row>
    <row r="86" ht="15" customHeight="1" s="35">
      <c r="A86" s="48">
        <f>'4_Seq_Features'!A979</f>
        <v/>
      </c>
      <c r="B86" s="49">
        <f>'4_Seq_Features'!B979</f>
        <v/>
      </c>
      <c r="C86" s="48">
        <f>'4_Seq_Features'!E979</f>
        <v/>
      </c>
      <c r="D86" s="51">
        <f>'7_Fit_Selection_Models'!$AC$12*(('4_Seq_Features'!F979)-'7_Fit_Selection_Models'!$U$5)/'7_Fit_Selection_Models'!$U$6+'7_Fit_Selection_Models'!$AC$13</f>
        <v/>
      </c>
      <c r="E86" s="51">
        <f>'7_Fit_Selection_Models'!$BL$14*(('4_Seq_Features'!G979)-'7_Fit_Selection_Models'!$BD$5)/'7_Fit_Selection_Models'!$BD$6+'7_Fit_Selection_Models'!$BL$15*(('4_Seq_Features'!H979)-'7_Fit_Selection_Models'!$BD$7)/'7_Fit_Selection_Models'!$BD$8+'7_Fit_Selection_Models'!$BL$16</f>
        <v/>
      </c>
    </row>
    <row r="87" ht="15" customHeight="1" s="35">
      <c r="A87" s="48">
        <f>'4_Seq_Features'!A980</f>
        <v/>
      </c>
      <c r="B87" s="49">
        <f>'4_Seq_Features'!B980</f>
        <v/>
      </c>
      <c r="C87" s="48">
        <f>'4_Seq_Features'!E980</f>
        <v/>
      </c>
      <c r="D87" s="51">
        <f>'7_Fit_Selection_Models'!$AC$12*(('4_Seq_Features'!F980)-'7_Fit_Selection_Models'!$U$5)/'7_Fit_Selection_Models'!$U$6+'7_Fit_Selection_Models'!$AC$13</f>
        <v/>
      </c>
      <c r="E87" s="51">
        <f>'7_Fit_Selection_Models'!$BL$14*(('4_Seq_Features'!G980)-'7_Fit_Selection_Models'!$BD$5)/'7_Fit_Selection_Models'!$BD$6+'7_Fit_Selection_Models'!$BL$15*(('4_Seq_Features'!H980)-'7_Fit_Selection_Models'!$BD$7)/'7_Fit_Selection_Models'!$BD$8+'7_Fit_Selection_Models'!$BL$16</f>
        <v/>
      </c>
    </row>
    <row r="88" ht="15" customHeight="1" s="35">
      <c r="A88" s="48">
        <f>'4_Seq_Features'!A981</f>
        <v/>
      </c>
      <c r="B88" s="49">
        <f>'4_Seq_Features'!B981</f>
        <v/>
      </c>
      <c r="C88" s="48">
        <f>'4_Seq_Features'!E981</f>
        <v/>
      </c>
      <c r="D88" s="51">
        <f>'7_Fit_Selection_Models'!$AC$12*(('4_Seq_Features'!F981)-'7_Fit_Selection_Models'!$U$5)/'7_Fit_Selection_Models'!$U$6+'7_Fit_Selection_Models'!$AC$13</f>
        <v/>
      </c>
      <c r="E88" s="51">
        <f>'7_Fit_Selection_Models'!$BL$14*(('4_Seq_Features'!G981)-'7_Fit_Selection_Models'!$BD$5)/'7_Fit_Selection_Models'!$BD$6+'7_Fit_Selection_Models'!$BL$15*(('4_Seq_Features'!H981)-'7_Fit_Selection_Models'!$BD$7)/'7_Fit_Selection_Models'!$BD$8+'7_Fit_Selection_Models'!$BL$16</f>
        <v/>
      </c>
    </row>
    <row r="89" ht="15" customHeight="1" s="35">
      <c r="A89" s="48">
        <f>'4_Seq_Features'!A982</f>
        <v/>
      </c>
      <c r="B89" s="49">
        <f>'4_Seq_Features'!B982</f>
        <v/>
      </c>
      <c r="C89" s="48">
        <f>'4_Seq_Features'!E982</f>
        <v/>
      </c>
      <c r="D89" s="51">
        <f>'7_Fit_Selection_Models'!$AC$12*(('4_Seq_Features'!F982)-'7_Fit_Selection_Models'!$U$5)/'7_Fit_Selection_Models'!$U$6+'7_Fit_Selection_Models'!$AC$13</f>
        <v/>
      </c>
      <c r="E89" s="51">
        <f>'7_Fit_Selection_Models'!$BL$14*(('4_Seq_Features'!G982)-'7_Fit_Selection_Models'!$BD$5)/'7_Fit_Selection_Models'!$BD$6+'7_Fit_Selection_Models'!$BL$15*(('4_Seq_Features'!H982)-'7_Fit_Selection_Models'!$BD$7)/'7_Fit_Selection_Models'!$BD$8+'7_Fit_Selection_Models'!$BL$16</f>
        <v/>
      </c>
    </row>
    <row r="90" ht="15" customHeight="1" s="35">
      <c r="A90" s="48">
        <f>'4_Seq_Features'!A983</f>
        <v/>
      </c>
      <c r="B90" s="49">
        <f>'4_Seq_Features'!B983</f>
        <v/>
      </c>
      <c r="C90" s="48">
        <f>'4_Seq_Features'!E983</f>
        <v/>
      </c>
      <c r="D90" s="51">
        <f>'7_Fit_Selection_Models'!$AC$12*(('4_Seq_Features'!F983)-'7_Fit_Selection_Models'!$U$5)/'7_Fit_Selection_Models'!$U$6+'7_Fit_Selection_Models'!$AC$13</f>
        <v/>
      </c>
      <c r="E90" s="51">
        <f>'7_Fit_Selection_Models'!$BL$14*(('4_Seq_Features'!G983)-'7_Fit_Selection_Models'!$BD$5)/'7_Fit_Selection_Models'!$BD$6+'7_Fit_Selection_Models'!$BL$15*(('4_Seq_Features'!H983)-'7_Fit_Selection_Models'!$BD$7)/'7_Fit_Selection_Models'!$BD$8+'7_Fit_Selection_Models'!$BL$16</f>
        <v/>
      </c>
    </row>
    <row r="91" ht="15" customHeight="1" s="35">
      <c r="A91" s="48">
        <f>'4_Seq_Features'!A984</f>
        <v/>
      </c>
      <c r="B91" s="49">
        <f>'4_Seq_Features'!B984</f>
        <v/>
      </c>
      <c r="C91" s="48">
        <f>'4_Seq_Features'!E984</f>
        <v/>
      </c>
      <c r="D91" s="51">
        <f>'7_Fit_Selection_Models'!$AC$12*(('4_Seq_Features'!F984)-'7_Fit_Selection_Models'!$U$5)/'7_Fit_Selection_Models'!$U$6+'7_Fit_Selection_Models'!$AC$13</f>
        <v/>
      </c>
      <c r="E91" s="51">
        <f>'7_Fit_Selection_Models'!$BL$14*(('4_Seq_Features'!G984)-'7_Fit_Selection_Models'!$BD$5)/'7_Fit_Selection_Models'!$BD$6+'7_Fit_Selection_Models'!$BL$15*(('4_Seq_Features'!H984)-'7_Fit_Selection_Models'!$BD$7)/'7_Fit_Selection_Models'!$BD$8+'7_Fit_Selection_Models'!$BL$16</f>
        <v/>
      </c>
    </row>
    <row r="92" ht="15" customHeight="1" s="35">
      <c r="A92" s="48">
        <f>'4_Seq_Features'!A985</f>
        <v/>
      </c>
      <c r="B92" s="49">
        <f>'4_Seq_Features'!B985</f>
        <v/>
      </c>
      <c r="C92" s="48">
        <f>'4_Seq_Features'!E985</f>
        <v/>
      </c>
      <c r="D92" s="51">
        <f>'7_Fit_Selection_Models'!$AC$12*(('4_Seq_Features'!F985)-'7_Fit_Selection_Models'!$U$5)/'7_Fit_Selection_Models'!$U$6+'7_Fit_Selection_Models'!$AC$13</f>
        <v/>
      </c>
      <c r="E92" s="51">
        <f>'7_Fit_Selection_Models'!$BL$14*(('4_Seq_Features'!G985)-'7_Fit_Selection_Models'!$BD$5)/'7_Fit_Selection_Models'!$BD$6+'7_Fit_Selection_Models'!$BL$15*(('4_Seq_Features'!H985)-'7_Fit_Selection_Models'!$BD$7)/'7_Fit_Selection_Models'!$BD$8+'7_Fit_Selection_Models'!$BL$16</f>
        <v/>
      </c>
    </row>
    <row r="93" ht="15" customHeight="1" s="35">
      <c r="A93" s="48">
        <f>'4_Seq_Features'!A986</f>
        <v/>
      </c>
      <c r="B93" s="49">
        <f>'4_Seq_Features'!B986</f>
        <v/>
      </c>
      <c r="C93" s="48">
        <f>'4_Seq_Features'!E986</f>
        <v/>
      </c>
      <c r="D93" s="51">
        <f>'7_Fit_Selection_Models'!$AC$12*(('4_Seq_Features'!F986)-'7_Fit_Selection_Models'!$U$5)/'7_Fit_Selection_Models'!$U$6+'7_Fit_Selection_Models'!$AC$13</f>
        <v/>
      </c>
      <c r="E93" s="51">
        <f>'7_Fit_Selection_Models'!$BL$14*(('4_Seq_Features'!G986)-'7_Fit_Selection_Models'!$BD$5)/'7_Fit_Selection_Models'!$BD$6+'7_Fit_Selection_Models'!$BL$15*(('4_Seq_Features'!H986)-'7_Fit_Selection_Models'!$BD$7)/'7_Fit_Selection_Models'!$BD$8+'7_Fit_Selection_Models'!$BL$16</f>
        <v/>
      </c>
    </row>
    <row r="94" ht="15" customHeight="1" s="35">
      <c r="A94" s="48">
        <f>'4_Seq_Features'!A987</f>
        <v/>
      </c>
      <c r="B94" s="49">
        <f>'4_Seq_Features'!B987</f>
        <v/>
      </c>
      <c r="C94" s="48">
        <f>'4_Seq_Features'!E987</f>
        <v/>
      </c>
      <c r="D94" s="51">
        <f>'7_Fit_Selection_Models'!$AC$12*(('4_Seq_Features'!F987)-'7_Fit_Selection_Models'!$U$5)/'7_Fit_Selection_Models'!$U$6+'7_Fit_Selection_Models'!$AC$13</f>
        <v/>
      </c>
      <c r="E94" s="51">
        <f>'7_Fit_Selection_Models'!$BL$14*(('4_Seq_Features'!G987)-'7_Fit_Selection_Models'!$BD$5)/'7_Fit_Selection_Models'!$BD$6+'7_Fit_Selection_Models'!$BL$15*(('4_Seq_Features'!H987)-'7_Fit_Selection_Models'!$BD$7)/'7_Fit_Selection_Models'!$BD$8+'7_Fit_Selection_Models'!$BL$16</f>
        <v/>
      </c>
    </row>
    <row r="95" ht="15" customHeight="1" s="35">
      <c r="A95" s="48">
        <f>'4_Seq_Features'!A988</f>
        <v/>
      </c>
      <c r="B95" s="49">
        <f>'4_Seq_Features'!B988</f>
        <v/>
      </c>
      <c r="C95" s="48">
        <f>'4_Seq_Features'!E988</f>
        <v/>
      </c>
      <c r="D95" s="51">
        <f>'7_Fit_Selection_Models'!$AC$12*(('4_Seq_Features'!F988)-'7_Fit_Selection_Models'!$U$5)/'7_Fit_Selection_Models'!$U$6+'7_Fit_Selection_Models'!$AC$13</f>
        <v/>
      </c>
      <c r="E95" s="51">
        <f>'7_Fit_Selection_Models'!$BL$14*(('4_Seq_Features'!G988)-'7_Fit_Selection_Models'!$BD$5)/'7_Fit_Selection_Models'!$BD$6+'7_Fit_Selection_Models'!$BL$15*(('4_Seq_Features'!H988)-'7_Fit_Selection_Models'!$BD$7)/'7_Fit_Selection_Models'!$BD$8+'7_Fit_Selection_Models'!$BL$16</f>
        <v/>
      </c>
    </row>
    <row r="96" ht="15" customHeight="1" s="35">
      <c r="A96" s="48">
        <f>'4_Seq_Features'!A989</f>
        <v/>
      </c>
      <c r="B96" s="49">
        <f>'4_Seq_Features'!B989</f>
        <v/>
      </c>
      <c r="C96" s="48">
        <f>'4_Seq_Features'!E989</f>
        <v/>
      </c>
      <c r="D96" s="51">
        <f>'7_Fit_Selection_Models'!$AC$12*(('4_Seq_Features'!F989)-'7_Fit_Selection_Models'!$U$5)/'7_Fit_Selection_Models'!$U$6+'7_Fit_Selection_Models'!$AC$13</f>
        <v/>
      </c>
      <c r="E96" s="51">
        <f>'7_Fit_Selection_Models'!$BL$14*(('4_Seq_Features'!G989)-'7_Fit_Selection_Models'!$BD$5)/'7_Fit_Selection_Models'!$BD$6+'7_Fit_Selection_Models'!$BL$15*(('4_Seq_Features'!H989)-'7_Fit_Selection_Models'!$BD$7)/'7_Fit_Selection_Models'!$BD$8+'7_Fit_Selection_Models'!$BL$16</f>
        <v/>
      </c>
    </row>
    <row r="97" ht="15" customHeight="1" s="35">
      <c r="A97" s="48">
        <f>'4_Seq_Features'!A990</f>
        <v/>
      </c>
      <c r="B97" s="49">
        <f>'4_Seq_Features'!B990</f>
        <v/>
      </c>
      <c r="C97" s="48">
        <f>'4_Seq_Features'!E990</f>
        <v/>
      </c>
      <c r="D97" s="51">
        <f>'7_Fit_Selection_Models'!$AC$12*(('4_Seq_Features'!F990)-'7_Fit_Selection_Models'!$U$5)/'7_Fit_Selection_Models'!$U$6+'7_Fit_Selection_Models'!$AC$13</f>
        <v/>
      </c>
      <c r="E97" s="51">
        <f>'7_Fit_Selection_Models'!$BL$14*(('4_Seq_Features'!G990)-'7_Fit_Selection_Models'!$BD$5)/'7_Fit_Selection_Models'!$BD$6+'7_Fit_Selection_Models'!$BL$15*(('4_Seq_Features'!H990)-'7_Fit_Selection_Models'!$BD$7)/'7_Fit_Selection_Models'!$BD$8+'7_Fit_Selection_Models'!$BL$16</f>
        <v/>
      </c>
    </row>
    <row r="98" ht="15" customHeight="1" s="35">
      <c r="A98" s="48">
        <f>'4_Seq_Features'!A991</f>
        <v/>
      </c>
      <c r="B98" s="49">
        <f>'4_Seq_Features'!B991</f>
        <v/>
      </c>
      <c r="C98" s="48">
        <f>'4_Seq_Features'!E991</f>
        <v/>
      </c>
      <c r="D98" s="51">
        <f>'7_Fit_Selection_Models'!$AC$12*(('4_Seq_Features'!F991)-'7_Fit_Selection_Models'!$U$5)/'7_Fit_Selection_Models'!$U$6+'7_Fit_Selection_Models'!$AC$13</f>
        <v/>
      </c>
      <c r="E98" s="51">
        <f>'7_Fit_Selection_Models'!$BL$14*(('4_Seq_Features'!G991)-'7_Fit_Selection_Models'!$BD$5)/'7_Fit_Selection_Models'!$BD$6+'7_Fit_Selection_Models'!$BL$15*(('4_Seq_Features'!H991)-'7_Fit_Selection_Models'!$BD$7)/'7_Fit_Selection_Models'!$BD$8+'7_Fit_Selection_Models'!$BL$16</f>
        <v/>
      </c>
    </row>
    <row r="99" ht="15" customHeight="1" s="35">
      <c r="A99" s="48">
        <f>'4_Seq_Features'!A992</f>
        <v/>
      </c>
      <c r="B99" s="49">
        <f>'4_Seq_Features'!B992</f>
        <v/>
      </c>
      <c r="C99" s="48">
        <f>'4_Seq_Features'!E992</f>
        <v/>
      </c>
      <c r="D99" s="51">
        <f>'7_Fit_Selection_Models'!$AC$12*(('4_Seq_Features'!F992)-'7_Fit_Selection_Models'!$U$5)/'7_Fit_Selection_Models'!$U$6+'7_Fit_Selection_Models'!$AC$13</f>
        <v/>
      </c>
      <c r="E99" s="51">
        <f>'7_Fit_Selection_Models'!$BL$14*(('4_Seq_Features'!G992)-'7_Fit_Selection_Models'!$BD$5)/'7_Fit_Selection_Models'!$BD$6+'7_Fit_Selection_Models'!$BL$15*(('4_Seq_Features'!H992)-'7_Fit_Selection_Models'!$BD$7)/'7_Fit_Selection_Models'!$BD$8+'7_Fit_Selection_Models'!$BL$16</f>
        <v/>
      </c>
    </row>
    <row r="100" ht="15" customHeight="1" s="35">
      <c r="A100" s="48">
        <f>'4_Seq_Features'!A993</f>
        <v/>
      </c>
      <c r="B100" s="49">
        <f>'4_Seq_Features'!B993</f>
        <v/>
      </c>
      <c r="C100" s="48">
        <f>'4_Seq_Features'!E993</f>
        <v/>
      </c>
      <c r="D100" s="51">
        <f>'7_Fit_Selection_Models'!$AC$12*(('4_Seq_Features'!F993)-'7_Fit_Selection_Models'!$U$5)/'7_Fit_Selection_Models'!$U$6+'7_Fit_Selection_Models'!$AC$13</f>
        <v/>
      </c>
      <c r="E100" s="51">
        <f>'7_Fit_Selection_Models'!$BL$14*(('4_Seq_Features'!G993)-'7_Fit_Selection_Models'!$BD$5)/'7_Fit_Selection_Models'!$BD$6+'7_Fit_Selection_Models'!$BL$15*(('4_Seq_Features'!H993)-'7_Fit_Selection_Models'!$BD$7)/'7_Fit_Selection_Models'!$BD$8+'7_Fit_Selection_Models'!$BL$16</f>
        <v/>
      </c>
    </row>
    <row r="101" ht="15" customHeight="1" s="35">
      <c r="A101" s="48">
        <f>'4_Seq_Features'!A994</f>
        <v/>
      </c>
      <c r="B101" s="49">
        <f>'4_Seq_Features'!B994</f>
        <v/>
      </c>
      <c r="C101" s="48">
        <f>'4_Seq_Features'!E994</f>
        <v/>
      </c>
      <c r="D101" s="51">
        <f>'7_Fit_Selection_Models'!$AC$12*(('4_Seq_Features'!F994)-'7_Fit_Selection_Models'!$U$5)/'7_Fit_Selection_Models'!$U$6+'7_Fit_Selection_Models'!$AC$13</f>
        <v/>
      </c>
      <c r="E101" s="51">
        <f>'7_Fit_Selection_Models'!$BL$14*(('4_Seq_Features'!G994)-'7_Fit_Selection_Models'!$BD$5)/'7_Fit_Selection_Models'!$BD$6+'7_Fit_Selection_Models'!$BL$15*(('4_Seq_Features'!H994)-'7_Fit_Selection_Models'!$BD$7)/'7_Fit_Selection_Models'!$BD$8+'7_Fit_Selection_Models'!$BL$16</f>
        <v/>
      </c>
    </row>
    <row r="102" ht="15" customHeight="1" s="35">
      <c r="A102" s="48">
        <f>'4_Seq_Features'!A995</f>
        <v/>
      </c>
      <c r="B102" s="49">
        <f>'4_Seq_Features'!B995</f>
        <v/>
      </c>
      <c r="C102" s="48">
        <f>'4_Seq_Features'!E995</f>
        <v/>
      </c>
      <c r="D102" s="51">
        <f>'7_Fit_Selection_Models'!$AC$12*(('4_Seq_Features'!F995)-'7_Fit_Selection_Models'!$U$5)/'7_Fit_Selection_Models'!$U$6+'7_Fit_Selection_Models'!$AC$13</f>
        <v/>
      </c>
      <c r="E102" s="51">
        <f>'7_Fit_Selection_Models'!$BL$14*(('4_Seq_Features'!G995)-'7_Fit_Selection_Models'!$BD$5)/'7_Fit_Selection_Models'!$BD$6+'7_Fit_Selection_Models'!$BL$15*(('4_Seq_Features'!H995)-'7_Fit_Selection_Models'!$BD$7)/'7_Fit_Selection_Models'!$BD$8+'7_Fit_Selection_Models'!$BL$16</f>
        <v/>
      </c>
    </row>
    <row r="103" ht="15" customHeight="1" s="35">
      <c r="A103" s="48">
        <f>'4_Seq_Features'!A996</f>
        <v/>
      </c>
      <c r="B103" s="49">
        <f>'4_Seq_Features'!B996</f>
        <v/>
      </c>
      <c r="C103" s="48">
        <f>'4_Seq_Features'!E996</f>
        <v/>
      </c>
      <c r="D103" s="51">
        <f>'7_Fit_Selection_Models'!$AC$12*(('4_Seq_Features'!F996)-'7_Fit_Selection_Models'!$U$5)/'7_Fit_Selection_Models'!$U$6+'7_Fit_Selection_Models'!$AC$13</f>
        <v/>
      </c>
      <c r="E103" s="51">
        <f>'7_Fit_Selection_Models'!$BL$14*(('4_Seq_Features'!G996)-'7_Fit_Selection_Models'!$BD$5)/'7_Fit_Selection_Models'!$BD$6+'7_Fit_Selection_Models'!$BL$15*(('4_Seq_Features'!H996)-'7_Fit_Selection_Models'!$BD$7)/'7_Fit_Selection_Models'!$BD$8+'7_Fit_Selection_Models'!$BL$16</f>
        <v/>
      </c>
    </row>
    <row r="104" ht="15" customHeight="1" s="35">
      <c r="A104" s="48">
        <f>'4_Seq_Features'!A997</f>
        <v/>
      </c>
      <c r="B104" s="49">
        <f>'4_Seq_Features'!B997</f>
        <v/>
      </c>
      <c r="C104" s="48">
        <f>'4_Seq_Features'!E997</f>
        <v/>
      </c>
      <c r="D104" s="51">
        <f>'7_Fit_Selection_Models'!$AC$12*(('4_Seq_Features'!F997)-'7_Fit_Selection_Models'!$U$5)/'7_Fit_Selection_Models'!$U$6+'7_Fit_Selection_Models'!$AC$13</f>
        <v/>
      </c>
      <c r="E104" s="51">
        <f>'7_Fit_Selection_Models'!$BL$14*(('4_Seq_Features'!G997)-'7_Fit_Selection_Models'!$BD$5)/'7_Fit_Selection_Models'!$BD$6+'7_Fit_Selection_Models'!$BL$15*(('4_Seq_Features'!H997)-'7_Fit_Selection_Models'!$BD$7)/'7_Fit_Selection_Models'!$BD$8+'7_Fit_Selection_Models'!$BL$16</f>
        <v/>
      </c>
    </row>
    <row r="105" ht="15" customHeight="1" s="35">
      <c r="A105" s="48">
        <f>'4_Seq_Features'!A998</f>
        <v/>
      </c>
      <c r="B105" s="49">
        <f>'4_Seq_Features'!B998</f>
        <v/>
      </c>
      <c r="C105" s="48">
        <f>'4_Seq_Features'!E998</f>
        <v/>
      </c>
      <c r="D105" s="51">
        <f>'7_Fit_Selection_Models'!$AC$12*(('4_Seq_Features'!F998)-'7_Fit_Selection_Models'!$U$5)/'7_Fit_Selection_Models'!$U$6+'7_Fit_Selection_Models'!$AC$13</f>
        <v/>
      </c>
      <c r="E105" s="51">
        <f>'7_Fit_Selection_Models'!$BL$14*(('4_Seq_Features'!G998)-'7_Fit_Selection_Models'!$BD$5)/'7_Fit_Selection_Models'!$BD$6+'7_Fit_Selection_Models'!$BL$15*(('4_Seq_Features'!H998)-'7_Fit_Selection_Models'!$BD$7)/'7_Fit_Selection_Models'!$BD$8+'7_Fit_Selection_Models'!$BL$16</f>
        <v/>
      </c>
    </row>
    <row r="106" ht="15" customHeight="1" s="35">
      <c r="A106" s="48">
        <f>'4_Seq_Features'!A999</f>
        <v/>
      </c>
      <c r="B106" s="49">
        <f>'4_Seq_Features'!B999</f>
        <v/>
      </c>
      <c r="C106" s="48">
        <f>'4_Seq_Features'!E999</f>
        <v/>
      </c>
      <c r="D106" s="51">
        <f>'7_Fit_Selection_Models'!$AC$12*(('4_Seq_Features'!F999)-'7_Fit_Selection_Models'!$U$5)/'7_Fit_Selection_Models'!$U$6+'7_Fit_Selection_Models'!$AC$13</f>
        <v/>
      </c>
      <c r="E106" s="51">
        <f>'7_Fit_Selection_Models'!$BL$14*(('4_Seq_Features'!G999)-'7_Fit_Selection_Models'!$BD$5)/'7_Fit_Selection_Models'!$BD$6+'7_Fit_Selection_Models'!$BL$15*(('4_Seq_Features'!H999)-'7_Fit_Selection_Models'!$BD$7)/'7_Fit_Selection_Models'!$BD$8+'7_Fit_Selection_Models'!$BL$16</f>
        <v/>
      </c>
    </row>
    <row r="107" ht="15" customHeight="1" s="35">
      <c r="A107" s="48">
        <f>'4_Seq_Features'!A1000</f>
        <v/>
      </c>
      <c r="B107" s="49">
        <f>'4_Seq_Features'!B1000</f>
        <v/>
      </c>
      <c r="C107" s="48">
        <f>'4_Seq_Features'!E1000</f>
        <v/>
      </c>
      <c r="D107" s="51">
        <f>'7_Fit_Selection_Models'!$AC$12*(('4_Seq_Features'!F1000)-'7_Fit_Selection_Models'!$U$5)/'7_Fit_Selection_Models'!$U$6+'7_Fit_Selection_Models'!$AC$13</f>
        <v/>
      </c>
      <c r="E107" s="51">
        <f>'7_Fit_Selection_Models'!$BL$14*(('4_Seq_Features'!G1000)-'7_Fit_Selection_Models'!$BD$5)/'7_Fit_Selection_Models'!$BD$6+'7_Fit_Selection_Models'!$BL$15*(('4_Seq_Features'!H1000)-'7_Fit_Selection_Models'!$BD$7)/'7_Fit_Selection_Models'!$BD$8+'7_Fit_Selection_Models'!$BL$16</f>
        <v/>
      </c>
    </row>
    <row r="108" ht="15" customHeight="1" s="35">
      <c r="A108" s="48">
        <f>'4_Seq_Features'!A1001</f>
        <v/>
      </c>
      <c r="B108" s="49">
        <f>'4_Seq_Features'!B1001</f>
        <v/>
      </c>
      <c r="C108" s="48">
        <f>'4_Seq_Features'!E1001</f>
        <v/>
      </c>
      <c r="D108" s="51">
        <f>'7_Fit_Selection_Models'!$AC$12*(('4_Seq_Features'!F1001)-'7_Fit_Selection_Models'!$U$5)/'7_Fit_Selection_Models'!$U$6+'7_Fit_Selection_Models'!$AC$13</f>
        <v/>
      </c>
      <c r="E108" s="51">
        <f>'7_Fit_Selection_Models'!$BL$14*(('4_Seq_Features'!G1001)-'7_Fit_Selection_Models'!$BD$5)/'7_Fit_Selection_Models'!$BD$6+'7_Fit_Selection_Models'!$BL$15*(('4_Seq_Features'!H1001)-'7_Fit_Selection_Models'!$BD$7)/'7_Fit_Selection_Models'!$BD$8+'7_Fit_Selection_Models'!$BL$16</f>
        <v/>
      </c>
    </row>
    <row r="109" ht="15" customHeight="1" s="35">
      <c r="A109" s="48">
        <f>'4_Seq_Features'!A1002</f>
        <v/>
      </c>
      <c r="B109" s="49">
        <f>'4_Seq_Features'!B1002</f>
        <v/>
      </c>
      <c r="C109" s="48">
        <f>'4_Seq_Features'!E1002</f>
        <v/>
      </c>
      <c r="D109" s="51">
        <f>'7_Fit_Selection_Models'!$AC$12*(('4_Seq_Features'!F1002)-'7_Fit_Selection_Models'!$U$5)/'7_Fit_Selection_Models'!$U$6+'7_Fit_Selection_Models'!$AC$13</f>
        <v/>
      </c>
      <c r="E109" s="51">
        <f>'7_Fit_Selection_Models'!$BL$14*(('4_Seq_Features'!G1002)-'7_Fit_Selection_Models'!$BD$5)/'7_Fit_Selection_Models'!$BD$6+'7_Fit_Selection_Models'!$BL$15*(('4_Seq_Features'!H1002)-'7_Fit_Selection_Models'!$BD$7)/'7_Fit_Selection_Models'!$BD$8+'7_Fit_Selection_Models'!$BL$16</f>
        <v/>
      </c>
    </row>
    <row r="110" ht="15" customHeight="1" s="35">
      <c r="A110" s="48">
        <f>'4_Seq_Features'!A1003</f>
        <v/>
      </c>
      <c r="B110" s="49">
        <f>'4_Seq_Features'!B1003</f>
        <v/>
      </c>
      <c r="C110" s="48">
        <f>'4_Seq_Features'!E1003</f>
        <v/>
      </c>
      <c r="D110" s="51">
        <f>'7_Fit_Selection_Models'!$AC$12*(('4_Seq_Features'!F1003)-'7_Fit_Selection_Models'!$U$5)/'7_Fit_Selection_Models'!$U$6+'7_Fit_Selection_Models'!$AC$13</f>
        <v/>
      </c>
      <c r="E110" s="51">
        <f>'7_Fit_Selection_Models'!$BL$14*(('4_Seq_Features'!G1003)-'7_Fit_Selection_Models'!$BD$5)/'7_Fit_Selection_Models'!$BD$6+'7_Fit_Selection_Models'!$BL$15*(('4_Seq_Features'!H1003)-'7_Fit_Selection_Models'!$BD$7)/'7_Fit_Selection_Models'!$BD$8+'7_Fit_Selection_Models'!$BL$16</f>
        <v/>
      </c>
    </row>
    <row r="111" ht="15" customHeight="1" s="35">
      <c r="A111" s="48">
        <f>'4_Seq_Features'!A1004</f>
        <v/>
      </c>
      <c r="B111" s="49">
        <f>'4_Seq_Features'!B1004</f>
        <v/>
      </c>
      <c r="C111" s="48">
        <f>'4_Seq_Features'!E1004</f>
        <v/>
      </c>
      <c r="D111" s="51">
        <f>'7_Fit_Selection_Models'!$AC$12*(('4_Seq_Features'!F1004)-'7_Fit_Selection_Models'!$U$5)/'7_Fit_Selection_Models'!$U$6+'7_Fit_Selection_Models'!$AC$13</f>
        <v/>
      </c>
      <c r="E111" s="51">
        <f>'7_Fit_Selection_Models'!$BL$14*(('4_Seq_Features'!G1004)-'7_Fit_Selection_Models'!$BD$5)/'7_Fit_Selection_Models'!$BD$6+'7_Fit_Selection_Models'!$BL$15*(('4_Seq_Features'!H1004)-'7_Fit_Selection_Models'!$BD$7)/'7_Fit_Selection_Models'!$BD$8+'7_Fit_Selection_Models'!$BL$16</f>
        <v/>
      </c>
    </row>
    <row r="112" ht="15" customHeight="1" s="35">
      <c r="A112" s="48">
        <f>'4_Seq_Features'!A1005</f>
        <v/>
      </c>
      <c r="B112" s="49">
        <f>'4_Seq_Features'!B1005</f>
        <v/>
      </c>
      <c r="C112" s="48">
        <f>'4_Seq_Features'!E1005</f>
        <v/>
      </c>
      <c r="D112" s="51">
        <f>'7_Fit_Selection_Models'!$AC$12*(('4_Seq_Features'!F1005)-'7_Fit_Selection_Models'!$U$5)/'7_Fit_Selection_Models'!$U$6+'7_Fit_Selection_Models'!$AC$13</f>
        <v/>
      </c>
      <c r="E112" s="51">
        <f>'7_Fit_Selection_Models'!$BL$14*(('4_Seq_Features'!G1005)-'7_Fit_Selection_Models'!$BD$5)/'7_Fit_Selection_Models'!$BD$6+'7_Fit_Selection_Models'!$BL$15*(('4_Seq_Features'!H1005)-'7_Fit_Selection_Models'!$BD$7)/'7_Fit_Selection_Models'!$BD$8+'7_Fit_Selection_Models'!$BL$16</f>
        <v/>
      </c>
    </row>
    <row r="113" ht="15" customHeight="1" s="35">
      <c r="A113" s="48">
        <f>'4_Seq_Features'!A1006</f>
        <v/>
      </c>
      <c r="B113" s="49">
        <f>'4_Seq_Features'!B1006</f>
        <v/>
      </c>
      <c r="C113" s="48">
        <f>'4_Seq_Features'!E1006</f>
        <v/>
      </c>
      <c r="D113" s="51">
        <f>'7_Fit_Selection_Models'!$AC$12*(('4_Seq_Features'!F1006)-'7_Fit_Selection_Models'!$U$5)/'7_Fit_Selection_Models'!$U$6+'7_Fit_Selection_Models'!$AC$13</f>
        <v/>
      </c>
      <c r="E113" s="51">
        <f>'7_Fit_Selection_Models'!$BL$14*(('4_Seq_Features'!G1006)-'7_Fit_Selection_Models'!$BD$5)/'7_Fit_Selection_Models'!$BD$6+'7_Fit_Selection_Models'!$BL$15*(('4_Seq_Features'!H1006)-'7_Fit_Selection_Models'!$BD$7)/'7_Fit_Selection_Models'!$BD$8+'7_Fit_Selection_Models'!$BL$16</f>
        <v/>
      </c>
    </row>
    <row r="114" ht="15" customHeight="1" s="35">
      <c r="A114" s="48">
        <f>'4_Seq_Features'!A1007</f>
        <v/>
      </c>
      <c r="B114" s="49">
        <f>'4_Seq_Features'!B1007</f>
        <v/>
      </c>
      <c r="C114" s="48">
        <f>'4_Seq_Features'!E1007</f>
        <v/>
      </c>
      <c r="D114" s="51">
        <f>'7_Fit_Selection_Models'!$AC$12*(('4_Seq_Features'!F1007)-'7_Fit_Selection_Models'!$U$5)/'7_Fit_Selection_Models'!$U$6+'7_Fit_Selection_Models'!$AC$13</f>
        <v/>
      </c>
      <c r="E114" s="51">
        <f>'7_Fit_Selection_Models'!$BL$14*(('4_Seq_Features'!G1007)-'7_Fit_Selection_Models'!$BD$5)/'7_Fit_Selection_Models'!$BD$6+'7_Fit_Selection_Models'!$BL$15*(('4_Seq_Features'!H1007)-'7_Fit_Selection_Models'!$BD$7)/'7_Fit_Selection_Models'!$BD$8+'7_Fit_Selection_Models'!$BL$16</f>
        <v/>
      </c>
    </row>
    <row r="115" ht="15" customHeight="1" s="35">
      <c r="A115" s="48">
        <f>'4_Seq_Features'!A1008</f>
        <v/>
      </c>
      <c r="B115" s="49">
        <f>'4_Seq_Features'!B1008</f>
        <v/>
      </c>
      <c r="C115" s="48">
        <f>'4_Seq_Features'!E1008</f>
        <v/>
      </c>
      <c r="D115" s="51">
        <f>'7_Fit_Selection_Models'!$AC$12*(('4_Seq_Features'!F1008)-'7_Fit_Selection_Models'!$U$5)/'7_Fit_Selection_Models'!$U$6+'7_Fit_Selection_Models'!$AC$13</f>
        <v/>
      </c>
      <c r="E115" s="51">
        <f>'7_Fit_Selection_Models'!$BL$14*(('4_Seq_Features'!G1008)-'7_Fit_Selection_Models'!$BD$5)/'7_Fit_Selection_Models'!$BD$6+'7_Fit_Selection_Models'!$BL$15*(('4_Seq_Features'!H1008)-'7_Fit_Selection_Models'!$BD$7)/'7_Fit_Selection_Models'!$BD$8+'7_Fit_Selection_Models'!$BL$16</f>
        <v/>
      </c>
    </row>
    <row r="116" ht="15" customHeight="1" s="35">
      <c r="A116" s="48">
        <f>'4_Seq_Features'!A1009</f>
        <v/>
      </c>
      <c r="B116" s="49">
        <f>'4_Seq_Features'!B1009</f>
        <v/>
      </c>
      <c r="C116" s="48">
        <f>'4_Seq_Features'!E1009</f>
        <v/>
      </c>
      <c r="D116" s="51">
        <f>'7_Fit_Selection_Models'!$AC$12*(('4_Seq_Features'!F1009)-'7_Fit_Selection_Models'!$U$5)/'7_Fit_Selection_Models'!$U$6+'7_Fit_Selection_Models'!$AC$13</f>
        <v/>
      </c>
      <c r="E116" s="51">
        <f>'7_Fit_Selection_Models'!$BL$14*(('4_Seq_Features'!G1009)-'7_Fit_Selection_Models'!$BD$5)/'7_Fit_Selection_Models'!$BD$6+'7_Fit_Selection_Models'!$BL$15*(('4_Seq_Features'!H1009)-'7_Fit_Selection_Models'!$BD$7)/'7_Fit_Selection_Models'!$BD$8+'7_Fit_Selection_Models'!$BL$16</f>
        <v/>
      </c>
    </row>
    <row r="117" ht="15" customHeight="1" s="35">
      <c r="A117" s="48">
        <f>'4_Seq_Features'!A1010</f>
        <v/>
      </c>
      <c r="B117" s="49">
        <f>'4_Seq_Features'!B1010</f>
        <v/>
      </c>
      <c r="C117" s="48">
        <f>'4_Seq_Features'!E1010</f>
        <v/>
      </c>
      <c r="D117" s="51">
        <f>'7_Fit_Selection_Models'!$AC$12*(('4_Seq_Features'!F1010)-'7_Fit_Selection_Models'!$U$5)/'7_Fit_Selection_Models'!$U$6+'7_Fit_Selection_Models'!$AC$13</f>
        <v/>
      </c>
      <c r="E117" s="51">
        <f>'7_Fit_Selection_Models'!$BL$14*(('4_Seq_Features'!G1010)-'7_Fit_Selection_Models'!$BD$5)/'7_Fit_Selection_Models'!$BD$6+'7_Fit_Selection_Models'!$BL$15*(('4_Seq_Features'!H1010)-'7_Fit_Selection_Models'!$BD$7)/'7_Fit_Selection_Models'!$BD$8+'7_Fit_Selection_Models'!$BL$16</f>
        <v/>
      </c>
    </row>
    <row r="118" ht="15" customHeight="1" s="35">
      <c r="A118" s="48">
        <f>'4_Seq_Features'!A1011</f>
        <v/>
      </c>
      <c r="B118" s="49">
        <f>'4_Seq_Features'!B1011</f>
        <v/>
      </c>
      <c r="C118" s="48">
        <f>'4_Seq_Features'!E1011</f>
        <v/>
      </c>
      <c r="D118" s="51">
        <f>'7_Fit_Selection_Models'!$AC$12*(('4_Seq_Features'!F1011)-'7_Fit_Selection_Models'!$U$5)/'7_Fit_Selection_Models'!$U$6+'7_Fit_Selection_Models'!$AC$13</f>
        <v/>
      </c>
      <c r="E118" s="51">
        <f>'7_Fit_Selection_Models'!$BL$14*(('4_Seq_Features'!G1011)-'7_Fit_Selection_Models'!$BD$5)/'7_Fit_Selection_Models'!$BD$6+'7_Fit_Selection_Models'!$BL$15*(('4_Seq_Features'!H1011)-'7_Fit_Selection_Models'!$BD$7)/'7_Fit_Selection_Models'!$BD$8+'7_Fit_Selection_Models'!$BL$16</f>
        <v/>
      </c>
    </row>
    <row r="119" ht="15" customHeight="1" s="35">
      <c r="A119" s="48">
        <f>'4_Seq_Features'!A1012</f>
        <v/>
      </c>
      <c r="B119" s="49">
        <f>'4_Seq_Features'!B1012</f>
        <v/>
      </c>
      <c r="C119" s="48">
        <f>'4_Seq_Features'!E1012</f>
        <v/>
      </c>
      <c r="D119" s="51">
        <f>'7_Fit_Selection_Models'!$AC$12*(('4_Seq_Features'!F1012)-'7_Fit_Selection_Models'!$U$5)/'7_Fit_Selection_Models'!$U$6+'7_Fit_Selection_Models'!$AC$13</f>
        <v/>
      </c>
      <c r="E119" s="51">
        <f>'7_Fit_Selection_Models'!$BL$14*(('4_Seq_Features'!G1012)-'7_Fit_Selection_Models'!$BD$5)/'7_Fit_Selection_Models'!$BD$6+'7_Fit_Selection_Models'!$BL$15*(('4_Seq_Features'!H1012)-'7_Fit_Selection_Models'!$BD$7)/'7_Fit_Selection_Models'!$BD$8+'7_Fit_Selection_Models'!$BL$16</f>
        <v/>
      </c>
    </row>
    <row r="120" ht="15" customHeight="1" s="35">
      <c r="A120" s="48">
        <f>'4_Seq_Features'!A1013</f>
        <v/>
      </c>
      <c r="B120" s="49">
        <f>'4_Seq_Features'!B1013</f>
        <v/>
      </c>
      <c r="C120" s="48">
        <f>'4_Seq_Features'!E1013</f>
        <v/>
      </c>
      <c r="D120" s="51">
        <f>'7_Fit_Selection_Models'!$AC$12*(('4_Seq_Features'!F1013)-'7_Fit_Selection_Models'!$U$5)/'7_Fit_Selection_Models'!$U$6+'7_Fit_Selection_Models'!$AC$13</f>
        <v/>
      </c>
      <c r="E120" s="51">
        <f>'7_Fit_Selection_Models'!$BL$14*(('4_Seq_Features'!G1013)-'7_Fit_Selection_Models'!$BD$5)/'7_Fit_Selection_Models'!$BD$6+'7_Fit_Selection_Models'!$BL$15*(('4_Seq_Features'!H1013)-'7_Fit_Selection_Models'!$BD$7)/'7_Fit_Selection_Models'!$BD$8+'7_Fit_Selection_Models'!$BL$16</f>
        <v/>
      </c>
    </row>
    <row r="121" ht="15" customHeight="1" s="35">
      <c r="A121" s="48">
        <f>'4_Seq_Features'!A1014</f>
        <v/>
      </c>
      <c r="B121" s="49">
        <f>'4_Seq_Features'!B1014</f>
        <v/>
      </c>
      <c r="C121" s="48">
        <f>'4_Seq_Features'!E1014</f>
        <v/>
      </c>
      <c r="D121" s="51">
        <f>'7_Fit_Selection_Models'!$AC$12*(('4_Seq_Features'!F1014)-'7_Fit_Selection_Models'!$U$5)/'7_Fit_Selection_Models'!$U$6+'7_Fit_Selection_Models'!$AC$13</f>
        <v/>
      </c>
      <c r="E121" s="51">
        <f>'7_Fit_Selection_Models'!$BL$14*(('4_Seq_Features'!G1014)-'7_Fit_Selection_Models'!$BD$5)/'7_Fit_Selection_Models'!$BD$6+'7_Fit_Selection_Models'!$BL$15*(('4_Seq_Features'!H1014)-'7_Fit_Selection_Models'!$BD$7)/'7_Fit_Selection_Models'!$BD$8+'7_Fit_Selection_Models'!$BL$16</f>
        <v/>
      </c>
    </row>
    <row r="122" ht="15" customHeight="1" s="35">
      <c r="A122" s="48">
        <f>'4_Seq_Features'!A1015</f>
        <v/>
      </c>
      <c r="B122" s="49">
        <f>'4_Seq_Features'!B1015</f>
        <v/>
      </c>
      <c r="C122" s="48">
        <f>'4_Seq_Features'!E1015</f>
        <v/>
      </c>
      <c r="D122" s="51">
        <f>'7_Fit_Selection_Models'!$AC$12*(('4_Seq_Features'!F1015)-'7_Fit_Selection_Models'!$U$5)/'7_Fit_Selection_Models'!$U$6+'7_Fit_Selection_Models'!$AC$13</f>
        <v/>
      </c>
      <c r="E122" s="51">
        <f>'7_Fit_Selection_Models'!$BL$14*(('4_Seq_Features'!G1015)-'7_Fit_Selection_Models'!$BD$5)/'7_Fit_Selection_Models'!$BD$6+'7_Fit_Selection_Models'!$BL$15*(('4_Seq_Features'!H1015)-'7_Fit_Selection_Models'!$BD$7)/'7_Fit_Selection_Models'!$BD$8+'7_Fit_Selection_Models'!$BL$16</f>
        <v/>
      </c>
    </row>
    <row r="123" ht="15" customHeight="1" s="35">
      <c r="A123" s="48">
        <f>'4_Seq_Features'!A1016</f>
        <v/>
      </c>
      <c r="B123" s="49">
        <f>'4_Seq_Features'!B1016</f>
        <v/>
      </c>
      <c r="C123" s="48">
        <f>'4_Seq_Features'!E1016</f>
        <v/>
      </c>
      <c r="D123" s="51">
        <f>'7_Fit_Selection_Models'!$AC$12*(('4_Seq_Features'!F1016)-'7_Fit_Selection_Models'!$U$5)/'7_Fit_Selection_Models'!$U$6+'7_Fit_Selection_Models'!$AC$13</f>
        <v/>
      </c>
      <c r="E123" s="51">
        <f>'7_Fit_Selection_Models'!$BL$14*(('4_Seq_Features'!G1016)-'7_Fit_Selection_Models'!$BD$5)/'7_Fit_Selection_Models'!$BD$6+'7_Fit_Selection_Models'!$BL$15*(('4_Seq_Features'!H1016)-'7_Fit_Selection_Models'!$BD$7)/'7_Fit_Selection_Models'!$BD$8+'7_Fit_Selection_Models'!$BL$16</f>
        <v/>
      </c>
    </row>
    <row r="124" ht="15" customHeight="1" s="35">
      <c r="A124" s="48">
        <f>'4_Seq_Features'!A1017</f>
        <v/>
      </c>
      <c r="B124" s="49">
        <f>'4_Seq_Features'!B1017</f>
        <v/>
      </c>
      <c r="C124" s="48">
        <f>'4_Seq_Features'!E1017</f>
        <v/>
      </c>
      <c r="D124" s="51">
        <f>'7_Fit_Selection_Models'!$AC$12*(('4_Seq_Features'!F1017)-'7_Fit_Selection_Models'!$U$5)/'7_Fit_Selection_Models'!$U$6+'7_Fit_Selection_Models'!$AC$13</f>
        <v/>
      </c>
      <c r="E124" s="51">
        <f>'7_Fit_Selection_Models'!$BL$14*(('4_Seq_Features'!G1017)-'7_Fit_Selection_Models'!$BD$5)/'7_Fit_Selection_Models'!$BD$6+'7_Fit_Selection_Models'!$BL$15*(('4_Seq_Features'!H1017)-'7_Fit_Selection_Models'!$BD$7)/'7_Fit_Selection_Models'!$BD$8+'7_Fit_Selection_Models'!$BL$16</f>
        <v/>
      </c>
    </row>
    <row r="125" ht="15" customHeight="1" s="35">
      <c r="A125" s="48">
        <f>'4_Seq_Features'!A1018</f>
        <v/>
      </c>
      <c r="B125" s="49">
        <f>'4_Seq_Features'!B1018</f>
        <v/>
      </c>
      <c r="C125" s="48">
        <f>'4_Seq_Features'!E1018</f>
        <v/>
      </c>
      <c r="D125" s="51">
        <f>'7_Fit_Selection_Models'!$AC$12*(('4_Seq_Features'!F1018)-'7_Fit_Selection_Models'!$U$5)/'7_Fit_Selection_Models'!$U$6+'7_Fit_Selection_Models'!$AC$13</f>
        <v/>
      </c>
      <c r="E125" s="51">
        <f>'7_Fit_Selection_Models'!$BL$14*(('4_Seq_Features'!G1018)-'7_Fit_Selection_Models'!$BD$5)/'7_Fit_Selection_Models'!$BD$6+'7_Fit_Selection_Models'!$BL$15*(('4_Seq_Features'!H1018)-'7_Fit_Selection_Models'!$BD$7)/'7_Fit_Selection_Models'!$BD$8+'7_Fit_Selection_Models'!$BL$16</f>
        <v/>
      </c>
    </row>
    <row r="126" ht="15" customHeight="1" s="35">
      <c r="A126" s="48">
        <f>'4_Seq_Features'!A1019</f>
        <v/>
      </c>
      <c r="B126" s="49">
        <f>'4_Seq_Features'!B1019</f>
        <v/>
      </c>
      <c r="C126" s="48">
        <f>'4_Seq_Features'!E1019</f>
        <v/>
      </c>
      <c r="D126" s="51">
        <f>'7_Fit_Selection_Models'!$AC$12*(('4_Seq_Features'!F1019)-'7_Fit_Selection_Models'!$U$5)/'7_Fit_Selection_Models'!$U$6+'7_Fit_Selection_Models'!$AC$13</f>
        <v/>
      </c>
      <c r="E126" s="51">
        <f>'7_Fit_Selection_Models'!$BL$14*(('4_Seq_Features'!G1019)-'7_Fit_Selection_Models'!$BD$5)/'7_Fit_Selection_Models'!$BD$6+'7_Fit_Selection_Models'!$BL$15*(('4_Seq_Features'!H1019)-'7_Fit_Selection_Models'!$BD$7)/'7_Fit_Selection_Models'!$BD$8+'7_Fit_Selection_Models'!$BL$16</f>
        <v/>
      </c>
    </row>
    <row r="127" ht="15" customHeight="1" s="35">
      <c r="A127" s="48">
        <f>'4_Seq_Features'!A1020</f>
        <v/>
      </c>
      <c r="B127" s="49">
        <f>'4_Seq_Features'!B1020</f>
        <v/>
      </c>
      <c r="C127" s="48">
        <f>'4_Seq_Features'!E1020</f>
        <v/>
      </c>
      <c r="D127" s="51">
        <f>'7_Fit_Selection_Models'!$AC$12*(('4_Seq_Features'!F1020)-'7_Fit_Selection_Models'!$U$5)/'7_Fit_Selection_Models'!$U$6+'7_Fit_Selection_Models'!$AC$13</f>
        <v/>
      </c>
      <c r="E127" s="51">
        <f>'7_Fit_Selection_Models'!$BL$14*(('4_Seq_Features'!G1020)-'7_Fit_Selection_Models'!$BD$5)/'7_Fit_Selection_Models'!$BD$6+'7_Fit_Selection_Models'!$BL$15*(('4_Seq_Features'!H1020)-'7_Fit_Selection_Models'!$BD$7)/'7_Fit_Selection_Models'!$BD$8+'7_Fit_Selection_Models'!$BL$16</f>
        <v/>
      </c>
    </row>
    <row r="128" ht="15" customHeight="1" s="35">
      <c r="A128" s="48">
        <f>'4_Seq_Features'!A1021</f>
        <v/>
      </c>
      <c r="B128" s="49">
        <f>'4_Seq_Features'!B1021</f>
        <v/>
      </c>
      <c r="C128" s="48">
        <f>'4_Seq_Features'!E1021</f>
        <v/>
      </c>
      <c r="D128" s="51">
        <f>'7_Fit_Selection_Models'!$AC$12*(('4_Seq_Features'!F1021)-'7_Fit_Selection_Models'!$U$5)/'7_Fit_Selection_Models'!$U$6+'7_Fit_Selection_Models'!$AC$13</f>
        <v/>
      </c>
      <c r="E128" s="51">
        <f>'7_Fit_Selection_Models'!$BL$14*(('4_Seq_Features'!G1021)-'7_Fit_Selection_Models'!$BD$5)/'7_Fit_Selection_Models'!$BD$6+'7_Fit_Selection_Models'!$BL$15*(('4_Seq_Features'!H1021)-'7_Fit_Selection_Models'!$BD$7)/'7_Fit_Selection_Models'!$BD$8+'7_Fit_Selection_Models'!$BL$16</f>
        <v/>
      </c>
    </row>
    <row r="129" ht="15" customHeight="1" s="35">
      <c r="A129" s="48">
        <f>'4_Seq_Features'!A1022</f>
        <v/>
      </c>
      <c r="B129" s="49">
        <f>'4_Seq_Features'!B1022</f>
        <v/>
      </c>
      <c r="C129" s="48">
        <f>'4_Seq_Features'!E1022</f>
        <v/>
      </c>
      <c r="D129" s="51">
        <f>'7_Fit_Selection_Models'!$AC$12*(('4_Seq_Features'!F1022)-'7_Fit_Selection_Models'!$U$5)/'7_Fit_Selection_Models'!$U$6+'7_Fit_Selection_Models'!$AC$13</f>
        <v/>
      </c>
      <c r="E129" s="51">
        <f>'7_Fit_Selection_Models'!$BL$14*(('4_Seq_Features'!G1022)-'7_Fit_Selection_Models'!$BD$5)/'7_Fit_Selection_Models'!$BD$6+'7_Fit_Selection_Models'!$BL$15*(('4_Seq_Features'!H1022)-'7_Fit_Selection_Models'!$BD$7)/'7_Fit_Selection_Models'!$BD$8+'7_Fit_Selection_Models'!$BL$16</f>
        <v/>
      </c>
    </row>
    <row r="130" ht="15" customHeight="1" s="35">
      <c r="A130" s="48">
        <f>'4_Seq_Features'!A1023</f>
        <v/>
      </c>
      <c r="B130" s="49">
        <f>'4_Seq_Features'!B1023</f>
        <v/>
      </c>
      <c r="C130" s="48">
        <f>'4_Seq_Features'!E1023</f>
        <v/>
      </c>
      <c r="D130" s="51">
        <f>'7_Fit_Selection_Models'!$AC$12*(('4_Seq_Features'!F1023)-'7_Fit_Selection_Models'!$U$5)/'7_Fit_Selection_Models'!$U$6+'7_Fit_Selection_Models'!$AC$13</f>
        <v/>
      </c>
      <c r="E130" s="51">
        <f>'7_Fit_Selection_Models'!$BL$14*(('4_Seq_Features'!G1023)-'7_Fit_Selection_Models'!$BD$5)/'7_Fit_Selection_Models'!$BD$6+'7_Fit_Selection_Models'!$BL$15*(('4_Seq_Features'!H1023)-'7_Fit_Selection_Models'!$BD$7)/'7_Fit_Selection_Models'!$BD$8+'7_Fit_Selection_Models'!$BL$16</f>
        <v/>
      </c>
    </row>
    <row r="131" ht="15" customHeight="1" s="35">
      <c r="A131" s="48">
        <f>'4_Seq_Features'!A1024</f>
        <v/>
      </c>
      <c r="B131" s="49">
        <f>'4_Seq_Features'!B1024</f>
        <v/>
      </c>
      <c r="C131" s="48">
        <f>'4_Seq_Features'!E1024</f>
        <v/>
      </c>
      <c r="D131" s="51">
        <f>'7_Fit_Selection_Models'!$AC$12*(('4_Seq_Features'!F1024)-'7_Fit_Selection_Models'!$U$5)/'7_Fit_Selection_Models'!$U$6+'7_Fit_Selection_Models'!$AC$13</f>
        <v/>
      </c>
      <c r="E131" s="51">
        <f>'7_Fit_Selection_Models'!$BL$14*(('4_Seq_Features'!G1024)-'7_Fit_Selection_Models'!$BD$5)/'7_Fit_Selection_Models'!$BD$6+'7_Fit_Selection_Models'!$BL$15*(('4_Seq_Features'!H1024)-'7_Fit_Selection_Models'!$BD$7)/'7_Fit_Selection_Models'!$BD$8+'7_Fit_Selection_Models'!$BL$16</f>
        <v/>
      </c>
    </row>
    <row r="132" ht="15" customHeight="1" s="35">
      <c r="A132" s="48">
        <f>'4_Seq_Features'!A1025</f>
        <v/>
      </c>
      <c r="B132" s="49">
        <f>'4_Seq_Features'!B1025</f>
        <v/>
      </c>
      <c r="C132" s="48">
        <f>'4_Seq_Features'!E1025</f>
        <v/>
      </c>
      <c r="D132" s="51">
        <f>'7_Fit_Selection_Models'!$AC$12*(('4_Seq_Features'!F1025)-'7_Fit_Selection_Models'!$U$5)/'7_Fit_Selection_Models'!$U$6+'7_Fit_Selection_Models'!$AC$13</f>
        <v/>
      </c>
      <c r="E132" s="51">
        <f>'7_Fit_Selection_Models'!$BL$14*(('4_Seq_Features'!G1025)-'7_Fit_Selection_Models'!$BD$5)/'7_Fit_Selection_Models'!$BD$6+'7_Fit_Selection_Models'!$BL$15*(('4_Seq_Features'!H1025)-'7_Fit_Selection_Models'!$BD$7)/'7_Fit_Selection_Models'!$BD$8+'7_Fit_Selection_Models'!$BL$16</f>
        <v/>
      </c>
    </row>
    <row r="133" ht="15" customHeight="1" s="35">
      <c r="A133" s="48">
        <f>'4_Seq_Features'!A1026</f>
        <v/>
      </c>
      <c r="B133" s="49">
        <f>'4_Seq_Features'!B1026</f>
        <v/>
      </c>
      <c r="C133" s="48">
        <f>'4_Seq_Features'!E1026</f>
        <v/>
      </c>
      <c r="D133" s="51">
        <f>'7_Fit_Selection_Models'!$AC$12*(('4_Seq_Features'!F1026)-'7_Fit_Selection_Models'!$U$5)/'7_Fit_Selection_Models'!$U$6+'7_Fit_Selection_Models'!$AC$13</f>
        <v/>
      </c>
      <c r="E133" s="51">
        <f>'7_Fit_Selection_Models'!$BL$14*(('4_Seq_Features'!G1026)-'7_Fit_Selection_Models'!$BD$5)/'7_Fit_Selection_Models'!$BD$6+'7_Fit_Selection_Models'!$BL$15*(('4_Seq_Features'!H1026)-'7_Fit_Selection_Models'!$BD$7)/'7_Fit_Selection_Models'!$BD$8+'7_Fit_Selection_Models'!$BL$16</f>
        <v/>
      </c>
    </row>
    <row r="134" ht="15" customHeight="1" s="35">
      <c r="A134" s="48">
        <f>'4_Seq_Features'!A1027</f>
        <v/>
      </c>
      <c r="B134" s="49">
        <f>'4_Seq_Features'!B1027</f>
        <v/>
      </c>
      <c r="C134" s="48">
        <f>'4_Seq_Features'!E1027</f>
        <v/>
      </c>
      <c r="D134" s="51">
        <f>'7_Fit_Selection_Models'!$AC$12*(('4_Seq_Features'!F1027)-'7_Fit_Selection_Models'!$U$5)/'7_Fit_Selection_Models'!$U$6+'7_Fit_Selection_Models'!$AC$13</f>
        <v/>
      </c>
      <c r="E134" s="51">
        <f>'7_Fit_Selection_Models'!$BL$14*(('4_Seq_Features'!G1027)-'7_Fit_Selection_Models'!$BD$5)/'7_Fit_Selection_Models'!$BD$6+'7_Fit_Selection_Models'!$BL$15*(('4_Seq_Features'!H1027)-'7_Fit_Selection_Models'!$BD$7)/'7_Fit_Selection_Models'!$BD$8+'7_Fit_Selection_Models'!$BL$16</f>
        <v/>
      </c>
    </row>
    <row r="135" ht="15" customHeight="1" s="35">
      <c r="A135" s="48">
        <f>'4_Seq_Features'!A1028</f>
        <v/>
      </c>
      <c r="B135" s="49">
        <f>'4_Seq_Features'!B1028</f>
        <v/>
      </c>
      <c r="C135" s="48">
        <f>'4_Seq_Features'!E1028</f>
        <v/>
      </c>
      <c r="D135" s="51">
        <f>'7_Fit_Selection_Models'!$AC$12*(('4_Seq_Features'!F1028)-'7_Fit_Selection_Models'!$U$5)/'7_Fit_Selection_Models'!$U$6+'7_Fit_Selection_Models'!$AC$13</f>
        <v/>
      </c>
      <c r="E135" s="51">
        <f>'7_Fit_Selection_Models'!$BL$14*(('4_Seq_Features'!G1028)-'7_Fit_Selection_Models'!$BD$5)/'7_Fit_Selection_Models'!$BD$6+'7_Fit_Selection_Models'!$BL$15*(('4_Seq_Features'!H1028)-'7_Fit_Selection_Models'!$BD$7)/'7_Fit_Selection_Models'!$BD$8+'7_Fit_Selection_Models'!$BL$16</f>
        <v/>
      </c>
    </row>
    <row r="136" ht="15" customHeight="1" s="35">
      <c r="A136" s="48">
        <f>'4_Seq_Features'!A1029</f>
        <v/>
      </c>
      <c r="B136" s="49">
        <f>'4_Seq_Features'!B1029</f>
        <v/>
      </c>
      <c r="C136" s="48">
        <f>'4_Seq_Features'!E1029</f>
        <v/>
      </c>
      <c r="D136" s="51">
        <f>'7_Fit_Selection_Models'!$AC$12*(('4_Seq_Features'!F1029)-'7_Fit_Selection_Models'!$U$5)/'7_Fit_Selection_Models'!$U$6+'7_Fit_Selection_Models'!$AC$13</f>
        <v/>
      </c>
      <c r="E136" s="51">
        <f>'7_Fit_Selection_Models'!$BL$14*(('4_Seq_Features'!G1029)-'7_Fit_Selection_Models'!$BD$5)/'7_Fit_Selection_Models'!$BD$6+'7_Fit_Selection_Models'!$BL$15*(('4_Seq_Features'!H1029)-'7_Fit_Selection_Models'!$BD$7)/'7_Fit_Selection_Models'!$BD$8+'7_Fit_Selection_Models'!$BL$16</f>
        <v/>
      </c>
    </row>
    <row r="137" ht="15" customHeight="1" s="35">
      <c r="A137" s="48">
        <f>'4_Seq_Features'!A1030</f>
        <v/>
      </c>
      <c r="B137" s="49">
        <f>'4_Seq_Features'!B1030</f>
        <v/>
      </c>
      <c r="C137" s="48">
        <f>'4_Seq_Features'!E1030</f>
        <v/>
      </c>
      <c r="D137" s="51">
        <f>'7_Fit_Selection_Models'!$AC$12*(('4_Seq_Features'!F1030)-'7_Fit_Selection_Models'!$U$5)/'7_Fit_Selection_Models'!$U$6+'7_Fit_Selection_Models'!$AC$13</f>
        <v/>
      </c>
      <c r="E137" s="51">
        <f>'7_Fit_Selection_Models'!$BL$14*(('4_Seq_Features'!G1030)-'7_Fit_Selection_Models'!$BD$5)/'7_Fit_Selection_Models'!$BD$6+'7_Fit_Selection_Models'!$BL$15*(('4_Seq_Features'!H1030)-'7_Fit_Selection_Models'!$BD$7)/'7_Fit_Selection_Models'!$BD$8+'7_Fit_Selection_Models'!$BL$16</f>
        <v/>
      </c>
    </row>
    <row r="138" ht="15" customHeight="1" s="35">
      <c r="A138" s="48">
        <f>'4_Seq_Features'!A1031</f>
        <v/>
      </c>
      <c r="B138" s="49">
        <f>'4_Seq_Features'!B1031</f>
        <v/>
      </c>
      <c r="C138" s="48">
        <f>'4_Seq_Features'!E1031</f>
        <v/>
      </c>
      <c r="D138" s="51">
        <f>'7_Fit_Selection_Models'!$AC$12*(('4_Seq_Features'!F1031)-'7_Fit_Selection_Models'!$U$5)/'7_Fit_Selection_Models'!$U$6+'7_Fit_Selection_Models'!$AC$13</f>
        <v/>
      </c>
      <c r="E138" s="51">
        <f>'7_Fit_Selection_Models'!$BL$14*(('4_Seq_Features'!G1031)-'7_Fit_Selection_Models'!$BD$5)/'7_Fit_Selection_Models'!$BD$6+'7_Fit_Selection_Models'!$BL$15*(('4_Seq_Features'!H1031)-'7_Fit_Selection_Models'!$BD$7)/'7_Fit_Selection_Models'!$BD$8+'7_Fit_Selection_Models'!$BL$16</f>
        <v/>
      </c>
    </row>
    <row r="139" ht="15" customHeight="1" s="35">
      <c r="A139" s="48">
        <f>'4_Seq_Features'!A1032</f>
        <v/>
      </c>
      <c r="B139" s="49">
        <f>'4_Seq_Features'!B1032</f>
        <v/>
      </c>
      <c r="C139" s="48">
        <f>'4_Seq_Features'!E1032</f>
        <v/>
      </c>
      <c r="D139" s="51">
        <f>'7_Fit_Selection_Models'!$AC$12*(('4_Seq_Features'!F1032)-'7_Fit_Selection_Models'!$U$5)/'7_Fit_Selection_Models'!$U$6+'7_Fit_Selection_Models'!$AC$13</f>
        <v/>
      </c>
      <c r="E139" s="51">
        <f>'7_Fit_Selection_Models'!$BL$14*(('4_Seq_Features'!G1032)-'7_Fit_Selection_Models'!$BD$5)/'7_Fit_Selection_Models'!$BD$6+'7_Fit_Selection_Models'!$BL$15*(('4_Seq_Features'!H1032)-'7_Fit_Selection_Models'!$BD$7)/'7_Fit_Selection_Models'!$BD$8+'7_Fit_Selection_Models'!$BL$16</f>
        <v/>
      </c>
    </row>
    <row r="140" ht="15" customHeight="1" s="35">
      <c r="A140" s="48">
        <f>'4_Seq_Features'!A1033</f>
        <v/>
      </c>
      <c r="B140" s="49">
        <f>'4_Seq_Features'!B1033</f>
        <v/>
      </c>
      <c r="C140" s="48">
        <f>'4_Seq_Features'!E1033</f>
        <v/>
      </c>
      <c r="D140" s="51">
        <f>'7_Fit_Selection_Models'!$AC$12*(('4_Seq_Features'!F1033)-'7_Fit_Selection_Models'!$U$5)/'7_Fit_Selection_Models'!$U$6+'7_Fit_Selection_Models'!$AC$13</f>
        <v/>
      </c>
      <c r="E140" s="51">
        <f>'7_Fit_Selection_Models'!$BL$14*(('4_Seq_Features'!G1033)-'7_Fit_Selection_Models'!$BD$5)/'7_Fit_Selection_Models'!$BD$6+'7_Fit_Selection_Models'!$BL$15*(('4_Seq_Features'!H1033)-'7_Fit_Selection_Models'!$BD$7)/'7_Fit_Selection_Models'!$BD$8+'7_Fit_Selection_Models'!$BL$16</f>
        <v/>
      </c>
    </row>
    <row r="141" ht="15" customHeight="1" s="35">
      <c r="A141" s="48">
        <f>'4_Seq_Features'!A1034</f>
        <v/>
      </c>
      <c r="B141" s="49">
        <f>'4_Seq_Features'!B1034</f>
        <v/>
      </c>
      <c r="C141" s="48">
        <f>'4_Seq_Features'!E1034</f>
        <v/>
      </c>
      <c r="D141" s="51">
        <f>'7_Fit_Selection_Models'!$AC$12*(('4_Seq_Features'!F1034)-'7_Fit_Selection_Models'!$U$5)/'7_Fit_Selection_Models'!$U$6+'7_Fit_Selection_Models'!$AC$13</f>
        <v/>
      </c>
      <c r="E141" s="51">
        <f>'7_Fit_Selection_Models'!$BL$14*(('4_Seq_Features'!G1034)-'7_Fit_Selection_Models'!$BD$5)/'7_Fit_Selection_Models'!$BD$6+'7_Fit_Selection_Models'!$BL$15*(('4_Seq_Features'!H1034)-'7_Fit_Selection_Models'!$BD$7)/'7_Fit_Selection_Models'!$BD$8+'7_Fit_Selection_Models'!$BL$16</f>
        <v/>
      </c>
    </row>
    <row r="142" ht="15" customHeight="1" s="35">
      <c r="A142" s="48">
        <f>'4_Seq_Features'!A1035</f>
        <v/>
      </c>
      <c r="B142" s="49">
        <f>'4_Seq_Features'!B1035</f>
        <v/>
      </c>
      <c r="C142" s="48">
        <f>'4_Seq_Features'!E1035</f>
        <v/>
      </c>
      <c r="D142" s="51">
        <f>'7_Fit_Selection_Models'!$AC$12*(('4_Seq_Features'!F1035)-'7_Fit_Selection_Models'!$U$5)/'7_Fit_Selection_Models'!$U$6+'7_Fit_Selection_Models'!$AC$13</f>
        <v/>
      </c>
      <c r="E142" s="51">
        <f>'7_Fit_Selection_Models'!$BL$14*(('4_Seq_Features'!G1035)-'7_Fit_Selection_Models'!$BD$5)/'7_Fit_Selection_Models'!$BD$6+'7_Fit_Selection_Models'!$BL$15*(('4_Seq_Features'!H1035)-'7_Fit_Selection_Models'!$BD$7)/'7_Fit_Selection_Models'!$BD$8+'7_Fit_Selection_Models'!$BL$16</f>
        <v/>
      </c>
    </row>
    <row r="143" ht="15" customHeight="1" s="35">
      <c r="A143" s="48">
        <f>'4_Seq_Features'!A1036</f>
        <v/>
      </c>
      <c r="B143" s="49">
        <f>'4_Seq_Features'!B1036</f>
        <v/>
      </c>
      <c r="C143" s="48">
        <f>'4_Seq_Features'!E1036</f>
        <v/>
      </c>
      <c r="D143" s="51">
        <f>'7_Fit_Selection_Models'!$AC$12*(('4_Seq_Features'!F1036)-'7_Fit_Selection_Models'!$U$5)/'7_Fit_Selection_Models'!$U$6+'7_Fit_Selection_Models'!$AC$13</f>
        <v/>
      </c>
      <c r="E143" s="51">
        <f>'7_Fit_Selection_Models'!$BL$14*(('4_Seq_Features'!G1036)-'7_Fit_Selection_Models'!$BD$5)/'7_Fit_Selection_Models'!$BD$6+'7_Fit_Selection_Models'!$BL$15*(('4_Seq_Features'!H1036)-'7_Fit_Selection_Models'!$BD$7)/'7_Fit_Selection_Models'!$BD$8+'7_Fit_Selection_Models'!$BL$16</f>
        <v/>
      </c>
    </row>
    <row r="144" ht="15" customHeight="1" s="35">
      <c r="A144" s="48">
        <f>'4_Seq_Features'!A1037</f>
        <v/>
      </c>
      <c r="B144" s="49">
        <f>'4_Seq_Features'!B1037</f>
        <v/>
      </c>
      <c r="C144" s="48">
        <f>'4_Seq_Features'!E1037</f>
        <v/>
      </c>
      <c r="D144" s="51">
        <f>'7_Fit_Selection_Models'!$AC$12*(('4_Seq_Features'!F1037)-'7_Fit_Selection_Models'!$U$5)/'7_Fit_Selection_Models'!$U$6+'7_Fit_Selection_Models'!$AC$13</f>
        <v/>
      </c>
      <c r="E144" s="51">
        <f>'7_Fit_Selection_Models'!$BL$14*(('4_Seq_Features'!G1037)-'7_Fit_Selection_Models'!$BD$5)/'7_Fit_Selection_Models'!$BD$6+'7_Fit_Selection_Models'!$BL$15*(('4_Seq_Features'!H1037)-'7_Fit_Selection_Models'!$BD$7)/'7_Fit_Selection_Models'!$BD$8+'7_Fit_Selection_Models'!$BL$16</f>
        <v/>
      </c>
    </row>
    <row r="145" ht="15" customHeight="1" s="35">
      <c r="A145" s="48">
        <f>'4_Seq_Features'!A1038</f>
        <v/>
      </c>
      <c r="B145" s="49">
        <f>'4_Seq_Features'!B1038</f>
        <v/>
      </c>
      <c r="C145" s="48">
        <f>'4_Seq_Features'!E1038</f>
        <v/>
      </c>
      <c r="D145" s="51">
        <f>'7_Fit_Selection_Models'!$AC$12*(('4_Seq_Features'!F1038)-'7_Fit_Selection_Models'!$U$5)/'7_Fit_Selection_Models'!$U$6+'7_Fit_Selection_Models'!$AC$13</f>
        <v/>
      </c>
      <c r="E145" s="51">
        <f>'7_Fit_Selection_Models'!$BL$14*(('4_Seq_Features'!G1038)-'7_Fit_Selection_Models'!$BD$5)/'7_Fit_Selection_Models'!$BD$6+'7_Fit_Selection_Models'!$BL$15*(('4_Seq_Features'!H1038)-'7_Fit_Selection_Models'!$BD$7)/'7_Fit_Selection_Models'!$BD$8+'7_Fit_Selection_Models'!$BL$16</f>
        <v/>
      </c>
    </row>
    <row r="146" ht="15" customHeight="1" s="35">
      <c r="A146" s="48">
        <f>'4_Seq_Features'!A1039</f>
        <v/>
      </c>
      <c r="B146" s="49">
        <f>'4_Seq_Features'!B1039</f>
        <v/>
      </c>
      <c r="C146" s="48">
        <f>'4_Seq_Features'!E1039</f>
        <v/>
      </c>
      <c r="D146" s="51">
        <f>'7_Fit_Selection_Models'!$AC$12*(('4_Seq_Features'!F1039)-'7_Fit_Selection_Models'!$U$5)/'7_Fit_Selection_Models'!$U$6+'7_Fit_Selection_Models'!$AC$13</f>
        <v/>
      </c>
      <c r="E146" s="51">
        <f>'7_Fit_Selection_Models'!$BL$14*(('4_Seq_Features'!G1039)-'7_Fit_Selection_Models'!$BD$5)/'7_Fit_Selection_Models'!$BD$6+'7_Fit_Selection_Models'!$BL$15*(('4_Seq_Features'!H1039)-'7_Fit_Selection_Models'!$BD$7)/'7_Fit_Selection_Models'!$BD$8+'7_Fit_Selection_Models'!$BL$16</f>
        <v/>
      </c>
    </row>
    <row r="147" ht="15" customHeight="1" s="35">
      <c r="A147" s="48">
        <f>'4_Seq_Features'!A1040</f>
        <v/>
      </c>
      <c r="B147" s="49">
        <f>'4_Seq_Features'!B1040</f>
        <v/>
      </c>
      <c r="C147" s="48">
        <f>'4_Seq_Features'!E1040</f>
        <v/>
      </c>
      <c r="D147" s="51">
        <f>'7_Fit_Selection_Models'!$AC$12*(('4_Seq_Features'!F1040)-'7_Fit_Selection_Models'!$U$5)/'7_Fit_Selection_Models'!$U$6+'7_Fit_Selection_Models'!$AC$13</f>
        <v/>
      </c>
      <c r="E147" s="51">
        <f>'7_Fit_Selection_Models'!$BL$14*(('4_Seq_Features'!G1040)-'7_Fit_Selection_Models'!$BD$5)/'7_Fit_Selection_Models'!$BD$6+'7_Fit_Selection_Models'!$BL$15*(('4_Seq_Features'!H1040)-'7_Fit_Selection_Models'!$BD$7)/'7_Fit_Selection_Models'!$BD$8+'7_Fit_Selection_Models'!$BL$16</f>
        <v/>
      </c>
    </row>
    <row r="148" ht="15" customHeight="1" s="35">
      <c r="A148" s="48">
        <f>'4_Seq_Features'!A1041</f>
        <v/>
      </c>
      <c r="B148" s="49">
        <f>'4_Seq_Features'!B1041</f>
        <v/>
      </c>
      <c r="C148" s="48">
        <f>'4_Seq_Features'!E1041</f>
        <v/>
      </c>
      <c r="D148" s="51">
        <f>'7_Fit_Selection_Models'!$AC$12*(('4_Seq_Features'!F1041)-'7_Fit_Selection_Models'!$U$5)/'7_Fit_Selection_Models'!$U$6+'7_Fit_Selection_Models'!$AC$13</f>
        <v/>
      </c>
      <c r="E148" s="51">
        <f>'7_Fit_Selection_Models'!$BL$14*(('4_Seq_Features'!G1041)-'7_Fit_Selection_Models'!$BD$5)/'7_Fit_Selection_Models'!$BD$6+'7_Fit_Selection_Models'!$BL$15*(('4_Seq_Features'!H1041)-'7_Fit_Selection_Models'!$BD$7)/'7_Fit_Selection_Models'!$BD$8+'7_Fit_Selection_Models'!$BL$16</f>
        <v/>
      </c>
    </row>
    <row r="149" ht="15" customHeight="1" s="35">
      <c r="A149" s="48">
        <f>'4_Seq_Features'!A1042</f>
        <v/>
      </c>
      <c r="B149" s="49">
        <f>'4_Seq_Features'!B1042</f>
        <v/>
      </c>
      <c r="C149" s="48">
        <f>'4_Seq_Features'!E1042</f>
        <v/>
      </c>
      <c r="D149" s="51">
        <f>'7_Fit_Selection_Models'!$AC$12*(('4_Seq_Features'!F1042)-'7_Fit_Selection_Models'!$U$5)/'7_Fit_Selection_Models'!$U$6+'7_Fit_Selection_Models'!$AC$13</f>
        <v/>
      </c>
      <c r="E149" s="51">
        <f>'7_Fit_Selection_Models'!$BL$14*(('4_Seq_Features'!G1042)-'7_Fit_Selection_Models'!$BD$5)/'7_Fit_Selection_Models'!$BD$6+'7_Fit_Selection_Models'!$BL$15*(('4_Seq_Features'!H1042)-'7_Fit_Selection_Models'!$BD$7)/'7_Fit_Selection_Models'!$BD$8+'7_Fit_Selection_Models'!$BL$16</f>
        <v/>
      </c>
    </row>
    <row r="150" ht="15" customHeight="1" s="35">
      <c r="A150" s="48">
        <f>'4_Seq_Features'!A1043</f>
        <v/>
      </c>
      <c r="B150" s="49">
        <f>'4_Seq_Features'!B1043</f>
        <v/>
      </c>
      <c r="C150" s="48">
        <f>'4_Seq_Features'!E1043</f>
        <v/>
      </c>
      <c r="D150" s="51">
        <f>'7_Fit_Selection_Models'!$AC$12*(('4_Seq_Features'!F1043)-'7_Fit_Selection_Models'!$U$5)/'7_Fit_Selection_Models'!$U$6+'7_Fit_Selection_Models'!$AC$13</f>
        <v/>
      </c>
      <c r="E150" s="51">
        <f>'7_Fit_Selection_Models'!$BL$14*(('4_Seq_Features'!G1043)-'7_Fit_Selection_Models'!$BD$5)/'7_Fit_Selection_Models'!$BD$6+'7_Fit_Selection_Models'!$BL$15*(('4_Seq_Features'!H1043)-'7_Fit_Selection_Models'!$BD$7)/'7_Fit_Selection_Models'!$BD$8+'7_Fit_Selection_Models'!$BL$16</f>
        <v/>
      </c>
    </row>
    <row r="151" ht="15" customHeight="1" s="35">
      <c r="A151" s="48">
        <f>'4_Seq_Features'!A1044</f>
        <v/>
      </c>
      <c r="B151" s="49">
        <f>'4_Seq_Features'!B1044</f>
        <v/>
      </c>
      <c r="C151" s="48">
        <f>'4_Seq_Features'!E1044</f>
        <v/>
      </c>
      <c r="D151" s="51">
        <f>'7_Fit_Selection_Models'!$AC$12*(('4_Seq_Features'!F1044)-'7_Fit_Selection_Models'!$U$5)/'7_Fit_Selection_Models'!$U$6+'7_Fit_Selection_Models'!$AC$13</f>
        <v/>
      </c>
      <c r="E151" s="51">
        <f>'7_Fit_Selection_Models'!$BL$14*(('4_Seq_Features'!G1044)-'7_Fit_Selection_Models'!$BD$5)/'7_Fit_Selection_Models'!$BD$6+'7_Fit_Selection_Models'!$BL$15*(('4_Seq_Features'!H1044)-'7_Fit_Selection_Models'!$BD$7)/'7_Fit_Selection_Models'!$BD$8+'7_Fit_Selection_Models'!$BL$16</f>
        <v/>
      </c>
    </row>
    <row r="152" ht="15" customHeight="1" s="35">
      <c r="A152" s="48">
        <f>'4_Seq_Features'!A1045</f>
        <v/>
      </c>
      <c r="B152" s="49">
        <f>'4_Seq_Features'!B1045</f>
        <v/>
      </c>
      <c r="C152" s="48">
        <f>'4_Seq_Features'!E1045</f>
        <v/>
      </c>
      <c r="D152" s="51">
        <f>'7_Fit_Selection_Models'!$AC$12*(('4_Seq_Features'!F1045)-'7_Fit_Selection_Models'!$U$5)/'7_Fit_Selection_Models'!$U$6+'7_Fit_Selection_Models'!$AC$13</f>
        <v/>
      </c>
      <c r="E152" s="51">
        <f>'7_Fit_Selection_Models'!$BL$14*(('4_Seq_Features'!G1045)-'7_Fit_Selection_Models'!$BD$5)/'7_Fit_Selection_Models'!$BD$6+'7_Fit_Selection_Models'!$BL$15*(('4_Seq_Features'!H1045)-'7_Fit_Selection_Models'!$BD$7)/'7_Fit_Selection_Models'!$BD$8+'7_Fit_Selection_Models'!$BL$16</f>
        <v/>
      </c>
    </row>
    <row r="153" ht="15" customHeight="1" s="35">
      <c r="A153" s="48">
        <f>'4_Seq_Features'!A1046</f>
        <v/>
      </c>
      <c r="B153" s="49">
        <f>'4_Seq_Features'!B1046</f>
        <v/>
      </c>
      <c r="C153" s="48">
        <f>'4_Seq_Features'!E1046</f>
        <v/>
      </c>
      <c r="D153" s="51">
        <f>'7_Fit_Selection_Models'!$AC$12*(('4_Seq_Features'!F1046)-'7_Fit_Selection_Models'!$U$5)/'7_Fit_Selection_Models'!$U$6+'7_Fit_Selection_Models'!$AC$13</f>
        <v/>
      </c>
      <c r="E153" s="51">
        <f>'7_Fit_Selection_Models'!$BL$14*(('4_Seq_Features'!G1046)-'7_Fit_Selection_Models'!$BD$5)/'7_Fit_Selection_Models'!$BD$6+'7_Fit_Selection_Models'!$BL$15*(('4_Seq_Features'!H1046)-'7_Fit_Selection_Models'!$BD$7)/'7_Fit_Selection_Models'!$BD$8+'7_Fit_Selection_Models'!$BL$16</f>
        <v/>
      </c>
    </row>
    <row r="154" ht="15" customHeight="1" s="35">
      <c r="A154" s="48">
        <f>'4_Seq_Features'!A1047</f>
        <v/>
      </c>
      <c r="B154" s="49">
        <f>'4_Seq_Features'!B1047</f>
        <v/>
      </c>
      <c r="C154" s="48">
        <f>'4_Seq_Features'!E1047</f>
        <v/>
      </c>
      <c r="D154" s="51">
        <f>'7_Fit_Selection_Models'!$AC$12*(('4_Seq_Features'!F1047)-'7_Fit_Selection_Models'!$U$5)/'7_Fit_Selection_Models'!$U$6+'7_Fit_Selection_Models'!$AC$13</f>
        <v/>
      </c>
      <c r="E154" s="51">
        <f>'7_Fit_Selection_Models'!$BL$14*(('4_Seq_Features'!G1047)-'7_Fit_Selection_Models'!$BD$5)/'7_Fit_Selection_Models'!$BD$6+'7_Fit_Selection_Models'!$BL$15*(('4_Seq_Features'!H1047)-'7_Fit_Selection_Models'!$BD$7)/'7_Fit_Selection_Models'!$BD$8+'7_Fit_Selection_Models'!$BL$16</f>
        <v/>
      </c>
    </row>
    <row r="155" ht="15" customHeight="1" s="35">
      <c r="A155" s="48">
        <f>'4_Seq_Features'!A1048</f>
        <v/>
      </c>
      <c r="B155" s="49">
        <f>'4_Seq_Features'!B1048</f>
        <v/>
      </c>
      <c r="C155" s="48">
        <f>'4_Seq_Features'!E1048</f>
        <v/>
      </c>
      <c r="D155" s="51">
        <f>'7_Fit_Selection_Models'!$AC$12*(('4_Seq_Features'!F1048)-'7_Fit_Selection_Models'!$U$5)/'7_Fit_Selection_Models'!$U$6+'7_Fit_Selection_Models'!$AC$13</f>
        <v/>
      </c>
      <c r="E155" s="51">
        <f>'7_Fit_Selection_Models'!$BL$14*(('4_Seq_Features'!G1048)-'7_Fit_Selection_Models'!$BD$5)/'7_Fit_Selection_Models'!$BD$6+'7_Fit_Selection_Models'!$BL$15*(('4_Seq_Features'!H1048)-'7_Fit_Selection_Models'!$BD$7)/'7_Fit_Selection_Models'!$BD$8+'7_Fit_Selection_Models'!$BL$16</f>
        <v/>
      </c>
    </row>
    <row r="156" ht="15" customHeight="1" s="35">
      <c r="A156" s="48">
        <f>'4_Seq_Features'!A1049</f>
        <v/>
      </c>
      <c r="B156" s="49">
        <f>'4_Seq_Features'!B1049</f>
        <v/>
      </c>
      <c r="C156" s="48">
        <f>'4_Seq_Features'!E1049</f>
        <v/>
      </c>
      <c r="D156" s="51">
        <f>'7_Fit_Selection_Models'!$AC$12*(('4_Seq_Features'!F1049)-'7_Fit_Selection_Models'!$U$5)/'7_Fit_Selection_Models'!$U$6+'7_Fit_Selection_Models'!$AC$13</f>
        <v/>
      </c>
      <c r="E156" s="51">
        <f>'7_Fit_Selection_Models'!$BL$14*(('4_Seq_Features'!G1049)-'7_Fit_Selection_Models'!$BD$5)/'7_Fit_Selection_Models'!$BD$6+'7_Fit_Selection_Models'!$BL$15*(('4_Seq_Features'!H1049)-'7_Fit_Selection_Models'!$BD$7)/'7_Fit_Selection_Models'!$BD$8+'7_Fit_Selection_Models'!$BL$16</f>
        <v/>
      </c>
    </row>
    <row r="157" ht="15" customHeight="1" s="35">
      <c r="A157" s="48">
        <f>'4_Seq_Features'!A1050</f>
        <v/>
      </c>
      <c r="B157" s="49">
        <f>'4_Seq_Features'!B1050</f>
        <v/>
      </c>
      <c r="C157" s="48">
        <f>'4_Seq_Features'!E1050</f>
        <v/>
      </c>
      <c r="D157" s="51">
        <f>'7_Fit_Selection_Models'!$AC$12*(('4_Seq_Features'!F1050)-'7_Fit_Selection_Models'!$U$5)/'7_Fit_Selection_Models'!$U$6+'7_Fit_Selection_Models'!$AC$13</f>
        <v/>
      </c>
      <c r="E157" s="51">
        <f>'7_Fit_Selection_Models'!$BL$14*(('4_Seq_Features'!G1050)-'7_Fit_Selection_Models'!$BD$5)/'7_Fit_Selection_Models'!$BD$6+'7_Fit_Selection_Models'!$BL$15*(('4_Seq_Features'!H1050)-'7_Fit_Selection_Models'!$BD$7)/'7_Fit_Selection_Models'!$BD$8+'7_Fit_Selection_Models'!$BL$16</f>
        <v/>
      </c>
    </row>
    <row r="158" ht="15" customHeight="1" s="35">
      <c r="A158" s="48">
        <f>'4_Seq_Features'!A1051</f>
        <v/>
      </c>
      <c r="B158" s="49">
        <f>'4_Seq_Features'!B1051</f>
        <v/>
      </c>
      <c r="C158" s="48">
        <f>'4_Seq_Features'!E1051</f>
        <v/>
      </c>
      <c r="D158" s="51">
        <f>'7_Fit_Selection_Models'!$AC$12*(('4_Seq_Features'!F1051)-'7_Fit_Selection_Models'!$U$5)/'7_Fit_Selection_Models'!$U$6+'7_Fit_Selection_Models'!$AC$13</f>
        <v/>
      </c>
      <c r="E158" s="51">
        <f>'7_Fit_Selection_Models'!$BL$14*(('4_Seq_Features'!G1051)-'7_Fit_Selection_Models'!$BD$5)/'7_Fit_Selection_Models'!$BD$6+'7_Fit_Selection_Models'!$BL$15*(('4_Seq_Features'!H1051)-'7_Fit_Selection_Models'!$BD$7)/'7_Fit_Selection_Models'!$BD$8+'7_Fit_Selection_Models'!$BL$16</f>
        <v/>
      </c>
    </row>
    <row r="159" ht="15" customHeight="1" s="35">
      <c r="A159" s="48">
        <f>'4_Seq_Features'!A1052</f>
        <v/>
      </c>
      <c r="B159" s="49">
        <f>'4_Seq_Features'!B1052</f>
        <v/>
      </c>
      <c r="C159" s="48">
        <f>'4_Seq_Features'!E1052</f>
        <v/>
      </c>
      <c r="D159" s="51">
        <f>'7_Fit_Selection_Models'!$AC$12*(('4_Seq_Features'!F1052)-'7_Fit_Selection_Models'!$U$5)/'7_Fit_Selection_Models'!$U$6+'7_Fit_Selection_Models'!$AC$13</f>
        <v/>
      </c>
      <c r="E159" s="51">
        <f>'7_Fit_Selection_Models'!$BL$14*(('4_Seq_Features'!G1052)-'7_Fit_Selection_Models'!$BD$5)/'7_Fit_Selection_Models'!$BD$6+'7_Fit_Selection_Models'!$BL$15*(('4_Seq_Features'!H1052)-'7_Fit_Selection_Models'!$BD$7)/'7_Fit_Selection_Models'!$BD$8+'7_Fit_Selection_Models'!$BL$16</f>
        <v/>
      </c>
    </row>
    <row r="160" ht="15" customHeight="1" s="35">
      <c r="A160" s="48">
        <f>'4_Seq_Features'!A1053</f>
        <v/>
      </c>
      <c r="B160" s="49">
        <f>'4_Seq_Features'!B1053</f>
        <v/>
      </c>
      <c r="C160" s="48">
        <f>'4_Seq_Features'!E1053</f>
        <v/>
      </c>
      <c r="D160" s="51">
        <f>'7_Fit_Selection_Models'!$AC$12*(('4_Seq_Features'!F1053)-'7_Fit_Selection_Models'!$U$5)/'7_Fit_Selection_Models'!$U$6+'7_Fit_Selection_Models'!$AC$13</f>
        <v/>
      </c>
      <c r="E160" s="51">
        <f>'7_Fit_Selection_Models'!$BL$14*(('4_Seq_Features'!G1053)-'7_Fit_Selection_Models'!$BD$5)/'7_Fit_Selection_Models'!$BD$6+'7_Fit_Selection_Models'!$BL$15*(('4_Seq_Features'!H1053)-'7_Fit_Selection_Models'!$BD$7)/'7_Fit_Selection_Models'!$BD$8+'7_Fit_Selection_Models'!$BL$16</f>
        <v/>
      </c>
    </row>
    <row r="161" ht="15" customHeight="1" s="35">
      <c r="A161" s="48">
        <f>'4_Seq_Features'!A1054</f>
        <v/>
      </c>
      <c r="B161" s="49">
        <f>'4_Seq_Features'!B1054</f>
        <v/>
      </c>
      <c r="C161" s="48">
        <f>'4_Seq_Features'!E1054</f>
        <v/>
      </c>
      <c r="D161" s="51">
        <f>'7_Fit_Selection_Models'!$AC$12*(('4_Seq_Features'!F1054)-'7_Fit_Selection_Models'!$U$5)/'7_Fit_Selection_Models'!$U$6+'7_Fit_Selection_Models'!$AC$13</f>
        <v/>
      </c>
      <c r="E161" s="51">
        <f>'7_Fit_Selection_Models'!$BL$14*(('4_Seq_Features'!G1054)-'7_Fit_Selection_Models'!$BD$5)/'7_Fit_Selection_Models'!$BD$6+'7_Fit_Selection_Models'!$BL$15*(('4_Seq_Features'!H1054)-'7_Fit_Selection_Models'!$BD$7)/'7_Fit_Selection_Models'!$BD$8+'7_Fit_Selection_Models'!$BL$16</f>
        <v/>
      </c>
    </row>
    <row r="162" ht="15" customHeight="1" s="35">
      <c r="A162" s="48">
        <f>'4_Seq_Features'!A1055</f>
        <v/>
      </c>
      <c r="B162" s="49">
        <f>'4_Seq_Features'!B1055</f>
        <v/>
      </c>
      <c r="C162" s="48">
        <f>'4_Seq_Features'!E1055</f>
        <v/>
      </c>
      <c r="D162" s="51">
        <f>'7_Fit_Selection_Models'!$AC$12*(('4_Seq_Features'!F1055)-'7_Fit_Selection_Models'!$U$5)/'7_Fit_Selection_Models'!$U$6+'7_Fit_Selection_Models'!$AC$13</f>
        <v/>
      </c>
      <c r="E162" s="51">
        <f>'7_Fit_Selection_Models'!$BL$14*(('4_Seq_Features'!G1055)-'7_Fit_Selection_Models'!$BD$5)/'7_Fit_Selection_Models'!$BD$6+'7_Fit_Selection_Models'!$BL$15*(('4_Seq_Features'!H1055)-'7_Fit_Selection_Models'!$BD$7)/'7_Fit_Selection_Models'!$BD$8+'7_Fit_Selection_Models'!$BL$16</f>
        <v/>
      </c>
    </row>
    <row r="163" ht="15" customHeight="1" s="35">
      <c r="A163" s="48">
        <f>'4_Seq_Features'!A1056</f>
        <v/>
      </c>
      <c r="B163" s="49">
        <f>'4_Seq_Features'!B1056</f>
        <v/>
      </c>
      <c r="C163" s="48">
        <f>'4_Seq_Features'!E1056</f>
        <v/>
      </c>
      <c r="D163" s="51">
        <f>'7_Fit_Selection_Models'!$AC$12*(('4_Seq_Features'!F1056)-'7_Fit_Selection_Models'!$U$5)/'7_Fit_Selection_Models'!$U$6+'7_Fit_Selection_Models'!$AC$13</f>
        <v/>
      </c>
      <c r="E163" s="51">
        <f>'7_Fit_Selection_Models'!$BL$14*(('4_Seq_Features'!G1056)-'7_Fit_Selection_Models'!$BD$5)/'7_Fit_Selection_Models'!$BD$6+'7_Fit_Selection_Models'!$BL$15*(('4_Seq_Features'!H1056)-'7_Fit_Selection_Models'!$BD$7)/'7_Fit_Selection_Models'!$BD$8+'7_Fit_Selection_Models'!$BL$16</f>
        <v/>
      </c>
    </row>
    <row r="164" ht="15" customHeight="1" s="35">
      <c r="A164" s="48">
        <f>'4_Seq_Features'!A1057</f>
        <v/>
      </c>
      <c r="B164" s="49">
        <f>'4_Seq_Features'!B1057</f>
        <v/>
      </c>
      <c r="C164" s="48">
        <f>'4_Seq_Features'!E1057</f>
        <v/>
      </c>
      <c r="D164" s="51">
        <f>'7_Fit_Selection_Models'!$AC$12*(('4_Seq_Features'!F1057)-'7_Fit_Selection_Models'!$U$5)/'7_Fit_Selection_Models'!$U$6+'7_Fit_Selection_Models'!$AC$13</f>
        <v/>
      </c>
      <c r="E164" s="51">
        <f>'7_Fit_Selection_Models'!$BL$14*(('4_Seq_Features'!G1057)-'7_Fit_Selection_Models'!$BD$5)/'7_Fit_Selection_Models'!$BD$6+'7_Fit_Selection_Models'!$BL$15*(('4_Seq_Features'!H1057)-'7_Fit_Selection_Models'!$BD$7)/'7_Fit_Selection_Models'!$BD$8+'7_Fit_Selection_Models'!$BL$16</f>
        <v/>
      </c>
    </row>
    <row r="165" ht="15" customHeight="1" s="35">
      <c r="A165" s="48">
        <f>'4_Seq_Features'!A1058</f>
        <v/>
      </c>
      <c r="B165" s="49">
        <f>'4_Seq_Features'!B1058</f>
        <v/>
      </c>
      <c r="C165" s="48">
        <f>'4_Seq_Features'!E1058</f>
        <v/>
      </c>
      <c r="D165" s="51">
        <f>'7_Fit_Selection_Models'!$AC$12*(('4_Seq_Features'!F1058)-'7_Fit_Selection_Models'!$U$5)/'7_Fit_Selection_Models'!$U$6+'7_Fit_Selection_Models'!$AC$13</f>
        <v/>
      </c>
      <c r="E165" s="51">
        <f>'7_Fit_Selection_Models'!$BL$14*(('4_Seq_Features'!G1058)-'7_Fit_Selection_Models'!$BD$5)/'7_Fit_Selection_Models'!$BD$6+'7_Fit_Selection_Models'!$BL$15*(('4_Seq_Features'!H1058)-'7_Fit_Selection_Models'!$BD$7)/'7_Fit_Selection_Models'!$BD$8+'7_Fit_Selection_Models'!$BL$16</f>
        <v/>
      </c>
    </row>
    <row r="166" ht="15" customHeight="1" s="35">
      <c r="A166" s="48">
        <f>'4_Seq_Features'!A1059</f>
        <v/>
      </c>
      <c r="B166" s="49">
        <f>'4_Seq_Features'!B1059</f>
        <v/>
      </c>
      <c r="C166" s="48">
        <f>'4_Seq_Features'!E1059</f>
        <v/>
      </c>
      <c r="D166" s="51">
        <f>'7_Fit_Selection_Models'!$AC$12*(('4_Seq_Features'!F1059)-'7_Fit_Selection_Models'!$U$5)/'7_Fit_Selection_Models'!$U$6+'7_Fit_Selection_Models'!$AC$13</f>
        <v/>
      </c>
      <c r="E166" s="51">
        <f>'7_Fit_Selection_Models'!$BL$14*(('4_Seq_Features'!G1059)-'7_Fit_Selection_Models'!$BD$5)/'7_Fit_Selection_Models'!$BD$6+'7_Fit_Selection_Models'!$BL$15*(('4_Seq_Features'!H1059)-'7_Fit_Selection_Models'!$BD$7)/'7_Fit_Selection_Models'!$BD$8+'7_Fit_Selection_Models'!$BL$16</f>
        <v/>
      </c>
    </row>
    <row r="167" ht="15" customHeight="1" s="35">
      <c r="A167" s="48">
        <f>'4_Seq_Features'!A1060</f>
        <v/>
      </c>
      <c r="B167" s="49">
        <f>'4_Seq_Features'!B1060</f>
        <v/>
      </c>
      <c r="C167" s="48">
        <f>'4_Seq_Features'!E1060</f>
        <v/>
      </c>
      <c r="D167" s="51">
        <f>'7_Fit_Selection_Models'!$AC$12*(('4_Seq_Features'!F1060)-'7_Fit_Selection_Models'!$U$5)/'7_Fit_Selection_Models'!$U$6+'7_Fit_Selection_Models'!$AC$13</f>
        <v/>
      </c>
      <c r="E167" s="51">
        <f>'7_Fit_Selection_Models'!$BL$14*(('4_Seq_Features'!G1060)-'7_Fit_Selection_Models'!$BD$5)/'7_Fit_Selection_Models'!$BD$6+'7_Fit_Selection_Models'!$BL$15*(('4_Seq_Features'!H1060)-'7_Fit_Selection_Models'!$BD$7)/'7_Fit_Selection_Models'!$BD$8+'7_Fit_Selection_Models'!$BL$16</f>
        <v/>
      </c>
    </row>
    <row r="168" ht="15" customHeight="1" s="35">
      <c r="A168" s="48">
        <f>'4_Seq_Features'!A1061</f>
        <v/>
      </c>
      <c r="B168" s="49">
        <f>'4_Seq_Features'!B1061</f>
        <v/>
      </c>
      <c r="C168" s="48">
        <f>'4_Seq_Features'!E1061</f>
        <v/>
      </c>
      <c r="D168" s="51">
        <f>'7_Fit_Selection_Models'!$AC$12*(('4_Seq_Features'!F1061)-'7_Fit_Selection_Models'!$U$5)/'7_Fit_Selection_Models'!$U$6+'7_Fit_Selection_Models'!$AC$13</f>
        <v/>
      </c>
      <c r="E168" s="51">
        <f>'7_Fit_Selection_Models'!$BL$14*(('4_Seq_Features'!G1061)-'7_Fit_Selection_Models'!$BD$5)/'7_Fit_Selection_Models'!$BD$6+'7_Fit_Selection_Models'!$BL$15*(('4_Seq_Features'!H1061)-'7_Fit_Selection_Models'!$BD$7)/'7_Fit_Selection_Models'!$BD$8+'7_Fit_Selection_Models'!$BL$16</f>
        <v/>
      </c>
    </row>
    <row r="169" ht="15" customHeight="1" s="35">
      <c r="A169" s="48">
        <f>'4_Seq_Features'!A1062</f>
        <v/>
      </c>
      <c r="B169" s="49">
        <f>'4_Seq_Features'!B1062</f>
        <v/>
      </c>
      <c r="C169" s="48">
        <f>'4_Seq_Features'!E1062</f>
        <v/>
      </c>
      <c r="D169" s="51">
        <f>'7_Fit_Selection_Models'!$AC$12*(('4_Seq_Features'!F1062)-'7_Fit_Selection_Models'!$U$5)/'7_Fit_Selection_Models'!$U$6+'7_Fit_Selection_Models'!$AC$13</f>
        <v/>
      </c>
      <c r="E169" s="51">
        <f>'7_Fit_Selection_Models'!$BL$14*(('4_Seq_Features'!G1062)-'7_Fit_Selection_Models'!$BD$5)/'7_Fit_Selection_Models'!$BD$6+'7_Fit_Selection_Models'!$BL$15*(('4_Seq_Features'!H1062)-'7_Fit_Selection_Models'!$BD$7)/'7_Fit_Selection_Models'!$BD$8+'7_Fit_Selection_Models'!$BL$16</f>
        <v/>
      </c>
    </row>
    <row r="170" ht="15" customHeight="1" s="35">
      <c r="A170" s="48">
        <f>'4_Seq_Features'!A1063</f>
        <v/>
      </c>
      <c r="B170" s="49">
        <f>'4_Seq_Features'!B1063</f>
        <v/>
      </c>
      <c r="C170" s="48">
        <f>'4_Seq_Features'!E1063</f>
        <v/>
      </c>
      <c r="D170" s="51">
        <f>'7_Fit_Selection_Models'!$AC$12*(('4_Seq_Features'!F1063)-'7_Fit_Selection_Models'!$U$5)/'7_Fit_Selection_Models'!$U$6+'7_Fit_Selection_Models'!$AC$13</f>
        <v/>
      </c>
      <c r="E170" s="51">
        <f>'7_Fit_Selection_Models'!$BL$14*(('4_Seq_Features'!G1063)-'7_Fit_Selection_Models'!$BD$5)/'7_Fit_Selection_Models'!$BD$6+'7_Fit_Selection_Models'!$BL$15*(('4_Seq_Features'!H1063)-'7_Fit_Selection_Models'!$BD$7)/'7_Fit_Selection_Models'!$BD$8+'7_Fit_Selection_Models'!$BL$16</f>
        <v/>
      </c>
    </row>
    <row r="171" ht="15" customHeight="1" s="35">
      <c r="A171" s="48">
        <f>'4_Seq_Features'!A1064</f>
        <v/>
      </c>
      <c r="B171" s="49">
        <f>'4_Seq_Features'!B1064</f>
        <v/>
      </c>
      <c r="C171" s="48">
        <f>'4_Seq_Features'!E1064</f>
        <v/>
      </c>
      <c r="D171" s="51">
        <f>'7_Fit_Selection_Models'!$AC$12*(('4_Seq_Features'!F1064)-'7_Fit_Selection_Models'!$U$5)/'7_Fit_Selection_Models'!$U$6+'7_Fit_Selection_Models'!$AC$13</f>
        <v/>
      </c>
      <c r="E171" s="51">
        <f>'7_Fit_Selection_Models'!$BL$14*(('4_Seq_Features'!G1064)-'7_Fit_Selection_Models'!$BD$5)/'7_Fit_Selection_Models'!$BD$6+'7_Fit_Selection_Models'!$BL$15*(('4_Seq_Features'!H1064)-'7_Fit_Selection_Models'!$BD$7)/'7_Fit_Selection_Models'!$BD$8+'7_Fit_Selection_Models'!$BL$16</f>
        <v/>
      </c>
    </row>
    <row r="172" ht="15" customHeight="1" s="35">
      <c r="A172" s="48">
        <f>'4_Seq_Features'!A1065</f>
        <v/>
      </c>
      <c r="B172" s="49">
        <f>'4_Seq_Features'!B1065</f>
        <v/>
      </c>
      <c r="C172" s="48">
        <f>'4_Seq_Features'!E1065</f>
        <v/>
      </c>
      <c r="D172" s="51">
        <f>'7_Fit_Selection_Models'!$AC$12*(('4_Seq_Features'!F1065)-'7_Fit_Selection_Models'!$U$5)/'7_Fit_Selection_Models'!$U$6+'7_Fit_Selection_Models'!$AC$13</f>
        <v/>
      </c>
      <c r="E172" s="51">
        <f>'7_Fit_Selection_Models'!$BL$14*(('4_Seq_Features'!G1065)-'7_Fit_Selection_Models'!$BD$5)/'7_Fit_Selection_Models'!$BD$6+'7_Fit_Selection_Models'!$BL$15*(('4_Seq_Features'!H1065)-'7_Fit_Selection_Models'!$BD$7)/'7_Fit_Selection_Models'!$BD$8+'7_Fit_Selection_Models'!$BL$16</f>
        <v/>
      </c>
    </row>
    <row r="173" ht="15" customHeight="1" s="35">
      <c r="A173" s="48">
        <f>'4_Seq_Features'!A1066</f>
        <v/>
      </c>
      <c r="B173" s="49">
        <f>'4_Seq_Features'!B1066</f>
        <v/>
      </c>
      <c r="C173" s="48">
        <f>'4_Seq_Features'!E1066</f>
        <v/>
      </c>
      <c r="D173" s="51">
        <f>'7_Fit_Selection_Models'!$AC$12*(('4_Seq_Features'!F1066)-'7_Fit_Selection_Models'!$U$5)/'7_Fit_Selection_Models'!$U$6+'7_Fit_Selection_Models'!$AC$13</f>
        <v/>
      </c>
      <c r="E173" s="51">
        <f>'7_Fit_Selection_Models'!$BL$14*(('4_Seq_Features'!G1066)-'7_Fit_Selection_Models'!$BD$5)/'7_Fit_Selection_Models'!$BD$6+'7_Fit_Selection_Models'!$BL$15*(('4_Seq_Features'!H1066)-'7_Fit_Selection_Models'!$BD$7)/'7_Fit_Selection_Models'!$BD$8+'7_Fit_Selection_Models'!$BL$16</f>
        <v/>
      </c>
    </row>
    <row r="174" ht="15" customHeight="1" s="35">
      <c r="A174" s="48">
        <f>'4_Seq_Features'!A1067</f>
        <v/>
      </c>
      <c r="B174" s="49">
        <f>'4_Seq_Features'!B1067</f>
        <v/>
      </c>
      <c r="C174" s="48">
        <f>'4_Seq_Features'!E1067</f>
        <v/>
      </c>
      <c r="D174" s="51">
        <f>'7_Fit_Selection_Models'!$AC$12*(('4_Seq_Features'!F1067)-'7_Fit_Selection_Models'!$U$5)/'7_Fit_Selection_Models'!$U$6+'7_Fit_Selection_Models'!$AC$13</f>
        <v/>
      </c>
      <c r="E174" s="51">
        <f>'7_Fit_Selection_Models'!$BL$14*(('4_Seq_Features'!G1067)-'7_Fit_Selection_Models'!$BD$5)/'7_Fit_Selection_Models'!$BD$6+'7_Fit_Selection_Models'!$BL$15*(('4_Seq_Features'!H1067)-'7_Fit_Selection_Models'!$BD$7)/'7_Fit_Selection_Models'!$BD$8+'7_Fit_Selection_Models'!$BL$16</f>
        <v/>
      </c>
    </row>
    <row r="175" ht="15" customHeight="1" s="35">
      <c r="A175" s="48">
        <f>'4_Seq_Features'!A1068</f>
        <v/>
      </c>
      <c r="B175" s="49">
        <f>'4_Seq_Features'!B1068</f>
        <v/>
      </c>
      <c r="C175" s="48">
        <f>'4_Seq_Features'!E1068</f>
        <v/>
      </c>
      <c r="D175" s="51">
        <f>'7_Fit_Selection_Models'!$AC$12*(('4_Seq_Features'!F1068)-'7_Fit_Selection_Models'!$U$5)/'7_Fit_Selection_Models'!$U$6+'7_Fit_Selection_Models'!$AC$13</f>
        <v/>
      </c>
      <c r="E175" s="51">
        <f>'7_Fit_Selection_Models'!$BL$14*(('4_Seq_Features'!G1068)-'7_Fit_Selection_Models'!$BD$5)/'7_Fit_Selection_Models'!$BD$6+'7_Fit_Selection_Models'!$BL$15*(('4_Seq_Features'!H1068)-'7_Fit_Selection_Models'!$BD$7)/'7_Fit_Selection_Models'!$BD$8+'7_Fit_Selection_Models'!$BL$16</f>
        <v/>
      </c>
    </row>
    <row r="176" ht="15" customHeight="1" s="35">
      <c r="A176" s="48">
        <f>'4_Seq_Features'!A1069</f>
        <v/>
      </c>
      <c r="B176" s="49">
        <f>'4_Seq_Features'!B1069</f>
        <v/>
      </c>
      <c r="C176" s="48">
        <f>'4_Seq_Features'!E1069</f>
        <v/>
      </c>
      <c r="D176" s="51">
        <f>'7_Fit_Selection_Models'!$AC$12*(('4_Seq_Features'!F1069)-'7_Fit_Selection_Models'!$U$5)/'7_Fit_Selection_Models'!$U$6+'7_Fit_Selection_Models'!$AC$13</f>
        <v/>
      </c>
      <c r="E176" s="51">
        <f>'7_Fit_Selection_Models'!$BL$14*(('4_Seq_Features'!G1069)-'7_Fit_Selection_Models'!$BD$5)/'7_Fit_Selection_Models'!$BD$6+'7_Fit_Selection_Models'!$BL$15*(('4_Seq_Features'!H1069)-'7_Fit_Selection_Models'!$BD$7)/'7_Fit_Selection_Models'!$BD$8+'7_Fit_Selection_Models'!$BL$16</f>
        <v/>
      </c>
    </row>
    <row r="177" ht="15" customHeight="1" s="35">
      <c r="A177" s="48">
        <f>'4_Seq_Features'!A1070</f>
        <v/>
      </c>
      <c r="B177" s="49">
        <f>'4_Seq_Features'!B1070</f>
        <v/>
      </c>
      <c r="C177" s="48">
        <f>'4_Seq_Features'!E1070</f>
        <v/>
      </c>
      <c r="D177" s="51">
        <f>'7_Fit_Selection_Models'!$AC$12*(('4_Seq_Features'!F1070)-'7_Fit_Selection_Models'!$U$5)/'7_Fit_Selection_Models'!$U$6+'7_Fit_Selection_Models'!$AC$13</f>
        <v/>
      </c>
      <c r="E177" s="51">
        <f>'7_Fit_Selection_Models'!$BL$14*(('4_Seq_Features'!G1070)-'7_Fit_Selection_Models'!$BD$5)/'7_Fit_Selection_Models'!$BD$6+'7_Fit_Selection_Models'!$BL$15*(('4_Seq_Features'!H1070)-'7_Fit_Selection_Models'!$BD$7)/'7_Fit_Selection_Models'!$BD$8+'7_Fit_Selection_Models'!$BL$16</f>
        <v/>
      </c>
    </row>
    <row r="178" ht="15" customHeight="1" s="35">
      <c r="A178" s="48">
        <f>'4_Seq_Features'!A1071</f>
        <v/>
      </c>
      <c r="B178" s="49">
        <f>'4_Seq_Features'!B1071</f>
        <v/>
      </c>
      <c r="C178" s="48">
        <f>'4_Seq_Features'!E1071</f>
        <v/>
      </c>
      <c r="D178" s="51">
        <f>'7_Fit_Selection_Models'!$AC$12*(('4_Seq_Features'!F1071)-'7_Fit_Selection_Models'!$U$5)/'7_Fit_Selection_Models'!$U$6+'7_Fit_Selection_Models'!$AC$13</f>
        <v/>
      </c>
      <c r="E178" s="51">
        <f>'7_Fit_Selection_Models'!$BL$14*(('4_Seq_Features'!G1071)-'7_Fit_Selection_Models'!$BD$5)/'7_Fit_Selection_Models'!$BD$6+'7_Fit_Selection_Models'!$BL$15*(('4_Seq_Features'!H1071)-'7_Fit_Selection_Models'!$BD$7)/'7_Fit_Selection_Models'!$BD$8+'7_Fit_Selection_Models'!$BL$16</f>
        <v/>
      </c>
    </row>
    <row r="179" ht="15" customHeight="1" s="35">
      <c r="A179" s="48">
        <f>'4_Seq_Features'!A1072</f>
        <v/>
      </c>
      <c r="B179" s="49">
        <f>'4_Seq_Features'!B1072</f>
        <v/>
      </c>
      <c r="C179" s="48">
        <f>'4_Seq_Features'!E1072</f>
        <v/>
      </c>
      <c r="D179" s="51">
        <f>'7_Fit_Selection_Models'!$AC$12*(('4_Seq_Features'!F1072)-'7_Fit_Selection_Models'!$U$5)/'7_Fit_Selection_Models'!$U$6+'7_Fit_Selection_Models'!$AC$13</f>
        <v/>
      </c>
      <c r="E179" s="51">
        <f>'7_Fit_Selection_Models'!$BL$14*(('4_Seq_Features'!G1072)-'7_Fit_Selection_Models'!$BD$5)/'7_Fit_Selection_Models'!$BD$6+'7_Fit_Selection_Models'!$BL$15*(('4_Seq_Features'!H1072)-'7_Fit_Selection_Models'!$BD$7)/'7_Fit_Selection_Models'!$BD$8+'7_Fit_Selection_Models'!$BL$16</f>
        <v/>
      </c>
    </row>
    <row r="180" ht="15" customHeight="1" s="35">
      <c r="A180" s="48">
        <f>'4_Seq_Features'!A1073</f>
        <v/>
      </c>
      <c r="B180" s="49">
        <f>'4_Seq_Features'!B1073</f>
        <v/>
      </c>
      <c r="C180" s="48">
        <f>'4_Seq_Features'!E1073</f>
        <v/>
      </c>
      <c r="D180" s="51">
        <f>'7_Fit_Selection_Models'!$AC$12*(('4_Seq_Features'!F1073)-'7_Fit_Selection_Models'!$U$5)/'7_Fit_Selection_Models'!$U$6+'7_Fit_Selection_Models'!$AC$13</f>
        <v/>
      </c>
      <c r="E180" s="51">
        <f>'7_Fit_Selection_Models'!$BL$14*(('4_Seq_Features'!G1073)-'7_Fit_Selection_Models'!$BD$5)/'7_Fit_Selection_Models'!$BD$6+'7_Fit_Selection_Models'!$BL$15*(('4_Seq_Features'!H1073)-'7_Fit_Selection_Models'!$BD$7)/'7_Fit_Selection_Models'!$BD$8+'7_Fit_Selection_Models'!$BL$16</f>
        <v/>
      </c>
    </row>
    <row r="181" ht="15" customHeight="1" s="35">
      <c r="A181" s="48">
        <f>'4_Seq_Features'!A1074</f>
        <v/>
      </c>
      <c r="B181" s="49">
        <f>'4_Seq_Features'!B1074</f>
        <v/>
      </c>
      <c r="C181" s="48">
        <f>'4_Seq_Features'!E1074</f>
        <v/>
      </c>
      <c r="D181" s="51">
        <f>'7_Fit_Selection_Models'!$AC$12*(('4_Seq_Features'!F1074)-'7_Fit_Selection_Models'!$U$5)/'7_Fit_Selection_Models'!$U$6+'7_Fit_Selection_Models'!$AC$13</f>
        <v/>
      </c>
      <c r="E181" s="51">
        <f>'7_Fit_Selection_Models'!$BL$14*(('4_Seq_Features'!G1074)-'7_Fit_Selection_Models'!$BD$5)/'7_Fit_Selection_Models'!$BD$6+'7_Fit_Selection_Models'!$BL$15*(('4_Seq_Features'!H1074)-'7_Fit_Selection_Models'!$BD$7)/'7_Fit_Selection_Models'!$BD$8+'7_Fit_Selection_Models'!$BL$16</f>
        <v/>
      </c>
    </row>
    <row r="182" ht="15" customHeight="1" s="35">
      <c r="A182" s="48">
        <f>'4_Seq_Features'!A1075</f>
        <v/>
      </c>
      <c r="B182" s="49">
        <f>'4_Seq_Features'!B1075</f>
        <v/>
      </c>
      <c r="C182" s="48">
        <f>'4_Seq_Features'!E1075</f>
        <v/>
      </c>
      <c r="D182" s="51">
        <f>'7_Fit_Selection_Models'!$AC$12*(('4_Seq_Features'!F1075)-'7_Fit_Selection_Models'!$U$5)/'7_Fit_Selection_Models'!$U$6+'7_Fit_Selection_Models'!$AC$13</f>
        <v/>
      </c>
      <c r="E182" s="51">
        <f>'7_Fit_Selection_Models'!$BL$14*(('4_Seq_Features'!G1075)-'7_Fit_Selection_Models'!$BD$5)/'7_Fit_Selection_Models'!$BD$6+'7_Fit_Selection_Models'!$BL$15*(('4_Seq_Features'!H1075)-'7_Fit_Selection_Models'!$BD$7)/'7_Fit_Selection_Models'!$BD$8+'7_Fit_Selection_Models'!$BL$16</f>
        <v/>
      </c>
    </row>
    <row r="183" ht="15" customHeight="1" s="35">
      <c r="A183" s="48">
        <f>'4_Seq_Features'!A1076</f>
        <v/>
      </c>
      <c r="B183" s="49">
        <f>'4_Seq_Features'!B1076</f>
        <v/>
      </c>
      <c r="C183" s="48">
        <f>'4_Seq_Features'!E1076</f>
        <v/>
      </c>
      <c r="D183" s="51">
        <f>'7_Fit_Selection_Models'!$AC$12*(('4_Seq_Features'!F1076)-'7_Fit_Selection_Models'!$U$5)/'7_Fit_Selection_Models'!$U$6+'7_Fit_Selection_Models'!$AC$13</f>
        <v/>
      </c>
      <c r="E183" s="51">
        <f>'7_Fit_Selection_Models'!$BL$14*(('4_Seq_Features'!G1076)-'7_Fit_Selection_Models'!$BD$5)/'7_Fit_Selection_Models'!$BD$6+'7_Fit_Selection_Models'!$BL$15*(('4_Seq_Features'!H1076)-'7_Fit_Selection_Models'!$BD$7)/'7_Fit_Selection_Models'!$BD$8+'7_Fit_Selection_Models'!$BL$16</f>
        <v/>
      </c>
    </row>
    <row r="184" ht="15" customHeight="1" s="35">
      <c r="A184" s="48">
        <f>'4_Seq_Features'!A1077</f>
        <v/>
      </c>
      <c r="B184" s="49">
        <f>'4_Seq_Features'!B1077</f>
        <v/>
      </c>
      <c r="C184" s="48">
        <f>'4_Seq_Features'!E1077</f>
        <v/>
      </c>
      <c r="D184" s="51">
        <f>'7_Fit_Selection_Models'!$AC$12*(('4_Seq_Features'!F1077)-'7_Fit_Selection_Models'!$U$5)/'7_Fit_Selection_Models'!$U$6+'7_Fit_Selection_Models'!$AC$13</f>
        <v/>
      </c>
      <c r="E184" s="51">
        <f>'7_Fit_Selection_Models'!$BL$14*(('4_Seq_Features'!G1077)-'7_Fit_Selection_Models'!$BD$5)/'7_Fit_Selection_Models'!$BD$6+'7_Fit_Selection_Models'!$BL$15*(('4_Seq_Features'!H1077)-'7_Fit_Selection_Models'!$BD$7)/'7_Fit_Selection_Models'!$BD$8+'7_Fit_Selection_Models'!$BL$16</f>
        <v/>
      </c>
    </row>
    <row r="185" ht="15" customHeight="1" s="35">
      <c r="A185" s="48">
        <f>'4_Seq_Features'!A1078</f>
        <v/>
      </c>
      <c r="B185" s="49">
        <f>'4_Seq_Features'!B1078</f>
        <v/>
      </c>
      <c r="C185" s="48">
        <f>'4_Seq_Features'!E1078</f>
        <v/>
      </c>
      <c r="D185" s="51">
        <f>'7_Fit_Selection_Models'!$AC$12*(('4_Seq_Features'!F1078)-'7_Fit_Selection_Models'!$U$5)/'7_Fit_Selection_Models'!$U$6+'7_Fit_Selection_Models'!$AC$13</f>
        <v/>
      </c>
      <c r="E185" s="51">
        <f>'7_Fit_Selection_Models'!$BL$14*(('4_Seq_Features'!G1078)-'7_Fit_Selection_Models'!$BD$5)/'7_Fit_Selection_Models'!$BD$6+'7_Fit_Selection_Models'!$BL$15*(('4_Seq_Features'!H1078)-'7_Fit_Selection_Models'!$BD$7)/'7_Fit_Selection_Models'!$BD$8+'7_Fit_Selection_Models'!$BL$16</f>
        <v/>
      </c>
    </row>
    <row r="186" ht="15" customHeight="1" s="35">
      <c r="A186" s="48">
        <f>'4_Seq_Features'!A1079</f>
        <v/>
      </c>
      <c r="B186" s="49">
        <f>'4_Seq_Features'!B1079</f>
        <v/>
      </c>
      <c r="C186" s="48">
        <f>'4_Seq_Features'!E1079</f>
        <v/>
      </c>
      <c r="D186" s="51">
        <f>'7_Fit_Selection_Models'!$AC$12*(('4_Seq_Features'!F1079)-'7_Fit_Selection_Models'!$U$5)/'7_Fit_Selection_Models'!$U$6+'7_Fit_Selection_Models'!$AC$13</f>
        <v/>
      </c>
      <c r="E186" s="51">
        <f>'7_Fit_Selection_Models'!$BL$14*(('4_Seq_Features'!G1079)-'7_Fit_Selection_Models'!$BD$5)/'7_Fit_Selection_Models'!$BD$6+'7_Fit_Selection_Models'!$BL$15*(('4_Seq_Features'!H1079)-'7_Fit_Selection_Models'!$BD$7)/'7_Fit_Selection_Models'!$BD$8+'7_Fit_Selection_Models'!$BL$16</f>
        <v/>
      </c>
    </row>
    <row r="187" ht="15" customHeight="1" s="35">
      <c r="A187" s="48">
        <f>'4_Seq_Features'!A1080</f>
        <v/>
      </c>
      <c r="B187" s="49">
        <f>'4_Seq_Features'!B1080</f>
        <v/>
      </c>
      <c r="C187" s="48">
        <f>'4_Seq_Features'!E1080</f>
        <v/>
      </c>
      <c r="D187" s="51">
        <f>'7_Fit_Selection_Models'!$AC$12*(('4_Seq_Features'!F1080)-'7_Fit_Selection_Models'!$U$5)/'7_Fit_Selection_Models'!$U$6+'7_Fit_Selection_Models'!$AC$13</f>
        <v/>
      </c>
      <c r="E187" s="51">
        <f>'7_Fit_Selection_Models'!$BL$14*(('4_Seq_Features'!G1080)-'7_Fit_Selection_Models'!$BD$5)/'7_Fit_Selection_Models'!$BD$6+'7_Fit_Selection_Models'!$BL$15*(('4_Seq_Features'!H1080)-'7_Fit_Selection_Models'!$BD$7)/'7_Fit_Selection_Models'!$BD$8+'7_Fit_Selection_Models'!$BL$16</f>
        <v/>
      </c>
    </row>
    <row r="188" ht="15" customHeight="1" s="35">
      <c r="A188" s="48">
        <f>'4_Seq_Features'!A1081</f>
        <v/>
      </c>
      <c r="B188" s="49">
        <f>'4_Seq_Features'!B1081</f>
        <v/>
      </c>
      <c r="C188" s="48">
        <f>'4_Seq_Features'!E1081</f>
        <v/>
      </c>
      <c r="D188" s="51">
        <f>'7_Fit_Selection_Models'!$AC$12*(('4_Seq_Features'!F1081)-'7_Fit_Selection_Models'!$U$5)/'7_Fit_Selection_Models'!$U$6+'7_Fit_Selection_Models'!$AC$13</f>
        <v/>
      </c>
      <c r="E188" s="51">
        <f>'7_Fit_Selection_Models'!$BL$14*(('4_Seq_Features'!G1081)-'7_Fit_Selection_Models'!$BD$5)/'7_Fit_Selection_Models'!$BD$6+'7_Fit_Selection_Models'!$BL$15*(('4_Seq_Features'!H1081)-'7_Fit_Selection_Models'!$BD$7)/'7_Fit_Selection_Models'!$BD$8+'7_Fit_Selection_Models'!$BL$16</f>
        <v/>
      </c>
    </row>
    <row r="189" ht="15" customHeight="1" s="35">
      <c r="A189" s="48">
        <f>'4_Seq_Features'!A1082</f>
        <v/>
      </c>
      <c r="B189" s="49">
        <f>'4_Seq_Features'!B1082</f>
        <v/>
      </c>
      <c r="C189" s="48">
        <f>'4_Seq_Features'!E1082</f>
        <v/>
      </c>
      <c r="D189" s="51">
        <f>'7_Fit_Selection_Models'!$AC$12*(('4_Seq_Features'!F1082)-'7_Fit_Selection_Models'!$U$5)/'7_Fit_Selection_Models'!$U$6+'7_Fit_Selection_Models'!$AC$13</f>
        <v/>
      </c>
      <c r="E189" s="51">
        <f>'7_Fit_Selection_Models'!$BL$14*(('4_Seq_Features'!G1082)-'7_Fit_Selection_Models'!$BD$5)/'7_Fit_Selection_Models'!$BD$6+'7_Fit_Selection_Models'!$BL$15*(('4_Seq_Features'!H1082)-'7_Fit_Selection_Models'!$BD$7)/'7_Fit_Selection_Models'!$BD$8+'7_Fit_Selection_Models'!$BL$16</f>
        <v/>
      </c>
    </row>
    <row r="190" ht="15" customHeight="1" s="35">
      <c r="A190" s="48">
        <f>'4_Seq_Features'!A1083</f>
        <v/>
      </c>
      <c r="B190" s="49">
        <f>'4_Seq_Features'!B1083</f>
        <v/>
      </c>
      <c r="C190" s="48">
        <f>'4_Seq_Features'!E1083</f>
        <v/>
      </c>
      <c r="D190" s="51">
        <f>'7_Fit_Selection_Models'!$AC$12*(('4_Seq_Features'!F1083)-'7_Fit_Selection_Models'!$U$5)/'7_Fit_Selection_Models'!$U$6+'7_Fit_Selection_Models'!$AC$13</f>
        <v/>
      </c>
      <c r="E190" s="51">
        <f>'7_Fit_Selection_Models'!$BL$14*(('4_Seq_Features'!G1083)-'7_Fit_Selection_Models'!$BD$5)/'7_Fit_Selection_Models'!$BD$6+'7_Fit_Selection_Models'!$BL$15*(('4_Seq_Features'!H1083)-'7_Fit_Selection_Models'!$BD$7)/'7_Fit_Selection_Models'!$BD$8+'7_Fit_Selection_Models'!$BL$16</f>
        <v/>
      </c>
    </row>
    <row r="191" ht="15" customHeight="1" s="35">
      <c r="A191" s="48">
        <f>'4_Seq_Features'!A1084</f>
        <v/>
      </c>
      <c r="B191" s="49">
        <f>'4_Seq_Features'!B1084</f>
        <v/>
      </c>
      <c r="C191" s="48">
        <f>'4_Seq_Features'!E1084</f>
        <v/>
      </c>
      <c r="D191" s="51">
        <f>'7_Fit_Selection_Models'!$AC$12*(('4_Seq_Features'!F1084)-'7_Fit_Selection_Models'!$U$5)/'7_Fit_Selection_Models'!$U$6+'7_Fit_Selection_Models'!$AC$13</f>
        <v/>
      </c>
      <c r="E191" s="51">
        <f>'7_Fit_Selection_Models'!$BL$14*(('4_Seq_Features'!G1084)-'7_Fit_Selection_Models'!$BD$5)/'7_Fit_Selection_Models'!$BD$6+'7_Fit_Selection_Models'!$BL$15*(('4_Seq_Features'!H1084)-'7_Fit_Selection_Models'!$BD$7)/'7_Fit_Selection_Models'!$BD$8+'7_Fit_Selection_Models'!$BL$16</f>
        <v/>
      </c>
    </row>
    <row r="192" ht="15" customHeight="1" s="35">
      <c r="A192" s="48">
        <f>'4_Seq_Features'!A1085</f>
        <v/>
      </c>
      <c r="B192" s="49">
        <f>'4_Seq_Features'!B1085</f>
        <v/>
      </c>
      <c r="C192" s="48">
        <f>'4_Seq_Features'!E1085</f>
        <v/>
      </c>
      <c r="D192" s="51">
        <f>'7_Fit_Selection_Models'!$AC$12*(('4_Seq_Features'!F1085)-'7_Fit_Selection_Models'!$U$5)/'7_Fit_Selection_Models'!$U$6+'7_Fit_Selection_Models'!$AC$13</f>
        <v/>
      </c>
      <c r="E192" s="51">
        <f>'7_Fit_Selection_Models'!$BL$14*(('4_Seq_Features'!G1085)-'7_Fit_Selection_Models'!$BD$5)/'7_Fit_Selection_Models'!$BD$6+'7_Fit_Selection_Models'!$BL$15*(('4_Seq_Features'!H1085)-'7_Fit_Selection_Models'!$BD$7)/'7_Fit_Selection_Models'!$BD$8+'7_Fit_Selection_Models'!$BL$16</f>
        <v/>
      </c>
    </row>
    <row r="193" ht="15" customHeight="1" s="35">
      <c r="A193" s="48">
        <f>'4_Seq_Features'!A1086</f>
        <v/>
      </c>
      <c r="B193" s="49">
        <f>'4_Seq_Features'!B1086</f>
        <v/>
      </c>
      <c r="C193" s="48">
        <f>'4_Seq_Features'!E1086</f>
        <v/>
      </c>
      <c r="D193" s="51">
        <f>'7_Fit_Selection_Models'!$AC$12*(('4_Seq_Features'!F1086)-'7_Fit_Selection_Models'!$U$5)/'7_Fit_Selection_Models'!$U$6+'7_Fit_Selection_Models'!$AC$13</f>
        <v/>
      </c>
      <c r="E193" s="51">
        <f>'7_Fit_Selection_Models'!$BL$14*(('4_Seq_Features'!G1086)-'7_Fit_Selection_Models'!$BD$5)/'7_Fit_Selection_Models'!$BD$6+'7_Fit_Selection_Models'!$BL$15*(('4_Seq_Features'!H1086)-'7_Fit_Selection_Models'!$BD$7)/'7_Fit_Selection_Models'!$BD$8+'7_Fit_Selection_Models'!$BL$16</f>
        <v/>
      </c>
    </row>
    <row r="194" ht="15" customHeight="1" s="35">
      <c r="A194" s="48">
        <f>'4_Seq_Features'!A1087</f>
        <v/>
      </c>
      <c r="B194" s="49">
        <f>'4_Seq_Features'!B1087</f>
        <v/>
      </c>
      <c r="C194" s="48">
        <f>'4_Seq_Features'!E1087</f>
        <v/>
      </c>
      <c r="D194" s="51">
        <f>'7_Fit_Selection_Models'!$AC$12*(('4_Seq_Features'!F1087)-'7_Fit_Selection_Models'!$U$5)/'7_Fit_Selection_Models'!$U$6+'7_Fit_Selection_Models'!$AC$13</f>
        <v/>
      </c>
      <c r="E194" s="51">
        <f>'7_Fit_Selection_Models'!$BL$14*(('4_Seq_Features'!G1087)-'7_Fit_Selection_Models'!$BD$5)/'7_Fit_Selection_Models'!$BD$6+'7_Fit_Selection_Models'!$BL$15*(('4_Seq_Features'!H1087)-'7_Fit_Selection_Models'!$BD$7)/'7_Fit_Selection_Models'!$BD$8+'7_Fit_Selection_Models'!$BL$16</f>
        <v/>
      </c>
    </row>
    <row r="195" ht="15" customHeight="1" s="35">
      <c r="A195" s="48">
        <f>'4_Seq_Features'!A1088</f>
        <v/>
      </c>
      <c r="B195" s="49">
        <f>'4_Seq_Features'!B1088</f>
        <v/>
      </c>
      <c r="C195" s="48">
        <f>'4_Seq_Features'!E1088</f>
        <v/>
      </c>
      <c r="D195" s="51">
        <f>'7_Fit_Selection_Models'!$AC$12*(('4_Seq_Features'!F1088)-'7_Fit_Selection_Models'!$U$5)/'7_Fit_Selection_Models'!$U$6+'7_Fit_Selection_Models'!$AC$13</f>
        <v/>
      </c>
      <c r="E195" s="51">
        <f>'7_Fit_Selection_Models'!$BL$14*(('4_Seq_Features'!G1088)-'7_Fit_Selection_Models'!$BD$5)/'7_Fit_Selection_Models'!$BD$6+'7_Fit_Selection_Models'!$BL$15*(('4_Seq_Features'!H1088)-'7_Fit_Selection_Models'!$BD$7)/'7_Fit_Selection_Models'!$BD$8+'7_Fit_Selection_Models'!$BL$16</f>
        <v/>
      </c>
    </row>
    <row r="196" ht="15" customHeight="1" s="35">
      <c r="A196" s="48">
        <f>'4_Seq_Features'!A1089</f>
        <v/>
      </c>
      <c r="B196" s="49">
        <f>'4_Seq_Features'!B1089</f>
        <v/>
      </c>
      <c r="C196" s="48">
        <f>'4_Seq_Features'!E1089</f>
        <v/>
      </c>
      <c r="D196" s="51">
        <f>'7_Fit_Selection_Models'!$AC$12*(('4_Seq_Features'!F1089)-'7_Fit_Selection_Models'!$U$5)/'7_Fit_Selection_Models'!$U$6+'7_Fit_Selection_Models'!$AC$13</f>
        <v/>
      </c>
      <c r="E196" s="51">
        <f>'7_Fit_Selection_Models'!$BL$14*(('4_Seq_Features'!G1089)-'7_Fit_Selection_Models'!$BD$5)/'7_Fit_Selection_Models'!$BD$6+'7_Fit_Selection_Models'!$BL$15*(('4_Seq_Features'!H1089)-'7_Fit_Selection_Models'!$BD$7)/'7_Fit_Selection_Models'!$BD$8+'7_Fit_Selection_Models'!$BL$16</f>
        <v/>
      </c>
    </row>
    <row r="197" ht="15" customHeight="1" s="35">
      <c r="A197" s="48">
        <f>'4_Seq_Features'!A1090</f>
        <v/>
      </c>
      <c r="B197" s="49">
        <f>'4_Seq_Features'!B1090</f>
        <v/>
      </c>
      <c r="C197" s="48">
        <f>'4_Seq_Features'!E1090</f>
        <v/>
      </c>
      <c r="D197" s="51">
        <f>'7_Fit_Selection_Models'!$AC$12*(('4_Seq_Features'!F1090)-'7_Fit_Selection_Models'!$U$5)/'7_Fit_Selection_Models'!$U$6+'7_Fit_Selection_Models'!$AC$13</f>
        <v/>
      </c>
      <c r="E197" s="51">
        <f>'7_Fit_Selection_Models'!$BL$14*(('4_Seq_Features'!G1090)-'7_Fit_Selection_Models'!$BD$5)/'7_Fit_Selection_Models'!$BD$6+'7_Fit_Selection_Models'!$BL$15*(('4_Seq_Features'!H1090)-'7_Fit_Selection_Models'!$BD$7)/'7_Fit_Selection_Models'!$BD$8+'7_Fit_Selection_Models'!$BL$16</f>
        <v/>
      </c>
    </row>
    <row r="198" ht="15" customHeight="1" s="35">
      <c r="A198" s="48">
        <f>'4_Seq_Features'!A1091</f>
        <v/>
      </c>
      <c r="B198" s="49">
        <f>'4_Seq_Features'!B1091</f>
        <v/>
      </c>
      <c r="C198" s="48">
        <f>'4_Seq_Features'!E1091</f>
        <v/>
      </c>
      <c r="D198" s="51">
        <f>'7_Fit_Selection_Models'!$AC$12*(('4_Seq_Features'!F1091)-'7_Fit_Selection_Models'!$U$5)/'7_Fit_Selection_Models'!$U$6+'7_Fit_Selection_Models'!$AC$13</f>
        <v/>
      </c>
      <c r="E198" s="51">
        <f>'7_Fit_Selection_Models'!$BL$14*(('4_Seq_Features'!G1091)-'7_Fit_Selection_Models'!$BD$5)/'7_Fit_Selection_Models'!$BD$6+'7_Fit_Selection_Models'!$BL$15*(('4_Seq_Features'!H1091)-'7_Fit_Selection_Models'!$BD$7)/'7_Fit_Selection_Models'!$BD$8+'7_Fit_Selection_Models'!$BL$16</f>
        <v/>
      </c>
    </row>
    <row r="199" ht="15" customHeight="1" s="35">
      <c r="A199" s="48">
        <f>'4_Seq_Features'!A1092</f>
        <v/>
      </c>
      <c r="B199" s="49">
        <f>'4_Seq_Features'!B1092</f>
        <v/>
      </c>
      <c r="C199" s="48">
        <f>'4_Seq_Features'!E1092</f>
        <v/>
      </c>
      <c r="D199" s="51">
        <f>'7_Fit_Selection_Models'!$AC$12*(('4_Seq_Features'!F1092)-'7_Fit_Selection_Models'!$U$5)/'7_Fit_Selection_Models'!$U$6+'7_Fit_Selection_Models'!$AC$13</f>
        <v/>
      </c>
      <c r="E199" s="51">
        <f>'7_Fit_Selection_Models'!$BL$14*(('4_Seq_Features'!G1092)-'7_Fit_Selection_Models'!$BD$5)/'7_Fit_Selection_Models'!$BD$6+'7_Fit_Selection_Models'!$BL$15*(('4_Seq_Features'!H1092)-'7_Fit_Selection_Models'!$BD$7)/'7_Fit_Selection_Models'!$BD$8+'7_Fit_Selection_Models'!$BL$16</f>
        <v/>
      </c>
    </row>
    <row r="200" ht="15" customHeight="1" s="35">
      <c r="A200" s="48">
        <f>'4_Seq_Features'!A1093</f>
        <v/>
      </c>
      <c r="B200" s="49">
        <f>'4_Seq_Features'!B1093</f>
        <v/>
      </c>
      <c r="C200" s="48">
        <f>'4_Seq_Features'!E1093</f>
        <v/>
      </c>
      <c r="D200" s="51">
        <f>'7_Fit_Selection_Models'!$AC$12*(('4_Seq_Features'!F1093)-'7_Fit_Selection_Models'!$U$5)/'7_Fit_Selection_Models'!$U$6+'7_Fit_Selection_Models'!$AC$13</f>
        <v/>
      </c>
      <c r="E200" s="51">
        <f>'7_Fit_Selection_Models'!$BL$14*(('4_Seq_Features'!G1093)-'7_Fit_Selection_Models'!$BD$5)/'7_Fit_Selection_Models'!$BD$6+'7_Fit_Selection_Models'!$BL$15*(('4_Seq_Features'!H1093)-'7_Fit_Selection_Models'!$BD$7)/'7_Fit_Selection_Models'!$BD$8+'7_Fit_Selection_Models'!$BL$16</f>
        <v/>
      </c>
    </row>
    <row r="201" ht="15" customHeight="1" s="35">
      <c r="A201" s="48">
        <f>'4_Seq_Features'!A1094</f>
        <v/>
      </c>
      <c r="B201" s="49">
        <f>'4_Seq_Features'!B1094</f>
        <v/>
      </c>
      <c r="C201" s="48">
        <f>'4_Seq_Features'!E1094</f>
        <v/>
      </c>
      <c r="D201" s="51">
        <f>'7_Fit_Selection_Models'!$AC$12*(('4_Seq_Features'!F1094)-'7_Fit_Selection_Models'!$U$5)/'7_Fit_Selection_Models'!$U$6+'7_Fit_Selection_Models'!$AC$13</f>
        <v/>
      </c>
      <c r="E201" s="51">
        <f>'7_Fit_Selection_Models'!$BL$14*(('4_Seq_Features'!G1094)-'7_Fit_Selection_Models'!$BD$5)/'7_Fit_Selection_Models'!$BD$6+'7_Fit_Selection_Models'!$BL$15*(('4_Seq_Features'!H1094)-'7_Fit_Selection_Models'!$BD$7)/'7_Fit_Selection_Models'!$BD$8+'7_Fit_Selection_Models'!$BL$16</f>
        <v/>
      </c>
    </row>
    <row r="202" ht="15" customHeight="1" s="35">
      <c r="A202" s="48">
        <f>'4_Seq_Features'!A1095</f>
        <v/>
      </c>
      <c r="B202" s="49">
        <f>'4_Seq_Features'!B1095</f>
        <v/>
      </c>
      <c r="C202" s="48">
        <f>'4_Seq_Features'!E1095</f>
        <v/>
      </c>
      <c r="D202" s="51">
        <f>'7_Fit_Selection_Models'!$AC$12*(('4_Seq_Features'!F1095)-'7_Fit_Selection_Models'!$U$5)/'7_Fit_Selection_Models'!$U$6+'7_Fit_Selection_Models'!$AC$13</f>
        <v/>
      </c>
      <c r="E202" s="51">
        <f>'7_Fit_Selection_Models'!$BL$14*(('4_Seq_Features'!G1095)-'7_Fit_Selection_Models'!$BD$5)/'7_Fit_Selection_Models'!$BD$6+'7_Fit_Selection_Models'!$BL$15*(('4_Seq_Features'!H1095)-'7_Fit_Selection_Models'!$BD$7)/'7_Fit_Selection_Models'!$BD$8+'7_Fit_Selection_Models'!$BL$16</f>
        <v/>
      </c>
    </row>
    <row r="203" ht="15" customHeight="1" s="35">
      <c r="A203" s="48">
        <f>'4_Seq_Features'!A1096</f>
        <v/>
      </c>
      <c r="B203" s="49">
        <f>'4_Seq_Features'!B1096</f>
        <v/>
      </c>
      <c r="C203" s="48">
        <f>'4_Seq_Features'!E1096</f>
        <v/>
      </c>
      <c r="D203" s="51">
        <f>'7_Fit_Selection_Models'!$AC$12*(('4_Seq_Features'!F1096)-'7_Fit_Selection_Models'!$U$5)/'7_Fit_Selection_Models'!$U$6+'7_Fit_Selection_Models'!$AC$13</f>
        <v/>
      </c>
      <c r="E203" s="51">
        <f>'7_Fit_Selection_Models'!$BL$14*(('4_Seq_Features'!G1096)-'7_Fit_Selection_Models'!$BD$5)/'7_Fit_Selection_Models'!$BD$6+'7_Fit_Selection_Models'!$BL$15*(('4_Seq_Features'!H1096)-'7_Fit_Selection_Models'!$BD$7)/'7_Fit_Selection_Models'!$BD$8+'7_Fit_Selection_Models'!$BL$16</f>
        <v/>
      </c>
    </row>
    <row r="204" ht="15" customHeight="1" s="35">
      <c r="A204" s="48">
        <f>'4_Seq_Features'!A1097</f>
        <v/>
      </c>
      <c r="B204" s="49">
        <f>'4_Seq_Features'!B1097</f>
        <v/>
      </c>
      <c r="C204" s="48">
        <f>'4_Seq_Features'!E1097</f>
        <v/>
      </c>
      <c r="D204" s="51">
        <f>'7_Fit_Selection_Models'!$AC$12*(('4_Seq_Features'!F1097)-'7_Fit_Selection_Models'!$U$5)/'7_Fit_Selection_Models'!$U$6+'7_Fit_Selection_Models'!$AC$13</f>
        <v/>
      </c>
      <c r="E204" s="51">
        <f>'7_Fit_Selection_Models'!$BL$14*(('4_Seq_Features'!G1097)-'7_Fit_Selection_Models'!$BD$5)/'7_Fit_Selection_Models'!$BD$6+'7_Fit_Selection_Models'!$BL$15*(('4_Seq_Features'!H1097)-'7_Fit_Selection_Models'!$BD$7)/'7_Fit_Selection_Models'!$BD$8+'7_Fit_Selection_Models'!$BL$16</f>
        <v/>
      </c>
    </row>
    <row r="205" ht="15" customHeight="1" s="35">
      <c r="A205" s="48">
        <f>'4_Seq_Features'!A1098</f>
        <v/>
      </c>
      <c r="B205" s="49">
        <f>'4_Seq_Features'!B1098</f>
        <v/>
      </c>
      <c r="C205" s="48">
        <f>'4_Seq_Features'!E1098</f>
        <v/>
      </c>
      <c r="D205" s="51">
        <f>'7_Fit_Selection_Models'!$AC$12*(('4_Seq_Features'!F1098)-'7_Fit_Selection_Models'!$U$5)/'7_Fit_Selection_Models'!$U$6+'7_Fit_Selection_Models'!$AC$13</f>
        <v/>
      </c>
      <c r="E205" s="51">
        <f>'7_Fit_Selection_Models'!$BL$14*(('4_Seq_Features'!G1098)-'7_Fit_Selection_Models'!$BD$5)/'7_Fit_Selection_Models'!$BD$6+'7_Fit_Selection_Models'!$BL$15*(('4_Seq_Features'!H1098)-'7_Fit_Selection_Models'!$BD$7)/'7_Fit_Selection_Models'!$BD$8+'7_Fit_Selection_Models'!$BL$16</f>
        <v/>
      </c>
    </row>
    <row r="206" ht="15" customHeight="1" s="35">
      <c r="A206" s="48">
        <f>'4_Seq_Features'!A1099</f>
        <v/>
      </c>
      <c r="B206" s="49">
        <f>'4_Seq_Features'!B1099</f>
        <v/>
      </c>
      <c r="C206" s="48">
        <f>'4_Seq_Features'!E1099</f>
        <v/>
      </c>
      <c r="D206" s="51">
        <f>'7_Fit_Selection_Models'!$AC$12*(('4_Seq_Features'!F1099)-'7_Fit_Selection_Models'!$U$5)/'7_Fit_Selection_Models'!$U$6+'7_Fit_Selection_Models'!$AC$13</f>
        <v/>
      </c>
      <c r="E206" s="51">
        <f>'7_Fit_Selection_Models'!$BL$14*(('4_Seq_Features'!G1099)-'7_Fit_Selection_Models'!$BD$5)/'7_Fit_Selection_Models'!$BD$6+'7_Fit_Selection_Models'!$BL$15*(('4_Seq_Features'!H1099)-'7_Fit_Selection_Models'!$BD$7)/'7_Fit_Selection_Models'!$BD$8+'7_Fit_Selection_Models'!$BL$16</f>
        <v/>
      </c>
    </row>
    <row r="207" ht="15" customHeight="1" s="35">
      <c r="A207" s="48">
        <f>'4_Seq_Features'!A1100</f>
        <v/>
      </c>
      <c r="B207" s="49">
        <f>'4_Seq_Features'!B1100</f>
        <v/>
      </c>
      <c r="C207" s="48">
        <f>'4_Seq_Features'!E1100</f>
        <v/>
      </c>
      <c r="D207" s="51">
        <f>'7_Fit_Selection_Models'!$AC$12*(('4_Seq_Features'!F1100)-'7_Fit_Selection_Models'!$U$5)/'7_Fit_Selection_Models'!$U$6+'7_Fit_Selection_Models'!$AC$13</f>
        <v/>
      </c>
      <c r="E207" s="51">
        <f>'7_Fit_Selection_Models'!$BL$14*(('4_Seq_Features'!G1100)-'7_Fit_Selection_Models'!$BD$5)/'7_Fit_Selection_Models'!$BD$6+'7_Fit_Selection_Models'!$BL$15*(('4_Seq_Features'!H1100)-'7_Fit_Selection_Models'!$BD$7)/'7_Fit_Selection_Models'!$BD$8+'7_Fit_Selection_Models'!$BL$16</f>
        <v/>
      </c>
    </row>
    <row r="208" ht="15" customHeight="1" s="35">
      <c r="A208" s="48">
        <f>'4_Seq_Features'!A1101</f>
        <v/>
      </c>
      <c r="B208" s="49">
        <f>'4_Seq_Features'!B1101</f>
        <v/>
      </c>
      <c r="C208" s="48">
        <f>'4_Seq_Features'!E1101</f>
        <v/>
      </c>
      <c r="D208" s="51">
        <f>'7_Fit_Selection_Models'!$AC$12*(('4_Seq_Features'!F1101)-'7_Fit_Selection_Models'!$U$5)/'7_Fit_Selection_Models'!$U$6+'7_Fit_Selection_Models'!$AC$13</f>
        <v/>
      </c>
      <c r="E208" s="51">
        <f>'7_Fit_Selection_Models'!$BL$14*(('4_Seq_Features'!G1101)-'7_Fit_Selection_Models'!$BD$5)/'7_Fit_Selection_Models'!$BD$6+'7_Fit_Selection_Models'!$BL$15*(('4_Seq_Features'!H1101)-'7_Fit_Selection_Models'!$BD$7)/'7_Fit_Selection_Models'!$BD$8+'7_Fit_Selection_Models'!$BL$16</f>
        <v/>
      </c>
    </row>
    <row r="209" ht="15" customHeight="1" s="35">
      <c r="A209" s="48">
        <f>'4_Seq_Features'!A1102</f>
        <v/>
      </c>
      <c r="B209" s="49">
        <f>'4_Seq_Features'!B1102</f>
        <v/>
      </c>
      <c r="C209" s="48">
        <f>'4_Seq_Features'!E1102</f>
        <v/>
      </c>
      <c r="D209" s="51">
        <f>'7_Fit_Selection_Models'!$AC$12*(('4_Seq_Features'!F1102)-'7_Fit_Selection_Models'!$U$5)/'7_Fit_Selection_Models'!$U$6+'7_Fit_Selection_Models'!$AC$13</f>
        <v/>
      </c>
      <c r="E209" s="51">
        <f>'7_Fit_Selection_Models'!$BL$14*(('4_Seq_Features'!G1102)-'7_Fit_Selection_Models'!$BD$5)/'7_Fit_Selection_Models'!$BD$6+'7_Fit_Selection_Models'!$BL$15*(('4_Seq_Features'!H1102)-'7_Fit_Selection_Models'!$BD$7)/'7_Fit_Selection_Models'!$BD$8+'7_Fit_Selection_Models'!$BL$16</f>
        <v/>
      </c>
    </row>
    <row r="210" ht="15" customHeight="1" s="35">
      <c r="A210" s="48">
        <f>'4_Seq_Features'!A1103</f>
        <v/>
      </c>
      <c r="B210" s="49">
        <f>'4_Seq_Features'!B1103</f>
        <v/>
      </c>
      <c r="C210" s="48">
        <f>'4_Seq_Features'!E1103</f>
        <v/>
      </c>
      <c r="D210" s="51">
        <f>'7_Fit_Selection_Models'!$AC$12*(('4_Seq_Features'!F1103)-'7_Fit_Selection_Models'!$U$5)/'7_Fit_Selection_Models'!$U$6+'7_Fit_Selection_Models'!$AC$13</f>
        <v/>
      </c>
      <c r="E210" s="51">
        <f>'7_Fit_Selection_Models'!$BL$14*(('4_Seq_Features'!G1103)-'7_Fit_Selection_Models'!$BD$5)/'7_Fit_Selection_Models'!$BD$6+'7_Fit_Selection_Models'!$BL$15*(('4_Seq_Features'!H1103)-'7_Fit_Selection_Models'!$BD$7)/'7_Fit_Selection_Models'!$BD$8+'7_Fit_Selection_Models'!$BL$16</f>
        <v/>
      </c>
    </row>
    <row r="211" ht="15" customHeight="1" s="35">
      <c r="A211" s="48">
        <f>'4_Seq_Features'!A1104</f>
        <v/>
      </c>
      <c r="B211" s="49">
        <f>'4_Seq_Features'!B1104</f>
        <v/>
      </c>
      <c r="C211" s="48">
        <f>'4_Seq_Features'!E1104</f>
        <v/>
      </c>
      <c r="D211" s="51">
        <f>'7_Fit_Selection_Models'!$AC$12*(('4_Seq_Features'!F1104)-'7_Fit_Selection_Models'!$U$5)/'7_Fit_Selection_Models'!$U$6+'7_Fit_Selection_Models'!$AC$13</f>
        <v/>
      </c>
      <c r="E211" s="51">
        <f>'7_Fit_Selection_Models'!$BL$14*(('4_Seq_Features'!G1104)-'7_Fit_Selection_Models'!$BD$5)/'7_Fit_Selection_Models'!$BD$6+'7_Fit_Selection_Models'!$BL$15*(('4_Seq_Features'!H1104)-'7_Fit_Selection_Models'!$BD$7)/'7_Fit_Selection_Models'!$BD$8+'7_Fit_Selection_Models'!$BL$16</f>
        <v/>
      </c>
    </row>
    <row r="212" ht="15" customHeight="1" s="35">
      <c r="A212" s="48">
        <f>'4_Seq_Features'!A1105</f>
        <v/>
      </c>
      <c r="B212" s="49">
        <f>'4_Seq_Features'!B1105</f>
        <v/>
      </c>
      <c r="C212" s="48">
        <f>'4_Seq_Features'!E1105</f>
        <v/>
      </c>
      <c r="D212" s="51">
        <f>'7_Fit_Selection_Models'!$AC$12*(('4_Seq_Features'!F1105)-'7_Fit_Selection_Models'!$U$5)/'7_Fit_Selection_Models'!$U$6+'7_Fit_Selection_Models'!$AC$13</f>
        <v/>
      </c>
      <c r="E212" s="51">
        <f>'7_Fit_Selection_Models'!$BL$14*(('4_Seq_Features'!G1105)-'7_Fit_Selection_Models'!$BD$5)/'7_Fit_Selection_Models'!$BD$6+'7_Fit_Selection_Models'!$BL$15*(('4_Seq_Features'!H1105)-'7_Fit_Selection_Models'!$BD$7)/'7_Fit_Selection_Models'!$BD$8+'7_Fit_Selection_Models'!$BL$16</f>
        <v/>
      </c>
    </row>
    <row r="213" ht="15" customHeight="1" s="35">
      <c r="A213" s="48">
        <f>'4_Seq_Features'!A1106</f>
        <v/>
      </c>
      <c r="B213" s="49">
        <f>'4_Seq_Features'!B1106</f>
        <v/>
      </c>
      <c r="C213" s="48">
        <f>'4_Seq_Features'!E1106</f>
        <v/>
      </c>
      <c r="D213" s="51">
        <f>'7_Fit_Selection_Models'!$AC$12*(('4_Seq_Features'!F1106)-'7_Fit_Selection_Models'!$U$5)/'7_Fit_Selection_Models'!$U$6+'7_Fit_Selection_Models'!$AC$13</f>
        <v/>
      </c>
      <c r="E213" s="51">
        <f>'7_Fit_Selection_Models'!$BL$14*(('4_Seq_Features'!G1106)-'7_Fit_Selection_Models'!$BD$5)/'7_Fit_Selection_Models'!$BD$6+'7_Fit_Selection_Models'!$BL$15*(('4_Seq_Features'!H1106)-'7_Fit_Selection_Models'!$BD$7)/'7_Fit_Selection_Models'!$BD$8+'7_Fit_Selection_Models'!$BL$16</f>
        <v/>
      </c>
    </row>
    <row r="214" ht="15" customHeight="1" s="35">
      <c r="A214" s="48">
        <f>'4_Seq_Features'!A1107</f>
        <v/>
      </c>
      <c r="B214" s="49">
        <f>'4_Seq_Features'!B1107</f>
        <v/>
      </c>
      <c r="C214" s="48">
        <f>'4_Seq_Features'!E1107</f>
        <v/>
      </c>
      <c r="D214" s="51">
        <f>'7_Fit_Selection_Models'!$AC$12*(('4_Seq_Features'!F1107)-'7_Fit_Selection_Models'!$U$5)/'7_Fit_Selection_Models'!$U$6+'7_Fit_Selection_Models'!$AC$13</f>
        <v/>
      </c>
      <c r="E214" s="51">
        <f>'7_Fit_Selection_Models'!$BL$14*(('4_Seq_Features'!G1107)-'7_Fit_Selection_Models'!$BD$5)/'7_Fit_Selection_Models'!$BD$6+'7_Fit_Selection_Models'!$BL$15*(('4_Seq_Features'!H1107)-'7_Fit_Selection_Models'!$BD$7)/'7_Fit_Selection_Models'!$BD$8+'7_Fit_Selection_Models'!$BL$16</f>
        <v/>
      </c>
    </row>
    <row r="215" ht="15" customHeight="1" s="35">
      <c r="A215" s="48">
        <f>'4_Seq_Features'!A1108</f>
        <v/>
      </c>
      <c r="B215" s="49">
        <f>'4_Seq_Features'!B1108</f>
        <v/>
      </c>
      <c r="C215" s="48">
        <f>'4_Seq_Features'!E1108</f>
        <v/>
      </c>
      <c r="D215" s="51">
        <f>'7_Fit_Selection_Models'!$AC$12*(('4_Seq_Features'!F1108)-'7_Fit_Selection_Models'!$U$5)/'7_Fit_Selection_Models'!$U$6+'7_Fit_Selection_Models'!$AC$13</f>
        <v/>
      </c>
      <c r="E215" s="51">
        <f>'7_Fit_Selection_Models'!$BL$14*(('4_Seq_Features'!G1108)-'7_Fit_Selection_Models'!$BD$5)/'7_Fit_Selection_Models'!$BD$6+'7_Fit_Selection_Models'!$BL$15*(('4_Seq_Features'!H1108)-'7_Fit_Selection_Models'!$BD$7)/'7_Fit_Selection_Models'!$BD$8+'7_Fit_Selection_Models'!$BL$16</f>
        <v/>
      </c>
    </row>
    <row r="216" ht="15" customHeight="1" s="35">
      <c r="A216" s="48">
        <f>'4_Seq_Features'!A1109</f>
        <v/>
      </c>
      <c r="B216" s="49">
        <f>'4_Seq_Features'!B1109</f>
        <v/>
      </c>
      <c r="C216" s="48">
        <f>'4_Seq_Features'!E1109</f>
        <v/>
      </c>
      <c r="D216" s="51">
        <f>'7_Fit_Selection_Models'!$AC$12*(('4_Seq_Features'!F1109)-'7_Fit_Selection_Models'!$U$5)/'7_Fit_Selection_Models'!$U$6+'7_Fit_Selection_Models'!$AC$13</f>
        <v/>
      </c>
      <c r="E216" s="51">
        <f>'7_Fit_Selection_Models'!$BL$14*(('4_Seq_Features'!G1109)-'7_Fit_Selection_Models'!$BD$5)/'7_Fit_Selection_Models'!$BD$6+'7_Fit_Selection_Models'!$BL$15*(('4_Seq_Features'!H1109)-'7_Fit_Selection_Models'!$BD$7)/'7_Fit_Selection_Models'!$BD$8+'7_Fit_Selection_Models'!$BL$16</f>
        <v/>
      </c>
    </row>
    <row r="217" ht="15" customHeight="1" s="35">
      <c r="A217" s="48">
        <f>'4_Seq_Features'!A1110</f>
        <v/>
      </c>
      <c r="B217" s="49">
        <f>'4_Seq_Features'!B1110</f>
        <v/>
      </c>
      <c r="C217" s="48">
        <f>'4_Seq_Features'!E1110</f>
        <v/>
      </c>
      <c r="D217" s="51">
        <f>'7_Fit_Selection_Models'!$AC$12*(('4_Seq_Features'!F1110)-'7_Fit_Selection_Models'!$U$5)/'7_Fit_Selection_Models'!$U$6+'7_Fit_Selection_Models'!$AC$13</f>
        <v/>
      </c>
      <c r="E217" s="51">
        <f>'7_Fit_Selection_Models'!$BL$14*(('4_Seq_Features'!G1110)-'7_Fit_Selection_Models'!$BD$5)/'7_Fit_Selection_Models'!$BD$6+'7_Fit_Selection_Models'!$BL$15*(('4_Seq_Features'!H1110)-'7_Fit_Selection_Models'!$BD$7)/'7_Fit_Selection_Models'!$BD$8+'7_Fit_Selection_Models'!$BL$16</f>
        <v/>
      </c>
    </row>
    <row r="218" ht="15" customHeight="1" s="35">
      <c r="A218" s="48">
        <f>'4_Seq_Features'!A1111</f>
        <v/>
      </c>
      <c r="B218" s="49">
        <f>'4_Seq_Features'!B1111</f>
        <v/>
      </c>
      <c r="C218" s="48">
        <f>'4_Seq_Features'!E1111</f>
        <v/>
      </c>
      <c r="D218" s="51">
        <f>'7_Fit_Selection_Models'!$AC$12*(('4_Seq_Features'!F1111)-'7_Fit_Selection_Models'!$U$5)/'7_Fit_Selection_Models'!$U$6+'7_Fit_Selection_Models'!$AC$13</f>
        <v/>
      </c>
      <c r="E218" s="51">
        <f>'7_Fit_Selection_Models'!$BL$14*(('4_Seq_Features'!G1111)-'7_Fit_Selection_Models'!$BD$5)/'7_Fit_Selection_Models'!$BD$6+'7_Fit_Selection_Models'!$BL$15*(('4_Seq_Features'!H1111)-'7_Fit_Selection_Models'!$BD$7)/'7_Fit_Selection_Models'!$BD$8+'7_Fit_Selection_Models'!$BL$16</f>
        <v/>
      </c>
    </row>
    <row r="219" ht="15" customHeight="1" s="35">
      <c r="A219" s="48">
        <f>'4_Seq_Features'!A1112</f>
        <v/>
      </c>
      <c r="B219" s="49">
        <f>'4_Seq_Features'!B1112</f>
        <v/>
      </c>
      <c r="C219" s="48">
        <f>'4_Seq_Features'!E1112</f>
        <v/>
      </c>
      <c r="D219" s="51">
        <f>'7_Fit_Selection_Models'!$AC$12*(('4_Seq_Features'!F1112)-'7_Fit_Selection_Models'!$U$5)/'7_Fit_Selection_Models'!$U$6+'7_Fit_Selection_Models'!$AC$13</f>
        <v/>
      </c>
      <c r="E219" s="51">
        <f>'7_Fit_Selection_Models'!$BL$14*(('4_Seq_Features'!G1112)-'7_Fit_Selection_Models'!$BD$5)/'7_Fit_Selection_Models'!$BD$6+'7_Fit_Selection_Models'!$BL$15*(('4_Seq_Features'!H1112)-'7_Fit_Selection_Models'!$BD$7)/'7_Fit_Selection_Models'!$BD$8+'7_Fit_Selection_Models'!$BL$16</f>
        <v/>
      </c>
    </row>
    <row r="220" ht="15" customHeight="1" s="35">
      <c r="A220" s="48">
        <f>'4_Seq_Features'!A1113</f>
        <v/>
      </c>
      <c r="B220" s="49">
        <f>'4_Seq_Features'!B1113</f>
        <v/>
      </c>
      <c r="C220" s="48">
        <f>'4_Seq_Features'!E1113</f>
        <v/>
      </c>
      <c r="D220" s="51">
        <f>'7_Fit_Selection_Models'!$AC$12*(('4_Seq_Features'!F1113)-'7_Fit_Selection_Models'!$U$5)/'7_Fit_Selection_Models'!$U$6+'7_Fit_Selection_Models'!$AC$13</f>
        <v/>
      </c>
      <c r="E220" s="51">
        <f>'7_Fit_Selection_Models'!$BL$14*(('4_Seq_Features'!G1113)-'7_Fit_Selection_Models'!$BD$5)/'7_Fit_Selection_Models'!$BD$6+'7_Fit_Selection_Models'!$BL$15*(('4_Seq_Features'!H1113)-'7_Fit_Selection_Models'!$BD$7)/'7_Fit_Selection_Models'!$BD$8+'7_Fit_Selection_Models'!$BL$16</f>
        <v/>
      </c>
    </row>
    <row r="221" ht="15" customHeight="1" s="35">
      <c r="A221" s="48">
        <f>'4_Seq_Features'!A1114</f>
        <v/>
      </c>
      <c r="B221" s="49">
        <f>'4_Seq_Features'!B1114</f>
        <v/>
      </c>
      <c r="C221" s="48">
        <f>'4_Seq_Features'!E1114</f>
        <v/>
      </c>
      <c r="D221" s="51">
        <f>'7_Fit_Selection_Models'!$AC$12*(('4_Seq_Features'!F1114)-'7_Fit_Selection_Models'!$U$5)/'7_Fit_Selection_Models'!$U$6+'7_Fit_Selection_Models'!$AC$13</f>
        <v/>
      </c>
      <c r="E221" s="51">
        <f>'7_Fit_Selection_Models'!$BL$14*(('4_Seq_Features'!G1114)-'7_Fit_Selection_Models'!$BD$5)/'7_Fit_Selection_Models'!$BD$6+'7_Fit_Selection_Models'!$BL$15*(('4_Seq_Features'!H1114)-'7_Fit_Selection_Models'!$BD$7)/'7_Fit_Selection_Models'!$BD$8+'7_Fit_Selection_Models'!$BL$16</f>
        <v/>
      </c>
    </row>
    <row r="222" ht="15" customHeight="1" s="35">
      <c r="A222" s="48">
        <f>'4_Seq_Features'!A1115</f>
        <v/>
      </c>
      <c r="B222" s="49">
        <f>'4_Seq_Features'!B1115</f>
        <v/>
      </c>
      <c r="C222" s="48">
        <f>'4_Seq_Features'!E1115</f>
        <v/>
      </c>
      <c r="D222" s="51">
        <f>'7_Fit_Selection_Models'!$AC$12*(('4_Seq_Features'!F1115)-'7_Fit_Selection_Models'!$U$5)/'7_Fit_Selection_Models'!$U$6+'7_Fit_Selection_Models'!$AC$13</f>
        <v/>
      </c>
      <c r="E222" s="51">
        <f>'7_Fit_Selection_Models'!$BL$14*(('4_Seq_Features'!G1115)-'7_Fit_Selection_Models'!$BD$5)/'7_Fit_Selection_Models'!$BD$6+'7_Fit_Selection_Models'!$BL$15*(('4_Seq_Features'!H1115)-'7_Fit_Selection_Models'!$BD$7)/'7_Fit_Selection_Models'!$BD$8+'7_Fit_Selection_Models'!$BL$16</f>
        <v/>
      </c>
    </row>
    <row r="223" ht="15" customHeight="1" s="35">
      <c r="A223" s="48">
        <f>'4_Seq_Features'!A1116</f>
        <v/>
      </c>
      <c r="B223" s="49">
        <f>'4_Seq_Features'!B1116</f>
        <v/>
      </c>
      <c r="C223" s="48">
        <f>'4_Seq_Features'!E1116</f>
        <v/>
      </c>
      <c r="D223" s="51">
        <f>'7_Fit_Selection_Models'!$AC$12*(('4_Seq_Features'!F1116)-'7_Fit_Selection_Models'!$U$5)/'7_Fit_Selection_Models'!$U$6+'7_Fit_Selection_Models'!$AC$13</f>
        <v/>
      </c>
      <c r="E223" s="51">
        <f>'7_Fit_Selection_Models'!$BL$14*(('4_Seq_Features'!G1116)-'7_Fit_Selection_Models'!$BD$5)/'7_Fit_Selection_Models'!$BD$6+'7_Fit_Selection_Models'!$BL$15*(('4_Seq_Features'!H1116)-'7_Fit_Selection_Models'!$BD$7)/'7_Fit_Selection_Models'!$BD$8+'7_Fit_Selection_Models'!$BL$16</f>
        <v/>
      </c>
    </row>
    <row r="224" ht="15" customHeight="1" s="35">
      <c r="A224" s="48">
        <f>'4_Seq_Features'!A1117</f>
        <v/>
      </c>
      <c r="B224" s="49">
        <f>'4_Seq_Features'!B1117</f>
        <v/>
      </c>
      <c r="C224" s="48">
        <f>'4_Seq_Features'!E1117</f>
        <v/>
      </c>
      <c r="D224" s="51">
        <f>'7_Fit_Selection_Models'!$AC$12*(('4_Seq_Features'!F1117)-'7_Fit_Selection_Models'!$U$5)/'7_Fit_Selection_Models'!$U$6+'7_Fit_Selection_Models'!$AC$13</f>
        <v/>
      </c>
      <c r="E224" s="51">
        <f>'7_Fit_Selection_Models'!$BL$14*(('4_Seq_Features'!G1117)-'7_Fit_Selection_Models'!$BD$5)/'7_Fit_Selection_Models'!$BD$6+'7_Fit_Selection_Models'!$BL$15*(('4_Seq_Features'!H1117)-'7_Fit_Selection_Models'!$BD$7)/'7_Fit_Selection_Models'!$BD$8+'7_Fit_Selection_Models'!$BL$16</f>
        <v/>
      </c>
    </row>
    <row r="225" ht="15" customHeight="1" s="35">
      <c r="A225" s="48">
        <f>'4_Seq_Features'!A1118</f>
        <v/>
      </c>
      <c r="B225" s="49">
        <f>'4_Seq_Features'!B1118</f>
        <v/>
      </c>
      <c r="C225" s="48">
        <f>'4_Seq_Features'!E1118</f>
        <v/>
      </c>
      <c r="D225" s="51">
        <f>'7_Fit_Selection_Models'!$AC$12*(('4_Seq_Features'!F1118)-'7_Fit_Selection_Models'!$U$5)/'7_Fit_Selection_Models'!$U$6+'7_Fit_Selection_Models'!$AC$13</f>
        <v/>
      </c>
      <c r="E225" s="51">
        <f>'7_Fit_Selection_Models'!$BL$14*(('4_Seq_Features'!G1118)-'7_Fit_Selection_Models'!$BD$5)/'7_Fit_Selection_Models'!$BD$6+'7_Fit_Selection_Models'!$BL$15*(('4_Seq_Features'!H1118)-'7_Fit_Selection_Models'!$BD$7)/'7_Fit_Selection_Models'!$BD$8+'7_Fit_Selection_Models'!$BL$16</f>
        <v/>
      </c>
    </row>
    <row r="226" ht="15" customHeight="1" s="35">
      <c r="A226" s="48">
        <f>'4_Seq_Features'!A1119</f>
        <v/>
      </c>
      <c r="B226" s="49">
        <f>'4_Seq_Features'!B1119</f>
        <v/>
      </c>
      <c r="C226" s="48">
        <f>'4_Seq_Features'!E1119</f>
        <v/>
      </c>
      <c r="D226" s="51">
        <f>'7_Fit_Selection_Models'!$AC$12*(('4_Seq_Features'!F1119)-'7_Fit_Selection_Models'!$U$5)/'7_Fit_Selection_Models'!$U$6+'7_Fit_Selection_Models'!$AC$13</f>
        <v/>
      </c>
      <c r="E226" s="51">
        <f>'7_Fit_Selection_Models'!$BL$14*(('4_Seq_Features'!G1119)-'7_Fit_Selection_Models'!$BD$5)/'7_Fit_Selection_Models'!$BD$6+'7_Fit_Selection_Models'!$BL$15*(('4_Seq_Features'!H1119)-'7_Fit_Selection_Models'!$BD$7)/'7_Fit_Selection_Models'!$BD$8+'7_Fit_Selection_Models'!$BL$16</f>
        <v/>
      </c>
    </row>
    <row r="227" ht="15" customHeight="1" s="35">
      <c r="A227" s="48">
        <f>'4_Seq_Features'!A1120</f>
        <v/>
      </c>
      <c r="B227" s="49">
        <f>'4_Seq_Features'!B1120</f>
        <v/>
      </c>
      <c r="C227" s="48">
        <f>'4_Seq_Features'!E1120</f>
        <v/>
      </c>
      <c r="D227" s="51">
        <f>'7_Fit_Selection_Models'!$AC$12*(('4_Seq_Features'!F1120)-'7_Fit_Selection_Models'!$U$5)/'7_Fit_Selection_Models'!$U$6+'7_Fit_Selection_Models'!$AC$13</f>
        <v/>
      </c>
      <c r="E227" s="51">
        <f>'7_Fit_Selection_Models'!$BL$14*(('4_Seq_Features'!G1120)-'7_Fit_Selection_Models'!$BD$5)/'7_Fit_Selection_Models'!$BD$6+'7_Fit_Selection_Models'!$BL$15*(('4_Seq_Features'!H1120)-'7_Fit_Selection_Models'!$BD$7)/'7_Fit_Selection_Models'!$BD$8+'7_Fit_Selection_Models'!$BL$16</f>
        <v/>
      </c>
    </row>
    <row r="228" ht="15" customHeight="1" s="35">
      <c r="A228" s="48">
        <f>'4_Seq_Features'!A1121</f>
        <v/>
      </c>
      <c r="B228" s="49">
        <f>'4_Seq_Features'!B1121</f>
        <v/>
      </c>
      <c r="C228" s="48">
        <f>'4_Seq_Features'!E1121</f>
        <v/>
      </c>
      <c r="D228" s="51">
        <f>'7_Fit_Selection_Models'!$AC$12*(('4_Seq_Features'!F1121)-'7_Fit_Selection_Models'!$U$5)/'7_Fit_Selection_Models'!$U$6+'7_Fit_Selection_Models'!$AC$13</f>
        <v/>
      </c>
      <c r="E228" s="51">
        <f>'7_Fit_Selection_Models'!$BL$14*(('4_Seq_Features'!G1121)-'7_Fit_Selection_Models'!$BD$5)/'7_Fit_Selection_Models'!$BD$6+'7_Fit_Selection_Models'!$BL$15*(('4_Seq_Features'!H1121)-'7_Fit_Selection_Models'!$BD$7)/'7_Fit_Selection_Models'!$BD$8+'7_Fit_Selection_Models'!$BL$16</f>
        <v/>
      </c>
    </row>
    <row r="229" ht="15" customHeight="1" s="35">
      <c r="A229" s="48">
        <f>'4_Seq_Features'!A1122</f>
        <v/>
      </c>
      <c r="B229" s="49">
        <f>'4_Seq_Features'!B1122</f>
        <v/>
      </c>
      <c r="C229" s="48">
        <f>'4_Seq_Features'!E1122</f>
        <v/>
      </c>
      <c r="D229" s="51">
        <f>'7_Fit_Selection_Models'!$AC$12*(('4_Seq_Features'!F1122)-'7_Fit_Selection_Models'!$U$5)/'7_Fit_Selection_Models'!$U$6+'7_Fit_Selection_Models'!$AC$13</f>
        <v/>
      </c>
      <c r="E229" s="51">
        <f>'7_Fit_Selection_Models'!$BL$14*(('4_Seq_Features'!G1122)-'7_Fit_Selection_Models'!$BD$5)/'7_Fit_Selection_Models'!$BD$6+'7_Fit_Selection_Models'!$BL$15*(('4_Seq_Features'!H1122)-'7_Fit_Selection_Models'!$BD$7)/'7_Fit_Selection_Models'!$BD$8+'7_Fit_Selection_Models'!$BL$16</f>
        <v/>
      </c>
    </row>
    <row r="230" ht="15" customHeight="1" s="35">
      <c r="A230" s="48">
        <f>'4_Seq_Features'!A1123</f>
        <v/>
      </c>
      <c r="B230" s="49">
        <f>'4_Seq_Features'!B1123</f>
        <v/>
      </c>
      <c r="C230" s="48">
        <f>'4_Seq_Features'!E1123</f>
        <v/>
      </c>
      <c r="D230" s="51">
        <f>'7_Fit_Selection_Models'!$AC$12*(('4_Seq_Features'!F1123)-'7_Fit_Selection_Models'!$U$5)/'7_Fit_Selection_Models'!$U$6+'7_Fit_Selection_Models'!$AC$13</f>
        <v/>
      </c>
      <c r="E230" s="51">
        <f>'7_Fit_Selection_Models'!$BL$14*(('4_Seq_Features'!G1123)-'7_Fit_Selection_Models'!$BD$5)/'7_Fit_Selection_Models'!$BD$6+'7_Fit_Selection_Models'!$BL$15*(('4_Seq_Features'!H1123)-'7_Fit_Selection_Models'!$BD$7)/'7_Fit_Selection_Models'!$BD$8+'7_Fit_Selection_Models'!$BL$16</f>
        <v/>
      </c>
    </row>
    <row r="231" ht="15" customHeight="1" s="35">
      <c r="A231" s="48">
        <f>'4_Seq_Features'!A1124</f>
        <v/>
      </c>
      <c r="B231" s="49">
        <f>'4_Seq_Features'!B1124</f>
        <v/>
      </c>
      <c r="C231" s="48">
        <f>'4_Seq_Features'!E1124</f>
        <v/>
      </c>
      <c r="D231" s="51">
        <f>'7_Fit_Selection_Models'!$AC$12*(('4_Seq_Features'!F1124)-'7_Fit_Selection_Models'!$U$5)/'7_Fit_Selection_Models'!$U$6+'7_Fit_Selection_Models'!$AC$13</f>
        <v/>
      </c>
      <c r="E231" s="51">
        <f>'7_Fit_Selection_Models'!$BL$14*(('4_Seq_Features'!G1124)-'7_Fit_Selection_Models'!$BD$5)/'7_Fit_Selection_Models'!$BD$6+'7_Fit_Selection_Models'!$BL$15*(('4_Seq_Features'!H1124)-'7_Fit_Selection_Models'!$BD$7)/'7_Fit_Selection_Models'!$BD$8+'7_Fit_Selection_Models'!$BL$16</f>
        <v/>
      </c>
    </row>
    <row r="232" ht="15" customHeight="1" s="35">
      <c r="A232" s="48">
        <f>'4_Seq_Features'!A1125</f>
        <v/>
      </c>
      <c r="B232" s="49">
        <f>'4_Seq_Features'!B1125</f>
        <v/>
      </c>
      <c r="C232" s="48">
        <f>'4_Seq_Features'!E1125</f>
        <v/>
      </c>
      <c r="D232" s="51">
        <f>'7_Fit_Selection_Models'!$AC$12*(('4_Seq_Features'!F1125)-'7_Fit_Selection_Models'!$U$5)/'7_Fit_Selection_Models'!$U$6+'7_Fit_Selection_Models'!$AC$13</f>
        <v/>
      </c>
      <c r="E232" s="51">
        <f>'7_Fit_Selection_Models'!$BL$14*(('4_Seq_Features'!G1125)-'7_Fit_Selection_Models'!$BD$5)/'7_Fit_Selection_Models'!$BD$6+'7_Fit_Selection_Models'!$BL$15*(('4_Seq_Features'!H1125)-'7_Fit_Selection_Models'!$BD$7)/'7_Fit_Selection_Models'!$BD$8+'7_Fit_Selection_Models'!$BL$16</f>
        <v/>
      </c>
    </row>
    <row r="233" ht="15" customHeight="1" s="35">
      <c r="A233" s="48">
        <f>'4_Seq_Features'!A1126</f>
        <v/>
      </c>
      <c r="B233" s="49">
        <f>'4_Seq_Features'!B1126</f>
        <v/>
      </c>
      <c r="C233" s="48">
        <f>'4_Seq_Features'!E1126</f>
        <v/>
      </c>
      <c r="D233" s="51">
        <f>'7_Fit_Selection_Models'!$AC$12*(('4_Seq_Features'!F1126)-'7_Fit_Selection_Models'!$U$5)/'7_Fit_Selection_Models'!$U$6+'7_Fit_Selection_Models'!$AC$13</f>
        <v/>
      </c>
      <c r="E233" s="51">
        <f>'7_Fit_Selection_Models'!$BL$14*(('4_Seq_Features'!G1126)-'7_Fit_Selection_Models'!$BD$5)/'7_Fit_Selection_Models'!$BD$6+'7_Fit_Selection_Models'!$BL$15*(('4_Seq_Features'!H1126)-'7_Fit_Selection_Models'!$BD$7)/'7_Fit_Selection_Models'!$BD$8+'7_Fit_Selection_Models'!$BL$16</f>
        <v/>
      </c>
    </row>
    <row r="234" ht="15" customHeight="1" s="35">
      <c r="A234" s="48">
        <f>'4_Seq_Features'!A1127</f>
        <v/>
      </c>
      <c r="B234" s="49">
        <f>'4_Seq_Features'!B1127</f>
        <v/>
      </c>
      <c r="C234" s="48">
        <f>'4_Seq_Features'!E1127</f>
        <v/>
      </c>
      <c r="D234" s="51">
        <f>'7_Fit_Selection_Models'!$AC$12*(('4_Seq_Features'!F1127)-'7_Fit_Selection_Models'!$U$5)/'7_Fit_Selection_Models'!$U$6+'7_Fit_Selection_Models'!$AC$13</f>
        <v/>
      </c>
      <c r="E234" s="51">
        <f>'7_Fit_Selection_Models'!$BL$14*(('4_Seq_Features'!G1127)-'7_Fit_Selection_Models'!$BD$5)/'7_Fit_Selection_Models'!$BD$6+'7_Fit_Selection_Models'!$BL$15*(('4_Seq_Features'!H1127)-'7_Fit_Selection_Models'!$BD$7)/'7_Fit_Selection_Models'!$BD$8+'7_Fit_Selection_Models'!$BL$16</f>
        <v/>
      </c>
    </row>
    <row r="235" ht="15" customHeight="1" s="35">
      <c r="A235" s="48">
        <f>'4_Seq_Features'!A1128</f>
        <v/>
      </c>
      <c r="B235" s="49">
        <f>'4_Seq_Features'!B1128</f>
        <v/>
      </c>
      <c r="C235" s="48">
        <f>'4_Seq_Features'!E1128</f>
        <v/>
      </c>
      <c r="D235" s="51">
        <f>'7_Fit_Selection_Models'!$AC$12*(('4_Seq_Features'!F1128)-'7_Fit_Selection_Models'!$U$5)/'7_Fit_Selection_Models'!$U$6+'7_Fit_Selection_Models'!$AC$13</f>
        <v/>
      </c>
      <c r="E235" s="51">
        <f>'7_Fit_Selection_Models'!$BL$14*(('4_Seq_Features'!G1128)-'7_Fit_Selection_Models'!$BD$5)/'7_Fit_Selection_Models'!$BD$6+'7_Fit_Selection_Models'!$BL$15*(('4_Seq_Features'!H1128)-'7_Fit_Selection_Models'!$BD$7)/'7_Fit_Selection_Models'!$BD$8+'7_Fit_Selection_Models'!$BL$16</f>
        <v/>
      </c>
    </row>
    <row r="236" ht="15" customHeight="1" s="35">
      <c r="A236" s="48">
        <f>'4_Seq_Features'!A1129</f>
        <v/>
      </c>
      <c r="B236" s="49">
        <f>'4_Seq_Features'!B1129</f>
        <v/>
      </c>
      <c r="C236" s="48">
        <f>'4_Seq_Features'!E1129</f>
        <v/>
      </c>
      <c r="D236" s="51">
        <f>'7_Fit_Selection_Models'!$AC$12*(('4_Seq_Features'!F1129)-'7_Fit_Selection_Models'!$U$5)/'7_Fit_Selection_Models'!$U$6+'7_Fit_Selection_Models'!$AC$13</f>
        <v/>
      </c>
      <c r="E236" s="51">
        <f>'7_Fit_Selection_Models'!$BL$14*(('4_Seq_Features'!G1129)-'7_Fit_Selection_Models'!$BD$5)/'7_Fit_Selection_Models'!$BD$6+'7_Fit_Selection_Models'!$BL$15*(('4_Seq_Features'!H1129)-'7_Fit_Selection_Models'!$BD$7)/'7_Fit_Selection_Models'!$BD$8+'7_Fit_Selection_Models'!$BL$16</f>
        <v/>
      </c>
    </row>
    <row r="237" ht="15" customHeight="1" s="35">
      <c r="A237" s="48">
        <f>'4_Seq_Features'!A1130</f>
        <v/>
      </c>
      <c r="B237" s="49">
        <f>'4_Seq_Features'!B1130</f>
        <v/>
      </c>
      <c r="C237" s="48">
        <f>'4_Seq_Features'!E1130</f>
        <v/>
      </c>
      <c r="D237" s="51">
        <f>'7_Fit_Selection_Models'!$AC$12*(('4_Seq_Features'!F1130)-'7_Fit_Selection_Models'!$U$5)/'7_Fit_Selection_Models'!$U$6+'7_Fit_Selection_Models'!$AC$13</f>
        <v/>
      </c>
      <c r="E237" s="51">
        <f>'7_Fit_Selection_Models'!$BL$14*(('4_Seq_Features'!G1130)-'7_Fit_Selection_Models'!$BD$5)/'7_Fit_Selection_Models'!$BD$6+'7_Fit_Selection_Models'!$BL$15*(('4_Seq_Features'!H1130)-'7_Fit_Selection_Models'!$BD$7)/'7_Fit_Selection_Models'!$BD$8+'7_Fit_Selection_Models'!$BL$16</f>
        <v/>
      </c>
    </row>
    <row r="238" ht="15" customHeight="1" s="35">
      <c r="A238" s="48">
        <f>'4_Seq_Features'!A1131</f>
        <v/>
      </c>
      <c r="B238" s="49">
        <f>'4_Seq_Features'!B1131</f>
        <v/>
      </c>
      <c r="C238" s="48">
        <f>'4_Seq_Features'!E1131</f>
        <v/>
      </c>
      <c r="D238" s="51">
        <f>'7_Fit_Selection_Models'!$AC$12*(('4_Seq_Features'!F1131)-'7_Fit_Selection_Models'!$U$5)/'7_Fit_Selection_Models'!$U$6+'7_Fit_Selection_Models'!$AC$13</f>
        <v/>
      </c>
      <c r="E238" s="51">
        <f>'7_Fit_Selection_Models'!$BL$14*(('4_Seq_Features'!G1131)-'7_Fit_Selection_Models'!$BD$5)/'7_Fit_Selection_Models'!$BD$6+'7_Fit_Selection_Models'!$BL$15*(('4_Seq_Features'!H1131)-'7_Fit_Selection_Models'!$BD$7)/'7_Fit_Selection_Models'!$BD$8+'7_Fit_Selection_Models'!$BL$16</f>
        <v/>
      </c>
    </row>
    <row r="239" ht="15" customHeight="1" s="35">
      <c r="A239" s="48">
        <f>'4_Seq_Features'!A1132</f>
        <v/>
      </c>
      <c r="B239" s="49">
        <f>'4_Seq_Features'!B1132</f>
        <v/>
      </c>
      <c r="C239" s="48">
        <f>'4_Seq_Features'!E1132</f>
        <v/>
      </c>
      <c r="D239" s="51">
        <f>'7_Fit_Selection_Models'!$AC$12*(('4_Seq_Features'!F1132)-'7_Fit_Selection_Models'!$U$5)/'7_Fit_Selection_Models'!$U$6+'7_Fit_Selection_Models'!$AC$13</f>
        <v/>
      </c>
      <c r="E239" s="51">
        <f>'7_Fit_Selection_Models'!$BL$14*(('4_Seq_Features'!G1132)-'7_Fit_Selection_Models'!$BD$5)/'7_Fit_Selection_Models'!$BD$6+'7_Fit_Selection_Models'!$BL$15*(('4_Seq_Features'!H1132)-'7_Fit_Selection_Models'!$BD$7)/'7_Fit_Selection_Models'!$BD$8+'7_Fit_Selection_Models'!$BL$16</f>
        <v/>
      </c>
    </row>
    <row r="240" ht="15" customHeight="1" s="35">
      <c r="A240" s="48">
        <f>'4_Seq_Features'!A1133</f>
        <v/>
      </c>
      <c r="B240" s="49">
        <f>'4_Seq_Features'!B1133</f>
        <v/>
      </c>
      <c r="C240" s="48">
        <f>'4_Seq_Features'!E1133</f>
        <v/>
      </c>
      <c r="D240" s="51">
        <f>'7_Fit_Selection_Models'!$AC$12*(('4_Seq_Features'!F1133)-'7_Fit_Selection_Models'!$U$5)/'7_Fit_Selection_Models'!$U$6+'7_Fit_Selection_Models'!$AC$13</f>
        <v/>
      </c>
      <c r="E240" s="51">
        <f>'7_Fit_Selection_Models'!$BL$14*(('4_Seq_Features'!G1133)-'7_Fit_Selection_Models'!$BD$5)/'7_Fit_Selection_Models'!$BD$6+'7_Fit_Selection_Models'!$BL$15*(('4_Seq_Features'!H1133)-'7_Fit_Selection_Models'!$BD$7)/'7_Fit_Selection_Models'!$BD$8+'7_Fit_Selection_Models'!$BL$16</f>
        <v/>
      </c>
    </row>
    <row r="241" ht="15" customHeight="1" s="35">
      <c r="A241" s="48">
        <f>'4_Seq_Features'!A1134</f>
        <v/>
      </c>
      <c r="B241" s="49">
        <f>'4_Seq_Features'!B1134</f>
        <v/>
      </c>
      <c r="C241" s="48">
        <f>'4_Seq_Features'!E1134</f>
        <v/>
      </c>
      <c r="D241" s="51">
        <f>'7_Fit_Selection_Models'!$AC$12*(('4_Seq_Features'!F1134)-'7_Fit_Selection_Models'!$U$5)/'7_Fit_Selection_Models'!$U$6+'7_Fit_Selection_Models'!$AC$13</f>
        <v/>
      </c>
      <c r="E241" s="51">
        <f>'7_Fit_Selection_Models'!$BL$14*(('4_Seq_Features'!G1134)-'7_Fit_Selection_Models'!$BD$5)/'7_Fit_Selection_Models'!$BD$6+'7_Fit_Selection_Models'!$BL$15*(('4_Seq_Features'!H1134)-'7_Fit_Selection_Models'!$BD$7)/'7_Fit_Selection_Models'!$BD$8+'7_Fit_Selection_Models'!$BL$16</f>
        <v/>
      </c>
    </row>
    <row r="242" ht="15" customHeight="1" s="35">
      <c r="A242" s="48">
        <f>'4_Seq_Features'!A1135</f>
        <v/>
      </c>
      <c r="B242" s="49">
        <f>'4_Seq_Features'!B1135</f>
        <v/>
      </c>
      <c r="C242" s="48">
        <f>'4_Seq_Features'!E1135</f>
        <v/>
      </c>
      <c r="D242" s="51">
        <f>'7_Fit_Selection_Models'!$AC$12*(('4_Seq_Features'!F1135)-'7_Fit_Selection_Models'!$U$5)/'7_Fit_Selection_Models'!$U$6+'7_Fit_Selection_Models'!$AC$13</f>
        <v/>
      </c>
      <c r="E242" s="51">
        <f>'7_Fit_Selection_Models'!$BL$14*(('4_Seq_Features'!G1135)-'7_Fit_Selection_Models'!$BD$5)/'7_Fit_Selection_Models'!$BD$6+'7_Fit_Selection_Models'!$BL$15*(('4_Seq_Features'!H1135)-'7_Fit_Selection_Models'!$BD$7)/'7_Fit_Selection_Models'!$BD$8+'7_Fit_Selection_Models'!$BL$16</f>
        <v/>
      </c>
    </row>
    <row r="243" ht="15" customHeight="1" s="35">
      <c r="A243" s="48">
        <f>'4_Seq_Features'!A1136</f>
        <v/>
      </c>
      <c r="B243" s="49">
        <f>'4_Seq_Features'!B1136</f>
        <v/>
      </c>
      <c r="C243" s="48">
        <f>'4_Seq_Features'!E1136</f>
        <v/>
      </c>
      <c r="D243" s="51">
        <f>'7_Fit_Selection_Models'!$AC$12*(('4_Seq_Features'!F1136)-'7_Fit_Selection_Models'!$U$5)/'7_Fit_Selection_Models'!$U$6+'7_Fit_Selection_Models'!$AC$13</f>
        <v/>
      </c>
      <c r="E243" s="51">
        <f>'7_Fit_Selection_Models'!$BL$14*(('4_Seq_Features'!G1136)-'7_Fit_Selection_Models'!$BD$5)/'7_Fit_Selection_Models'!$BD$6+'7_Fit_Selection_Models'!$BL$15*(('4_Seq_Features'!H1136)-'7_Fit_Selection_Models'!$BD$7)/'7_Fit_Selection_Models'!$BD$8+'7_Fit_Selection_Models'!$BL$16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N11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5">
      <c r="A1" s="40" t="n"/>
      <c r="AI1" s="40" t="inlineStr">
        <is>
          <t>Panel 2: rank model (bt_logit, trend_diff), C=0.1 — reconciled vs coefficient_table.csv.</t>
        </is>
      </c>
    </row>
    <row r="2" ht="15" customHeight="1" s="35">
      <c r="A2" s="37" t="n"/>
    </row>
    <row r="4" ht="26.25" customHeight="1" s="35">
      <c r="A4" s="41" t="inlineStr">
        <is>
          <t>row</t>
        </is>
      </c>
      <c r="B4" s="41" t="inlineStr">
        <is>
          <t>elo (raw)</t>
        </is>
      </c>
      <c r="C4" s="41" t="inlineStr">
        <is>
          <t>y</t>
        </is>
      </c>
      <c r="D4" s="41" t="inlineStr">
        <is>
          <t>z it1</t>
        </is>
      </c>
      <c r="E4" s="41" t="inlineStr">
        <is>
          <t>p it1</t>
        </is>
      </c>
      <c r="F4" s="41" t="inlineStr">
        <is>
          <t>z it2</t>
        </is>
      </c>
      <c r="G4" s="41" t="inlineStr">
        <is>
          <t>p it2</t>
        </is>
      </c>
      <c r="H4" s="41" t="inlineStr">
        <is>
          <t>z it3</t>
        </is>
      </c>
      <c r="I4" s="41" t="inlineStr">
        <is>
          <t>p it3</t>
        </is>
      </c>
      <c r="J4" s="41" t="inlineStr">
        <is>
          <t>z it4</t>
        </is>
      </c>
      <c r="K4" s="41" t="inlineStr">
        <is>
          <t>p it4</t>
        </is>
      </c>
      <c r="L4" s="41" t="inlineStr">
        <is>
          <t>z it5</t>
        </is>
      </c>
      <c r="M4" s="41" t="inlineStr">
        <is>
          <t>p it5</t>
        </is>
      </c>
      <c r="N4" s="41" t="inlineStr">
        <is>
          <t>z it6</t>
        </is>
      </c>
      <c r="O4" s="41" t="inlineStr">
        <is>
          <t>p it6</t>
        </is>
      </c>
      <c r="P4" s="41" t="inlineStr">
        <is>
          <t>z it7</t>
        </is>
      </c>
      <c r="Q4" s="41" t="inlineStr">
        <is>
          <t>p it7</t>
        </is>
      </c>
      <c r="R4" s="41" t="inlineStr">
        <is>
          <t>z it8</t>
        </is>
      </c>
      <c r="S4" s="41" t="inlineStr">
        <is>
          <t>p it8</t>
        </is>
      </c>
      <c r="T4" s="40" t="inlineStr">
        <is>
          <t>STANDARDIZER (population std, as sklearn)</t>
        </is>
      </c>
      <c r="AI4" s="41" t="inlineStr">
        <is>
          <t>row</t>
        </is>
      </c>
      <c r="AJ4" s="41" t="inlineStr">
        <is>
          <t>bt (raw)</t>
        </is>
      </c>
      <c r="AK4" s="41" t="inlineStr">
        <is>
          <t>trend (raw)</t>
        </is>
      </c>
      <c r="AL4" s="41" t="inlineStr">
        <is>
          <t>y</t>
        </is>
      </c>
      <c r="AM4" s="41" t="inlineStr">
        <is>
          <t>z it1</t>
        </is>
      </c>
      <c r="AN4" s="41" t="inlineStr">
        <is>
          <t>p it1</t>
        </is>
      </c>
      <c r="AO4" s="41" t="inlineStr">
        <is>
          <t>z it2</t>
        </is>
      </c>
      <c r="AP4" s="41" t="inlineStr">
        <is>
          <t>p it2</t>
        </is>
      </c>
      <c r="AQ4" s="41" t="inlineStr">
        <is>
          <t>z it3</t>
        </is>
      </c>
      <c r="AR4" s="41" t="inlineStr">
        <is>
          <t>p it3</t>
        </is>
      </c>
      <c r="AS4" s="41" t="inlineStr">
        <is>
          <t>z it4</t>
        </is>
      </c>
      <c r="AT4" s="41" t="inlineStr">
        <is>
          <t>p it4</t>
        </is>
      </c>
      <c r="AU4" s="41" t="inlineStr">
        <is>
          <t>z it5</t>
        </is>
      </c>
      <c r="AV4" s="41" t="inlineStr">
        <is>
          <t>p it5</t>
        </is>
      </c>
      <c r="AW4" s="41" t="inlineStr">
        <is>
          <t>z it6</t>
        </is>
      </c>
      <c r="AX4" s="41" t="inlineStr">
        <is>
          <t>p it6</t>
        </is>
      </c>
      <c r="AY4" s="41" t="inlineStr">
        <is>
          <t>z it7</t>
        </is>
      </c>
      <c r="AZ4" s="41" t="inlineStr">
        <is>
          <t>p it7</t>
        </is>
      </c>
      <c r="BA4" s="41" t="inlineStr">
        <is>
          <t>z it8</t>
        </is>
      </c>
      <c r="BB4" s="41" t="inlineStr">
        <is>
          <t>p it8</t>
        </is>
      </c>
      <c r="BC4" s="40" t="inlineStr">
        <is>
          <t>STANDARDIZER (population std, as sklearn)</t>
        </is>
      </c>
    </row>
    <row r="5" ht="15" customHeight="1" s="35">
      <c r="A5" s="48">
        <f>'4_Seq_Features'!A3</f>
        <v/>
      </c>
      <c r="B5" s="55">
        <f>'4_Seq_Features'!F3</f>
        <v/>
      </c>
      <c r="C5" s="48">
        <f>'4_Seq_Features'!E3</f>
        <v/>
      </c>
      <c r="D5" s="52">
        <f>$U$12*((B5)-$U$5)/$U$6+$U$13</f>
        <v/>
      </c>
      <c r="E5" s="51">
        <f>1/(1+EXP(-D5))</f>
        <v/>
      </c>
      <c r="F5" s="52">
        <f>$V$12*((B5)-$U$5)/$U$6+$V$13</f>
        <v/>
      </c>
      <c r="G5" s="51">
        <f>1/(1+EXP(-F5))</f>
        <v/>
      </c>
      <c r="H5" s="52">
        <f>$W$12*((B5)-$U$5)/$U$6+$W$13</f>
        <v/>
      </c>
      <c r="I5" s="51">
        <f>1/(1+EXP(-H5))</f>
        <v/>
      </c>
      <c r="J5" s="52">
        <f>$X$12*((B5)-$U$5)/$U$6+$X$13</f>
        <v/>
      </c>
      <c r="K5" s="51">
        <f>1/(1+EXP(-J5))</f>
        <v/>
      </c>
      <c r="L5" s="52">
        <f>$Y$12*((B5)-$U$5)/$U$6+$Y$13</f>
        <v/>
      </c>
      <c r="M5" s="51">
        <f>1/(1+EXP(-L5))</f>
        <v/>
      </c>
      <c r="N5" s="52">
        <f>$Z$12*((B5)-$U$5)/$U$6+$Z$13</f>
        <v/>
      </c>
      <c r="O5" s="51">
        <f>1/(1+EXP(-N5))</f>
        <v/>
      </c>
      <c r="P5" s="52">
        <f>$AA$12*((B5)-$U$5)/$U$6+$AA$13</f>
        <v/>
      </c>
      <c r="Q5" s="51">
        <f>1/(1+EXP(-P5))</f>
        <v/>
      </c>
      <c r="R5" s="52">
        <f>$AB$12*((B5)-$U$5)/$U$6+$AB$13</f>
        <v/>
      </c>
      <c r="S5" s="51">
        <f>1/(1+EXP(-R5))</f>
        <v/>
      </c>
      <c r="T5" s="40" t="inlineStr">
        <is>
          <t>mean elo</t>
        </is>
      </c>
      <c r="U5" s="58">
        <f>AVERAGE(B$5:B$1138)</f>
        <v/>
      </c>
      <c r="AI5" s="48">
        <f>'4_Seq_Features'!A3</f>
        <v/>
      </c>
      <c r="AJ5" s="55">
        <f>'4_Seq_Features'!G3</f>
        <v/>
      </c>
      <c r="AK5" s="55">
        <f>'4_Seq_Features'!H3</f>
        <v/>
      </c>
      <c r="AL5" s="48">
        <f>'4_Seq_Features'!E3</f>
        <v/>
      </c>
      <c r="AM5" s="52">
        <f>$BD$14*((AJ5)-$BD$5)/$BD$6+$BD$15*((AK5)-$BD$7)/$BD$8+$BD$16</f>
        <v/>
      </c>
      <c r="AN5" s="51">
        <f>1/(1+EXP(-AM5))</f>
        <v/>
      </c>
      <c r="AO5" s="52">
        <f>$BE$14*((AJ5)-$BD$5)/$BD$6+$BE$15*((AK5)-$BD$7)/$BD$8+$BE$16</f>
        <v/>
      </c>
      <c r="AP5" s="51">
        <f>1/(1+EXP(-AO5))</f>
        <v/>
      </c>
      <c r="AQ5" s="52">
        <f>$BF$14*((AJ5)-$BD$5)/$BD$6+$BF$15*((AK5)-$BD$7)/$BD$8+$BF$16</f>
        <v/>
      </c>
      <c r="AR5" s="51">
        <f>1/(1+EXP(-AQ5))</f>
        <v/>
      </c>
      <c r="AS5" s="52">
        <f>$BG$14*((AJ5)-$BD$5)/$BD$6+$BG$15*((AK5)-$BD$7)/$BD$8+$BG$16</f>
        <v/>
      </c>
      <c r="AT5" s="51">
        <f>1/(1+EXP(-AS5))</f>
        <v/>
      </c>
      <c r="AU5" s="52">
        <f>$BH$14*((AJ5)-$BD$5)/$BD$6+$BH$15*((AK5)-$BD$7)/$BD$8+$BH$16</f>
        <v/>
      </c>
      <c r="AV5" s="51">
        <f>1/(1+EXP(-AU5))</f>
        <v/>
      </c>
      <c r="AW5" s="52">
        <f>$BI$14*((AJ5)-$BD$5)/$BD$6+$BI$15*((AK5)-$BD$7)/$BD$8+$BI$16</f>
        <v/>
      </c>
      <c r="AX5" s="51">
        <f>1/(1+EXP(-AW5))</f>
        <v/>
      </c>
      <c r="AY5" s="52">
        <f>$BJ$14*((AJ5)-$BD$5)/$BD$6+$BJ$15*((AK5)-$BD$7)/$BD$8+$BJ$16</f>
        <v/>
      </c>
      <c r="AZ5" s="51">
        <f>1/(1+EXP(-AY5))</f>
        <v/>
      </c>
      <c r="BA5" s="52">
        <f>$BK$14*((AJ5)-$BD$5)/$BD$6+$BK$15*((AK5)-$BD$7)/$BD$8+$BK$16</f>
        <v/>
      </c>
      <c r="BB5" s="51">
        <f>1/(1+EXP(-BA5))</f>
        <v/>
      </c>
      <c r="BC5" s="40" t="inlineStr">
        <is>
          <t>mean bt</t>
        </is>
      </c>
      <c r="BD5" s="58">
        <f>AVERAGE(AJ$5:AJ$1138)</f>
        <v/>
      </c>
    </row>
    <row r="6" ht="15" customHeight="1" s="35">
      <c r="A6" s="48">
        <f>'4_Seq_Features'!A4</f>
        <v/>
      </c>
      <c r="B6" s="55">
        <f>'4_Seq_Features'!F4</f>
        <v/>
      </c>
      <c r="C6" s="48">
        <f>'4_Seq_Features'!E4</f>
        <v/>
      </c>
      <c r="D6" s="52">
        <f>$U$12*((B6)-$U$5)/$U$6+$U$13</f>
        <v/>
      </c>
      <c r="E6" s="51">
        <f>1/(1+EXP(-D6))</f>
        <v/>
      </c>
      <c r="F6" s="52">
        <f>$V$12*((B6)-$U$5)/$U$6+$V$13</f>
        <v/>
      </c>
      <c r="G6" s="51">
        <f>1/(1+EXP(-F6))</f>
        <v/>
      </c>
      <c r="H6" s="52">
        <f>$W$12*((B6)-$U$5)/$U$6+$W$13</f>
        <v/>
      </c>
      <c r="I6" s="51">
        <f>1/(1+EXP(-H6))</f>
        <v/>
      </c>
      <c r="J6" s="52">
        <f>$X$12*((B6)-$U$5)/$U$6+$X$13</f>
        <v/>
      </c>
      <c r="K6" s="51">
        <f>1/(1+EXP(-J6))</f>
        <v/>
      </c>
      <c r="L6" s="52">
        <f>$Y$12*((B6)-$U$5)/$U$6+$Y$13</f>
        <v/>
      </c>
      <c r="M6" s="51">
        <f>1/(1+EXP(-L6))</f>
        <v/>
      </c>
      <c r="N6" s="52">
        <f>$Z$12*((B6)-$U$5)/$U$6+$Z$13</f>
        <v/>
      </c>
      <c r="O6" s="51">
        <f>1/(1+EXP(-N6))</f>
        <v/>
      </c>
      <c r="P6" s="52">
        <f>$AA$12*((B6)-$U$5)/$U$6+$AA$13</f>
        <v/>
      </c>
      <c r="Q6" s="51">
        <f>1/(1+EXP(-P6))</f>
        <v/>
      </c>
      <c r="R6" s="52">
        <f>$AB$12*((B6)-$U$5)/$U$6+$AB$13</f>
        <v/>
      </c>
      <c r="S6" s="51">
        <f>1/(1+EXP(-R6))</f>
        <v/>
      </c>
      <c r="T6" s="40" t="inlineStr">
        <is>
          <t>scale elo</t>
        </is>
      </c>
      <c r="U6" s="58">
        <f>SQRT(SUMPRODUCT((B$5:B$1138-U5)^2)/COUNT(B$5:B$1138))</f>
        <v/>
      </c>
      <c r="AI6" s="48">
        <f>'4_Seq_Features'!A4</f>
        <v/>
      </c>
      <c r="AJ6" s="55">
        <f>'4_Seq_Features'!G4</f>
        <v/>
      </c>
      <c r="AK6" s="55">
        <f>'4_Seq_Features'!H4</f>
        <v/>
      </c>
      <c r="AL6" s="48">
        <f>'4_Seq_Features'!E4</f>
        <v/>
      </c>
      <c r="AM6" s="52">
        <f>$BD$14*((AJ6)-$BD$5)/$BD$6+$BD$15*((AK6)-$BD$7)/$BD$8+$BD$16</f>
        <v/>
      </c>
      <c r="AN6" s="51">
        <f>1/(1+EXP(-AM6))</f>
        <v/>
      </c>
      <c r="AO6" s="52">
        <f>$BE$14*((AJ6)-$BD$5)/$BD$6+$BE$15*((AK6)-$BD$7)/$BD$8+$BE$16</f>
        <v/>
      </c>
      <c r="AP6" s="51">
        <f>1/(1+EXP(-AO6))</f>
        <v/>
      </c>
      <c r="AQ6" s="52">
        <f>$BF$14*((AJ6)-$BD$5)/$BD$6+$BF$15*((AK6)-$BD$7)/$BD$8+$BF$16</f>
        <v/>
      </c>
      <c r="AR6" s="51">
        <f>1/(1+EXP(-AQ6))</f>
        <v/>
      </c>
      <c r="AS6" s="52">
        <f>$BG$14*((AJ6)-$BD$5)/$BD$6+$BG$15*((AK6)-$BD$7)/$BD$8+$BG$16</f>
        <v/>
      </c>
      <c r="AT6" s="51">
        <f>1/(1+EXP(-AS6))</f>
        <v/>
      </c>
      <c r="AU6" s="52">
        <f>$BH$14*((AJ6)-$BD$5)/$BD$6+$BH$15*((AK6)-$BD$7)/$BD$8+$BH$16</f>
        <v/>
      </c>
      <c r="AV6" s="51">
        <f>1/(1+EXP(-AU6))</f>
        <v/>
      </c>
      <c r="AW6" s="52">
        <f>$BI$14*((AJ6)-$BD$5)/$BD$6+$BI$15*((AK6)-$BD$7)/$BD$8+$BI$16</f>
        <v/>
      </c>
      <c r="AX6" s="51">
        <f>1/(1+EXP(-AW6))</f>
        <v/>
      </c>
      <c r="AY6" s="52">
        <f>$BJ$14*((AJ6)-$BD$5)/$BD$6+$BJ$15*((AK6)-$BD$7)/$BD$8+$BJ$16</f>
        <v/>
      </c>
      <c r="AZ6" s="51">
        <f>1/(1+EXP(-AY6))</f>
        <v/>
      </c>
      <c r="BA6" s="52">
        <f>$BK$14*((AJ6)-$BD$5)/$BD$6+$BK$15*((AK6)-$BD$7)/$BD$8+$BK$16</f>
        <v/>
      </c>
      <c r="BB6" s="51">
        <f>1/(1+EXP(-BA6))</f>
        <v/>
      </c>
      <c r="BC6" s="40" t="inlineStr">
        <is>
          <t>scale bt</t>
        </is>
      </c>
      <c r="BD6" s="58">
        <f>SQRT(SUMPRODUCT((AJ$5:AJ$1138-BD5)^2)/COUNT(AJ$5:AJ$1138))</f>
        <v/>
      </c>
    </row>
    <row r="7" ht="15" customHeight="1" s="35">
      <c r="A7" s="48">
        <f>'4_Seq_Features'!A5</f>
        <v/>
      </c>
      <c r="B7" s="55">
        <f>'4_Seq_Features'!F5</f>
        <v/>
      </c>
      <c r="C7" s="48">
        <f>'4_Seq_Features'!E5</f>
        <v/>
      </c>
      <c r="D7" s="52">
        <f>$U$12*((B7)-$U$5)/$U$6+$U$13</f>
        <v/>
      </c>
      <c r="E7" s="51">
        <f>1/(1+EXP(-D7))</f>
        <v/>
      </c>
      <c r="F7" s="52">
        <f>$V$12*((B7)-$U$5)/$U$6+$V$13</f>
        <v/>
      </c>
      <c r="G7" s="51">
        <f>1/(1+EXP(-F7))</f>
        <v/>
      </c>
      <c r="H7" s="52">
        <f>$W$12*((B7)-$U$5)/$U$6+$W$13</f>
        <v/>
      </c>
      <c r="I7" s="51">
        <f>1/(1+EXP(-H7))</f>
        <v/>
      </c>
      <c r="J7" s="52">
        <f>$X$12*((B7)-$U$5)/$U$6+$X$13</f>
        <v/>
      </c>
      <c r="K7" s="51">
        <f>1/(1+EXP(-J7))</f>
        <v/>
      </c>
      <c r="L7" s="52">
        <f>$Y$12*((B7)-$U$5)/$U$6+$Y$13</f>
        <v/>
      </c>
      <c r="M7" s="51">
        <f>1/(1+EXP(-L7))</f>
        <v/>
      </c>
      <c r="N7" s="52">
        <f>$Z$12*((B7)-$U$5)/$U$6+$Z$13</f>
        <v/>
      </c>
      <c r="O7" s="51">
        <f>1/(1+EXP(-N7))</f>
        <v/>
      </c>
      <c r="P7" s="52">
        <f>$AA$12*((B7)-$U$5)/$U$6+$AA$13</f>
        <v/>
      </c>
      <c r="Q7" s="51">
        <f>1/(1+EXP(-P7))</f>
        <v/>
      </c>
      <c r="R7" s="52">
        <f>$AB$12*((B7)-$U$5)/$U$6+$AB$13</f>
        <v/>
      </c>
      <c r="S7" s="51">
        <f>1/(1+EXP(-R7))</f>
        <v/>
      </c>
      <c r="AI7" s="48">
        <f>'4_Seq_Features'!A5</f>
        <v/>
      </c>
      <c r="AJ7" s="55">
        <f>'4_Seq_Features'!G5</f>
        <v/>
      </c>
      <c r="AK7" s="55">
        <f>'4_Seq_Features'!H5</f>
        <v/>
      </c>
      <c r="AL7" s="48">
        <f>'4_Seq_Features'!E5</f>
        <v/>
      </c>
      <c r="AM7" s="52">
        <f>$BD$14*((AJ7)-$BD$5)/$BD$6+$BD$15*((AK7)-$BD$7)/$BD$8+$BD$16</f>
        <v/>
      </c>
      <c r="AN7" s="51">
        <f>1/(1+EXP(-AM7))</f>
        <v/>
      </c>
      <c r="AO7" s="52">
        <f>$BE$14*((AJ7)-$BD$5)/$BD$6+$BE$15*((AK7)-$BD$7)/$BD$8+$BE$16</f>
        <v/>
      </c>
      <c r="AP7" s="51">
        <f>1/(1+EXP(-AO7))</f>
        <v/>
      </c>
      <c r="AQ7" s="52">
        <f>$BF$14*((AJ7)-$BD$5)/$BD$6+$BF$15*((AK7)-$BD$7)/$BD$8+$BF$16</f>
        <v/>
      </c>
      <c r="AR7" s="51">
        <f>1/(1+EXP(-AQ7))</f>
        <v/>
      </c>
      <c r="AS7" s="52">
        <f>$BG$14*((AJ7)-$BD$5)/$BD$6+$BG$15*((AK7)-$BD$7)/$BD$8+$BG$16</f>
        <v/>
      </c>
      <c r="AT7" s="51">
        <f>1/(1+EXP(-AS7))</f>
        <v/>
      </c>
      <c r="AU7" s="52">
        <f>$BH$14*((AJ7)-$BD$5)/$BD$6+$BH$15*((AK7)-$BD$7)/$BD$8+$BH$16</f>
        <v/>
      </c>
      <c r="AV7" s="51">
        <f>1/(1+EXP(-AU7))</f>
        <v/>
      </c>
      <c r="AW7" s="52">
        <f>$BI$14*((AJ7)-$BD$5)/$BD$6+$BI$15*((AK7)-$BD$7)/$BD$8+$BI$16</f>
        <v/>
      </c>
      <c r="AX7" s="51">
        <f>1/(1+EXP(-AW7))</f>
        <v/>
      </c>
      <c r="AY7" s="52">
        <f>$BJ$14*((AJ7)-$BD$5)/$BD$6+$BJ$15*((AK7)-$BD$7)/$BD$8+$BJ$16</f>
        <v/>
      </c>
      <c r="AZ7" s="51">
        <f>1/(1+EXP(-AY7))</f>
        <v/>
      </c>
      <c r="BA7" s="52">
        <f>$BK$14*((AJ7)-$BD$5)/$BD$6+$BK$15*((AK7)-$BD$7)/$BD$8+$BK$16</f>
        <v/>
      </c>
      <c r="BB7" s="51">
        <f>1/(1+EXP(-BA7))</f>
        <v/>
      </c>
      <c r="BC7" s="40" t="inlineStr">
        <is>
          <t>mean trend</t>
        </is>
      </c>
      <c r="BD7" s="58">
        <f>AVERAGE(AK$5:AK$1138)</f>
        <v/>
      </c>
    </row>
    <row r="8" ht="15" customHeight="1" s="35">
      <c r="A8" s="48">
        <f>'4_Seq_Features'!A6</f>
        <v/>
      </c>
      <c r="B8" s="55">
        <f>'4_Seq_Features'!F6</f>
        <v/>
      </c>
      <c r="C8" s="48">
        <f>'4_Seq_Features'!E6</f>
        <v/>
      </c>
      <c r="D8" s="52">
        <f>$U$12*((B8)-$U$5)/$U$6+$U$13</f>
        <v/>
      </c>
      <c r="E8" s="51">
        <f>1/(1+EXP(-D8))</f>
        <v/>
      </c>
      <c r="F8" s="52">
        <f>$V$12*((B8)-$U$5)/$U$6+$V$13</f>
        <v/>
      </c>
      <c r="G8" s="51">
        <f>1/(1+EXP(-F8))</f>
        <v/>
      </c>
      <c r="H8" s="52">
        <f>$W$12*((B8)-$U$5)/$U$6+$W$13</f>
        <v/>
      </c>
      <c r="I8" s="51">
        <f>1/(1+EXP(-H8))</f>
        <v/>
      </c>
      <c r="J8" s="52">
        <f>$X$12*((B8)-$U$5)/$U$6+$X$13</f>
        <v/>
      </c>
      <c r="K8" s="51">
        <f>1/(1+EXP(-J8))</f>
        <v/>
      </c>
      <c r="L8" s="52">
        <f>$Y$12*((B8)-$U$5)/$U$6+$Y$13</f>
        <v/>
      </c>
      <c r="M8" s="51">
        <f>1/(1+EXP(-L8))</f>
        <v/>
      </c>
      <c r="N8" s="52">
        <f>$Z$12*((B8)-$U$5)/$U$6+$Z$13</f>
        <v/>
      </c>
      <c r="O8" s="51">
        <f>1/(1+EXP(-N8))</f>
        <v/>
      </c>
      <c r="P8" s="52">
        <f>$AA$12*((B8)-$U$5)/$U$6+$AA$13</f>
        <v/>
      </c>
      <c r="Q8" s="51">
        <f>1/(1+EXP(-P8))</f>
        <v/>
      </c>
      <c r="R8" s="52">
        <f>$AB$12*((B8)-$U$5)/$U$6+$AB$13</f>
        <v/>
      </c>
      <c r="S8" s="51">
        <f>1/(1+EXP(-R8))</f>
        <v/>
      </c>
      <c r="AI8" s="48">
        <f>'4_Seq_Features'!A6</f>
        <v/>
      </c>
      <c r="AJ8" s="55">
        <f>'4_Seq_Features'!G6</f>
        <v/>
      </c>
      <c r="AK8" s="55">
        <f>'4_Seq_Features'!H6</f>
        <v/>
      </c>
      <c r="AL8" s="48">
        <f>'4_Seq_Features'!E6</f>
        <v/>
      </c>
      <c r="AM8" s="52">
        <f>$BD$14*((AJ8)-$BD$5)/$BD$6+$BD$15*((AK8)-$BD$7)/$BD$8+$BD$16</f>
        <v/>
      </c>
      <c r="AN8" s="51">
        <f>1/(1+EXP(-AM8))</f>
        <v/>
      </c>
      <c r="AO8" s="52">
        <f>$BE$14*((AJ8)-$BD$5)/$BD$6+$BE$15*((AK8)-$BD$7)/$BD$8+$BE$16</f>
        <v/>
      </c>
      <c r="AP8" s="51">
        <f>1/(1+EXP(-AO8))</f>
        <v/>
      </c>
      <c r="AQ8" s="52">
        <f>$BF$14*((AJ8)-$BD$5)/$BD$6+$BF$15*((AK8)-$BD$7)/$BD$8+$BF$16</f>
        <v/>
      </c>
      <c r="AR8" s="51">
        <f>1/(1+EXP(-AQ8))</f>
        <v/>
      </c>
      <c r="AS8" s="52">
        <f>$BG$14*((AJ8)-$BD$5)/$BD$6+$BG$15*((AK8)-$BD$7)/$BD$8+$BG$16</f>
        <v/>
      </c>
      <c r="AT8" s="51">
        <f>1/(1+EXP(-AS8))</f>
        <v/>
      </c>
      <c r="AU8" s="52">
        <f>$BH$14*((AJ8)-$BD$5)/$BD$6+$BH$15*((AK8)-$BD$7)/$BD$8+$BH$16</f>
        <v/>
      </c>
      <c r="AV8" s="51">
        <f>1/(1+EXP(-AU8))</f>
        <v/>
      </c>
      <c r="AW8" s="52">
        <f>$BI$14*((AJ8)-$BD$5)/$BD$6+$BI$15*((AK8)-$BD$7)/$BD$8+$BI$16</f>
        <v/>
      </c>
      <c r="AX8" s="51">
        <f>1/(1+EXP(-AW8))</f>
        <v/>
      </c>
      <c r="AY8" s="52">
        <f>$BJ$14*((AJ8)-$BD$5)/$BD$6+$BJ$15*((AK8)-$BD$7)/$BD$8+$BJ$16</f>
        <v/>
      </c>
      <c r="AZ8" s="51">
        <f>1/(1+EXP(-AY8))</f>
        <v/>
      </c>
      <c r="BA8" s="52">
        <f>$BK$14*((AJ8)-$BD$5)/$BD$6+$BK$15*((AK8)-$BD$7)/$BD$8+$BK$16</f>
        <v/>
      </c>
      <c r="BB8" s="51">
        <f>1/(1+EXP(-BA8))</f>
        <v/>
      </c>
      <c r="BC8" s="40" t="inlineStr">
        <is>
          <t>scale trend</t>
        </is>
      </c>
      <c r="BD8" s="58">
        <f>SQRT(SUMPRODUCT((AK$5:AK$1138-BD7)^2)/COUNT(AK$5:AK$1138))</f>
        <v/>
      </c>
    </row>
    <row r="9" ht="15" customHeight="1" s="35">
      <c r="A9" s="48">
        <f>'4_Seq_Features'!A7</f>
        <v/>
      </c>
      <c r="B9" s="55">
        <f>'4_Seq_Features'!F7</f>
        <v/>
      </c>
      <c r="C9" s="48">
        <f>'4_Seq_Features'!E7</f>
        <v/>
      </c>
      <c r="D9" s="52">
        <f>$U$12*((B9)-$U$5)/$U$6+$U$13</f>
        <v/>
      </c>
      <c r="E9" s="51">
        <f>1/(1+EXP(-D9))</f>
        <v/>
      </c>
      <c r="F9" s="52">
        <f>$V$12*((B9)-$U$5)/$U$6+$V$13</f>
        <v/>
      </c>
      <c r="G9" s="51">
        <f>1/(1+EXP(-F9))</f>
        <v/>
      </c>
      <c r="H9" s="52">
        <f>$W$12*((B9)-$U$5)/$U$6+$W$13</f>
        <v/>
      </c>
      <c r="I9" s="51">
        <f>1/(1+EXP(-H9))</f>
        <v/>
      </c>
      <c r="J9" s="52">
        <f>$X$12*((B9)-$U$5)/$U$6+$X$13</f>
        <v/>
      </c>
      <c r="K9" s="51">
        <f>1/(1+EXP(-J9))</f>
        <v/>
      </c>
      <c r="L9" s="52">
        <f>$Y$12*((B9)-$U$5)/$U$6+$Y$13</f>
        <v/>
      </c>
      <c r="M9" s="51">
        <f>1/(1+EXP(-L9))</f>
        <v/>
      </c>
      <c r="N9" s="52">
        <f>$Z$12*((B9)-$U$5)/$U$6+$Z$13</f>
        <v/>
      </c>
      <c r="O9" s="51">
        <f>1/(1+EXP(-N9))</f>
        <v/>
      </c>
      <c r="P9" s="52">
        <f>$AA$12*((B9)-$U$5)/$U$6+$AA$13</f>
        <v/>
      </c>
      <c r="Q9" s="51">
        <f>1/(1+EXP(-P9))</f>
        <v/>
      </c>
      <c r="R9" s="52">
        <f>$AB$12*((B9)-$U$5)/$U$6+$AB$13</f>
        <v/>
      </c>
      <c r="S9" s="51">
        <f>1/(1+EXP(-R9))</f>
        <v/>
      </c>
      <c r="AI9" s="48">
        <f>'4_Seq_Features'!A7</f>
        <v/>
      </c>
      <c r="AJ9" s="55">
        <f>'4_Seq_Features'!G7</f>
        <v/>
      </c>
      <c r="AK9" s="55">
        <f>'4_Seq_Features'!H7</f>
        <v/>
      </c>
      <c r="AL9" s="48">
        <f>'4_Seq_Features'!E7</f>
        <v/>
      </c>
      <c r="AM9" s="52">
        <f>$BD$14*((AJ9)-$BD$5)/$BD$6+$BD$15*((AK9)-$BD$7)/$BD$8+$BD$16</f>
        <v/>
      </c>
      <c r="AN9" s="51">
        <f>1/(1+EXP(-AM9))</f>
        <v/>
      </c>
      <c r="AO9" s="52">
        <f>$BE$14*((AJ9)-$BD$5)/$BD$6+$BE$15*((AK9)-$BD$7)/$BD$8+$BE$16</f>
        <v/>
      </c>
      <c r="AP9" s="51">
        <f>1/(1+EXP(-AO9))</f>
        <v/>
      </c>
      <c r="AQ9" s="52">
        <f>$BF$14*((AJ9)-$BD$5)/$BD$6+$BF$15*((AK9)-$BD$7)/$BD$8+$BF$16</f>
        <v/>
      </c>
      <c r="AR9" s="51">
        <f>1/(1+EXP(-AQ9))</f>
        <v/>
      </c>
      <c r="AS9" s="52">
        <f>$BG$14*((AJ9)-$BD$5)/$BD$6+$BG$15*((AK9)-$BD$7)/$BD$8+$BG$16</f>
        <v/>
      </c>
      <c r="AT9" s="51">
        <f>1/(1+EXP(-AS9))</f>
        <v/>
      </c>
      <c r="AU9" s="52">
        <f>$BH$14*((AJ9)-$BD$5)/$BD$6+$BH$15*((AK9)-$BD$7)/$BD$8+$BH$16</f>
        <v/>
      </c>
      <c r="AV9" s="51">
        <f>1/(1+EXP(-AU9))</f>
        <v/>
      </c>
      <c r="AW9" s="52">
        <f>$BI$14*((AJ9)-$BD$5)/$BD$6+$BI$15*((AK9)-$BD$7)/$BD$8+$BI$16</f>
        <v/>
      </c>
      <c r="AX9" s="51">
        <f>1/(1+EXP(-AW9))</f>
        <v/>
      </c>
      <c r="AY9" s="52">
        <f>$BJ$14*((AJ9)-$BD$5)/$BD$6+$BJ$15*((AK9)-$BD$7)/$BD$8+$BJ$16</f>
        <v/>
      </c>
      <c r="AZ9" s="51">
        <f>1/(1+EXP(-AY9))</f>
        <v/>
      </c>
      <c r="BA9" s="52">
        <f>$BK$14*((AJ9)-$BD$5)/$BD$6+$BK$15*((AK9)-$BD$7)/$BD$8+$BK$16</f>
        <v/>
      </c>
      <c r="BB9" s="51">
        <f>1/(1+EXP(-BA9))</f>
        <v/>
      </c>
    </row>
    <row r="10" ht="15" customHeight="1" s="35">
      <c r="A10" s="48">
        <f>'4_Seq_Features'!A8</f>
        <v/>
      </c>
      <c r="B10" s="55">
        <f>'4_Seq_Features'!F8</f>
        <v/>
      </c>
      <c r="C10" s="48">
        <f>'4_Seq_Features'!E8</f>
        <v/>
      </c>
      <c r="D10" s="52">
        <f>$U$12*((B10)-$U$5)/$U$6+$U$13</f>
        <v/>
      </c>
      <c r="E10" s="51">
        <f>1/(1+EXP(-D10))</f>
        <v/>
      </c>
      <c r="F10" s="52">
        <f>$V$12*((B10)-$U$5)/$U$6+$V$13</f>
        <v/>
      </c>
      <c r="G10" s="51">
        <f>1/(1+EXP(-F10))</f>
        <v/>
      </c>
      <c r="H10" s="52">
        <f>$W$12*((B10)-$U$5)/$U$6+$W$13</f>
        <v/>
      </c>
      <c r="I10" s="51">
        <f>1/(1+EXP(-H10))</f>
        <v/>
      </c>
      <c r="J10" s="52">
        <f>$X$12*((B10)-$U$5)/$U$6+$X$13</f>
        <v/>
      </c>
      <c r="K10" s="51">
        <f>1/(1+EXP(-J10))</f>
        <v/>
      </c>
      <c r="L10" s="52">
        <f>$Y$12*((B10)-$U$5)/$U$6+$Y$13</f>
        <v/>
      </c>
      <c r="M10" s="51">
        <f>1/(1+EXP(-L10))</f>
        <v/>
      </c>
      <c r="N10" s="52">
        <f>$Z$12*((B10)-$U$5)/$U$6+$Z$13</f>
        <v/>
      </c>
      <c r="O10" s="51">
        <f>1/(1+EXP(-N10))</f>
        <v/>
      </c>
      <c r="P10" s="52">
        <f>$AA$12*((B10)-$U$5)/$U$6+$AA$13</f>
        <v/>
      </c>
      <c r="Q10" s="51">
        <f>1/(1+EXP(-P10))</f>
        <v/>
      </c>
      <c r="R10" s="52">
        <f>$AB$12*((B10)-$U$5)/$U$6+$AB$13</f>
        <v/>
      </c>
      <c r="S10" s="51">
        <f>1/(1+EXP(-R10))</f>
        <v/>
      </c>
      <c r="T10" s="40" t="inlineStr">
        <is>
          <t>NEWTON ITERATIONS (start at 0; each column solves the penalized IRLS step from the previous)</t>
        </is>
      </c>
      <c r="AI10" s="48">
        <f>'4_Seq_Features'!A8</f>
        <v/>
      </c>
      <c r="AJ10" s="55">
        <f>'4_Seq_Features'!G8</f>
        <v/>
      </c>
      <c r="AK10" s="55">
        <f>'4_Seq_Features'!H8</f>
        <v/>
      </c>
      <c r="AL10" s="48">
        <f>'4_Seq_Features'!E8</f>
        <v/>
      </c>
      <c r="AM10" s="52">
        <f>$BD$14*((AJ10)-$BD$5)/$BD$6+$BD$15*((AK10)-$BD$7)/$BD$8+$BD$16</f>
        <v/>
      </c>
      <c r="AN10" s="51">
        <f>1/(1+EXP(-AM10))</f>
        <v/>
      </c>
      <c r="AO10" s="52">
        <f>$BE$14*((AJ10)-$BD$5)/$BD$6+$BE$15*((AK10)-$BD$7)/$BD$8+$BE$16</f>
        <v/>
      </c>
      <c r="AP10" s="51">
        <f>1/(1+EXP(-AO10))</f>
        <v/>
      </c>
      <c r="AQ10" s="52">
        <f>$BF$14*((AJ10)-$BD$5)/$BD$6+$BF$15*((AK10)-$BD$7)/$BD$8+$BF$16</f>
        <v/>
      </c>
      <c r="AR10" s="51">
        <f>1/(1+EXP(-AQ10))</f>
        <v/>
      </c>
      <c r="AS10" s="52">
        <f>$BG$14*((AJ10)-$BD$5)/$BD$6+$BG$15*((AK10)-$BD$7)/$BD$8+$BG$16</f>
        <v/>
      </c>
      <c r="AT10" s="51">
        <f>1/(1+EXP(-AS10))</f>
        <v/>
      </c>
      <c r="AU10" s="52">
        <f>$BH$14*((AJ10)-$BD$5)/$BD$6+$BH$15*((AK10)-$BD$7)/$BD$8+$BH$16</f>
        <v/>
      </c>
      <c r="AV10" s="51">
        <f>1/(1+EXP(-AU10))</f>
        <v/>
      </c>
      <c r="AW10" s="52">
        <f>$BI$14*((AJ10)-$BD$5)/$BD$6+$BI$15*((AK10)-$BD$7)/$BD$8+$BI$16</f>
        <v/>
      </c>
      <c r="AX10" s="51">
        <f>1/(1+EXP(-AW10))</f>
        <v/>
      </c>
      <c r="AY10" s="52">
        <f>$BJ$14*((AJ10)-$BD$5)/$BD$6+$BJ$15*((AK10)-$BD$7)/$BD$8+$BJ$16</f>
        <v/>
      </c>
      <c r="AZ10" s="51">
        <f>1/(1+EXP(-AY10))</f>
        <v/>
      </c>
      <c r="BA10" s="52">
        <f>$BK$14*((AJ10)-$BD$5)/$BD$6+$BK$15*((AK10)-$BD$7)/$BD$8+$BK$16</f>
        <v/>
      </c>
      <c r="BB10" s="51">
        <f>1/(1+EXP(-BA10))</f>
        <v/>
      </c>
    </row>
    <row r="11" ht="15" customHeight="1" s="35">
      <c r="A11" s="48">
        <f>'4_Seq_Features'!A9</f>
        <v/>
      </c>
      <c r="B11" s="55">
        <f>'4_Seq_Features'!F9</f>
        <v/>
      </c>
      <c r="C11" s="48">
        <f>'4_Seq_Features'!E9</f>
        <v/>
      </c>
      <c r="D11" s="52">
        <f>$U$12*((B11)-$U$5)/$U$6+$U$13</f>
        <v/>
      </c>
      <c r="E11" s="51">
        <f>1/(1+EXP(-D11))</f>
        <v/>
      </c>
      <c r="F11" s="52">
        <f>$V$12*((B11)-$U$5)/$U$6+$V$13</f>
        <v/>
      </c>
      <c r="G11" s="51">
        <f>1/(1+EXP(-F11))</f>
        <v/>
      </c>
      <c r="H11" s="52">
        <f>$W$12*((B11)-$U$5)/$U$6+$W$13</f>
        <v/>
      </c>
      <c r="I11" s="51">
        <f>1/(1+EXP(-H11))</f>
        <v/>
      </c>
      <c r="J11" s="52">
        <f>$X$12*((B11)-$U$5)/$U$6+$X$13</f>
        <v/>
      </c>
      <c r="K11" s="51">
        <f>1/(1+EXP(-J11))</f>
        <v/>
      </c>
      <c r="L11" s="52">
        <f>$Y$12*((B11)-$U$5)/$U$6+$Y$13</f>
        <v/>
      </c>
      <c r="M11" s="51">
        <f>1/(1+EXP(-L11))</f>
        <v/>
      </c>
      <c r="N11" s="52">
        <f>$Z$12*((B11)-$U$5)/$U$6+$Z$13</f>
        <v/>
      </c>
      <c r="O11" s="51">
        <f>1/(1+EXP(-N11))</f>
        <v/>
      </c>
      <c r="P11" s="52">
        <f>$AA$12*((B11)-$U$5)/$U$6+$AA$13</f>
        <v/>
      </c>
      <c r="Q11" s="51">
        <f>1/(1+EXP(-P11))</f>
        <v/>
      </c>
      <c r="R11" s="52">
        <f>$AB$12*((B11)-$U$5)/$U$6+$AB$13</f>
        <v/>
      </c>
      <c r="S11" s="51">
        <f>1/(1+EXP(-R11))</f>
        <v/>
      </c>
      <c r="T11" s="41" t="inlineStr">
        <is>
          <t>param</t>
        </is>
      </c>
      <c r="U11" s="41" t="inlineStr">
        <is>
          <t>it 0</t>
        </is>
      </c>
      <c r="V11" s="41" t="inlineStr">
        <is>
          <t>it 1</t>
        </is>
      </c>
      <c r="W11" s="41" t="inlineStr">
        <is>
          <t>it 2</t>
        </is>
      </c>
      <c r="X11" s="41" t="inlineStr">
        <is>
          <t>it 3</t>
        </is>
      </c>
      <c r="Y11" s="41" t="inlineStr">
        <is>
          <t>it 4</t>
        </is>
      </c>
      <c r="Z11" s="41" t="inlineStr">
        <is>
          <t>it 5</t>
        </is>
      </c>
      <c r="AA11" s="41" t="inlineStr">
        <is>
          <t>it 6</t>
        </is>
      </c>
      <c r="AB11" s="41" t="inlineStr">
        <is>
          <t>it 7</t>
        </is>
      </c>
      <c r="AC11" s="41" t="inlineStr">
        <is>
          <t>it 8</t>
        </is>
      </c>
      <c r="AI11" s="48">
        <f>'4_Seq_Features'!A9</f>
        <v/>
      </c>
      <c r="AJ11" s="55">
        <f>'4_Seq_Features'!G9</f>
        <v/>
      </c>
      <c r="AK11" s="55">
        <f>'4_Seq_Features'!H9</f>
        <v/>
      </c>
      <c r="AL11" s="48">
        <f>'4_Seq_Features'!E9</f>
        <v/>
      </c>
      <c r="AM11" s="52">
        <f>$BD$14*((AJ11)-$BD$5)/$BD$6+$BD$15*((AK11)-$BD$7)/$BD$8+$BD$16</f>
        <v/>
      </c>
      <c r="AN11" s="51">
        <f>1/(1+EXP(-AM11))</f>
        <v/>
      </c>
      <c r="AO11" s="52">
        <f>$BE$14*((AJ11)-$BD$5)/$BD$6+$BE$15*((AK11)-$BD$7)/$BD$8+$BE$16</f>
        <v/>
      </c>
      <c r="AP11" s="51">
        <f>1/(1+EXP(-AO11))</f>
        <v/>
      </c>
      <c r="AQ11" s="52">
        <f>$BF$14*((AJ11)-$BD$5)/$BD$6+$BF$15*((AK11)-$BD$7)/$BD$8+$BF$16</f>
        <v/>
      </c>
      <c r="AR11" s="51">
        <f>1/(1+EXP(-AQ11))</f>
        <v/>
      </c>
      <c r="AS11" s="52">
        <f>$BG$14*((AJ11)-$BD$5)/$BD$6+$BG$15*((AK11)-$BD$7)/$BD$8+$BG$16</f>
        <v/>
      </c>
      <c r="AT11" s="51">
        <f>1/(1+EXP(-AS11))</f>
        <v/>
      </c>
      <c r="AU11" s="52">
        <f>$BH$14*((AJ11)-$BD$5)/$BD$6+$BH$15*((AK11)-$BD$7)/$BD$8+$BH$16</f>
        <v/>
      </c>
      <c r="AV11" s="51">
        <f>1/(1+EXP(-AU11))</f>
        <v/>
      </c>
      <c r="AW11" s="52">
        <f>$BI$14*((AJ11)-$BD$5)/$BD$6+$BI$15*((AK11)-$BD$7)/$BD$8+$BI$16</f>
        <v/>
      </c>
      <c r="AX11" s="51">
        <f>1/(1+EXP(-AW11))</f>
        <v/>
      </c>
      <c r="AY11" s="52">
        <f>$BJ$14*((AJ11)-$BD$5)/$BD$6+$BJ$15*((AK11)-$BD$7)/$BD$8+$BJ$16</f>
        <v/>
      </c>
      <c r="AZ11" s="51">
        <f>1/(1+EXP(-AY11))</f>
        <v/>
      </c>
      <c r="BA11" s="52">
        <f>$BK$14*((AJ11)-$BD$5)/$BD$6+$BK$15*((AK11)-$BD$7)/$BD$8+$BK$16</f>
        <v/>
      </c>
      <c r="BB11" s="51">
        <f>1/(1+EXP(-BA11))</f>
        <v/>
      </c>
    </row>
    <row r="12" ht="15" customHeight="1" s="35">
      <c r="A12" s="48">
        <f>'4_Seq_Features'!A10</f>
        <v/>
      </c>
      <c r="B12" s="55">
        <f>'4_Seq_Features'!F10</f>
        <v/>
      </c>
      <c r="C12" s="48">
        <f>'4_Seq_Features'!E10</f>
        <v/>
      </c>
      <c r="D12" s="52">
        <f>$U$12*((B12)-$U$5)/$U$6+$U$13</f>
        <v/>
      </c>
      <c r="E12" s="51">
        <f>1/(1+EXP(-D12))</f>
        <v/>
      </c>
      <c r="F12" s="52">
        <f>$V$12*((B12)-$U$5)/$U$6+$V$13</f>
        <v/>
      </c>
      <c r="G12" s="51">
        <f>1/(1+EXP(-F12))</f>
        <v/>
      </c>
      <c r="H12" s="52">
        <f>$W$12*((B12)-$U$5)/$U$6+$W$13</f>
        <v/>
      </c>
      <c r="I12" s="51">
        <f>1/(1+EXP(-H12))</f>
        <v/>
      </c>
      <c r="J12" s="52">
        <f>$X$12*((B12)-$U$5)/$U$6+$X$13</f>
        <v/>
      </c>
      <c r="K12" s="51">
        <f>1/(1+EXP(-J12))</f>
        <v/>
      </c>
      <c r="L12" s="52">
        <f>$Y$12*((B12)-$U$5)/$U$6+$Y$13</f>
        <v/>
      </c>
      <c r="M12" s="51">
        <f>1/(1+EXP(-L12))</f>
        <v/>
      </c>
      <c r="N12" s="52">
        <f>$Z$12*((B12)-$U$5)/$U$6+$Z$13</f>
        <v/>
      </c>
      <c r="O12" s="51">
        <f>1/(1+EXP(-N12))</f>
        <v/>
      </c>
      <c r="P12" s="52">
        <f>$AA$12*((B12)-$U$5)/$U$6+$AA$13</f>
        <v/>
      </c>
      <c r="Q12" s="51">
        <f>1/(1+EXP(-P12))</f>
        <v/>
      </c>
      <c r="R12" s="52">
        <f>$AB$12*((B12)-$U$5)/$U$6+$AB$13</f>
        <v/>
      </c>
      <c r="S12" s="51">
        <f>1/(1+EXP(-R12))</f>
        <v/>
      </c>
      <c r="T12" s="40" t="inlineStr">
        <is>
          <t>w_elo</t>
        </is>
      </c>
      <c r="U12" s="42" t="n">
        <v>0</v>
      </c>
      <c r="V12" s="58">
        <f>$U$12-((AD16*AE18-AD17*AE17)/(AE16*AE18-AE17*AE17))</f>
        <v/>
      </c>
      <c r="W12" s="58">
        <f>$V$12-((AD19*AE21-AD20*AE20)/(AE19*AE21-AE20*AE20))</f>
        <v/>
      </c>
      <c r="X12" s="58">
        <f>$W$12-((AD22*AE24-AD23*AE23)/(AE22*AE24-AE23*AE23))</f>
        <v/>
      </c>
      <c r="Y12" s="58">
        <f>$X$12-((AD25*AE27-AD26*AE26)/(AE25*AE27-AE26*AE26))</f>
        <v/>
      </c>
      <c r="Z12" s="58">
        <f>$Y$12-((AD28*AE30-AD29*AE29)/(AE28*AE30-AE29*AE29))</f>
        <v/>
      </c>
      <c r="AA12" s="58">
        <f>$Z$12-((AD31*AE33-AD32*AE32)/(AE31*AE33-AE32*AE32))</f>
        <v/>
      </c>
      <c r="AB12" s="58">
        <f>$AA$12-((AD34*AE36-AD35*AE35)/(AE34*AE36-AE35*AE35))</f>
        <v/>
      </c>
      <c r="AC12" s="59">
        <f>$AB$12-((AD37*AE39-AD38*AE38)/(AE37*AE39-AE38*AE38))</f>
        <v/>
      </c>
      <c r="AI12" s="48">
        <f>'4_Seq_Features'!A10</f>
        <v/>
      </c>
      <c r="AJ12" s="55">
        <f>'4_Seq_Features'!G10</f>
        <v/>
      </c>
      <c r="AK12" s="55">
        <f>'4_Seq_Features'!H10</f>
        <v/>
      </c>
      <c r="AL12" s="48">
        <f>'4_Seq_Features'!E10</f>
        <v/>
      </c>
      <c r="AM12" s="52">
        <f>$BD$14*((AJ12)-$BD$5)/$BD$6+$BD$15*((AK12)-$BD$7)/$BD$8+$BD$16</f>
        <v/>
      </c>
      <c r="AN12" s="51">
        <f>1/(1+EXP(-AM12))</f>
        <v/>
      </c>
      <c r="AO12" s="52">
        <f>$BE$14*((AJ12)-$BD$5)/$BD$6+$BE$15*((AK12)-$BD$7)/$BD$8+$BE$16</f>
        <v/>
      </c>
      <c r="AP12" s="51">
        <f>1/(1+EXP(-AO12))</f>
        <v/>
      </c>
      <c r="AQ12" s="52">
        <f>$BF$14*((AJ12)-$BD$5)/$BD$6+$BF$15*((AK12)-$BD$7)/$BD$8+$BF$16</f>
        <v/>
      </c>
      <c r="AR12" s="51">
        <f>1/(1+EXP(-AQ12))</f>
        <v/>
      </c>
      <c r="AS12" s="52">
        <f>$BG$14*((AJ12)-$BD$5)/$BD$6+$BG$15*((AK12)-$BD$7)/$BD$8+$BG$16</f>
        <v/>
      </c>
      <c r="AT12" s="51">
        <f>1/(1+EXP(-AS12))</f>
        <v/>
      </c>
      <c r="AU12" s="52">
        <f>$BH$14*((AJ12)-$BD$5)/$BD$6+$BH$15*((AK12)-$BD$7)/$BD$8+$BH$16</f>
        <v/>
      </c>
      <c r="AV12" s="51">
        <f>1/(1+EXP(-AU12))</f>
        <v/>
      </c>
      <c r="AW12" s="52">
        <f>$BI$14*((AJ12)-$BD$5)/$BD$6+$BI$15*((AK12)-$BD$7)/$BD$8+$BI$16</f>
        <v/>
      </c>
      <c r="AX12" s="51">
        <f>1/(1+EXP(-AW12))</f>
        <v/>
      </c>
      <c r="AY12" s="52">
        <f>$BJ$14*((AJ12)-$BD$5)/$BD$6+$BJ$15*((AK12)-$BD$7)/$BD$8+$BJ$16</f>
        <v/>
      </c>
      <c r="AZ12" s="51">
        <f>1/(1+EXP(-AY12))</f>
        <v/>
      </c>
      <c r="BA12" s="52">
        <f>$BK$14*((AJ12)-$BD$5)/$BD$6+$BK$15*((AK12)-$BD$7)/$BD$8+$BK$16</f>
        <v/>
      </c>
      <c r="BB12" s="51">
        <f>1/(1+EXP(-BA12))</f>
        <v/>
      </c>
      <c r="BC12" s="40" t="inlineStr">
        <is>
          <t>NEWTON ITERATIONS (start at 0; each column solves the penalized IRLS step from the previous)</t>
        </is>
      </c>
    </row>
    <row r="13" ht="15" customHeight="1" s="35">
      <c r="A13" s="48">
        <f>'4_Seq_Features'!A11</f>
        <v/>
      </c>
      <c r="B13" s="55">
        <f>'4_Seq_Features'!F11</f>
        <v/>
      </c>
      <c r="C13" s="48">
        <f>'4_Seq_Features'!E11</f>
        <v/>
      </c>
      <c r="D13" s="52">
        <f>$U$12*((B13)-$U$5)/$U$6+$U$13</f>
        <v/>
      </c>
      <c r="E13" s="51">
        <f>1/(1+EXP(-D13))</f>
        <v/>
      </c>
      <c r="F13" s="52">
        <f>$V$12*((B13)-$U$5)/$U$6+$V$13</f>
        <v/>
      </c>
      <c r="G13" s="51">
        <f>1/(1+EXP(-F13))</f>
        <v/>
      </c>
      <c r="H13" s="52">
        <f>$W$12*((B13)-$U$5)/$U$6+$W$13</f>
        <v/>
      </c>
      <c r="I13" s="51">
        <f>1/(1+EXP(-H13))</f>
        <v/>
      </c>
      <c r="J13" s="52">
        <f>$X$12*((B13)-$U$5)/$U$6+$X$13</f>
        <v/>
      </c>
      <c r="K13" s="51">
        <f>1/(1+EXP(-J13))</f>
        <v/>
      </c>
      <c r="L13" s="52">
        <f>$Y$12*((B13)-$U$5)/$U$6+$Y$13</f>
        <v/>
      </c>
      <c r="M13" s="51">
        <f>1/(1+EXP(-L13))</f>
        <v/>
      </c>
      <c r="N13" s="52">
        <f>$Z$12*((B13)-$U$5)/$U$6+$Z$13</f>
        <v/>
      </c>
      <c r="O13" s="51">
        <f>1/(1+EXP(-N13))</f>
        <v/>
      </c>
      <c r="P13" s="52">
        <f>$AA$12*((B13)-$U$5)/$U$6+$AA$13</f>
        <v/>
      </c>
      <c r="Q13" s="51">
        <f>1/(1+EXP(-P13))</f>
        <v/>
      </c>
      <c r="R13" s="52">
        <f>$AB$12*((B13)-$U$5)/$U$6+$AB$13</f>
        <v/>
      </c>
      <c r="S13" s="51">
        <f>1/(1+EXP(-R13))</f>
        <v/>
      </c>
      <c r="T13" s="40" t="inlineStr">
        <is>
          <t>b (intercept)</t>
        </is>
      </c>
      <c r="U13" s="42" t="n">
        <v>0</v>
      </c>
      <c r="V13" s="58">
        <f>$U$13-((AD17*AE16-AD16*AE17)/(AE16*AE18-AE17*AE17))</f>
        <v/>
      </c>
      <c r="W13" s="58">
        <f>$V$13-((AD20*AE19-AD19*AE20)/(AE19*AE21-AE20*AE20))</f>
        <v/>
      </c>
      <c r="X13" s="58">
        <f>$W$13-((AD23*AE22-AD22*AE23)/(AE22*AE24-AE23*AE23))</f>
        <v/>
      </c>
      <c r="Y13" s="58">
        <f>$X$13-((AD26*AE25-AD25*AE26)/(AE25*AE27-AE26*AE26))</f>
        <v/>
      </c>
      <c r="Z13" s="58">
        <f>$Y$13-((AD29*AE28-AD28*AE29)/(AE28*AE30-AE29*AE29))</f>
        <v/>
      </c>
      <c r="AA13" s="58">
        <f>$Z$13-((AD32*AE31-AD31*AE32)/(AE31*AE33-AE32*AE32))</f>
        <v/>
      </c>
      <c r="AB13" s="58">
        <f>$AA$13-((AD35*AE34-AD34*AE35)/(AE34*AE36-AE35*AE35))</f>
        <v/>
      </c>
      <c r="AC13" s="59">
        <f>$AB$13-((AD38*AE37-AD37*AE38)/(AE37*AE39-AE38*AE38))</f>
        <v/>
      </c>
      <c r="AI13" s="48">
        <f>'4_Seq_Features'!A11</f>
        <v/>
      </c>
      <c r="AJ13" s="55">
        <f>'4_Seq_Features'!G11</f>
        <v/>
      </c>
      <c r="AK13" s="55">
        <f>'4_Seq_Features'!H11</f>
        <v/>
      </c>
      <c r="AL13" s="48">
        <f>'4_Seq_Features'!E11</f>
        <v/>
      </c>
      <c r="AM13" s="52">
        <f>$BD$14*((AJ13)-$BD$5)/$BD$6+$BD$15*((AK13)-$BD$7)/$BD$8+$BD$16</f>
        <v/>
      </c>
      <c r="AN13" s="51">
        <f>1/(1+EXP(-AM13))</f>
        <v/>
      </c>
      <c r="AO13" s="52">
        <f>$BE$14*((AJ13)-$BD$5)/$BD$6+$BE$15*((AK13)-$BD$7)/$BD$8+$BE$16</f>
        <v/>
      </c>
      <c r="AP13" s="51">
        <f>1/(1+EXP(-AO13))</f>
        <v/>
      </c>
      <c r="AQ13" s="52">
        <f>$BF$14*((AJ13)-$BD$5)/$BD$6+$BF$15*((AK13)-$BD$7)/$BD$8+$BF$16</f>
        <v/>
      </c>
      <c r="AR13" s="51">
        <f>1/(1+EXP(-AQ13))</f>
        <v/>
      </c>
      <c r="AS13" s="52">
        <f>$BG$14*((AJ13)-$BD$5)/$BD$6+$BG$15*((AK13)-$BD$7)/$BD$8+$BG$16</f>
        <v/>
      </c>
      <c r="AT13" s="51">
        <f>1/(1+EXP(-AS13))</f>
        <v/>
      </c>
      <c r="AU13" s="52">
        <f>$BH$14*((AJ13)-$BD$5)/$BD$6+$BH$15*((AK13)-$BD$7)/$BD$8+$BH$16</f>
        <v/>
      </c>
      <c r="AV13" s="51">
        <f>1/(1+EXP(-AU13))</f>
        <v/>
      </c>
      <c r="AW13" s="52">
        <f>$BI$14*((AJ13)-$BD$5)/$BD$6+$BI$15*((AK13)-$BD$7)/$BD$8+$BI$16</f>
        <v/>
      </c>
      <c r="AX13" s="51">
        <f>1/(1+EXP(-AW13))</f>
        <v/>
      </c>
      <c r="AY13" s="52">
        <f>$BJ$14*((AJ13)-$BD$5)/$BD$6+$BJ$15*((AK13)-$BD$7)/$BD$8+$BJ$16</f>
        <v/>
      </c>
      <c r="AZ13" s="51">
        <f>1/(1+EXP(-AY13))</f>
        <v/>
      </c>
      <c r="BA13" s="52">
        <f>$BK$14*((AJ13)-$BD$5)/$BD$6+$BK$15*((AK13)-$BD$7)/$BD$8+$BK$16</f>
        <v/>
      </c>
      <c r="BB13" s="51">
        <f>1/(1+EXP(-BA13))</f>
        <v/>
      </c>
      <c r="BC13" s="41" t="inlineStr">
        <is>
          <t>param</t>
        </is>
      </c>
      <c r="BD13" s="41" t="inlineStr">
        <is>
          <t>it 0</t>
        </is>
      </c>
      <c r="BE13" s="41" t="inlineStr">
        <is>
          <t>it 1</t>
        </is>
      </c>
      <c r="BF13" s="41" t="inlineStr">
        <is>
          <t>it 2</t>
        </is>
      </c>
      <c r="BG13" s="41" t="inlineStr">
        <is>
          <t>it 3</t>
        </is>
      </c>
      <c r="BH13" s="41" t="inlineStr">
        <is>
          <t>it 4</t>
        </is>
      </c>
      <c r="BI13" s="41" t="inlineStr">
        <is>
          <t>it 5</t>
        </is>
      </c>
      <c r="BJ13" s="41" t="inlineStr">
        <is>
          <t>it 6</t>
        </is>
      </c>
      <c r="BK13" s="41" t="inlineStr">
        <is>
          <t>it 7</t>
        </is>
      </c>
      <c r="BL13" s="41" t="inlineStr">
        <is>
          <t>it 8</t>
        </is>
      </c>
    </row>
    <row r="14" ht="15" customHeight="1" s="35">
      <c r="A14" s="48">
        <f>'4_Seq_Features'!A12</f>
        <v/>
      </c>
      <c r="B14" s="55">
        <f>'4_Seq_Features'!F12</f>
        <v/>
      </c>
      <c r="C14" s="48">
        <f>'4_Seq_Features'!E12</f>
        <v/>
      </c>
      <c r="D14" s="52">
        <f>$U$12*((B14)-$U$5)/$U$6+$U$13</f>
        <v/>
      </c>
      <c r="E14" s="51">
        <f>1/(1+EXP(-D14))</f>
        <v/>
      </c>
      <c r="F14" s="52">
        <f>$V$12*((B14)-$U$5)/$U$6+$V$13</f>
        <v/>
      </c>
      <c r="G14" s="51">
        <f>1/(1+EXP(-F14))</f>
        <v/>
      </c>
      <c r="H14" s="52">
        <f>$W$12*((B14)-$U$5)/$U$6+$W$13</f>
        <v/>
      </c>
      <c r="I14" s="51">
        <f>1/(1+EXP(-H14))</f>
        <v/>
      </c>
      <c r="J14" s="52">
        <f>$X$12*((B14)-$U$5)/$U$6+$X$13</f>
        <v/>
      </c>
      <c r="K14" s="51">
        <f>1/(1+EXP(-J14))</f>
        <v/>
      </c>
      <c r="L14" s="52">
        <f>$Y$12*((B14)-$U$5)/$U$6+$Y$13</f>
        <v/>
      </c>
      <c r="M14" s="51">
        <f>1/(1+EXP(-L14))</f>
        <v/>
      </c>
      <c r="N14" s="52">
        <f>$Z$12*((B14)-$U$5)/$U$6+$Z$13</f>
        <v/>
      </c>
      <c r="O14" s="51">
        <f>1/(1+EXP(-N14))</f>
        <v/>
      </c>
      <c r="P14" s="52">
        <f>$AA$12*((B14)-$U$5)/$U$6+$AA$13</f>
        <v/>
      </c>
      <c r="Q14" s="51">
        <f>1/(1+EXP(-P14))</f>
        <v/>
      </c>
      <c r="R14" s="52">
        <f>$AB$12*((B14)-$U$5)/$U$6+$AB$13</f>
        <v/>
      </c>
      <c r="S14" s="51">
        <f>1/(1+EXP(-R14))</f>
        <v/>
      </c>
      <c r="AI14" s="48">
        <f>'4_Seq_Features'!A12</f>
        <v/>
      </c>
      <c r="AJ14" s="55">
        <f>'4_Seq_Features'!G12</f>
        <v/>
      </c>
      <c r="AK14" s="55">
        <f>'4_Seq_Features'!H12</f>
        <v/>
      </c>
      <c r="AL14" s="48">
        <f>'4_Seq_Features'!E12</f>
        <v/>
      </c>
      <c r="AM14" s="52">
        <f>$BD$14*((AJ14)-$BD$5)/$BD$6+$BD$15*((AK14)-$BD$7)/$BD$8+$BD$16</f>
        <v/>
      </c>
      <c r="AN14" s="51">
        <f>1/(1+EXP(-AM14))</f>
        <v/>
      </c>
      <c r="AO14" s="52">
        <f>$BE$14*((AJ14)-$BD$5)/$BD$6+$BE$15*((AK14)-$BD$7)/$BD$8+$BE$16</f>
        <v/>
      </c>
      <c r="AP14" s="51">
        <f>1/(1+EXP(-AO14))</f>
        <v/>
      </c>
      <c r="AQ14" s="52">
        <f>$BF$14*((AJ14)-$BD$5)/$BD$6+$BF$15*((AK14)-$BD$7)/$BD$8+$BF$16</f>
        <v/>
      </c>
      <c r="AR14" s="51">
        <f>1/(1+EXP(-AQ14))</f>
        <v/>
      </c>
      <c r="AS14" s="52">
        <f>$BG$14*((AJ14)-$BD$5)/$BD$6+$BG$15*((AK14)-$BD$7)/$BD$8+$BG$16</f>
        <v/>
      </c>
      <c r="AT14" s="51">
        <f>1/(1+EXP(-AS14))</f>
        <v/>
      </c>
      <c r="AU14" s="52">
        <f>$BH$14*((AJ14)-$BD$5)/$BD$6+$BH$15*((AK14)-$BD$7)/$BD$8+$BH$16</f>
        <v/>
      </c>
      <c r="AV14" s="51">
        <f>1/(1+EXP(-AU14))</f>
        <v/>
      </c>
      <c r="AW14" s="52">
        <f>$BI$14*((AJ14)-$BD$5)/$BD$6+$BI$15*((AK14)-$BD$7)/$BD$8+$BI$16</f>
        <v/>
      </c>
      <c r="AX14" s="51">
        <f>1/(1+EXP(-AW14))</f>
        <v/>
      </c>
      <c r="AY14" s="52">
        <f>$BJ$14*((AJ14)-$BD$5)/$BD$6+$BJ$15*((AK14)-$BD$7)/$BD$8+$BJ$16</f>
        <v/>
      </c>
      <c r="AZ14" s="51">
        <f>1/(1+EXP(-AY14))</f>
        <v/>
      </c>
      <c r="BA14" s="52">
        <f>$BK$14*((AJ14)-$BD$5)/$BD$6+$BK$15*((AK14)-$BD$7)/$BD$8+$BK$16</f>
        <v/>
      </c>
      <c r="BB14" s="51">
        <f>1/(1+EXP(-BA14))</f>
        <v/>
      </c>
      <c r="BC14" s="40" t="inlineStr">
        <is>
          <t>w_bt</t>
        </is>
      </c>
      <c r="BD14" s="42" t="n">
        <v>0</v>
      </c>
      <c r="BE14" s="58">
        <f>$BD$14-(((BN22*BN24-BN23*BN23)*BM19+(BN21*BN23-BN20*BN24)*BM20+(BN20*BN23-BN21*BN22)*BM21)/(BN19*(BN22*BN24-BN23*BN23)-BN20*(BN20*BN24-BN23*BN21)+BN21*(BN20*BN23-BN22*BN21)))</f>
        <v/>
      </c>
      <c r="BF14" s="58">
        <f>$BE$14-(((BN31*BN33-BN32*BN32)*BM28+(BN30*BN32-BN29*BN33)*BM29+(BN29*BN32-BN30*BN31)*BM30)/(BN28*(BN31*BN33-BN32*BN32)-BN29*(BN29*BN33-BN32*BN30)+BN30*(BN29*BN32-BN31*BN30)))</f>
        <v/>
      </c>
      <c r="BG14" s="58">
        <f>$BF$14-(((BN40*BN42-BN41*BN41)*BM37+(BN39*BN41-BN38*BN42)*BM38+(BN38*BN41-BN39*BN40)*BM39)/(BN37*(BN40*BN42-BN41*BN41)-BN38*(BN38*BN42-BN41*BN39)+BN39*(BN38*BN41-BN40*BN39)))</f>
        <v/>
      </c>
      <c r="BH14" s="58">
        <f>$BG$14-(((BN49*BN51-BN50*BN50)*BM46+(BN48*BN50-BN47*BN51)*BM47+(BN47*BN50-BN48*BN49)*BM48)/(BN46*(BN49*BN51-BN50*BN50)-BN47*(BN47*BN51-BN50*BN48)+BN48*(BN47*BN50-BN49*BN48)))</f>
        <v/>
      </c>
      <c r="BI14" s="58">
        <f>$BH$14-(((BN58*BN60-BN59*BN59)*BM55+(BN57*BN59-BN56*BN60)*BM56+(BN56*BN59-BN57*BN58)*BM57)/(BN55*(BN58*BN60-BN59*BN59)-BN56*(BN56*BN60-BN59*BN57)+BN57*(BN56*BN59-BN58*BN57)))</f>
        <v/>
      </c>
      <c r="BJ14" s="58">
        <f>$BI$14-(((BN67*BN69-BN68*BN68)*BM64+(BN66*BN68-BN65*BN69)*BM65+(BN65*BN68-BN66*BN67)*BM66)/(BN64*(BN67*BN69-BN68*BN68)-BN65*(BN65*BN69-BN68*BN66)+BN66*(BN65*BN68-BN67*BN66)))</f>
        <v/>
      </c>
      <c r="BK14" s="58">
        <f>$BJ$14-(((BN76*BN78-BN77*BN77)*BM73+(BN75*BN77-BN74*BN78)*BM74+(BN74*BN77-BN75*BN76)*BM75)/(BN73*(BN76*BN78-BN77*BN77)-BN74*(BN74*BN78-BN77*BN75)+BN75*(BN74*BN77-BN76*BN75)))</f>
        <v/>
      </c>
      <c r="BL14" s="59">
        <f>$BK$14-(((BN85*BN87-BN86*BN86)*BM82+(BN84*BN86-BN83*BN87)*BM83+(BN83*BN86-BN84*BN85)*BM84)/(BN82*(BN85*BN87-BN86*BN86)-BN83*(BN83*BN87-BN86*BN84)+BN84*(BN83*BN86-BN85*BN84)))</f>
        <v/>
      </c>
    </row>
    <row r="15" ht="15" customHeight="1" s="35">
      <c r="A15" s="48">
        <f>'4_Seq_Features'!A13</f>
        <v/>
      </c>
      <c r="B15" s="55">
        <f>'4_Seq_Features'!F13</f>
        <v/>
      </c>
      <c r="C15" s="48">
        <f>'4_Seq_Features'!E13</f>
        <v/>
      </c>
      <c r="D15" s="52">
        <f>$U$12*((B15)-$U$5)/$U$6+$U$13</f>
        <v/>
      </c>
      <c r="E15" s="51">
        <f>1/(1+EXP(-D15))</f>
        <v/>
      </c>
      <c r="F15" s="52">
        <f>$V$12*((B15)-$U$5)/$U$6+$V$13</f>
        <v/>
      </c>
      <c r="G15" s="51">
        <f>1/(1+EXP(-F15))</f>
        <v/>
      </c>
      <c r="H15" s="52">
        <f>$W$12*((B15)-$U$5)/$U$6+$W$13</f>
        <v/>
      </c>
      <c r="I15" s="51">
        <f>1/(1+EXP(-H15))</f>
        <v/>
      </c>
      <c r="J15" s="52">
        <f>$X$12*((B15)-$U$5)/$U$6+$X$13</f>
        <v/>
      </c>
      <c r="K15" s="51">
        <f>1/(1+EXP(-J15))</f>
        <v/>
      </c>
      <c r="L15" s="52">
        <f>$Y$12*((B15)-$U$5)/$U$6+$Y$13</f>
        <v/>
      </c>
      <c r="M15" s="51">
        <f>1/(1+EXP(-L15))</f>
        <v/>
      </c>
      <c r="N15" s="52">
        <f>$Z$12*((B15)-$U$5)/$U$6+$Z$13</f>
        <v/>
      </c>
      <c r="O15" s="51">
        <f>1/(1+EXP(-N15))</f>
        <v/>
      </c>
      <c r="P15" s="52">
        <f>$AA$12*((B15)-$U$5)/$U$6+$AA$13</f>
        <v/>
      </c>
      <c r="Q15" s="51">
        <f>1/(1+EXP(-P15))</f>
        <v/>
      </c>
      <c r="R15" s="52">
        <f>$AB$12*((B15)-$U$5)/$U$6+$AB$13</f>
        <v/>
      </c>
      <c r="S15" s="51">
        <f>1/(1+EXP(-R15))</f>
        <v/>
      </c>
      <c r="T15" s="37" t="inlineStr">
        <is>
          <t>per-iteration gradient &amp; Hessian (SUMPRODUCTs over all rows) and closed-form solve</t>
        </is>
      </c>
      <c r="AI15" s="48">
        <f>'4_Seq_Features'!A13</f>
        <v/>
      </c>
      <c r="AJ15" s="55">
        <f>'4_Seq_Features'!G13</f>
        <v/>
      </c>
      <c r="AK15" s="55">
        <f>'4_Seq_Features'!H13</f>
        <v/>
      </c>
      <c r="AL15" s="48">
        <f>'4_Seq_Features'!E13</f>
        <v/>
      </c>
      <c r="AM15" s="52">
        <f>$BD$14*((AJ15)-$BD$5)/$BD$6+$BD$15*((AK15)-$BD$7)/$BD$8+$BD$16</f>
        <v/>
      </c>
      <c r="AN15" s="51">
        <f>1/(1+EXP(-AM15))</f>
        <v/>
      </c>
      <c r="AO15" s="52">
        <f>$BE$14*((AJ15)-$BD$5)/$BD$6+$BE$15*((AK15)-$BD$7)/$BD$8+$BE$16</f>
        <v/>
      </c>
      <c r="AP15" s="51">
        <f>1/(1+EXP(-AO15))</f>
        <v/>
      </c>
      <c r="AQ15" s="52">
        <f>$BF$14*((AJ15)-$BD$5)/$BD$6+$BF$15*((AK15)-$BD$7)/$BD$8+$BF$16</f>
        <v/>
      </c>
      <c r="AR15" s="51">
        <f>1/(1+EXP(-AQ15))</f>
        <v/>
      </c>
      <c r="AS15" s="52">
        <f>$BG$14*((AJ15)-$BD$5)/$BD$6+$BG$15*((AK15)-$BD$7)/$BD$8+$BG$16</f>
        <v/>
      </c>
      <c r="AT15" s="51">
        <f>1/(1+EXP(-AS15))</f>
        <v/>
      </c>
      <c r="AU15" s="52">
        <f>$BH$14*((AJ15)-$BD$5)/$BD$6+$BH$15*((AK15)-$BD$7)/$BD$8+$BH$16</f>
        <v/>
      </c>
      <c r="AV15" s="51">
        <f>1/(1+EXP(-AU15))</f>
        <v/>
      </c>
      <c r="AW15" s="52">
        <f>$BI$14*((AJ15)-$BD$5)/$BD$6+$BI$15*((AK15)-$BD$7)/$BD$8+$BI$16</f>
        <v/>
      </c>
      <c r="AX15" s="51">
        <f>1/(1+EXP(-AW15))</f>
        <v/>
      </c>
      <c r="AY15" s="52">
        <f>$BJ$14*((AJ15)-$BD$5)/$BD$6+$BJ$15*((AK15)-$BD$7)/$BD$8+$BJ$16</f>
        <v/>
      </c>
      <c r="AZ15" s="51">
        <f>1/(1+EXP(-AY15))</f>
        <v/>
      </c>
      <c r="BA15" s="52">
        <f>$BK$14*((AJ15)-$BD$5)/$BD$6+$BK$15*((AK15)-$BD$7)/$BD$8+$BK$16</f>
        <v/>
      </c>
      <c r="BB15" s="51">
        <f>1/(1+EXP(-BA15))</f>
        <v/>
      </c>
      <c r="BC15" s="40" t="inlineStr">
        <is>
          <t>w_trend</t>
        </is>
      </c>
      <c r="BD15" s="42" t="n">
        <v>0</v>
      </c>
      <c r="BE15" s="58">
        <f>$BD$15-(((BN21*BN23-BN20*BN24)*BM19+(BN19*BN24-BN21*BN21)*BM20+(BN21*BN20-BN19*BN23)*BM21)/(BN19*(BN22*BN24-BN23*BN23)-BN20*(BN20*BN24-BN23*BN21)+BN21*(BN20*BN23-BN22*BN21)))</f>
        <v/>
      </c>
      <c r="BF15" s="58">
        <f>$BE$15-(((BN30*BN32-BN29*BN33)*BM28+(BN28*BN33-BN30*BN30)*BM29+(BN30*BN29-BN28*BN32)*BM30)/(BN28*(BN31*BN33-BN32*BN32)-BN29*(BN29*BN33-BN32*BN30)+BN30*(BN29*BN32-BN31*BN30)))</f>
        <v/>
      </c>
      <c r="BG15" s="58">
        <f>$BF$15-(((BN39*BN41-BN38*BN42)*BM37+(BN37*BN42-BN39*BN39)*BM38+(BN39*BN38-BN37*BN41)*BM39)/(BN37*(BN40*BN42-BN41*BN41)-BN38*(BN38*BN42-BN41*BN39)+BN39*(BN38*BN41-BN40*BN39)))</f>
        <v/>
      </c>
      <c r="BH15" s="58">
        <f>$BG$15-(((BN48*BN50-BN47*BN51)*BM46+(BN46*BN51-BN48*BN48)*BM47+(BN48*BN47-BN46*BN50)*BM48)/(BN46*(BN49*BN51-BN50*BN50)-BN47*(BN47*BN51-BN50*BN48)+BN48*(BN47*BN50-BN49*BN48)))</f>
        <v/>
      </c>
      <c r="BI15" s="58">
        <f>$BH$15-(((BN57*BN59-BN56*BN60)*BM55+(BN55*BN60-BN57*BN57)*BM56+(BN57*BN56-BN55*BN59)*BM57)/(BN55*(BN58*BN60-BN59*BN59)-BN56*(BN56*BN60-BN59*BN57)+BN57*(BN56*BN59-BN58*BN57)))</f>
        <v/>
      </c>
      <c r="BJ15" s="58">
        <f>$BI$15-(((BN66*BN68-BN65*BN69)*BM64+(BN64*BN69-BN66*BN66)*BM65+(BN66*BN65-BN64*BN68)*BM66)/(BN64*(BN67*BN69-BN68*BN68)-BN65*(BN65*BN69-BN68*BN66)+BN66*(BN65*BN68-BN67*BN66)))</f>
        <v/>
      </c>
      <c r="BK15" s="58">
        <f>$BJ$15-(((BN75*BN77-BN74*BN78)*BM73+(BN73*BN78-BN75*BN75)*BM74+(BN75*BN74-BN73*BN77)*BM75)/(BN73*(BN76*BN78-BN77*BN77)-BN74*(BN74*BN78-BN77*BN75)+BN75*(BN74*BN77-BN76*BN75)))</f>
        <v/>
      </c>
      <c r="BL15" s="59">
        <f>$BK$15-(((BN84*BN86-BN83*BN87)*BM82+(BN82*BN87-BN84*BN84)*BM83+(BN84*BN83-BN82*BN86)*BM84)/(BN82*(BN85*BN87-BN86*BN86)-BN83*(BN83*BN87-BN86*BN84)+BN84*(BN83*BN86-BN85*BN84)))</f>
        <v/>
      </c>
    </row>
    <row r="16" ht="15" customHeight="1" s="35">
      <c r="A16" s="48">
        <f>'4_Seq_Features'!A14</f>
        <v/>
      </c>
      <c r="B16" s="55">
        <f>'4_Seq_Features'!F14</f>
        <v/>
      </c>
      <c r="C16" s="48">
        <f>'4_Seq_Features'!E14</f>
        <v/>
      </c>
      <c r="D16" s="52">
        <f>$U$12*((B16)-$U$5)/$U$6+$U$13</f>
        <v/>
      </c>
      <c r="E16" s="51">
        <f>1/(1+EXP(-D16))</f>
        <v/>
      </c>
      <c r="F16" s="52">
        <f>$V$12*((B16)-$U$5)/$U$6+$V$13</f>
        <v/>
      </c>
      <c r="G16" s="51">
        <f>1/(1+EXP(-F16))</f>
        <v/>
      </c>
      <c r="H16" s="52">
        <f>$W$12*((B16)-$U$5)/$U$6+$W$13</f>
        <v/>
      </c>
      <c r="I16" s="51">
        <f>1/(1+EXP(-H16))</f>
        <v/>
      </c>
      <c r="J16" s="52">
        <f>$X$12*((B16)-$U$5)/$U$6+$X$13</f>
        <v/>
      </c>
      <c r="K16" s="51">
        <f>1/(1+EXP(-J16))</f>
        <v/>
      </c>
      <c r="L16" s="52">
        <f>$Y$12*((B16)-$U$5)/$U$6+$Y$13</f>
        <v/>
      </c>
      <c r="M16" s="51">
        <f>1/(1+EXP(-L16))</f>
        <v/>
      </c>
      <c r="N16" s="52">
        <f>$Z$12*((B16)-$U$5)/$U$6+$Z$13</f>
        <v/>
      </c>
      <c r="O16" s="51">
        <f>1/(1+EXP(-N16))</f>
        <v/>
      </c>
      <c r="P16" s="52">
        <f>$AA$12*((B16)-$U$5)/$U$6+$AA$13</f>
        <v/>
      </c>
      <c r="Q16" s="51">
        <f>1/(1+EXP(-P16))</f>
        <v/>
      </c>
      <c r="R16" s="52">
        <f>$AB$12*((B16)-$U$5)/$U$6+$AB$13</f>
        <v/>
      </c>
      <c r="S16" s="51">
        <f>1/(1+EXP(-R16))</f>
        <v/>
      </c>
      <c r="T16" s="40" t="inlineStr">
        <is>
          <t>RECONCILIATION vs repo artifact</t>
        </is>
      </c>
      <c r="AD16" s="60">
        <f>SUMPRODUCT((E$5:E$1138-C$5:C$1138)*((B$5:B$1138-$U$5)/$U$6))*'2_Params'!$B$14+$U$12</f>
        <v/>
      </c>
      <c r="AE16" s="60">
        <f>SUMPRODUCT((E$5:E$1138*(1-E$5:E$1138))*((B$5:B$1138-$U$5)/$U$6)*((B$5:B$1138-$U$5)/$U$6))*'2_Params'!$B$14+1</f>
        <v/>
      </c>
      <c r="AI16" s="48">
        <f>'4_Seq_Features'!A14</f>
        <v/>
      </c>
      <c r="AJ16" s="55">
        <f>'4_Seq_Features'!G14</f>
        <v/>
      </c>
      <c r="AK16" s="55">
        <f>'4_Seq_Features'!H14</f>
        <v/>
      </c>
      <c r="AL16" s="48">
        <f>'4_Seq_Features'!E14</f>
        <v/>
      </c>
      <c r="AM16" s="52">
        <f>$BD$14*((AJ16)-$BD$5)/$BD$6+$BD$15*((AK16)-$BD$7)/$BD$8+$BD$16</f>
        <v/>
      </c>
      <c r="AN16" s="51">
        <f>1/(1+EXP(-AM16))</f>
        <v/>
      </c>
      <c r="AO16" s="52">
        <f>$BE$14*((AJ16)-$BD$5)/$BD$6+$BE$15*((AK16)-$BD$7)/$BD$8+$BE$16</f>
        <v/>
      </c>
      <c r="AP16" s="51">
        <f>1/(1+EXP(-AO16))</f>
        <v/>
      </c>
      <c r="AQ16" s="52">
        <f>$BF$14*((AJ16)-$BD$5)/$BD$6+$BF$15*((AK16)-$BD$7)/$BD$8+$BF$16</f>
        <v/>
      </c>
      <c r="AR16" s="51">
        <f>1/(1+EXP(-AQ16))</f>
        <v/>
      </c>
      <c r="AS16" s="52">
        <f>$BG$14*((AJ16)-$BD$5)/$BD$6+$BG$15*((AK16)-$BD$7)/$BD$8+$BG$16</f>
        <v/>
      </c>
      <c r="AT16" s="51">
        <f>1/(1+EXP(-AS16))</f>
        <v/>
      </c>
      <c r="AU16" s="52">
        <f>$BH$14*((AJ16)-$BD$5)/$BD$6+$BH$15*((AK16)-$BD$7)/$BD$8+$BH$16</f>
        <v/>
      </c>
      <c r="AV16" s="51">
        <f>1/(1+EXP(-AU16))</f>
        <v/>
      </c>
      <c r="AW16" s="52">
        <f>$BI$14*((AJ16)-$BD$5)/$BD$6+$BI$15*((AK16)-$BD$7)/$BD$8+$BI$16</f>
        <v/>
      </c>
      <c r="AX16" s="51">
        <f>1/(1+EXP(-AW16))</f>
        <v/>
      </c>
      <c r="AY16" s="52">
        <f>$BJ$14*((AJ16)-$BD$5)/$BD$6+$BJ$15*((AK16)-$BD$7)/$BD$8+$BJ$16</f>
        <v/>
      </c>
      <c r="AZ16" s="51">
        <f>1/(1+EXP(-AY16))</f>
        <v/>
      </c>
      <c r="BA16" s="52">
        <f>$BK$14*((AJ16)-$BD$5)/$BD$6+$BK$15*((AK16)-$BD$7)/$BD$8+$BK$16</f>
        <v/>
      </c>
      <c r="BB16" s="51">
        <f>1/(1+EXP(-BA16))</f>
        <v/>
      </c>
      <c r="BC16" s="40" t="inlineStr">
        <is>
          <t>b (intercept)</t>
        </is>
      </c>
      <c r="BD16" s="42" t="n">
        <v>0</v>
      </c>
      <c r="BE16" s="58">
        <f>$BD$16-(((BN20*BN23-BN21*BN22)*BM19+(BN21*BN20-BN19*BN23)*BM20+(BN19*BN22-BN20*BN20)*BM21)/(BN19*(BN22*BN24-BN23*BN23)-BN20*(BN20*BN24-BN23*BN21)+BN21*(BN20*BN23-BN22*BN21)))</f>
        <v/>
      </c>
      <c r="BF16" s="58">
        <f>$BE$16-(((BN29*BN32-BN30*BN31)*BM28+(BN30*BN29-BN28*BN32)*BM29+(BN28*BN31-BN29*BN29)*BM30)/(BN28*(BN31*BN33-BN32*BN32)-BN29*(BN29*BN33-BN32*BN30)+BN30*(BN29*BN32-BN31*BN30)))</f>
        <v/>
      </c>
      <c r="BG16" s="58">
        <f>$BF$16-(((BN38*BN41-BN39*BN40)*BM37+(BN39*BN38-BN37*BN41)*BM38+(BN37*BN40-BN38*BN38)*BM39)/(BN37*(BN40*BN42-BN41*BN41)-BN38*(BN38*BN42-BN41*BN39)+BN39*(BN38*BN41-BN40*BN39)))</f>
        <v/>
      </c>
      <c r="BH16" s="58">
        <f>$BG$16-(((BN47*BN50-BN48*BN49)*BM46+(BN48*BN47-BN46*BN50)*BM47+(BN46*BN49-BN47*BN47)*BM48)/(BN46*(BN49*BN51-BN50*BN50)-BN47*(BN47*BN51-BN50*BN48)+BN48*(BN47*BN50-BN49*BN48)))</f>
        <v/>
      </c>
      <c r="BI16" s="58">
        <f>$BH$16-(((BN56*BN59-BN57*BN58)*BM55+(BN57*BN56-BN55*BN59)*BM56+(BN55*BN58-BN56*BN56)*BM57)/(BN55*(BN58*BN60-BN59*BN59)-BN56*(BN56*BN60-BN59*BN57)+BN57*(BN56*BN59-BN58*BN57)))</f>
        <v/>
      </c>
      <c r="BJ16" s="58">
        <f>$BI$16-(((BN65*BN68-BN66*BN67)*BM64+(BN66*BN65-BN64*BN68)*BM65+(BN64*BN67-BN65*BN65)*BM66)/(BN64*(BN67*BN69-BN68*BN68)-BN65*(BN65*BN69-BN68*BN66)+BN66*(BN65*BN68-BN67*BN66)))</f>
        <v/>
      </c>
      <c r="BK16" s="58">
        <f>$BJ$16-(((BN74*BN77-BN75*BN76)*BM73+(BN75*BN74-BN73*BN77)*BM74+(BN73*BN76-BN74*BN74)*BM75)/(BN73*(BN76*BN78-BN77*BN77)-BN74*(BN74*BN78-BN77*BN75)+BN75*(BN74*BN77-BN76*BN75)))</f>
        <v/>
      </c>
      <c r="BL16" s="59">
        <f>$BK$16-(((BN83*BN86-BN84*BN85)*BM82+(BN84*BN83-BN82*BN86)*BM83+(BN82*BN85-BN83*BN83)*BM84)/(BN82*(BN85*BN87-BN86*BN86)-BN83*(BN83*BN87-BN86*BN84)+BN84*(BN83*BN86-BN85*BN84)))</f>
        <v/>
      </c>
    </row>
    <row r="17" ht="26.25" customHeight="1" s="35">
      <c r="A17" s="48">
        <f>'4_Seq_Features'!A15</f>
        <v/>
      </c>
      <c r="B17" s="55">
        <f>'4_Seq_Features'!F15</f>
        <v/>
      </c>
      <c r="C17" s="48">
        <f>'4_Seq_Features'!E15</f>
        <v/>
      </c>
      <c r="D17" s="52">
        <f>$U$12*((B17)-$U$5)/$U$6+$U$13</f>
        <v/>
      </c>
      <c r="E17" s="51">
        <f>1/(1+EXP(-D17))</f>
        <v/>
      </c>
      <c r="F17" s="52">
        <f>$V$12*((B17)-$U$5)/$U$6+$V$13</f>
        <v/>
      </c>
      <c r="G17" s="51">
        <f>1/(1+EXP(-F17))</f>
        <v/>
      </c>
      <c r="H17" s="52">
        <f>$W$12*((B17)-$U$5)/$U$6+$W$13</f>
        <v/>
      </c>
      <c r="I17" s="51">
        <f>1/(1+EXP(-H17))</f>
        <v/>
      </c>
      <c r="J17" s="52">
        <f>$X$12*((B17)-$U$5)/$U$6+$X$13</f>
        <v/>
      </c>
      <c r="K17" s="51">
        <f>1/(1+EXP(-J17))</f>
        <v/>
      </c>
      <c r="L17" s="52">
        <f>$Y$12*((B17)-$U$5)/$U$6+$Y$13</f>
        <v/>
      </c>
      <c r="M17" s="51">
        <f>1/(1+EXP(-L17))</f>
        <v/>
      </c>
      <c r="N17" s="52">
        <f>$Z$12*((B17)-$U$5)/$U$6+$Z$13</f>
        <v/>
      </c>
      <c r="O17" s="51">
        <f>1/(1+EXP(-N17))</f>
        <v/>
      </c>
      <c r="P17" s="52">
        <f>$AA$12*((B17)-$U$5)/$U$6+$AA$13</f>
        <v/>
      </c>
      <c r="Q17" s="51">
        <f>1/(1+EXP(-P17))</f>
        <v/>
      </c>
      <c r="R17" s="52">
        <f>$AB$12*((B17)-$U$5)/$U$6+$AB$13</f>
        <v/>
      </c>
      <c r="S17" s="51">
        <f>1/(1+EXP(-R17))</f>
        <v/>
      </c>
      <c r="T17" s="41" t="inlineStr">
        <is>
          <t>quantity</t>
        </is>
      </c>
      <c r="U17" s="41" t="inlineStr">
        <is>
          <t>on-sheet</t>
        </is>
      </c>
      <c r="V17" s="41" t="inlineStr">
        <is>
          <t>repo (blue)</t>
        </is>
      </c>
      <c r="W17" s="41" t="inlineStr">
        <is>
          <t>|delta|</t>
        </is>
      </c>
      <c r="AD17" s="60">
        <f>SUMPRODUCT(E$5:E$1138-C$5:C$1138)*'2_Params'!$B$14+0</f>
        <v/>
      </c>
      <c r="AE17" s="60">
        <f>SUMPRODUCT((E$5:E$1138*(1-E$5:E$1138))*((B$5:B$1138-$U$5)/$U$6)*1)*'2_Params'!$B$14</f>
        <v/>
      </c>
      <c r="AI17" s="48">
        <f>'4_Seq_Features'!A15</f>
        <v/>
      </c>
      <c r="AJ17" s="55">
        <f>'4_Seq_Features'!G15</f>
        <v/>
      </c>
      <c r="AK17" s="55">
        <f>'4_Seq_Features'!H15</f>
        <v/>
      </c>
      <c r="AL17" s="48">
        <f>'4_Seq_Features'!E15</f>
        <v/>
      </c>
      <c r="AM17" s="52">
        <f>$BD$14*((AJ17)-$BD$5)/$BD$6+$BD$15*((AK17)-$BD$7)/$BD$8+$BD$16</f>
        <v/>
      </c>
      <c r="AN17" s="51">
        <f>1/(1+EXP(-AM17))</f>
        <v/>
      </c>
      <c r="AO17" s="52">
        <f>$BE$14*((AJ17)-$BD$5)/$BD$6+$BE$15*((AK17)-$BD$7)/$BD$8+$BE$16</f>
        <v/>
      </c>
      <c r="AP17" s="51">
        <f>1/(1+EXP(-AO17))</f>
        <v/>
      </c>
      <c r="AQ17" s="52">
        <f>$BF$14*((AJ17)-$BD$5)/$BD$6+$BF$15*((AK17)-$BD$7)/$BD$8+$BF$16</f>
        <v/>
      </c>
      <c r="AR17" s="51">
        <f>1/(1+EXP(-AQ17))</f>
        <v/>
      </c>
      <c r="AS17" s="52">
        <f>$BG$14*((AJ17)-$BD$5)/$BD$6+$BG$15*((AK17)-$BD$7)/$BD$8+$BG$16</f>
        <v/>
      </c>
      <c r="AT17" s="51">
        <f>1/(1+EXP(-AS17))</f>
        <v/>
      </c>
      <c r="AU17" s="52">
        <f>$BH$14*((AJ17)-$BD$5)/$BD$6+$BH$15*((AK17)-$BD$7)/$BD$8+$BH$16</f>
        <v/>
      </c>
      <c r="AV17" s="51">
        <f>1/(1+EXP(-AU17))</f>
        <v/>
      </c>
      <c r="AW17" s="52">
        <f>$BI$14*((AJ17)-$BD$5)/$BD$6+$BI$15*((AK17)-$BD$7)/$BD$8+$BI$16</f>
        <v/>
      </c>
      <c r="AX17" s="51">
        <f>1/(1+EXP(-AW17))</f>
        <v/>
      </c>
      <c r="AY17" s="52">
        <f>$BJ$14*((AJ17)-$BD$5)/$BD$6+$BJ$15*((AK17)-$BD$7)/$BD$8+$BJ$16</f>
        <v/>
      </c>
      <c r="AZ17" s="51">
        <f>1/(1+EXP(-AY17))</f>
        <v/>
      </c>
      <c r="BA17" s="52">
        <f>$BK$14*((AJ17)-$BD$5)/$BD$6+$BK$15*((AK17)-$BD$7)/$BD$8+$BK$16</f>
        <v/>
      </c>
      <c r="BB17" s="51">
        <f>1/(1+EXP(-BA17))</f>
        <v/>
      </c>
    </row>
    <row r="18" ht="15" customHeight="1" s="35">
      <c r="A18" s="48">
        <f>'4_Seq_Features'!A16</f>
        <v/>
      </c>
      <c r="B18" s="55">
        <f>'4_Seq_Features'!F16</f>
        <v/>
      </c>
      <c r="C18" s="48">
        <f>'4_Seq_Features'!E16</f>
        <v/>
      </c>
      <c r="D18" s="52">
        <f>$U$12*((B18)-$U$5)/$U$6+$U$13</f>
        <v/>
      </c>
      <c r="E18" s="51">
        <f>1/(1+EXP(-D18))</f>
        <v/>
      </c>
      <c r="F18" s="52">
        <f>$V$12*((B18)-$U$5)/$U$6+$V$13</f>
        <v/>
      </c>
      <c r="G18" s="51">
        <f>1/(1+EXP(-F18))</f>
        <v/>
      </c>
      <c r="H18" s="52">
        <f>$W$12*((B18)-$U$5)/$U$6+$W$13</f>
        <v/>
      </c>
      <c r="I18" s="51">
        <f>1/(1+EXP(-H18))</f>
        <v/>
      </c>
      <c r="J18" s="52">
        <f>$X$12*((B18)-$U$5)/$U$6+$X$13</f>
        <v/>
      </c>
      <c r="K18" s="51">
        <f>1/(1+EXP(-J18))</f>
        <v/>
      </c>
      <c r="L18" s="52">
        <f>$Y$12*((B18)-$U$5)/$U$6+$Y$13</f>
        <v/>
      </c>
      <c r="M18" s="51">
        <f>1/(1+EXP(-L18))</f>
        <v/>
      </c>
      <c r="N18" s="52">
        <f>$Z$12*((B18)-$U$5)/$U$6+$Z$13</f>
        <v/>
      </c>
      <c r="O18" s="51">
        <f>1/(1+EXP(-N18))</f>
        <v/>
      </c>
      <c r="P18" s="52">
        <f>$AA$12*((B18)-$U$5)/$U$6+$AA$13</f>
        <v/>
      </c>
      <c r="Q18" s="51">
        <f>1/(1+EXP(-P18))</f>
        <v/>
      </c>
      <c r="R18" s="52">
        <f>$AB$12*((B18)-$U$5)/$U$6+$AB$13</f>
        <v/>
      </c>
      <c r="S18" s="51">
        <f>1/(1+EXP(-R18))</f>
        <v/>
      </c>
      <c r="T18" s="40" t="inlineStr">
        <is>
          <t>std coef elo</t>
        </is>
      </c>
      <c r="U18" s="58">
        <f>$AC$12</f>
        <v/>
      </c>
      <c r="V18" s="67" t="n">
        <v>0.9271823509706776</v>
      </c>
      <c r="W18" s="54">
        <f>ABS(U18-V18)</f>
        <v/>
      </c>
      <c r="AE18" s="60">
        <f>SUMPRODUCT((E$5:E$1138*(1-E$5:E$1138))*1*1)*'2_Params'!$B$14</f>
        <v/>
      </c>
      <c r="AI18" s="48">
        <f>'4_Seq_Features'!A16</f>
        <v/>
      </c>
      <c r="AJ18" s="55">
        <f>'4_Seq_Features'!G16</f>
        <v/>
      </c>
      <c r="AK18" s="55">
        <f>'4_Seq_Features'!H16</f>
        <v/>
      </c>
      <c r="AL18" s="48">
        <f>'4_Seq_Features'!E16</f>
        <v/>
      </c>
      <c r="AM18" s="52">
        <f>$BD$14*((AJ18)-$BD$5)/$BD$6+$BD$15*((AK18)-$BD$7)/$BD$8+$BD$16</f>
        <v/>
      </c>
      <c r="AN18" s="51">
        <f>1/(1+EXP(-AM18))</f>
        <v/>
      </c>
      <c r="AO18" s="52">
        <f>$BE$14*((AJ18)-$BD$5)/$BD$6+$BE$15*((AK18)-$BD$7)/$BD$8+$BE$16</f>
        <v/>
      </c>
      <c r="AP18" s="51">
        <f>1/(1+EXP(-AO18))</f>
        <v/>
      </c>
      <c r="AQ18" s="52">
        <f>$BF$14*((AJ18)-$BD$5)/$BD$6+$BF$15*((AK18)-$BD$7)/$BD$8+$BF$16</f>
        <v/>
      </c>
      <c r="AR18" s="51">
        <f>1/(1+EXP(-AQ18))</f>
        <v/>
      </c>
      <c r="AS18" s="52">
        <f>$BG$14*((AJ18)-$BD$5)/$BD$6+$BG$15*((AK18)-$BD$7)/$BD$8+$BG$16</f>
        <v/>
      </c>
      <c r="AT18" s="51">
        <f>1/(1+EXP(-AS18))</f>
        <v/>
      </c>
      <c r="AU18" s="52">
        <f>$BH$14*((AJ18)-$BD$5)/$BD$6+$BH$15*((AK18)-$BD$7)/$BD$8+$BH$16</f>
        <v/>
      </c>
      <c r="AV18" s="51">
        <f>1/(1+EXP(-AU18))</f>
        <v/>
      </c>
      <c r="AW18" s="52">
        <f>$BI$14*((AJ18)-$BD$5)/$BD$6+$BI$15*((AK18)-$BD$7)/$BD$8+$BI$16</f>
        <v/>
      </c>
      <c r="AX18" s="51">
        <f>1/(1+EXP(-AW18))</f>
        <v/>
      </c>
      <c r="AY18" s="52">
        <f>$BJ$14*((AJ18)-$BD$5)/$BD$6+$BJ$15*((AK18)-$BD$7)/$BD$8+$BJ$16</f>
        <v/>
      </c>
      <c r="AZ18" s="51">
        <f>1/(1+EXP(-AY18))</f>
        <v/>
      </c>
      <c r="BA18" s="52">
        <f>$BK$14*((AJ18)-$BD$5)/$BD$6+$BK$15*((AK18)-$BD$7)/$BD$8+$BK$16</f>
        <v/>
      </c>
      <c r="BB18" s="51">
        <f>1/(1+EXP(-BA18))</f>
        <v/>
      </c>
      <c r="BC18" s="37" t="inlineStr">
        <is>
          <t>per-iteration gradient &amp; Hessian (SUMPRODUCTs over all rows) and closed-form solve</t>
        </is>
      </c>
    </row>
    <row r="19" ht="15" customHeight="1" s="35">
      <c r="A19" s="48">
        <f>'4_Seq_Features'!A17</f>
        <v/>
      </c>
      <c r="B19" s="55">
        <f>'4_Seq_Features'!F17</f>
        <v/>
      </c>
      <c r="C19" s="48">
        <f>'4_Seq_Features'!E17</f>
        <v/>
      </c>
      <c r="D19" s="52">
        <f>$U$12*((B19)-$U$5)/$U$6+$U$13</f>
        <v/>
      </c>
      <c r="E19" s="51">
        <f>1/(1+EXP(-D19))</f>
        <v/>
      </c>
      <c r="F19" s="52">
        <f>$V$12*((B19)-$U$5)/$U$6+$V$13</f>
        <v/>
      </c>
      <c r="G19" s="51">
        <f>1/(1+EXP(-F19))</f>
        <v/>
      </c>
      <c r="H19" s="52">
        <f>$W$12*((B19)-$U$5)/$U$6+$W$13</f>
        <v/>
      </c>
      <c r="I19" s="51">
        <f>1/(1+EXP(-H19))</f>
        <v/>
      </c>
      <c r="J19" s="52">
        <f>$X$12*((B19)-$U$5)/$U$6+$X$13</f>
        <v/>
      </c>
      <c r="K19" s="51">
        <f>1/(1+EXP(-J19))</f>
        <v/>
      </c>
      <c r="L19" s="52">
        <f>$Y$12*((B19)-$U$5)/$U$6+$Y$13</f>
        <v/>
      </c>
      <c r="M19" s="51">
        <f>1/(1+EXP(-L19))</f>
        <v/>
      </c>
      <c r="N19" s="52">
        <f>$Z$12*((B19)-$U$5)/$U$6+$Z$13</f>
        <v/>
      </c>
      <c r="O19" s="51">
        <f>1/(1+EXP(-N19))</f>
        <v/>
      </c>
      <c r="P19" s="52">
        <f>$AA$12*((B19)-$U$5)/$U$6+$AA$13</f>
        <v/>
      </c>
      <c r="Q19" s="51">
        <f>1/(1+EXP(-P19))</f>
        <v/>
      </c>
      <c r="R19" s="52">
        <f>$AB$12*((B19)-$U$5)/$U$6+$AB$13</f>
        <v/>
      </c>
      <c r="S19" s="51">
        <f>1/(1+EXP(-R19))</f>
        <v/>
      </c>
      <c r="T19" s="40" t="inlineStr">
        <is>
          <t>intercept</t>
        </is>
      </c>
      <c r="U19" s="58">
        <f>$AC$13</f>
        <v/>
      </c>
      <c r="V19" s="67" t="n">
        <v>0.241542887854729</v>
      </c>
      <c r="W19" s="54">
        <f>ABS(U19-V19)</f>
        <v/>
      </c>
      <c r="AD19" s="60">
        <f>SUMPRODUCT((G$5:G$1138-C$5:C$1138)*((B$5:B$1138-$U$5)/$U$6))*'2_Params'!$B$14+$V$12</f>
        <v/>
      </c>
      <c r="AE19" s="60">
        <f>SUMPRODUCT((G$5:G$1138*(1-G$5:G$1138))*((B$5:B$1138-$U$5)/$U$6)*((B$5:B$1138-$U$5)/$U$6))*'2_Params'!$B$14+1</f>
        <v/>
      </c>
      <c r="AI19" s="48">
        <f>'4_Seq_Features'!A17</f>
        <v/>
      </c>
      <c r="AJ19" s="55">
        <f>'4_Seq_Features'!G17</f>
        <v/>
      </c>
      <c r="AK19" s="55">
        <f>'4_Seq_Features'!H17</f>
        <v/>
      </c>
      <c r="AL19" s="48">
        <f>'4_Seq_Features'!E17</f>
        <v/>
      </c>
      <c r="AM19" s="52">
        <f>$BD$14*((AJ19)-$BD$5)/$BD$6+$BD$15*((AK19)-$BD$7)/$BD$8+$BD$16</f>
        <v/>
      </c>
      <c r="AN19" s="51">
        <f>1/(1+EXP(-AM19))</f>
        <v/>
      </c>
      <c r="AO19" s="52">
        <f>$BE$14*((AJ19)-$BD$5)/$BD$6+$BE$15*((AK19)-$BD$7)/$BD$8+$BE$16</f>
        <v/>
      </c>
      <c r="AP19" s="51">
        <f>1/(1+EXP(-AO19))</f>
        <v/>
      </c>
      <c r="AQ19" s="52">
        <f>$BF$14*((AJ19)-$BD$5)/$BD$6+$BF$15*((AK19)-$BD$7)/$BD$8+$BF$16</f>
        <v/>
      </c>
      <c r="AR19" s="51">
        <f>1/(1+EXP(-AQ19))</f>
        <v/>
      </c>
      <c r="AS19" s="52">
        <f>$BG$14*((AJ19)-$BD$5)/$BD$6+$BG$15*((AK19)-$BD$7)/$BD$8+$BG$16</f>
        <v/>
      </c>
      <c r="AT19" s="51">
        <f>1/(1+EXP(-AS19))</f>
        <v/>
      </c>
      <c r="AU19" s="52">
        <f>$BH$14*((AJ19)-$BD$5)/$BD$6+$BH$15*((AK19)-$BD$7)/$BD$8+$BH$16</f>
        <v/>
      </c>
      <c r="AV19" s="51">
        <f>1/(1+EXP(-AU19))</f>
        <v/>
      </c>
      <c r="AW19" s="52">
        <f>$BI$14*((AJ19)-$BD$5)/$BD$6+$BI$15*((AK19)-$BD$7)/$BD$8+$BI$16</f>
        <v/>
      </c>
      <c r="AX19" s="51">
        <f>1/(1+EXP(-AW19))</f>
        <v/>
      </c>
      <c r="AY19" s="52">
        <f>$BJ$14*((AJ19)-$BD$5)/$BD$6+$BJ$15*((AK19)-$BD$7)/$BD$8+$BJ$16</f>
        <v/>
      </c>
      <c r="AZ19" s="51">
        <f>1/(1+EXP(-AY19))</f>
        <v/>
      </c>
      <c r="BA19" s="52">
        <f>$BK$14*((AJ19)-$BD$5)/$BD$6+$BK$15*((AK19)-$BD$7)/$BD$8+$BK$16</f>
        <v/>
      </c>
      <c r="BB19" s="51">
        <f>1/(1+EXP(-BA19))</f>
        <v/>
      </c>
      <c r="BC19" s="40" t="inlineStr">
        <is>
          <t>RECONCILIATION vs repo artifact</t>
        </is>
      </c>
      <c r="BM19" s="60">
        <f>SUMPRODUCT((AN$5:AN$1138-AL$5:AL$1138)*((AJ$5:AJ$1138-$BD$5)/$BD$6))*'2_Params'!$B$15+$BD$14</f>
        <v/>
      </c>
      <c r="BN19" s="60">
        <f>SUMPRODUCT((AN$5:AN$1138*(1-AN$5:AN$1138))*((AJ$5:AJ$1138-$BD$5)/$BD$6)*((AJ$5:AJ$1138-$BD$5)/$BD$6))*'2_Params'!$B$15+1</f>
        <v/>
      </c>
    </row>
    <row r="20" ht="26.25" customHeight="1" s="35">
      <c r="A20" s="48">
        <f>'4_Seq_Features'!A18</f>
        <v/>
      </c>
      <c r="B20" s="55">
        <f>'4_Seq_Features'!F18</f>
        <v/>
      </c>
      <c r="C20" s="48">
        <f>'4_Seq_Features'!E18</f>
        <v/>
      </c>
      <c r="D20" s="52">
        <f>$U$12*((B20)-$U$5)/$U$6+$U$13</f>
        <v/>
      </c>
      <c r="E20" s="51">
        <f>1/(1+EXP(-D20))</f>
        <v/>
      </c>
      <c r="F20" s="52">
        <f>$V$12*((B20)-$U$5)/$U$6+$V$13</f>
        <v/>
      </c>
      <c r="G20" s="51">
        <f>1/(1+EXP(-F20))</f>
        <v/>
      </c>
      <c r="H20" s="52">
        <f>$W$12*((B20)-$U$5)/$U$6+$W$13</f>
        <v/>
      </c>
      <c r="I20" s="51">
        <f>1/(1+EXP(-H20))</f>
        <v/>
      </c>
      <c r="J20" s="52">
        <f>$X$12*((B20)-$U$5)/$U$6+$X$13</f>
        <v/>
      </c>
      <c r="K20" s="51">
        <f>1/(1+EXP(-J20))</f>
        <v/>
      </c>
      <c r="L20" s="52">
        <f>$Y$12*((B20)-$U$5)/$U$6+$Y$13</f>
        <v/>
      </c>
      <c r="M20" s="51">
        <f>1/(1+EXP(-L20))</f>
        <v/>
      </c>
      <c r="N20" s="52">
        <f>$Z$12*((B20)-$U$5)/$U$6+$Z$13</f>
        <v/>
      </c>
      <c r="O20" s="51">
        <f>1/(1+EXP(-N20))</f>
        <v/>
      </c>
      <c r="P20" s="52">
        <f>$AA$12*((B20)-$U$5)/$U$6+$AA$13</f>
        <v/>
      </c>
      <c r="Q20" s="51">
        <f>1/(1+EXP(-P20))</f>
        <v/>
      </c>
      <c r="R20" s="52">
        <f>$AB$12*((B20)-$U$5)/$U$6+$AB$13</f>
        <v/>
      </c>
      <c r="S20" s="51">
        <f>1/(1+EXP(-R20))</f>
        <v/>
      </c>
      <c r="T20" s="40" t="inlineStr">
        <is>
          <t>training mean</t>
        </is>
      </c>
      <c r="U20" s="58">
        <f>U5</f>
        <v/>
      </c>
      <c r="V20" s="67" t="n">
        <v>0.1408146877190655</v>
      </c>
      <c r="W20" s="54">
        <f>ABS(U20-V20)</f>
        <v/>
      </c>
      <c r="AD20" s="60">
        <f>SUMPRODUCT(G$5:G$1138-C$5:C$1138)*'2_Params'!$B$14+0</f>
        <v/>
      </c>
      <c r="AE20" s="60">
        <f>SUMPRODUCT((G$5:G$1138*(1-G$5:G$1138))*((B$5:B$1138-$U$5)/$U$6)*1)*'2_Params'!$B$14</f>
        <v/>
      </c>
      <c r="AI20" s="48">
        <f>'4_Seq_Features'!A18</f>
        <v/>
      </c>
      <c r="AJ20" s="55">
        <f>'4_Seq_Features'!G18</f>
        <v/>
      </c>
      <c r="AK20" s="55">
        <f>'4_Seq_Features'!H18</f>
        <v/>
      </c>
      <c r="AL20" s="48">
        <f>'4_Seq_Features'!E18</f>
        <v/>
      </c>
      <c r="AM20" s="52">
        <f>$BD$14*((AJ20)-$BD$5)/$BD$6+$BD$15*((AK20)-$BD$7)/$BD$8+$BD$16</f>
        <v/>
      </c>
      <c r="AN20" s="51">
        <f>1/(1+EXP(-AM20))</f>
        <v/>
      </c>
      <c r="AO20" s="52">
        <f>$BE$14*((AJ20)-$BD$5)/$BD$6+$BE$15*((AK20)-$BD$7)/$BD$8+$BE$16</f>
        <v/>
      </c>
      <c r="AP20" s="51">
        <f>1/(1+EXP(-AO20))</f>
        <v/>
      </c>
      <c r="AQ20" s="52">
        <f>$BF$14*((AJ20)-$BD$5)/$BD$6+$BF$15*((AK20)-$BD$7)/$BD$8+$BF$16</f>
        <v/>
      </c>
      <c r="AR20" s="51">
        <f>1/(1+EXP(-AQ20))</f>
        <v/>
      </c>
      <c r="AS20" s="52">
        <f>$BG$14*((AJ20)-$BD$5)/$BD$6+$BG$15*((AK20)-$BD$7)/$BD$8+$BG$16</f>
        <v/>
      </c>
      <c r="AT20" s="51">
        <f>1/(1+EXP(-AS20))</f>
        <v/>
      </c>
      <c r="AU20" s="52">
        <f>$BH$14*((AJ20)-$BD$5)/$BD$6+$BH$15*((AK20)-$BD$7)/$BD$8+$BH$16</f>
        <v/>
      </c>
      <c r="AV20" s="51">
        <f>1/(1+EXP(-AU20))</f>
        <v/>
      </c>
      <c r="AW20" s="52">
        <f>$BI$14*((AJ20)-$BD$5)/$BD$6+$BI$15*((AK20)-$BD$7)/$BD$8+$BI$16</f>
        <v/>
      </c>
      <c r="AX20" s="51">
        <f>1/(1+EXP(-AW20))</f>
        <v/>
      </c>
      <c r="AY20" s="52">
        <f>$BJ$14*((AJ20)-$BD$5)/$BD$6+$BJ$15*((AK20)-$BD$7)/$BD$8+$BJ$16</f>
        <v/>
      </c>
      <c r="AZ20" s="51">
        <f>1/(1+EXP(-AY20))</f>
        <v/>
      </c>
      <c r="BA20" s="52">
        <f>$BK$14*((AJ20)-$BD$5)/$BD$6+$BK$15*((AK20)-$BD$7)/$BD$8+$BK$16</f>
        <v/>
      </c>
      <c r="BB20" s="51">
        <f>1/(1+EXP(-BA20))</f>
        <v/>
      </c>
      <c r="BC20" s="41" t="inlineStr">
        <is>
          <t>quantity</t>
        </is>
      </c>
      <c r="BD20" s="41" t="inlineStr">
        <is>
          <t>on-sheet</t>
        </is>
      </c>
      <c r="BE20" s="41" t="inlineStr">
        <is>
          <t>repo (blue)</t>
        </is>
      </c>
      <c r="BF20" s="41" t="inlineStr">
        <is>
          <t>|delta|</t>
        </is>
      </c>
      <c r="BM20" s="60">
        <f>SUMPRODUCT((AN$5:AN$1138-AL$5:AL$1138)*((AK$5:AK$1138-$BD$7)/$BD$8))*'2_Params'!$B$15+$BD$15</f>
        <v/>
      </c>
      <c r="BN20" s="60">
        <f>SUMPRODUCT((AN$5:AN$1138*(1-AN$5:AN$1138))*((AJ$5:AJ$1138-$BD$5)/$BD$6)*((AK$5:AK$1138-$BD$7)/$BD$8))*'2_Params'!$B$15</f>
        <v/>
      </c>
    </row>
    <row r="21" ht="15" customHeight="1" s="35">
      <c r="A21" s="48">
        <f>'4_Seq_Features'!A19</f>
        <v/>
      </c>
      <c r="B21" s="55">
        <f>'4_Seq_Features'!F19</f>
        <v/>
      </c>
      <c r="C21" s="48">
        <f>'4_Seq_Features'!E19</f>
        <v/>
      </c>
      <c r="D21" s="52">
        <f>$U$12*((B21)-$U$5)/$U$6+$U$13</f>
        <v/>
      </c>
      <c r="E21" s="51">
        <f>1/(1+EXP(-D21))</f>
        <v/>
      </c>
      <c r="F21" s="52">
        <f>$V$12*((B21)-$U$5)/$U$6+$V$13</f>
        <v/>
      </c>
      <c r="G21" s="51">
        <f>1/(1+EXP(-F21))</f>
        <v/>
      </c>
      <c r="H21" s="52">
        <f>$W$12*((B21)-$U$5)/$U$6+$W$13</f>
        <v/>
      </c>
      <c r="I21" s="51">
        <f>1/(1+EXP(-H21))</f>
        <v/>
      </c>
      <c r="J21" s="52">
        <f>$X$12*((B21)-$U$5)/$U$6+$X$13</f>
        <v/>
      </c>
      <c r="K21" s="51">
        <f>1/(1+EXP(-J21))</f>
        <v/>
      </c>
      <c r="L21" s="52">
        <f>$Y$12*((B21)-$U$5)/$U$6+$Y$13</f>
        <v/>
      </c>
      <c r="M21" s="51">
        <f>1/(1+EXP(-L21))</f>
        <v/>
      </c>
      <c r="N21" s="52">
        <f>$Z$12*((B21)-$U$5)/$U$6+$Z$13</f>
        <v/>
      </c>
      <c r="O21" s="51">
        <f>1/(1+EXP(-N21))</f>
        <v/>
      </c>
      <c r="P21" s="52">
        <f>$AA$12*((B21)-$U$5)/$U$6+$AA$13</f>
        <v/>
      </c>
      <c r="Q21" s="51">
        <f>1/(1+EXP(-P21))</f>
        <v/>
      </c>
      <c r="R21" s="52">
        <f>$AB$12*((B21)-$U$5)/$U$6+$AB$13</f>
        <v/>
      </c>
      <c r="S21" s="51">
        <f>1/(1+EXP(-R21))</f>
        <v/>
      </c>
      <c r="T21" s="40" t="inlineStr">
        <is>
          <t>training scale</t>
        </is>
      </c>
      <c r="U21" s="58">
        <f>U6</f>
        <v/>
      </c>
      <c r="V21" s="67" t="n">
        <v>0.2690252333909796</v>
      </c>
      <c r="W21" s="54">
        <f>ABS(U21-V21)</f>
        <v/>
      </c>
      <c r="AE21" s="60">
        <f>SUMPRODUCT((G$5:G$1138*(1-G$5:G$1138))*1*1)*'2_Params'!$B$14</f>
        <v/>
      </c>
      <c r="AI21" s="48">
        <f>'4_Seq_Features'!A19</f>
        <v/>
      </c>
      <c r="AJ21" s="55">
        <f>'4_Seq_Features'!G19</f>
        <v/>
      </c>
      <c r="AK21" s="55">
        <f>'4_Seq_Features'!H19</f>
        <v/>
      </c>
      <c r="AL21" s="48">
        <f>'4_Seq_Features'!E19</f>
        <v/>
      </c>
      <c r="AM21" s="52">
        <f>$BD$14*((AJ21)-$BD$5)/$BD$6+$BD$15*((AK21)-$BD$7)/$BD$8+$BD$16</f>
        <v/>
      </c>
      <c r="AN21" s="51">
        <f>1/(1+EXP(-AM21))</f>
        <v/>
      </c>
      <c r="AO21" s="52">
        <f>$BE$14*((AJ21)-$BD$5)/$BD$6+$BE$15*((AK21)-$BD$7)/$BD$8+$BE$16</f>
        <v/>
      </c>
      <c r="AP21" s="51">
        <f>1/(1+EXP(-AO21))</f>
        <v/>
      </c>
      <c r="AQ21" s="52">
        <f>$BF$14*((AJ21)-$BD$5)/$BD$6+$BF$15*((AK21)-$BD$7)/$BD$8+$BF$16</f>
        <v/>
      </c>
      <c r="AR21" s="51">
        <f>1/(1+EXP(-AQ21))</f>
        <v/>
      </c>
      <c r="AS21" s="52">
        <f>$BG$14*((AJ21)-$BD$5)/$BD$6+$BG$15*((AK21)-$BD$7)/$BD$8+$BG$16</f>
        <v/>
      </c>
      <c r="AT21" s="51">
        <f>1/(1+EXP(-AS21))</f>
        <v/>
      </c>
      <c r="AU21" s="52">
        <f>$BH$14*((AJ21)-$BD$5)/$BD$6+$BH$15*((AK21)-$BD$7)/$BD$8+$BH$16</f>
        <v/>
      </c>
      <c r="AV21" s="51">
        <f>1/(1+EXP(-AU21))</f>
        <v/>
      </c>
      <c r="AW21" s="52">
        <f>$BI$14*((AJ21)-$BD$5)/$BD$6+$BI$15*((AK21)-$BD$7)/$BD$8+$BI$16</f>
        <v/>
      </c>
      <c r="AX21" s="51">
        <f>1/(1+EXP(-AW21))</f>
        <v/>
      </c>
      <c r="AY21" s="52">
        <f>$BJ$14*((AJ21)-$BD$5)/$BD$6+$BJ$15*((AK21)-$BD$7)/$BD$8+$BJ$16</f>
        <v/>
      </c>
      <c r="AZ21" s="51">
        <f>1/(1+EXP(-AY21))</f>
        <v/>
      </c>
      <c r="BA21" s="52">
        <f>$BK$14*((AJ21)-$BD$5)/$BD$6+$BK$15*((AK21)-$BD$7)/$BD$8+$BK$16</f>
        <v/>
      </c>
      <c r="BB21" s="51">
        <f>1/(1+EXP(-BA21))</f>
        <v/>
      </c>
      <c r="BC21" s="40" t="inlineStr">
        <is>
          <t>std coef bt_logit</t>
        </is>
      </c>
      <c r="BD21" s="58">
        <f>$BL$14</f>
        <v/>
      </c>
      <c r="BE21" s="67" t="n">
        <v>0.7991958586332855</v>
      </c>
      <c r="BF21" s="54">
        <f>ABS(BD21-BE21)</f>
        <v/>
      </c>
      <c r="BM21" s="60">
        <f>SUMPRODUCT(AN$5:AN$1138-AL$5:AL$1138)*'2_Params'!$B$15+0</f>
        <v/>
      </c>
      <c r="BN21" s="60">
        <f>SUMPRODUCT((AN$5:AN$1138*(1-AN$5:AN$1138))*((AJ$5:AJ$1138-$BD$5)/$BD$6)*1)*'2_Params'!$B$15</f>
        <v/>
      </c>
    </row>
    <row r="22" ht="15" customHeight="1" s="35">
      <c r="A22" s="48">
        <f>'4_Seq_Features'!A20</f>
        <v/>
      </c>
      <c r="B22" s="55">
        <f>'4_Seq_Features'!F20</f>
        <v/>
      </c>
      <c r="C22" s="48">
        <f>'4_Seq_Features'!E20</f>
        <v/>
      </c>
      <c r="D22" s="52">
        <f>$U$12*((B22)-$U$5)/$U$6+$U$13</f>
        <v/>
      </c>
      <c r="E22" s="51">
        <f>1/(1+EXP(-D22))</f>
        <v/>
      </c>
      <c r="F22" s="52">
        <f>$V$12*((B22)-$U$5)/$U$6+$V$13</f>
        <v/>
      </c>
      <c r="G22" s="51">
        <f>1/(1+EXP(-F22))</f>
        <v/>
      </c>
      <c r="H22" s="52">
        <f>$W$12*((B22)-$U$5)/$U$6+$W$13</f>
        <v/>
      </c>
      <c r="I22" s="51">
        <f>1/(1+EXP(-H22))</f>
        <v/>
      </c>
      <c r="J22" s="52">
        <f>$X$12*((B22)-$U$5)/$U$6+$X$13</f>
        <v/>
      </c>
      <c r="K22" s="51">
        <f>1/(1+EXP(-J22))</f>
        <v/>
      </c>
      <c r="L22" s="52">
        <f>$Y$12*((B22)-$U$5)/$U$6+$Y$13</f>
        <v/>
      </c>
      <c r="M22" s="51">
        <f>1/(1+EXP(-L22))</f>
        <v/>
      </c>
      <c r="N22" s="52">
        <f>$Z$12*((B22)-$U$5)/$U$6+$Z$13</f>
        <v/>
      </c>
      <c r="O22" s="51">
        <f>1/(1+EXP(-N22))</f>
        <v/>
      </c>
      <c r="P22" s="52">
        <f>$AA$12*((B22)-$U$5)/$U$6+$AA$13</f>
        <v/>
      </c>
      <c r="Q22" s="51">
        <f>1/(1+EXP(-P22))</f>
        <v/>
      </c>
      <c r="R22" s="52">
        <f>$AB$12*((B22)-$U$5)/$U$6+$AB$13</f>
        <v/>
      </c>
      <c r="S22" s="51">
        <f>1/(1+EXP(-R22))</f>
        <v/>
      </c>
      <c r="AD22" s="60">
        <f>SUMPRODUCT((I$5:I$1138-C$5:C$1138)*((B$5:B$1138-$U$5)/$U$6))*'2_Params'!$B$14+$W$12</f>
        <v/>
      </c>
      <c r="AE22" s="60">
        <f>SUMPRODUCT((I$5:I$1138*(1-I$5:I$1138))*((B$5:B$1138-$U$5)/$U$6)*((B$5:B$1138-$U$5)/$U$6))*'2_Params'!$B$14+1</f>
        <v/>
      </c>
      <c r="AI22" s="48">
        <f>'4_Seq_Features'!A20</f>
        <v/>
      </c>
      <c r="AJ22" s="55">
        <f>'4_Seq_Features'!G20</f>
        <v/>
      </c>
      <c r="AK22" s="55">
        <f>'4_Seq_Features'!H20</f>
        <v/>
      </c>
      <c r="AL22" s="48">
        <f>'4_Seq_Features'!E20</f>
        <v/>
      </c>
      <c r="AM22" s="52">
        <f>$BD$14*((AJ22)-$BD$5)/$BD$6+$BD$15*((AK22)-$BD$7)/$BD$8+$BD$16</f>
        <v/>
      </c>
      <c r="AN22" s="51">
        <f>1/(1+EXP(-AM22))</f>
        <v/>
      </c>
      <c r="AO22" s="52">
        <f>$BE$14*((AJ22)-$BD$5)/$BD$6+$BE$15*((AK22)-$BD$7)/$BD$8+$BE$16</f>
        <v/>
      </c>
      <c r="AP22" s="51">
        <f>1/(1+EXP(-AO22))</f>
        <v/>
      </c>
      <c r="AQ22" s="52">
        <f>$BF$14*((AJ22)-$BD$5)/$BD$6+$BF$15*((AK22)-$BD$7)/$BD$8+$BF$16</f>
        <v/>
      </c>
      <c r="AR22" s="51">
        <f>1/(1+EXP(-AQ22))</f>
        <v/>
      </c>
      <c r="AS22" s="52">
        <f>$BG$14*((AJ22)-$BD$5)/$BD$6+$BG$15*((AK22)-$BD$7)/$BD$8+$BG$16</f>
        <v/>
      </c>
      <c r="AT22" s="51">
        <f>1/(1+EXP(-AS22))</f>
        <v/>
      </c>
      <c r="AU22" s="52">
        <f>$BH$14*((AJ22)-$BD$5)/$BD$6+$BH$15*((AK22)-$BD$7)/$BD$8+$BH$16</f>
        <v/>
      </c>
      <c r="AV22" s="51">
        <f>1/(1+EXP(-AU22))</f>
        <v/>
      </c>
      <c r="AW22" s="52">
        <f>$BI$14*((AJ22)-$BD$5)/$BD$6+$BI$15*((AK22)-$BD$7)/$BD$8+$BI$16</f>
        <v/>
      </c>
      <c r="AX22" s="51">
        <f>1/(1+EXP(-AW22))</f>
        <v/>
      </c>
      <c r="AY22" s="52">
        <f>$BJ$14*((AJ22)-$BD$5)/$BD$6+$BJ$15*((AK22)-$BD$7)/$BD$8+$BJ$16</f>
        <v/>
      </c>
      <c r="AZ22" s="51">
        <f>1/(1+EXP(-AY22))</f>
        <v/>
      </c>
      <c r="BA22" s="52">
        <f>$BK$14*((AJ22)-$BD$5)/$BD$6+$BK$15*((AK22)-$BD$7)/$BD$8+$BK$16</f>
        <v/>
      </c>
      <c r="BB22" s="51">
        <f>1/(1+EXP(-BA22))</f>
        <v/>
      </c>
      <c r="BC22" s="40" t="inlineStr">
        <is>
          <t>std coef trend_diff</t>
        </is>
      </c>
      <c r="BD22" s="58">
        <f>$BL$15</f>
        <v/>
      </c>
      <c r="BE22" s="67" t="n">
        <v>0.1301205222388399</v>
      </c>
      <c r="BF22" s="54">
        <f>ABS(BD22-BE22)</f>
        <v/>
      </c>
      <c r="BN22" s="60">
        <f>SUMPRODUCT((AN$5:AN$1138*(1-AN$5:AN$1138))*((AK$5:AK$1138-$BD$7)/$BD$8)*((AK$5:AK$1138-$BD$7)/$BD$8))*'2_Params'!$B$15+1</f>
        <v/>
      </c>
    </row>
    <row r="23" ht="15" customHeight="1" s="35">
      <c r="A23" s="48">
        <f>'4_Seq_Features'!A21</f>
        <v/>
      </c>
      <c r="B23" s="55">
        <f>'4_Seq_Features'!F21</f>
        <v/>
      </c>
      <c r="C23" s="48">
        <f>'4_Seq_Features'!E21</f>
        <v/>
      </c>
      <c r="D23" s="52">
        <f>$U$12*((B23)-$U$5)/$U$6+$U$13</f>
        <v/>
      </c>
      <c r="E23" s="51">
        <f>1/(1+EXP(-D23))</f>
        <v/>
      </c>
      <c r="F23" s="52">
        <f>$V$12*((B23)-$U$5)/$U$6+$V$13</f>
        <v/>
      </c>
      <c r="G23" s="51">
        <f>1/(1+EXP(-F23))</f>
        <v/>
      </c>
      <c r="H23" s="52">
        <f>$W$12*((B23)-$U$5)/$U$6+$W$13</f>
        <v/>
      </c>
      <c r="I23" s="51">
        <f>1/(1+EXP(-H23))</f>
        <v/>
      </c>
      <c r="J23" s="52">
        <f>$X$12*((B23)-$U$5)/$U$6+$X$13</f>
        <v/>
      </c>
      <c r="K23" s="51">
        <f>1/(1+EXP(-J23))</f>
        <v/>
      </c>
      <c r="L23" s="52">
        <f>$Y$12*((B23)-$U$5)/$U$6+$Y$13</f>
        <v/>
      </c>
      <c r="M23" s="51">
        <f>1/(1+EXP(-L23))</f>
        <v/>
      </c>
      <c r="N23" s="52">
        <f>$Z$12*((B23)-$U$5)/$U$6+$Z$13</f>
        <v/>
      </c>
      <c r="O23" s="51">
        <f>1/(1+EXP(-N23))</f>
        <v/>
      </c>
      <c r="P23" s="52">
        <f>$AA$12*((B23)-$U$5)/$U$6+$AA$13</f>
        <v/>
      </c>
      <c r="Q23" s="51">
        <f>1/(1+EXP(-P23))</f>
        <v/>
      </c>
      <c r="R23" s="52">
        <f>$AB$12*((B23)-$U$5)/$U$6+$AB$13</f>
        <v/>
      </c>
      <c r="S23" s="51">
        <f>1/(1+EXP(-R23))</f>
        <v/>
      </c>
      <c r="AD23" s="60">
        <f>SUMPRODUCT(I$5:I$1138-C$5:C$1138)*'2_Params'!$B$14+0</f>
        <v/>
      </c>
      <c r="AE23" s="60">
        <f>SUMPRODUCT((I$5:I$1138*(1-I$5:I$1138))*((B$5:B$1138-$U$5)/$U$6)*1)*'2_Params'!$B$14</f>
        <v/>
      </c>
      <c r="AI23" s="48">
        <f>'4_Seq_Features'!A21</f>
        <v/>
      </c>
      <c r="AJ23" s="55">
        <f>'4_Seq_Features'!G21</f>
        <v/>
      </c>
      <c r="AK23" s="55">
        <f>'4_Seq_Features'!H21</f>
        <v/>
      </c>
      <c r="AL23" s="48">
        <f>'4_Seq_Features'!E21</f>
        <v/>
      </c>
      <c r="AM23" s="52">
        <f>$BD$14*((AJ23)-$BD$5)/$BD$6+$BD$15*((AK23)-$BD$7)/$BD$8+$BD$16</f>
        <v/>
      </c>
      <c r="AN23" s="51">
        <f>1/(1+EXP(-AM23))</f>
        <v/>
      </c>
      <c r="AO23" s="52">
        <f>$BE$14*((AJ23)-$BD$5)/$BD$6+$BE$15*((AK23)-$BD$7)/$BD$8+$BE$16</f>
        <v/>
      </c>
      <c r="AP23" s="51">
        <f>1/(1+EXP(-AO23))</f>
        <v/>
      </c>
      <c r="AQ23" s="52">
        <f>$BF$14*((AJ23)-$BD$5)/$BD$6+$BF$15*((AK23)-$BD$7)/$BD$8+$BF$16</f>
        <v/>
      </c>
      <c r="AR23" s="51">
        <f>1/(1+EXP(-AQ23))</f>
        <v/>
      </c>
      <c r="AS23" s="52">
        <f>$BG$14*((AJ23)-$BD$5)/$BD$6+$BG$15*((AK23)-$BD$7)/$BD$8+$BG$16</f>
        <v/>
      </c>
      <c r="AT23" s="51">
        <f>1/(1+EXP(-AS23))</f>
        <v/>
      </c>
      <c r="AU23" s="52">
        <f>$BH$14*((AJ23)-$BD$5)/$BD$6+$BH$15*((AK23)-$BD$7)/$BD$8+$BH$16</f>
        <v/>
      </c>
      <c r="AV23" s="51">
        <f>1/(1+EXP(-AU23))</f>
        <v/>
      </c>
      <c r="AW23" s="52">
        <f>$BI$14*((AJ23)-$BD$5)/$BD$6+$BI$15*((AK23)-$BD$7)/$BD$8+$BI$16</f>
        <v/>
      </c>
      <c r="AX23" s="51">
        <f>1/(1+EXP(-AW23))</f>
        <v/>
      </c>
      <c r="AY23" s="52">
        <f>$BJ$14*((AJ23)-$BD$5)/$BD$6+$BJ$15*((AK23)-$BD$7)/$BD$8+$BJ$16</f>
        <v/>
      </c>
      <c r="AZ23" s="51">
        <f>1/(1+EXP(-AY23))</f>
        <v/>
      </c>
      <c r="BA23" s="52">
        <f>$BK$14*((AJ23)-$BD$5)/$BD$6+$BK$15*((AK23)-$BD$7)/$BD$8+$BK$16</f>
        <v/>
      </c>
      <c r="BB23" s="51">
        <f>1/(1+EXP(-BA23))</f>
        <v/>
      </c>
      <c r="BC23" s="40" t="inlineStr">
        <is>
          <t>intercept</t>
        </is>
      </c>
      <c r="BD23" s="58">
        <f>$BL$16</f>
        <v/>
      </c>
      <c r="BE23" s="67" t="n">
        <v>0.2320190931938936</v>
      </c>
      <c r="BF23" s="54">
        <f>ABS(BD23-BE23)</f>
        <v/>
      </c>
      <c r="BN23" s="60">
        <f>SUMPRODUCT((AN$5:AN$1138*(1-AN$5:AN$1138))*((AK$5:AK$1138-$BD$7)/$BD$8)*1)*'2_Params'!$B$15</f>
        <v/>
      </c>
    </row>
    <row r="24" ht="15" customHeight="1" s="35">
      <c r="A24" s="48">
        <f>'4_Seq_Features'!A22</f>
        <v/>
      </c>
      <c r="B24" s="55">
        <f>'4_Seq_Features'!F22</f>
        <v/>
      </c>
      <c r="C24" s="48">
        <f>'4_Seq_Features'!E22</f>
        <v/>
      </c>
      <c r="D24" s="52">
        <f>$U$12*((B24)-$U$5)/$U$6+$U$13</f>
        <v/>
      </c>
      <c r="E24" s="51">
        <f>1/(1+EXP(-D24))</f>
        <v/>
      </c>
      <c r="F24" s="52">
        <f>$V$12*((B24)-$U$5)/$U$6+$V$13</f>
        <v/>
      </c>
      <c r="G24" s="51">
        <f>1/(1+EXP(-F24))</f>
        <v/>
      </c>
      <c r="H24" s="52">
        <f>$W$12*((B24)-$U$5)/$U$6+$W$13</f>
        <v/>
      </c>
      <c r="I24" s="51">
        <f>1/(1+EXP(-H24))</f>
        <v/>
      </c>
      <c r="J24" s="52">
        <f>$X$12*((B24)-$U$5)/$U$6+$X$13</f>
        <v/>
      </c>
      <c r="K24" s="51">
        <f>1/(1+EXP(-J24))</f>
        <v/>
      </c>
      <c r="L24" s="52">
        <f>$Y$12*((B24)-$U$5)/$U$6+$Y$13</f>
        <v/>
      </c>
      <c r="M24" s="51">
        <f>1/(1+EXP(-L24))</f>
        <v/>
      </c>
      <c r="N24" s="52">
        <f>$Z$12*((B24)-$U$5)/$U$6+$Z$13</f>
        <v/>
      </c>
      <c r="O24" s="51">
        <f>1/(1+EXP(-N24))</f>
        <v/>
      </c>
      <c r="P24" s="52">
        <f>$AA$12*((B24)-$U$5)/$U$6+$AA$13</f>
        <v/>
      </c>
      <c r="Q24" s="51">
        <f>1/(1+EXP(-P24))</f>
        <v/>
      </c>
      <c r="R24" s="52">
        <f>$AB$12*((B24)-$U$5)/$U$6+$AB$13</f>
        <v/>
      </c>
      <c r="S24" s="51">
        <f>1/(1+EXP(-R24))</f>
        <v/>
      </c>
      <c r="AE24" s="60">
        <f>SUMPRODUCT((I$5:I$1138*(1-I$5:I$1138))*1*1)*'2_Params'!$B$14</f>
        <v/>
      </c>
      <c r="AI24" s="48">
        <f>'4_Seq_Features'!A22</f>
        <v/>
      </c>
      <c r="AJ24" s="55">
        <f>'4_Seq_Features'!G22</f>
        <v/>
      </c>
      <c r="AK24" s="55">
        <f>'4_Seq_Features'!H22</f>
        <v/>
      </c>
      <c r="AL24" s="48">
        <f>'4_Seq_Features'!E22</f>
        <v/>
      </c>
      <c r="AM24" s="52">
        <f>$BD$14*((AJ24)-$BD$5)/$BD$6+$BD$15*((AK24)-$BD$7)/$BD$8+$BD$16</f>
        <v/>
      </c>
      <c r="AN24" s="51">
        <f>1/(1+EXP(-AM24))</f>
        <v/>
      </c>
      <c r="AO24" s="52">
        <f>$BE$14*((AJ24)-$BD$5)/$BD$6+$BE$15*((AK24)-$BD$7)/$BD$8+$BE$16</f>
        <v/>
      </c>
      <c r="AP24" s="51">
        <f>1/(1+EXP(-AO24))</f>
        <v/>
      </c>
      <c r="AQ24" s="52">
        <f>$BF$14*((AJ24)-$BD$5)/$BD$6+$BF$15*((AK24)-$BD$7)/$BD$8+$BF$16</f>
        <v/>
      </c>
      <c r="AR24" s="51">
        <f>1/(1+EXP(-AQ24))</f>
        <v/>
      </c>
      <c r="AS24" s="52">
        <f>$BG$14*((AJ24)-$BD$5)/$BD$6+$BG$15*((AK24)-$BD$7)/$BD$8+$BG$16</f>
        <v/>
      </c>
      <c r="AT24" s="51">
        <f>1/(1+EXP(-AS24))</f>
        <v/>
      </c>
      <c r="AU24" s="52">
        <f>$BH$14*((AJ24)-$BD$5)/$BD$6+$BH$15*((AK24)-$BD$7)/$BD$8+$BH$16</f>
        <v/>
      </c>
      <c r="AV24" s="51">
        <f>1/(1+EXP(-AU24))</f>
        <v/>
      </c>
      <c r="AW24" s="52">
        <f>$BI$14*((AJ24)-$BD$5)/$BD$6+$BI$15*((AK24)-$BD$7)/$BD$8+$BI$16</f>
        <v/>
      </c>
      <c r="AX24" s="51">
        <f>1/(1+EXP(-AW24))</f>
        <v/>
      </c>
      <c r="AY24" s="52">
        <f>$BJ$14*((AJ24)-$BD$5)/$BD$6+$BJ$15*((AK24)-$BD$7)/$BD$8+$BJ$16</f>
        <v/>
      </c>
      <c r="AZ24" s="51">
        <f>1/(1+EXP(-AY24))</f>
        <v/>
      </c>
      <c r="BA24" s="52">
        <f>$BK$14*((AJ24)-$BD$5)/$BD$6+$BK$15*((AK24)-$BD$7)/$BD$8+$BK$16</f>
        <v/>
      </c>
      <c r="BB24" s="51">
        <f>1/(1+EXP(-BA24))</f>
        <v/>
      </c>
      <c r="BC24" s="40" t="inlineStr">
        <is>
          <t>mean bt_logit</t>
        </is>
      </c>
      <c r="BD24" s="58">
        <f>BD5</f>
        <v/>
      </c>
      <c r="BE24" s="67" t="n">
        <v>0.2464850600365779</v>
      </c>
      <c r="BF24" s="54">
        <f>ABS(BD24-BE24)</f>
        <v/>
      </c>
      <c r="BN24" s="60">
        <f>SUMPRODUCT((AN$5:AN$1138*(1-AN$5:AN$1138))*1*1)*'2_Params'!$B$15</f>
        <v/>
      </c>
    </row>
    <row r="25" ht="15" customHeight="1" s="35">
      <c r="A25" s="48">
        <f>'4_Seq_Features'!A23</f>
        <v/>
      </c>
      <c r="B25" s="55">
        <f>'4_Seq_Features'!F23</f>
        <v/>
      </c>
      <c r="C25" s="48">
        <f>'4_Seq_Features'!E23</f>
        <v/>
      </c>
      <c r="D25" s="52">
        <f>$U$12*((B25)-$U$5)/$U$6+$U$13</f>
        <v/>
      </c>
      <c r="E25" s="51">
        <f>1/(1+EXP(-D25))</f>
        <v/>
      </c>
      <c r="F25" s="52">
        <f>$V$12*((B25)-$U$5)/$U$6+$V$13</f>
        <v/>
      </c>
      <c r="G25" s="51">
        <f>1/(1+EXP(-F25))</f>
        <v/>
      </c>
      <c r="H25" s="52">
        <f>$W$12*((B25)-$U$5)/$U$6+$W$13</f>
        <v/>
      </c>
      <c r="I25" s="51">
        <f>1/(1+EXP(-H25))</f>
        <v/>
      </c>
      <c r="J25" s="52">
        <f>$X$12*((B25)-$U$5)/$U$6+$X$13</f>
        <v/>
      </c>
      <c r="K25" s="51">
        <f>1/(1+EXP(-J25))</f>
        <v/>
      </c>
      <c r="L25" s="52">
        <f>$Y$12*((B25)-$U$5)/$U$6+$Y$13</f>
        <v/>
      </c>
      <c r="M25" s="51">
        <f>1/(1+EXP(-L25))</f>
        <v/>
      </c>
      <c r="N25" s="52">
        <f>$Z$12*((B25)-$U$5)/$U$6+$Z$13</f>
        <v/>
      </c>
      <c r="O25" s="51">
        <f>1/(1+EXP(-N25))</f>
        <v/>
      </c>
      <c r="P25" s="52">
        <f>$AA$12*((B25)-$U$5)/$U$6+$AA$13</f>
        <v/>
      </c>
      <c r="Q25" s="51">
        <f>1/(1+EXP(-P25))</f>
        <v/>
      </c>
      <c r="R25" s="52">
        <f>$AB$12*((B25)-$U$5)/$U$6+$AB$13</f>
        <v/>
      </c>
      <c r="S25" s="51">
        <f>1/(1+EXP(-R25))</f>
        <v/>
      </c>
      <c r="AD25" s="60">
        <f>SUMPRODUCT((K$5:K$1138-C$5:C$1138)*((B$5:B$1138-$U$5)/$U$6))*'2_Params'!$B$14+$X$12</f>
        <v/>
      </c>
      <c r="AE25" s="60">
        <f>SUMPRODUCT((K$5:K$1138*(1-K$5:K$1138))*((B$5:B$1138-$U$5)/$U$6)*((B$5:B$1138-$U$5)/$U$6))*'2_Params'!$B$14+1</f>
        <v/>
      </c>
      <c r="AI25" s="48">
        <f>'4_Seq_Features'!A23</f>
        <v/>
      </c>
      <c r="AJ25" s="55">
        <f>'4_Seq_Features'!G23</f>
        <v/>
      </c>
      <c r="AK25" s="55">
        <f>'4_Seq_Features'!H23</f>
        <v/>
      </c>
      <c r="AL25" s="48">
        <f>'4_Seq_Features'!E23</f>
        <v/>
      </c>
      <c r="AM25" s="52">
        <f>$BD$14*((AJ25)-$BD$5)/$BD$6+$BD$15*((AK25)-$BD$7)/$BD$8+$BD$16</f>
        <v/>
      </c>
      <c r="AN25" s="51">
        <f>1/(1+EXP(-AM25))</f>
        <v/>
      </c>
      <c r="AO25" s="52">
        <f>$BE$14*((AJ25)-$BD$5)/$BD$6+$BE$15*((AK25)-$BD$7)/$BD$8+$BE$16</f>
        <v/>
      </c>
      <c r="AP25" s="51">
        <f>1/(1+EXP(-AO25))</f>
        <v/>
      </c>
      <c r="AQ25" s="52">
        <f>$BF$14*((AJ25)-$BD$5)/$BD$6+$BF$15*((AK25)-$BD$7)/$BD$8+$BF$16</f>
        <v/>
      </c>
      <c r="AR25" s="51">
        <f>1/(1+EXP(-AQ25))</f>
        <v/>
      </c>
      <c r="AS25" s="52">
        <f>$BG$14*((AJ25)-$BD$5)/$BD$6+$BG$15*((AK25)-$BD$7)/$BD$8+$BG$16</f>
        <v/>
      </c>
      <c r="AT25" s="51">
        <f>1/(1+EXP(-AS25))</f>
        <v/>
      </c>
      <c r="AU25" s="52">
        <f>$BH$14*((AJ25)-$BD$5)/$BD$6+$BH$15*((AK25)-$BD$7)/$BD$8+$BH$16</f>
        <v/>
      </c>
      <c r="AV25" s="51">
        <f>1/(1+EXP(-AU25))</f>
        <v/>
      </c>
      <c r="AW25" s="52">
        <f>$BI$14*((AJ25)-$BD$5)/$BD$6+$BI$15*((AK25)-$BD$7)/$BD$8+$BI$16</f>
        <v/>
      </c>
      <c r="AX25" s="51">
        <f>1/(1+EXP(-AW25))</f>
        <v/>
      </c>
      <c r="AY25" s="52">
        <f>$BJ$14*((AJ25)-$BD$5)/$BD$6+$BJ$15*((AK25)-$BD$7)/$BD$8+$BJ$16</f>
        <v/>
      </c>
      <c r="AZ25" s="51">
        <f>1/(1+EXP(-AY25))</f>
        <v/>
      </c>
      <c r="BA25" s="52">
        <f>$BK$14*((AJ25)-$BD$5)/$BD$6+$BK$15*((AK25)-$BD$7)/$BD$8+$BK$16</f>
        <v/>
      </c>
      <c r="BB25" s="51">
        <f>1/(1+EXP(-BA25))</f>
        <v/>
      </c>
      <c r="BC25" s="40" t="inlineStr">
        <is>
          <t>scale bt_logit</t>
        </is>
      </c>
      <c r="BD25" s="58">
        <f>BD6</f>
        <v/>
      </c>
      <c r="BE25" s="67" t="n">
        <v>0.4417653822322167</v>
      </c>
      <c r="BF25" s="54">
        <f>ABS(BD25-BE25)</f>
        <v/>
      </c>
    </row>
    <row r="26" ht="15" customHeight="1" s="35">
      <c r="A26" s="48">
        <f>'4_Seq_Features'!A24</f>
        <v/>
      </c>
      <c r="B26" s="55">
        <f>'4_Seq_Features'!F24</f>
        <v/>
      </c>
      <c r="C26" s="48">
        <f>'4_Seq_Features'!E24</f>
        <v/>
      </c>
      <c r="D26" s="52">
        <f>$U$12*((B26)-$U$5)/$U$6+$U$13</f>
        <v/>
      </c>
      <c r="E26" s="51">
        <f>1/(1+EXP(-D26))</f>
        <v/>
      </c>
      <c r="F26" s="52">
        <f>$V$12*((B26)-$U$5)/$U$6+$V$13</f>
        <v/>
      </c>
      <c r="G26" s="51">
        <f>1/(1+EXP(-F26))</f>
        <v/>
      </c>
      <c r="H26" s="52">
        <f>$W$12*((B26)-$U$5)/$U$6+$W$13</f>
        <v/>
      </c>
      <c r="I26" s="51">
        <f>1/(1+EXP(-H26))</f>
        <v/>
      </c>
      <c r="J26" s="52">
        <f>$X$12*((B26)-$U$5)/$U$6+$X$13</f>
        <v/>
      </c>
      <c r="K26" s="51">
        <f>1/(1+EXP(-J26))</f>
        <v/>
      </c>
      <c r="L26" s="52">
        <f>$Y$12*((B26)-$U$5)/$U$6+$Y$13</f>
        <v/>
      </c>
      <c r="M26" s="51">
        <f>1/(1+EXP(-L26))</f>
        <v/>
      </c>
      <c r="N26" s="52">
        <f>$Z$12*((B26)-$U$5)/$U$6+$Z$13</f>
        <v/>
      </c>
      <c r="O26" s="51">
        <f>1/(1+EXP(-N26))</f>
        <v/>
      </c>
      <c r="P26" s="52">
        <f>$AA$12*((B26)-$U$5)/$U$6+$AA$13</f>
        <v/>
      </c>
      <c r="Q26" s="51">
        <f>1/(1+EXP(-P26))</f>
        <v/>
      </c>
      <c r="R26" s="52">
        <f>$AB$12*((B26)-$U$5)/$U$6+$AB$13</f>
        <v/>
      </c>
      <c r="S26" s="51">
        <f>1/(1+EXP(-R26))</f>
        <v/>
      </c>
      <c r="AD26" s="60">
        <f>SUMPRODUCT(K$5:K$1138-C$5:C$1138)*'2_Params'!$B$14+0</f>
        <v/>
      </c>
      <c r="AE26" s="60">
        <f>SUMPRODUCT((K$5:K$1138*(1-K$5:K$1138))*((B$5:B$1138-$U$5)/$U$6)*1)*'2_Params'!$B$14</f>
        <v/>
      </c>
      <c r="AI26" s="48">
        <f>'4_Seq_Features'!A24</f>
        <v/>
      </c>
      <c r="AJ26" s="55">
        <f>'4_Seq_Features'!G24</f>
        <v/>
      </c>
      <c r="AK26" s="55">
        <f>'4_Seq_Features'!H24</f>
        <v/>
      </c>
      <c r="AL26" s="48">
        <f>'4_Seq_Features'!E24</f>
        <v/>
      </c>
      <c r="AM26" s="52">
        <f>$BD$14*((AJ26)-$BD$5)/$BD$6+$BD$15*((AK26)-$BD$7)/$BD$8+$BD$16</f>
        <v/>
      </c>
      <c r="AN26" s="51">
        <f>1/(1+EXP(-AM26))</f>
        <v/>
      </c>
      <c r="AO26" s="52">
        <f>$BE$14*((AJ26)-$BD$5)/$BD$6+$BE$15*((AK26)-$BD$7)/$BD$8+$BE$16</f>
        <v/>
      </c>
      <c r="AP26" s="51">
        <f>1/(1+EXP(-AO26))</f>
        <v/>
      </c>
      <c r="AQ26" s="52">
        <f>$BF$14*((AJ26)-$BD$5)/$BD$6+$BF$15*((AK26)-$BD$7)/$BD$8+$BF$16</f>
        <v/>
      </c>
      <c r="AR26" s="51">
        <f>1/(1+EXP(-AQ26))</f>
        <v/>
      </c>
      <c r="AS26" s="52">
        <f>$BG$14*((AJ26)-$BD$5)/$BD$6+$BG$15*((AK26)-$BD$7)/$BD$8+$BG$16</f>
        <v/>
      </c>
      <c r="AT26" s="51">
        <f>1/(1+EXP(-AS26))</f>
        <v/>
      </c>
      <c r="AU26" s="52">
        <f>$BH$14*((AJ26)-$BD$5)/$BD$6+$BH$15*((AK26)-$BD$7)/$BD$8+$BH$16</f>
        <v/>
      </c>
      <c r="AV26" s="51">
        <f>1/(1+EXP(-AU26))</f>
        <v/>
      </c>
      <c r="AW26" s="52">
        <f>$BI$14*((AJ26)-$BD$5)/$BD$6+$BI$15*((AK26)-$BD$7)/$BD$8+$BI$16</f>
        <v/>
      </c>
      <c r="AX26" s="51">
        <f>1/(1+EXP(-AW26))</f>
        <v/>
      </c>
      <c r="AY26" s="52">
        <f>$BJ$14*((AJ26)-$BD$5)/$BD$6+$BJ$15*((AK26)-$BD$7)/$BD$8+$BJ$16</f>
        <v/>
      </c>
      <c r="AZ26" s="51">
        <f>1/(1+EXP(-AY26))</f>
        <v/>
      </c>
      <c r="BA26" s="52">
        <f>$BK$14*((AJ26)-$BD$5)/$BD$6+$BK$15*((AK26)-$BD$7)/$BD$8+$BK$16</f>
        <v/>
      </c>
      <c r="BB26" s="51">
        <f>1/(1+EXP(-BA26))</f>
        <v/>
      </c>
      <c r="BC26" s="40" t="inlineStr">
        <is>
          <t>mean trend_diff</t>
        </is>
      </c>
      <c r="BD26" s="58">
        <f>BD7</f>
        <v/>
      </c>
      <c r="BE26" s="67" t="n">
        <v>-0.03622198306495018</v>
      </c>
      <c r="BF26" s="54">
        <f>ABS(BD26-BE26)</f>
        <v/>
      </c>
    </row>
    <row r="27" ht="15" customHeight="1" s="35">
      <c r="A27" s="48">
        <f>'4_Seq_Features'!A25</f>
        <v/>
      </c>
      <c r="B27" s="55">
        <f>'4_Seq_Features'!F25</f>
        <v/>
      </c>
      <c r="C27" s="48">
        <f>'4_Seq_Features'!E25</f>
        <v/>
      </c>
      <c r="D27" s="52">
        <f>$U$12*((B27)-$U$5)/$U$6+$U$13</f>
        <v/>
      </c>
      <c r="E27" s="51">
        <f>1/(1+EXP(-D27))</f>
        <v/>
      </c>
      <c r="F27" s="52">
        <f>$V$12*((B27)-$U$5)/$U$6+$V$13</f>
        <v/>
      </c>
      <c r="G27" s="51">
        <f>1/(1+EXP(-F27))</f>
        <v/>
      </c>
      <c r="H27" s="52">
        <f>$W$12*((B27)-$U$5)/$U$6+$W$13</f>
        <v/>
      </c>
      <c r="I27" s="51">
        <f>1/(1+EXP(-H27))</f>
        <v/>
      </c>
      <c r="J27" s="52">
        <f>$X$12*((B27)-$U$5)/$U$6+$X$13</f>
        <v/>
      </c>
      <c r="K27" s="51">
        <f>1/(1+EXP(-J27))</f>
        <v/>
      </c>
      <c r="L27" s="52">
        <f>$Y$12*((B27)-$U$5)/$U$6+$Y$13</f>
        <v/>
      </c>
      <c r="M27" s="51">
        <f>1/(1+EXP(-L27))</f>
        <v/>
      </c>
      <c r="N27" s="52">
        <f>$Z$12*((B27)-$U$5)/$U$6+$Z$13</f>
        <v/>
      </c>
      <c r="O27" s="51">
        <f>1/(1+EXP(-N27))</f>
        <v/>
      </c>
      <c r="P27" s="52">
        <f>$AA$12*((B27)-$U$5)/$U$6+$AA$13</f>
        <v/>
      </c>
      <c r="Q27" s="51">
        <f>1/(1+EXP(-P27))</f>
        <v/>
      </c>
      <c r="R27" s="52">
        <f>$AB$12*((B27)-$U$5)/$U$6+$AB$13</f>
        <v/>
      </c>
      <c r="S27" s="51">
        <f>1/(1+EXP(-R27))</f>
        <v/>
      </c>
      <c r="AE27" s="60">
        <f>SUMPRODUCT((K$5:K$1138*(1-K$5:K$1138))*1*1)*'2_Params'!$B$14</f>
        <v/>
      </c>
      <c r="AI27" s="48">
        <f>'4_Seq_Features'!A25</f>
        <v/>
      </c>
      <c r="AJ27" s="55">
        <f>'4_Seq_Features'!G25</f>
        <v/>
      </c>
      <c r="AK27" s="55">
        <f>'4_Seq_Features'!H25</f>
        <v/>
      </c>
      <c r="AL27" s="48">
        <f>'4_Seq_Features'!E25</f>
        <v/>
      </c>
      <c r="AM27" s="52">
        <f>$BD$14*((AJ27)-$BD$5)/$BD$6+$BD$15*((AK27)-$BD$7)/$BD$8+$BD$16</f>
        <v/>
      </c>
      <c r="AN27" s="51">
        <f>1/(1+EXP(-AM27))</f>
        <v/>
      </c>
      <c r="AO27" s="52">
        <f>$BE$14*((AJ27)-$BD$5)/$BD$6+$BE$15*((AK27)-$BD$7)/$BD$8+$BE$16</f>
        <v/>
      </c>
      <c r="AP27" s="51">
        <f>1/(1+EXP(-AO27))</f>
        <v/>
      </c>
      <c r="AQ27" s="52">
        <f>$BF$14*((AJ27)-$BD$5)/$BD$6+$BF$15*((AK27)-$BD$7)/$BD$8+$BF$16</f>
        <v/>
      </c>
      <c r="AR27" s="51">
        <f>1/(1+EXP(-AQ27))</f>
        <v/>
      </c>
      <c r="AS27" s="52">
        <f>$BG$14*((AJ27)-$BD$5)/$BD$6+$BG$15*((AK27)-$BD$7)/$BD$8+$BG$16</f>
        <v/>
      </c>
      <c r="AT27" s="51">
        <f>1/(1+EXP(-AS27))</f>
        <v/>
      </c>
      <c r="AU27" s="52">
        <f>$BH$14*((AJ27)-$BD$5)/$BD$6+$BH$15*((AK27)-$BD$7)/$BD$8+$BH$16</f>
        <v/>
      </c>
      <c r="AV27" s="51">
        <f>1/(1+EXP(-AU27))</f>
        <v/>
      </c>
      <c r="AW27" s="52">
        <f>$BI$14*((AJ27)-$BD$5)/$BD$6+$BI$15*((AK27)-$BD$7)/$BD$8+$BI$16</f>
        <v/>
      </c>
      <c r="AX27" s="51">
        <f>1/(1+EXP(-AW27))</f>
        <v/>
      </c>
      <c r="AY27" s="52">
        <f>$BJ$14*((AJ27)-$BD$5)/$BD$6+$BJ$15*((AK27)-$BD$7)/$BD$8+$BJ$16</f>
        <v/>
      </c>
      <c r="AZ27" s="51">
        <f>1/(1+EXP(-AY27))</f>
        <v/>
      </c>
      <c r="BA27" s="52">
        <f>$BK$14*((AJ27)-$BD$5)/$BD$6+$BK$15*((AK27)-$BD$7)/$BD$8+$BK$16</f>
        <v/>
      </c>
      <c r="BB27" s="51">
        <f>1/(1+EXP(-BA27))</f>
        <v/>
      </c>
      <c r="BC27" s="40" t="inlineStr">
        <is>
          <t>scale trend_diff</t>
        </is>
      </c>
      <c r="BD27" s="58">
        <f>BD8</f>
        <v/>
      </c>
      <c r="BE27" s="67" t="n">
        <v>4.369960632170064</v>
      </c>
      <c r="BF27" s="54">
        <f>ABS(BD27-BE27)</f>
        <v/>
      </c>
    </row>
    <row r="28" ht="15" customHeight="1" s="35">
      <c r="A28" s="48">
        <f>'4_Seq_Features'!A26</f>
        <v/>
      </c>
      <c r="B28" s="55">
        <f>'4_Seq_Features'!F26</f>
        <v/>
      </c>
      <c r="C28" s="48">
        <f>'4_Seq_Features'!E26</f>
        <v/>
      </c>
      <c r="D28" s="52">
        <f>$U$12*((B28)-$U$5)/$U$6+$U$13</f>
        <v/>
      </c>
      <c r="E28" s="51">
        <f>1/(1+EXP(-D28))</f>
        <v/>
      </c>
      <c r="F28" s="52">
        <f>$V$12*((B28)-$U$5)/$U$6+$V$13</f>
        <v/>
      </c>
      <c r="G28" s="51">
        <f>1/(1+EXP(-F28))</f>
        <v/>
      </c>
      <c r="H28" s="52">
        <f>$W$12*((B28)-$U$5)/$U$6+$W$13</f>
        <v/>
      </c>
      <c r="I28" s="51">
        <f>1/(1+EXP(-H28))</f>
        <v/>
      </c>
      <c r="J28" s="52">
        <f>$X$12*((B28)-$U$5)/$U$6+$X$13</f>
        <v/>
      </c>
      <c r="K28" s="51">
        <f>1/(1+EXP(-J28))</f>
        <v/>
      </c>
      <c r="L28" s="52">
        <f>$Y$12*((B28)-$U$5)/$U$6+$Y$13</f>
        <v/>
      </c>
      <c r="M28" s="51">
        <f>1/(1+EXP(-L28))</f>
        <v/>
      </c>
      <c r="N28" s="52">
        <f>$Z$12*((B28)-$U$5)/$U$6+$Z$13</f>
        <v/>
      </c>
      <c r="O28" s="51">
        <f>1/(1+EXP(-N28))</f>
        <v/>
      </c>
      <c r="P28" s="52">
        <f>$AA$12*((B28)-$U$5)/$U$6+$AA$13</f>
        <v/>
      </c>
      <c r="Q28" s="51">
        <f>1/(1+EXP(-P28))</f>
        <v/>
      </c>
      <c r="R28" s="52">
        <f>$AB$12*((B28)-$U$5)/$U$6+$AB$13</f>
        <v/>
      </c>
      <c r="S28" s="51">
        <f>1/(1+EXP(-R28))</f>
        <v/>
      </c>
      <c r="AD28" s="60">
        <f>SUMPRODUCT((M$5:M$1138-C$5:C$1138)*((B$5:B$1138-$U$5)/$U$6))*'2_Params'!$B$14+$Y$12</f>
        <v/>
      </c>
      <c r="AE28" s="60">
        <f>SUMPRODUCT((M$5:M$1138*(1-M$5:M$1138))*((B$5:B$1138-$U$5)/$U$6)*((B$5:B$1138-$U$5)/$U$6))*'2_Params'!$B$14+1</f>
        <v/>
      </c>
      <c r="AI28" s="48">
        <f>'4_Seq_Features'!A26</f>
        <v/>
      </c>
      <c r="AJ28" s="55">
        <f>'4_Seq_Features'!G26</f>
        <v/>
      </c>
      <c r="AK28" s="55">
        <f>'4_Seq_Features'!H26</f>
        <v/>
      </c>
      <c r="AL28" s="48">
        <f>'4_Seq_Features'!E26</f>
        <v/>
      </c>
      <c r="AM28" s="52">
        <f>$BD$14*((AJ28)-$BD$5)/$BD$6+$BD$15*((AK28)-$BD$7)/$BD$8+$BD$16</f>
        <v/>
      </c>
      <c r="AN28" s="51">
        <f>1/(1+EXP(-AM28))</f>
        <v/>
      </c>
      <c r="AO28" s="52">
        <f>$BE$14*((AJ28)-$BD$5)/$BD$6+$BE$15*((AK28)-$BD$7)/$BD$8+$BE$16</f>
        <v/>
      </c>
      <c r="AP28" s="51">
        <f>1/(1+EXP(-AO28))</f>
        <v/>
      </c>
      <c r="AQ28" s="52">
        <f>$BF$14*((AJ28)-$BD$5)/$BD$6+$BF$15*((AK28)-$BD$7)/$BD$8+$BF$16</f>
        <v/>
      </c>
      <c r="AR28" s="51">
        <f>1/(1+EXP(-AQ28))</f>
        <v/>
      </c>
      <c r="AS28" s="52">
        <f>$BG$14*((AJ28)-$BD$5)/$BD$6+$BG$15*((AK28)-$BD$7)/$BD$8+$BG$16</f>
        <v/>
      </c>
      <c r="AT28" s="51">
        <f>1/(1+EXP(-AS28))</f>
        <v/>
      </c>
      <c r="AU28" s="52">
        <f>$BH$14*((AJ28)-$BD$5)/$BD$6+$BH$15*((AK28)-$BD$7)/$BD$8+$BH$16</f>
        <v/>
      </c>
      <c r="AV28" s="51">
        <f>1/(1+EXP(-AU28))</f>
        <v/>
      </c>
      <c r="AW28" s="52">
        <f>$BI$14*((AJ28)-$BD$5)/$BD$6+$BI$15*((AK28)-$BD$7)/$BD$8+$BI$16</f>
        <v/>
      </c>
      <c r="AX28" s="51">
        <f>1/(1+EXP(-AW28))</f>
        <v/>
      </c>
      <c r="AY28" s="52">
        <f>$BJ$14*((AJ28)-$BD$5)/$BD$6+$BJ$15*((AK28)-$BD$7)/$BD$8+$BJ$16</f>
        <v/>
      </c>
      <c r="AZ28" s="51">
        <f>1/(1+EXP(-AY28))</f>
        <v/>
      </c>
      <c r="BA28" s="52">
        <f>$BK$14*((AJ28)-$BD$5)/$BD$6+$BK$15*((AK28)-$BD$7)/$BD$8+$BK$16</f>
        <v/>
      </c>
      <c r="BB28" s="51">
        <f>1/(1+EXP(-BA28))</f>
        <v/>
      </c>
      <c r="BM28" s="60">
        <f>SUMPRODUCT((AP$5:AP$1138-AL$5:AL$1138)*((AJ$5:AJ$1138-$BD$5)/$BD$6))*'2_Params'!$B$15+$BE$14</f>
        <v/>
      </c>
      <c r="BN28" s="60">
        <f>SUMPRODUCT((AP$5:AP$1138*(1-AP$5:AP$1138))*((AJ$5:AJ$1138-$BD$5)/$BD$6)*((AJ$5:AJ$1138-$BD$5)/$BD$6))*'2_Params'!$B$15+1</f>
        <v/>
      </c>
    </row>
    <row r="29" ht="15" customHeight="1" s="35">
      <c r="A29" s="48">
        <f>'4_Seq_Features'!A27</f>
        <v/>
      </c>
      <c r="B29" s="55">
        <f>'4_Seq_Features'!F27</f>
        <v/>
      </c>
      <c r="C29" s="48">
        <f>'4_Seq_Features'!E27</f>
        <v/>
      </c>
      <c r="D29" s="52">
        <f>$U$12*((B29)-$U$5)/$U$6+$U$13</f>
        <v/>
      </c>
      <c r="E29" s="51">
        <f>1/(1+EXP(-D29))</f>
        <v/>
      </c>
      <c r="F29" s="52">
        <f>$V$12*((B29)-$U$5)/$U$6+$V$13</f>
        <v/>
      </c>
      <c r="G29" s="51">
        <f>1/(1+EXP(-F29))</f>
        <v/>
      </c>
      <c r="H29" s="52">
        <f>$W$12*((B29)-$U$5)/$U$6+$W$13</f>
        <v/>
      </c>
      <c r="I29" s="51">
        <f>1/(1+EXP(-H29))</f>
        <v/>
      </c>
      <c r="J29" s="52">
        <f>$X$12*((B29)-$U$5)/$U$6+$X$13</f>
        <v/>
      </c>
      <c r="K29" s="51">
        <f>1/(1+EXP(-J29))</f>
        <v/>
      </c>
      <c r="L29" s="52">
        <f>$Y$12*((B29)-$U$5)/$U$6+$Y$13</f>
        <v/>
      </c>
      <c r="M29" s="51">
        <f>1/(1+EXP(-L29))</f>
        <v/>
      </c>
      <c r="N29" s="52">
        <f>$Z$12*((B29)-$U$5)/$U$6+$Z$13</f>
        <v/>
      </c>
      <c r="O29" s="51">
        <f>1/(1+EXP(-N29))</f>
        <v/>
      </c>
      <c r="P29" s="52">
        <f>$AA$12*((B29)-$U$5)/$U$6+$AA$13</f>
        <v/>
      </c>
      <c r="Q29" s="51">
        <f>1/(1+EXP(-P29))</f>
        <v/>
      </c>
      <c r="R29" s="52">
        <f>$AB$12*((B29)-$U$5)/$U$6+$AB$13</f>
        <v/>
      </c>
      <c r="S29" s="51">
        <f>1/(1+EXP(-R29))</f>
        <v/>
      </c>
      <c r="AD29" s="60">
        <f>SUMPRODUCT(M$5:M$1138-C$5:C$1138)*'2_Params'!$B$14+0</f>
        <v/>
      </c>
      <c r="AE29" s="60">
        <f>SUMPRODUCT((M$5:M$1138*(1-M$5:M$1138))*((B$5:B$1138-$U$5)/$U$6)*1)*'2_Params'!$B$14</f>
        <v/>
      </c>
      <c r="AI29" s="48">
        <f>'4_Seq_Features'!A27</f>
        <v/>
      </c>
      <c r="AJ29" s="55">
        <f>'4_Seq_Features'!G27</f>
        <v/>
      </c>
      <c r="AK29" s="55">
        <f>'4_Seq_Features'!H27</f>
        <v/>
      </c>
      <c r="AL29" s="48">
        <f>'4_Seq_Features'!E27</f>
        <v/>
      </c>
      <c r="AM29" s="52">
        <f>$BD$14*((AJ29)-$BD$5)/$BD$6+$BD$15*((AK29)-$BD$7)/$BD$8+$BD$16</f>
        <v/>
      </c>
      <c r="AN29" s="51">
        <f>1/(1+EXP(-AM29))</f>
        <v/>
      </c>
      <c r="AO29" s="52">
        <f>$BE$14*((AJ29)-$BD$5)/$BD$6+$BE$15*((AK29)-$BD$7)/$BD$8+$BE$16</f>
        <v/>
      </c>
      <c r="AP29" s="51">
        <f>1/(1+EXP(-AO29))</f>
        <v/>
      </c>
      <c r="AQ29" s="52">
        <f>$BF$14*((AJ29)-$BD$5)/$BD$6+$BF$15*((AK29)-$BD$7)/$BD$8+$BF$16</f>
        <v/>
      </c>
      <c r="AR29" s="51">
        <f>1/(1+EXP(-AQ29))</f>
        <v/>
      </c>
      <c r="AS29" s="52">
        <f>$BG$14*((AJ29)-$BD$5)/$BD$6+$BG$15*((AK29)-$BD$7)/$BD$8+$BG$16</f>
        <v/>
      </c>
      <c r="AT29" s="51">
        <f>1/(1+EXP(-AS29))</f>
        <v/>
      </c>
      <c r="AU29" s="52">
        <f>$BH$14*((AJ29)-$BD$5)/$BD$6+$BH$15*((AK29)-$BD$7)/$BD$8+$BH$16</f>
        <v/>
      </c>
      <c r="AV29" s="51">
        <f>1/(1+EXP(-AU29))</f>
        <v/>
      </c>
      <c r="AW29" s="52">
        <f>$BI$14*((AJ29)-$BD$5)/$BD$6+$BI$15*((AK29)-$BD$7)/$BD$8+$BI$16</f>
        <v/>
      </c>
      <c r="AX29" s="51">
        <f>1/(1+EXP(-AW29))</f>
        <v/>
      </c>
      <c r="AY29" s="52">
        <f>$BJ$14*((AJ29)-$BD$5)/$BD$6+$BJ$15*((AK29)-$BD$7)/$BD$8+$BJ$16</f>
        <v/>
      </c>
      <c r="AZ29" s="51">
        <f>1/(1+EXP(-AY29))</f>
        <v/>
      </c>
      <c r="BA29" s="52">
        <f>$BK$14*((AJ29)-$BD$5)/$BD$6+$BK$15*((AK29)-$BD$7)/$BD$8+$BK$16</f>
        <v/>
      </c>
      <c r="BB29" s="51">
        <f>1/(1+EXP(-BA29))</f>
        <v/>
      </c>
      <c r="BM29" s="60">
        <f>SUMPRODUCT((AP$5:AP$1138-AL$5:AL$1138)*((AK$5:AK$1138-$BD$7)/$BD$8))*'2_Params'!$B$15+$BE$15</f>
        <v/>
      </c>
      <c r="BN29" s="60">
        <f>SUMPRODUCT((AP$5:AP$1138*(1-AP$5:AP$1138))*((AJ$5:AJ$1138-$BD$5)/$BD$6)*((AK$5:AK$1138-$BD$7)/$BD$8))*'2_Params'!$B$15</f>
        <v/>
      </c>
    </row>
    <row r="30" ht="15" customHeight="1" s="35">
      <c r="A30" s="48">
        <f>'4_Seq_Features'!A28</f>
        <v/>
      </c>
      <c r="B30" s="55">
        <f>'4_Seq_Features'!F28</f>
        <v/>
      </c>
      <c r="C30" s="48">
        <f>'4_Seq_Features'!E28</f>
        <v/>
      </c>
      <c r="D30" s="52">
        <f>$U$12*((B30)-$U$5)/$U$6+$U$13</f>
        <v/>
      </c>
      <c r="E30" s="51">
        <f>1/(1+EXP(-D30))</f>
        <v/>
      </c>
      <c r="F30" s="52">
        <f>$V$12*((B30)-$U$5)/$U$6+$V$13</f>
        <v/>
      </c>
      <c r="G30" s="51">
        <f>1/(1+EXP(-F30))</f>
        <v/>
      </c>
      <c r="H30" s="52">
        <f>$W$12*((B30)-$U$5)/$U$6+$W$13</f>
        <v/>
      </c>
      <c r="I30" s="51">
        <f>1/(1+EXP(-H30))</f>
        <v/>
      </c>
      <c r="J30" s="52">
        <f>$X$12*((B30)-$U$5)/$U$6+$X$13</f>
        <v/>
      </c>
      <c r="K30" s="51">
        <f>1/(1+EXP(-J30))</f>
        <v/>
      </c>
      <c r="L30" s="52">
        <f>$Y$12*((B30)-$U$5)/$U$6+$Y$13</f>
        <v/>
      </c>
      <c r="M30" s="51">
        <f>1/(1+EXP(-L30))</f>
        <v/>
      </c>
      <c r="N30" s="52">
        <f>$Z$12*((B30)-$U$5)/$U$6+$Z$13</f>
        <v/>
      </c>
      <c r="O30" s="51">
        <f>1/(1+EXP(-N30))</f>
        <v/>
      </c>
      <c r="P30" s="52">
        <f>$AA$12*((B30)-$U$5)/$U$6+$AA$13</f>
        <v/>
      </c>
      <c r="Q30" s="51">
        <f>1/(1+EXP(-P30))</f>
        <v/>
      </c>
      <c r="R30" s="52">
        <f>$AB$12*((B30)-$U$5)/$U$6+$AB$13</f>
        <v/>
      </c>
      <c r="S30" s="51">
        <f>1/(1+EXP(-R30))</f>
        <v/>
      </c>
      <c r="AE30" s="60">
        <f>SUMPRODUCT((M$5:M$1138*(1-M$5:M$1138))*1*1)*'2_Params'!$B$14</f>
        <v/>
      </c>
      <c r="AI30" s="48">
        <f>'4_Seq_Features'!A28</f>
        <v/>
      </c>
      <c r="AJ30" s="55">
        <f>'4_Seq_Features'!G28</f>
        <v/>
      </c>
      <c r="AK30" s="55">
        <f>'4_Seq_Features'!H28</f>
        <v/>
      </c>
      <c r="AL30" s="48">
        <f>'4_Seq_Features'!E28</f>
        <v/>
      </c>
      <c r="AM30" s="52">
        <f>$BD$14*((AJ30)-$BD$5)/$BD$6+$BD$15*((AK30)-$BD$7)/$BD$8+$BD$16</f>
        <v/>
      </c>
      <c r="AN30" s="51">
        <f>1/(1+EXP(-AM30))</f>
        <v/>
      </c>
      <c r="AO30" s="52">
        <f>$BE$14*((AJ30)-$BD$5)/$BD$6+$BE$15*((AK30)-$BD$7)/$BD$8+$BE$16</f>
        <v/>
      </c>
      <c r="AP30" s="51">
        <f>1/(1+EXP(-AO30))</f>
        <v/>
      </c>
      <c r="AQ30" s="52">
        <f>$BF$14*((AJ30)-$BD$5)/$BD$6+$BF$15*((AK30)-$BD$7)/$BD$8+$BF$16</f>
        <v/>
      </c>
      <c r="AR30" s="51">
        <f>1/(1+EXP(-AQ30))</f>
        <v/>
      </c>
      <c r="AS30" s="52">
        <f>$BG$14*((AJ30)-$BD$5)/$BD$6+$BG$15*((AK30)-$BD$7)/$BD$8+$BG$16</f>
        <v/>
      </c>
      <c r="AT30" s="51">
        <f>1/(1+EXP(-AS30))</f>
        <v/>
      </c>
      <c r="AU30" s="52">
        <f>$BH$14*((AJ30)-$BD$5)/$BD$6+$BH$15*((AK30)-$BD$7)/$BD$8+$BH$16</f>
        <v/>
      </c>
      <c r="AV30" s="51">
        <f>1/(1+EXP(-AU30))</f>
        <v/>
      </c>
      <c r="AW30" s="52">
        <f>$BI$14*((AJ30)-$BD$5)/$BD$6+$BI$15*((AK30)-$BD$7)/$BD$8+$BI$16</f>
        <v/>
      </c>
      <c r="AX30" s="51">
        <f>1/(1+EXP(-AW30))</f>
        <v/>
      </c>
      <c r="AY30" s="52">
        <f>$BJ$14*((AJ30)-$BD$5)/$BD$6+$BJ$15*((AK30)-$BD$7)/$BD$8+$BJ$16</f>
        <v/>
      </c>
      <c r="AZ30" s="51">
        <f>1/(1+EXP(-AY30))</f>
        <v/>
      </c>
      <c r="BA30" s="52">
        <f>$BK$14*((AJ30)-$BD$5)/$BD$6+$BK$15*((AK30)-$BD$7)/$BD$8+$BK$16</f>
        <v/>
      </c>
      <c r="BB30" s="51">
        <f>1/(1+EXP(-BA30))</f>
        <v/>
      </c>
      <c r="BM30" s="60">
        <f>SUMPRODUCT(AP$5:AP$1138-AL$5:AL$1138)*'2_Params'!$B$15+0</f>
        <v/>
      </c>
      <c r="BN30" s="60">
        <f>SUMPRODUCT((AP$5:AP$1138*(1-AP$5:AP$1138))*((AJ$5:AJ$1138-$BD$5)/$BD$6)*1)*'2_Params'!$B$15</f>
        <v/>
      </c>
    </row>
    <row r="31" ht="15" customHeight="1" s="35">
      <c r="A31" s="48">
        <f>'4_Seq_Features'!A29</f>
        <v/>
      </c>
      <c r="B31" s="55">
        <f>'4_Seq_Features'!F29</f>
        <v/>
      </c>
      <c r="C31" s="48">
        <f>'4_Seq_Features'!E29</f>
        <v/>
      </c>
      <c r="D31" s="52">
        <f>$U$12*((B31)-$U$5)/$U$6+$U$13</f>
        <v/>
      </c>
      <c r="E31" s="51">
        <f>1/(1+EXP(-D31))</f>
        <v/>
      </c>
      <c r="F31" s="52">
        <f>$V$12*((B31)-$U$5)/$U$6+$V$13</f>
        <v/>
      </c>
      <c r="G31" s="51">
        <f>1/(1+EXP(-F31))</f>
        <v/>
      </c>
      <c r="H31" s="52">
        <f>$W$12*((B31)-$U$5)/$U$6+$W$13</f>
        <v/>
      </c>
      <c r="I31" s="51">
        <f>1/(1+EXP(-H31))</f>
        <v/>
      </c>
      <c r="J31" s="52">
        <f>$X$12*((B31)-$U$5)/$U$6+$X$13</f>
        <v/>
      </c>
      <c r="K31" s="51">
        <f>1/(1+EXP(-J31))</f>
        <v/>
      </c>
      <c r="L31" s="52">
        <f>$Y$12*((B31)-$U$5)/$U$6+$Y$13</f>
        <v/>
      </c>
      <c r="M31" s="51">
        <f>1/(1+EXP(-L31))</f>
        <v/>
      </c>
      <c r="N31" s="52">
        <f>$Z$12*((B31)-$U$5)/$U$6+$Z$13</f>
        <v/>
      </c>
      <c r="O31" s="51">
        <f>1/(1+EXP(-N31))</f>
        <v/>
      </c>
      <c r="P31" s="52">
        <f>$AA$12*((B31)-$U$5)/$U$6+$AA$13</f>
        <v/>
      </c>
      <c r="Q31" s="51">
        <f>1/(1+EXP(-P31))</f>
        <v/>
      </c>
      <c r="R31" s="52">
        <f>$AB$12*((B31)-$U$5)/$U$6+$AB$13</f>
        <v/>
      </c>
      <c r="S31" s="51">
        <f>1/(1+EXP(-R31))</f>
        <v/>
      </c>
      <c r="AD31" s="60">
        <f>SUMPRODUCT((O$5:O$1138-C$5:C$1138)*((B$5:B$1138-$U$5)/$U$6))*'2_Params'!$B$14+$Z$12</f>
        <v/>
      </c>
      <c r="AE31" s="60">
        <f>SUMPRODUCT((O$5:O$1138*(1-O$5:O$1138))*((B$5:B$1138-$U$5)/$U$6)*((B$5:B$1138-$U$5)/$U$6))*'2_Params'!$B$14+1</f>
        <v/>
      </c>
      <c r="AI31" s="48">
        <f>'4_Seq_Features'!A29</f>
        <v/>
      </c>
      <c r="AJ31" s="55">
        <f>'4_Seq_Features'!G29</f>
        <v/>
      </c>
      <c r="AK31" s="55">
        <f>'4_Seq_Features'!H29</f>
        <v/>
      </c>
      <c r="AL31" s="48">
        <f>'4_Seq_Features'!E29</f>
        <v/>
      </c>
      <c r="AM31" s="52">
        <f>$BD$14*((AJ31)-$BD$5)/$BD$6+$BD$15*((AK31)-$BD$7)/$BD$8+$BD$16</f>
        <v/>
      </c>
      <c r="AN31" s="51">
        <f>1/(1+EXP(-AM31))</f>
        <v/>
      </c>
      <c r="AO31" s="52">
        <f>$BE$14*((AJ31)-$BD$5)/$BD$6+$BE$15*((AK31)-$BD$7)/$BD$8+$BE$16</f>
        <v/>
      </c>
      <c r="AP31" s="51">
        <f>1/(1+EXP(-AO31))</f>
        <v/>
      </c>
      <c r="AQ31" s="52">
        <f>$BF$14*((AJ31)-$BD$5)/$BD$6+$BF$15*((AK31)-$BD$7)/$BD$8+$BF$16</f>
        <v/>
      </c>
      <c r="AR31" s="51">
        <f>1/(1+EXP(-AQ31))</f>
        <v/>
      </c>
      <c r="AS31" s="52">
        <f>$BG$14*((AJ31)-$BD$5)/$BD$6+$BG$15*((AK31)-$BD$7)/$BD$8+$BG$16</f>
        <v/>
      </c>
      <c r="AT31" s="51">
        <f>1/(1+EXP(-AS31))</f>
        <v/>
      </c>
      <c r="AU31" s="52">
        <f>$BH$14*((AJ31)-$BD$5)/$BD$6+$BH$15*((AK31)-$BD$7)/$BD$8+$BH$16</f>
        <v/>
      </c>
      <c r="AV31" s="51">
        <f>1/(1+EXP(-AU31))</f>
        <v/>
      </c>
      <c r="AW31" s="52">
        <f>$BI$14*((AJ31)-$BD$5)/$BD$6+$BI$15*((AK31)-$BD$7)/$BD$8+$BI$16</f>
        <v/>
      </c>
      <c r="AX31" s="51">
        <f>1/(1+EXP(-AW31))</f>
        <v/>
      </c>
      <c r="AY31" s="52">
        <f>$BJ$14*((AJ31)-$BD$5)/$BD$6+$BJ$15*((AK31)-$BD$7)/$BD$8+$BJ$16</f>
        <v/>
      </c>
      <c r="AZ31" s="51">
        <f>1/(1+EXP(-AY31))</f>
        <v/>
      </c>
      <c r="BA31" s="52">
        <f>$BK$14*((AJ31)-$BD$5)/$BD$6+$BK$15*((AK31)-$BD$7)/$BD$8+$BK$16</f>
        <v/>
      </c>
      <c r="BB31" s="51">
        <f>1/(1+EXP(-BA31))</f>
        <v/>
      </c>
      <c r="BN31" s="60">
        <f>SUMPRODUCT((AP$5:AP$1138*(1-AP$5:AP$1138))*((AK$5:AK$1138-$BD$7)/$BD$8)*((AK$5:AK$1138-$BD$7)/$BD$8))*'2_Params'!$B$15+1</f>
        <v/>
      </c>
    </row>
    <row r="32" ht="15" customHeight="1" s="35">
      <c r="A32" s="48">
        <f>'4_Seq_Features'!A30</f>
        <v/>
      </c>
      <c r="B32" s="55">
        <f>'4_Seq_Features'!F30</f>
        <v/>
      </c>
      <c r="C32" s="48">
        <f>'4_Seq_Features'!E30</f>
        <v/>
      </c>
      <c r="D32" s="52">
        <f>$U$12*((B32)-$U$5)/$U$6+$U$13</f>
        <v/>
      </c>
      <c r="E32" s="51">
        <f>1/(1+EXP(-D32))</f>
        <v/>
      </c>
      <c r="F32" s="52">
        <f>$V$12*((B32)-$U$5)/$U$6+$V$13</f>
        <v/>
      </c>
      <c r="G32" s="51">
        <f>1/(1+EXP(-F32))</f>
        <v/>
      </c>
      <c r="H32" s="52">
        <f>$W$12*((B32)-$U$5)/$U$6+$W$13</f>
        <v/>
      </c>
      <c r="I32" s="51">
        <f>1/(1+EXP(-H32))</f>
        <v/>
      </c>
      <c r="J32" s="52">
        <f>$X$12*((B32)-$U$5)/$U$6+$X$13</f>
        <v/>
      </c>
      <c r="K32" s="51">
        <f>1/(1+EXP(-J32))</f>
        <v/>
      </c>
      <c r="L32" s="52">
        <f>$Y$12*((B32)-$U$5)/$U$6+$Y$13</f>
        <v/>
      </c>
      <c r="M32" s="51">
        <f>1/(1+EXP(-L32))</f>
        <v/>
      </c>
      <c r="N32" s="52">
        <f>$Z$12*((B32)-$U$5)/$U$6+$Z$13</f>
        <v/>
      </c>
      <c r="O32" s="51">
        <f>1/(1+EXP(-N32))</f>
        <v/>
      </c>
      <c r="P32" s="52">
        <f>$AA$12*((B32)-$U$5)/$U$6+$AA$13</f>
        <v/>
      </c>
      <c r="Q32" s="51">
        <f>1/(1+EXP(-P32))</f>
        <v/>
      </c>
      <c r="R32" s="52">
        <f>$AB$12*((B32)-$U$5)/$U$6+$AB$13</f>
        <v/>
      </c>
      <c r="S32" s="51">
        <f>1/(1+EXP(-R32))</f>
        <v/>
      </c>
      <c r="AD32" s="60">
        <f>SUMPRODUCT(O$5:O$1138-C$5:C$1138)*'2_Params'!$B$14+0</f>
        <v/>
      </c>
      <c r="AE32" s="60">
        <f>SUMPRODUCT((O$5:O$1138*(1-O$5:O$1138))*((B$5:B$1138-$U$5)/$U$6)*1)*'2_Params'!$B$14</f>
        <v/>
      </c>
      <c r="AI32" s="48">
        <f>'4_Seq_Features'!A30</f>
        <v/>
      </c>
      <c r="AJ32" s="55">
        <f>'4_Seq_Features'!G30</f>
        <v/>
      </c>
      <c r="AK32" s="55">
        <f>'4_Seq_Features'!H30</f>
        <v/>
      </c>
      <c r="AL32" s="48">
        <f>'4_Seq_Features'!E30</f>
        <v/>
      </c>
      <c r="AM32" s="52">
        <f>$BD$14*((AJ32)-$BD$5)/$BD$6+$BD$15*((AK32)-$BD$7)/$BD$8+$BD$16</f>
        <v/>
      </c>
      <c r="AN32" s="51">
        <f>1/(1+EXP(-AM32))</f>
        <v/>
      </c>
      <c r="AO32" s="52">
        <f>$BE$14*((AJ32)-$BD$5)/$BD$6+$BE$15*((AK32)-$BD$7)/$BD$8+$BE$16</f>
        <v/>
      </c>
      <c r="AP32" s="51">
        <f>1/(1+EXP(-AO32))</f>
        <v/>
      </c>
      <c r="AQ32" s="52">
        <f>$BF$14*((AJ32)-$BD$5)/$BD$6+$BF$15*((AK32)-$BD$7)/$BD$8+$BF$16</f>
        <v/>
      </c>
      <c r="AR32" s="51">
        <f>1/(1+EXP(-AQ32))</f>
        <v/>
      </c>
      <c r="AS32" s="52">
        <f>$BG$14*((AJ32)-$BD$5)/$BD$6+$BG$15*((AK32)-$BD$7)/$BD$8+$BG$16</f>
        <v/>
      </c>
      <c r="AT32" s="51">
        <f>1/(1+EXP(-AS32))</f>
        <v/>
      </c>
      <c r="AU32" s="52">
        <f>$BH$14*((AJ32)-$BD$5)/$BD$6+$BH$15*((AK32)-$BD$7)/$BD$8+$BH$16</f>
        <v/>
      </c>
      <c r="AV32" s="51">
        <f>1/(1+EXP(-AU32))</f>
        <v/>
      </c>
      <c r="AW32" s="52">
        <f>$BI$14*((AJ32)-$BD$5)/$BD$6+$BI$15*((AK32)-$BD$7)/$BD$8+$BI$16</f>
        <v/>
      </c>
      <c r="AX32" s="51">
        <f>1/(1+EXP(-AW32))</f>
        <v/>
      </c>
      <c r="AY32" s="52">
        <f>$BJ$14*((AJ32)-$BD$5)/$BD$6+$BJ$15*((AK32)-$BD$7)/$BD$8+$BJ$16</f>
        <v/>
      </c>
      <c r="AZ32" s="51">
        <f>1/(1+EXP(-AY32))</f>
        <v/>
      </c>
      <c r="BA32" s="52">
        <f>$BK$14*((AJ32)-$BD$5)/$BD$6+$BK$15*((AK32)-$BD$7)/$BD$8+$BK$16</f>
        <v/>
      </c>
      <c r="BB32" s="51">
        <f>1/(1+EXP(-BA32))</f>
        <v/>
      </c>
      <c r="BN32" s="60">
        <f>SUMPRODUCT((AP$5:AP$1138*(1-AP$5:AP$1138))*((AK$5:AK$1138-$BD$7)/$BD$8)*1)*'2_Params'!$B$15</f>
        <v/>
      </c>
    </row>
    <row r="33" ht="15" customHeight="1" s="35">
      <c r="A33" s="48">
        <f>'4_Seq_Features'!A31</f>
        <v/>
      </c>
      <c r="B33" s="55">
        <f>'4_Seq_Features'!F31</f>
        <v/>
      </c>
      <c r="C33" s="48">
        <f>'4_Seq_Features'!E31</f>
        <v/>
      </c>
      <c r="D33" s="52">
        <f>$U$12*((B33)-$U$5)/$U$6+$U$13</f>
        <v/>
      </c>
      <c r="E33" s="51">
        <f>1/(1+EXP(-D33))</f>
        <v/>
      </c>
      <c r="F33" s="52">
        <f>$V$12*((B33)-$U$5)/$U$6+$V$13</f>
        <v/>
      </c>
      <c r="G33" s="51">
        <f>1/(1+EXP(-F33))</f>
        <v/>
      </c>
      <c r="H33" s="52">
        <f>$W$12*((B33)-$U$5)/$U$6+$W$13</f>
        <v/>
      </c>
      <c r="I33" s="51">
        <f>1/(1+EXP(-H33))</f>
        <v/>
      </c>
      <c r="J33" s="52">
        <f>$X$12*((B33)-$U$5)/$U$6+$X$13</f>
        <v/>
      </c>
      <c r="K33" s="51">
        <f>1/(1+EXP(-J33))</f>
        <v/>
      </c>
      <c r="L33" s="52">
        <f>$Y$12*((B33)-$U$5)/$U$6+$Y$13</f>
        <v/>
      </c>
      <c r="M33" s="51">
        <f>1/(1+EXP(-L33))</f>
        <v/>
      </c>
      <c r="N33" s="52">
        <f>$Z$12*((B33)-$U$5)/$U$6+$Z$13</f>
        <v/>
      </c>
      <c r="O33" s="51">
        <f>1/(1+EXP(-N33))</f>
        <v/>
      </c>
      <c r="P33" s="52">
        <f>$AA$12*((B33)-$U$5)/$U$6+$AA$13</f>
        <v/>
      </c>
      <c r="Q33" s="51">
        <f>1/(1+EXP(-P33))</f>
        <v/>
      </c>
      <c r="R33" s="52">
        <f>$AB$12*((B33)-$U$5)/$U$6+$AB$13</f>
        <v/>
      </c>
      <c r="S33" s="51">
        <f>1/(1+EXP(-R33))</f>
        <v/>
      </c>
      <c r="AE33" s="60">
        <f>SUMPRODUCT((O$5:O$1138*(1-O$5:O$1138))*1*1)*'2_Params'!$B$14</f>
        <v/>
      </c>
      <c r="AI33" s="48">
        <f>'4_Seq_Features'!A31</f>
        <v/>
      </c>
      <c r="AJ33" s="55">
        <f>'4_Seq_Features'!G31</f>
        <v/>
      </c>
      <c r="AK33" s="55">
        <f>'4_Seq_Features'!H31</f>
        <v/>
      </c>
      <c r="AL33" s="48">
        <f>'4_Seq_Features'!E31</f>
        <v/>
      </c>
      <c r="AM33" s="52">
        <f>$BD$14*((AJ33)-$BD$5)/$BD$6+$BD$15*((AK33)-$BD$7)/$BD$8+$BD$16</f>
        <v/>
      </c>
      <c r="AN33" s="51">
        <f>1/(1+EXP(-AM33))</f>
        <v/>
      </c>
      <c r="AO33" s="52">
        <f>$BE$14*((AJ33)-$BD$5)/$BD$6+$BE$15*((AK33)-$BD$7)/$BD$8+$BE$16</f>
        <v/>
      </c>
      <c r="AP33" s="51">
        <f>1/(1+EXP(-AO33))</f>
        <v/>
      </c>
      <c r="AQ33" s="52">
        <f>$BF$14*((AJ33)-$BD$5)/$BD$6+$BF$15*((AK33)-$BD$7)/$BD$8+$BF$16</f>
        <v/>
      </c>
      <c r="AR33" s="51">
        <f>1/(1+EXP(-AQ33))</f>
        <v/>
      </c>
      <c r="AS33" s="52">
        <f>$BG$14*((AJ33)-$BD$5)/$BD$6+$BG$15*((AK33)-$BD$7)/$BD$8+$BG$16</f>
        <v/>
      </c>
      <c r="AT33" s="51">
        <f>1/(1+EXP(-AS33))</f>
        <v/>
      </c>
      <c r="AU33" s="52">
        <f>$BH$14*((AJ33)-$BD$5)/$BD$6+$BH$15*((AK33)-$BD$7)/$BD$8+$BH$16</f>
        <v/>
      </c>
      <c r="AV33" s="51">
        <f>1/(1+EXP(-AU33))</f>
        <v/>
      </c>
      <c r="AW33" s="52">
        <f>$BI$14*((AJ33)-$BD$5)/$BD$6+$BI$15*((AK33)-$BD$7)/$BD$8+$BI$16</f>
        <v/>
      </c>
      <c r="AX33" s="51">
        <f>1/(1+EXP(-AW33))</f>
        <v/>
      </c>
      <c r="AY33" s="52">
        <f>$BJ$14*((AJ33)-$BD$5)/$BD$6+$BJ$15*((AK33)-$BD$7)/$BD$8+$BJ$16</f>
        <v/>
      </c>
      <c r="AZ33" s="51">
        <f>1/(1+EXP(-AY33))</f>
        <v/>
      </c>
      <c r="BA33" s="52">
        <f>$BK$14*((AJ33)-$BD$5)/$BD$6+$BK$15*((AK33)-$BD$7)/$BD$8+$BK$16</f>
        <v/>
      </c>
      <c r="BB33" s="51">
        <f>1/(1+EXP(-BA33))</f>
        <v/>
      </c>
      <c r="BN33" s="60">
        <f>SUMPRODUCT((AP$5:AP$1138*(1-AP$5:AP$1138))*1*1)*'2_Params'!$B$15</f>
        <v/>
      </c>
    </row>
    <row r="34" ht="15" customHeight="1" s="35">
      <c r="A34" s="48">
        <f>'4_Seq_Features'!A32</f>
        <v/>
      </c>
      <c r="B34" s="55">
        <f>'4_Seq_Features'!F32</f>
        <v/>
      </c>
      <c r="C34" s="48">
        <f>'4_Seq_Features'!E32</f>
        <v/>
      </c>
      <c r="D34" s="52">
        <f>$U$12*((B34)-$U$5)/$U$6+$U$13</f>
        <v/>
      </c>
      <c r="E34" s="51">
        <f>1/(1+EXP(-D34))</f>
        <v/>
      </c>
      <c r="F34" s="52">
        <f>$V$12*((B34)-$U$5)/$U$6+$V$13</f>
        <v/>
      </c>
      <c r="G34" s="51">
        <f>1/(1+EXP(-F34))</f>
        <v/>
      </c>
      <c r="H34" s="52">
        <f>$W$12*((B34)-$U$5)/$U$6+$W$13</f>
        <v/>
      </c>
      <c r="I34" s="51">
        <f>1/(1+EXP(-H34))</f>
        <v/>
      </c>
      <c r="J34" s="52">
        <f>$X$12*((B34)-$U$5)/$U$6+$X$13</f>
        <v/>
      </c>
      <c r="K34" s="51">
        <f>1/(1+EXP(-J34))</f>
        <v/>
      </c>
      <c r="L34" s="52">
        <f>$Y$12*((B34)-$U$5)/$U$6+$Y$13</f>
        <v/>
      </c>
      <c r="M34" s="51">
        <f>1/(1+EXP(-L34))</f>
        <v/>
      </c>
      <c r="N34" s="52">
        <f>$Z$12*((B34)-$U$5)/$U$6+$Z$13</f>
        <v/>
      </c>
      <c r="O34" s="51">
        <f>1/(1+EXP(-N34))</f>
        <v/>
      </c>
      <c r="P34" s="52">
        <f>$AA$12*((B34)-$U$5)/$U$6+$AA$13</f>
        <v/>
      </c>
      <c r="Q34" s="51">
        <f>1/(1+EXP(-P34))</f>
        <v/>
      </c>
      <c r="R34" s="52">
        <f>$AB$12*((B34)-$U$5)/$U$6+$AB$13</f>
        <v/>
      </c>
      <c r="S34" s="51">
        <f>1/(1+EXP(-R34))</f>
        <v/>
      </c>
      <c r="AD34" s="60">
        <f>SUMPRODUCT((Q$5:Q$1138-C$5:C$1138)*((B$5:B$1138-$U$5)/$U$6))*'2_Params'!$B$14+$AA$12</f>
        <v/>
      </c>
      <c r="AE34" s="60">
        <f>SUMPRODUCT((Q$5:Q$1138*(1-Q$5:Q$1138))*((B$5:B$1138-$U$5)/$U$6)*((B$5:B$1138-$U$5)/$U$6))*'2_Params'!$B$14+1</f>
        <v/>
      </c>
      <c r="AI34" s="48">
        <f>'4_Seq_Features'!A32</f>
        <v/>
      </c>
      <c r="AJ34" s="55">
        <f>'4_Seq_Features'!G32</f>
        <v/>
      </c>
      <c r="AK34" s="55">
        <f>'4_Seq_Features'!H32</f>
        <v/>
      </c>
      <c r="AL34" s="48">
        <f>'4_Seq_Features'!E32</f>
        <v/>
      </c>
      <c r="AM34" s="52">
        <f>$BD$14*((AJ34)-$BD$5)/$BD$6+$BD$15*((AK34)-$BD$7)/$BD$8+$BD$16</f>
        <v/>
      </c>
      <c r="AN34" s="51">
        <f>1/(1+EXP(-AM34))</f>
        <v/>
      </c>
      <c r="AO34" s="52">
        <f>$BE$14*((AJ34)-$BD$5)/$BD$6+$BE$15*((AK34)-$BD$7)/$BD$8+$BE$16</f>
        <v/>
      </c>
      <c r="AP34" s="51">
        <f>1/(1+EXP(-AO34))</f>
        <v/>
      </c>
      <c r="AQ34" s="52">
        <f>$BF$14*((AJ34)-$BD$5)/$BD$6+$BF$15*((AK34)-$BD$7)/$BD$8+$BF$16</f>
        <v/>
      </c>
      <c r="AR34" s="51">
        <f>1/(1+EXP(-AQ34))</f>
        <v/>
      </c>
      <c r="AS34" s="52">
        <f>$BG$14*((AJ34)-$BD$5)/$BD$6+$BG$15*((AK34)-$BD$7)/$BD$8+$BG$16</f>
        <v/>
      </c>
      <c r="AT34" s="51">
        <f>1/(1+EXP(-AS34))</f>
        <v/>
      </c>
      <c r="AU34" s="52">
        <f>$BH$14*((AJ34)-$BD$5)/$BD$6+$BH$15*((AK34)-$BD$7)/$BD$8+$BH$16</f>
        <v/>
      </c>
      <c r="AV34" s="51">
        <f>1/(1+EXP(-AU34))</f>
        <v/>
      </c>
      <c r="AW34" s="52">
        <f>$BI$14*((AJ34)-$BD$5)/$BD$6+$BI$15*((AK34)-$BD$7)/$BD$8+$BI$16</f>
        <v/>
      </c>
      <c r="AX34" s="51">
        <f>1/(1+EXP(-AW34))</f>
        <v/>
      </c>
      <c r="AY34" s="52">
        <f>$BJ$14*((AJ34)-$BD$5)/$BD$6+$BJ$15*((AK34)-$BD$7)/$BD$8+$BJ$16</f>
        <v/>
      </c>
      <c r="AZ34" s="51">
        <f>1/(1+EXP(-AY34))</f>
        <v/>
      </c>
      <c r="BA34" s="52">
        <f>$BK$14*((AJ34)-$BD$5)/$BD$6+$BK$15*((AK34)-$BD$7)/$BD$8+$BK$16</f>
        <v/>
      </c>
      <c r="BB34" s="51">
        <f>1/(1+EXP(-BA34))</f>
        <v/>
      </c>
    </row>
    <row r="35" ht="15" customHeight="1" s="35">
      <c r="A35" s="48">
        <f>'4_Seq_Features'!A33</f>
        <v/>
      </c>
      <c r="B35" s="55">
        <f>'4_Seq_Features'!F33</f>
        <v/>
      </c>
      <c r="C35" s="48">
        <f>'4_Seq_Features'!E33</f>
        <v/>
      </c>
      <c r="D35" s="52">
        <f>$U$12*((B35)-$U$5)/$U$6+$U$13</f>
        <v/>
      </c>
      <c r="E35" s="51">
        <f>1/(1+EXP(-D35))</f>
        <v/>
      </c>
      <c r="F35" s="52">
        <f>$V$12*((B35)-$U$5)/$U$6+$V$13</f>
        <v/>
      </c>
      <c r="G35" s="51">
        <f>1/(1+EXP(-F35))</f>
        <v/>
      </c>
      <c r="H35" s="52">
        <f>$W$12*((B35)-$U$5)/$U$6+$W$13</f>
        <v/>
      </c>
      <c r="I35" s="51">
        <f>1/(1+EXP(-H35))</f>
        <v/>
      </c>
      <c r="J35" s="52">
        <f>$X$12*((B35)-$U$5)/$U$6+$X$13</f>
        <v/>
      </c>
      <c r="K35" s="51">
        <f>1/(1+EXP(-J35))</f>
        <v/>
      </c>
      <c r="L35" s="52">
        <f>$Y$12*((B35)-$U$5)/$U$6+$Y$13</f>
        <v/>
      </c>
      <c r="M35" s="51">
        <f>1/(1+EXP(-L35))</f>
        <v/>
      </c>
      <c r="N35" s="52">
        <f>$Z$12*((B35)-$U$5)/$U$6+$Z$13</f>
        <v/>
      </c>
      <c r="O35" s="51">
        <f>1/(1+EXP(-N35))</f>
        <v/>
      </c>
      <c r="P35" s="52">
        <f>$AA$12*((B35)-$U$5)/$U$6+$AA$13</f>
        <v/>
      </c>
      <c r="Q35" s="51">
        <f>1/(1+EXP(-P35))</f>
        <v/>
      </c>
      <c r="R35" s="52">
        <f>$AB$12*((B35)-$U$5)/$U$6+$AB$13</f>
        <v/>
      </c>
      <c r="S35" s="51">
        <f>1/(1+EXP(-R35))</f>
        <v/>
      </c>
      <c r="AD35" s="60">
        <f>SUMPRODUCT(Q$5:Q$1138-C$5:C$1138)*'2_Params'!$B$14+0</f>
        <v/>
      </c>
      <c r="AE35" s="60">
        <f>SUMPRODUCT((Q$5:Q$1138*(1-Q$5:Q$1138))*((B$5:B$1138-$U$5)/$U$6)*1)*'2_Params'!$B$14</f>
        <v/>
      </c>
      <c r="AI35" s="48">
        <f>'4_Seq_Features'!A33</f>
        <v/>
      </c>
      <c r="AJ35" s="55">
        <f>'4_Seq_Features'!G33</f>
        <v/>
      </c>
      <c r="AK35" s="55">
        <f>'4_Seq_Features'!H33</f>
        <v/>
      </c>
      <c r="AL35" s="48">
        <f>'4_Seq_Features'!E33</f>
        <v/>
      </c>
      <c r="AM35" s="52">
        <f>$BD$14*((AJ35)-$BD$5)/$BD$6+$BD$15*((AK35)-$BD$7)/$BD$8+$BD$16</f>
        <v/>
      </c>
      <c r="AN35" s="51">
        <f>1/(1+EXP(-AM35))</f>
        <v/>
      </c>
      <c r="AO35" s="52">
        <f>$BE$14*((AJ35)-$BD$5)/$BD$6+$BE$15*((AK35)-$BD$7)/$BD$8+$BE$16</f>
        <v/>
      </c>
      <c r="AP35" s="51">
        <f>1/(1+EXP(-AO35))</f>
        <v/>
      </c>
      <c r="AQ35" s="52">
        <f>$BF$14*((AJ35)-$BD$5)/$BD$6+$BF$15*((AK35)-$BD$7)/$BD$8+$BF$16</f>
        <v/>
      </c>
      <c r="AR35" s="51">
        <f>1/(1+EXP(-AQ35))</f>
        <v/>
      </c>
      <c r="AS35" s="52">
        <f>$BG$14*((AJ35)-$BD$5)/$BD$6+$BG$15*((AK35)-$BD$7)/$BD$8+$BG$16</f>
        <v/>
      </c>
      <c r="AT35" s="51">
        <f>1/(1+EXP(-AS35))</f>
        <v/>
      </c>
      <c r="AU35" s="52">
        <f>$BH$14*((AJ35)-$BD$5)/$BD$6+$BH$15*((AK35)-$BD$7)/$BD$8+$BH$16</f>
        <v/>
      </c>
      <c r="AV35" s="51">
        <f>1/(1+EXP(-AU35))</f>
        <v/>
      </c>
      <c r="AW35" s="52">
        <f>$BI$14*((AJ35)-$BD$5)/$BD$6+$BI$15*((AK35)-$BD$7)/$BD$8+$BI$16</f>
        <v/>
      </c>
      <c r="AX35" s="51">
        <f>1/(1+EXP(-AW35))</f>
        <v/>
      </c>
      <c r="AY35" s="52">
        <f>$BJ$14*((AJ35)-$BD$5)/$BD$6+$BJ$15*((AK35)-$BD$7)/$BD$8+$BJ$16</f>
        <v/>
      </c>
      <c r="AZ35" s="51">
        <f>1/(1+EXP(-AY35))</f>
        <v/>
      </c>
      <c r="BA35" s="52">
        <f>$BK$14*((AJ35)-$BD$5)/$BD$6+$BK$15*((AK35)-$BD$7)/$BD$8+$BK$16</f>
        <v/>
      </c>
      <c r="BB35" s="51">
        <f>1/(1+EXP(-BA35))</f>
        <v/>
      </c>
    </row>
    <row r="36" ht="15" customHeight="1" s="35">
      <c r="A36" s="48">
        <f>'4_Seq_Features'!A34</f>
        <v/>
      </c>
      <c r="B36" s="55">
        <f>'4_Seq_Features'!F34</f>
        <v/>
      </c>
      <c r="C36" s="48">
        <f>'4_Seq_Features'!E34</f>
        <v/>
      </c>
      <c r="D36" s="52">
        <f>$U$12*((B36)-$U$5)/$U$6+$U$13</f>
        <v/>
      </c>
      <c r="E36" s="51">
        <f>1/(1+EXP(-D36))</f>
        <v/>
      </c>
      <c r="F36" s="52">
        <f>$V$12*((B36)-$U$5)/$U$6+$V$13</f>
        <v/>
      </c>
      <c r="G36" s="51">
        <f>1/(1+EXP(-F36))</f>
        <v/>
      </c>
      <c r="H36" s="52">
        <f>$W$12*((B36)-$U$5)/$U$6+$W$13</f>
        <v/>
      </c>
      <c r="I36" s="51">
        <f>1/(1+EXP(-H36))</f>
        <v/>
      </c>
      <c r="J36" s="52">
        <f>$X$12*((B36)-$U$5)/$U$6+$X$13</f>
        <v/>
      </c>
      <c r="K36" s="51">
        <f>1/(1+EXP(-J36))</f>
        <v/>
      </c>
      <c r="L36" s="52">
        <f>$Y$12*((B36)-$U$5)/$U$6+$Y$13</f>
        <v/>
      </c>
      <c r="M36" s="51">
        <f>1/(1+EXP(-L36))</f>
        <v/>
      </c>
      <c r="N36" s="52">
        <f>$Z$12*((B36)-$U$5)/$U$6+$Z$13</f>
        <v/>
      </c>
      <c r="O36" s="51">
        <f>1/(1+EXP(-N36))</f>
        <v/>
      </c>
      <c r="P36" s="52">
        <f>$AA$12*((B36)-$U$5)/$U$6+$AA$13</f>
        <v/>
      </c>
      <c r="Q36" s="51">
        <f>1/(1+EXP(-P36))</f>
        <v/>
      </c>
      <c r="R36" s="52">
        <f>$AB$12*((B36)-$U$5)/$U$6+$AB$13</f>
        <v/>
      </c>
      <c r="S36" s="51">
        <f>1/(1+EXP(-R36))</f>
        <v/>
      </c>
      <c r="AE36" s="60">
        <f>SUMPRODUCT((Q$5:Q$1138*(1-Q$5:Q$1138))*1*1)*'2_Params'!$B$14</f>
        <v/>
      </c>
      <c r="AI36" s="48">
        <f>'4_Seq_Features'!A34</f>
        <v/>
      </c>
      <c r="AJ36" s="55">
        <f>'4_Seq_Features'!G34</f>
        <v/>
      </c>
      <c r="AK36" s="55">
        <f>'4_Seq_Features'!H34</f>
        <v/>
      </c>
      <c r="AL36" s="48">
        <f>'4_Seq_Features'!E34</f>
        <v/>
      </c>
      <c r="AM36" s="52">
        <f>$BD$14*((AJ36)-$BD$5)/$BD$6+$BD$15*((AK36)-$BD$7)/$BD$8+$BD$16</f>
        <v/>
      </c>
      <c r="AN36" s="51">
        <f>1/(1+EXP(-AM36))</f>
        <v/>
      </c>
      <c r="AO36" s="52">
        <f>$BE$14*((AJ36)-$BD$5)/$BD$6+$BE$15*((AK36)-$BD$7)/$BD$8+$BE$16</f>
        <v/>
      </c>
      <c r="AP36" s="51">
        <f>1/(1+EXP(-AO36))</f>
        <v/>
      </c>
      <c r="AQ36" s="52">
        <f>$BF$14*((AJ36)-$BD$5)/$BD$6+$BF$15*((AK36)-$BD$7)/$BD$8+$BF$16</f>
        <v/>
      </c>
      <c r="AR36" s="51">
        <f>1/(1+EXP(-AQ36))</f>
        <v/>
      </c>
      <c r="AS36" s="52">
        <f>$BG$14*((AJ36)-$BD$5)/$BD$6+$BG$15*((AK36)-$BD$7)/$BD$8+$BG$16</f>
        <v/>
      </c>
      <c r="AT36" s="51">
        <f>1/(1+EXP(-AS36))</f>
        <v/>
      </c>
      <c r="AU36" s="52">
        <f>$BH$14*((AJ36)-$BD$5)/$BD$6+$BH$15*((AK36)-$BD$7)/$BD$8+$BH$16</f>
        <v/>
      </c>
      <c r="AV36" s="51">
        <f>1/(1+EXP(-AU36))</f>
        <v/>
      </c>
      <c r="AW36" s="52">
        <f>$BI$14*((AJ36)-$BD$5)/$BD$6+$BI$15*((AK36)-$BD$7)/$BD$8+$BI$16</f>
        <v/>
      </c>
      <c r="AX36" s="51">
        <f>1/(1+EXP(-AW36))</f>
        <v/>
      </c>
      <c r="AY36" s="52">
        <f>$BJ$14*((AJ36)-$BD$5)/$BD$6+$BJ$15*((AK36)-$BD$7)/$BD$8+$BJ$16</f>
        <v/>
      </c>
      <c r="AZ36" s="51">
        <f>1/(1+EXP(-AY36))</f>
        <v/>
      </c>
      <c r="BA36" s="52">
        <f>$BK$14*((AJ36)-$BD$5)/$BD$6+$BK$15*((AK36)-$BD$7)/$BD$8+$BK$16</f>
        <v/>
      </c>
      <c r="BB36" s="51">
        <f>1/(1+EXP(-BA36))</f>
        <v/>
      </c>
    </row>
    <row r="37" ht="15" customHeight="1" s="35">
      <c r="A37" s="48">
        <f>'4_Seq_Features'!A35</f>
        <v/>
      </c>
      <c r="B37" s="55">
        <f>'4_Seq_Features'!F35</f>
        <v/>
      </c>
      <c r="C37" s="48">
        <f>'4_Seq_Features'!E35</f>
        <v/>
      </c>
      <c r="D37" s="52">
        <f>$U$12*((B37)-$U$5)/$U$6+$U$13</f>
        <v/>
      </c>
      <c r="E37" s="51">
        <f>1/(1+EXP(-D37))</f>
        <v/>
      </c>
      <c r="F37" s="52">
        <f>$V$12*((B37)-$U$5)/$U$6+$V$13</f>
        <v/>
      </c>
      <c r="G37" s="51">
        <f>1/(1+EXP(-F37))</f>
        <v/>
      </c>
      <c r="H37" s="52">
        <f>$W$12*((B37)-$U$5)/$U$6+$W$13</f>
        <v/>
      </c>
      <c r="I37" s="51">
        <f>1/(1+EXP(-H37))</f>
        <v/>
      </c>
      <c r="J37" s="52">
        <f>$X$12*((B37)-$U$5)/$U$6+$X$13</f>
        <v/>
      </c>
      <c r="K37" s="51">
        <f>1/(1+EXP(-J37))</f>
        <v/>
      </c>
      <c r="L37" s="52">
        <f>$Y$12*((B37)-$U$5)/$U$6+$Y$13</f>
        <v/>
      </c>
      <c r="M37" s="51">
        <f>1/(1+EXP(-L37))</f>
        <v/>
      </c>
      <c r="N37" s="52">
        <f>$Z$12*((B37)-$U$5)/$U$6+$Z$13</f>
        <v/>
      </c>
      <c r="O37" s="51">
        <f>1/(1+EXP(-N37))</f>
        <v/>
      </c>
      <c r="P37" s="52">
        <f>$AA$12*((B37)-$U$5)/$U$6+$AA$13</f>
        <v/>
      </c>
      <c r="Q37" s="51">
        <f>1/(1+EXP(-P37))</f>
        <v/>
      </c>
      <c r="R37" s="52">
        <f>$AB$12*((B37)-$U$5)/$U$6+$AB$13</f>
        <v/>
      </c>
      <c r="S37" s="51">
        <f>1/(1+EXP(-R37))</f>
        <v/>
      </c>
      <c r="AD37" s="60">
        <f>SUMPRODUCT((S$5:S$1138-C$5:C$1138)*((B$5:B$1138-$U$5)/$U$6))*'2_Params'!$B$14+$AB$12</f>
        <v/>
      </c>
      <c r="AE37" s="60">
        <f>SUMPRODUCT((S$5:S$1138*(1-S$5:S$1138))*((B$5:B$1138-$U$5)/$U$6)*((B$5:B$1138-$U$5)/$U$6))*'2_Params'!$B$14+1</f>
        <v/>
      </c>
      <c r="AI37" s="48">
        <f>'4_Seq_Features'!A35</f>
        <v/>
      </c>
      <c r="AJ37" s="55">
        <f>'4_Seq_Features'!G35</f>
        <v/>
      </c>
      <c r="AK37" s="55">
        <f>'4_Seq_Features'!H35</f>
        <v/>
      </c>
      <c r="AL37" s="48">
        <f>'4_Seq_Features'!E35</f>
        <v/>
      </c>
      <c r="AM37" s="52">
        <f>$BD$14*((AJ37)-$BD$5)/$BD$6+$BD$15*((AK37)-$BD$7)/$BD$8+$BD$16</f>
        <v/>
      </c>
      <c r="AN37" s="51">
        <f>1/(1+EXP(-AM37))</f>
        <v/>
      </c>
      <c r="AO37" s="52">
        <f>$BE$14*((AJ37)-$BD$5)/$BD$6+$BE$15*((AK37)-$BD$7)/$BD$8+$BE$16</f>
        <v/>
      </c>
      <c r="AP37" s="51">
        <f>1/(1+EXP(-AO37))</f>
        <v/>
      </c>
      <c r="AQ37" s="52">
        <f>$BF$14*((AJ37)-$BD$5)/$BD$6+$BF$15*((AK37)-$BD$7)/$BD$8+$BF$16</f>
        <v/>
      </c>
      <c r="AR37" s="51">
        <f>1/(1+EXP(-AQ37))</f>
        <v/>
      </c>
      <c r="AS37" s="52">
        <f>$BG$14*((AJ37)-$BD$5)/$BD$6+$BG$15*((AK37)-$BD$7)/$BD$8+$BG$16</f>
        <v/>
      </c>
      <c r="AT37" s="51">
        <f>1/(1+EXP(-AS37))</f>
        <v/>
      </c>
      <c r="AU37" s="52">
        <f>$BH$14*((AJ37)-$BD$5)/$BD$6+$BH$15*((AK37)-$BD$7)/$BD$8+$BH$16</f>
        <v/>
      </c>
      <c r="AV37" s="51">
        <f>1/(1+EXP(-AU37))</f>
        <v/>
      </c>
      <c r="AW37" s="52">
        <f>$BI$14*((AJ37)-$BD$5)/$BD$6+$BI$15*((AK37)-$BD$7)/$BD$8+$BI$16</f>
        <v/>
      </c>
      <c r="AX37" s="51">
        <f>1/(1+EXP(-AW37))</f>
        <v/>
      </c>
      <c r="AY37" s="52">
        <f>$BJ$14*((AJ37)-$BD$5)/$BD$6+$BJ$15*((AK37)-$BD$7)/$BD$8+$BJ$16</f>
        <v/>
      </c>
      <c r="AZ37" s="51">
        <f>1/(1+EXP(-AY37))</f>
        <v/>
      </c>
      <c r="BA37" s="52">
        <f>$BK$14*((AJ37)-$BD$5)/$BD$6+$BK$15*((AK37)-$BD$7)/$BD$8+$BK$16</f>
        <v/>
      </c>
      <c r="BB37" s="51">
        <f>1/(1+EXP(-BA37))</f>
        <v/>
      </c>
      <c r="BM37" s="60">
        <f>SUMPRODUCT((AR$5:AR$1138-AL$5:AL$1138)*((AJ$5:AJ$1138-$BD$5)/$BD$6))*'2_Params'!$B$15+$BF$14</f>
        <v/>
      </c>
      <c r="BN37" s="60">
        <f>SUMPRODUCT((AR$5:AR$1138*(1-AR$5:AR$1138))*((AJ$5:AJ$1138-$BD$5)/$BD$6)*((AJ$5:AJ$1138-$BD$5)/$BD$6))*'2_Params'!$B$15+1</f>
        <v/>
      </c>
    </row>
    <row r="38" ht="15" customHeight="1" s="35">
      <c r="A38" s="48">
        <f>'4_Seq_Features'!A36</f>
        <v/>
      </c>
      <c r="B38" s="55">
        <f>'4_Seq_Features'!F36</f>
        <v/>
      </c>
      <c r="C38" s="48">
        <f>'4_Seq_Features'!E36</f>
        <v/>
      </c>
      <c r="D38" s="52">
        <f>$U$12*((B38)-$U$5)/$U$6+$U$13</f>
        <v/>
      </c>
      <c r="E38" s="51">
        <f>1/(1+EXP(-D38))</f>
        <v/>
      </c>
      <c r="F38" s="52">
        <f>$V$12*((B38)-$U$5)/$U$6+$V$13</f>
        <v/>
      </c>
      <c r="G38" s="51">
        <f>1/(1+EXP(-F38))</f>
        <v/>
      </c>
      <c r="H38" s="52">
        <f>$W$12*((B38)-$U$5)/$U$6+$W$13</f>
        <v/>
      </c>
      <c r="I38" s="51">
        <f>1/(1+EXP(-H38))</f>
        <v/>
      </c>
      <c r="J38" s="52">
        <f>$X$12*((B38)-$U$5)/$U$6+$X$13</f>
        <v/>
      </c>
      <c r="K38" s="51">
        <f>1/(1+EXP(-J38))</f>
        <v/>
      </c>
      <c r="L38" s="52">
        <f>$Y$12*((B38)-$U$5)/$U$6+$Y$13</f>
        <v/>
      </c>
      <c r="M38" s="51">
        <f>1/(1+EXP(-L38))</f>
        <v/>
      </c>
      <c r="N38" s="52">
        <f>$Z$12*((B38)-$U$5)/$U$6+$Z$13</f>
        <v/>
      </c>
      <c r="O38" s="51">
        <f>1/(1+EXP(-N38))</f>
        <v/>
      </c>
      <c r="P38" s="52">
        <f>$AA$12*((B38)-$U$5)/$U$6+$AA$13</f>
        <v/>
      </c>
      <c r="Q38" s="51">
        <f>1/(1+EXP(-P38))</f>
        <v/>
      </c>
      <c r="R38" s="52">
        <f>$AB$12*((B38)-$U$5)/$U$6+$AB$13</f>
        <v/>
      </c>
      <c r="S38" s="51">
        <f>1/(1+EXP(-R38))</f>
        <v/>
      </c>
      <c r="AD38" s="60">
        <f>SUMPRODUCT(S$5:S$1138-C$5:C$1138)*'2_Params'!$B$14+0</f>
        <v/>
      </c>
      <c r="AE38" s="60">
        <f>SUMPRODUCT((S$5:S$1138*(1-S$5:S$1138))*((B$5:B$1138-$U$5)/$U$6)*1)*'2_Params'!$B$14</f>
        <v/>
      </c>
      <c r="AI38" s="48">
        <f>'4_Seq_Features'!A36</f>
        <v/>
      </c>
      <c r="AJ38" s="55">
        <f>'4_Seq_Features'!G36</f>
        <v/>
      </c>
      <c r="AK38" s="55">
        <f>'4_Seq_Features'!H36</f>
        <v/>
      </c>
      <c r="AL38" s="48">
        <f>'4_Seq_Features'!E36</f>
        <v/>
      </c>
      <c r="AM38" s="52">
        <f>$BD$14*((AJ38)-$BD$5)/$BD$6+$BD$15*((AK38)-$BD$7)/$BD$8+$BD$16</f>
        <v/>
      </c>
      <c r="AN38" s="51">
        <f>1/(1+EXP(-AM38))</f>
        <v/>
      </c>
      <c r="AO38" s="52">
        <f>$BE$14*((AJ38)-$BD$5)/$BD$6+$BE$15*((AK38)-$BD$7)/$BD$8+$BE$16</f>
        <v/>
      </c>
      <c r="AP38" s="51">
        <f>1/(1+EXP(-AO38))</f>
        <v/>
      </c>
      <c r="AQ38" s="52">
        <f>$BF$14*((AJ38)-$BD$5)/$BD$6+$BF$15*((AK38)-$BD$7)/$BD$8+$BF$16</f>
        <v/>
      </c>
      <c r="AR38" s="51">
        <f>1/(1+EXP(-AQ38))</f>
        <v/>
      </c>
      <c r="AS38" s="52">
        <f>$BG$14*((AJ38)-$BD$5)/$BD$6+$BG$15*((AK38)-$BD$7)/$BD$8+$BG$16</f>
        <v/>
      </c>
      <c r="AT38" s="51">
        <f>1/(1+EXP(-AS38))</f>
        <v/>
      </c>
      <c r="AU38" s="52">
        <f>$BH$14*((AJ38)-$BD$5)/$BD$6+$BH$15*((AK38)-$BD$7)/$BD$8+$BH$16</f>
        <v/>
      </c>
      <c r="AV38" s="51">
        <f>1/(1+EXP(-AU38))</f>
        <v/>
      </c>
      <c r="AW38" s="52">
        <f>$BI$14*((AJ38)-$BD$5)/$BD$6+$BI$15*((AK38)-$BD$7)/$BD$8+$BI$16</f>
        <v/>
      </c>
      <c r="AX38" s="51">
        <f>1/(1+EXP(-AW38))</f>
        <v/>
      </c>
      <c r="AY38" s="52">
        <f>$BJ$14*((AJ38)-$BD$5)/$BD$6+$BJ$15*((AK38)-$BD$7)/$BD$8+$BJ$16</f>
        <v/>
      </c>
      <c r="AZ38" s="51">
        <f>1/(1+EXP(-AY38))</f>
        <v/>
      </c>
      <c r="BA38" s="52">
        <f>$BK$14*((AJ38)-$BD$5)/$BD$6+$BK$15*((AK38)-$BD$7)/$BD$8+$BK$16</f>
        <v/>
      </c>
      <c r="BB38" s="51">
        <f>1/(1+EXP(-BA38))</f>
        <v/>
      </c>
      <c r="BM38" s="60">
        <f>SUMPRODUCT((AR$5:AR$1138-AL$5:AL$1138)*((AK$5:AK$1138-$BD$7)/$BD$8))*'2_Params'!$B$15+$BF$15</f>
        <v/>
      </c>
      <c r="BN38" s="60">
        <f>SUMPRODUCT((AR$5:AR$1138*(1-AR$5:AR$1138))*((AJ$5:AJ$1138-$BD$5)/$BD$6)*((AK$5:AK$1138-$BD$7)/$BD$8))*'2_Params'!$B$15</f>
        <v/>
      </c>
    </row>
    <row r="39" ht="15" customHeight="1" s="35">
      <c r="A39" s="48">
        <f>'4_Seq_Features'!A37</f>
        <v/>
      </c>
      <c r="B39" s="55">
        <f>'4_Seq_Features'!F37</f>
        <v/>
      </c>
      <c r="C39" s="48">
        <f>'4_Seq_Features'!E37</f>
        <v/>
      </c>
      <c r="D39" s="52">
        <f>$U$12*((B39)-$U$5)/$U$6+$U$13</f>
        <v/>
      </c>
      <c r="E39" s="51">
        <f>1/(1+EXP(-D39))</f>
        <v/>
      </c>
      <c r="F39" s="52">
        <f>$V$12*((B39)-$U$5)/$U$6+$V$13</f>
        <v/>
      </c>
      <c r="G39" s="51">
        <f>1/(1+EXP(-F39))</f>
        <v/>
      </c>
      <c r="H39" s="52">
        <f>$W$12*((B39)-$U$5)/$U$6+$W$13</f>
        <v/>
      </c>
      <c r="I39" s="51">
        <f>1/(1+EXP(-H39))</f>
        <v/>
      </c>
      <c r="J39" s="52">
        <f>$X$12*((B39)-$U$5)/$U$6+$X$13</f>
        <v/>
      </c>
      <c r="K39" s="51">
        <f>1/(1+EXP(-J39))</f>
        <v/>
      </c>
      <c r="L39" s="52">
        <f>$Y$12*((B39)-$U$5)/$U$6+$Y$13</f>
        <v/>
      </c>
      <c r="M39" s="51">
        <f>1/(1+EXP(-L39))</f>
        <v/>
      </c>
      <c r="N39" s="52">
        <f>$Z$12*((B39)-$U$5)/$U$6+$Z$13</f>
        <v/>
      </c>
      <c r="O39" s="51">
        <f>1/(1+EXP(-N39))</f>
        <v/>
      </c>
      <c r="P39" s="52">
        <f>$AA$12*((B39)-$U$5)/$U$6+$AA$13</f>
        <v/>
      </c>
      <c r="Q39" s="51">
        <f>1/(1+EXP(-P39))</f>
        <v/>
      </c>
      <c r="R39" s="52">
        <f>$AB$12*((B39)-$U$5)/$U$6+$AB$13</f>
        <v/>
      </c>
      <c r="S39" s="51">
        <f>1/(1+EXP(-R39))</f>
        <v/>
      </c>
      <c r="AE39" s="60">
        <f>SUMPRODUCT((S$5:S$1138*(1-S$5:S$1138))*1*1)*'2_Params'!$B$14</f>
        <v/>
      </c>
      <c r="AI39" s="48">
        <f>'4_Seq_Features'!A37</f>
        <v/>
      </c>
      <c r="AJ39" s="55">
        <f>'4_Seq_Features'!G37</f>
        <v/>
      </c>
      <c r="AK39" s="55">
        <f>'4_Seq_Features'!H37</f>
        <v/>
      </c>
      <c r="AL39" s="48">
        <f>'4_Seq_Features'!E37</f>
        <v/>
      </c>
      <c r="AM39" s="52">
        <f>$BD$14*((AJ39)-$BD$5)/$BD$6+$BD$15*((AK39)-$BD$7)/$BD$8+$BD$16</f>
        <v/>
      </c>
      <c r="AN39" s="51">
        <f>1/(1+EXP(-AM39))</f>
        <v/>
      </c>
      <c r="AO39" s="52">
        <f>$BE$14*((AJ39)-$BD$5)/$BD$6+$BE$15*((AK39)-$BD$7)/$BD$8+$BE$16</f>
        <v/>
      </c>
      <c r="AP39" s="51">
        <f>1/(1+EXP(-AO39))</f>
        <v/>
      </c>
      <c r="AQ39" s="52">
        <f>$BF$14*((AJ39)-$BD$5)/$BD$6+$BF$15*((AK39)-$BD$7)/$BD$8+$BF$16</f>
        <v/>
      </c>
      <c r="AR39" s="51">
        <f>1/(1+EXP(-AQ39))</f>
        <v/>
      </c>
      <c r="AS39" s="52">
        <f>$BG$14*((AJ39)-$BD$5)/$BD$6+$BG$15*((AK39)-$BD$7)/$BD$8+$BG$16</f>
        <v/>
      </c>
      <c r="AT39" s="51">
        <f>1/(1+EXP(-AS39))</f>
        <v/>
      </c>
      <c r="AU39" s="52">
        <f>$BH$14*((AJ39)-$BD$5)/$BD$6+$BH$15*((AK39)-$BD$7)/$BD$8+$BH$16</f>
        <v/>
      </c>
      <c r="AV39" s="51">
        <f>1/(1+EXP(-AU39))</f>
        <v/>
      </c>
      <c r="AW39" s="52">
        <f>$BI$14*((AJ39)-$BD$5)/$BD$6+$BI$15*((AK39)-$BD$7)/$BD$8+$BI$16</f>
        <v/>
      </c>
      <c r="AX39" s="51">
        <f>1/(1+EXP(-AW39))</f>
        <v/>
      </c>
      <c r="AY39" s="52">
        <f>$BJ$14*((AJ39)-$BD$5)/$BD$6+$BJ$15*((AK39)-$BD$7)/$BD$8+$BJ$16</f>
        <v/>
      </c>
      <c r="AZ39" s="51">
        <f>1/(1+EXP(-AY39))</f>
        <v/>
      </c>
      <c r="BA39" s="52">
        <f>$BK$14*((AJ39)-$BD$5)/$BD$6+$BK$15*((AK39)-$BD$7)/$BD$8+$BK$16</f>
        <v/>
      </c>
      <c r="BB39" s="51">
        <f>1/(1+EXP(-BA39))</f>
        <v/>
      </c>
      <c r="BM39" s="60">
        <f>SUMPRODUCT(AR$5:AR$1138-AL$5:AL$1138)*'2_Params'!$B$15+0</f>
        <v/>
      </c>
      <c r="BN39" s="60">
        <f>SUMPRODUCT((AR$5:AR$1138*(1-AR$5:AR$1138))*((AJ$5:AJ$1138-$BD$5)/$BD$6)*1)*'2_Params'!$B$15</f>
        <v/>
      </c>
    </row>
    <row r="40" ht="15" customHeight="1" s="35">
      <c r="A40" s="48">
        <f>'4_Seq_Features'!A38</f>
        <v/>
      </c>
      <c r="B40" s="55">
        <f>'4_Seq_Features'!F38</f>
        <v/>
      </c>
      <c r="C40" s="48">
        <f>'4_Seq_Features'!E38</f>
        <v/>
      </c>
      <c r="D40" s="52">
        <f>$U$12*((B40)-$U$5)/$U$6+$U$13</f>
        <v/>
      </c>
      <c r="E40" s="51">
        <f>1/(1+EXP(-D40))</f>
        <v/>
      </c>
      <c r="F40" s="52">
        <f>$V$12*((B40)-$U$5)/$U$6+$V$13</f>
        <v/>
      </c>
      <c r="G40" s="51">
        <f>1/(1+EXP(-F40))</f>
        <v/>
      </c>
      <c r="H40" s="52">
        <f>$W$12*((B40)-$U$5)/$U$6+$W$13</f>
        <v/>
      </c>
      <c r="I40" s="51">
        <f>1/(1+EXP(-H40))</f>
        <v/>
      </c>
      <c r="J40" s="52">
        <f>$X$12*((B40)-$U$5)/$U$6+$X$13</f>
        <v/>
      </c>
      <c r="K40" s="51">
        <f>1/(1+EXP(-J40))</f>
        <v/>
      </c>
      <c r="L40" s="52">
        <f>$Y$12*((B40)-$U$5)/$U$6+$Y$13</f>
        <v/>
      </c>
      <c r="M40" s="51">
        <f>1/(1+EXP(-L40))</f>
        <v/>
      </c>
      <c r="N40" s="52">
        <f>$Z$12*((B40)-$U$5)/$U$6+$Z$13</f>
        <v/>
      </c>
      <c r="O40" s="51">
        <f>1/(1+EXP(-N40))</f>
        <v/>
      </c>
      <c r="P40" s="52">
        <f>$AA$12*((B40)-$U$5)/$U$6+$AA$13</f>
        <v/>
      </c>
      <c r="Q40" s="51">
        <f>1/(1+EXP(-P40))</f>
        <v/>
      </c>
      <c r="R40" s="52">
        <f>$AB$12*((B40)-$U$5)/$U$6+$AB$13</f>
        <v/>
      </c>
      <c r="S40" s="51">
        <f>1/(1+EXP(-R40))</f>
        <v/>
      </c>
      <c r="AI40" s="48">
        <f>'4_Seq_Features'!A38</f>
        <v/>
      </c>
      <c r="AJ40" s="55">
        <f>'4_Seq_Features'!G38</f>
        <v/>
      </c>
      <c r="AK40" s="55">
        <f>'4_Seq_Features'!H38</f>
        <v/>
      </c>
      <c r="AL40" s="48">
        <f>'4_Seq_Features'!E38</f>
        <v/>
      </c>
      <c r="AM40" s="52">
        <f>$BD$14*((AJ40)-$BD$5)/$BD$6+$BD$15*((AK40)-$BD$7)/$BD$8+$BD$16</f>
        <v/>
      </c>
      <c r="AN40" s="51">
        <f>1/(1+EXP(-AM40))</f>
        <v/>
      </c>
      <c r="AO40" s="52">
        <f>$BE$14*((AJ40)-$BD$5)/$BD$6+$BE$15*((AK40)-$BD$7)/$BD$8+$BE$16</f>
        <v/>
      </c>
      <c r="AP40" s="51">
        <f>1/(1+EXP(-AO40))</f>
        <v/>
      </c>
      <c r="AQ40" s="52">
        <f>$BF$14*((AJ40)-$BD$5)/$BD$6+$BF$15*((AK40)-$BD$7)/$BD$8+$BF$16</f>
        <v/>
      </c>
      <c r="AR40" s="51">
        <f>1/(1+EXP(-AQ40))</f>
        <v/>
      </c>
      <c r="AS40" s="52">
        <f>$BG$14*((AJ40)-$BD$5)/$BD$6+$BG$15*((AK40)-$BD$7)/$BD$8+$BG$16</f>
        <v/>
      </c>
      <c r="AT40" s="51">
        <f>1/(1+EXP(-AS40))</f>
        <v/>
      </c>
      <c r="AU40" s="52">
        <f>$BH$14*((AJ40)-$BD$5)/$BD$6+$BH$15*((AK40)-$BD$7)/$BD$8+$BH$16</f>
        <v/>
      </c>
      <c r="AV40" s="51">
        <f>1/(1+EXP(-AU40))</f>
        <v/>
      </c>
      <c r="AW40" s="52">
        <f>$BI$14*((AJ40)-$BD$5)/$BD$6+$BI$15*((AK40)-$BD$7)/$BD$8+$BI$16</f>
        <v/>
      </c>
      <c r="AX40" s="51">
        <f>1/(1+EXP(-AW40))</f>
        <v/>
      </c>
      <c r="AY40" s="52">
        <f>$BJ$14*((AJ40)-$BD$5)/$BD$6+$BJ$15*((AK40)-$BD$7)/$BD$8+$BJ$16</f>
        <v/>
      </c>
      <c r="AZ40" s="51">
        <f>1/(1+EXP(-AY40))</f>
        <v/>
      </c>
      <c r="BA40" s="52">
        <f>$BK$14*((AJ40)-$BD$5)/$BD$6+$BK$15*((AK40)-$BD$7)/$BD$8+$BK$16</f>
        <v/>
      </c>
      <c r="BB40" s="51">
        <f>1/(1+EXP(-BA40))</f>
        <v/>
      </c>
      <c r="BN40" s="60">
        <f>SUMPRODUCT((AR$5:AR$1138*(1-AR$5:AR$1138))*((AK$5:AK$1138-$BD$7)/$BD$8)*((AK$5:AK$1138-$BD$7)/$BD$8))*'2_Params'!$B$15+1</f>
        <v/>
      </c>
    </row>
    <row r="41" ht="15" customHeight="1" s="35">
      <c r="A41" s="48">
        <f>'4_Seq_Features'!A39</f>
        <v/>
      </c>
      <c r="B41" s="55">
        <f>'4_Seq_Features'!F39</f>
        <v/>
      </c>
      <c r="C41" s="48">
        <f>'4_Seq_Features'!E39</f>
        <v/>
      </c>
      <c r="D41" s="52">
        <f>$U$12*((B41)-$U$5)/$U$6+$U$13</f>
        <v/>
      </c>
      <c r="E41" s="51">
        <f>1/(1+EXP(-D41))</f>
        <v/>
      </c>
      <c r="F41" s="52">
        <f>$V$12*((B41)-$U$5)/$U$6+$V$13</f>
        <v/>
      </c>
      <c r="G41" s="51">
        <f>1/(1+EXP(-F41))</f>
        <v/>
      </c>
      <c r="H41" s="52">
        <f>$W$12*((B41)-$U$5)/$U$6+$W$13</f>
        <v/>
      </c>
      <c r="I41" s="51">
        <f>1/(1+EXP(-H41))</f>
        <v/>
      </c>
      <c r="J41" s="52">
        <f>$X$12*((B41)-$U$5)/$U$6+$X$13</f>
        <v/>
      </c>
      <c r="K41" s="51">
        <f>1/(1+EXP(-J41))</f>
        <v/>
      </c>
      <c r="L41" s="52">
        <f>$Y$12*((B41)-$U$5)/$U$6+$Y$13</f>
        <v/>
      </c>
      <c r="M41" s="51">
        <f>1/(1+EXP(-L41))</f>
        <v/>
      </c>
      <c r="N41" s="52">
        <f>$Z$12*((B41)-$U$5)/$U$6+$Z$13</f>
        <v/>
      </c>
      <c r="O41" s="51">
        <f>1/(1+EXP(-N41))</f>
        <v/>
      </c>
      <c r="P41" s="52">
        <f>$AA$12*((B41)-$U$5)/$U$6+$AA$13</f>
        <v/>
      </c>
      <c r="Q41" s="51">
        <f>1/(1+EXP(-P41))</f>
        <v/>
      </c>
      <c r="R41" s="52">
        <f>$AB$12*((B41)-$U$5)/$U$6+$AB$13</f>
        <v/>
      </c>
      <c r="S41" s="51">
        <f>1/(1+EXP(-R41))</f>
        <v/>
      </c>
      <c r="AI41" s="48">
        <f>'4_Seq_Features'!A39</f>
        <v/>
      </c>
      <c r="AJ41" s="55">
        <f>'4_Seq_Features'!G39</f>
        <v/>
      </c>
      <c r="AK41" s="55">
        <f>'4_Seq_Features'!H39</f>
        <v/>
      </c>
      <c r="AL41" s="48">
        <f>'4_Seq_Features'!E39</f>
        <v/>
      </c>
      <c r="AM41" s="52">
        <f>$BD$14*((AJ41)-$BD$5)/$BD$6+$BD$15*((AK41)-$BD$7)/$BD$8+$BD$16</f>
        <v/>
      </c>
      <c r="AN41" s="51">
        <f>1/(1+EXP(-AM41))</f>
        <v/>
      </c>
      <c r="AO41" s="52">
        <f>$BE$14*((AJ41)-$BD$5)/$BD$6+$BE$15*((AK41)-$BD$7)/$BD$8+$BE$16</f>
        <v/>
      </c>
      <c r="AP41" s="51">
        <f>1/(1+EXP(-AO41))</f>
        <v/>
      </c>
      <c r="AQ41" s="52">
        <f>$BF$14*((AJ41)-$BD$5)/$BD$6+$BF$15*((AK41)-$BD$7)/$BD$8+$BF$16</f>
        <v/>
      </c>
      <c r="AR41" s="51">
        <f>1/(1+EXP(-AQ41))</f>
        <v/>
      </c>
      <c r="AS41" s="52">
        <f>$BG$14*((AJ41)-$BD$5)/$BD$6+$BG$15*((AK41)-$BD$7)/$BD$8+$BG$16</f>
        <v/>
      </c>
      <c r="AT41" s="51">
        <f>1/(1+EXP(-AS41))</f>
        <v/>
      </c>
      <c r="AU41" s="52">
        <f>$BH$14*((AJ41)-$BD$5)/$BD$6+$BH$15*((AK41)-$BD$7)/$BD$8+$BH$16</f>
        <v/>
      </c>
      <c r="AV41" s="51">
        <f>1/(1+EXP(-AU41))</f>
        <v/>
      </c>
      <c r="AW41" s="52">
        <f>$BI$14*((AJ41)-$BD$5)/$BD$6+$BI$15*((AK41)-$BD$7)/$BD$8+$BI$16</f>
        <v/>
      </c>
      <c r="AX41" s="51">
        <f>1/(1+EXP(-AW41))</f>
        <v/>
      </c>
      <c r="AY41" s="52">
        <f>$BJ$14*((AJ41)-$BD$5)/$BD$6+$BJ$15*((AK41)-$BD$7)/$BD$8+$BJ$16</f>
        <v/>
      </c>
      <c r="AZ41" s="51">
        <f>1/(1+EXP(-AY41))</f>
        <v/>
      </c>
      <c r="BA41" s="52">
        <f>$BK$14*((AJ41)-$BD$5)/$BD$6+$BK$15*((AK41)-$BD$7)/$BD$8+$BK$16</f>
        <v/>
      </c>
      <c r="BB41" s="51">
        <f>1/(1+EXP(-BA41))</f>
        <v/>
      </c>
      <c r="BN41" s="60">
        <f>SUMPRODUCT((AR$5:AR$1138*(1-AR$5:AR$1138))*((AK$5:AK$1138-$BD$7)/$BD$8)*1)*'2_Params'!$B$15</f>
        <v/>
      </c>
    </row>
    <row r="42" ht="15" customHeight="1" s="35">
      <c r="A42" s="48">
        <f>'4_Seq_Features'!A40</f>
        <v/>
      </c>
      <c r="B42" s="55">
        <f>'4_Seq_Features'!F40</f>
        <v/>
      </c>
      <c r="C42" s="48">
        <f>'4_Seq_Features'!E40</f>
        <v/>
      </c>
      <c r="D42" s="52">
        <f>$U$12*((B42)-$U$5)/$U$6+$U$13</f>
        <v/>
      </c>
      <c r="E42" s="51">
        <f>1/(1+EXP(-D42))</f>
        <v/>
      </c>
      <c r="F42" s="52">
        <f>$V$12*((B42)-$U$5)/$U$6+$V$13</f>
        <v/>
      </c>
      <c r="G42" s="51">
        <f>1/(1+EXP(-F42))</f>
        <v/>
      </c>
      <c r="H42" s="52">
        <f>$W$12*((B42)-$U$5)/$U$6+$W$13</f>
        <v/>
      </c>
      <c r="I42" s="51">
        <f>1/(1+EXP(-H42))</f>
        <v/>
      </c>
      <c r="J42" s="52">
        <f>$X$12*((B42)-$U$5)/$U$6+$X$13</f>
        <v/>
      </c>
      <c r="K42" s="51">
        <f>1/(1+EXP(-J42))</f>
        <v/>
      </c>
      <c r="L42" s="52">
        <f>$Y$12*((B42)-$U$5)/$U$6+$Y$13</f>
        <v/>
      </c>
      <c r="M42" s="51">
        <f>1/(1+EXP(-L42))</f>
        <v/>
      </c>
      <c r="N42" s="52">
        <f>$Z$12*((B42)-$U$5)/$U$6+$Z$13</f>
        <v/>
      </c>
      <c r="O42" s="51">
        <f>1/(1+EXP(-N42))</f>
        <v/>
      </c>
      <c r="P42" s="52">
        <f>$AA$12*((B42)-$U$5)/$U$6+$AA$13</f>
        <v/>
      </c>
      <c r="Q42" s="51">
        <f>1/(1+EXP(-P42))</f>
        <v/>
      </c>
      <c r="R42" s="52">
        <f>$AB$12*((B42)-$U$5)/$U$6+$AB$13</f>
        <v/>
      </c>
      <c r="S42" s="51">
        <f>1/(1+EXP(-R42))</f>
        <v/>
      </c>
      <c r="AI42" s="48">
        <f>'4_Seq_Features'!A40</f>
        <v/>
      </c>
      <c r="AJ42" s="55">
        <f>'4_Seq_Features'!G40</f>
        <v/>
      </c>
      <c r="AK42" s="55">
        <f>'4_Seq_Features'!H40</f>
        <v/>
      </c>
      <c r="AL42" s="48">
        <f>'4_Seq_Features'!E40</f>
        <v/>
      </c>
      <c r="AM42" s="52">
        <f>$BD$14*((AJ42)-$BD$5)/$BD$6+$BD$15*((AK42)-$BD$7)/$BD$8+$BD$16</f>
        <v/>
      </c>
      <c r="AN42" s="51">
        <f>1/(1+EXP(-AM42))</f>
        <v/>
      </c>
      <c r="AO42" s="52">
        <f>$BE$14*((AJ42)-$BD$5)/$BD$6+$BE$15*((AK42)-$BD$7)/$BD$8+$BE$16</f>
        <v/>
      </c>
      <c r="AP42" s="51">
        <f>1/(1+EXP(-AO42))</f>
        <v/>
      </c>
      <c r="AQ42" s="52">
        <f>$BF$14*((AJ42)-$BD$5)/$BD$6+$BF$15*((AK42)-$BD$7)/$BD$8+$BF$16</f>
        <v/>
      </c>
      <c r="AR42" s="51">
        <f>1/(1+EXP(-AQ42))</f>
        <v/>
      </c>
      <c r="AS42" s="52">
        <f>$BG$14*((AJ42)-$BD$5)/$BD$6+$BG$15*((AK42)-$BD$7)/$BD$8+$BG$16</f>
        <v/>
      </c>
      <c r="AT42" s="51">
        <f>1/(1+EXP(-AS42))</f>
        <v/>
      </c>
      <c r="AU42" s="52">
        <f>$BH$14*((AJ42)-$BD$5)/$BD$6+$BH$15*((AK42)-$BD$7)/$BD$8+$BH$16</f>
        <v/>
      </c>
      <c r="AV42" s="51">
        <f>1/(1+EXP(-AU42))</f>
        <v/>
      </c>
      <c r="AW42" s="52">
        <f>$BI$14*((AJ42)-$BD$5)/$BD$6+$BI$15*((AK42)-$BD$7)/$BD$8+$BI$16</f>
        <v/>
      </c>
      <c r="AX42" s="51">
        <f>1/(1+EXP(-AW42))</f>
        <v/>
      </c>
      <c r="AY42" s="52">
        <f>$BJ$14*((AJ42)-$BD$5)/$BD$6+$BJ$15*((AK42)-$BD$7)/$BD$8+$BJ$16</f>
        <v/>
      </c>
      <c r="AZ42" s="51">
        <f>1/(1+EXP(-AY42))</f>
        <v/>
      </c>
      <c r="BA42" s="52">
        <f>$BK$14*((AJ42)-$BD$5)/$BD$6+$BK$15*((AK42)-$BD$7)/$BD$8+$BK$16</f>
        <v/>
      </c>
      <c r="BB42" s="51">
        <f>1/(1+EXP(-BA42))</f>
        <v/>
      </c>
      <c r="BN42" s="60">
        <f>SUMPRODUCT((AR$5:AR$1138*(1-AR$5:AR$1138))*1*1)*'2_Params'!$B$15</f>
        <v/>
      </c>
    </row>
    <row r="43" ht="15" customHeight="1" s="35">
      <c r="A43" s="48">
        <f>'4_Seq_Features'!A41</f>
        <v/>
      </c>
      <c r="B43" s="55">
        <f>'4_Seq_Features'!F41</f>
        <v/>
      </c>
      <c r="C43" s="48">
        <f>'4_Seq_Features'!E41</f>
        <v/>
      </c>
      <c r="D43" s="52">
        <f>$U$12*((B43)-$U$5)/$U$6+$U$13</f>
        <v/>
      </c>
      <c r="E43" s="51">
        <f>1/(1+EXP(-D43))</f>
        <v/>
      </c>
      <c r="F43" s="52">
        <f>$V$12*((B43)-$U$5)/$U$6+$V$13</f>
        <v/>
      </c>
      <c r="G43" s="51">
        <f>1/(1+EXP(-F43))</f>
        <v/>
      </c>
      <c r="H43" s="52">
        <f>$W$12*((B43)-$U$5)/$U$6+$W$13</f>
        <v/>
      </c>
      <c r="I43" s="51">
        <f>1/(1+EXP(-H43))</f>
        <v/>
      </c>
      <c r="J43" s="52">
        <f>$X$12*((B43)-$U$5)/$U$6+$X$13</f>
        <v/>
      </c>
      <c r="K43" s="51">
        <f>1/(1+EXP(-J43))</f>
        <v/>
      </c>
      <c r="L43" s="52">
        <f>$Y$12*((B43)-$U$5)/$U$6+$Y$13</f>
        <v/>
      </c>
      <c r="M43" s="51">
        <f>1/(1+EXP(-L43))</f>
        <v/>
      </c>
      <c r="N43" s="52">
        <f>$Z$12*((B43)-$U$5)/$U$6+$Z$13</f>
        <v/>
      </c>
      <c r="O43" s="51">
        <f>1/(1+EXP(-N43))</f>
        <v/>
      </c>
      <c r="P43" s="52">
        <f>$AA$12*((B43)-$U$5)/$U$6+$AA$13</f>
        <v/>
      </c>
      <c r="Q43" s="51">
        <f>1/(1+EXP(-P43))</f>
        <v/>
      </c>
      <c r="R43" s="52">
        <f>$AB$12*((B43)-$U$5)/$U$6+$AB$13</f>
        <v/>
      </c>
      <c r="S43" s="51">
        <f>1/(1+EXP(-R43))</f>
        <v/>
      </c>
      <c r="AI43" s="48">
        <f>'4_Seq_Features'!A41</f>
        <v/>
      </c>
      <c r="AJ43" s="55">
        <f>'4_Seq_Features'!G41</f>
        <v/>
      </c>
      <c r="AK43" s="55">
        <f>'4_Seq_Features'!H41</f>
        <v/>
      </c>
      <c r="AL43" s="48">
        <f>'4_Seq_Features'!E41</f>
        <v/>
      </c>
      <c r="AM43" s="52">
        <f>$BD$14*((AJ43)-$BD$5)/$BD$6+$BD$15*((AK43)-$BD$7)/$BD$8+$BD$16</f>
        <v/>
      </c>
      <c r="AN43" s="51">
        <f>1/(1+EXP(-AM43))</f>
        <v/>
      </c>
      <c r="AO43" s="52">
        <f>$BE$14*((AJ43)-$BD$5)/$BD$6+$BE$15*((AK43)-$BD$7)/$BD$8+$BE$16</f>
        <v/>
      </c>
      <c r="AP43" s="51">
        <f>1/(1+EXP(-AO43))</f>
        <v/>
      </c>
      <c r="AQ43" s="52">
        <f>$BF$14*((AJ43)-$BD$5)/$BD$6+$BF$15*((AK43)-$BD$7)/$BD$8+$BF$16</f>
        <v/>
      </c>
      <c r="AR43" s="51">
        <f>1/(1+EXP(-AQ43))</f>
        <v/>
      </c>
      <c r="AS43" s="52">
        <f>$BG$14*((AJ43)-$BD$5)/$BD$6+$BG$15*((AK43)-$BD$7)/$BD$8+$BG$16</f>
        <v/>
      </c>
      <c r="AT43" s="51">
        <f>1/(1+EXP(-AS43))</f>
        <v/>
      </c>
      <c r="AU43" s="52">
        <f>$BH$14*((AJ43)-$BD$5)/$BD$6+$BH$15*((AK43)-$BD$7)/$BD$8+$BH$16</f>
        <v/>
      </c>
      <c r="AV43" s="51">
        <f>1/(1+EXP(-AU43))</f>
        <v/>
      </c>
      <c r="AW43" s="52">
        <f>$BI$14*((AJ43)-$BD$5)/$BD$6+$BI$15*((AK43)-$BD$7)/$BD$8+$BI$16</f>
        <v/>
      </c>
      <c r="AX43" s="51">
        <f>1/(1+EXP(-AW43))</f>
        <v/>
      </c>
      <c r="AY43" s="52">
        <f>$BJ$14*((AJ43)-$BD$5)/$BD$6+$BJ$15*((AK43)-$BD$7)/$BD$8+$BJ$16</f>
        <v/>
      </c>
      <c r="AZ43" s="51">
        <f>1/(1+EXP(-AY43))</f>
        <v/>
      </c>
      <c r="BA43" s="52">
        <f>$BK$14*((AJ43)-$BD$5)/$BD$6+$BK$15*((AK43)-$BD$7)/$BD$8+$BK$16</f>
        <v/>
      </c>
      <c r="BB43" s="51">
        <f>1/(1+EXP(-BA43))</f>
        <v/>
      </c>
    </row>
    <row r="44" ht="15" customHeight="1" s="35">
      <c r="A44" s="48">
        <f>'4_Seq_Features'!A42</f>
        <v/>
      </c>
      <c r="B44" s="55">
        <f>'4_Seq_Features'!F42</f>
        <v/>
      </c>
      <c r="C44" s="48">
        <f>'4_Seq_Features'!E42</f>
        <v/>
      </c>
      <c r="D44" s="52">
        <f>$U$12*((B44)-$U$5)/$U$6+$U$13</f>
        <v/>
      </c>
      <c r="E44" s="51">
        <f>1/(1+EXP(-D44))</f>
        <v/>
      </c>
      <c r="F44" s="52">
        <f>$V$12*((B44)-$U$5)/$U$6+$V$13</f>
        <v/>
      </c>
      <c r="G44" s="51">
        <f>1/(1+EXP(-F44))</f>
        <v/>
      </c>
      <c r="H44" s="52">
        <f>$W$12*((B44)-$U$5)/$U$6+$W$13</f>
        <v/>
      </c>
      <c r="I44" s="51">
        <f>1/(1+EXP(-H44))</f>
        <v/>
      </c>
      <c r="J44" s="52">
        <f>$X$12*((B44)-$U$5)/$U$6+$X$13</f>
        <v/>
      </c>
      <c r="K44" s="51">
        <f>1/(1+EXP(-J44))</f>
        <v/>
      </c>
      <c r="L44" s="52">
        <f>$Y$12*((B44)-$U$5)/$U$6+$Y$13</f>
        <v/>
      </c>
      <c r="M44" s="51">
        <f>1/(1+EXP(-L44))</f>
        <v/>
      </c>
      <c r="N44" s="52">
        <f>$Z$12*((B44)-$U$5)/$U$6+$Z$13</f>
        <v/>
      </c>
      <c r="O44" s="51">
        <f>1/(1+EXP(-N44))</f>
        <v/>
      </c>
      <c r="P44" s="52">
        <f>$AA$12*((B44)-$U$5)/$U$6+$AA$13</f>
        <v/>
      </c>
      <c r="Q44" s="51">
        <f>1/(1+EXP(-P44))</f>
        <v/>
      </c>
      <c r="R44" s="52">
        <f>$AB$12*((B44)-$U$5)/$U$6+$AB$13</f>
        <v/>
      </c>
      <c r="S44" s="51">
        <f>1/(1+EXP(-R44))</f>
        <v/>
      </c>
      <c r="AI44" s="48">
        <f>'4_Seq_Features'!A42</f>
        <v/>
      </c>
      <c r="AJ44" s="55">
        <f>'4_Seq_Features'!G42</f>
        <v/>
      </c>
      <c r="AK44" s="55">
        <f>'4_Seq_Features'!H42</f>
        <v/>
      </c>
      <c r="AL44" s="48">
        <f>'4_Seq_Features'!E42</f>
        <v/>
      </c>
      <c r="AM44" s="52">
        <f>$BD$14*((AJ44)-$BD$5)/$BD$6+$BD$15*((AK44)-$BD$7)/$BD$8+$BD$16</f>
        <v/>
      </c>
      <c r="AN44" s="51">
        <f>1/(1+EXP(-AM44))</f>
        <v/>
      </c>
      <c r="AO44" s="52">
        <f>$BE$14*((AJ44)-$BD$5)/$BD$6+$BE$15*((AK44)-$BD$7)/$BD$8+$BE$16</f>
        <v/>
      </c>
      <c r="AP44" s="51">
        <f>1/(1+EXP(-AO44))</f>
        <v/>
      </c>
      <c r="AQ44" s="52">
        <f>$BF$14*((AJ44)-$BD$5)/$BD$6+$BF$15*((AK44)-$BD$7)/$BD$8+$BF$16</f>
        <v/>
      </c>
      <c r="AR44" s="51">
        <f>1/(1+EXP(-AQ44))</f>
        <v/>
      </c>
      <c r="AS44" s="52">
        <f>$BG$14*((AJ44)-$BD$5)/$BD$6+$BG$15*((AK44)-$BD$7)/$BD$8+$BG$16</f>
        <v/>
      </c>
      <c r="AT44" s="51">
        <f>1/(1+EXP(-AS44))</f>
        <v/>
      </c>
      <c r="AU44" s="52">
        <f>$BH$14*((AJ44)-$BD$5)/$BD$6+$BH$15*((AK44)-$BD$7)/$BD$8+$BH$16</f>
        <v/>
      </c>
      <c r="AV44" s="51">
        <f>1/(1+EXP(-AU44))</f>
        <v/>
      </c>
      <c r="AW44" s="52">
        <f>$BI$14*((AJ44)-$BD$5)/$BD$6+$BI$15*((AK44)-$BD$7)/$BD$8+$BI$16</f>
        <v/>
      </c>
      <c r="AX44" s="51">
        <f>1/(1+EXP(-AW44))</f>
        <v/>
      </c>
      <c r="AY44" s="52">
        <f>$BJ$14*((AJ44)-$BD$5)/$BD$6+$BJ$15*((AK44)-$BD$7)/$BD$8+$BJ$16</f>
        <v/>
      </c>
      <c r="AZ44" s="51">
        <f>1/(1+EXP(-AY44))</f>
        <v/>
      </c>
      <c r="BA44" s="52">
        <f>$BK$14*((AJ44)-$BD$5)/$BD$6+$BK$15*((AK44)-$BD$7)/$BD$8+$BK$16</f>
        <v/>
      </c>
      <c r="BB44" s="51">
        <f>1/(1+EXP(-BA44))</f>
        <v/>
      </c>
    </row>
    <row r="45" ht="15" customHeight="1" s="35">
      <c r="A45" s="48">
        <f>'4_Seq_Features'!A43</f>
        <v/>
      </c>
      <c r="B45" s="55">
        <f>'4_Seq_Features'!F43</f>
        <v/>
      </c>
      <c r="C45" s="48">
        <f>'4_Seq_Features'!E43</f>
        <v/>
      </c>
      <c r="D45" s="52">
        <f>$U$12*((B45)-$U$5)/$U$6+$U$13</f>
        <v/>
      </c>
      <c r="E45" s="51">
        <f>1/(1+EXP(-D45))</f>
        <v/>
      </c>
      <c r="F45" s="52">
        <f>$V$12*((B45)-$U$5)/$U$6+$V$13</f>
        <v/>
      </c>
      <c r="G45" s="51">
        <f>1/(1+EXP(-F45))</f>
        <v/>
      </c>
      <c r="H45" s="52">
        <f>$W$12*((B45)-$U$5)/$U$6+$W$13</f>
        <v/>
      </c>
      <c r="I45" s="51">
        <f>1/(1+EXP(-H45))</f>
        <v/>
      </c>
      <c r="J45" s="52">
        <f>$X$12*((B45)-$U$5)/$U$6+$X$13</f>
        <v/>
      </c>
      <c r="K45" s="51">
        <f>1/(1+EXP(-J45))</f>
        <v/>
      </c>
      <c r="L45" s="52">
        <f>$Y$12*((B45)-$U$5)/$U$6+$Y$13</f>
        <v/>
      </c>
      <c r="M45" s="51">
        <f>1/(1+EXP(-L45))</f>
        <v/>
      </c>
      <c r="N45" s="52">
        <f>$Z$12*((B45)-$U$5)/$U$6+$Z$13</f>
        <v/>
      </c>
      <c r="O45" s="51">
        <f>1/(1+EXP(-N45))</f>
        <v/>
      </c>
      <c r="P45" s="52">
        <f>$AA$12*((B45)-$U$5)/$U$6+$AA$13</f>
        <v/>
      </c>
      <c r="Q45" s="51">
        <f>1/(1+EXP(-P45))</f>
        <v/>
      </c>
      <c r="R45" s="52">
        <f>$AB$12*((B45)-$U$5)/$U$6+$AB$13</f>
        <v/>
      </c>
      <c r="S45" s="51">
        <f>1/(1+EXP(-R45))</f>
        <v/>
      </c>
      <c r="AI45" s="48">
        <f>'4_Seq_Features'!A43</f>
        <v/>
      </c>
      <c r="AJ45" s="55">
        <f>'4_Seq_Features'!G43</f>
        <v/>
      </c>
      <c r="AK45" s="55">
        <f>'4_Seq_Features'!H43</f>
        <v/>
      </c>
      <c r="AL45" s="48">
        <f>'4_Seq_Features'!E43</f>
        <v/>
      </c>
      <c r="AM45" s="52">
        <f>$BD$14*((AJ45)-$BD$5)/$BD$6+$BD$15*((AK45)-$BD$7)/$BD$8+$BD$16</f>
        <v/>
      </c>
      <c r="AN45" s="51">
        <f>1/(1+EXP(-AM45))</f>
        <v/>
      </c>
      <c r="AO45" s="52">
        <f>$BE$14*((AJ45)-$BD$5)/$BD$6+$BE$15*((AK45)-$BD$7)/$BD$8+$BE$16</f>
        <v/>
      </c>
      <c r="AP45" s="51">
        <f>1/(1+EXP(-AO45))</f>
        <v/>
      </c>
      <c r="AQ45" s="52">
        <f>$BF$14*((AJ45)-$BD$5)/$BD$6+$BF$15*((AK45)-$BD$7)/$BD$8+$BF$16</f>
        <v/>
      </c>
      <c r="AR45" s="51">
        <f>1/(1+EXP(-AQ45))</f>
        <v/>
      </c>
      <c r="AS45" s="52">
        <f>$BG$14*((AJ45)-$BD$5)/$BD$6+$BG$15*((AK45)-$BD$7)/$BD$8+$BG$16</f>
        <v/>
      </c>
      <c r="AT45" s="51">
        <f>1/(1+EXP(-AS45))</f>
        <v/>
      </c>
      <c r="AU45" s="52">
        <f>$BH$14*((AJ45)-$BD$5)/$BD$6+$BH$15*((AK45)-$BD$7)/$BD$8+$BH$16</f>
        <v/>
      </c>
      <c r="AV45" s="51">
        <f>1/(1+EXP(-AU45))</f>
        <v/>
      </c>
      <c r="AW45" s="52">
        <f>$BI$14*((AJ45)-$BD$5)/$BD$6+$BI$15*((AK45)-$BD$7)/$BD$8+$BI$16</f>
        <v/>
      </c>
      <c r="AX45" s="51">
        <f>1/(1+EXP(-AW45))</f>
        <v/>
      </c>
      <c r="AY45" s="52">
        <f>$BJ$14*((AJ45)-$BD$5)/$BD$6+$BJ$15*((AK45)-$BD$7)/$BD$8+$BJ$16</f>
        <v/>
      </c>
      <c r="AZ45" s="51">
        <f>1/(1+EXP(-AY45))</f>
        <v/>
      </c>
      <c r="BA45" s="52">
        <f>$BK$14*((AJ45)-$BD$5)/$BD$6+$BK$15*((AK45)-$BD$7)/$BD$8+$BK$16</f>
        <v/>
      </c>
      <c r="BB45" s="51">
        <f>1/(1+EXP(-BA45))</f>
        <v/>
      </c>
    </row>
    <row r="46" ht="15" customHeight="1" s="35">
      <c r="A46" s="48">
        <f>'4_Seq_Features'!A44</f>
        <v/>
      </c>
      <c r="B46" s="55">
        <f>'4_Seq_Features'!F44</f>
        <v/>
      </c>
      <c r="C46" s="48">
        <f>'4_Seq_Features'!E44</f>
        <v/>
      </c>
      <c r="D46" s="52">
        <f>$U$12*((B46)-$U$5)/$U$6+$U$13</f>
        <v/>
      </c>
      <c r="E46" s="51">
        <f>1/(1+EXP(-D46))</f>
        <v/>
      </c>
      <c r="F46" s="52">
        <f>$V$12*((B46)-$U$5)/$U$6+$V$13</f>
        <v/>
      </c>
      <c r="G46" s="51">
        <f>1/(1+EXP(-F46))</f>
        <v/>
      </c>
      <c r="H46" s="52">
        <f>$W$12*((B46)-$U$5)/$U$6+$W$13</f>
        <v/>
      </c>
      <c r="I46" s="51">
        <f>1/(1+EXP(-H46))</f>
        <v/>
      </c>
      <c r="J46" s="52">
        <f>$X$12*((B46)-$U$5)/$U$6+$X$13</f>
        <v/>
      </c>
      <c r="K46" s="51">
        <f>1/(1+EXP(-J46))</f>
        <v/>
      </c>
      <c r="L46" s="52">
        <f>$Y$12*((B46)-$U$5)/$U$6+$Y$13</f>
        <v/>
      </c>
      <c r="M46" s="51">
        <f>1/(1+EXP(-L46))</f>
        <v/>
      </c>
      <c r="N46" s="52">
        <f>$Z$12*((B46)-$U$5)/$U$6+$Z$13</f>
        <v/>
      </c>
      <c r="O46" s="51">
        <f>1/(1+EXP(-N46))</f>
        <v/>
      </c>
      <c r="P46" s="52">
        <f>$AA$12*((B46)-$U$5)/$U$6+$AA$13</f>
        <v/>
      </c>
      <c r="Q46" s="51">
        <f>1/(1+EXP(-P46))</f>
        <v/>
      </c>
      <c r="R46" s="52">
        <f>$AB$12*((B46)-$U$5)/$U$6+$AB$13</f>
        <v/>
      </c>
      <c r="S46" s="51">
        <f>1/(1+EXP(-R46))</f>
        <v/>
      </c>
      <c r="AI46" s="48">
        <f>'4_Seq_Features'!A44</f>
        <v/>
      </c>
      <c r="AJ46" s="55">
        <f>'4_Seq_Features'!G44</f>
        <v/>
      </c>
      <c r="AK46" s="55">
        <f>'4_Seq_Features'!H44</f>
        <v/>
      </c>
      <c r="AL46" s="48">
        <f>'4_Seq_Features'!E44</f>
        <v/>
      </c>
      <c r="AM46" s="52">
        <f>$BD$14*((AJ46)-$BD$5)/$BD$6+$BD$15*((AK46)-$BD$7)/$BD$8+$BD$16</f>
        <v/>
      </c>
      <c r="AN46" s="51">
        <f>1/(1+EXP(-AM46))</f>
        <v/>
      </c>
      <c r="AO46" s="52">
        <f>$BE$14*((AJ46)-$BD$5)/$BD$6+$BE$15*((AK46)-$BD$7)/$BD$8+$BE$16</f>
        <v/>
      </c>
      <c r="AP46" s="51">
        <f>1/(1+EXP(-AO46))</f>
        <v/>
      </c>
      <c r="AQ46" s="52">
        <f>$BF$14*((AJ46)-$BD$5)/$BD$6+$BF$15*((AK46)-$BD$7)/$BD$8+$BF$16</f>
        <v/>
      </c>
      <c r="AR46" s="51">
        <f>1/(1+EXP(-AQ46))</f>
        <v/>
      </c>
      <c r="AS46" s="52">
        <f>$BG$14*((AJ46)-$BD$5)/$BD$6+$BG$15*((AK46)-$BD$7)/$BD$8+$BG$16</f>
        <v/>
      </c>
      <c r="AT46" s="51">
        <f>1/(1+EXP(-AS46))</f>
        <v/>
      </c>
      <c r="AU46" s="52">
        <f>$BH$14*((AJ46)-$BD$5)/$BD$6+$BH$15*((AK46)-$BD$7)/$BD$8+$BH$16</f>
        <v/>
      </c>
      <c r="AV46" s="51">
        <f>1/(1+EXP(-AU46))</f>
        <v/>
      </c>
      <c r="AW46" s="52">
        <f>$BI$14*((AJ46)-$BD$5)/$BD$6+$BI$15*((AK46)-$BD$7)/$BD$8+$BI$16</f>
        <v/>
      </c>
      <c r="AX46" s="51">
        <f>1/(1+EXP(-AW46))</f>
        <v/>
      </c>
      <c r="AY46" s="52">
        <f>$BJ$14*((AJ46)-$BD$5)/$BD$6+$BJ$15*((AK46)-$BD$7)/$BD$8+$BJ$16</f>
        <v/>
      </c>
      <c r="AZ46" s="51">
        <f>1/(1+EXP(-AY46))</f>
        <v/>
      </c>
      <c r="BA46" s="52">
        <f>$BK$14*((AJ46)-$BD$5)/$BD$6+$BK$15*((AK46)-$BD$7)/$BD$8+$BK$16</f>
        <v/>
      </c>
      <c r="BB46" s="51">
        <f>1/(1+EXP(-BA46))</f>
        <v/>
      </c>
      <c r="BM46" s="60">
        <f>SUMPRODUCT((AT$5:AT$1138-AL$5:AL$1138)*((AJ$5:AJ$1138-$BD$5)/$BD$6))*'2_Params'!$B$15+$BG$14</f>
        <v/>
      </c>
      <c r="BN46" s="60">
        <f>SUMPRODUCT((AT$5:AT$1138*(1-AT$5:AT$1138))*((AJ$5:AJ$1138-$BD$5)/$BD$6)*((AJ$5:AJ$1138-$BD$5)/$BD$6))*'2_Params'!$B$15+1</f>
        <v/>
      </c>
    </row>
    <row r="47" ht="15" customHeight="1" s="35">
      <c r="A47" s="48">
        <f>'4_Seq_Features'!A45</f>
        <v/>
      </c>
      <c r="B47" s="55">
        <f>'4_Seq_Features'!F45</f>
        <v/>
      </c>
      <c r="C47" s="48">
        <f>'4_Seq_Features'!E45</f>
        <v/>
      </c>
      <c r="D47" s="52">
        <f>$U$12*((B47)-$U$5)/$U$6+$U$13</f>
        <v/>
      </c>
      <c r="E47" s="51">
        <f>1/(1+EXP(-D47))</f>
        <v/>
      </c>
      <c r="F47" s="52">
        <f>$V$12*((B47)-$U$5)/$U$6+$V$13</f>
        <v/>
      </c>
      <c r="G47" s="51">
        <f>1/(1+EXP(-F47))</f>
        <v/>
      </c>
      <c r="H47" s="52">
        <f>$W$12*((B47)-$U$5)/$U$6+$W$13</f>
        <v/>
      </c>
      <c r="I47" s="51">
        <f>1/(1+EXP(-H47))</f>
        <v/>
      </c>
      <c r="J47" s="52">
        <f>$X$12*((B47)-$U$5)/$U$6+$X$13</f>
        <v/>
      </c>
      <c r="K47" s="51">
        <f>1/(1+EXP(-J47))</f>
        <v/>
      </c>
      <c r="L47" s="52">
        <f>$Y$12*((B47)-$U$5)/$U$6+$Y$13</f>
        <v/>
      </c>
      <c r="M47" s="51">
        <f>1/(1+EXP(-L47))</f>
        <v/>
      </c>
      <c r="N47" s="52">
        <f>$Z$12*((B47)-$U$5)/$U$6+$Z$13</f>
        <v/>
      </c>
      <c r="O47" s="51">
        <f>1/(1+EXP(-N47))</f>
        <v/>
      </c>
      <c r="P47" s="52">
        <f>$AA$12*((B47)-$U$5)/$U$6+$AA$13</f>
        <v/>
      </c>
      <c r="Q47" s="51">
        <f>1/(1+EXP(-P47))</f>
        <v/>
      </c>
      <c r="R47" s="52">
        <f>$AB$12*((B47)-$U$5)/$U$6+$AB$13</f>
        <v/>
      </c>
      <c r="S47" s="51">
        <f>1/(1+EXP(-R47))</f>
        <v/>
      </c>
      <c r="AI47" s="48">
        <f>'4_Seq_Features'!A45</f>
        <v/>
      </c>
      <c r="AJ47" s="55">
        <f>'4_Seq_Features'!G45</f>
        <v/>
      </c>
      <c r="AK47" s="55">
        <f>'4_Seq_Features'!H45</f>
        <v/>
      </c>
      <c r="AL47" s="48">
        <f>'4_Seq_Features'!E45</f>
        <v/>
      </c>
      <c r="AM47" s="52">
        <f>$BD$14*((AJ47)-$BD$5)/$BD$6+$BD$15*((AK47)-$BD$7)/$BD$8+$BD$16</f>
        <v/>
      </c>
      <c r="AN47" s="51">
        <f>1/(1+EXP(-AM47))</f>
        <v/>
      </c>
      <c r="AO47" s="52">
        <f>$BE$14*((AJ47)-$BD$5)/$BD$6+$BE$15*((AK47)-$BD$7)/$BD$8+$BE$16</f>
        <v/>
      </c>
      <c r="AP47" s="51">
        <f>1/(1+EXP(-AO47))</f>
        <v/>
      </c>
      <c r="AQ47" s="52">
        <f>$BF$14*((AJ47)-$BD$5)/$BD$6+$BF$15*((AK47)-$BD$7)/$BD$8+$BF$16</f>
        <v/>
      </c>
      <c r="AR47" s="51">
        <f>1/(1+EXP(-AQ47))</f>
        <v/>
      </c>
      <c r="AS47" s="52">
        <f>$BG$14*((AJ47)-$BD$5)/$BD$6+$BG$15*((AK47)-$BD$7)/$BD$8+$BG$16</f>
        <v/>
      </c>
      <c r="AT47" s="51">
        <f>1/(1+EXP(-AS47))</f>
        <v/>
      </c>
      <c r="AU47" s="52">
        <f>$BH$14*((AJ47)-$BD$5)/$BD$6+$BH$15*((AK47)-$BD$7)/$BD$8+$BH$16</f>
        <v/>
      </c>
      <c r="AV47" s="51">
        <f>1/(1+EXP(-AU47))</f>
        <v/>
      </c>
      <c r="AW47" s="52">
        <f>$BI$14*((AJ47)-$BD$5)/$BD$6+$BI$15*((AK47)-$BD$7)/$BD$8+$BI$16</f>
        <v/>
      </c>
      <c r="AX47" s="51">
        <f>1/(1+EXP(-AW47))</f>
        <v/>
      </c>
      <c r="AY47" s="52">
        <f>$BJ$14*((AJ47)-$BD$5)/$BD$6+$BJ$15*((AK47)-$BD$7)/$BD$8+$BJ$16</f>
        <v/>
      </c>
      <c r="AZ47" s="51">
        <f>1/(1+EXP(-AY47))</f>
        <v/>
      </c>
      <c r="BA47" s="52">
        <f>$BK$14*((AJ47)-$BD$5)/$BD$6+$BK$15*((AK47)-$BD$7)/$BD$8+$BK$16</f>
        <v/>
      </c>
      <c r="BB47" s="51">
        <f>1/(1+EXP(-BA47))</f>
        <v/>
      </c>
      <c r="BM47" s="60">
        <f>SUMPRODUCT((AT$5:AT$1138-AL$5:AL$1138)*((AK$5:AK$1138-$BD$7)/$BD$8))*'2_Params'!$B$15+$BG$15</f>
        <v/>
      </c>
      <c r="BN47" s="60">
        <f>SUMPRODUCT((AT$5:AT$1138*(1-AT$5:AT$1138))*((AJ$5:AJ$1138-$BD$5)/$BD$6)*((AK$5:AK$1138-$BD$7)/$BD$8))*'2_Params'!$B$15</f>
        <v/>
      </c>
    </row>
    <row r="48" ht="15" customHeight="1" s="35">
      <c r="A48" s="48">
        <f>'4_Seq_Features'!A46</f>
        <v/>
      </c>
      <c r="B48" s="55">
        <f>'4_Seq_Features'!F46</f>
        <v/>
      </c>
      <c r="C48" s="48">
        <f>'4_Seq_Features'!E46</f>
        <v/>
      </c>
      <c r="D48" s="52">
        <f>$U$12*((B48)-$U$5)/$U$6+$U$13</f>
        <v/>
      </c>
      <c r="E48" s="51">
        <f>1/(1+EXP(-D48))</f>
        <v/>
      </c>
      <c r="F48" s="52">
        <f>$V$12*((B48)-$U$5)/$U$6+$V$13</f>
        <v/>
      </c>
      <c r="G48" s="51">
        <f>1/(1+EXP(-F48))</f>
        <v/>
      </c>
      <c r="H48" s="52">
        <f>$W$12*((B48)-$U$5)/$U$6+$W$13</f>
        <v/>
      </c>
      <c r="I48" s="51">
        <f>1/(1+EXP(-H48))</f>
        <v/>
      </c>
      <c r="J48" s="52">
        <f>$X$12*((B48)-$U$5)/$U$6+$X$13</f>
        <v/>
      </c>
      <c r="K48" s="51">
        <f>1/(1+EXP(-J48))</f>
        <v/>
      </c>
      <c r="L48" s="52">
        <f>$Y$12*((B48)-$U$5)/$U$6+$Y$13</f>
        <v/>
      </c>
      <c r="M48" s="51">
        <f>1/(1+EXP(-L48))</f>
        <v/>
      </c>
      <c r="N48" s="52">
        <f>$Z$12*((B48)-$U$5)/$U$6+$Z$13</f>
        <v/>
      </c>
      <c r="O48" s="51">
        <f>1/(1+EXP(-N48))</f>
        <v/>
      </c>
      <c r="P48" s="52">
        <f>$AA$12*((B48)-$U$5)/$U$6+$AA$13</f>
        <v/>
      </c>
      <c r="Q48" s="51">
        <f>1/(1+EXP(-P48))</f>
        <v/>
      </c>
      <c r="R48" s="52">
        <f>$AB$12*((B48)-$U$5)/$U$6+$AB$13</f>
        <v/>
      </c>
      <c r="S48" s="51">
        <f>1/(1+EXP(-R48))</f>
        <v/>
      </c>
      <c r="AI48" s="48">
        <f>'4_Seq_Features'!A46</f>
        <v/>
      </c>
      <c r="AJ48" s="55">
        <f>'4_Seq_Features'!G46</f>
        <v/>
      </c>
      <c r="AK48" s="55">
        <f>'4_Seq_Features'!H46</f>
        <v/>
      </c>
      <c r="AL48" s="48">
        <f>'4_Seq_Features'!E46</f>
        <v/>
      </c>
      <c r="AM48" s="52">
        <f>$BD$14*((AJ48)-$BD$5)/$BD$6+$BD$15*((AK48)-$BD$7)/$BD$8+$BD$16</f>
        <v/>
      </c>
      <c r="AN48" s="51">
        <f>1/(1+EXP(-AM48))</f>
        <v/>
      </c>
      <c r="AO48" s="52">
        <f>$BE$14*((AJ48)-$BD$5)/$BD$6+$BE$15*((AK48)-$BD$7)/$BD$8+$BE$16</f>
        <v/>
      </c>
      <c r="AP48" s="51">
        <f>1/(1+EXP(-AO48))</f>
        <v/>
      </c>
      <c r="AQ48" s="52">
        <f>$BF$14*((AJ48)-$BD$5)/$BD$6+$BF$15*((AK48)-$BD$7)/$BD$8+$BF$16</f>
        <v/>
      </c>
      <c r="AR48" s="51">
        <f>1/(1+EXP(-AQ48))</f>
        <v/>
      </c>
      <c r="AS48" s="52">
        <f>$BG$14*((AJ48)-$BD$5)/$BD$6+$BG$15*((AK48)-$BD$7)/$BD$8+$BG$16</f>
        <v/>
      </c>
      <c r="AT48" s="51">
        <f>1/(1+EXP(-AS48))</f>
        <v/>
      </c>
      <c r="AU48" s="52">
        <f>$BH$14*((AJ48)-$BD$5)/$BD$6+$BH$15*((AK48)-$BD$7)/$BD$8+$BH$16</f>
        <v/>
      </c>
      <c r="AV48" s="51">
        <f>1/(1+EXP(-AU48))</f>
        <v/>
      </c>
      <c r="AW48" s="52">
        <f>$BI$14*((AJ48)-$BD$5)/$BD$6+$BI$15*((AK48)-$BD$7)/$BD$8+$BI$16</f>
        <v/>
      </c>
      <c r="AX48" s="51">
        <f>1/(1+EXP(-AW48))</f>
        <v/>
      </c>
      <c r="AY48" s="52">
        <f>$BJ$14*((AJ48)-$BD$5)/$BD$6+$BJ$15*((AK48)-$BD$7)/$BD$8+$BJ$16</f>
        <v/>
      </c>
      <c r="AZ48" s="51">
        <f>1/(1+EXP(-AY48))</f>
        <v/>
      </c>
      <c r="BA48" s="52">
        <f>$BK$14*((AJ48)-$BD$5)/$BD$6+$BK$15*((AK48)-$BD$7)/$BD$8+$BK$16</f>
        <v/>
      </c>
      <c r="BB48" s="51">
        <f>1/(1+EXP(-BA48))</f>
        <v/>
      </c>
      <c r="BM48" s="60">
        <f>SUMPRODUCT(AT$5:AT$1138-AL$5:AL$1138)*'2_Params'!$B$15+0</f>
        <v/>
      </c>
      <c r="BN48" s="60">
        <f>SUMPRODUCT((AT$5:AT$1138*(1-AT$5:AT$1138))*((AJ$5:AJ$1138-$BD$5)/$BD$6)*1)*'2_Params'!$B$15</f>
        <v/>
      </c>
    </row>
    <row r="49" ht="15" customHeight="1" s="35">
      <c r="A49" s="48">
        <f>'4_Seq_Features'!A47</f>
        <v/>
      </c>
      <c r="B49" s="55">
        <f>'4_Seq_Features'!F47</f>
        <v/>
      </c>
      <c r="C49" s="48">
        <f>'4_Seq_Features'!E47</f>
        <v/>
      </c>
      <c r="D49" s="52">
        <f>$U$12*((B49)-$U$5)/$U$6+$U$13</f>
        <v/>
      </c>
      <c r="E49" s="51">
        <f>1/(1+EXP(-D49))</f>
        <v/>
      </c>
      <c r="F49" s="52">
        <f>$V$12*((B49)-$U$5)/$U$6+$V$13</f>
        <v/>
      </c>
      <c r="G49" s="51">
        <f>1/(1+EXP(-F49))</f>
        <v/>
      </c>
      <c r="H49" s="52">
        <f>$W$12*((B49)-$U$5)/$U$6+$W$13</f>
        <v/>
      </c>
      <c r="I49" s="51">
        <f>1/(1+EXP(-H49))</f>
        <v/>
      </c>
      <c r="J49" s="52">
        <f>$X$12*((B49)-$U$5)/$U$6+$X$13</f>
        <v/>
      </c>
      <c r="K49" s="51">
        <f>1/(1+EXP(-J49))</f>
        <v/>
      </c>
      <c r="L49" s="52">
        <f>$Y$12*((B49)-$U$5)/$U$6+$Y$13</f>
        <v/>
      </c>
      <c r="M49" s="51">
        <f>1/(1+EXP(-L49))</f>
        <v/>
      </c>
      <c r="N49" s="52">
        <f>$Z$12*((B49)-$U$5)/$U$6+$Z$13</f>
        <v/>
      </c>
      <c r="O49" s="51">
        <f>1/(1+EXP(-N49))</f>
        <v/>
      </c>
      <c r="P49" s="52">
        <f>$AA$12*((B49)-$U$5)/$U$6+$AA$13</f>
        <v/>
      </c>
      <c r="Q49" s="51">
        <f>1/(1+EXP(-P49))</f>
        <v/>
      </c>
      <c r="R49" s="52">
        <f>$AB$12*((B49)-$U$5)/$U$6+$AB$13</f>
        <v/>
      </c>
      <c r="S49" s="51">
        <f>1/(1+EXP(-R49))</f>
        <v/>
      </c>
      <c r="AI49" s="48">
        <f>'4_Seq_Features'!A47</f>
        <v/>
      </c>
      <c r="AJ49" s="55">
        <f>'4_Seq_Features'!G47</f>
        <v/>
      </c>
      <c r="AK49" s="55">
        <f>'4_Seq_Features'!H47</f>
        <v/>
      </c>
      <c r="AL49" s="48">
        <f>'4_Seq_Features'!E47</f>
        <v/>
      </c>
      <c r="AM49" s="52">
        <f>$BD$14*((AJ49)-$BD$5)/$BD$6+$BD$15*((AK49)-$BD$7)/$BD$8+$BD$16</f>
        <v/>
      </c>
      <c r="AN49" s="51">
        <f>1/(1+EXP(-AM49))</f>
        <v/>
      </c>
      <c r="AO49" s="52">
        <f>$BE$14*((AJ49)-$BD$5)/$BD$6+$BE$15*((AK49)-$BD$7)/$BD$8+$BE$16</f>
        <v/>
      </c>
      <c r="AP49" s="51">
        <f>1/(1+EXP(-AO49))</f>
        <v/>
      </c>
      <c r="AQ49" s="52">
        <f>$BF$14*((AJ49)-$BD$5)/$BD$6+$BF$15*((AK49)-$BD$7)/$BD$8+$BF$16</f>
        <v/>
      </c>
      <c r="AR49" s="51">
        <f>1/(1+EXP(-AQ49))</f>
        <v/>
      </c>
      <c r="AS49" s="52">
        <f>$BG$14*((AJ49)-$BD$5)/$BD$6+$BG$15*((AK49)-$BD$7)/$BD$8+$BG$16</f>
        <v/>
      </c>
      <c r="AT49" s="51">
        <f>1/(1+EXP(-AS49))</f>
        <v/>
      </c>
      <c r="AU49" s="52">
        <f>$BH$14*((AJ49)-$BD$5)/$BD$6+$BH$15*((AK49)-$BD$7)/$BD$8+$BH$16</f>
        <v/>
      </c>
      <c r="AV49" s="51">
        <f>1/(1+EXP(-AU49))</f>
        <v/>
      </c>
      <c r="AW49" s="52">
        <f>$BI$14*((AJ49)-$BD$5)/$BD$6+$BI$15*((AK49)-$BD$7)/$BD$8+$BI$16</f>
        <v/>
      </c>
      <c r="AX49" s="51">
        <f>1/(1+EXP(-AW49))</f>
        <v/>
      </c>
      <c r="AY49" s="52">
        <f>$BJ$14*((AJ49)-$BD$5)/$BD$6+$BJ$15*((AK49)-$BD$7)/$BD$8+$BJ$16</f>
        <v/>
      </c>
      <c r="AZ49" s="51">
        <f>1/(1+EXP(-AY49))</f>
        <v/>
      </c>
      <c r="BA49" s="52">
        <f>$BK$14*((AJ49)-$BD$5)/$BD$6+$BK$15*((AK49)-$BD$7)/$BD$8+$BK$16</f>
        <v/>
      </c>
      <c r="BB49" s="51">
        <f>1/(1+EXP(-BA49))</f>
        <v/>
      </c>
      <c r="BN49" s="60">
        <f>SUMPRODUCT((AT$5:AT$1138*(1-AT$5:AT$1138))*((AK$5:AK$1138-$BD$7)/$BD$8)*((AK$5:AK$1138-$BD$7)/$BD$8))*'2_Params'!$B$15+1</f>
        <v/>
      </c>
    </row>
    <row r="50" ht="15" customHeight="1" s="35">
      <c r="A50" s="48">
        <f>'4_Seq_Features'!A48</f>
        <v/>
      </c>
      <c r="B50" s="55">
        <f>'4_Seq_Features'!F48</f>
        <v/>
      </c>
      <c r="C50" s="48">
        <f>'4_Seq_Features'!E48</f>
        <v/>
      </c>
      <c r="D50" s="52">
        <f>$U$12*((B50)-$U$5)/$U$6+$U$13</f>
        <v/>
      </c>
      <c r="E50" s="51">
        <f>1/(1+EXP(-D50))</f>
        <v/>
      </c>
      <c r="F50" s="52">
        <f>$V$12*((B50)-$U$5)/$U$6+$V$13</f>
        <v/>
      </c>
      <c r="G50" s="51">
        <f>1/(1+EXP(-F50))</f>
        <v/>
      </c>
      <c r="H50" s="52">
        <f>$W$12*((B50)-$U$5)/$U$6+$W$13</f>
        <v/>
      </c>
      <c r="I50" s="51">
        <f>1/(1+EXP(-H50))</f>
        <v/>
      </c>
      <c r="J50" s="52">
        <f>$X$12*((B50)-$U$5)/$U$6+$X$13</f>
        <v/>
      </c>
      <c r="K50" s="51">
        <f>1/(1+EXP(-J50))</f>
        <v/>
      </c>
      <c r="L50" s="52">
        <f>$Y$12*((B50)-$U$5)/$U$6+$Y$13</f>
        <v/>
      </c>
      <c r="M50" s="51">
        <f>1/(1+EXP(-L50))</f>
        <v/>
      </c>
      <c r="N50" s="52">
        <f>$Z$12*((B50)-$U$5)/$U$6+$Z$13</f>
        <v/>
      </c>
      <c r="O50" s="51">
        <f>1/(1+EXP(-N50))</f>
        <v/>
      </c>
      <c r="P50" s="52">
        <f>$AA$12*((B50)-$U$5)/$U$6+$AA$13</f>
        <v/>
      </c>
      <c r="Q50" s="51">
        <f>1/(1+EXP(-P50))</f>
        <v/>
      </c>
      <c r="R50" s="52">
        <f>$AB$12*((B50)-$U$5)/$U$6+$AB$13</f>
        <v/>
      </c>
      <c r="S50" s="51">
        <f>1/(1+EXP(-R50))</f>
        <v/>
      </c>
      <c r="AI50" s="48">
        <f>'4_Seq_Features'!A48</f>
        <v/>
      </c>
      <c r="AJ50" s="55">
        <f>'4_Seq_Features'!G48</f>
        <v/>
      </c>
      <c r="AK50" s="55">
        <f>'4_Seq_Features'!H48</f>
        <v/>
      </c>
      <c r="AL50" s="48">
        <f>'4_Seq_Features'!E48</f>
        <v/>
      </c>
      <c r="AM50" s="52">
        <f>$BD$14*((AJ50)-$BD$5)/$BD$6+$BD$15*((AK50)-$BD$7)/$BD$8+$BD$16</f>
        <v/>
      </c>
      <c r="AN50" s="51">
        <f>1/(1+EXP(-AM50))</f>
        <v/>
      </c>
      <c r="AO50" s="52">
        <f>$BE$14*((AJ50)-$BD$5)/$BD$6+$BE$15*((AK50)-$BD$7)/$BD$8+$BE$16</f>
        <v/>
      </c>
      <c r="AP50" s="51">
        <f>1/(1+EXP(-AO50))</f>
        <v/>
      </c>
      <c r="AQ50" s="52">
        <f>$BF$14*((AJ50)-$BD$5)/$BD$6+$BF$15*((AK50)-$BD$7)/$BD$8+$BF$16</f>
        <v/>
      </c>
      <c r="AR50" s="51">
        <f>1/(1+EXP(-AQ50))</f>
        <v/>
      </c>
      <c r="AS50" s="52">
        <f>$BG$14*((AJ50)-$BD$5)/$BD$6+$BG$15*((AK50)-$BD$7)/$BD$8+$BG$16</f>
        <v/>
      </c>
      <c r="AT50" s="51">
        <f>1/(1+EXP(-AS50))</f>
        <v/>
      </c>
      <c r="AU50" s="52">
        <f>$BH$14*((AJ50)-$BD$5)/$BD$6+$BH$15*((AK50)-$BD$7)/$BD$8+$BH$16</f>
        <v/>
      </c>
      <c r="AV50" s="51">
        <f>1/(1+EXP(-AU50))</f>
        <v/>
      </c>
      <c r="AW50" s="52">
        <f>$BI$14*((AJ50)-$BD$5)/$BD$6+$BI$15*((AK50)-$BD$7)/$BD$8+$BI$16</f>
        <v/>
      </c>
      <c r="AX50" s="51">
        <f>1/(1+EXP(-AW50))</f>
        <v/>
      </c>
      <c r="AY50" s="52">
        <f>$BJ$14*((AJ50)-$BD$5)/$BD$6+$BJ$15*((AK50)-$BD$7)/$BD$8+$BJ$16</f>
        <v/>
      </c>
      <c r="AZ50" s="51">
        <f>1/(1+EXP(-AY50))</f>
        <v/>
      </c>
      <c r="BA50" s="52">
        <f>$BK$14*((AJ50)-$BD$5)/$BD$6+$BK$15*((AK50)-$BD$7)/$BD$8+$BK$16</f>
        <v/>
      </c>
      <c r="BB50" s="51">
        <f>1/(1+EXP(-BA50))</f>
        <v/>
      </c>
      <c r="BN50" s="60">
        <f>SUMPRODUCT((AT$5:AT$1138*(1-AT$5:AT$1138))*((AK$5:AK$1138-$BD$7)/$BD$8)*1)*'2_Params'!$B$15</f>
        <v/>
      </c>
    </row>
    <row r="51" ht="15" customHeight="1" s="35">
      <c r="A51" s="48">
        <f>'4_Seq_Features'!A49</f>
        <v/>
      </c>
      <c r="B51" s="55">
        <f>'4_Seq_Features'!F49</f>
        <v/>
      </c>
      <c r="C51" s="48">
        <f>'4_Seq_Features'!E49</f>
        <v/>
      </c>
      <c r="D51" s="52">
        <f>$U$12*((B51)-$U$5)/$U$6+$U$13</f>
        <v/>
      </c>
      <c r="E51" s="51">
        <f>1/(1+EXP(-D51))</f>
        <v/>
      </c>
      <c r="F51" s="52">
        <f>$V$12*((B51)-$U$5)/$U$6+$V$13</f>
        <v/>
      </c>
      <c r="G51" s="51">
        <f>1/(1+EXP(-F51))</f>
        <v/>
      </c>
      <c r="H51" s="52">
        <f>$W$12*((B51)-$U$5)/$U$6+$W$13</f>
        <v/>
      </c>
      <c r="I51" s="51">
        <f>1/(1+EXP(-H51))</f>
        <v/>
      </c>
      <c r="J51" s="52">
        <f>$X$12*((B51)-$U$5)/$U$6+$X$13</f>
        <v/>
      </c>
      <c r="K51" s="51">
        <f>1/(1+EXP(-J51))</f>
        <v/>
      </c>
      <c r="L51" s="52">
        <f>$Y$12*((B51)-$U$5)/$U$6+$Y$13</f>
        <v/>
      </c>
      <c r="M51" s="51">
        <f>1/(1+EXP(-L51))</f>
        <v/>
      </c>
      <c r="N51" s="52">
        <f>$Z$12*((B51)-$U$5)/$U$6+$Z$13</f>
        <v/>
      </c>
      <c r="O51" s="51">
        <f>1/(1+EXP(-N51))</f>
        <v/>
      </c>
      <c r="P51" s="52">
        <f>$AA$12*((B51)-$U$5)/$U$6+$AA$13</f>
        <v/>
      </c>
      <c r="Q51" s="51">
        <f>1/(1+EXP(-P51))</f>
        <v/>
      </c>
      <c r="R51" s="52">
        <f>$AB$12*((B51)-$U$5)/$U$6+$AB$13</f>
        <v/>
      </c>
      <c r="S51" s="51">
        <f>1/(1+EXP(-R51))</f>
        <v/>
      </c>
      <c r="AI51" s="48">
        <f>'4_Seq_Features'!A49</f>
        <v/>
      </c>
      <c r="AJ51" s="55">
        <f>'4_Seq_Features'!G49</f>
        <v/>
      </c>
      <c r="AK51" s="55">
        <f>'4_Seq_Features'!H49</f>
        <v/>
      </c>
      <c r="AL51" s="48">
        <f>'4_Seq_Features'!E49</f>
        <v/>
      </c>
      <c r="AM51" s="52">
        <f>$BD$14*((AJ51)-$BD$5)/$BD$6+$BD$15*((AK51)-$BD$7)/$BD$8+$BD$16</f>
        <v/>
      </c>
      <c r="AN51" s="51">
        <f>1/(1+EXP(-AM51))</f>
        <v/>
      </c>
      <c r="AO51" s="52">
        <f>$BE$14*((AJ51)-$BD$5)/$BD$6+$BE$15*((AK51)-$BD$7)/$BD$8+$BE$16</f>
        <v/>
      </c>
      <c r="AP51" s="51">
        <f>1/(1+EXP(-AO51))</f>
        <v/>
      </c>
      <c r="AQ51" s="52">
        <f>$BF$14*((AJ51)-$BD$5)/$BD$6+$BF$15*((AK51)-$BD$7)/$BD$8+$BF$16</f>
        <v/>
      </c>
      <c r="AR51" s="51">
        <f>1/(1+EXP(-AQ51))</f>
        <v/>
      </c>
      <c r="AS51" s="52">
        <f>$BG$14*((AJ51)-$BD$5)/$BD$6+$BG$15*((AK51)-$BD$7)/$BD$8+$BG$16</f>
        <v/>
      </c>
      <c r="AT51" s="51">
        <f>1/(1+EXP(-AS51))</f>
        <v/>
      </c>
      <c r="AU51" s="52">
        <f>$BH$14*((AJ51)-$BD$5)/$BD$6+$BH$15*((AK51)-$BD$7)/$BD$8+$BH$16</f>
        <v/>
      </c>
      <c r="AV51" s="51">
        <f>1/(1+EXP(-AU51))</f>
        <v/>
      </c>
      <c r="AW51" s="52">
        <f>$BI$14*((AJ51)-$BD$5)/$BD$6+$BI$15*((AK51)-$BD$7)/$BD$8+$BI$16</f>
        <v/>
      </c>
      <c r="AX51" s="51">
        <f>1/(1+EXP(-AW51))</f>
        <v/>
      </c>
      <c r="AY51" s="52">
        <f>$BJ$14*((AJ51)-$BD$5)/$BD$6+$BJ$15*((AK51)-$BD$7)/$BD$8+$BJ$16</f>
        <v/>
      </c>
      <c r="AZ51" s="51">
        <f>1/(1+EXP(-AY51))</f>
        <v/>
      </c>
      <c r="BA51" s="52">
        <f>$BK$14*((AJ51)-$BD$5)/$BD$6+$BK$15*((AK51)-$BD$7)/$BD$8+$BK$16</f>
        <v/>
      </c>
      <c r="BB51" s="51">
        <f>1/(1+EXP(-BA51))</f>
        <v/>
      </c>
      <c r="BN51" s="60">
        <f>SUMPRODUCT((AT$5:AT$1138*(1-AT$5:AT$1138))*1*1)*'2_Params'!$B$15</f>
        <v/>
      </c>
    </row>
    <row r="52" ht="15" customHeight="1" s="35">
      <c r="A52" s="48">
        <f>'4_Seq_Features'!A50</f>
        <v/>
      </c>
      <c r="B52" s="55">
        <f>'4_Seq_Features'!F50</f>
        <v/>
      </c>
      <c r="C52" s="48">
        <f>'4_Seq_Features'!E50</f>
        <v/>
      </c>
      <c r="D52" s="52">
        <f>$U$12*((B52)-$U$5)/$U$6+$U$13</f>
        <v/>
      </c>
      <c r="E52" s="51">
        <f>1/(1+EXP(-D52))</f>
        <v/>
      </c>
      <c r="F52" s="52">
        <f>$V$12*((B52)-$U$5)/$U$6+$V$13</f>
        <v/>
      </c>
      <c r="G52" s="51">
        <f>1/(1+EXP(-F52))</f>
        <v/>
      </c>
      <c r="H52" s="52">
        <f>$W$12*((B52)-$U$5)/$U$6+$W$13</f>
        <v/>
      </c>
      <c r="I52" s="51">
        <f>1/(1+EXP(-H52))</f>
        <v/>
      </c>
      <c r="J52" s="52">
        <f>$X$12*((B52)-$U$5)/$U$6+$X$13</f>
        <v/>
      </c>
      <c r="K52" s="51">
        <f>1/(1+EXP(-J52))</f>
        <v/>
      </c>
      <c r="L52" s="52">
        <f>$Y$12*((B52)-$U$5)/$U$6+$Y$13</f>
        <v/>
      </c>
      <c r="M52" s="51">
        <f>1/(1+EXP(-L52))</f>
        <v/>
      </c>
      <c r="N52" s="52">
        <f>$Z$12*((B52)-$U$5)/$U$6+$Z$13</f>
        <v/>
      </c>
      <c r="O52" s="51">
        <f>1/(1+EXP(-N52))</f>
        <v/>
      </c>
      <c r="P52" s="52">
        <f>$AA$12*((B52)-$U$5)/$U$6+$AA$13</f>
        <v/>
      </c>
      <c r="Q52" s="51">
        <f>1/(1+EXP(-P52))</f>
        <v/>
      </c>
      <c r="R52" s="52">
        <f>$AB$12*((B52)-$U$5)/$U$6+$AB$13</f>
        <v/>
      </c>
      <c r="S52" s="51">
        <f>1/(1+EXP(-R52))</f>
        <v/>
      </c>
      <c r="AI52" s="48">
        <f>'4_Seq_Features'!A50</f>
        <v/>
      </c>
      <c r="AJ52" s="55">
        <f>'4_Seq_Features'!G50</f>
        <v/>
      </c>
      <c r="AK52" s="55">
        <f>'4_Seq_Features'!H50</f>
        <v/>
      </c>
      <c r="AL52" s="48">
        <f>'4_Seq_Features'!E50</f>
        <v/>
      </c>
      <c r="AM52" s="52">
        <f>$BD$14*((AJ52)-$BD$5)/$BD$6+$BD$15*((AK52)-$BD$7)/$BD$8+$BD$16</f>
        <v/>
      </c>
      <c r="AN52" s="51">
        <f>1/(1+EXP(-AM52))</f>
        <v/>
      </c>
      <c r="AO52" s="52">
        <f>$BE$14*((AJ52)-$BD$5)/$BD$6+$BE$15*((AK52)-$BD$7)/$BD$8+$BE$16</f>
        <v/>
      </c>
      <c r="AP52" s="51">
        <f>1/(1+EXP(-AO52))</f>
        <v/>
      </c>
      <c r="AQ52" s="52">
        <f>$BF$14*((AJ52)-$BD$5)/$BD$6+$BF$15*((AK52)-$BD$7)/$BD$8+$BF$16</f>
        <v/>
      </c>
      <c r="AR52" s="51">
        <f>1/(1+EXP(-AQ52))</f>
        <v/>
      </c>
      <c r="AS52" s="52">
        <f>$BG$14*((AJ52)-$BD$5)/$BD$6+$BG$15*((AK52)-$BD$7)/$BD$8+$BG$16</f>
        <v/>
      </c>
      <c r="AT52" s="51">
        <f>1/(1+EXP(-AS52))</f>
        <v/>
      </c>
      <c r="AU52" s="52">
        <f>$BH$14*((AJ52)-$BD$5)/$BD$6+$BH$15*((AK52)-$BD$7)/$BD$8+$BH$16</f>
        <v/>
      </c>
      <c r="AV52" s="51">
        <f>1/(1+EXP(-AU52))</f>
        <v/>
      </c>
      <c r="AW52" s="52">
        <f>$BI$14*((AJ52)-$BD$5)/$BD$6+$BI$15*((AK52)-$BD$7)/$BD$8+$BI$16</f>
        <v/>
      </c>
      <c r="AX52" s="51">
        <f>1/(1+EXP(-AW52))</f>
        <v/>
      </c>
      <c r="AY52" s="52">
        <f>$BJ$14*((AJ52)-$BD$5)/$BD$6+$BJ$15*((AK52)-$BD$7)/$BD$8+$BJ$16</f>
        <v/>
      </c>
      <c r="AZ52" s="51">
        <f>1/(1+EXP(-AY52))</f>
        <v/>
      </c>
      <c r="BA52" s="52">
        <f>$BK$14*((AJ52)-$BD$5)/$BD$6+$BK$15*((AK52)-$BD$7)/$BD$8+$BK$16</f>
        <v/>
      </c>
      <c r="BB52" s="51">
        <f>1/(1+EXP(-BA52))</f>
        <v/>
      </c>
    </row>
    <row r="53" ht="15" customHeight="1" s="35">
      <c r="A53" s="48">
        <f>'4_Seq_Features'!A51</f>
        <v/>
      </c>
      <c r="B53" s="55">
        <f>'4_Seq_Features'!F51</f>
        <v/>
      </c>
      <c r="C53" s="48">
        <f>'4_Seq_Features'!E51</f>
        <v/>
      </c>
      <c r="D53" s="52">
        <f>$U$12*((B53)-$U$5)/$U$6+$U$13</f>
        <v/>
      </c>
      <c r="E53" s="51">
        <f>1/(1+EXP(-D53))</f>
        <v/>
      </c>
      <c r="F53" s="52">
        <f>$V$12*((B53)-$U$5)/$U$6+$V$13</f>
        <v/>
      </c>
      <c r="G53" s="51">
        <f>1/(1+EXP(-F53))</f>
        <v/>
      </c>
      <c r="H53" s="52">
        <f>$W$12*((B53)-$U$5)/$U$6+$W$13</f>
        <v/>
      </c>
      <c r="I53" s="51">
        <f>1/(1+EXP(-H53))</f>
        <v/>
      </c>
      <c r="J53" s="52">
        <f>$X$12*((B53)-$U$5)/$U$6+$X$13</f>
        <v/>
      </c>
      <c r="K53" s="51">
        <f>1/(1+EXP(-J53))</f>
        <v/>
      </c>
      <c r="L53" s="52">
        <f>$Y$12*((B53)-$U$5)/$U$6+$Y$13</f>
        <v/>
      </c>
      <c r="M53" s="51">
        <f>1/(1+EXP(-L53))</f>
        <v/>
      </c>
      <c r="N53" s="52">
        <f>$Z$12*((B53)-$U$5)/$U$6+$Z$13</f>
        <v/>
      </c>
      <c r="O53" s="51">
        <f>1/(1+EXP(-N53))</f>
        <v/>
      </c>
      <c r="P53" s="52">
        <f>$AA$12*((B53)-$U$5)/$U$6+$AA$13</f>
        <v/>
      </c>
      <c r="Q53" s="51">
        <f>1/(1+EXP(-P53))</f>
        <v/>
      </c>
      <c r="R53" s="52">
        <f>$AB$12*((B53)-$U$5)/$U$6+$AB$13</f>
        <v/>
      </c>
      <c r="S53" s="51">
        <f>1/(1+EXP(-R53))</f>
        <v/>
      </c>
      <c r="AI53" s="48">
        <f>'4_Seq_Features'!A51</f>
        <v/>
      </c>
      <c r="AJ53" s="55">
        <f>'4_Seq_Features'!G51</f>
        <v/>
      </c>
      <c r="AK53" s="55">
        <f>'4_Seq_Features'!H51</f>
        <v/>
      </c>
      <c r="AL53" s="48">
        <f>'4_Seq_Features'!E51</f>
        <v/>
      </c>
      <c r="AM53" s="52">
        <f>$BD$14*((AJ53)-$BD$5)/$BD$6+$BD$15*((AK53)-$BD$7)/$BD$8+$BD$16</f>
        <v/>
      </c>
      <c r="AN53" s="51">
        <f>1/(1+EXP(-AM53))</f>
        <v/>
      </c>
      <c r="AO53" s="52">
        <f>$BE$14*((AJ53)-$BD$5)/$BD$6+$BE$15*((AK53)-$BD$7)/$BD$8+$BE$16</f>
        <v/>
      </c>
      <c r="AP53" s="51">
        <f>1/(1+EXP(-AO53))</f>
        <v/>
      </c>
      <c r="AQ53" s="52">
        <f>$BF$14*((AJ53)-$BD$5)/$BD$6+$BF$15*((AK53)-$BD$7)/$BD$8+$BF$16</f>
        <v/>
      </c>
      <c r="AR53" s="51">
        <f>1/(1+EXP(-AQ53))</f>
        <v/>
      </c>
      <c r="AS53" s="52">
        <f>$BG$14*((AJ53)-$BD$5)/$BD$6+$BG$15*((AK53)-$BD$7)/$BD$8+$BG$16</f>
        <v/>
      </c>
      <c r="AT53" s="51">
        <f>1/(1+EXP(-AS53))</f>
        <v/>
      </c>
      <c r="AU53" s="52">
        <f>$BH$14*((AJ53)-$BD$5)/$BD$6+$BH$15*((AK53)-$BD$7)/$BD$8+$BH$16</f>
        <v/>
      </c>
      <c r="AV53" s="51">
        <f>1/(1+EXP(-AU53))</f>
        <v/>
      </c>
      <c r="AW53" s="52">
        <f>$BI$14*((AJ53)-$BD$5)/$BD$6+$BI$15*((AK53)-$BD$7)/$BD$8+$BI$16</f>
        <v/>
      </c>
      <c r="AX53" s="51">
        <f>1/(1+EXP(-AW53))</f>
        <v/>
      </c>
      <c r="AY53" s="52">
        <f>$BJ$14*((AJ53)-$BD$5)/$BD$6+$BJ$15*((AK53)-$BD$7)/$BD$8+$BJ$16</f>
        <v/>
      </c>
      <c r="AZ53" s="51">
        <f>1/(1+EXP(-AY53))</f>
        <v/>
      </c>
      <c r="BA53" s="52">
        <f>$BK$14*((AJ53)-$BD$5)/$BD$6+$BK$15*((AK53)-$BD$7)/$BD$8+$BK$16</f>
        <v/>
      </c>
      <c r="BB53" s="51">
        <f>1/(1+EXP(-BA53))</f>
        <v/>
      </c>
    </row>
    <row r="54" ht="15" customHeight="1" s="35">
      <c r="A54" s="48">
        <f>'4_Seq_Features'!A52</f>
        <v/>
      </c>
      <c r="B54" s="55">
        <f>'4_Seq_Features'!F52</f>
        <v/>
      </c>
      <c r="C54" s="48">
        <f>'4_Seq_Features'!E52</f>
        <v/>
      </c>
      <c r="D54" s="52">
        <f>$U$12*((B54)-$U$5)/$U$6+$U$13</f>
        <v/>
      </c>
      <c r="E54" s="51">
        <f>1/(1+EXP(-D54))</f>
        <v/>
      </c>
      <c r="F54" s="52">
        <f>$V$12*((B54)-$U$5)/$U$6+$V$13</f>
        <v/>
      </c>
      <c r="G54" s="51">
        <f>1/(1+EXP(-F54))</f>
        <v/>
      </c>
      <c r="H54" s="52">
        <f>$W$12*((B54)-$U$5)/$U$6+$W$13</f>
        <v/>
      </c>
      <c r="I54" s="51">
        <f>1/(1+EXP(-H54))</f>
        <v/>
      </c>
      <c r="J54" s="52">
        <f>$X$12*((B54)-$U$5)/$U$6+$X$13</f>
        <v/>
      </c>
      <c r="K54" s="51">
        <f>1/(1+EXP(-J54))</f>
        <v/>
      </c>
      <c r="L54" s="52">
        <f>$Y$12*((B54)-$U$5)/$U$6+$Y$13</f>
        <v/>
      </c>
      <c r="M54" s="51">
        <f>1/(1+EXP(-L54))</f>
        <v/>
      </c>
      <c r="N54" s="52">
        <f>$Z$12*((B54)-$U$5)/$U$6+$Z$13</f>
        <v/>
      </c>
      <c r="O54" s="51">
        <f>1/(1+EXP(-N54))</f>
        <v/>
      </c>
      <c r="P54" s="52">
        <f>$AA$12*((B54)-$U$5)/$U$6+$AA$13</f>
        <v/>
      </c>
      <c r="Q54" s="51">
        <f>1/(1+EXP(-P54))</f>
        <v/>
      </c>
      <c r="R54" s="52">
        <f>$AB$12*((B54)-$U$5)/$U$6+$AB$13</f>
        <v/>
      </c>
      <c r="S54" s="51">
        <f>1/(1+EXP(-R54))</f>
        <v/>
      </c>
      <c r="AI54" s="48">
        <f>'4_Seq_Features'!A52</f>
        <v/>
      </c>
      <c r="AJ54" s="55">
        <f>'4_Seq_Features'!G52</f>
        <v/>
      </c>
      <c r="AK54" s="55">
        <f>'4_Seq_Features'!H52</f>
        <v/>
      </c>
      <c r="AL54" s="48">
        <f>'4_Seq_Features'!E52</f>
        <v/>
      </c>
      <c r="AM54" s="52">
        <f>$BD$14*((AJ54)-$BD$5)/$BD$6+$BD$15*((AK54)-$BD$7)/$BD$8+$BD$16</f>
        <v/>
      </c>
      <c r="AN54" s="51">
        <f>1/(1+EXP(-AM54))</f>
        <v/>
      </c>
      <c r="AO54" s="52">
        <f>$BE$14*((AJ54)-$BD$5)/$BD$6+$BE$15*((AK54)-$BD$7)/$BD$8+$BE$16</f>
        <v/>
      </c>
      <c r="AP54" s="51">
        <f>1/(1+EXP(-AO54))</f>
        <v/>
      </c>
      <c r="AQ54" s="52">
        <f>$BF$14*((AJ54)-$BD$5)/$BD$6+$BF$15*((AK54)-$BD$7)/$BD$8+$BF$16</f>
        <v/>
      </c>
      <c r="AR54" s="51">
        <f>1/(1+EXP(-AQ54))</f>
        <v/>
      </c>
      <c r="AS54" s="52">
        <f>$BG$14*((AJ54)-$BD$5)/$BD$6+$BG$15*((AK54)-$BD$7)/$BD$8+$BG$16</f>
        <v/>
      </c>
      <c r="AT54" s="51">
        <f>1/(1+EXP(-AS54))</f>
        <v/>
      </c>
      <c r="AU54" s="52">
        <f>$BH$14*((AJ54)-$BD$5)/$BD$6+$BH$15*((AK54)-$BD$7)/$BD$8+$BH$16</f>
        <v/>
      </c>
      <c r="AV54" s="51">
        <f>1/(1+EXP(-AU54))</f>
        <v/>
      </c>
      <c r="AW54" s="52">
        <f>$BI$14*((AJ54)-$BD$5)/$BD$6+$BI$15*((AK54)-$BD$7)/$BD$8+$BI$16</f>
        <v/>
      </c>
      <c r="AX54" s="51">
        <f>1/(1+EXP(-AW54))</f>
        <v/>
      </c>
      <c r="AY54" s="52">
        <f>$BJ$14*((AJ54)-$BD$5)/$BD$6+$BJ$15*((AK54)-$BD$7)/$BD$8+$BJ$16</f>
        <v/>
      </c>
      <c r="AZ54" s="51">
        <f>1/(1+EXP(-AY54))</f>
        <v/>
      </c>
      <c r="BA54" s="52">
        <f>$BK$14*((AJ54)-$BD$5)/$BD$6+$BK$15*((AK54)-$BD$7)/$BD$8+$BK$16</f>
        <v/>
      </c>
      <c r="BB54" s="51">
        <f>1/(1+EXP(-BA54))</f>
        <v/>
      </c>
    </row>
    <row r="55" ht="15" customHeight="1" s="35">
      <c r="A55" s="48">
        <f>'4_Seq_Features'!A53</f>
        <v/>
      </c>
      <c r="B55" s="55">
        <f>'4_Seq_Features'!F53</f>
        <v/>
      </c>
      <c r="C55" s="48">
        <f>'4_Seq_Features'!E53</f>
        <v/>
      </c>
      <c r="D55" s="52">
        <f>$U$12*((B55)-$U$5)/$U$6+$U$13</f>
        <v/>
      </c>
      <c r="E55" s="51">
        <f>1/(1+EXP(-D55))</f>
        <v/>
      </c>
      <c r="F55" s="52">
        <f>$V$12*((B55)-$U$5)/$U$6+$V$13</f>
        <v/>
      </c>
      <c r="G55" s="51">
        <f>1/(1+EXP(-F55))</f>
        <v/>
      </c>
      <c r="H55" s="52">
        <f>$W$12*((B55)-$U$5)/$U$6+$W$13</f>
        <v/>
      </c>
      <c r="I55" s="51">
        <f>1/(1+EXP(-H55))</f>
        <v/>
      </c>
      <c r="J55" s="52">
        <f>$X$12*((B55)-$U$5)/$U$6+$X$13</f>
        <v/>
      </c>
      <c r="K55" s="51">
        <f>1/(1+EXP(-J55))</f>
        <v/>
      </c>
      <c r="L55" s="52">
        <f>$Y$12*((B55)-$U$5)/$U$6+$Y$13</f>
        <v/>
      </c>
      <c r="M55" s="51">
        <f>1/(1+EXP(-L55))</f>
        <v/>
      </c>
      <c r="N55" s="52">
        <f>$Z$12*((B55)-$U$5)/$U$6+$Z$13</f>
        <v/>
      </c>
      <c r="O55" s="51">
        <f>1/(1+EXP(-N55))</f>
        <v/>
      </c>
      <c r="P55" s="52">
        <f>$AA$12*((B55)-$U$5)/$U$6+$AA$13</f>
        <v/>
      </c>
      <c r="Q55" s="51">
        <f>1/(1+EXP(-P55))</f>
        <v/>
      </c>
      <c r="R55" s="52">
        <f>$AB$12*((B55)-$U$5)/$U$6+$AB$13</f>
        <v/>
      </c>
      <c r="S55" s="51">
        <f>1/(1+EXP(-R55))</f>
        <v/>
      </c>
      <c r="AI55" s="48">
        <f>'4_Seq_Features'!A53</f>
        <v/>
      </c>
      <c r="AJ55" s="55">
        <f>'4_Seq_Features'!G53</f>
        <v/>
      </c>
      <c r="AK55" s="55">
        <f>'4_Seq_Features'!H53</f>
        <v/>
      </c>
      <c r="AL55" s="48">
        <f>'4_Seq_Features'!E53</f>
        <v/>
      </c>
      <c r="AM55" s="52">
        <f>$BD$14*((AJ55)-$BD$5)/$BD$6+$BD$15*((AK55)-$BD$7)/$BD$8+$BD$16</f>
        <v/>
      </c>
      <c r="AN55" s="51">
        <f>1/(1+EXP(-AM55))</f>
        <v/>
      </c>
      <c r="AO55" s="52">
        <f>$BE$14*((AJ55)-$BD$5)/$BD$6+$BE$15*((AK55)-$BD$7)/$BD$8+$BE$16</f>
        <v/>
      </c>
      <c r="AP55" s="51">
        <f>1/(1+EXP(-AO55))</f>
        <v/>
      </c>
      <c r="AQ55" s="52">
        <f>$BF$14*((AJ55)-$BD$5)/$BD$6+$BF$15*((AK55)-$BD$7)/$BD$8+$BF$16</f>
        <v/>
      </c>
      <c r="AR55" s="51">
        <f>1/(1+EXP(-AQ55))</f>
        <v/>
      </c>
      <c r="AS55" s="52">
        <f>$BG$14*((AJ55)-$BD$5)/$BD$6+$BG$15*((AK55)-$BD$7)/$BD$8+$BG$16</f>
        <v/>
      </c>
      <c r="AT55" s="51">
        <f>1/(1+EXP(-AS55))</f>
        <v/>
      </c>
      <c r="AU55" s="52">
        <f>$BH$14*((AJ55)-$BD$5)/$BD$6+$BH$15*((AK55)-$BD$7)/$BD$8+$BH$16</f>
        <v/>
      </c>
      <c r="AV55" s="51">
        <f>1/(1+EXP(-AU55))</f>
        <v/>
      </c>
      <c r="AW55" s="52">
        <f>$BI$14*((AJ55)-$BD$5)/$BD$6+$BI$15*((AK55)-$BD$7)/$BD$8+$BI$16</f>
        <v/>
      </c>
      <c r="AX55" s="51">
        <f>1/(1+EXP(-AW55))</f>
        <v/>
      </c>
      <c r="AY55" s="52">
        <f>$BJ$14*((AJ55)-$BD$5)/$BD$6+$BJ$15*((AK55)-$BD$7)/$BD$8+$BJ$16</f>
        <v/>
      </c>
      <c r="AZ55" s="51">
        <f>1/(1+EXP(-AY55))</f>
        <v/>
      </c>
      <c r="BA55" s="52">
        <f>$BK$14*((AJ55)-$BD$5)/$BD$6+$BK$15*((AK55)-$BD$7)/$BD$8+$BK$16</f>
        <v/>
      </c>
      <c r="BB55" s="51">
        <f>1/(1+EXP(-BA55))</f>
        <v/>
      </c>
      <c r="BM55" s="60">
        <f>SUMPRODUCT((AV$5:AV$1138-AL$5:AL$1138)*((AJ$5:AJ$1138-$BD$5)/$BD$6))*'2_Params'!$B$15+$BH$14</f>
        <v/>
      </c>
      <c r="BN55" s="60">
        <f>SUMPRODUCT((AV$5:AV$1138*(1-AV$5:AV$1138))*((AJ$5:AJ$1138-$BD$5)/$BD$6)*((AJ$5:AJ$1138-$BD$5)/$BD$6))*'2_Params'!$B$15+1</f>
        <v/>
      </c>
    </row>
    <row r="56" ht="15" customHeight="1" s="35">
      <c r="A56" s="48">
        <f>'4_Seq_Features'!A54</f>
        <v/>
      </c>
      <c r="B56" s="55">
        <f>'4_Seq_Features'!F54</f>
        <v/>
      </c>
      <c r="C56" s="48">
        <f>'4_Seq_Features'!E54</f>
        <v/>
      </c>
      <c r="D56" s="52">
        <f>$U$12*((B56)-$U$5)/$U$6+$U$13</f>
        <v/>
      </c>
      <c r="E56" s="51">
        <f>1/(1+EXP(-D56))</f>
        <v/>
      </c>
      <c r="F56" s="52">
        <f>$V$12*((B56)-$U$5)/$U$6+$V$13</f>
        <v/>
      </c>
      <c r="G56" s="51">
        <f>1/(1+EXP(-F56))</f>
        <v/>
      </c>
      <c r="H56" s="52">
        <f>$W$12*((B56)-$U$5)/$U$6+$W$13</f>
        <v/>
      </c>
      <c r="I56" s="51">
        <f>1/(1+EXP(-H56))</f>
        <v/>
      </c>
      <c r="J56" s="52">
        <f>$X$12*((B56)-$U$5)/$U$6+$X$13</f>
        <v/>
      </c>
      <c r="K56" s="51">
        <f>1/(1+EXP(-J56))</f>
        <v/>
      </c>
      <c r="L56" s="52">
        <f>$Y$12*((B56)-$U$5)/$U$6+$Y$13</f>
        <v/>
      </c>
      <c r="M56" s="51">
        <f>1/(1+EXP(-L56))</f>
        <v/>
      </c>
      <c r="N56" s="52">
        <f>$Z$12*((B56)-$U$5)/$U$6+$Z$13</f>
        <v/>
      </c>
      <c r="O56" s="51">
        <f>1/(1+EXP(-N56))</f>
        <v/>
      </c>
      <c r="P56" s="52">
        <f>$AA$12*((B56)-$U$5)/$U$6+$AA$13</f>
        <v/>
      </c>
      <c r="Q56" s="51">
        <f>1/(1+EXP(-P56))</f>
        <v/>
      </c>
      <c r="R56" s="52">
        <f>$AB$12*((B56)-$U$5)/$U$6+$AB$13</f>
        <v/>
      </c>
      <c r="S56" s="51">
        <f>1/(1+EXP(-R56))</f>
        <v/>
      </c>
      <c r="AI56" s="48">
        <f>'4_Seq_Features'!A54</f>
        <v/>
      </c>
      <c r="AJ56" s="55">
        <f>'4_Seq_Features'!G54</f>
        <v/>
      </c>
      <c r="AK56" s="55">
        <f>'4_Seq_Features'!H54</f>
        <v/>
      </c>
      <c r="AL56" s="48">
        <f>'4_Seq_Features'!E54</f>
        <v/>
      </c>
      <c r="AM56" s="52">
        <f>$BD$14*((AJ56)-$BD$5)/$BD$6+$BD$15*((AK56)-$BD$7)/$BD$8+$BD$16</f>
        <v/>
      </c>
      <c r="AN56" s="51">
        <f>1/(1+EXP(-AM56))</f>
        <v/>
      </c>
      <c r="AO56" s="52">
        <f>$BE$14*((AJ56)-$BD$5)/$BD$6+$BE$15*((AK56)-$BD$7)/$BD$8+$BE$16</f>
        <v/>
      </c>
      <c r="AP56" s="51">
        <f>1/(1+EXP(-AO56))</f>
        <v/>
      </c>
      <c r="AQ56" s="52">
        <f>$BF$14*((AJ56)-$BD$5)/$BD$6+$BF$15*((AK56)-$BD$7)/$BD$8+$BF$16</f>
        <v/>
      </c>
      <c r="AR56" s="51">
        <f>1/(1+EXP(-AQ56))</f>
        <v/>
      </c>
      <c r="AS56" s="52">
        <f>$BG$14*((AJ56)-$BD$5)/$BD$6+$BG$15*((AK56)-$BD$7)/$BD$8+$BG$16</f>
        <v/>
      </c>
      <c r="AT56" s="51">
        <f>1/(1+EXP(-AS56))</f>
        <v/>
      </c>
      <c r="AU56" s="52">
        <f>$BH$14*((AJ56)-$BD$5)/$BD$6+$BH$15*((AK56)-$BD$7)/$BD$8+$BH$16</f>
        <v/>
      </c>
      <c r="AV56" s="51">
        <f>1/(1+EXP(-AU56))</f>
        <v/>
      </c>
      <c r="AW56" s="52">
        <f>$BI$14*((AJ56)-$BD$5)/$BD$6+$BI$15*((AK56)-$BD$7)/$BD$8+$BI$16</f>
        <v/>
      </c>
      <c r="AX56" s="51">
        <f>1/(1+EXP(-AW56))</f>
        <v/>
      </c>
      <c r="AY56" s="52">
        <f>$BJ$14*((AJ56)-$BD$5)/$BD$6+$BJ$15*((AK56)-$BD$7)/$BD$8+$BJ$16</f>
        <v/>
      </c>
      <c r="AZ56" s="51">
        <f>1/(1+EXP(-AY56))</f>
        <v/>
      </c>
      <c r="BA56" s="52">
        <f>$BK$14*((AJ56)-$BD$5)/$BD$6+$BK$15*((AK56)-$BD$7)/$BD$8+$BK$16</f>
        <v/>
      </c>
      <c r="BB56" s="51">
        <f>1/(1+EXP(-BA56))</f>
        <v/>
      </c>
      <c r="BM56" s="60">
        <f>SUMPRODUCT((AV$5:AV$1138-AL$5:AL$1138)*((AK$5:AK$1138-$BD$7)/$BD$8))*'2_Params'!$B$15+$BH$15</f>
        <v/>
      </c>
      <c r="BN56" s="60">
        <f>SUMPRODUCT((AV$5:AV$1138*(1-AV$5:AV$1138))*((AJ$5:AJ$1138-$BD$5)/$BD$6)*((AK$5:AK$1138-$BD$7)/$BD$8))*'2_Params'!$B$15</f>
        <v/>
      </c>
    </row>
    <row r="57" ht="15" customHeight="1" s="35">
      <c r="A57" s="48">
        <f>'4_Seq_Features'!A55</f>
        <v/>
      </c>
      <c r="B57" s="55">
        <f>'4_Seq_Features'!F55</f>
        <v/>
      </c>
      <c r="C57" s="48">
        <f>'4_Seq_Features'!E55</f>
        <v/>
      </c>
      <c r="D57" s="52">
        <f>$U$12*((B57)-$U$5)/$U$6+$U$13</f>
        <v/>
      </c>
      <c r="E57" s="51">
        <f>1/(1+EXP(-D57))</f>
        <v/>
      </c>
      <c r="F57" s="52">
        <f>$V$12*((B57)-$U$5)/$U$6+$V$13</f>
        <v/>
      </c>
      <c r="G57" s="51">
        <f>1/(1+EXP(-F57))</f>
        <v/>
      </c>
      <c r="H57" s="52">
        <f>$W$12*((B57)-$U$5)/$U$6+$W$13</f>
        <v/>
      </c>
      <c r="I57" s="51">
        <f>1/(1+EXP(-H57))</f>
        <v/>
      </c>
      <c r="J57" s="52">
        <f>$X$12*((B57)-$U$5)/$U$6+$X$13</f>
        <v/>
      </c>
      <c r="K57" s="51">
        <f>1/(1+EXP(-J57))</f>
        <v/>
      </c>
      <c r="L57" s="52">
        <f>$Y$12*((B57)-$U$5)/$U$6+$Y$13</f>
        <v/>
      </c>
      <c r="M57" s="51">
        <f>1/(1+EXP(-L57))</f>
        <v/>
      </c>
      <c r="N57" s="52">
        <f>$Z$12*((B57)-$U$5)/$U$6+$Z$13</f>
        <v/>
      </c>
      <c r="O57" s="51">
        <f>1/(1+EXP(-N57))</f>
        <v/>
      </c>
      <c r="P57" s="52">
        <f>$AA$12*((B57)-$U$5)/$U$6+$AA$13</f>
        <v/>
      </c>
      <c r="Q57" s="51">
        <f>1/(1+EXP(-P57))</f>
        <v/>
      </c>
      <c r="R57" s="52">
        <f>$AB$12*((B57)-$U$5)/$U$6+$AB$13</f>
        <v/>
      </c>
      <c r="S57" s="51">
        <f>1/(1+EXP(-R57))</f>
        <v/>
      </c>
      <c r="AI57" s="48">
        <f>'4_Seq_Features'!A55</f>
        <v/>
      </c>
      <c r="AJ57" s="55">
        <f>'4_Seq_Features'!G55</f>
        <v/>
      </c>
      <c r="AK57" s="55">
        <f>'4_Seq_Features'!H55</f>
        <v/>
      </c>
      <c r="AL57" s="48">
        <f>'4_Seq_Features'!E55</f>
        <v/>
      </c>
      <c r="AM57" s="52">
        <f>$BD$14*((AJ57)-$BD$5)/$BD$6+$BD$15*((AK57)-$BD$7)/$BD$8+$BD$16</f>
        <v/>
      </c>
      <c r="AN57" s="51">
        <f>1/(1+EXP(-AM57))</f>
        <v/>
      </c>
      <c r="AO57" s="52">
        <f>$BE$14*((AJ57)-$BD$5)/$BD$6+$BE$15*((AK57)-$BD$7)/$BD$8+$BE$16</f>
        <v/>
      </c>
      <c r="AP57" s="51">
        <f>1/(1+EXP(-AO57))</f>
        <v/>
      </c>
      <c r="AQ57" s="52">
        <f>$BF$14*((AJ57)-$BD$5)/$BD$6+$BF$15*((AK57)-$BD$7)/$BD$8+$BF$16</f>
        <v/>
      </c>
      <c r="AR57" s="51">
        <f>1/(1+EXP(-AQ57))</f>
        <v/>
      </c>
      <c r="AS57" s="52">
        <f>$BG$14*((AJ57)-$BD$5)/$BD$6+$BG$15*((AK57)-$BD$7)/$BD$8+$BG$16</f>
        <v/>
      </c>
      <c r="AT57" s="51">
        <f>1/(1+EXP(-AS57))</f>
        <v/>
      </c>
      <c r="AU57" s="52">
        <f>$BH$14*((AJ57)-$BD$5)/$BD$6+$BH$15*((AK57)-$BD$7)/$BD$8+$BH$16</f>
        <v/>
      </c>
      <c r="AV57" s="51">
        <f>1/(1+EXP(-AU57))</f>
        <v/>
      </c>
      <c r="AW57" s="52">
        <f>$BI$14*((AJ57)-$BD$5)/$BD$6+$BI$15*((AK57)-$BD$7)/$BD$8+$BI$16</f>
        <v/>
      </c>
      <c r="AX57" s="51">
        <f>1/(1+EXP(-AW57))</f>
        <v/>
      </c>
      <c r="AY57" s="52">
        <f>$BJ$14*((AJ57)-$BD$5)/$BD$6+$BJ$15*((AK57)-$BD$7)/$BD$8+$BJ$16</f>
        <v/>
      </c>
      <c r="AZ57" s="51">
        <f>1/(1+EXP(-AY57))</f>
        <v/>
      </c>
      <c r="BA57" s="52">
        <f>$BK$14*((AJ57)-$BD$5)/$BD$6+$BK$15*((AK57)-$BD$7)/$BD$8+$BK$16</f>
        <v/>
      </c>
      <c r="BB57" s="51">
        <f>1/(1+EXP(-BA57))</f>
        <v/>
      </c>
      <c r="BM57" s="60">
        <f>SUMPRODUCT(AV$5:AV$1138-AL$5:AL$1138)*'2_Params'!$B$15+0</f>
        <v/>
      </c>
      <c r="BN57" s="60">
        <f>SUMPRODUCT((AV$5:AV$1138*(1-AV$5:AV$1138))*((AJ$5:AJ$1138-$BD$5)/$BD$6)*1)*'2_Params'!$B$15</f>
        <v/>
      </c>
    </row>
    <row r="58" ht="15" customHeight="1" s="35">
      <c r="A58" s="48">
        <f>'4_Seq_Features'!A56</f>
        <v/>
      </c>
      <c r="B58" s="55">
        <f>'4_Seq_Features'!F56</f>
        <v/>
      </c>
      <c r="C58" s="48">
        <f>'4_Seq_Features'!E56</f>
        <v/>
      </c>
      <c r="D58" s="52">
        <f>$U$12*((B58)-$U$5)/$U$6+$U$13</f>
        <v/>
      </c>
      <c r="E58" s="51">
        <f>1/(1+EXP(-D58))</f>
        <v/>
      </c>
      <c r="F58" s="52">
        <f>$V$12*((B58)-$U$5)/$U$6+$V$13</f>
        <v/>
      </c>
      <c r="G58" s="51">
        <f>1/(1+EXP(-F58))</f>
        <v/>
      </c>
      <c r="H58" s="52">
        <f>$W$12*((B58)-$U$5)/$U$6+$W$13</f>
        <v/>
      </c>
      <c r="I58" s="51">
        <f>1/(1+EXP(-H58))</f>
        <v/>
      </c>
      <c r="J58" s="52">
        <f>$X$12*((B58)-$U$5)/$U$6+$X$13</f>
        <v/>
      </c>
      <c r="K58" s="51">
        <f>1/(1+EXP(-J58))</f>
        <v/>
      </c>
      <c r="L58" s="52">
        <f>$Y$12*((B58)-$U$5)/$U$6+$Y$13</f>
        <v/>
      </c>
      <c r="M58" s="51">
        <f>1/(1+EXP(-L58))</f>
        <v/>
      </c>
      <c r="N58" s="52">
        <f>$Z$12*((B58)-$U$5)/$U$6+$Z$13</f>
        <v/>
      </c>
      <c r="O58" s="51">
        <f>1/(1+EXP(-N58))</f>
        <v/>
      </c>
      <c r="P58" s="52">
        <f>$AA$12*((B58)-$U$5)/$U$6+$AA$13</f>
        <v/>
      </c>
      <c r="Q58" s="51">
        <f>1/(1+EXP(-P58))</f>
        <v/>
      </c>
      <c r="R58" s="52">
        <f>$AB$12*((B58)-$U$5)/$U$6+$AB$13</f>
        <v/>
      </c>
      <c r="S58" s="51">
        <f>1/(1+EXP(-R58))</f>
        <v/>
      </c>
      <c r="AI58" s="48">
        <f>'4_Seq_Features'!A56</f>
        <v/>
      </c>
      <c r="AJ58" s="55">
        <f>'4_Seq_Features'!G56</f>
        <v/>
      </c>
      <c r="AK58" s="55">
        <f>'4_Seq_Features'!H56</f>
        <v/>
      </c>
      <c r="AL58" s="48">
        <f>'4_Seq_Features'!E56</f>
        <v/>
      </c>
      <c r="AM58" s="52">
        <f>$BD$14*((AJ58)-$BD$5)/$BD$6+$BD$15*((AK58)-$BD$7)/$BD$8+$BD$16</f>
        <v/>
      </c>
      <c r="AN58" s="51">
        <f>1/(1+EXP(-AM58))</f>
        <v/>
      </c>
      <c r="AO58" s="52">
        <f>$BE$14*((AJ58)-$BD$5)/$BD$6+$BE$15*((AK58)-$BD$7)/$BD$8+$BE$16</f>
        <v/>
      </c>
      <c r="AP58" s="51">
        <f>1/(1+EXP(-AO58))</f>
        <v/>
      </c>
      <c r="AQ58" s="52">
        <f>$BF$14*((AJ58)-$BD$5)/$BD$6+$BF$15*((AK58)-$BD$7)/$BD$8+$BF$16</f>
        <v/>
      </c>
      <c r="AR58" s="51">
        <f>1/(1+EXP(-AQ58))</f>
        <v/>
      </c>
      <c r="AS58" s="52">
        <f>$BG$14*((AJ58)-$BD$5)/$BD$6+$BG$15*((AK58)-$BD$7)/$BD$8+$BG$16</f>
        <v/>
      </c>
      <c r="AT58" s="51">
        <f>1/(1+EXP(-AS58))</f>
        <v/>
      </c>
      <c r="AU58" s="52">
        <f>$BH$14*((AJ58)-$BD$5)/$BD$6+$BH$15*((AK58)-$BD$7)/$BD$8+$BH$16</f>
        <v/>
      </c>
      <c r="AV58" s="51">
        <f>1/(1+EXP(-AU58))</f>
        <v/>
      </c>
      <c r="AW58" s="52">
        <f>$BI$14*((AJ58)-$BD$5)/$BD$6+$BI$15*((AK58)-$BD$7)/$BD$8+$BI$16</f>
        <v/>
      </c>
      <c r="AX58" s="51">
        <f>1/(1+EXP(-AW58))</f>
        <v/>
      </c>
      <c r="AY58" s="52">
        <f>$BJ$14*((AJ58)-$BD$5)/$BD$6+$BJ$15*((AK58)-$BD$7)/$BD$8+$BJ$16</f>
        <v/>
      </c>
      <c r="AZ58" s="51">
        <f>1/(1+EXP(-AY58))</f>
        <v/>
      </c>
      <c r="BA58" s="52">
        <f>$BK$14*((AJ58)-$BD$5)/$BD$6+$BK$15*((AK58)-$BD$7)/$BD$8+$BK$16</f>
        <v/>
      </c>
      <c r="BB58" s="51">
        <f>1/(1+EXP(-BA58))</f>
        <v/>
      </c>
      <c r="BN58" s="60">
        <f>SUMPRODUCT((AV$5:AV$1138*(1-AV$5:AV$1138))*((AK$5:AK$1138-$BD$7)/$BD$8)*((AK$5:AK$1138-$BD$7)/$BD$8))*'2_Params'!$B$15+1</f>
        <v/>
      </c>
    </row>
    <row r="59" ht="15" customHeight="1" s="35">
      <c r="A59" s="48">
        <f>'4_Seq_Features'!A57</f>
        <v/>
      </c>
      <c r="B59" s="55">
        <f>'4_Seq_Features'!F57</f>
        <v/>
      </c>
      <c r="C59" s="48">
        <f>'4_Seq_Features'!E57</f>
        <v/>
      </c>
      <c r="D59" s="52">
        <f>$U$12*((B59)-$U$5)/$U$6+$U$13</f>
        <v/>
      </c>
      <c r="E59" s="51">
        <f>1/(1+EXP(-D59))</f>
        <v/>
      </c>
      <c r="F59" s="52">
        <f>$V$12*((B59)-$U$5)/$U$6+$V$13</f>
        <v/>
      </c>
      <c r="G59" s="51">
        <f>1/(1+EXP(-F59))</f>
        <v/>
      </c>
      <c r="H59" s="52">
        <f>$W$12*((B59)-$U$5)/$U$6+$W$13</f>
        <v/>
      </c>
      <c r="I59" s="51">
        <f>1/(1+EXP(-H59))</f>
        <v/>
      </c>
      <c r="J59" s="52">
        <f>$X$12*((B59)-$U$5)/$U$6+$X$13</f>
        <v/>
      </c>
      <c r="K59" s="51">
        <f>1/(1+EXP(-J59))</f>
        <v/>
      </c>
      <c r="L59" s="52">
        <f>$Y$12*((B59)-$U$5)/$U$6+$Y$13</f>
        <v/>
      </c>
      <c r="M59" s="51">
        <f>1/(1+EXP(-L59))</f>
        <v/>
      </c>
      <c r="N59" s="52">
        <f>$Z$12*((B59)-$U$5)/$U$6+$Z$13</f>
        <v/>
      </c>
      <c r="O59" s="51">
        <f>1/(1+EXP(-N59))</f>
        <v/>
      </c>
      <c r="P59" s="52">
        <f>$AA$12*((B59)-$U$5)/$U$6+$AA$13</f>
        <v/>
      </c>
      <c r="Q59" s="51">
        <f>1/(1+EXP(-P59))</f>
        <v/>
      </c>
      <c r="R59" s="52">
        <f>$AB$12*((B59)-$U$5)/$U$6+$AB$13</f>
        <v/>
      </c>
      <c r="S59" s="51">
        <f>1/(1+EXP(-R59))</f>
        <v/>
      </c>
      <c r="AI59" s="48">
        <f>'4_Seq_Features'!A57</f>
        <v/>
      </c>
      <c r="AJ59" s="55">
        <f>'4_Seq_Features'!G57</f>
        <v/>
      </c>
      <c r="AK59" s="55">
        <f>'4_Seq_Features'!H57</f>
        <v/>
      </c>
      <c r="AL59" s="48">
        <f>'4_Seq_Features'!E57</f>
        <v/>
      </c>
      <c r="AM59" s="52">
        <f>$BD$14*((AJ59)-$BD$5)/$BD$6+$BD$15*((AK59)-$BD$7)/$BD$8+$BD$16</f>
        <v/>
      </c>
      <c r="AN59" s="51">
        <f>1/(1+EXP(-AM59))</f>
        <v/>
      </c>
      <c r="AO59" s="52">
        <f>$BE$14*((AJ59)-$BD$5)/$BD$6+$BE$15*((AK59)-$BD$7)/$BD$8+$BE$16</f>
        <v/>
      </c>
      <c r="AP59" s="51">
        <f>1/(1+EXP(-AO59))</f>
        <v/>
      </c>
      <c r="AQ59" s="52">
        <f>$BF$14*((AJ59)-$BD$5)/$BD$6+$BF$15*((AK59)-$BD$7)/$BD$8+$BF$16</f>
        <v/>
      </c>
      <c r="AR59" s="51">
        <f>1/(1+EXP(-AQ59))</f>
        <v/>
      </c>
      <c r="AS59" s="52">
        <f>$BG$14*((AJ59)-$BD$5)/$BD$6+$BG$15*((AK59)-$BD$7)/$BD$8+$BG$16</f>
        <v/>
      </c>
      <c r="AT59" s="51">
        <f>1/(1+EXP(-AS59))</f>
        <v/>
      </c>
      <c r="AU59" s="52">
        <f>$BH$14*((AJ59)-$BD$5)/$BD$6+$BH$15*((AK59)-$BD$7)/$BD$8+$BH$16</f>
        <v/>
      </c>
      <c r="AV59" s="51">
        <f>1/(1+EXP(-AU59))</f>
        <v/>
      </c>
      <c r="AW59" s="52">
        <f>$BI$14*((AJ59)-$BD$5)/$BD$6+$BI$15*((AK59)-$BD$7)/$BD$8+$BI$16</f>
        <v/>
      </c>
      <c r="AX59" s="51">
        <f>1/(1+EXP(-AW59))</f>
        <v/>
      </c>
      <c r="AY59" s="52">
        <f>$BJ$14*((AJ59)-$BD$5)/$BD$6+$BJ$15*((AK59)-$BD$7)/$BD$8+$BJ$16</f>
        <v/>
      </c>
      <c r="AZ59" s="51">
        <f>1/(1+EXP(-AY59))</f>
        <v/>
      </c>
      <c r="BA59" s="52">
        <f>$BK$14*((AJ59)-$BD$5)/$BD$6+$BK$15*((AK59)-$BD$7)/$BD$8+$BK$16</f>
        <v/>
      </c>
      <c r="BB59" s="51">
        <f>1/(1+EXP(-BA59))</f>
        <v/>
      </c>
      <c r="BN59" s="60">
        <f>SUMPRODUCT((AV$5:AV$1138*(1-AV$5:AV$1138))*((AK$5:AK$1138-$BD$7)/$BD$8)*1)*'2_Params'!$B$15</f>
        <v/>
      </c>
    </row>
    <row r="60" ht="15" customHeight="1" s="35">
      <c r="A60" s="48">
        <f>'4_Seq_Features'!A58</f>
        <v/>
      </c>
      <c r="B60" s="55">
        <f>'4_Seq_Features'!F58</f>
        <v/>
      </c>
      <c r="C60" s="48">
        <f>'4_Seq_Features'!E58</f>
        <v/>
      </c>
      <c r="D60" s="52">
        <f>$U$12*((B60)-$U$5)/$U$6+$U$13</f>
        <v/>
      </c>
      <c r="E60" s="51">
        <f>1/(1+EXP(-D60))</f>
        <v/>
      </c>
      <c r="F60" s="52">
        <f>$V$12*((B60)-$U$5)/$U$6+$V$13</f>
        <v/>
      </c>
      <c r="G60" s="51">
        <f>1/(1+EXP(-F60))</f>
        <v/>
      </c>
      <c r="H60" s="52">
        <f>$W$12*((B60)-$U$5)/$U$6+$W$13</f>
        <v/>
      </c>
      <c r="I60" s="51">
        <f>1/(1+EXP(-H60))</f>
        <v/>
      </c>
      <c r="J60" s="52">
        <f>$X$12*((B60)-$U$5)/$U$6+$X$13</f>
        <v/>
      </c>
      <c r="K60" s="51">
        <f>1/(1+EXP(-J60))</f>
        <v/>
      </c>
      <c r="L60" s="52">
        <f>$Y$12*((B60)-$U$5)/$U$6+$Y$13</f>
        <v/>
      </c>
      <c r="M60" s="51">
        <f>1/(1+EXP(-L60))</f>
        <v/>
      </c>
      <c r="N60" s="52">
        <f>$Z$12*((B60)-$U$5)/$U$6+$Z$13</f>
        <v/>
      </c>
      <c r="O60" s="51">
        <f>1/(1+EXP(-N60))</f>
        <v/>
      </c>
      <c r="P60" s="52">
        <f>$AA$12*((B60)-$U$5)/$U$6+$AA$13</f>
        <v/>
      </c>
      <c r="Q60" s="51">
        <f>1/(1+EXP(-P60))</f>
        <v/>
      </c>
      <c r="R60" s="52">
        <f>$AB$12*((B60)-$U$5)/$U$6+$AB$13</f>
        <v/>
      </c>
      <c r="S60" s="51">
        <f>1/(1+EXP(-R60))</f>
        <v/>
      </c>
      <c r="AI60" s="48">
        <f>'4_Seq_Features'!A58</f>
        <v/>
      </c>
      <c r="AJ60" s="55">
        <f>'4_Seq_Features'!G58</f>
        <v/>
      </c>
      <c r="AK60" s="55">
        <f>'4_Seq_Features'!H58</f>
        <v/>
      </c>
      <c r="AL60" s="48">
        <f>'4_Seq_Features'!E58</f>
        <v/>
      </c>
      <c r="AM60" s="52">
        <f>$BD$14*((AJ60)-$BD$5)/$BD$6+$BD$15*((AK60)-$BD$7)/$BD$8+$BD$16</f>
        <v/>
      </c>
      <c r="AN60" s="51">
        <f>1/(1+EXP(-AM60))</f>
        <v/>
      </c>
      <c r="AO60" s="52">
        <f>$BE$14*((AJ60)-$BD$5)/$BD$6+$BE$15*((AK60)-$BD$7)/$BD$8+$BE$16</f>
        <v/>
      </c>
      <c r="AP60" s="51">
        <f>1/(1+EXP(-AO60))</f>
        <v/>
      </c>
      <c r="AQ60" s="52">
        <f>$BF$14*((AJ60)-$BD$5)/$BD$6+$BF$15*((AK60)-$BD$7)/$BD$8+$BF$16</f>
        <v/>
      </c>
      <c r="AR60" s="51">
        <f>1/(1+EXP(-AQ60))</f>
        <v/>
      </c>
      <c r="AS60" s="52">
        <f>$BG$14*((AJ60)-$BD$5)/$BD$6+$BG$15*((AK60)-$BD$7)/$BD$8+$BG$16</f>
        <v/>
      </c>
      <c r="AT60" s="51">
        <f>1/(1+EXP(-AS60))</f>
        <v/>
      </c>
      <c r="AU60" s="52">
        <f>$BH$14*((AJ60)-$BD$5)/$BD$6+$BH$15*((AK60)-$BD$7)/$BD$8+$BH$16</f>
        <v/>
      </c>
      <c r="AV60" s="51">
        <f>1/(1+EXP(-AU60))</f>
        <v/>
      </c>
      <c r="AW60" s="52">
        <f>$BI$14*((AJ60)-$BD$5)/$BD$6+$BI$15*((AK60)-$BD$7)/$BD$8+$BI$16</f>
        <v/>
      </c>
      <c r="AX60" s="51">
        <f>1/(1+EXP(-AW60))</f>
        <v/>
      </c>
      <c r="AY60" s="52">
        <f>$BJ$14*((AJ60)-$BD$5)/$BD$6+$BJ$15*((AK60)-$BD$7)/$BD$8+$BJ$16</f>
        <v/>
      </c>
      <c r="AZ60" s="51">
        <f>1/(1+EXP(-AY60))</f>
        <v/>
      </c>
      <c r="BA60" s="52">
        <f>$BK$14*((AJ60)-$BD$5)/$BD$6+$BK$15*((AK60)-$BD$7)/$BD$8+$BK$16</f>
        <v/>
      </c>
      <c r="BB60" s="51">
        <f>1/(1+EXP(-BA60))</f>
        <v/>
      </c>
      <c r="BN60" s="60">
        <f>SUMPRODUCT((AV$5:AV$1138*(1-AV$5:AV$1138))*1*1)*'2_Params'!$B$15</f>
        <v/>
      </c>
    </row>
    <row r="61" ht="15" customHeight="1" s="35">
      <c r="A61" s="48">
        <f>'4_Seq_Features'!A59</f>
        <v/>
      </c>
      <c r="B61" s="55">
        <f>'4_Seq_Features'!F59</f>
        <v/>
      </c>
      <c r="C61" s="48">
        <f>'4_Seq_Features'!E59</f>
        <v/>
      </c>
      <c r="D61" s="52">
        <f>$U$12*((B61)-$U$5)/$U$6+$U$13</f>
        <v/>
      </c>
      <c r="E61" s="51">
        <f>1/(1+EXP(-D61))</f>
        <v/>
      </c>
      <c r="F61" s="52">
        <f>$V$12*((B61)-$U$5)/$U$6+$V$13</f>
        <v/>
      </c>
      <c r="G61" s="51">
        <f>1/(1+EXP(-F61))</f>
        <v/>
      </c>
      <c r="H61" s="52">
        <f>$W$12*((B61)-$U$5)/$U$6+$W$13</f>
        <v/>
      </c>
      <c r="I61" s="51">
        <f>1/(1+EXP(-H61))</f>
        <v/>
      </c>
      <c r="J61" s="52">
        <f>$X$12*((B61)-$U$5)/$U$6+$X$13</f>
        <v/>
      </c>
      <c r="K61" s="51">
        <f>1/(1+EXP(-J61))</f>
        <v/>
      </c>
      <c r="L61" s="52">
        <f>$Y$12*((B61)-$U$5)/$U$6+$Y$13</f>
        <v/>
      </c>
      <c r="M61" s="51">
        <f>1/(1+EXP(-L61))</f>
        <v/>
      </c>
      <c r="N61" s="52">
        <f>$Z$12*((B61)-$U$5)/$U$6+$Z$13</f>
        <v/>
      </c>
      <c r="O61" s="51">
        <f>1/(1+EXP(-N61))</f>
        <v/>
      </c>
      <c r="P61" s="52">
        <f>$AA$12*((B61)-$U$5)/$U$6+$AA$13</f>
        <v/>
      </c>
      <c r="Q61" s="51">
        <f>1/(1+EXP(-P61))</f>
        <v/>
      </c>
      <c r="R61" s="52">
        <f>$AB$12*((B61)-$U$5)/$U$6+$AB$13</f>
        <v/>
      </c>
      <c r="S61" s="51">
        <f>1/(1+EXP(-R61))</f>
        <v/>
      </c>
      <c r="AI61" s="48">
        <f>'4_Seq_Features'!A59</f>
        <v/>
      </c>
      <c r="AJ61" s="55">
        <f>'4_Seq_Features'!G59</f>
        <v/>
      </c>
      <c r="AK61" s="55">
        <f>'4_Seq_Features'!H59</f>
        <v/>
      </c>
      <c r="AL61" s="48">
        <f>'4_Seq_Features'!E59</f>
        <v/>
      </c>
      <c r="AM61" s="52">
        <f>$BD$14*((AJ61)-$BD$5)/$BD$6+$BD$15*((AK61)-$BD$7)/$BD$8+$BD$16</f>
        <v/>
      </c>
      <c r="AN61" s="51">
        <f>1/(1+EXP(-AM61))</f>
        <v/>
      </c>
      <c r="AO61" s="52">
        <f>$BE$14*((AJ61)-$BD$5)/$BD$6+$BE$15*((AK61)-$BD$7)/$BD$8+$BE$16</f>
        <v/>
      </c>
      <c r="AP61" s="51">
        <f>1/(1+EXP(-AO61))</f>
        <v/>
      </c>
      <c r="AQ61" s="52">
        <f>$BF$14*((AJ61)-$BD$5)/$BD$6+$BF$15*((AK61)-$BD$7)/$BD$8+$BF$16</f>
        <v/>
      </c>
      <c r="AR61" s="51">
        <f>1/(1+EXP(-AQ61))</f>
        <v/>
      </c>
      <c r="AS61" s="52">
        <f>$BG$14*((AJ61)-$BD$5)/$BD$6+$BG$15*((AK61)-$BD$7)/$BD$8+$BG$16</f>
        <v/>
      </c>
      <c r="AT61" s="51">
        <f>1/(1+EXP(-AS61))</f>
        <v/>
      </c>
      <c r="AU61" s="52">
        <f>$BH$14*((AJ61)-$BD$5)/$BD$6+$BH$15*((AK61)-$BD$7)/$BD$8+$BH$16</f>
        <v/>
      </c>
      <c r="AV61" s="51">
        <f>1/(1+EXP(-AU61))</f>
        <v/>
      </c>
      <c r="AW61" s="52">
        <f>$BI$14*((AJ61)-$BD$5)/$BD$6+$BI$15*((AK61)-$BD$7)/$BD$8+$BI$16</f>
        <v/>
      </c>
      <c r="AX61" s="51">
        <f>1/(1+EXP(-AW61))</f>
        <v/>
      </c>
      <c r="AY61" s="52">
        <f>$BJ$14*((AJ61)-$BD$5)/$BD$6+$BJ$15*((AK61)-$BD$7)/$BD$8+$BJ$16</f>
        <v/>
      </c>
      <c r="AZ61" s="51">
        <f>1/(1+EXP(-AY61))</f>
        <v/>
      </c>
      <c r="BA61" s="52">
        <f>$BK$14*((AJ61)-$BD$5)/$BD$6+$BK$15*((AK61)-$BD$7)/$BD$8+$BK$16</f>
        <v/>
      </c>
      <c r="BB61" s="51">
        <f>1/(1+EXP(-BA61))</f>
        <v/>
      </c>
    </row>
    <row r="62" ht="15" customHeight="1" s="35">
      <c r="A62" s="48">
        <f>'4_Seq_Features'!A60</f>
        <v/>
      </c>
      <c r="B62" s="55">
        <f>'4_Seq_Features'!F60</f>
        <v/>
      </c>
      <c r="C62" s="48">
        <f>'4_Seq_Features'!E60</f>
        <v/>
      </c>
      <c r="D62" s="52">
        <f>$U$12*((B62)-$U$5)/$U$6+$U$13</f>
        <v/>
      </c>
      <c r="E62" s="51">
        <f>1/(1+EXP(-D62))</f>
        <v/>
      </c>
      <c r="F62" s="52">
        <f>$V$12*((B62)-$U$5)/$U$6+$V$13</f>
        <v/>
      </c>
      <c r="G62" s="51">
        <f>1/(1+EXP(-F62))</f>
        <v/>
      </c>
      <c r="H62" s="52">
        <f>$W$12*((B62)-$U$5)/$U$6+$W$13</f>
        <v/>
      </c>
      <c r="I62" s="51">
        <f>1/(1+EXP(-H62))</f>
        <v/>
      </c>
      <c r="J62" s="52">
        <f>$X$12*((B62)-$U$5)/$U$6+$X$13</f>
        <v/>
      </c>
      <c r="K62" s="51">
        <f>1/(1+EXP(-J62))</f>
        <v/>
      </c>
      <c r="L62" s="52">
        <f>$Y$12*((B62)-$U$5)/$U$6+$Y$13</f>
        <v/>
      </c>
      <c r="M62" s="51">
        <f>1/(1+EXP(-L62))</f>
        <v/>
      </c>
      <c r="N62" s="52">
        <f>$Z$12*((B62)-$U$5)/$U$6+$Z$13</f>
        <v/>
      </c>
      <c r="O62" s="51">
        <f>1/(1+EXP(-N62))</f>
        <v/>
      </c>
      <c r="P62" s="52">
        <f>$AA$12*((B62)-$U$5)/$U$6+$AA$13</f>
        <v/>
      </c>
      <c r="Q62" s="51">
        <f>1/(1+EXP(-P62))</f>
        <v/>
      </c>
      <c r="R62" s="52">
        <f>$AB$12*((B62)-$U$5)/$U$6+$AB$13</f>
        <v/>
      </c>
      <c r="S62" s="51">
        <f>1/(1+EXP(-R62))</f>
        <v/>
      </c>
      <c r="AI62" s="48">
        <f>'4_Seq_Features'!A60</f>
        <v/>
      </c>
      <c r="AJ62" s="55">
        <f>'4_Seq_Features'!G60</f>
        <v/>
      </c>
      <c r="AK62" s="55">
        <f>'4_Seq_Features'!H60</f>
        <v/>
      </c>
      <c r="AL62" s="48">
        <f>'4_Seq_Features'!E60</f>
        <v/>
      </c>
      <c r="AM62" s="52">
        <f>$BD$14*((AJ62)-$BD$5)/$BD$6+$BD$15*((AK62)-$BD$7)/$BD$8+$BD$16</f>
        <v/>
      </c>
      <c r="AN62" s="51">
        <f>1/(1+EXP(-AM62))</f>
        <v/>
      </c>
      <c r="AO62" s="52">
        <f>$BE$14*((AJ62)-$BD$5)/$BD$6+$BE$15*((AK62)-$BD$7)/$BD$8+$BE$16</f>
        <v/>
      </c>
      <c r="AP62" s="51">
        <f>1/(1+EXP(-AO62))</f>
        <v/>
      </c>
      <c r="AQ62" s="52">
        <f>$BF$14*((AJ62)-$BD$5)/$BD$6+$BF$15*((AK62)-$BD$7)/$BD$8+$BF$16</f>
        <v/>
      </c>
      <c r="AR62" s="51">
        <f>1/(1+EXP(-AQ62))</f>
        <v/>
      </c>
      <c r="AS62" s="52">
        <f>$BG$14*((AJ62)-$BD$5)/$BD$6+$BG$15*((AK62)-$BD$7)/$BD$8+$BG$16</f>
        <v/>
      </c>
      <c r="AT62" s="51">
        <f>1/(1+EXP(-AS62))</f>
        <v/>
      </c>
      <c r="AU62" s="52">
        <f>$BH$14*((AJ62)-$BD$5)/$BD$6+$BH$15*((AK62)-$BD$7)/$BD$8+$BH$16</f>
        <v/>
      </c>
      <c r="AV62" s="51">
        <f>1/(1+EXP(-AU62))</f>
        <v/>
      </c>
      <c r="AW62" s="52">
        <f>$BI$14*((AJ62)-$BD$5)/$BD$6+$BI$15*((AK62)-$BD$7)/$BD$8+$BI$16</f>
        <v/>
      </c>
      <c r="AX62" s="51">
        <f>1/(1+EXP(-AW62))</f>
        <v/>
      </c>
      <c r="AY62" s="52">
        <f>$BJ$14*((AJ62)-$BD$5)/$BD$6+$BJ$15*((AK62)-$BD$7)/$BD$8+$BJ$16</f>
        <v/>
      </c>
      <c r="AZ62" s="51">
        <f>1/(1+EXP(-AY62))</f>
        <v/>
      </c>
      <c r="BA62" s="52">
        <f>$BK$14*((AJ62)-$BD$5)/$BD$6+$BK$15*((AK62)-$BD$7)/$BD$8+$BK$16</f>
        <v/>
      </c>
      <c r="BB62" s="51">
        <f>1/(1+EXP(-BA62))</f>
        <v/>
      </c>
    </row>
    <row r="63" ht="15" customHeight="1" s="35">
      <c r="A63" s="48">
        <f>'4_Seq_Features'!A61</f>
        <v/>
      </c>
      <c r="B63" s="55">
        <f>'4_Seq_Features'!F61</f>
        <v/>
      </c>
      <c r="C63" s="48">
        <f>'4_Seq_Features'!E61</f>
        <v/>
      </c>
      <c r="D63" s="52">
        <f>$U$12*((B63)-$U$5)/$U$6+$U$13</f>
        <v/>
      </c>
      <c r="E63" s="51">
        <f>1/(1+EXP(-D63))</f>
        <v/>
      </c>
      <c r="F63" s="52">
        <f>$V$12*((B63)-$U$5)/$U$6+$V$13</f>
        <v/>
      </c>
      <c r="G63" s="51">
        <f>1/(1+EXP(-F63))</f>
        <v/>
      </c>
      <c r="H63" s="52">
        <f>$W$12*((B63)-$U$5)/$U$6+$W$13</f>
        <v/>
      </c>
      <c r="I63" s="51">
        <f>1/(1+EXP(-H63))</f>
        <v/>
      </c>
      <c r="J63" s="52">
        <f>$X$12*((B63)-$U$5)/$U$6+$X$13</f>
        <v/>
      </c>
      <c r="K63" s="51">
        <f>1/(1+EXP(-J63))</f>
        <v/>
      </c>
      <c r="L63" s="52">
        <f>$Y$12*((B63)-$U$5)/$U$6+$Y$13</f>
        <v/>
      </c>
      <c r="M63" s="51">
        <f>1/(1+EXP(-L63))</f>
        <v/>
      </c>
      <c r="N63" s="52">
        <f>$Z$12*((B63)-$U$5)/$U$6+$Z$13</f>
        <v/>
      </c>
      <c r="O63" s="51">
        <f>1/(1+EXP(-N63))</f>
        <v/>
      </c>
      <c r="P63" s="52">
        <f>$AA$12*((B63)-$U$5)/$U$6+$AA$13</f>
        <v/>
      </c>
      <c r="Q63" s="51">
        <f>1/(1+EXP(-P63))</f>
        <v/>
      </c>
      <c r="R63" s="52">
        <f>$AB$12*((B63)-$U$5)/$U$6+$AB$13</f>
        <v/>
      </c>
      <c r="S63" s="51">
        <f>1/(1+EXP(-R63))</f>
        <v/>
      </c>
      <c r="AI63" s="48">
        <f>'4_Seq_Features'!A61</f>
        <v/>
      </c>
      <c r="AJ63" s="55">
        <f>'4_Seq_Features'!G61</f>
        <v/>
      </c>
      <c r="AK63" s="55">
        <f>'4_Seq_Features'!H61</f>
        <v/>
      </c>
      <c r="AL63" s="48">
        <f>'4_Seq_Features'!E61</f>
        <v/>
      </c>
      <c r="AM63" s="52">
        <f>$BD$14*((AJ63)-$BD$5)/$BD$6+$BD$15*((AK63)-$BD$7)/$BD$8+$BD$16</f>
        <v/>
      </c>
      <c r="AN63" s="51">
        <f>1/(1+EXP(-AM63))</f>
        <v/>
      </c>
      <c r="AO63" s="52">
        <f>$BE$14*((AJ63)-$BD$5)/$BD$6+$BE$15*((AK63)-$BD$7)/$BD$8+$BE$16</f>
        <v/>
      </c>
      <c r="AP63" s="51">
        <f>1/(1+EXP(-AO63))</f>
        <v/>
      </c>
      <c r="AQ63" s="52">
        <f>$BF$14*((AJ63)-$BD$5)/$BD$6+$BF$15*((AK63)-$BD$7)/$BD$8+$BF$16</f>
        <v/>
      </c>
      <c r="AR63" s="51">
        <f>1/(1+EXP(-AQ63))</f>
        <v/>
      </c>
      <c r="AS63" s="52">
        <f>$BG$14*((AJ63)-$BD$5)/$BD$6+$BG$15*((AK63)-$BD$7)/$BD$8+$BG$16</f>
        <v/>
      </c>
      <c r="AT63" s="51">
        <f>1/(1+EXP(-AS63))</f>
        <v/>
      </c>
      <c r="AU63" s="52">
        <f>$BH$14*((AJ63)-$BD$5)/$BD$6+$BH$15*((AK63)-$BD$7)/$BD$8+$BH$16</f>
        <v/>
      </c>
      <c r="AV63" s="51">
        <f>1/(1+EXP(-AU63))</f>
        <v/>
      </c>
      <c r="AW63" s="52">
        <f>$BI$14*((AJ63)-$BD$5)/$BD$6+$BI$15*((AK63)-$BD$7)/$BD$8+$BI$16</f>
        <v/>
      </c>
      <c r="AX63" s="51">
        <f>1/(1+EXP(-AW63))</f>
        <v/>
      </c>
      <c r="AY63" s="52">
        <f>$BJ$14*((AJ63)-$BD$5)/$BD$6+$BJ$15*((AK63)-$BD$7)/$BD$8+$BJ$16</f>
        <v/>
      </c>
      <c r="AZ63" s="51">
        <f>1/(1+EXP(-AY63))</f>
        <v/>
      </c>
      <c r="BA63" s="52">
        <f>$BK$14*((AJ63)-$BD$5)/$BD$6+$BK$15*((AK63)-$BD$7)/$BD$8+$BK$16</f>
        <v/>
      </c>
      <c r="BB63" s="51">
        <f>1/(1+EXP(-BA63))</f>
        <v/>
      </c>
    </row>
    <row r="64" ht="15" customHeight="1" s="35">
      <c r="A64" s="48">
        <f>'4_Seq_Features'!A62</f>
        <v/>
      </c>
      <c r="B64" s="55">
        <f>'4_Seq_Features'!F62</f>
        <v/>
      </c>
      <c r="C64" s="48">
        <f>'4_Seq_Features'!E62</f>
        <v/>
      </c>
      <c r="D64" s="52">
        <f>$U$12*((B64)-$U$5)/$U$6+$U$13</f>
        <v/>
      </c>
      <c r="E64" s="51">
        <f>1/(1+EXP(-D64))</f>
        <v/>
      </c>
      <c r="F64" s="52">
        <f>$V$12*((B64)-$U$5)/$U$6+$V$13</f>
        <v/>
      </c>
      <c r="G64" s="51">
        <f>1/(1+EXP(-F64))</f>
        <v/>
      </c>
      <c r="H64" s="52">
        <f>$W$12*((B64)-$U$5)/$U$6+$W$13</f>
        <v/>
      </c>
      <c r="I64" s="51">
        <f>1/(1+EXP(-H64))</f>
        <v/>
      </c>
      <c r="J64" s="52">
        <f>$X$12*((B64)-$U$5)/$U$6+$X$13</f>
        <v/>
      </c>
      <c r="K64" s="51">
        <f>1/(1+EXP(-J64))</f>
        <v/>
      </c>
      <c r="L64" s="52">
        <f>$Y$12*((B64)-$U$5)/$U$6+$Y$13</f>
        <v/>
      </c>
      <c r="M64" s="51">
        <f>1/(1+EXP(-L64))</f>
        <v/>
      </c>
      <c r="N64" s="52">
        <f>$Z$12*((B64)-$U$5)/$U$6+$Z$13</f>
        <v/>
      </c>
      <c r="O64" s="51">
        <f>1/(1+EXP(-N64))</f>
        <v/>
      </c>
      <c r="P64" s="52">
        <f>$AA$12*((B64)-$U$5)/$U$6+$AA$13</f>
        <v/>
      </c>
      <c r="Q64" s="51">
        <f>1/(1+EXP(-P64))</f>
        <v/>
      </c>
      <c r="R64" s="52">
        <f>$AB$12*((B64)-$U$5)/$U$6+$AB$13</f>
        <v/>
      </c>
      <c r="S64" s="51">
        <f>1/(1+EXP(-R64))</f>
        <v/>
      </c>
      <c r="AI64" s="48">
        <f>'4_Seq_Features'!A62</f>
        <v/>
      </c>
      <c r="AJ64" s="55">
        <f>'4_Seq_Features'!G62</f>
        <v/>
      </c>
      <c r="AK64" s="55">
        <f>'4_Seq_Features'!H62</f>
        <v/>
      </c>
      <c r="AL64" s="48">
        <f>'4_Seq_Features'!E62</f>
        <v/>
      </c>
      <c r="AM64" s="52">
        <f>$BD$14*((AJ64)-$BD$5)/$BD$6+$BD$15*((AK64)-$BD$7)/$BD$8+$BD$16</f>
        <v/>
      </c>
      <c r="AN64" s="51">
        <f>1/(1+EXP(-AM64))</f>
        <v/>
      </c>
      <c r="AO64" s="52">
        <f>$BE$14*((AJ64)-$BD$5)/$BD$6+$BE$15*((AK64)-$BD$7)/$BD$8+$BE$16</f>
        <v/>
      </c>
      <c r="AP64" s="51">
        <f>1/(1+EXP(-AO64))</f>
        <v/>
      </c>
      <c r="AQ64" s="52">
        <f>$BF$14*((AJ64)-$BD$5)/$BD$6+$BF$15*((AK64)-$BD$7)/$BD$8+$BF$16</f>
        <v/>
      </c>
      <c r="AR64" s="51">
        <f>1/(1+EXP(-AQ64))</f>
        <v/>
      </c>
      <c r="AS64" s="52">
        <f>$BG$14*((AJ64)-$BD$5)/$BD$6+$BG$15*((AK64)-$BD$7)/$BD$8+$BG$16</f>
        <v/>
      </c>
      <c r="AT64" s="51">
        <f>1/(1+EXP(-AS64))</f>
        <v/>
      </c>
      <c r="AU64" s="52">
        <f>$BH$14*((AJ64)-$BD$5)/$BD$6+$BH$15*((AK64)-$BD$7)/$BD$8+$BH$16</f>
        <v/>
      </c>
      <c r="AV64" s="51">
        <f>1/(1+EXP(-AU64))</f>
        <v/>
      </c>
      <c r="AW64" s="52">
        <f>$BI$14*((AJ64)-$BD$5)/$BD$6+$BI$15*((AK64)-$BD$7)/$BD$8+$BI$16</f>
        <v/>
      </c>
      <c r="AX64" s="51">
        <f>1/(1+EXP(-AW64))</f>
        <v/>
      </c>
      <c r="AY64" s="52">
        <f>$BJ$14*((AJ64)-$BD$5)/$BD$6+$BJ$15*((AK64)-$BD$7)/$BD$8+$BJ$16</f>
        <v/>
      </c>
      <c r="AZ64" s="51">
        <f>1/(1+EXP(-AY64))</f>
        <v/>
      </c>
      <c r="BA64" s="52">
        <f>$BK$14*((AJ64)-$BD$5)/$BD$6+$BK$15*((AK64)-$BD$7)/$BD$8+$BK$16</f>
        <v/>
      </c>
      <c r="BB64" s="51">
        <f>1/(1+EXP(-BA64))</f>
        <v/>
      </c>
      <c r="BM64" s="60">
        <f>SUMPRODUCT((AX$5:AX$1138-AL$5:AL$1138)*((AJ$5:AJ$1138-$BD$5)/$BD$6))*'2_Params'!$B$15+$BI$14</f>
        <v/>
      </c>
      <c r="BN64" s="60">
        <f>SUMPRODUCT((AX$5:AX$1138*(1-AX$5:AX$1138))*((AJ$5:AJ$1138-$BD$5)/$BD$6)*((AJ$5:AJ$1138-$BD$5)/$BD$6))*'2_Params'!$B$15+1</f>
        <v/>
      </c>
    </row>
    <row r="65" ht="15" customHeight="1" s="35">
      <c r="A65" s="48">
        <f>'4_Seq_Features'!A63</f>
        <v/>
      </c>
      <c r="B65" s="55">
        <f>'4_Seq_Features'!F63</f>
        <v/>
      </c>
      <c r="C65" s="48">
        <f>'4_Seq_Features'!E63</f>
        <v/>
      </c>
      <c r="D65" s="52">
        <f>$U$12*((B65)-$U$5)/$U$6+$U$13</f>
        <v/>
      </c>
      <c r="E65" s="51">
        <f>1/(1+EXP(-D65))</f>
        <v/>
      </c>
      <c r="F65" s="52">
        <f>$V$12*((B65)-$U$5)/$U$6+$V$13</f>
        <v/>
      </c>
      <c r="G65" s="51">
        <f>1/(1+EXP(-F65))</f>
        <v/>
      </c>
      <c r="H65" s="52">
        <f>$W$12*((B65)-$U$5)/$U$6+$W$13</f>
        <v/>
      </c>
      <c r="I65" s="51">
        <f>1/(1+EXP(-H65))</f>
        <v/>
      </c>
      <c r="J65" s="52">
        <f>$X$12*((B65)-$U$5)/$U$6+$X$13</f>
        <v/>
      </c>
      <c r="K65" s="51">
        <f>1/(1+EXP(-J65))</f>
        <v/>
      </c>
      <c r="L65" s="52">
        <f>$Y$12*((B65)-$U$5)/$U$6+$Y$13</f>
        <v/>
      </c>
      <c r="M65" s="51">
        <f>1/(1+EXP(-L65))</f>
        <v/>
      </c>
      <c r="N65" s="52">
        <f>$Z$12*((B65)-$U$5)/$U$6+$Z$13</f>
        <v/>
      </c>
      <c r="O65" s="51">
        <f>1/(1+EXP(-N65))</f>
        <v/>
      </c>
      <c r="P65" s="52">
        <f>$AA$12*((B65)-$U$5)/$U$6+$AA$13</f>
        <v/>
      </c>
      <c r="Q65" s="51">
        <f>1/(1+EXP(-P65))</f>
        <v/>
      </c>
      <c r="R65" s="52">
        <f>$AB$12*((B65)-$U$5)/$U$6+$AB$13</f>
        <v/>
      </c>
      <c r="S65" s="51">
        <f>1/(1+EXP(-R65))</f>
        <v/>
      </c>
      <c r="AI65" s="48">
        <f>'4_Seq_Features'!A63</f>
        <v/>
      </c>
      <c r="AJ65" s="55">
        <f>'4_Seq_Features'!G63</f>
        <v/>
      </c>
      <c r="AK65" s="55">
        <f>'4_Seq_Features'!H63</f>
        <v/>
      </c>
      <c r="AL65" s="48">
        <f>'4_Seq_Features'!E63</f>
        <v/>
      </c>
      <c r="AM65" s="52">
        <f>$BD$14*((AJ65)-$BD$5)/$BD$6+$BD$15*((AK65)-$BD$7)/$BD$8+$BD$16</f>
        <v/>
      </c>
      <c r="AN65" s="51">
        <f>1/(1+EXP(-AM65))</f>
        <v/>
      </c>
      <c r="AO65" s="52">
        <f>$BE$14*((AJ65)-$BD$5)/$BD$6+$BE$15*((AK65)-$BD$7)/$BD$8+$BE$16</f>
        <v/>
      </c>
      <c r="AP65" s="51">
        <f>1/(1+EXP(-AO65))</f>
        <v/>
      </c>
      <c r="AQ65" s="52">
        <f>$BF$14*((AJ65)-$BD$5)/$BD$6+$BF$15*((AK65)-$BD$7)/$BD$8+$BF$16</f>
        <v/>
      </c>
      <c r="AR65" s="51">
        <f>1/(1+EXP(-AQ65))</f>
        <v/>
      </c>
      <c r="AS65" s="52">
        <f>$BG$14*((AJ65)-$BD$5)/$BD$6+$BG$15*((AK65)-$BD$7)/$BD$8+$BG$16</f>
        <v/>
      </c>
      <c r="AT65" s="51">
        <f>1/(1+EXP(-AS65))</f>
        <v/>
      </c>
      <c r="AU65" s="52">
        <f>$BH$14*((AJ65)-$BD$5)/$BD$6+$BH$15*((AK65)-$BD$7)/$BD$8+$BH$16</f>
        <v/>
      </c>
      <c r="AV65" s="51">
        <f>1/(1+EXP(-AU65))</f>
        <v/>
      </c>
      <c r="AW65" s="52">
        <f>$BI$14*((AJ65)-$BD$5)/$BD$6+$BI$15*((AK65)-$BD$7)/$BD$8+$BI$16</f>
        <v/>
      </c>
      <c r="AX65" s="51">
        <f>1/(1+EXP(-AW65))</f>
        <v/>
      </c>
      <c r="AY65" s="52">
        <f>$BJ$14*((AJ65)-$BD$5)/$BD$6+$BJ$15*((AK65)-$BD$7)/$BD$8+$BJ$16</f>
        <v/>
      </c>
      <c r="AZ65" s="51">
        <f>1/(1+EXP(-AY65))</f>
        <v/>
      </c>
      <c r="BA65" s="52">
        <f>$BK$14*((AJ65)-$BD$5)/$BD$6+$BK$15*((AK65)-$BD$7)/$BD$8+$BK$16</f>
        <v/>
      </c>
      <c r="BB65" s="51">
        <f>1/(1+EXP(-BA65))</f>
        <v/>
      </c>
      <c r="BM65" s="60">
        <f>SUMPRODUCT((AX$5:AX$1138-AL$5:AL$1138)*((AK$5:AK$1138-$BD$7)/$BD$8))*'2_Params'!$B$15+$BI$15</f>
        <v/>
      </c>
      <c r="BN65" s="60">
        <f>SUMPRODUCT((AX$5:AX$1138*(1-AX$5:AX$1138))*((AJ$5:AJ$1138-$BD$5)/$BD$6)*((AK$5:AK$1138-$BD$7)/$BD$8))*'2_Params'!$B$15</f>
        <v/>
      </c>
    </row>
    <row r="66" ht="15" customHeight="1" s="35">
      <c r="A66" s="48">
        <f>'4_Seq_Features'!A64</f>
        <v/>
      </c>
      <c r="B66" s="55">
        <f>'4_Seq_Features'!F64</f>
        <v/>
      </c>
      <c r="C66" s="48">
        <f>'4_Seq_Features'!E64</f>
        <v/>
      </c>
      <c r="D66" s="52">
        <f>$U$12*((B66)-$U$5)/$U$6+$U$13</f>
        <v/>
      </c>
      <c r="E66" s="51">
        <f>1/(1+EXP(-D66))</f>
        <v/>
      </c>
      <c r="F66" s="52">
        <f>$V$12*((B66)-$U$5)/$U$6+$V$13</f>
        <v/>
      </c>
      <c r="G66" s="51">
        <f>1/(1+EXP(-F66))</f>
        <v/>
      </c>
      <c r="H66" s="52">
        <f>$W$12*((B66)-$U$5)/$U$6+$W$13</f>
        <v/>
      </c>
      <c r="I66" s="51">
        <f>1/(1+EXP(-H66))</f>
        <v/>
      </c>
      <c r="J66" s="52">
        <f>$X$12*((B66)-$U$5)/$U$6+$X$13</f>
        <v/>
      </c>
      <c r="K66" s="51">
        <f>1/(1+EXP(-J66))</f>
        <v/>
      </c>
      <c r="L66" s="52">
        <f>$Y$12*((B66)-$U$5)/$U$6+$Y$13</f>
        <v/>
      </c>
      <c r="M66" s="51">
        <f>1/(1+EXP(-L66))</f>
        <v/>
      </c>
      <c r="N66" s="52">
        <f>$Z$12*((B66)-$U$5)/$U$6+$Z$13</f>
        <v/>
      </c>
      <c r="O66" s="51">
        <f>1/(1+EXP(-N66))</f>
        <v/>
      </c>
      <c r="P66" s="52">
        <f>$AA$12*((B66)-$U$5)/$U$6+$AA$13</f>
        <v/>
      </c>
      <c r="Q66" s="51">
        <f>1/(1+EXP(-P66))</f>
        <v/>
      </c>
      <c r="R66" s="52">
        <f>$AB$12*((B66)-$U$5)/$U$6+$AB$13</f>
        <v/>
      </c>
      <c r="S66" s="51">
        <f>1/(1+EXP(-R66))</f>
        <v/>
      </c>
      <c r="AI66" s="48">
        <f>'4_Seq_Features'!A64</f>
        <v/>
      </c>
      <c r="AJ66" s="55">
        <f>'4_Seq_Features'!G64</f>
        <v/>
      </c>
      <c r="AK66" s="55">
        <f>'4_Seq_Features'!H64</f>
        <v/>
      </c>
      <c r="AL66" s="48">
        <f>'4_Seq_Features'!E64</f>
        <v/>
      </c>
      <c r="AM66" s="52">
        <f>$BD$14*((AJ66)-$BD$5)/$BD$6+$BD$15*((AK66)-$BD$7)/$BD$8+$BD$16</f>
        <v/>
      </c>
      <c r="AN66" s="51">
        <f>1/(1+EXP(-AM66))</f>
        <v/>
      </c>
      <c r="AO66" s="52">
        <f>$BE$14*((AJ66)-$BD$5)/$BD$6+$BE$15*((AK66)-$BD$7)/$BD$8+$BE$16</f>
        <v/>
      </c>
      <c r="AP66" s="51">
        <f>1/(1+EXP(-AO66))</f>
        <v/>
      </c>
      <c r="AQ66" s="52">
        <f>$BF$14*((AJ66)-$BD$5)/$BD$6+$BF$15*((AK66)-$BD$7)/$BD$8+$BF$16</f>
        <v/>
      </c>
      <c r="AR66" s="51">
        <f>1/(1+EXP(-AQ66))</f>
        <v/>
      </c>
      <c r="AS66" s="52">
        <f>$BG$14*((AJ66)-$BD$5)/$BD$6+$BG$15*((AK66)-$BD$7)/$BD$8+$BG$16</f>
        <v/>
      </c>
      <c r="AT66" s="51">
        <f>1/(1+EXP(-AS66))</f>
        <v/>
      </c>
      <c r="AU66" s="52">
        <f>$BH$14*((AJ66)-$BD$5)/$BD$6+$BH$15*((AK66)-$BD$7)/$BD$8+$BH$16</f>
        <v/>
      </c>
      <c r="AV66" s="51">
        <f>1/(1+EXP(-AU66))</f>
        <v/>
      </c>
      <c r="AW66" s="52">
        <f>$BI$14*((AJ66)-$BD$5)/$BD$6+$BI$15*((AK66)-$BD$7)/$BD$8+$BI$16</f>
        <v/>
      </c>
      <c r="AX66" s="51">
        <f>1/(1+EXP(-AW66))</f>
        <v/>
      </c>
      <c r="AY66" s="52">
        <f>$BJ$14*((AJ66)-$BD$5)/$BD$6+$BJ$15*((AK66)-$BD$7)/$BD$8+$BJ$16</f>
        <v/>
      </c>
      <c r="AZ66" s="51">
        <f>1/(1+EXP(-AY66))</f>
        <v/>
      </c>
      <c r="BA66" s="52">
        <f>$BK$14*((AJ66)-$BD$5)/$BD$6+$BK$15*((AK66)-$BD$7)/$BD$8+$BK$16</f>
        <v/>
      </c>
      <c r="BB66" s="51">
        <f>1/(1+EXP(-BA66))</f>
        <v/>
      </c>
      <c r="BM66" s="60">
        <f>SUMPRODUCT(AX$5:AX$1138-AL$5:AL$1138)*'2_Params'!$B$15+0</f>
        <v/>
      </c>
      <c r="BN66" s="60">
        <f>SUMPRODUCT((AX$5:AX$1138*(1-AX$5:AX$1138))*((AJ$5:AJ$1138-$BD$5)/$BD$6)*1)*'2_Params'!$B$15</f>
        <v/>
      </c>
    </row>
    <row r="67" ht="15" customHeight="1" s="35">
      <c r="A67" s="48">
        <f>'4_Seq_Features'!A65</f>
        <v/>
      </c>
      <c r="B67" s="55">
        <f>'4_Seq_Features'!F65</f>
        <v/>
      </c>
      <c r="C67" s="48">
        <f>'4_Seq_Features'!E65</f>
        <v/>
      </c>
      <c r="D67" s="52">
        <f>$U$12*((B67)-$U$5)/$U$6+$U$13</f>
        <v/>
      </c>
      <c r="E67" s="51">
        <f>1/(1+EXP(-D67))</f>
        <v/>
      </c>
      <c r="F67" s="52">
        <f>$V$12*((B67)-$U$5)/$U$6+$V$13</f>
        <v/>
      </c>
      <c r="G67" s="51">
        <f>1/(1+EXP(-F67))</f>
        <v/>
      </c>
      <c r="H67" s="52">
        <f>$W$12*((B67)-$U$5)/$U$6+$W$13</f>
        <v/>
      </c>
      <c r="I67" s="51">
        <f>1/(1+EXP(-H67))</f>
        <v/>
      </c>
      <c r="J67" s="52">
        <f>$X$12*((B67)-$U$5)/$U$6+$X$13</f>
        <v/>
      </c>
      <c r="K67" s="51">
        <f>1/(1+EXP(-J67))</f>
        <v/>
      </c>
      <c r="L67" s="52">
        <f>$Y$12*((B67)-$U$5)/$U$6+$Y$13</f>
        <v/>
      </c>
      <c r="M67" s="51">
        <f>1/(1+EXP(-L67))</f>
        <v/>
      </c>
      <c r="N67" s="52">
        <f>$Z$12*((B67)-$U$5)/$U$6+$Z$13</f>
        <v/>
      </c>
      <c r="O67" s="51">
        <f>1/(1+EXP(-N67))</f>
        <v/>
      </c>
      <c r="P67" s="52">
        <f>$AA$12*((B67)-$U$5)/$U$6+$AA$13</f>
        <v/>
      </c>
      <c r="Q67" s="51">
        <f>1/(1+EXP(-P67))</f>
        <v/>
      </c>
      <c r="R67" s="52">
        <f>$AB$12*((B67)-$U$5)/$U$6+$AB$13</f>
        <v/>
      </c>
      <c r="S67" s="51">
        <f>1/(1+EXP(-R67))</f>
        <v/>
      </c>
      <c r="AI67" s="48">
        <f>'4_Seq_Features'!A65</f>
        <v/>
      </c>
      <c r="AJ67" s="55">
        <f>'4_Seq_Features'!G65</f>
        <v/>
      </c>
      <c r="AK67" s="55">
        <f>'4_Seq_Features'!H65</f>
        <v/>
      </c>
      <c r="AL67" s="48">
        <f>'4_Seq_Features'!E65</f>
        <v/>
      </c>
      <c r="AM67" s="52">
        <f>$BD$14*((AJ67)-$BD$5)/$BD$6+$BD$15*((AK67)-$BD$7)/$BD$8+$BD$16</f>
        <v/>
      </c>
      <c r="AN67" s="51">
        <f>1/(1+EXP(-AM67))</f>
        <v/>
      </c>
      <c r="AO67" s="52">
        <f>$BE$14*((AJ67)-$BD$5)/$BD$6+$BE$15*((AK67)-$BD$7)/$BD$8+$BE$16</f>
        <v/>
      </c>
      <c r="AP67" s="51">
        <f>1/(1+EXP(-AO67))</f>
        <v/>
      </c>
      <c r="AQ67" s="52">
        <f>$BF$14*((AJ67)-$BD$5)/$BD$6+$BF$15*((AK67)-$BD$7)/$BD$8+$BF$16</f>
        <v/>
      </c>
      <c r="AR67" s="51">
        <f>1/(1+EXP(-AQ67))</f>
        <v/>
      </c>
      <c r="AS67" s="52">
        <f>$BG$14*((AJ67)-$BD$5)/$BD$6+$BG$15*((AK67)-$BD$7)/$BD$8+$BG$16</f>
        <v/>
      </c>
      <c r="AT67" s="51">
        <f>1/(1+EXP(-AS67))</f>
        <v/>
      </c>
      <c r="AU67" s="52">
        <f>$BH$14*((AJ67)-$BD$5)/$BD$6+$BH$15*((AK67)-$BD$7)/$BD$8+$BH$16</f>
        <v/>
      </c>
      <c r="AV67" s="51">
        <f>1/(1+EXP(-AU67))</f>
        <v/>
      </c>
      <c r="AW67" s="52">
        <f>$BI$14*((AJ67)-$BD$5)/$BD$6+$BI$15*((AK67)-$BD$7)/$BD$8+$BI$16</f>
        <v/>
      </c>
      <c r="AX67" s="51">
        <f>1/(1+EXP(-AW67))</f>
        <v/>
      </c>
      <c r="AY67" s="52">
        <f>$BJ$14*((AJ67)-$BD$5)/$BD$6+$BJ$15*((AK67)-$BD$7)/$BD$8+$BJ$16</f>
        <v/>
      </c>
      <c r="AZ67" s="51">
        <f>1/(1+EXP(-AY67))</f>
        <v/>
      </c>
      <c r="BA67" s="52">
        <f>$BK$14*((AJ67)-$BD$5)/$BD$6+$BK$15*((AK67)-$BD$7)/$BD$8+$BK$16</f>
        <v/>
      </c>
      <c r="BB67" s="51">
        <f>1/(1+EXP(-BA67))</f>
        <v/>
      </c>
      <c r="BN67" s="60">
        <f>SUMPRODUCT((AX$5:AX$1138*(1-AX$5:AX$1138))*((AK$5:AK$1138-$BD$7)/$BD$8)*((AK$5:AK$1138-$BD$7)/$BD$8))*'2_Params'!$B$15+1</f>
        <v/>
      </c>
    </row>
    <row r="68" ht="15" customHeight="1" s="35">
      <c r="A68" s="48">
        <f>'4_Seq_Features'!A66</f>
        <v/>
      </c>
      <c r="B68" s="55">
        <f>'4_Seq_Features'!F66</f>
        <v/>
      </c>
      <c r="C68" s="48">
        <f>'4_Seq_Features'!E66</f>
        <v/>
      </c>
      <c r="D68" s="52">
        <f>$U$12*((B68)-$U$5)/$U$6+$U$13</f>
        <v/>
      </c>
      <c r="E68" s="51">
        <f>1/(1+EXP(-D68))</f>
        <v/>
      </c>
      <c r="F68" s="52">
        <f>$V$12*((B68)-$U$5)/$U$6+$V$13</f>
        <v/>
      </c>
      <c r="G68" s="51">
        <f>1/(1+EXP(-F68))</f>
        <v/>
      </c>
      <c r="H68" s="52">
        <f>$W$12*((B68)-$U$5)/$U$6+$W$13</f>
        <v/>
      </c>
      <c r="I68" s="51">
        <f>1/(1+EXP(-H68))</f>
        <v/>
      </c>
      <c r="J68" s="52">
        <f>$X$12*((B68)-$U$5)/$U$6+$X$13</f>
        <v/>
      </c>
      <c r="K68" s="51">
        <f>1/(1+EXP(-J68))</f>
        <v/>
      </c>
      <c r="L68" s="52">
        <f>$Y$12*((B68)-$U$5)/$U$6+$Y$13</f>
        <v/>
      </c>
      <c r="M68" s="51">
        <f>1/(1+EXP(-L68))</f>
        <v/>
      </c>
      <c r="N68" s="52">
        <f>$Z$12*((B68)-$U$5)/$U$6+$Z$13</f>
        <v/>
      </c>
      <c r="O68" s="51">
        <f>1/(1+EXP(-N68))</f>
        <v/>
      </c>
      <c r="P68" s="52">
        <f>$AA$12*((B68)-$U$5)/$U$6+$AA$13</f>
        <v/>
      </c>
      <c r="Q68" s="51">
        <f>1/(1+EXP(-P68))</f>
        <v/>
      </c>
      <c r="R68" s="52">
        <f>$AB$12*((B68)-$U$5)/$U$6+$AB$13</f>
        <v/>
      </c>
      <c r="S68" s="51">
        <f>1/(1+EXP(-R68))</f>
        <v/>
      </c>
      <c r="AI68" s="48">
        <f>'4_Seq_Features'!A66</f>
        <v/>
      </c>
      <c r="AJ68" s="55">
        <f>'4_Seq_Features'!G66</f>
        <v/>
      </c>
      <c r="AK68" s="55">
        <f>'4_Seq_Features'!H66</f>
        <v/>
      </c>
      <c r="AL68" s="48">
        <f>'4_Seq_Features'!E66</f>
        <v/>
      </c>
      <c r="AM68" s="52">
        <f>$BD$14*((AJ68)-$BD$5)/$BD$6+$BD$15*((AK68)-$BD$7)/$BD$8+$BD$16</f>
        <v/>
      </c>
      <c r="AN68" s="51">
        <f>1/(1+EXP(-AM68))</f>
        <v/>
      </c>
      <c r="AO68" s="52">
        <f>$BE$14*((AJ68)-$BD$5)/$BD$6+$BE$15*((AK68)-$BD$7)/$BD$8+$BE$16</f>
        <v/>
      </c>
      <c r="AP68" s="51">
        <f>1/(1+EXP(-AO68))</f>
        <v/>
      </c>
      <c r="AQ68" s="52">
        <f>$BF$14*((AJ68)-$BD$5)/$BD$6+$BF$15*((AK68)-$BD$7)/$BD$8+$BF$16</f>
        <v/>
      </c>
      <c r="AR68" s="51">
        <f>1/(1+EXP(-AQ68))</f>
        <v/>
      </c>
      <c r="AS68" s="52">
        <f>$BG$14*((AJ68)-$BD$5)/$BD$6+$BG$15*((AK68)-$BD$7)/$BD$8+$BG$16</f>
        <v/>
      </c>
      <c r="AT68" s="51">
        <f>1/(1+EXP(-AS68))</f>
        <v/>
      </c>
      <c r="AU68" s="52">
        <f>$BH$14*((AJ68)-$BD$5)/$BD$6+$BH$15*((AK68)-$BD$7)/$BD$8+$BH$16</f>
        <v/>
      </c>
      <c r="AV68" s="51">
        <f>1/(1+EXP(-AU68))</f>
        <v/>
      </c>
      <c r="AW68" s="52">
        <f>$BI$14*((AJ68)-$BD$5)/$BD$6+$BI$15*((AK68)-$BD$7)/$BD$8+$BI$16</f>
        <v/>
      </c>
      <c r="AX68" s="51">
        <f>1/(1+EXP(-AW68))</f>
        <v/>
      </c>
      <c r="AY68" s="52">
        <f>$BJ$14*((AJ68)-$BD$5)/$BD$6+$BJ$15*((AK68)-$BD$7)/$BD$8+$BJ$16</f>
        <v/>
      </c>
      <c r="AZ68" s="51">
        <f>1/(1+EXP(-AY68))</f>
        <v/>
      </c>
      <c r="BA68" s="52">
        <f>$BK$14*((AJ68)-$BD$5)/$BD$6+$BK$15*((AK68)-$BD$7)/$BD$8+$BK$16</f>
        <v/>
      </c>
      <c r="BB68" s="51">
        <f>1/(1+EXP(-BA68))</f>
        <v/>
      </c>
      <c r="BN68" s="60">
        <f>SUMPRODUCT((AX$5:AX$1138*(1-AX$5:AX$1138))*((AK$5:AK$1138-$BD$7)/$BD$8)*1)*'2_Params'!$B$15</f>
        <v/>
      </c>
    </row>
    <row r="69" ht="15" customHeight="1" s="35">
      <c r="A69" s="48">
        <f>'4_Seq_Features'!A67</f>
        <v/>
      </c>
      <c r="B69" s="55">
        <f>'4_Seq_Features'!F67</f>
        <v/>
      </c>
      <c r="C69" s="48">
        <f>'4_Seq_Features'!E67</f>
        <v/>
      </c>
      <c r="D69" s="52">
        <f>$U$12*((B69)-$U$5)/$U$6+$U$13</f>
        <v/>
      </c>
      <c r="E69" s="51">
        <f>1/(1+EXP(-D69))</f>
        <v/>
      </c>
      <c r="F69" s="52">
        <f>$V$12*((B69)-$U$5)/$U$6+$V$13</f>
        <v/>
      </c>
      <c r="G69" s="51">
        <f>1/(1+EXP(-F69))</f>
        <v/>
      </c>
      <c r="H69" s="52">
        <f>$W$12*((B69)-$U$5)/$U$6+$W$13</f>
        <v/>
      </c>
      <c r="I69" s="51">
        <f>1/(1+EXP(-H69))</f>
        <v/>
      </c>
      <c r="J69" s="52">
        <f>$X$12*((B69)-$U$5)/$U$6+$X$13</f>
        <v/>
      </c>
      <c r="K69" s="51">
        <f>1/(1+EXP(-J69))</f>
        <v/>
      </c>
      <c r="L69" s="52">
        <f>$Y$12*((B69)-$U$5)/$U$6+$Y$13</f>
        <v/>
      </c>
      <c r="M69" s="51">
        <f>1/(1+EXP(-L69))</f>
        <v/>
      </c>
      <c r="N69" s="52">
        <f>$Z$12*((B69)-$U$5)/$U$6+$Z$13</f>
        <v/>
      </c>
      <c r="O69" s="51">
        <f>1/(1+EXP(-N69))</f>
        <v/>
      </c>
      <c r="P69" s="52">
        <f>$AA$12*((B69)-$U$5)/$U$6+$AA$13</f>
        <v/>
      </c>
      <c r="Q69" s="51">
        <f>1/(1+EXP(-P69))</f>
        <v/>
      </c>
      <c r="R69" s="52">
        <f>$AB$12*((B69)-$U$5)/$U$6+$AB$13</f>
        <v/>
      </c>
      <c r="S69" s="51">
        <f>1/(1+EXP(-R69))</f>
        <v/>
      </c>
      <c r="AI69" s="48">
        <f>'4_Seq_Features'!A67</f>
        <v/>
      </c>
      <c r="AJ69" s="55">
        <f>'4_Seq_Features'!G67</f>
        <v/>
      </c>
      <c r="AK69" s="55">
        <f>'4_Seq_Features'!H67</f>
        <v/>
      </c>
      <c r="AL69" s="48">
        <f>'4_Seq_Features'!E67</f>
        <v/>
      </c>
      <c r="AM69" s="52">
        <f>$BD$14*((AJ69)-$BD$5)/$BD$6+$BD$15*((AK69)-$BD$7)/$BD$8+$BD$16</f>
        <v/>
      </c>
      <c r="AN69" s="51">
        <f>1/(1+EXP(-AM69))</f>
        <v/>
      </c>
      <c r="AO69" s="52">
        <f>$BE$14*((AJ69)-$BD$5)/$BD$6+$BE$15*((AK69)-$BD$7)/$BD$8+$BE$16</f>
        <v/>
      </c>
      <c r="AP69" s="51">
        <f>1/(1+EXP(-AO69))</f>
        <v/>
      </c>
      <c r="AQ69" s="52">
        <f>$BF$14*((AJ69)-$BD$5)/$BD$6+$BF$15*((AK69)-$BD$7)/$BD$8+$BF$16</f>
        <v/>
      </c>
      <c r="AR69" s="51">
        <f>1/(1+EXP(-AQ69))</f>
        <v/>
      </c>
      <c r="AS69" s="52">
        <f>$BG$14*((AJ69)-$BD$5)/$BD$6+$BG$15*((AK69)-$BD$7)/$BD$8+$BG$16</f>
        <v/>
      </c>
      <c r="AT69" s="51">
        <f>1/(1+EXP(-AS69))</f>
        <v/>
      </c>
      <c r="AU69" s="52">
        <f>$BH$14*((AJ69)-$BD$5)/$BD$6+$BH$15*((AK69)-$BD$7)/$BD$8+$BH$16</f>
        <v/>
      </c>
      <c r="AV69" s="51">
        <f>1/(1+EXP(-AU69))</f>
        <v/>
      </c>
      <c r="AW69" s="52">
        <f>$BI$14*((AJ69)-$BD$5)/$BD$6+$BI$15*((AK69)-$BD$7)/$BD$8+$BI$16</f>
        <v/>
      </c>
      <c r="AX69" s="51">
        <f>1/(1+EXP(-AW69))</f>
        <v/>
      </c>
      <c r="AY69" s="52">
        <f>$BJ$14*((AJ69)-$BD$5)/$BD$6+$BJ$15*((AK69)-$BD$7)/$BD$8+$BJ$16</f>
        <v/>
      </c>
      <c r="AZ69" s="51">
        <f>1/(1+EXP(-AY69))</f>
        <v/>
      </c>
      <c r="BA69" s="52">
        <f>$BK$14*((AJ69)-$BD$5)/$BD$6+$BK$15*((AK69)-$BD$7)/$BD$8+$BK$16</f>
        <v/>
      </c>
      <c r="BB69" s="51">
        <f>1/(1+EXP(-BA69))</f>
        <v/>
      </c>
      <c r="BN69" s="60">
        <f>SUMPRODUCT((AX$5:AX$1138*(1-AX$5:AX$1138))*1*1)*'2_Params'!$B$15</f>
        <v/>
      </c>
    </row>
    <row r="70" ht="15" customHeight="1" s="35">
      <c r="A70" s="48">
        <f>'4_Seq_Features'!A68</f>
        <v/>
      </c>
      <c r="B70" s="55">
        <f>'4_Seq_Features'!F68</f>
        <v/>
      </c>
      <c r="C70" s="48">
        <f>'4_Seq_Features'!E68</f>
        <v/>
      </c>
      <c r="D70" s="52">
        <f>$U$12*((B70)-$U$5)/$U$6+$U$13</f>
        <v/>
      </c>
      <c r="E70" s="51">
        <f>1/(1+EXP(-D70))</f>
        <v/>
      </c>
      <c r="F70" s="52">
        <f>$V$12*((B70)-$U$5)/$U$6+$V$13</f>
        <v/>
      </c>
      <c r="G70" s="51">
        <f>1/(1+EXP(-F70))</f>
        <v/>
      </c>
      <c r="H70" s="52">
        <f>$W$12*((B70)-$U$5)/$U$6+$W$13</f>
        <v/>
      </c>
      <c r="I70" s="51">
        <f>1/(1+EXP(-H70))</f>
        <v/>
      </c>
      <c r="J70" s="52">
        <f>$X$12*((B70)-$U$5)/$U$6+$X$13</f>
        <v/>
      </c>
      <c r="K70" s="51">
        <f>1/(1+EXP(-J70))</f>
        <v/>
      </c>
      <c r="L70" s="52">
        <f>$Y$12*((B70)-$U$5)/$U$6+$Y$13</f>
        <v/>
      </c>
      <c r="M70" s="51">
        <f>1/(1+EXP(-L70))</f>
        <v/>
      </c>
      <c r="N70" s="52">
        <f>$Z$12*((B70)-$U$5)/$U$6+$Z$13</f>
        <v/>
      </c>
      <c r="O70" s="51">
        <f>1/(1+EXP(-N70))</f>
        <v/>
      </c>
      <c r="P70" s="52">
        <f>$AA$12*((B70)-$U$5)/$U$6+$AA$13</f>
        <v/>
      </c>
      <c r="Q70" s="51">
        <f>1/(1+EXP(-P70))</f>
        <v/>
      </c>
      <c r="R70" s="52">
        <f>$AB$12*((B70)-$U$5)/$U$6+$AB$13</f>
        <v/>
      </c>
      <c r="S70" s="51">
        <f>1/(1+EXP(-R70))</f>
        <v/>
      </c>
      <c r="AI70" s="48">
        <f>'4_Seq_Features'!A68</f>
        <v/>
      </c>
      <c r="AJ70" s="55">
        <f>'4_Seq_Features'!G68</f>
        <v/>
      </c>
      <c r="AK70" s="55">
        <f>'4_Seq_Features'!H68</f>
        <v/>
      </c>
      <c r="AL70" s="48">
        <f>'4_Seq_Features'!E68</f>
        <v/>
      </c>
      <c r="AM70" s="52">
        <f>$BD$14*((AJ70)-$BD$5)/$BD$6+$BD$15*((AK70)-$BD$7)/$BD$8+$BD$16</f>
        <v/>
      </c>
      <c r="AN70" s="51">
        <f>1/(1+EXP(-AM70))</f>
        <v/>
      </c>
      <c r="AO70" s="52">
        <f>$BE$14*((AJ70)-$BD$5)/$BD$6+$BE$15*((AK70)-$BD$7)/$BD$8+$BE$16</f>
        <v/>
      </c>
      <c r="AP70" s="51">
        <f>1/(1+EXP(-AO70))</f>
        <v/>
      </c>
      <c r="AQ70" s="52">
        <f>$BF$14*((AJ70)-$BD$5)/$BD$6+$BF$15*((AK70)-$BD$7)/$BD$8+$BF$16</f>
        <v/>
      </c>
      <c r="AR70" s="51">
        <f>1/(1+EXP(-AQ70))</f>
        <v/>
      </c>
      <c r="AS70" s="52">
        <f>$BG$14*((AJ70)-$BD$5)/$BD$6+$BG$15*((AK70)-$BD$7)/$BD$8+$BG$16</f>
        <v/>
      </c>
      <c r="AT70" s="51">
        <f>1/(1+EXP(-AS70))</f>
        <v/>
      </c>
      <c r="AU70" s="52">
        <f>$BH$14*((AJ70)-$BD$5)/$BD$6+$BH$15*((AK70)-$BD$7)/$BD$8+$BH$16</f>
        <v/>
      </c>
      <c r="AV70" s="51">
        <f>1/(1+EXP(-AU70))</f>
        <v/>
      </c>
      <c r="AW70" s="52">
        <f>$BI$14*((AJ70)-$BD$5)/$BD$6+$BI$15*((AK70)-$BD$7)/$BD$8+$BI$16</f>
        <v/>
      </c>
      <c r="AX70" s="51">
        <f>1/(1+EXP(-AW70))</f>
        <v/>
      </c>
      <c r="AY70" s="52">
        <f>$BJ$14*((AJ70)-$BD$5)/$BD$6+$BJ$15*((AK70)-$BD$7)/$BD$8+$BJ$16</f>
        <v/>
      </c>
      <c r="AZ70" s="51">
        <f>1/(1+EXP(-AY70))</f>
        <v/>
      </c>
      <c r="BA70" s="52">
        <f>$BK$14*((AJ70)-$BD$5)/$BD$6+$BK$15*((AK70)-$BD$7)/$BD$8+$BK$16</f>
        <v/>
      </c>
      <c r="BB70" s="51">
        <f>1/(1+EXP(-BA70))</f>
        <v/>
      </c>
    </row>
    <row r="71" ht="15" customHeight="1" s="35">
      <c r="A71" s="48">
        <f>'4_Seq_Features'!A69</f>
        <v/>
      </c>
      <c r="B71" s="55">
        <f>'4_Seq_Features'!F69</f>
        <v/>
      </c>
      <c r="C71" s="48">
        <f>'4_Seq_Features'!E69</f>
        <v/>
      </c>
      <c r="D71" s="52">
        <f>$U$12*((B71)-$U$5)/$U$6+$U$13</f>
        <v/>
      </c>
      <c r="E71" s="51">
        <f>1/(1+EXP(-D71))</f>
        <v/>
      </c>
      <c r="F71" s="52">
        <f>$V$12*((B71)-$U$5)/$U$6+$V$13</f>
        <v/>
      </c>
      <c r="G71" s="51">
        <f>1/(1+EXP(-F71))</f>
        <v/>
      </c>
      <c r="H71" s="52">
        <f>$W$12*((B71)-$U$5)/$U$6+$W$13</f>
        <v/>
      </c>
      <c r="I71" s="51">
        <f>1/(1+EXP(-H71))</f>
        <v/>
      </c>
      <c r="J71" s="52">
        <f>$X$12*((B71)-$U$5)/$U$6+$X$13</f>
        <v/>
      </c>
      <c r="K71" s="51">
        <f>1/(1+EXP(-J71))</f>
        <v/>
      </c>
      <c r="L71" s="52">
        <f>$Y$12*((B71)-$U$5)/$U$6+$Y$13</f>
        <v/>
      </c>
      <c r="M71" s="51">
        <f>1/(1+EXP(-L71))</f>
        <v/>
      </c>
      <c r="N71" s="52">
        <f>$Z$12*((B71)-$U$5)/$U$6+$Z$13</f>
        <v/>
      </c>
      <c r="O71" s="51">
        <f>1/(1+EXP(-N71))</f>
        <v/>
      </c>
      <c r="P71" s="52">
        <f>$AA$12*((B71)-$U$5)/$U$6+$AA$13</f>
        <v/>
      </c>
      <c r="Q71" s="51">
        <f>1/(1+EXP(-P71))</f>
        <v/>
      </c>
      <c r="R71" s="52">
        <f>$AB$12*((B71)-$U$5)/$U$6+$AB$13</f>
        <v/>
      </c>
      <c r="S71" s="51">
        <f>1/(1+EXP(-R71))</f>
        <v/>
      </c>
      <c r="AI71" s="48">
        <f>'4_Seq_Features'!A69</f>
        <v/>
      </c>
      <c r="AJ71" s="55">
        <f>'4_Seq_Features'!G69</f>
        <v/>
      </c>
      <c r="AK71" s="55">
        <f>'4_Seq_Features'!H69</f>
        <v/>
      </c>
      <c r="AL71" s="48">
        <f>'4_Seq_Features'!E69</f>
        <v/>
      </c>
      <c r="AM71" s="52">
        <f>$BD$14*((AJ71)-$BD$5)/$BD$6+$BD$15*((AK71)-$BD$7)/$BD$8+$BD$16</f>
        <v/>
      </c>
      <c r="AN71" s="51">
        <f>1/(1+EXP(-AM71))</f>
        <v/>
      </c>
      <c r="AO71" s="52">
        <f>$BE$14*((AJ71)-$BD$5)/$BD$6+$BE$15*((AK71)-$BD$7)/$BD$8+$BE$16</f>
        <v/>
      </c>
      <c r="AP71" s="51">
        <f>1/(1+EXP(-AO71))</f>
        <v/>
      </c>
      <c r="AQ71" s="52">
        <f>$BF$14*((AJ71)-$BD$5)/$BD$6+$BF$15*((AK71)-$BD$7)/$BD$8+$BF$16</f>
        <v/>
      </c>
      <c r="AR71" s="51">
        <f>1/(1+EXP(-AQ71))</f>
        <v/>
      </c>
      <c r="AS71" s="52">
        <f>$BG$14*((AJ71)-$BD$5)/$BD$6+$BG$15*((AK71)-$BD$7)/$BD$8+$BG$16</f>
        <v/>
      </c>
      <c r="AT71" s="51">
        <f>1/(1+EXP(-AS71))</f>
        <v/>
      </c>
      <c r="AU71" s="52">
        <f>$BH$14*((AJ71)-$BD$5)/$BD$6+$BH$15*((AK71)-$BD$7)/$BD$8+$BH$16</f>
        <v/>
      </c>
      <c r="AV71" s="51">
        <f>1/(1+EXP(-AU71))</f>
        <v/>
      </c>
      <c r="AW71" s="52">
        <f>$BI$14*((AJ71)-$BD$5)/$BD$6+$BI$15*((AK71)-$BD$7)/$BD$8+$BI$16</f>
        <v/>
      </c>
      <c r="AX71" s="51">
        <f>1/(1+EXP(-AW71))</f>
        <v/>
      </c>
      <c r="AY71" s="52">
        <f>$BJ$14*((AJ71)-$BD$5)/$BD$6+$BJ$15*((AK71)-$BD$7)/$BD$8+$BJ$16</f>
        <v/>
      </c>
      <c r="AZ71" s="51">
        <f>1/(1+EXP(-AY71))</f>
        <v/>
      </c>
      <c r="BA71" s="52">
        <f>$BK$14*((AJ71)-$BD$5)/$BD$6+$BK$15*((AK71)-$BD$7)/$BD$8+$BK$16</f>
        <v/>
      </c>
      <c r="BB71" s="51">
        <f>1/(1+EXP(-BA71))</f>
        <v/>
      </c>
    </row>
    <row r="72" ht="15" customHeight="1" s="35">
      <c r="A72" s="48">
        <f>'4_Seq_Features'!A70</f>
        <v/>
      </c>
      <c r="B72" s="55">
        <f>'4_Seq_Features'!F70</f>
        <v/>
      </c>
      <c r="C72" s="48">
        <f>'4_Seq_Features'!E70</f>
        <v/>
      </c>
      <c r="D72" s="52">
        <f>$U$12*((B72)-$U$5)/$U$6+$U$13</f>
        <v/>
      </c>
      <c r="E72" s="51">
        <f>1/(1+EXP(-D72))</f>
        <v/>
      </c>
      <c r="F72" s="52">
        <f>$V$12*((B72)-$U$5)/$U$6+$V$13</f>
        <v/>
      </c>
      <c r="G72" s="51">
        <f>1/(1+EXP(-F72))</f>
        <v/>
      </c>
      <c r="H72" s="52">
        <f>$W$12*((B72)-$U$5)/$U$6+$W$13</f>
        <v/>
      </c>
      <c r="I72" s="51">
        <f>1/(1+EXP(-H72))</f>
        <v/>
      </c>
      <c r="J72" s="52">
        <f>$X$12*((B72)-$U$5)/$U$6+$X$13</f>
        <v/>
      </c>
      <c r="K72" s="51">
        <f>1/(1+EXP(-J72))</f>
        <v/>
      </c>
      <c r="L72" s="52">
        <f>$Y$12*((B72)-$U$5)/$U$6+$Y$13</f>
        <v/>
      </c>
      <c r="M72" s="51">
        <f>1/(1+EXP(-L72))</f>
        <v/>
      </c>
      <c r="N72" s="52">
        <f>$Z$12*((B72)-$U$5)/$U$6+$Z$13</f>
        <v/>
      </c>
      <c r="O72" s="51">
        <f>1/(1+EXP(-N72))</f>
        <v/>
      </c>
      <c r="P72" s="52">
        <f>$AA$12*((B72)-$U$5)/$U$6+$AA$13</f>
        <v/>
      </c>
      <c r="Q72" s="51">
        <f>1/(1+EXP(-P72))</f>
        <v/>
      </c>
      <c r="R72" s="52">
        <f>$AB$12*((B72)-$U$5)/$U$6+$AB$13</f>
        <v/>
      </c>
      <c r="S72" s="51">
        <f>1/(1+EXP(-R72))</f>
        <v/>
      </c>
      <c r="AI72" s="48">
        <f>'4_Seq_Features'!A70</f>
        <v/>
      </c>
      <c r="AJ72" s="55">
        <f>'4_Seq_Features'!G70</f>
        <v/>
      </c>
      <c r="AK72" s="55">
        <f>'4_Seq_Features'!H70</f>
        <v/>
      </c>
      <c r="AL72" s="48">
        <f>'4_Seq_Features'!E70</f>
        <v/>
      </c>
      <c r="AM72" s="52">
        <f>$BD$14*((AJ72)-$BD$5)/$BD$6+$BD$15*((AK72)-$BD$7)/$BD$8+$BD$16</f>
        <v/>
      </c>
      <c r="AN72" s="51">
        <f>1/(1+EXP(-AM72))</f>
        <v/>
      </c>
      <c r="AO72" s="52">
        <f>$BE$14*((AJ72)-$BD$5)/$BD$6+$BE$15*((AK72)-$BD$7)/$BD$8+$BE$16</f>
        <v/>
      </c>
      <c r="AP72" s="51">
        <f>1/(1+EXP(-AO72))</f>
        <v/>
      </c>
      <c r="AQ72" s="52">
        <f>$BF$14*((AJ72)-$BD$5)/$BD$6+$BF$15*((AK72)-$BD$7)/$BD$8+$BF$16</f>
        <v/>
      </c>
      <c r="AR72" s="51">
        <f>1/(1+EXP(-AQ72))</f>
        <v/>
      </c>
      <c r="AS72" s="52">
        <f>$BG$14*((AJ72)-$BD$5)/$BD$6+$BG$15*((AK72)-$BD$7)/$BD$8+$BG$16</f>
        <v/>
      </c>
      <c r="AT72" s="51">
        <f>1/(1+EXP(-AS72))</f>
        <v/>
      </c>
      <c r="AU72" s="52">
        <f>$BH$14*((AJ72)-$BD$5)/$BD$6+$BH$15*((AK72)-$BD$7)/$BD$8+$BH$16</f>
        <v/>
      </c>
      <c r="AV72" s="51">
        <f>1/(1+EXP(-AU72))</f>
        <v/>
      </c>
      <c r="AW72" s="52">
        <f>$BI$14*((AJ72)-$BD$5)/$BD$6+$BI$15*((AK72)-$BD$7)/$BD$8+$BI$16</f>
        <v/>
      </c>
      <c r="AX72" s="51">
        <f>1/(1+EXP(-AW72))</f>
        <v/>
      </c>
      <c r="AY72" s="52">
        <f>$BJ$14*((AJ72)-$BD$5)/$BD$6+$BJ$15*((AK72)-$BD$7)/$BD$8+$BJ$16</f>
        <v/>
      </c>
      <c r="AZ72" s="51">
        <f>1/(1+EXP(-AY72))</f>
        <v/>
      </c>
      <c r="BA72" s="52">
        <f>$BK$14*((AJ72)-$BD$5)/$BD$6+$BK$15*((AK72)-$BD$7)/$BD$8+$BK$16</f>
        <v/>
      </c>
      <c r="BB72" s="51">
        <f>1/(1+EXP(-BA72))</f>
        <v/>
      </c>
    </row>
    <row r="73" ht="15" customHeight="1" s="35">
      <c r="A73" s="48">
        <f>'4_Seq_Features'!A71</f>
        <v/>
      </c>
      <c r="B73" s="55">
        <f>'4_Seq_Features'!F71</f>
        <v/>
      </c>
      <c r="C73" s="48">
        <f>'4_Seq_Features'!E71</f>
        <v/>
      </c>
      <c r="D73" s="52">
        <f>$U$12*((B73)-$U$5)/$U$6+$U$13</f>
        <v/>
      </c>
      <c r="E73" s="51">
        <f>1/(1+EXP(-D73))</f>
        <v/>
      </c>
      <c r="F73" s="52">
        <f>$V$12*((B73)-$U$5)/$U$6+$V$13</f>
        <v/>
      </c>
      <c r="G73" s="51">
        <f>1/(1+EXP(-F73))</f>
        <v/>
      </c>
      <c r="H73" s="52">
        <f>$W$12*((B73)-$U$5)/$U$6+$W$13</f>
        <v/>
      </c>
      <c r="I73" s="51">
        <f>1/(1+EXP(-H73))</f>
        <v/>
      </c>
      <c r="J73" s="52">
        <f>$X$12*((B73)-$U$5)/$U$6+$X$13</f>
        <v/>
      </c>
      <c r="K73" s="51">
        <f>1/(1+EXP(-J73))</f>
        <v/>
      </c>
      <c r="L73" s="52">
        <f>$Y$12*((B73)-$U$5)/$U$6+$Y$13</f>
        <v/>
      </c>
      <c r="M73" s="51">
        <f>1/(1+EXP(-L73))</f>
        <v/>
      </c>
      <c r="N73" s="52">
        <f>$Z$12*((B73)-$U$5)/$U$6+$Z$13</f>
        <v/>
      </c>
      <c r="O73" s="51">
        <f>1/(1+EXP(-N73))</f>
        <v/>
      </c>
      <c r="P73" s="52">
        <f>$AA$12*((B73)-$U$5)/$U$6+$AA$13</f>
        <v/>
      </c>
      <c r="Q73" s="51">
        <f>1/(1+EXP(-P73))</f>
        <v/>
      </c>
      <c r="R73" s="52">
        <f>$AB$12*((B73)-$U$5)/$U$6+$AB$13</f>
        <v/>
      </c>
      <c r="S73" s="51">
        <f>1/(1+EXP(-R73))</f>
        <v/>
      </c>
      <c r="AI73" s="48">
        <f>'4_Seq_Features'!A71</f>
        <v/>
      </c>
      <c r="AJ73" s="55">
        <f>'4_Seq_Features'!G71</f>
        <v/>
      </c>
      <c r="AK73" s="55">
        <f>'4_Seq_Features'!H71</f>
        <v/>
      </c>
      <c r="AL73" s="48">
        <f>'4_Seq_Features'!E71</f>
        <v/>
      </c>
      <c r="AM73" s="52">
        <f>$BD$14*((AJ73)-$BD$5)/$BD$6+$BD$15*((AK73)-$BD$7)/$BD$8+$BD$16</f>
        <v/>
      </c>
      <c r="AN73" s="51">
        <f>1/(1+EXP(-AM73))</f>
        <v/>
      </c>
      <c r="AO73" s="52">
        <f>$BE$14*((AJ73)-$BD$5)/$BD$6+$BE$15*((AK73)-$BD$7)/$BD$8+$BE$16</f>
        <v/>
      </c>
      <c r="AP73" s="51">
        <f>1/(1+EXP(-AO73))</f>
        <v/>
      </c>
      <c r="AQ73" s="52">
        <f>$BF$14*((AJ73)-$BD$5)/$BD$6+$BF$15*((AK73)-$BD$7)/$BD$8+$BF$16</f>
        <v/>
      </c>
      <c r="AR73" s="51">
        <f>1/(1+EXP(-AQ73))</f>
        <v/>
      </c>
      <c r="AS73" s="52">
        <f>$BG$14*((AJ73)-$BD$5)/$BD$6+$BG$15*((AK73)-$BD$7)/$BD$8+$BG$16</f>
        <v/>
      </c>
      <c r="AT73" s="51">
        <f>1/(1+EXP(-AS73))</f>
        <v/>
      </c>
      <c r="AU73" s="52">
        <f>$BH$14*((AJ73)-$BD$5)/$BD$6+$BH$15*((AK73)-$BD$7)/$BD$8+$BH$16</f>
        <v/>
      </c>
      <c r="AV73" s="51">
        <f>1/(1+EXP(-AU73))</f>
        <v/>
      </c>
      <c r="AW73" s="52">
        <f>$BI$14*((AJ73)-$BD$5)/$BD$6+$BI$15*((AK73)-$BD$7)/$BD$8+$BI$16</f>
        <v/>
      </c>
      <c r="AX73" s="51">
        <f>1/(1+EXP(-AW73))</f>
        <v/>
      </c>
      <c r="AY73" s="52">
        <f>$BJ$14*((AJ73)-$BD$5)/$BD$6+$BJ$15*((AK73)-$BD$7)/$BD$8+$BJ$16</f>
        <v/>
      </c>
      <c r="AZ73" s="51">
        <f>1/(1+EXP(-AY73))</f>
        <v/>
      </c>
      <c r="BA73" s="52">
        <f>$BK$14*((AJ73)-$BD$5)/$BD$6+$BK$15*((AK73)-$BD$7)/$BD$8+$BK$16</f>
        <v/>
      </c>
      <c r="BB73" s="51">
        <f>1/(1+EXP(-BA73))</f>
        <v/>
      </c>
      <c r="BM73" s="60">
        <f>SUMPRODUCT((AZ$5:AZ$1138-AL$5:AL$1138)*((AJ$5:AJ$1138-$BD$5)/$BD$6))*'2_Params'!$B$15+$BJ$14</f>
        <v/>
      </c>
      <c r="BN73" s="60">
        <f>SUMPRODUCT((AZ$5:AZ$1138*(1-AZ$5:AZ$1138))*((AJ$5:AJ$1138-$BD$5)/$BD$6)*((AJ$5:AJ$1138-$BD$5)/$BD$6))*'2_Params'!$B$15+1</f>
        <v/>
      </c>
    </row>
    <row r="74" ht="15" customHeight="1" s="35">
      <c r="A74" s="48">
        <f>'4_Seq_Features'!A72</f>
        <v/>
      </c>
      <c r="B74" s="55">
        <f>'4_Seq_Features'!F72</f>
        <v/>
      </c>
      <c r="C74" s="48">
        <f>'4_Seq_Features'!E72</f>
        <v/>
      </c>
      <c r="D74" s="52">
        <f>$U$12*((B74)-$U$5)/$U$6+$U$13</f>
        <v/>
      </c>
      <c r="E74" s="51">
        <f>1/(1+EXP(-D74))</f>
        <v/>
      </c>
      <c r="F74" s="52">
        <f>$V$12*((B74)-$U$5)/$U$6+$V$13</f>
        <v/>
      </c>
      <c r="G74" s="51">
        <f>1/(1+EXP(-F74))</f>
        <v/>
      </c>
      <c r="H74" s="52">
        <f>$W$12*((B74)-$U$5)/$U$6+$W$13</f>
        <v/>
      </c>
      <c r="I74" s="51">
        <f>1/(1+EXP(-H74))</f>
        <v/>
      </c>
      <c r="J74" s="52">
        <f>$X$12*((B74)-$U$5)/$U$6+$X$13</f>
        <v/>
      </c>
      <c r="K74" s="51">
        <f>1/(1+EXP(-J74))</f>
        <v/>
      </c>
      <c r="L74" s="52">
        <f>$Y$12*((B74)-$U$5)/$U$6+$Y$13</f>
        <v/>
      </c>
      <c r="M74" s="51">
        <f>1/(1+EXP(-L74))</f>
        <v/>
      </c>
      <c r="N74" s="52">
        <f>$Z$12*((B74)-$U$5)/$U$6+$Z$13</f>
        <v/>
      </c>
      <c r="O74" s="51">
        <f>1/(1+EXP(-N74))</f>
        <v/>
      </c>
      <c r="P74" s="52">
        <f>$AA$12*((B74)-$U$5)/$U$6+$AA$13</f>
        <v/>
      </c>
      <c r="Q74" s="51">
        <f>1/(1+EXP(-P74))</f>
        <v/>
      </c>
      <c r="R74" s="52">
        <f>$AB$12*((B74)-$U$5)/$U$6+$AB$13</f>
        <v/>
      </c>
      <c r="S74" s="51">
        <f>1/(1+EXP(-R74))</f>
        <v/>
      </c>
      <c r="AI74" s="48">
        <f>'4_Seq_Features'!A72</f>
        <v/>
      </c>
      <c r="AJ74" s="55">
        <f>'4_Seq_Features'!G72</f>
        <v/>
      </c>
      <c r="AK74" s="55">
        <f>'4_Seq_Features'!H72</f>
        <v/>
      </c>
      <c r="AL74" s="48">
        <f>'4_Seq_Features'!E72</f>
        <v/>
      </c>
      <c r="AM74" s="52">
        <f>$BD$14*((AJ74)-$BD$5)/$BD$6+$BD$15*((AK74)-$BD$7)/$BD$8+$BD$16</f>
        <v/>
      </c>
      <c r="AN74" s="51">
        <f>1/(1+EXP(-AM74))</f>
        <v/>
      </c>
      <c r="AO74" s="52">
        <f>$BE$14*((AJ74)-$BD$5)/$BD$6+$BE$15*((AK74)-$BD$7)/$BD$8+$BE$16</f>
        <v/>
      </c>
      <c r="AP74" s="51">
        <f>1/(1+EXP(-AO74))</f>
        <v/>
      </c>
      <c r="AQ74" s="52">
        <f>$BF$14*((AJ74)-$BD$5)/$BD$6+$BF$15*((AK74)-$BD$7)/$BD$8+$BF$16</f>
        <v/>
      </c>
      <c r="AR74" s="51">
        <f>1/(1+EXP(-AQ74))</f>
        <v/>
      </c>
      <c r="AS74" s="52">
        <f>$BG$14*((AJ74)-$BD$5)/$BD$6+$BG$15*((AK74)-$BD$7)/$BD$8+$BG$16</f>
        <v/>
      </c>
      <c r="AT74" s="51">
        <f>1/(1+EXP(-AS74))</f>
        <v/>
      </c>
      <c r="AU74" s="52">
        <f>$BH$14*((AJ74)-$BD$5)/$BD$6+$BH$15*((AK74)-$BD$7)/$BD$8+$BH$16</f>
        <v/>
      </c>
      <c r="AV74" s="51">
        <f>1/(1+EXP(-AU74))</f>
        <v/>
      </c>
      <c r="AW74" s="52">
        <f>$BI$14*((AJ74)-$BD$5)/$BD$6+$BI$15*((AK74)-$BD$7)/$BD$8+$BI$16</f>
        <v/>
      </c>
      <c r="AX74" s="51">
        <f>1/(1+EXP(-AW74))</f>
        <v/>
      </c>
      <c r="AY74" s="52">
        <f>$BJ$14*((AJ74)-$BD$5)/$BD$6+$BJ$15*((AK74)-$BD$7)/$BD$8+$BJ$16</f>
        <v/>
      </c>
      <c r="AZ74" s="51">
        <f>1/(1+EXP(-AY74))</f>
        <v/>
      </c>
      <c r="BA74" s="52">
        <f>$BK$14*((AJ74)-$BD$5)/$BD$6+$BK$15*((AK74)-$BD$7)/$BD$8+$BK$16</f>
        <v/>
      </c>
      <c r="BB74" s="51">
        <f>1/(1+EXP(-BA74))</f>
        <v/>
      </c>
      <c r="BM74" s="60">
        <f>SUMPRODUCT((AZ$5:AZ$1138-AL$5:AL$1138)*((AK$5:AK$1138-$BD$7)/$BD$8))*'2_Params'!$B$15+$BJ$15</f>
        <v/>
      </c>
      <c r="BN74" s="60">
        <f>SUMPRODUCT((AZ$5:AZ$1138*(1-AZ$5:AZ$1138))*((AJ$5:AJ$1138-$BD$5)/$BD$6)*((AK$5:AK$1138-$BD$7)/$BD$8))*'2_Params'!$B$15</f>
        <v/>
      </c>
    </row>
    <row r="75" ht="15" customHeight="1" s="35">
      <c r="A75" s="48">
        <f>'4_Seq_Features'!A73</f>
        <v/>
      </c>
      <c r="B75" s="55">
        <f>'4_Seq_Features'!F73</f>
        <v/>
      </c>
      <c r="C75" s="48">
        <f>'4_Seq_Features'!E73</f>
        <v/>
      </c>
      <c r="D75" s="52">
        <f>$U$12*((B75)-$U$5)/$U$6+$U$13</f>
        <v/>
      </c>
      <c r="E75" s="51">
        <f>1/(1+EXP(-D75))</f>
        <v/>
      </c>
      <c r="F75" s="52">
        <f>$V$12*((B75)-$U$5)/$U$6+$V$13</f>
        <v/>
      </c>
      <c r="G75" s="51">
        <f>1/(1+EXP(-F75))</f>
        <v/>
      </c>
      <c r="H75" s="52">
        <f>$W$12*((B75)-$U$5)/$U$6+$W$13</f>
        <v/>
      </c>
      <c r="I75" s="51">
        <f>1/(1+EXP(-H75))</f>
        <v/>
      </c>
      <c r="J75" s="52">
        <f>$X$12*((B75)-$U$5)/$U$6+$X$13</f>
        <v/>
      </c>
      <c r="K75" s="51">
        <f>1/(1+EXP(-J75))</f>
        <v/>
      </c>
      <c r="L75" s="52">
        <f>$Y$12*((B75)-$U$5)/$U$6+$Y$13</f>
        <v/>
      </c>
      <c r="M75" s="51">
        <f>1/(1+EXP(-L75))</f>
        <v/>
      </c>
      <c r="N75" s="52">
        <f>$Z$12*((B75)-$U$5)/$U$6+$Z$13</f>
        <v/>
      </c>
      <c r="O75" s="51">
        <f>1/(1+EXP(-N75))</f>
        <v/>
      </c>
      <c r="P75" s="52">
        <f>$AA$12*((B75)-$U$5)/$U$6+$AA$13</f>
        <v/>
      </c>
      <c r="Q75" s="51">
        <f>1/(1+EXP(-P75))</f>
        <v/>
      </c>
      <c r="R75" s="52">
        <f>$AB$12*((B75)-$U$5)/$U$6+$AB$13</f>
        <v/>
      </c>
      <c r="S75" s="51">
        <f>1/(1+EXP(-R75))</f>
        <v/>
      </c>
      <c r="AI75" s="48">
        <f>'4_Seq_Features'!A73</f>
        <v/>
      </c>
      <c r="AJ75" s="55">
        <f>'4_Seq_Features'!G73</f>
        <v/>
      </c>
      <c r="AK75" s="55">
        <f>'4_Seq_Features'!H73</f>
        <v/>
      </c>
      <c r="AL75" s="48">
        <f>'4_Seq_Features'!E73</f>
        <v/>
      </c>
      <c r="AM75" s="52">
        <f>$BD$14*((AJ75)-$BD$5)/$BD$6+$BD$15*((AK75)-$BD$7)/$BD$8+$BD$16</f>
        <v/>
      </c>
      <c r="AN75" s="51">
        <f>1/(1+EXP(-AM75))</f>
        <v/>
      </c>
      <c r="AO75" s="52">
        <f>$BE$14*((AJ75)-$BD$5)/$BD$6+$BE$15*((AK75)-$BD$7)/$BD$8+$BE$16</f>
        <v/>
      </c>
      <c r="AP75" s="51">
        <f>1/(1+EXP(-AO75))</f>
        <v/>
      </c>
      <c r="AQ75" s="52">
        <f>$BF$14*((AJ75)-$BD$5)/$BD$6+$BF$15*((AK75)-$BD$7)/$BD$8+$BF$16</f>
        <v/>
      </c>
      <c r="AR75" s="51">
        <f>1/(1+EXP(-AQ75))</f>
        <v/>
      </c>
      <c r="AS75" s="52">
        <f>$BG$14*((AJ75)-$BD$5)/$BD$6+$BG$15*((AK75)-$BD$7)/$BD$8+$BG$16</f>
        <v/>
      </c>
      <c r="AT75" s="51">
        <f>1/(1+EXP(-AS75))</f>
        <v/>
      </c>
      <c r="AU75" s="52">
        <f>$BH$14*((AJ75)-$BD$5)/$BD$6+$BH$15*((AK75)-$BD$7)/$BD$8+$BH$16</f>
        <v/>
      </c>
      <c r="AV75" s="51">
        <f>1/(1+EXP(-AU75))</f>
        <v/>
      </c>
      <c r="AW75" s="52">
        <f>$BI$14*((AJ75)-$BD$5)/$BD$6+$BI$15*((AK75)-$BD$7)/$BD$8+$BI$16</f>
        <v/>
      </c>
      <c r="AX75" s="51">
        <f>1/(1+EXP(-AW75))</f>
        <v/>
      </c>
      <c r="AY75" s="52">
        <f>$BJ$14*((AJ75)-$BD$5)/$BD$6+$BJ$15*((AK75)-$BD$7)/$BD$8+$BJ$16</f>
        <v/>
      </c>
      <c r="AZ75" s="51">
        <f>1/(1+EXP(-AY75))</f>
        <v/>
      </c>
      <c r="BA75" s="52">
        <f>$BK$14*((AJ75)-$BD$5)/$BD$6+$BK$15*((AK75)-$BD$7)/$BD$8+$BK$16</f>
        <v/>
      </c>
      <c r="BB75" s="51">
        <f>1/(1+EXP(-BA75))</f>
        <v/>
      </c>
      <c r="BM75" s="60">
        <f>SUMPRODUCT(AZ$5:AZ$1138-AL$5:AL$1138)*'2_Params'!$B$15+0</f>
        <v/>
      </c>
      <c r="BN75" s="60">
        <f>SUMPRODUCT((AZ$5:AZ$1138*(1-AZ$5:AZ$1138))*((AJ$5:AJ$1138-$BD$5)/$BD$6)*1)*'2_Params'!$B$15</f>
        <v/>
      </c>
    </row>
    <row r="76" ht="15" customHeight="1" s="35">
      <c r="A76" s="48">
        <f>'4_Seq_Features'!A74</f>
        <v/>
      </c>
      <c r="B76" s="55">
        <f>'4_Seq_Features'!F74</f>
        <v/>
      </c>
      <c r="C76" s="48">
        <f>'4_Seq_Features'!E74</f>
        <v/>
      </c>
      <c r="D76" s="52">
        <f>$U$12*((B76)-$U$5)/$U$6+$U$13</f>
        <v/>
      </c>
      <c r="E76" s="51">
        <f>1/(1+EXP(-D76))</f>
        <v/>
      </c>
      <c r="F76" s="52">
        <f>$V$12*((B76)-$U$5)/$U$6+$V$13</f>
        <v/>
      </c>
      <c r="G76" s="51">
        <f>1/(1+EXP(-F76))</f>
        <v/>
      </c>
      <c r="H76" s="52">
        <f>$W$12*((B76)-$U$5)/$U$6+$W$13</f>
        <v/>
      </c>
      <c r="I76" s="51">
        <f>1/(1+EXP(-H76))</f>
        <v/>
      </c>
      <c r="J76" s="52">
        <f>$X$12*((B76)-$U$5)/$U$6+$X$13</f>
        <v/>
      </c>
      <c r="K76" s="51">
        <f>1/(1+EXP(-J76))</f>
        <v/>
      </c>
      <c r="L76" s="52">
        <f>$Y$12*((B76)-$U$5)/$U$6+$Y$13</f>
        <v/>
      </c>
      <c r="M76" s="51">
        <f>1/(1+EXP(-L76))</f>
        <v/>
      </c>
      <c r="N76" s="52">
        <f>$Z$12*((B76)-$U$5)/$U$6+$Z$13</f>
        <v/>
      </c>
      <c r="O76" s="51">
        <f>1/(1+EXP(-N76))</f>
        <v/>
      </c>
      <c r="P76" s="52">
        <f>$AA$12*((B76)-$U$5)/$U$6+$AA$13</f>
        <v/>
      </c>
      <c r="Q76" s="51">
        <f>1/(1+EXP(-P76))</f>
        <v/>
      </c>
      <c r="R76" s="52">
        <f>$AB$12*((B76)-$U$5)/$U$6+$AB$13</f>
        <v/>
      </c>
      <c r="S76" s="51">
        <f>1/(1+EXP(-R76))</f>
        <v/>
      </c>
      <c r="AI76" s="48">
        <f>'4_Seq_Features'!A74</f>
        <v/>
      </c>
      <c r="AJ76" s="55">
        <f>'4_Seq_Features'!G74</f>
        <v/>
      </c>
      <c r="AK76" s="55">
        <f>'4_Seq_Features'!H74</f>
        <v/>
      </c>
      <c r="AL76" s="48">
        <f>'4_Seq_Features'!E74</f>
        <v/>
      </c>
      <c r="AM76" s="52">
        <f>$BD$14*((AJ76)-$BD$5)/$BD$6+$BD$15*((AK76)-$BD$7)/$BD$8+$BD$16</f>
        <v/>
      </c>
      <c r="AN76" s="51">
        <f>1/(1+EXP(-AM76))</f>
        <v/>
      </c>
      <c r="AO76" s="52">
        <f>$BE$14*((AJ76)-$BD$5)/$BD$6+$BE$15*((AK76)-$BD$7)/$BD$8+$BE$16</f>
        <v/>
      </c>
      <c r="AP76" s="51">
        <f>1/(1+EXP(-AO76))</f>
        <v/>
      </c>
      <c r="AQ76" s="52">
        <f>$BF$14*((AJ76)-$BD$5)/$BD$6+$BF$15*((AK76)-$BD$7)/$BD$8+$BF$16</f>
        <v/>
      </c>
      <c r="AR76" s="51">
        <f>1/(1+EXP(-AQ76))</f>
        <v/>
      </c>
      <c r="AS76" s="52">
        <f>$BG$14*((AJ76)-$BD$5)/$BD$6+$BG$15*((AK76)-$BD$7)/$BD$8+$BG$16</f>
        <v/>
      </c>
      <c r="AT76" s="51">
        <f>1/(1+EXP(-AS76))</f>
        <v/>
      </c>
      <c r="AU76" s="52">
        <f>$BH$14*((AJ76)-$BD$5)/$BD$6+$BH$15*((AK76)-$BD$7)/$BD$8+$BH$16</f>
        <v/>
      </c>
      <c r="AV76" s="51">
        <f>1/(1+EXP(-AU76))</f>
        <v/>
      </c>
      <c r="AW76" s="52">
        <f>$BI$14*((AJ76)-$BD$5)/$BD$6+$BI$15*((AK76)-$BD$7)/$BD$8+$BI$16</f>
        <v/>
      </c>
      <c r="AX76" s="51">
        <f>1/(1+EXP(-AW76))</f>
        <v/>
      </c>
      <c r="AY76" s="52">
        <f>$BJ$14*((AJ76)-$BD$5)/$BD$6+$BJ$15*((AK76)-$BD$7)/$BD$8+$BJ$16</f>
        <v/>
      </c>
      <c r="AZ76" s="51">
        <f>1/(1+EXP(-AY76))</f>
        <v/>
      </c>
      <c r="BA76" s="52">
        <f>$BK$14*((AJ76)-$BD$5)/$BD$6+$BK$15*((AK76)-$BD$7)/$BD$8+$BK$16</f>
        <v/>
      </c>
      <c r="BB76" s="51">
        <f>1/(1+EXP(-BA76))</f>
        <v/>
      </c>
      <c r="BN76" s="60">
        <f>SUMPRODUCT((AZ$5:AZ$1138*(1-AZ$5:AZ$1138))*((AK$5:AK$1138-$BD$7)/$BD$8)*((AK$5:AK$1138-$BD$7)/$BD$8))*'2_Params'!$B$15+1</f>
        <v/>
      </c>
    </row>
    <row r="77" ht="15" customHeight="1" s="35">
      <c r="A77" s="48">
        <f>'4_Seq_Features'!A75</f>
        <v/>
      </c>
      <c r="B77" s="55">
        <f>'4_Seq_Features'!F75</f>
        <v/>
      </c>
      <c r="C77" s="48">
        <f>'4_Seq_Features'!E75</f>
        <v/>
      </c>
      <c r="D77" s="52">
        <f>$U$12*((B77)-$U$5)/$U$6+$U$13</f>
        <v/>
      </c>
      <c r="E77" s="51">
        <f>1/(1+EXP(-D77))</f>
        <v/>
      </c>
      <c r="F77" s="52">
        <f>$V$12*((B77)-$U$5)/$U$6+$V$13</f>
        <v/>
      </c>
      <c r="G77" s="51">
        <f>1/(1+EXP(-F77))</f>
        <v/>
      </c>
      <c r="H77" s="52">
        <f>$W$12*((B77)-$U$5)/$U$6+$W$13</f>
        <v/>
      </c>
      <c r="I77" s="51">
        <f>1/(1+EXP(-H77))</f>
        <v/>
      </c>
      <c r="J77" s="52">
        <f>$X$12*((B77)-$U$5)/$U$6+$X$13</f>
        <v/>
      </c>
      <c r="K77" s="51">
        <f>1/(1+EXP(-J77))</f>
        <v/>
      </c>
      <c r="L77" s="52">
        <f>$Y$12*((B77)-$U$5)/$U$6+$Y$13</f>
        <v/>
      </c>
      <c r="M77" s="51">
        <f>1/(1+EXP(-L77))</f>
        <v/>
      </c>
      <c r="N77" s="52">
        <f>$Z$12*((B77)-$U$5)/$U$6+$Z$13</f>
        <v/>
      </c>
      <c r="O77" s="51">
        <f>1/(1+EXP(-N77))</f>
        <v/>
      </c>
      <c r="P77" s="52">
        <f>$AA$12*((B77)-$U$5)/$U$6+$AA$13</f>
        <v/>
      </c>
      <c r="Q77" s="51">
        <f>1/(1+EXP(-P77))</f>
        <v/>
      </c>
      <c r="R77" s="52">
        <f>$AB$12*((B77)-$U$5)/$U$6+$AB$13</f>
        <v/>
      </c>
      <c r="S77" s="51">
        <f>1/(1+EXP(-R77))</f>
        <v/>
      </c>
      <c r="AI77" s="48">
        <f>'4_Seq_Features'!A75</f>
        <v/>
      </c>
      <c r="AJ77" s="55">
        <f>'4_Seq_Features'!G75</f>
        <v/>
      </c>
      <c r="AK77" s="55">
        <f>'4_Seq_Features'!H75</f>
        <v/>
      </c>
      <c r="AL77" s="48">
        <f>'4_Seq_Features'!E75</f>
        <v/>
      </c>
      <c r="AM77" s="52">
        <f>$BD$14*((AJ77)-$BD$5)/$BD$6+$BD$15*((AK77)-$BD$7)/$BD$8+$BD$16</f>
        <v/>
      </c>
      <c r="AN77" s="51">
        <f>1/(1+EXP(-AM77))</f>
        <v/>
      </c>
      <c r="AO77" s="52">
        <f>$BE$14*((AJ77)-$BD$5)/$BD$6+$BE$15*((AK77)-$BD$7)/$BD$8+$BE$16</f>
        <v/>
      </c>
      <c r="AP77" s="51">
        <f>1/(1+EXP(-AO77))</f>
        <v/>
      </c>
      <c r="AQ77" s="52">
        <f>$BF$14*((AJ77)-$BD$5)/$BD$6+$BF$15*((AK77)-$BD$7)/$BD$8+$BF$16</f>
        <v/>
      </c>
      <c r="AR77" s="51">
        <f>1/(1+EXP(-AQ77))</f>
        <v/>
      </c>
      <c r="AS77" s="52">
        <f>$BG$14*((AJ77)-$BD$5)/$BD$6+$BG$15*((AK77)-$BD$7)/$BD$8+$BG$16</f>
        <v/>
      </c>
      <c r="AT77" s="51">
        <f>1/(1+EXP(-AS77))</f>
        <v/>
      </c>
      <c r="AU77" s="52">
        <f>$BH$14*((AJ77)-$BD$5)/$BD$6+$BH$15*((AK77)-$BD$7)/$BD$8+$BH$16</f>
        <v/>
      </c>
      <c r="AV77" s="51">
        <f>1/(1+EXP(-AU77))</f>
        <v/>
      </c>
      <c r="AW77" s="52">
        <f>$BI$14*((AJ77)-$BD$5)/$BD$6+$BI$15*((AK77)-$BD$7)/$BD$8+$BI$16</f>
        <v/>
      </c>
      <c r="AX77" s="51">
        <f>1/(1+EXP(-AW77))</f>
        <v/>
      </c>
      <c r="AY77" s="52">
        <f>$BJ$14*((AJ77)-$BD$5)/$BD$6+$BJ$15*((AK77)-$BD$7)/$BD$8+$BJ$16</f>
        <v/>
      </c>
      <c r="AZ77" s="51">
        <f>1/(1+EXP(-AY77))</f>
        <v/>
      </c>
      <c r="BA77" s="52">
        <f>$BK$14*((AJ77)-$BD$5)/$BD$6+$BK$15*((AK77)-$BD$7)/$BD$8+$BK$16</f>
        <v/>
      </c>
      <c r="BB77" s="51">
        <f>1/(1+EXP(-BA77))</f>
        <v/>
      </c>
      <c r="BN77" s="60">
        <f>SUMPRODUCT((AZ$5:AZ$1138*(1-AZ$5:AZ$1138))*((AK$5:AK$1138-$BD$7)/$BD$8)*1)*'2_Params'!$B$15</f>
        <v/>
      </c>
    </row>
    <row r="78" ht="15" customHeight="1" s="35">
      <c r="A78" s="48">
        <f>'4_Seq_Features'!A76</f>
        <v/>
      </c>
      <c r="B78" s="55">
        <f>'4_Seq_Features'!F76</f>
        <v/>
      </c>
      <c r="C78" s="48">
        <f>'4_Seq_Features'!E76</f>
        <v/>
      </c>
      <c r="D78" s="52">
        <f>$U$12*((B78)-$U$5)/$U$6+$U$13</f>
        <v/>
      </c>
      <c r="E78" s="51">
        <f>1/(1+EXP(-D78))</f>
        <v/>
      </c>
      <c r="F78" s="52">
        <f>$V$12*((B78)-$U$5)/$U$6+$V$13</f>
        <v/>
      </c>
      <c r="G78" s="51">
        <f>1/(1+EXP(-F78))</f>
        <v/>
      </c>
      <c r="H78" s="52">
        <f>$W$12*((B78)-$U$5)/$U$6+$W$13</f>
        <v/>
      </c>
      <c r="I78" s="51">
        <f>1/(1+EXP(-H78))</f>
        <v/>
      </c>
      <c r="J78" s="52">
        <f>$X$12*((B78)-$U$5)/$U$6+$X$13</f>
        <v/>
      </c>
      <c r="K78" s="51">
        <f>1/(1+EXP(-J78))</f>
        <v/>
      </c>
      <c r="L78" s="52">
        <f>$Y$12*((B78)-$U$5)/$U$6+$Y$13</f>
        <v/>
      </c>
      <c r="M78" s="51">
        <f>1/(1+EXP(-L78))</f>
        <v/>
      </c>
      <c r="N78" s="52">
        <f>$Z$12*((B78)-$U$5)/$U$6+$Z$13</f>
        <v/>
      </c>
      <c r="O78" s="51">
        <f>1/(1+EXP(-N78))</f>
        <v/>
      </c>
      <c r="P78" s="52">
        <f>$AA$12*((B78)-$U$5)/$U$6+$AA$13</f>
        <v/>
      </c>
      <c r="Q78" s="51">
        <f>1/(1+EXP(-P78))</f>
        <v/>
      </c>
      <c r="R78" s="52">
        <f>$AB$12*((B78)-$U$5)/$U$6+$AB$13</f>
        <v/>
      </c>
      <c r="S78" s="51">
        <f>1/(1+EXP(-R78))</f>
        <v/>
      </c>
      <c r="AI78" s="48">
        <f>'4_Seq_Features'!A76</f>
        <v/>
      </c>
      <c r="AJ78" s="55">
        <f>'4_Seq_Features'!G76</f>
        <v/>
      </c>
      <c r="AK78" s="55">
        <f>'4_Seq_Features'!H76</f>
        <v/>
      </c>
      <c r="AL78" s="48">
        <f>'4_Seq_Features'!E76</f>
        <v/>
      </c>
      <c r="AM78" s="52">
        <f>$BD$14*((AJ78)-$BD$5)/$BD$6+$BD$15*((AK78)-$BD$7)/$BD$8+$BD$16</f>
        <v/>
      </c>
      <c r="AN78" s="51">
        <f>1/(1+EXP(-AM78))</f>
        <v/>
      </c>
      <c r="AO78" s="52">
        <f>$BE$14*((AJ78)-$BD$5)/$BD$6+$BE$15*((AK78)-$BD$7)/$BD$8+$BE$16</f>
        <v/>
      </c>
      <c r="AP78" s="51">
        <f>1/(1+EXP(-AO78))</f>
        <v/>
      </c>
      <c r="AQ78" s="52">
        <f>$BF$14*((AJ78)-$BD$5)/$BD$6+$BF$15*((AK78)-$BD$7)/$BD$8+$BF$16</f>
        <v/>
      </c>
      <c r="AR78" s="51">
        <f>1/(1+EXP(-AQ78))</f>
        <v/>
      </c>
      <c r="AS78" s="52">
        <f>$BG$14*((AJ78)-$BD$5)/$BD$6+$BG$15*((AK78)-$BD$7)/$BD$8+$BG$16</f>
        <v/>
      </c>
      <c r="AT78" s="51">
        <f>1/(1+EXP(-AS78))</f>
        <v/>
      </c>
      <c r="AU78" s="52">
        <f>$BH$14*((AJ78)-$BD$5)/$BD$6+$BH$15*((AK78)-$BD$7)/$BD$8+$BH$16</f>
        <v/>
      </c>
      <c r="AV78" s="51">
        <f>1/(1+EXP(-AU78))</f>
        <v/>
      </c>
      <c r="AW78" s="52">
        <f>$BI$14*((AJ78)-$BD$5)/$BD$6+$BI$15*((AK78)-$BD$7)/$BD$8+$BI$16</f>
        <v/>
      </c>
      <c r="AX78" s="51">
        <f>1/(1+EXP(-AW78))</f>
        <v/>
      </c>
      <c r="AY78" s="52">
        <f>$BJ$14*((AJ78)-$BD$5)/$BD$6+$BJ$15*((AK78)-$BD$7)/$BD$8+$BJ$16</f>
        <v/>
      </c>
      <c r="AZ78" s="51">
        <f>1/(1+EXP(-AY78))</f>
        <v/>
      </c>
      <c r="BA78" s="52">
        <f>$BK$14*((AJ78)-$BD$5)/$BD$6+$BK$15*((AK78)-$BD$7)/$BD$8+$BK$16</f>
        <v/>
      </c>
      <c r="BB78" s="51">
        <f>1/(1+EXP(-BA78))</f>
        <v/>
      </c>
      <c r="BN78" s="60">
        <f>SUMPRODUCT((AZ$5:AZ$1138*(1-AZ$5:AZ$1138))*1*1)*'2_Params'!$B$15</f>
        <v/>
      </c>
    </row>
    <row r="79" ht="15" customHeight="1" s="35">
      <c r="A79" s="48">
        <f>'4_Seq_Features'!A77</f>
        <v/>
      </c>
      <c r="B79" s="55">
        <f>'4_Seq_Features'!F77</f>
        <v/>
      </c>
      <c r="C79" s="48">
        <f>'4_Seq_Features'!E77</f>
        <v/>
      </c>
      <c r="D79" s="52">
        <f>$U$12*((B79)-$U$5)/$U$6+$U$13</f>
        <v/>
      </c>
      <c r="E79" s="51">
        <f>1/(1+EXP(-D79))</f>
        <v/>
      </c>
      <c r="F79" s="52">
        <f>$V$12*((B79)-$U$5)/$U$6+$V$13</f>
        <v/>
      </c>
      <c r="G79" s="51">
        <f>1/(1+EXP(-F79))</f>
        <v/>
      </c>
      <c r="H79" s="52">
        <f>$W$12*((B79)-$U$5)/$U$6+$W$13</f>
        <v/>
      </c>
      <c r="I79" s="51">
        <f>1/(1+EXP(-H79))</f>
        <v/>
      </c>
      <c r="J79" s="52">
        <f>$X$12*((B79)-$U$5)/$U$6+$X$13</f>
        <v/>
      </c>
      <c r="K79" s="51">
        <f>1/(1+EXP(-J79))</f>
        <v/>
      </c>
      <c r="L79" s="52">
        <f>$Y$12*((B79)-$U$5)/$U$6+$Y$13</f>
        <v/>
      </c>
      <c r="M79" s="51">
        <f>1/(1+EXP(-L79))</f>
        <v/>
      </c>
      <c r="N79" s="52">
        <f>$Z$12*((B79)-$U$5)/$U$6+$Z$13</f>
        <v/>
      </c>
      <c r="O79" s="51">
        <f>1/(1+EXP(-N79))</f>
        <v/>
      </c>
      <c r="P79" s="52">
        <f>$AA$12*((B79)-$U$5)/$U$6+$AA$13</f>
        <v/>
      </c>
      <c r="Q79" s="51">
        <f>1/(1+EXP(-P79))</f>
        <v/>
      </c>
      <c r="R79" s="52">
        <f>$AB$12*((B79)-$U$5)/$U$6+$AB$13</f>
        <v/>
      </c>
      <c r="S79" s="51">
        <f>1/(1+EXP(-R79))</f>
        <v/>
      </c>
      <c r="AI79" s="48">
        <f>'4_Seq_Features'!A77</f>
        <v/>
      </c>
      <c r="AJ79" s="55">
        <f>'4_Seq_Features'!G77</f>
        <v/>
      </c>
      <c r="AK79" s="55">
        <f>'4_Seq_Features'!H77</f>
        <v/>
      </c>
      <c r="AL79" s="48">
        <f>'4_Seq_Features'!E77</f>
        <v/>
      </c>
      <c r="AM79" s="52">
        <f>$BD$14*((AJ79)-$BD$5)/$BD$6+$BD$15*((AK79)-$BD$7)/$BD$8+$BD$16</f>
        <v/>
      </c>
      <c r="AN79" s="51">
        <f>1/(1+EXP(-AM79))</f>
        <v/>
      </c>
      <c r="AO79" s="52">
        <f>$BE$14*((AJ79)-$BD$5)/$BD$6+$BE$15*((AK79)-$BD$7)/$BD$8+$BE$16</f>
        <v/>
      </c>
      <c r="AP79" s="51">
        <f>1/(1+EXP(-AO79))</f>
        <v/>
      </c>
      <c r="AQ79" s="52">
        <f>$BF$14*((AJ79)-$BD$5)/$BD$6+$BF$15*((AK79)-$BD$7)/$BD$8+$BF$16</f>
        <v/>
      </c>
      <c r="AR79" s="51">
        <f>1/(1+EXP(-AQ79))</f>
        <v/>
      </c>
      <c r="AS79" s="52">
        <f>$BG$14*((AJ79)-$BD$5)/$BD$6+$BG$15*((AK79)-$BD$7)/$BD$8+$BG$16</f>
        <v/>
      </c>
      <c r="AT79" s="51">
        <f>1/(1+EXP(-AS79))</f>
        <v/>
      </c>
      <c r="AU79" s="52">
        <f>$BH$14*((AJ79)-$BD$5)/$BD$6+$BH$15*((AK79)-$BD$7)/$BD$8+$BH$16</f>
        <v/>
      </c>
      <c r="AV79" s="51">
        <f>1/(1+EXP(-AU79))</f>
        <v/>
      </c>
      <c r="AW79" s="52">
        <f>$BI$14*((AJ79)-$BD$5)/$BD$6+$BI$15*((AK79)-$BD$7)/$BD$8+$BI$16</f>
        <v/>
      </c>
      <c r="AX79" s="51">
        <f>1/(1+EXP(-AW79))</f>
        <v/>
      </c>
      <c r="AY79" s="52">
        <f>$BJ$14*((AJ79)-$BD$5)/$BD$6+$BJ$15*((AK79)-$BD$7)/$BD$8+$BJ$16</f>
        <v/>
      </c>
      <c r="AZ79" s="51">
        <f>1/(1+EXP(-AY79))</f>
        <v/>
      </c>
      <c r="BA79" s="52">
        <f>$BK$14*((AJ79)-$BD$5)/$BD$6+$BK$15*((AK79)-$BD$7)/$BD$8+$BK$16</f>
        <v/>
      </c>
      <c r="BB79" s="51">
        <f>1/(1+EXP(-BA79))</f>
        <v/>
      </c>
    </row>
    <row r="80" ht="15" customHeight="1" s="35">
      <c r="A80" s="48">
        <f>'4_Seq_Features'!A78</f>
        <v/>
      </c>
      <c r="B80" s="55">
        <f>'4_Seq_Features'!F78</f>
        <v/>
      </c>
      <c r="C80" s="48">
        <f>'4_Seq_Features'!E78</f>
        <v/>
      </c>
      <c r="D80" s="52">
        <f>$U$12*((B80)-$U$5)/$U$6+$U$13</f>
        <v/>
      </c>
      <c r="E80" s="51">
        <f>1/(1+EXP(-D80))</f>
        <v/>
      </c>
      <c r="F80" s="52">
        <f>$V$12*((B80)-$U$5)/$U$6+$V$13</f>
        <v/>
      </c>
      <c r="G80" s="51">
        <f>1/(1+EXP(-F80))</f>
        <v/>
      </c>
      <c r="H80" s="52">
        <f>$W$12*((B80)-$U$5)/$U$6+$W$13</f>
        <v/>
      </c>
      <c r="I80" s="51">
        <f>1/(1+EXP(-H80))</f>
        <v/>
      </c>
      <c r="J80" s="52">
        <f>$X$12*((B80)-$U$5)/$U$6+$X$13</f>
        <v/>
      </c>
      <c r="K80" s="51">
        <f>1/(1+EXP(-J80))</f>
        <v/>
      </c>
      <c r="L80" s="52">
        <f>$Y$12*((B80)-$U$5)/$U$6+$Y$13</f>
        <v/>
      </c>
      <c r="M80" s="51">
        <f>1/(1+EXP(-L80))</f>
        <v/>
      </c>
      <c r="N80" s="52">
        <f>$Z$12*((B80)-$U$5)/$U$6+$Z$13</f>
        <v/>
      </c>
      <c r="O80" s="51">
        <f>1/(1+EXP(-N80))</f>
        <v/>
      </c>
      <c r="P80" s="52">
        <f>$AA$12*((B80)-$U$5)/$U$6+$AA$13</f>
        <v/>
      </c>
      <c r="Q80" s="51">
        <f>1/(1+EXP(-P80))</f>
        <v/>
      </c>
      <c r="R80" s="52">
        <f>$AB$12*((B80)-$U$5)/$U$6+$AB$13</f>
        <v/>
      </c>
      <c r="S80" s="51">
        <f>1/(1+EXP(-R80))</f>
        <v/>
      </c>
      <c r="AI80" s="48">
        <f>'4_Seq_Features'!A78</f>
        <v/>
      </c>
      <c r="AJ80" s="55">
        <f>'4_Seq_Features'!G78</f>
        <v/>
      </c>
      <c r="AK80" s="55">
        <f>'4_Seq_Features'!H78</f>
        <v/>
      </c>
      <c r="AL80" s="48">
        <f>'4_Seq_Features'!E78</f>
        <v/>
      </c>
      <c r="AM80" s="52">
        <f>$BD$14*((AJ80)-$BD$5)/$BD$6+$BD$15*((AK80)-$BD$7)/$BD$8+$BD$16</f>
        <v/>
      </c>
      <c r="AN80" s="51">
        <f>1/(1+EXP(-AM80))</f>
        <v/>
      </c>
      <c r="AO80" s="52">
        <f>$BE$14*((AJ80)-$BD$5)/$BD$6+$BE$15*((AK80)-$BD$7)/$BD$8+$BE$16</f>
        <v/>
      </c>
      <c r="AP80" s="51">
        <f>1/(1+EXP(-AO80))</f>
        <v/>
      </c>
      <c r="AQ80" s="52">
        <f>$BF$14*((AJ80)-$BD$5)/$BD$6+$BF$15*((AK80)-$BD$7)/$BD$8+$BF$16</f>
        <v/>
      </c>
      <c r="AR80" s="51">
        <f>1/(1+EXP(-AQ80))</f>
        <v/>
      </c>
      <c r="AS80" s="52">
        <f>$BG$14*((AJ80)-$BD$5)/$BD$6+$BG$15*((AK80)-$BD$7)/$BD$8+$BG$16</f>
        <v/>
      </c>
      <c r="AT80" s="51">
        <f>1/(1+EXP(-AS80))</f>
        <v/>
      </c>
      <c r="AU80" s="52">
        <f>$BH$14*((AJ80)-$BD$5)/$BD$6+$BH$15*((AK80)-$BD$7)/$BD$8+$BH$16</f>
        <v/>
      </c>
      <c r="AV80" s="51">
        <f>1/(1+EXP(-AU80))</f>
        <v/>
      </c>
      <c r="AW80" s="52">
        <f>$BI$14*((AJ80)-$BD$5)/$BD$6+$BI$15*((AK80)-$BD$7)/$BD$8+$BI$16</f>
        <v/>
      </c>
      <c r="AX80" s="51">
        <f>1/(1+EXP(-AW80))</f>
        <v/>
      </c>
      <c r="AY80" s="52">
        <f>$BJ$14*((AJ80)-$BD$5)/$BD$6+$BJ$15*((AK80)-$BD$7)/$BD$8+$BJ$16</f>
        <v/>
      </c>
      <c r="AZ80" s="51">
        <f>1/(1+EXP(-AY80))</f>
        <v/>
      </c>
      <c r="BA80" s="52">
        <f>$BK$14*((AJ80)-$BD$5)/$BD$6+$BK$15*((AK80)-$BD$7)/$BD$8+$BK$16</f>
        <v/>
      </c>
      <c r="BB80" s="51">
        <f>1/(1+EXP(-BA80))</f>
        <v/>
      </c>
    </row>
    <row r="81" ht="15" customHeight="1" s="35">
      <c r="A81" s="48">
        <f>'4_Seq_Features'!A79</f>
        <v/>
      </c>
      <c r="B81" s="55">
        <f>'4_Seq_Features'!F79</f>
        <v/>
      </c>
      <c r="C81" s="48">
        <f>'4_Seq_Features'!E79</f>
        <v/>
      </c>
      <c r="D81" s="52">
        <f>$U$12*((B81)-$U$5)/$U$6+$U$13</f>
        <v/>
      </c>
      <c r="E81" s="51">
        <f>1/(1+EXP(-D81))</f>
        <v/>
      </c>
      <c r="F81" s="52">
        <f>$V$12*((B81)-$U$5)/$U$6+$V$13</f>
        <v/>
      </c>
      <c r="G81" s="51">
        <f>1/(1+EXP(-F81))</f>
        <v/>
      </c>
      <c r="H81" s="52">
        <f>$W$12*((B81)-$U$5)/$U$6+$W$13</f>
        <v/>
      </c>
      <c r="I81" s="51">
        <f>1/(1+EXP(-H81))</f>
        <v/>
      </c>
      <c r="J81" s="52">
        <f>$X$12*((B81)-$U$5)/$U$6+$X$13</f>
        <v/>
      </c>
      <c r="K81" s="51">
        <f>1/(1+EXP(-J81))</f>
        <v/>
      </c>
      <c r="L81" s="52">
        <f>$Y$12*((B81)-$U$5)/$U$6+$Y$13</f>
        <v/>
      </c>
      <c r="M81" s="51">
        <f>1/(1+EXP(-L81))</f>
        <v/>
      </c>
      <c r="N81" s="52">
        <f>$Z$12*((B81)-$U$5)/$U$6+$Z$13</f>
        <v/>
      </c>
      <c r="O81" s="51">
        <f>1/(1+EXP(-N81))</f>
        <v/>
      </c>
      <c r="P81" s="52">
        <f>$AA$12*((B81)-$U$5)/$U$6+$AA$13</f>
        <v/>
      </c>
      <c r="Q81" s="51">
        <f>1/(1+EXP(-P81))</f>
        <v/>
      </c>
      <c r="R81" s="52">
        <f>$AB$12*((B81)-$U$5)/$U$6+$AB$13</f>
        <v/>
      </c>
      <c r="S81" s="51">
        <f>1/(1+EXP(-R81))</f>
        <v/>
      </c>
      <c r="AI81" s="48">
        <f>'4_Seq_Features'!A79</f>
        <v/>
      </c>
      <c r="AJ81" s="55">
        <f>'4_Seq_Features'!G79</f>
        <v/>
      </c>
      <c r="AK81" s="55">
        <f>'4_Seq_Features'!H79</f>
        <v/>
      </c>
      <c r="AL81" s="48">
        <f>'4_Seq_Features'!E79</f>
        <v/>
      </c>
      <c r="AM81" s="52">
        <f>$BD$14*((AJ81)-$BD$5)/$BD$6+$BD$15*((AK81)-$BD$7)/$BD$8+$BD$16</f>
        <v/>
      </c>
      <c r="AN81" s="51">
        <f>1/(1+EXP(-AM81))</f>
        <v/>
      </c>
      <c r="AO81" s="52">
        <f>$BE$14*((AJ81)-$BD$5)/$BD$6+$BE$15*((AK81)-$BD$7)/$BD$8+$BE$16</f>
        <v/>
      </c>
      <c r="AP81" s="51">
        <f>1/(1+EXP(-AO81))</f>
        <v/>
      </c>
      <c r="AQ81" s="52">
        <f>$BF$14*((AJ81)-$BD$5)/$BD$6+$BF$15*((AK81)-$BD$7)/$BD$8+$BF$16</f>
        <v/>
      </c>
      <c r="AR81" s="51">
        <f>1/(1+EXP(-AQ81))</f>
        <v/>
      </c>
      <c r="AS81" s="52">
        <f>$BG$14*((AJ81)-$BD$5)/$BD$6+$BG$15*((AK81)-$BD$7)/$BD$8+$BG$16</f>
        <v/>
      </c>
      <c r="AT81" s="51">
        <f>1/(1+EXP(-AS81))</f>
        <v/>
      </c>
      <c r="AU81" s="52">
        <f>$BH$14*((AJ81)-$BD$5)/$BD$6+$BH$15*((AK81)-$BD$7)/$BD$8+$BH$16</f>
        <v/>
      </c>
      <c r="AV81" s="51">
        <f>1/(1+EXP(-AU81))</f>
        <v/>
      </c>
      <c r="AW81" s="52">
        <f>$BI$14*((AJ81)-$BD$5)/$BD$6+$BI$15*((AK81)-$BD$7)/$BD$8+$BI$16</f>
        <v/>
      </c>
      <c r="AX81" s="51">
        <f>1/(1+EXP(-AW81))</f>
        <v/>
      </c>
      <c r="AY81" s="52">
        <f>$BJ$14*((AJ81)-$BD$5)/$BD$6+$BJ$15*((AK81)-$BD$7)/$BD$8+$BJ$16</f>
        <v/>
      </c>
      <c r="AZ81" s="51">
        <f>1/(1+EXP(-AY81))</f>
        <v/>
      </c>
      <c r="BA81" s="52">
        <f>$BK$14*((AJ81)-$BD$5)/$BD$6+$BK$15*((AK81)-$BD$7)/$BD$8+$BK$16</f>
        <v/>
      </c>
      <c r="BB81" s="51">
        <f>1/(1+EXP(-BA81))</f>
        <v/>
      </c>
    </row>
    <row r="82" ht="15" customHeight="1" s="35">
      <c r="A82" s="48">
        <f>'4_Seq_Features'!A80</f>
        <v/>
      </c>
      <c r="B82" s="55">
        <f>'4_Seq_Features'!F80</f>
        <v/>
      </c>
      <c r="C82" s="48">
        <f>'4_Seq_Features'!E80</f>
        <v/>
      </c>
      <c r="D82" s="52">
        <f>$U$12*((B82)-$U$5)/$U$6+$U$13</f>
        <v/>
      </c>
      <c r="E82" s="51">
        <f>1/(1+EXP(-D82))</f>
        <v/>
      </c>
      <c r="F82" s="52">
        <f>$V$12*((B82)-$U$5)/$U$6+$V$13</f>
        <v/>
      </c>
      <c r="G82" s="51">
        <f>1/(1+EXP(-F82))</f>
        <v/>
      </c>
      <c r="H82" s="52">
        <f>$W$12*((B82)-$U$5)/$U$6+$W$13</f>
        <v/>
      </c>
      <c r="I82" s="51">
        <f>1/(1+EXP(-H82))</f>
        <v/>
      </c>
      <c r="J82" s="52">
        <f>$X$12*((B82)-$U$5)/$U$6+$X$13</f>
        <v/>
      </c>
      <c r="K82" s="51">
        <f>1/(1+EXP(-J82))</f>
        <v/>
      </c>
      <c r="L82" s="52">
        <f>$Y$12*((B82)-$U$5)/$U$6+$Y$13</f>
        <v/>
      </c>
      <c r="M82" s="51">
        <f>1/(1+EXP(-L82))</f>
        <v/>
      </c>
      <c r="N82" s="52">
        <f>$Z$12*((B82)-$U$5)/$U$6+$Z$13</f>
        <v/>
      </c>
      <c r="O82" s="51">
        <f>1/(1+EXP(-N82))</f>
        <v/>
      </c>
      <c r="P82" s="52">
        <f>$AA$12*((B82)-$U$5)/$U$6+$AA$13</f>
        <v/>
      </c>
      <c r="Q82" s="51">
        <f>1/(1+EXP(-P82))</f>
        <v/>
      </c>
      <c r="R82" s="52">
        <f>$AB$12*((B82)-$U$5)/$U$6+$AB$13</f>
        <v/>
      </c>
      <c r="S82" s="51">
        <f>1/(1+EXP(-R82))</f>
        <v/>
      </c>
      <c r="AI82" s="48">
        <f>'4_Seq_Features'!A80</f>
        <v/>
      </c>
      <c r="AJ82" s="55">
        <f>'4_Seq_Features'!G80</f>
        <v/>
      </c>
      <c r="AK82" s="55">
        <f>'4_Seq_Features'!H80</f>
        <v/>
      </c>
      <c r="AL82" s="48">
        <f>'4_Seq_Features'!E80</f>
        <v/>
      </c>
      <c r="AM82" s="52">
        <f>$BD$14*((AJ82)-$BD$5)/$BD$6+$BD$15*((AK82)-$BD$7)/$BD$8+$BD$16</f>
        <v/>
      </c>
      <c r="AN82" s="51">
        <f>1/(1+EXP(-AM82))</f>
        <v/>
      </c>
      <c r="AO82" s="52">
        <f>$BE$14*((AJ82)-$BD$5)/$BD$6+$BE$15*((AK82)-$BD$7)/$BD$8+$BE$16</f>
        <v/>
      </c>
      <c r="AP82" s="51">
        <f>1/(1+EXP(-AO82))</f>
        <v/>
      </c>
      <c r="AQ82" s="52">
        <f>$BF$14*((AJ82)-$BD$5)/$BD$6+$BF$15*((AK82)-$BD$7)/$BD$8+$BF$16</f>
        <v/>
      </c>
      <c r="AR82" s="51">
        <f>1/(1+EXP(-AQ82))</f>
        <v/>
      </c>
      <c r="AS82" s="52">
        <f>$BG$14*((AJ82)-$BD$5)/$BD$6+$BG$15*((AK82)-$BD$7)/$BD$8+$BG$16</f>
        <v/>
      </c>
      <c r="AT82" s="51">
        <f>1/(1+EXP(-AS82))</f>
        <v/>
      </c>
      <c r="AU82" s="52">
        <f>$BH$14*((AJ82)-$BD$5)/$BD$6+$BH$15*((AK82)-$BD$7)/$BD$8+$BH$16</f>
        <v/>
      </c>
      <c r="AV82" s="51">
        <f>1/(1+EXP(-AU82))</f>
        <v/>
      </c>
      <c r="AW82" s="52">
        <f>$BI$14*((AJ82)-$BD$5)/$BD$6+$BI$15*((AK82)-$BD$7)/$BD$8+$BI$16</f>
        <v/>
      </c>
      <c r="AX82" s="51">
        <f>1/(1+EXP(-AW82))</f>
        <v/>
      </c>
      <c r="AY82" s="52">
        <f>$BJ$14*((AJ82)-$BD$5)/$BD$6+$BJ$15*((AK82)-$BD$7)/$BD$8+$BJ$16</f>
        <v/>
      </c>
      <c r="AZ82" s="51">
        <f>1/(1+EXP(-AY82))</f>
        <v/>
      </c>
      <c r="BA82" s="52">
        <f>$BK$14*((AJ82)-$BD$5)/$BD$6+$BK$15*((AK82)-$BD$7)/$BD$8+$BK$16</f>
        <v/>
      </c>
      <c r="BB82" s="51">
        <f>1/(1+EXP(-BA82))</f>
        <v/>
      </c>
      <c r="BM82" s="60">
        <f>SUMPRODUCT((BB$5:BB$1138-AL$5:AL$1138)*((AJ$5:AJ$1138-$BD$5)/$BD$6))*'2_Params'!$B$15+$BK$14</f>
        <v/>
      </c>
      <c r="BN82" s="60">
        <f>SUMPRODUCT((BB$5:BB$1138*(1-BB$5:BB$1138))*((AJ$5:AJ$1138-$BD$5)/$BD$6)*((AJ$5:AJ$1138-$BD$5)/$BD$6))*'2_Params'!$B$15+1</f>
        <v/>
      </c>
    </row>
    <row r="83" ht="15" customHeight="1" s="35">
      <c r="A83" s="48">
        <f>'4_Seq_Features'!A81</f>
        <v/>
      </c>
      <c r="B83" s="55">
        <f>'4_Seq_Features'!F81</f>
        <v/>
      </c>
      <c r="C83" s="48">
        <f>'4_Seq_Features'!E81</f>
        <v/>
      </c>
      <c r="D83" s="52">
        <f>$U$12*((B83)-$U$5)/$U$6+$U$13</f>
        <v/>
      </c>
      <c r="E83" s="51">
        <f>1/(1+EXP(-D83))</f>
        <v/>
      </c>
      <c r="F83" s="52">
        <f>$V$12*((B83)-$U$5)/$U$6+$V$13</f>
        <v/>
      </c>
      <c r="G83" s="51">
        <f>1/(1+EXP(-F83))</f>
        <v/>
      </c>
      <c r="H83" s="52">
        <f>$W$12*((B83)-$U$5)/$U$6+$W$13</f>
        <v/>
      </c>
      <c r="I83" s="51">
        <f>1/(1+EXP(-H83))</f>
        <v/>
      </c>
      <c r="J83" s="52">
        <f>$X$12*((B83)-$U$5)/$U$6+$X$13</f>
        <v/>
      </c>
      <c r="K83" s="51">
        <f>1/(1+EXP(-J83))</f>
        <v/>
      </c>
      <c r="L83" s="52">
        <f>$Y$12*((B83)-$U$5)/$U$6+$Y$13</f>
        <v/>
      </c>
      <c r="M83" s="51">
        <f>1/(1+EXP(-L83))</f>
        <v/>
      </c>
      <c r="N83" s="52">
        <f>$Z$12*((B83)-$U$5)/$U$6+$Z$13</f>
        <v/>
      </c>
      <c r="O83" s="51">
        <f>1/(1+EXP(-N83))</f>
        <v/>
      </c>
      <c r="P83" s="52">
        <f>$AA$12*((B83)-$U$5)/$U$6+$AA$13</f>
        <v/>
      </c>
      <c r="Q83" s="51">
        <f>1/(1+EXP(-P83))</f>
        <v/>
      </c>
      <c r="R83" s="52">
        <f>$AB$12*((B83)-$U$5)/$U$6+$AB$13</f>
        <v/>
      </c>
      <c r="S83" s="51">
        <f>1/(1+EXP(-R83))</f>
        <v/>
      </c>
      <c r="AI83" s="48">
        <f>'4_Seq_Features'!A81</f>
        <v/>
      </c>
      <c r="AJ83" s="55">
        <f>'4_Seq_Features'!G81</f>
        <v/>
      </c>
      <c r="AK83" s="55">
        <f>'4_Seq_Features'!H81</f>
        <v/>
      </c>
      <c r="AL83" s="48">
        <f>'4_Seq_Features'!E81</f>
        <v/>
      </c>
      <c r="AM83" s="52">
        <f>$BD$14*((AJ83)-$BD$5)/$BD$6+$BD$15*((AK83)-$BD$7)/$BD$8+$BD$16</f>
        <v/>
      </c>
      <c r="AN83" s="51">
        <f>1/(1+EXP(-AM83))</f>
        <v/>
      </c>
      <c r="AO83" s="52">
        <f>$BE$14*((AJ83)-$BD$5)/$BD$6+$BE$15*((AK83)-$BD$7)/$BD$8+$BE$16</f>
        <v/>
      </c>
      <c r="AP83" s="51">
        <f>1/(1+EXP(-AO83))</f>
        <v/>
      </c>
      <c r="AQ83" s="52">
        <f>$BF$14*((AJ83)-$BD$5)/$BD$6+$BF$15*((AK83)-$BD$7)/$BD$8+$BF$16</f>
        <v/>
      </c>
      <c r="AR83" s="51">
        <f>1/(1+EXP(-AQ83))</f>
        <v/>
      </c>
      <c r="AS83" s="52">
        <f>$BG$14*((AJ83)-$BD$5)/$BD$6+$BG$15*((AK83)-$BD$7)/$BD$8+$BG$16</f>
        <v/>
      </c>
      <c r="AT83" s="51">
        <f>1/(1+EXP(-AS83))</f>
        <v/>
      </c>
      <c r="AU83" s="52">
        <f>$BH$14*((AJ83)-$BD$5)/$BD$6+$BH$15*((AK83)-$BD$7)/$BD$8+$BH$16</f>
        <v/>
      </c>
      <c r="AV83" s="51">
        <f>1/(1+EXP(-AU83))</f>
        <v/>
      </c>
      <c r="AW83" s="52">
        <f>$BI$14*((AJ83)-$BD$5)/$BD$6+$BI$15*((AK83)-$BD$7)/$BD$8+$BI$16</f>
        <v/>
      </c>
      <c r="AX83" s="51">
        <f>1/(1+EXP(-AW83))</f>
        <v/>
      </c>
      <c r="AY83" s="52">
        <f>$BJ$14*((AJ83)-$BD$5)/$BD$6+$BJ$15*((AK83)-$BD$7)/$BD$8+$BJ$16</f>
        <v/>
      </c>
      <c r="AZ83" s="51">
        <f>1/(1+EXP(-AY83))</f>
        <v/>
      </c>
      <c r="BA83" s="52">
        <f>$BK$14*((AJ83)-$BD$5)/$BD$6+$BK$15*((AK83)-$BD$7)/$BD$8+$BK$16</f>
        <v/>
      </c>
      <c r="BB83" s="51">
        <f>1/(1+EXP(-BA83))</f>
        <v/>
      </c>
      <c r="BM83" s="60">
        <f>SUMPRODUCT((BB$5:BB$1138-AL$5:AL$1138)*((AK$5:AK$1138-$BD$7)/$BD$8))*'2_Params'!$B$15+$BK$15</f>
        <v/>
      </c>
      <c r="BN83" s="60">
        <f>SUMPRODUCT((BB$5:BB$1138*(1-BB$5:BB$1138))*((AJ$5:AJ$1138-$BD$5)/$BD$6)*((AK$5:AK$1138-$BD$7)/$BD$8))*'2_Params'!$B$15</f>
        <v/>
      </c>
    </row>
    <row r="84" ht="15" customHeight="1" s="35">
      <c r="A84" s="48">
        <f>'4_Seq_Features'!A82</f>
        <v/>
      </c>
      <c r="B84" s="55">
        <f>'4_Seq_Features'!F82</f>
        <v/>
      </c>
      <c r="C84" s="48">
        <f>'4_Seq_Features'!E82</f>
        <v/>
      </c>
      <c r="D84" s="52">
        <f>$U$12*((B84)-$U$5)/$U$6+$U$13</f>
        <v/>
      </c>
      <c r="E84" s="51">
        <f>1/(1+EXP(-D84))</f>
        <v/>
      </c>
      <c r="F84" s="52">
        <f>$V$12*((B84)-$U$5)/$U$6+$V$13</f>
        <v/>
      </c>
      <c r="G84" s="51">
        <f>1/(1+EXP(-F84))</f>
        <v/>
      </c>
      <c r="H84" s="52">
        <f>$W$12*((B84)-$U$5)/$U$6+$W$13</f>
        <v/>
      </c>
      <c r="I84" s="51">
        <f>1/(1+EXP(-H84))</f>
        <v/>
      </c>
      <c r="J84" s="52">
        <f>$X$12*((B84)-$U$5)/$U$6+$X$13</f>
        <v/>
      </c>
      <c r="K84" s="51">
        <f>1/(1+EXP(-J84))</f>
        <v/>
      </c>
      <c r="L84" s="52">
        <f>$Y$12*((B84)-$U$5)/$U$6+$Y$13</f>
        <v/>
      </c>
      <c r="M84" s="51">
        <f>1/(1+EXP(-L84))</f>
        <v/>
      </c>
      <c r="N84" s="52">
        <f>$Z$12*((B84)-$U$5)/$U$6+$Z$13</f>
        <v/>
      </c>
      <c r="O84" s="51">
        <f>1/(1+EXP(-N84))</f>
        <v/>
      </c>
      <c r="P84" s="52">
        <f>$AA$12*((B84)-$U$5)/$U$6+$AA$13</f>
        <v/>
      </c>
      <c r="Q84" s="51">
        <f>1/(1+EXP(-P84))</f>
        <v/>
      </c>
      <c r="R84" s="52">
        <f>$AB$12*((B84)-$U$5)/$U$6+$AB$13</f>
        <v/>
      </c>
      <c r="S84" s="51">
        <f>1/(1+EXP(-R84))</f>
        <v/>
      </c>
      <c r="AI84" s="48">
        <f>'4_Seq_Features'!A82</f>
        <v/>
      </c>
      <c r="AJ84" s="55">
        <f>'4_Seq_Features'!G82</f>
        <v/>
      </c>
      <c r="AK84" s="55">
        <f>'4_Seq_Features'!H82</f>
        <v/>
      </c>
      <c r="AL84" s="48">
        <f>'4_Seq_Features'!E82</f>
        <v/>
      </c>
      <c r="AM84" s="52">
        <f>$BD$14*((AJ84)-$BD$5)/$BD$6+$BD$15*((AK84)-$BD$7)/$BD$8+$BD$16</f>
        <v/>
      </c>
      <c r="AN84" s="51">
        <f>1/(1+EXP(-AM84))</f>
        <v/>
      </c>
      <c r="AO84" s="52">
        <f>$BE$14*((AJ84)-$BD$5)/$BD$6+$BE$15*((AK84)-$BD$7)/$BD$8+$BE$16</f>
        <v/>
      </c>
      <c r="AP84" s="51">
        <f>1/(1+EXP(-AO84))</f>
        <v/>
      </c>
      <c r="AQ84" s="52">
        <f>$BF$14*((AJ84)-$BD$5)/$BD$6+$BF$15*((AK84)-$BD$7)/$BD$8+$BF$16</f>
        <v/>
      </c>
      <c r="AR84" s="51">
        <f>1/(1+EXP(-AQ84))</f>
        <v/>
      </c>
      <c r="AS84" s="52">
        <f>$BG$14*((AJ84)-$BD$5)/$BD$6+$BG$15*((AK84)-$BD$7)/$BD$8+$BG$16</f>
        <v/>
      </c>
      <c r="AT84" s="51">
        <f>1/(1+EXP(-AS84))</f>
        <v/>
      </c>
      <c r="AU84" s="52">
        <f>$BH$14*((AJ84)-$BD$5)/$BD$6+$BH$15*((AK84)-$BD$7)/$BD$8+$BH$16</f>
        <v/>
      </c>
      <c r="AV84" s="51">
        <f>1/(1+EXP(-AU84))</f>
        <v/>
      </c>
      <c r="AW84" s="52">
        <f>$BI$14*((AJ84)-$BD$5)/$BD$6+$BI$15*((AK84)-$BD$7)/$BD$8+$BI$16</f>
        <v/>
      </c>
      <c r="AX84" s="51">
        <f>1/(1+EXP(-AW84))</f>
        <v/>
      </c>
      <c r="AY84" s="52">
        <f>$BJ$14*((AJ84)-$BD$5)/$BD$6+$BJ$15*((AK84)-$BD$7)/$BD$8+$BJ$16</f>
        <v/>
      </c>
      <c r="AZ84" s="51">
        <f>1/(1+EXP(-AY84))</f>
        <v/>
      </c>
      <c r="BA84" s="52">
        <f>$BK$14*((AJ84)-$BD$5)/$BD$6+$BK$15*((AK84)-$BD$7)/$BD$8+$BK$16</f>
        <v/>
      </c>
      <c r="BB84" s="51">
        <f>1/(1+EXP(-BA84))</f>
        <v/>
      </c>
      <c r="BM84" s="60">
        <f>SUMPRODUCT(BB$5:BB$1138-AL$5:AL$1138)*'2_Params'!$B$15+0</f>
        <v/>
      </c>
      <c r="BN84" s="60">
        <f>SUMPRODUCT((BB$5:BB$1138*(1-BB$5:BB$1138))*((AJ$5:AJ$1138-$BD$5)/$BD$6)*1)*'2_Params'!$B$15</f>
        <v/>
      </c>
    </row>
    <row r="85" ht="15" customHeight="1" s="35">
      <c r="A85" s="48">
        <f>'4_Seq_Features'!A83</f>
        <v/>
      </c>
      <c r="B85" s="55">
        <f>'4_Seq_Features'!F83</f>
        <v/>
      </c>
      <c r="C85" s="48">
        <f>'4_Seq_Features'!E83</f>
        <v/>
      </c>
      <c r="D85" s="52">
        <f>$U$12*((B85)-$U$5)/$U$6+$U$13</f>
        <v/>
      </c>
      <c r="E85" s="51">
        <f>1/(1+EXP(-D85))</f>
        <v/>
      </c>
      <c r="F85" s="52">
        <f>$V$12*((B85)-$U$5)/$U$6+$V$13</f>
        <v/>
      </c>
      <c r="G85" s="51">
        <f>1/(1+EXP(-F85))</f>
        <v/>
      </c>
      <c r="H85" s="52">
        <f>$W$12*((B85)-$U$5)/$U$6+$W$13</f>
        <v/>
      </c>
      <c r="I85" s="51">
        <f>1/(1+EXP(-H85))</f>
        <v/>
      </c>
      <c r="J85" s="52">
        <f>$X$12*((B85)-$U$5)/$U$6+$X$13</f>
        <v/>
      </c>
      <c r="K85" s="51">
        <f>1/(1+EXP(-J85))</f>
        <v/>
      </c>
      <c r="L85" s="52">
        <f>$Y$12*((B85)-$U$5)/$U$6+$Y$13</f>
        <v/>
      </c>
      <c r="M85" s="51">
        <f>1/(1+EXP(-L85))</f>
        <v/>
      </c>
      <c r="N85" s="52">
        <f>$Z$12*((B85)-$U$5)/$U$6+$Z$13</f>
        <v/>
      </c>
      <c r="O85" s="51">
        <f>1/(1+EXP(-N85))</f>
        <v/>
      </c>
      <c r="P85" s="52">
        <f>$AA$12*((B85)-$U$5)/$U$6+$AA$13</f>
        <v/>
      </c>
      <c r="Q85" s="51">
        <f>1/(1+EXP(-P85))</f>
        <v/>
      </c>
      <c r="R85" s="52">
        <f>$AB$12*((B85)-$U$5)/$U$6+$AB$13</f>
        <v/>
      </c>
      <c r="S85" s="51">
        <f>1/(1+EXP(-R85))</f>
        <v/>
      </c>
      <c r="AI85" s="48">
        <f>'4_Seq_Features'!A83</f>
        <v/>
      </c>
      <c r="AJ85" s="55">
        <f>'4_Seq_Features'!G83</f>
        <v/>
      </c>
      <c r="AK85" s="55">
        <f>'4_Seq_Features'!H83</f>
        <v/>
      </c>
      <c r="AL85" s="48">
        <f>'4_Seq_Features'!E83</f>
        <v/>
      </c>
      <c r="AM85" s="52">
        <f>$BD$14*((AJ85)-$BD$5)/$BD$6+$BD$15*((AK85)-$BD$7)/$BD$8+$BD$16</f>
        <v/>
      </c>
      <c r="AN85" s="51">
        <f>1/(1+EXP(-AM85))</f>
        <v/>
      </c>
      <c r="AO85" s="52">
        <f>$BE$14*((AJ85)-$BD$5)/$BD$6+$BE$15*((AK85)-$BD$7)/$BD$8+$BE$16</f>
        <v/>
      </c>
      <c r="AP85" s="51">
        <f>1/(1+EXP(-AO85))</f>
        <v/>
      </c>
      <c r="AQ85" s="52">
        <f>$BF$14*((AJ85)-$BD$5)/$BD$6+$BF$15*((AK85)-$BD$7)/$BD$8+$BF$16</f>
        <v/>
      </c>
      <c r="AR85" s="51">
        <f>1/(1+EXP(-AQ85))</f>
        <v/>
      </c>
      <c r="AS85" s="52">
        <f>$BG$14*((AJ85)-$BD$5)/$BD$6+$BG$15*((AK85)-$BD$7)/$BD$8+$BG$16</f>
        <v/>
      </c>
      <c r="AT85" s="51">
        <f>1/(1+EXP(-AS85))</f>
        <v/>
      </c>
      <c r="AU85" s="52">
        <f>$BH$14*((AJ85)-$BD$5)/$BD$6+$BH$15*((AK85)-$BD$7)/$BD$8+$BH$16</f>
        <v/>
      </c>
      <c r="AV85" s="51">
        <f>1/(1+EXP(-AU85))</f>
        <v/>
      </c>
      <c r="AW85" s="52">
        <f>$BI$14*((AJ85)-$BD$5)/$BD$6+$BI$15*((AK85)-$BD$7)/$BD$8+$BI$16</f>
        <v/>
      </c>
      <c r="AX85" s="51">
        <f>1/(1+EXP(-AW85))</f>
        <v/>
      </c>
      <c r="AY85" s="52">
        <f>$BJ$14*((AJ85)-$BD$5)/$BD$6+$BJ$15*((AK85)-$BD$7)/$BD$8+$BJ$16</f>
        <v/>
      </c>
      <c r="AZ85" s="51">
        <f>1/(1+EXP(-AY85))</f>
        <v/>
      </c>
      <c r="BA85" s="52">
        <f>$BK$14*((AJ85)-$BD$5)/$BD$6+$BK$15*((AK85)-$BD$7)/$BD$8+$BK$16</f>
        <v/>
      </c>
      <c r="BB85" s="51">
        <f>1/(1+EXP(-BA85))</f>
        <v/>
      </c>
      <c r="BN85" s="60">
        <f>SUMPRODUCT((BB$5:BB$1138*(1-BB$5:BB$1138))*((AK$5:AK$1138-$BD$7)/$BD$8)*((AK$5:AK$1138-$BD$7)/$BD$8))*'2_Params'!$B$15+1</f>
        <v/>
      </c>
    </row>
    <row r="86" ht="15" customHeight="1" s="35">
      <c r="A86" s="48">
        <f>'4_Seq_Features'!A84</f>
        <v/>
      </c>
      <c r="B86" s="55">
        <f>'4_Seq_Features'!F84</f>
        <v/>
      </c>
      <c r="C86" s="48">
        <f>'4_Seq_Features'!E84</f>
        <v/>
      </c>
      <c r="D86" s="52">
        <f>$U$12*((B86)-$U$5)/$U$6+$U$13</f>
        <v/>
      </c>
      <c r="E86" s="51">
        <f>1/(1+EXP(-D86))</f>
        <v/>
      </c>
      <c r="F86" s="52">
        <f>$V$12*((B86)-$U$5)/$U$6+$V$13</f>
        <v/>
      </c>
      <c r="G86" s="51">
        <f>1/(1+EXP(-F86))</f>
        <v/>
      </c>
      <c r="H86" s="52">
        <f>$W$12*((B86)-$U$5)/$U$6+$W$13</f>
        <v/>
      </c>
      <c r="I86" s="51">
        <f>1/(1+EXP(-H86))</f>
        <v/>
      </c>
      <c r="J86" s="52">
        <f>$X$12*((B86)-$U$5)/$U$6+$X$13</f>
        <v/>
      </c>
      <c r="K86" s="51">
        <f>1/(1+EXP(-J86))</f>
        <v/>
      </c>
      <c r="L86" s="52">
        <f>$Y$12*((B86)-$U$5)/$U$6+$Y$13</f>
        <v/>
      </c>
      <c r="M86" s="51">
        <f>1/(1+EXP(-L86))</f>
        <v/>
      </c>
      <c r="N86" s="52">
        <f>$Z$12*((B86)-$U$5)/$U$6+$Z$13</f>
        <v/>
      </c>
      <c r="O86" s="51">
        <f>1/(1+EXP(-N86))</f>
        <v/>
      </c>
      <c r="P86" s="52">
        <f>$AA$12*((B86)-$U$5)/$U$6+$AA$13</f>
        <v/>
      </c>
      <c r="Q86" s="51">
        <f>1/(1+EXP(-P86))</f>
        <v/>
      </c>
      <c r="R86" s="52">
        <f>$AB$12*((B86)-$U$5)/$U$6+$AB$13</f>
        <v/>
      </c>
      <c r="S86" s="51">
        <f>1/(1+EXP(-R86))</f>
        <v/>
      </c>
      <c r="AI86" s="48">
        <f>'4_Seq_Features'!A84</f>
        <v/>
      </c>
      <c r="AJ86" s="55">
        <f>'4_Seq_Features'!G84</f>
        <v/>
      </c>
      <c r="AK86" s="55">
        <f>'4_Seq_Features'!H84</f>
        <v/>
      </c>
      <c r="AL86" s="48">
        <f>'4_Seq_Features'!E84</f>
        <v/>
      </c>
      <c r="AM86" s="52">
        <f>$BD$14*((AJ86)-$BD$5)/$BD$6+$BD$15*((AK86)-$BD$7)/$BD$8+$BD$16</f>
        <v/>
      </c>
      <c r="AN86" s="51">
        <f>1/(1+EXP(-AM86))</f>
        <v/>
      </c>
      <c r="AO86" s="52">
        <f>$BE$14*((AJ86)-$BD$5)/$BD$6+$BE$15*((AK86)-$BD$7)/$BD$8+$BE$16</f>
        <v/>
      </c>
      <c r="AP86" s="51">
        <f>1/(1+EXP(-AO86))</f>
        <v/>
      </c>
      <c r="AQ86" s="52">
        <f>$BF$14*((AJ86)-$BD$5)/$BD$6+$BF$15*((AK86)-$BD$7)/$BD$8+$BF$16</f>
        <v/>
      </c>
      <c r="AR86" s="51">
        <f>1/(1+EXP(-AQ86))</f>
        <v/>
      </c>
      <c r="AS86" s="52">
        <f>$BG$14*((AJ86)-$BD$5)/$BD$6+$BG$15*((AK86)-$BD$7)/$BD$8+$BG$16</f>
        <v/>
      </c>
      <c r="AT86" s="51">
        <f>1/(1+EXP(-AS86))</f>
        <v/>
      </c>
      <c r="AU86" s="52">
        <f>$BH$14*((AJ86)-$BD$5)/$BD$6+$BH$15*((AK86)-$BD$7)/$BD$8+$BH$16</f>
        <v/>
      </c>
      <c r="AV86" s="51">
        <f>1/(1+EXP(-AU86))</f>
        <v/>
      </c>
      <c r="AW86" s="52">
        <f>$BI$14*((AJ86)-$BD$5)/$BD$6+$BI$15*((AK86)-$BD$7)/$BD$8+$BI$16</f>
        <v/>
      </c>
      <c r="AX86" s="51">
        <f>1/(1+EXP(-AW86))</f>
        <v/>
      </c>
      <c r="AY86" s="52">
        <f>$BJ$14*((AJ86)-$BD$5)/$BD$6+$BJ$15*((AK86)-$BD$7)/$BD$8+$BJ$16</f>
        <v/>
      </c>
      <c r="AZ86" s="51">
        <f>1/(1+EXP(-AY86))</f>
        <v/>
      </c>
      <c r="BA86" s="52">
        <f>$BK$14*((AJ86)-$BD$5)/$BD$6+$BK$15*((AK86)-$BD$7)/$BD$8+$BK$16</f>
        <v/>
      </c>
      <c r="BB86" s="51">
        <f>1/(1+EXP(-BA86))</f>
        <v/>
      </c>
      <c r="BN86" s="60">
        <f>SUMPRODUCT((BB$5:BB$1138*(1-BB$5:BB$1138))*((AK$5:AK$1138-$BD$7)/$BD$8)*1)*'2_Params'!$B$15</f>
        <v/>
      </c>
    </row>
    <row r="87" ht="15" customHeight="1" s="35">
      <c r="A87" s="48">
        <f>'4_Seq_Features'!A85</f>
        <v/>
      </c>
      <c r="B87" s="55">
        <f>'4_Seq_Features'!F85</f>
        <v/>
      </c>
      <c r="C87" s="48">
        <f>'4_Seq_Features'!E85</f>
        <v/>
      </c>
      <c r="D87" s="52">
        <f>$U$12*((B87)-$U$5)/$U$6+$U$13</f>
        <v/>
      </c>
      <c r="E87" s="51">
        <f>1/(1+EXP(-D87))</f>
        <v/>
      </c>
      <c r="F87" s="52">
        <f>$V$12*((B87)-$U$5)/$U$6+$V$13</f>
        <v/>
      </c>
      <c r="G87" s="51">
        <f>1/(1+EXP(-F87))</f>
        <v/>
      </c>
      <c r="H87" s="52">
        <f>$W$12*((B87)-$U$5)/$U$6+$W$13</f>
        <v/>
      </c>
      <c r="I87" s="51">
        <f>1/(1+EXP(-H87))</f>
        <v/>
      </c>
      <c r="J87" s="52">
        <f>$X$12*((B87)-$U$5)/$U$6+$X$13</f>
        <v/>
      </c>
      <c r="K87" s="51">
        <f>1/(1+EXP(-J87))</f>
        <v/>
      </c>
      <c r="L87" s="52">
        <f>$Y$12*((B87)-$U$5)/$U$6+$Y$13</f>
        <v/>
      </c>
      <c r="M87" s="51">
        <f>1/(1+EXP(-L87))</f>
        <v/>
      </c>
      <c r="N87" s="52">
        <f>$Z$12*((B87)-$U$5)/$U$6+$Z$13</f>
        <v/>
      </c>
      <c r="O87" s="51">
        <f>1/(1+EXP(-N87))</f>
        <v/>
      </c>
      <c r="P87" s="52">
        <f>$AA$12*((B87)-$U$5)/$U$6+$AA$13</f>
        <v/>
      </c>
      <c r="Q87" s="51">
        <f>1/(1+EXP(-P87))</f>
        <v/>
      </c>
      <c r="R87" s="52">
        <f>$AB$12*((B87)-$U$5)/$U$6+$AB$13</f>
        <v/>
      </c>
      <c r="S87" s="51">
        <f>1/(1+EXP(-R87))</f>
        <v/>
      </c>
      <c r="AI87" s="48">
        <f>'4_Seq_Features'!A85</f>
        <v/>
      </c>
      <c r="AJ87" s="55">
        <f>'4_Seq_Features'!G85</f>
        <v/>
      </c>
      <c r="AK87" s="55">
        <f>'4_Seq_Features'!H85</f>
        <v/>
      </c>
      <c r="AL87" s="48">
        <f>'4_Seq_Features'!E85</f>
        <v/>
      </c>
      <c r="AM87" s="52">
        <f>$BD$14*((AJ87)-$BD$5)/$BD$6+$BD$15*((AK87)-$BD$7)/$BD$8+$BD$16</f>
        <v/>
      </c>
      <c r="AN87" s="51">
        <f>1/(1+EXP(-AM87))</f>
        <v/>
      </c>
      <c r="AO87" s="52">
        <f>$BE$14*((AJ87)-$BD$5)/$BD$6+$BE$15*((AK87)-$BD$7)/$BD$8+$BE$16</f>
        <v/>
      </c>
      <c r="AP87" s="51">
        <f>1/(1+EXP(-AO87))</f>
        <v/>
      </c>
      <c r="AQ87" s="52">
        <f>$BF$14*((AJ87)-$BD$5)/$BD$6+$BF$15*((AK87)-$BD$7)/$BD$8+$BF$16</f>
        <v/>
      </c>
      <c r="AR87" s="51">
        <f>1/(1+EXP(-AQ87))</f>
        <v/>
      </c>
      <c r="AS87" s="52">
        <f>$BG$14*((AJ87)-$BD$5)/$BD$6+$BG$15*((AK87)-$BD$7)/$BD$8+$BG$16</f>
        <v/>
      </c>
      <c r="AT87" s="51">
        <f>1/(1+EXP(-AS87))</f>
        <v/>
      </c>
      <c r="AU87" s="52">
        <f>$BH$14*((AJ87)-$BD$5)/$BD$6+$BH$15*((AK87)-$BD$7)/$BD$8+$BH$16</f>
        <v/>
      </c>
      <c r="AV87" s="51">
        <f>1/(1+EXP(-AU87))</f>
        <v/>
      </c>
      <c r="AW87" s="52">
        <f>$BI$14*((AJ87)-$BD$5)/$BD$6+$BI$15*((AK87)-$BD$7)/$BD$8+$BI$16</f>
        <v/>
      </c>
      <c r="AX87" s="51">
        <f>1/(1+EXP(-AW87))</f>
        <v/>
      </c>
      <c r="AY87" s="52">
        <f>$BJ$14*((AJ87)-$BD$5)/$BD$6+$BJ$15*((AK87)-$BD$7)/$BD$8+$BJ$16</f>
        <v/>
      </c>
      <c r="AZ87" s="51">
        <f>1/(1+EXP(-AY87))</f>
        <v/>
      </c>
      <c r="BA87" s="52">
        <f>$BK$14*((AJ87)-$BD$5)/$BD$6+$BK$15*((AK87)-$BD$7)/$BD$8+$BK$16</f>
        <v/>
      </c>
      <c r="BB87" s="51">
        <f>1/(1+EXP(-BA87))</f>
        <v/>
      </c>
      <c r="BN87" s="60">
        <f>SUMPRODUCT((BB$5:BB$1138*(1-BB$5:BB$1138))*1*1)*'2_Params'!$B$15</f>
        <v/>
      </c>
    </row>
    <row r="88" ht="15" customHeight="1" s="35">
      <c r="A88" s="48">
        <f>'4_Seq_Features'!A86</f>
        <v/>
      </c>
      <c r="B88" s="55">
        <f>'4_Seq_Features'!F86</f>
        <v/>
      </c>
      <c r="C88" s="48">
        <f>'4_Seq_Features'!E86</f>
        <v/>
      </c>
      <c r="D88" s="52">
        <f>$U$12*((B88)-$U$5)/$U$6+$U$13</f>
        <v/>
      </c>
      <c r="E88" s="51">
        <f>1/(1+EXP(-D88))</f>
        <v/>
      </c>
      <c r="F88" s="52">
        <f>$V$12*((B88)-$U$5)/$U$6+$V$13</f>
        <v/>
      </c>
      <c r="G88" s="51">
        <f>1/(1+EXP(-F88))</f>
        <v/>
      </c>
      <c r="H88" s="52">
        <f>$W$12*((B88)-$U$5)/$U$6+$W$13</f>
        <v/>
      </c>
      <c r="I88" s="51">
        <f>1/(1+EXP(-H88))</f>
        <v/>
      </c>
      <c r="J88" s="52">
        <f>$X$12*((B88)-$U$5)/$U$6+$X$13</f>
        <v/>
      </c>
      <c r="K88" s="51">
        <f>1/(1+EXP(-J88))</f>
        <v/>
      </c>
      <c r="L88" s="52">
        <f>$Y$12*((B88)-$U$5)/$U$6+$Y$13</f>
        <v/>
      </c>
      <c r="M88" s="51">
        <f>1/(1+EXP(-L88))</f>
        <v/>
      </c>
      <c r="N88" s="52">
        <f>$Z$12*((B88)-$U$5)/$U$6+$Z$13</f>
        <v/>
      </c>
      <c r="O88" s="51">
        <f>1/(1+EXP(-N88))</f>
        <v/>
      </c>
      <c r="P88" s="52">
        <f>$AA$12*((B88)-$U$5)/$U$6+$AA$13</f>
        <v/>
      </c>
      <c r="Q88" s="51">
        <f>1/(1+EXP(-P88))</f>
        <v/>
      </c>
      <c r="R88" s="52">
        <f>$AB$12*((B88)-$U$5)/$U$6+$AB$13</f>
        <v/>
      </c>
      <c r="S88" s="51">
        <f>1/(1+EXP(-R88))</f>
        <v/>
      </c>
      <c r="AI88" s="48">
        <f>'4_Seq_Features'!A86</f>
        <v/>
      </c>
      <c r="AJ88" s="55">
        <f>'4_Seq_Features'!G86</f>
        <v/>
      </c>
      <c r="AK88" s="55">
        <f>'4_Seq_Features'!H86</f>
        <v/>
      </c>
      <c r="AL88" s="48">
        <f>'4_Seq_Features'!E86</f>
        <v/>
      </c>
      <c r="AM88" s="52">
        <f>$BD$14*((AJ88)-$BD$5)/$BD$6+$BD$15*((AK88)-$BD$7)/$BD$8+$BD$16</f>
        <v/>
      </c>
      <c r="AN88" s="51">
        <f>1/(1+EXP(-AM88))</f>
        <v/>
      </c>
      <c r="AO88" s="52">
        <f>$BE$14*((AJ88)-$BD$5)/$BD$6+$BE$15*((AK88)-$BD$7)/$BD$8+$BE$16</f>
        <v/>
      </c>
      <c r="AP88" s="51">
        <f>1/(1+EXP(-AO88))</f>
        <v/>
      </c>
      <c r="AQ88" s="52">
        <f>$BF$14*((AJ88)-$BD$5)/$BD$6+$BF$15*((AK88)-$BD$7)/$BD$8+$BF$16</f>
        <v/>
      </c>
      <c r="AR88" s="51">
        <f>1/(1+EXP(-AQ88))</f>
        <v/>
      </c>
      <c r="AS88" s="52">
        <f>$BG$14*((AJ88)-$BD$5)/$BD$6+$BG$15*((AK88)-$BD$7)/$BD$8+$BG$16</f>
        <v/>
      </c>
      <c r="AT88" s="51">
        <f>1/(1+EXP(-AS88))</f>
        <v/>
      </c>
      <c r="AU88" s="52">
        <f>$BH$14*((AJ88)-$BD$5)/$BD$6+$BH$15*((AK88)-$BD$7)/$BD$8+$BH$16</f>
        <v/>
      </c>
      <c r="AV88" s="51">
        <f>1/(1+EXP(-AU88))</f>
        <v/>
      </c>
      <c r="AW88" s="52">
        <f>$BI$14*((AJ88)-$BD$5)/$BD$6+$BI$15*((AK88)-$BD$7)/$BD$8+$BI$16</f>
        <v/>
      </c>
      <c r="AX88" s="51">
        <f>1/(1+EXP(-AW88))</f>
        <v/>
      </c>
      <c r="AY88" s="52">
        <f>$BJ$14*((AJ88)-$BD$5)/$BD$6+$BJ$15*((AK88)-$BD$7)/$BD$8+$BJ$16</f>
        <v/>
      </c>
      <c r="AZ88" s="51">
        <f>1/(1+EXP(-AY88))</f>
        <v/>
      </c>
      <c r="BA88" s="52">
        <f>$BK$14*((AJ88)-$BD$5)/$BD$6+$BK$15*((AK88)-$BD$7)/$BD$8+$BK$16</f>
        <v/>
      </c>
      <c r="BB88" s="51">
        <f>1/(1+EXP(-BA88))</f>
        <v/>
      </c>
    </row>
    <row r="89" ht="15" customHeight="1" s="35">
      <c r="A89" s="48">
        <f>'4_Seq_Features'!A87</f>
        <v/>
      </c>
      <c r="B89" s="55">
        <f>'4_Seq_Features'!F87</f>
        <v/>
      </c>
      <c r="C89" s="48">
        <f>'4_Seq_Features'!E87</f>
        <v/>
      </c>
      <c r="D89" s="52">
        <f>$U$12*((B89)-$U$5)/$U$6+$U$13</f>
        <v/>
      </c>
      <c r="E89" s="51">
        <f>1/(1+EXP(-D89))</f>
        <v/>
      </c>
      <c r="F89" s="52">
        <f>$V$12*((B89)-$U$5)/$U$6+$V$13</f>
        <v/>
      </c>
      <c r="G89" s="51">
        <f>1/(1+EXP(-F89))</f>
        <v/>
      </c>
      <c r="H89" s="52">
        <f>$W$12*((B89)-$U$5)/$U$6+$W$13</f>
        <v/>
      </c>
      <c r="I89" s="51">
        <f>1/(1+EXP(-H89))</f>
        <v/>
      </c>
      <c r="J89" s="52">
        <f>$X$12*((B89)-$U$5)/$U$6+$X$13</f>
        <v/>
      </c>
      <c r="K89" s="51">
        <f>1/(1+EXP(-J89))</f>
        <v/>
      </c>
      <c r="L89" s="52">
        <f>$Y$12*((B89)-$U$5)/$U$6+$Y$13</f>
        <v/>
      </c>
      <c r="M89" s="51">
        <f>1/(1+EXP(-L89))</f>
        <v/>
      </c>
      <c r="N89" s="52">
        <f>$Z$12*((B89)-$U$5)/$U$6+$Z$13</f>
        <v/>
      </c>
      <c r="O89" s="51">
        <f>1/(1+EXP(-N89))</f>
        <v/>
      </c>
      <c r="P89" s="52">
        <f>$AA$12*((B89)-$U$5)/$U$6+$AA$13</f>
        <v/>
      </c>
      <c r="Q89" s="51">
        <f>1/(1+EXP(-P89))</f>
        <v/>
      </c>
      <c r="R89" s="52">
        <f>$AB$12*((B89)-$U$5)/$U$6+$AB$13</f>
        <v/>
      </c>
      <c r="S89" s="51">
        <f>1/(1+EXP(-R89))</f>
        <v/>
      </c>
      <c r="AI89" s="48">
        <f>'4_Seq_Features'!A87</f>
        <v/>
      </c>
      <c r="AJ89" s="55">
        <f>'4_Seq_Features'!G87</f>
        <v/>
      </c>
      <c r="AK89" s="55">
        <f>'4_Seq_Features'!H87</f>
        <v/>
      </c>
      <c r="AL89" s="48">
        <f>'4_Seq_Features'!E87</f>
        <v/>
      </c>
      <c r="AM89" s="52">
        <f>$BD$14*((AJ89)-$BD$5)/$BD$6+$BD$15*((AK89)-$BD$7)/$BD$8+$BD$16</f>
        <v/>
      </c>
      <c r="AN89" s="51">
        <f>1/(1+EXP(-AM89))</f>
        <v/>
      </c>
      <c r="AO89" s="52">
        <f>$BE$14*((AJ89)-$BD$5)/$BD$6+$BE$15*((AK89)-$BD$7)/$BD$8+$BE$16</f>
        <v/>
      </c>
      <c r="AP89" s="51">
        <f>1/(1+EXP(-AO89))</f>
        <v/>
      </c>
      <c r="AQ89" s="52">
        <f>$BF$14*((AJ89)-$BD$5)/$BD$6+$BF$15*((AK89)-$BD$7)/$BD$8+$BF$16</f>
        <v/>
      </c>
      <c r="AR89" s="51">
        <f>1/(1+EXP(-AQ89))</f>
        <v/>
      </c>
      <c r="AS89" s="52">
        <f>$BG$14*((AJ89)-$BD$5)/$BD$6+$BG$15*((AK89)-$BD$7)/$BD$8+$BG$16</f>
        <v/>
      </c>
      <c r="AT89" s="51">
        <f>1/(1+EXP(-AS89))</f>
        <v/>
      </c>
      <c r="AU89" s="52">
        <f>$BH$14*((AJ89)-$BD$5)/$BD$6+$BH$15*((AK89)-$BD$7)/$BD$8+$BH$16</f>
        <v/>
      </c>
      <c r="AV89" s="51">
        <f>1/(1+EXP(-AU89))</f>
        <v/>
      </c>
      <c r="AW89" s="52">
        <f>$BI$14*((AJ89)-$BD$5)/$BD$6+$BI$15*((AK89)-$BD$7)/$BD$8+$BI$16</f>
        <v/>
      </c>
      <c r="AX89" s="51">
        <f>1/(1+EXP(-AW89))</f>
        <v/>
      </c>
      <c r="AY89" s="52">
        <f>$BJ$14*((AJ89)-$BD$5)/$BD$6+$BJ$15*((AK89)-$BD$7)/$BD$8+$BJ$16</f>
        <v/>
      </c>
      <c r="AZ89" s="51">
        <f>1/(1+EXP(-AY89))</f>
        <v/>
      </c>
      <c r="BA89" s="52">
        <f>$BK$14*((AJ89)-$BD$5)/$BD$6+$BK$15*((AK89)-$BD$7)/$BD$8+$BK$16</f>
        <v/>
      </c>
      <c r="BB89" s="51">
        <f>1/(1+EXP(-BA89))</f>
        <v/>
      </c>
    </row>
    <row r="90" ht="15" customHeight="1" s="35">
      <c r="A90" s="48">
        <f>'4_Seq_Features'!A88</f>
        <v/>
      </c>
      <c r="B90" s="55">
        <f>'4_Seq_Features'!F88</f>
        <v/>
      </c>
      <c r="C90" s="48">
        <f>'4_Seq_Features'!E88</f>
        <v/>
      </c>
      <c r="D90" s="52">
        <f>$U$12*((B90)-$U$5)/$U$6+$U$13</f>
        <v/>
      </c>
      <c r="E90" s="51">
        <f>1/(1+EXP(-D90))</f>
        <v/>
      </c>
      <c r="F90" s="52">
        <f>$V$12*((B90)-$U$5)/$U$6+$V$13</f>
        <v/>
      </c>
      <c r="G90" s="51">
        <f>1/(1+EXP(-F90))</f>
        <v/>
      </c>
      <c r="H90" s="52">
        <f>$W$12*((B90)-$U$5)/$U$6+$W$13</f>
        <v/>
      </c>
      <c r="I90" s="51">
        <f>1/(1+EXP(-H90))</f>
        <v/>
      </c>
      <c r="J90" s="52">
        <f>$X$12*((B90)-$U$5)/$U$6+$X$13</f>
        <v/>
      </c>
      <c r="K90" s="51">
        <f>1/(1+EXP(-J90))</f>
        <v/>
      </c>
      <c r="L90" s="52">
        <f>$Y$12*((B90)-$U$5)/$U$6+$Y$13</f>
        <v/>
      </c>
      <c r="M90" s="51">
        <f>1/(1+EXP(-L90))</f>
        <v/>
      </c>
      <c r="N90" s="52">
        <f>$Z$12*((B90)-$U$5)/$U$6+$Z$13</f>
        <v/>
      </c>
      <c r="O90" s="51">
        <f>1/(1+EXP(-N90))</f>
        <v/>
      </c>
      <c r="P90" s="52">
        <f>$AA$12*((B90)-$U$5)/$U$6+$AA$13</f>
        <v/>
      </c>
      <c r="Q90" s="51">
        <f>1/(1+EXP(-P90))</f>
        <v/>
      </c>
      <c r="R90" s="52">
        <f>$AB$12*((B90)-$U$5)/$U$6+$AB$13</f>
        <v/>
      </c>
      <c r="S90" s="51">
        <f>1/(1+EXP(-R90))</f>
        <v/>
      </c>
      <c r="AI90" s="48">
        <f>'4_Seq_Features'!A88</f>
        <v/>
      </c>
      <c r="AJ90" s="55">
        <f>'4_Seq_Features'!G88</f>
        <v/>
      </c>
      <c r="AK90" s="55">
        <f>'4_Seq_Features'!H88</f>
        <v/>
      </c>
      <c r="AL90" s="48">
        <f>'4_Seq_Features'!E88</f>
        <v/>
      </c>
      <c r="AM90" s="52">
        <f>$BD$14*((AJ90)-$BD$5)/$BD$6+$BD$15*((AK90)-$BD$7)/$BD$8+$BD$16</f>
        <v/>
      </c>
      <c r="AN90" s="51">
        <f>1/(1+EXP(-AM90))</f>
        <v/>
      </c>
      <c r="AO90" s="52">
        <f>$BE$14*((AJ90)-$BD$5)/$BD$6+$BE$15*((AK90)-$BD$7)/$BD$8+$BE$16</f>
        <v/>
      </c>
      <c r="AP90" s="51">
        <f>1/(1+EXP(-AO90))</f>
        <v/>
      </c>
      <c r="AQ90" s="52">
        <f>$BF$14*((AJ90)-$BD$5)/$BD$6+$BF$15*((AK90)-$BD$7)/$BD$8+$BF$16</f>
        <v/>
      </c>
      <c r="AR90" s="51">
        <f>1/(1+EXP(-AQ90))</f>
        <v/>
      </c>
      <c r="AS90" s="52">
        <f>$BG$14*((AJ90)-$BD$5)/$BD$6+$BG$15*((AK90)-$BD$7)/$BD$8+$BG$16</f>
        <v/>
      </c>
      <c r="AT90" s="51">
        <f>1/(1+EXP(-AS90))</f>
        <v/>
      </c>
      <c r="AU90" s="52">
        <f>$BH$14*((AJ90)-$BD$5)/$BD$6+$BH$15*((AK90)-$BD$7)/$BD$8+$BH$16</f>
        <v/>
      </c>
      <c r="AV90" s="51">
        <f>1/(1+EXP(-AU90))</f>
        <v/>
      </c>
      <c r="AW90" s="52">
        <f>$BI$14*((AJ90)-$BD$5)/$BD$6+$BI$15*((AK90)-$BD$7)/$BD$8+$BI$16</f>
        <v/>
      </c>
      <c r="AX90" s="51">
        <f>1/(1+EXP(-AW90))</f>
        <v/>
      </c>
      <c r="AY90" s="52">
        <f>$BJ$14*((AJ90)-$BD$5)/$BD$6+$BJ$15*((AK90)-$BD$7)/$BD$8+$BJ$16</f>
        <v/>
      </c>
      <c r="AZ90" s="51">
        <f>1/(1+EXP(-AY90))</f>
        <v/>
      </c>
      <c r="BA90" s="52">
        <f>$BK$14*((AJ90)-$BD$5)/$BD$6+$BK$15*((AK90)-$BD$7)/$BD$8+$BK$16</f>
        <v/>
      </c>
      <c r="BB90" s="51">
        <f>1/(1+EXP(-BA90))</f>
        <v/>
      </c>
    </row>
    <row r="91" ht="15" customHeight="1" s="35">
      <c r="A91" s="48">
        <f>'4_Seq_Features'!A89</f>
        <v/>
      </c>
      <c r="B91" s="55">
        <f>'4_Seq_Features'!F89</f>
        <v/>
      </c>
      <c r="C91" s="48">
        <f>'4_Seq_Features'!E89</f>
        <v/>
      </c>
      <c r="D91" s="52">
        <f>$U$12*((B91)-$U$5)/$U$6+$U$13</f>
        <v/>
      </c>
      <c r="E91" s="51">
        <f>1/(1+EXP(-D91))</f>
        <v/>
      </c>
      <c r="F91" s="52">
        <f>$V$12*((B91)-$U$5)/$U$6+$V$13</f>
        <v/>
      </c>
      <c r="G91" s="51">
        <f>1/(1+EXP(-F91))</f>
        <v/>
      </c>
      <c r="H91" s="52">
        <f>$W$12*((B91)-$U$5)/$U$6+$W$13</f>
        <v/>
      </c>
      <c r="I91" s="51">
        <f>1/(1+EXP(-H91))</f>
        <v/>
      </c>
      <c r="J91" s="52">
        <f>$X$12*((B91)-$U$5)/$U$6+$X$13</f>
        <v/>
      </c>
      <c r="K91" s="51">
        <f>1/(1+EXP(-J91))</f>
        <v/>
      </c>
      <c r="L91" s="52">
        <f>$Y$12*((B91)-$U$5)/$U$6+$Y$13</f>
        <v/>
      </c>
      <c r="M91" s="51">
        <f>1/(1+EXP(-L91))</f>
        <v/>
      </c>
      <c r="N91" s="52">
        <f>$Z$12*((B91)-$U$5)/$U$6+$Z$13</f>
        <v/>
      </c>
      <c r="O91" s="51">
        <f>1/(1+EXP(-N91))</f>
        <v/>
      </c>
      <c r="P91" s="52">
        <f>$AA$12*((B91)-$U$5)/$U$6+$AA$13</f>
        <v/>
      </c>
      <c r="Q91" s="51">
        <f>1/(1+EXP(-P91))</f>
        <v/>
      </c>
      <c r="R91" s="52">
        <f>$AB$12*((B91)-$U$5)/$U$6+$AB$13</f>
        <v/>
      </c>
      <c r="S91" s="51">
        <f>1/(1+EXP(-R91))</f>
        <v/>
      </c>
      <c r="AI91" s="48">
        <f>'4_Seq_Features'!A89</f>
        <v/>
      </c>
      <c r="AJ91" s="55">
        <f>'4_Seq_Features'!G89</f>
        <v/>
      </c>
      <c r="AK91" s="55">
        <f>'4_Seq_Features'!H89</f>
        <v/>
      </c>
      <c r="AL91" s="48">
        <f>'4_Seq_Features'!E89</f>
        <v/>
      </c>
      <c r="AM91" s="52">
        <f>$BD$14*((AJ91)-$BD$5)/$BD$6+$BD$15*((AK91)-$BD$7)/$BD$8+$BD$16</f>
        <v/>
      </c>
      <c r="AN91" s="51">
        <f>1/(1+EXP(-AM91))</f>
        <v/>
      </c>
      <c r="AO91" s="52">
        <f>$BE$14*((AJ91)-$BD$5)/$BD$6+$BE$15*((AK91)-$BD$7)/$BD$8+$BE$16</f>
        <v/>
      </c>
      <c r="AP91" s="51">
        <f>1/(1+EXP(-AO91))</f>
        <v/>
      </c>
      <c r="AQ91" s="52">
        <f>$BF$14*((AJ91)-$BD$5)/$BD$6+$BF$15*((AK91)-$BD$7)/$BD$8+$BF$16</f>
        <v/>
      </c>
      <c r="AR91" s="51">
        <f>1/(1+EXP(-AQ91))</f>
        <v/>
      </c>
      <c r="AS91" s="52">
        <f>$BG$14*((AJ91)-$BD$5)/$BD$6+$BG$15*((AK91)-$BD$7)/$BD$8+$BG$16</f>
        <v/>
      </c>
      <c r="AT91" s="51">
        <f>1/(1+EXP(-AS91))</f>
        <v/>
      </c>
      <c r="AU91" s="52">
        <f>$BH$14*((AJ91)-$BD$5)/$BD$6+$BH$15*((AK91)-$BD$7)/$BD$8+$BH$16</f>
        <v/>
      </c>
      <c r="AV91" s="51">
        <f>1/(1+EXP(-AU91))</f>
        <v/>
      </c>
      <c r="AW91" s="52">
        <f>$BI$14*((AJ91)-$BD$5)/$BD$6+$BI$15*((AK91)-$BD$7)/$BD$8+$BI$16</f>
        <v/>
      </c>
      <c r="AX91" s="51">
        <f>1/(1+EXP(-AW91))</f>
        <v/>
      </c>
      <c r="AY91" s="52">
        <f>$BJ$14*((AJ91)-$BD$5)/$BD$6+$BJ$15*((AK91)-$BD$7)/$BD$8+$BJ$16</f>
        <v/>
      </c>
      <c r="AZ91" s="51">
        <f>1/(1+EXP(-AY91))</f>
        <v/>
      </c>
      <c r="BA91" s="52">
        <f>$BK$14*((AJ91)-$BD$5)/$BD$6+$BK$15*((AK91)-$BD$7)/$BD$8+$BK$16</f>
        <v/>
      </c>
      <c r="BB91" s="51">
        <f>1/(1+EXP(-BA91))</f>
        <v/>
      </c>
    </row>
    <row r="92" ht="15" customHeight="1" s="35">
      <c r="A92" s="48">
        <f>'4_Seq_Features'!A90</f>
        <v/>
      </c>
      <c r="B92" s="55">
        <f>'4_Seq_Features'!F90</f>
        <v/>
      </c>
      <c r="C92" s="48">
        <f>'4_Seq_Features'!E90</f>
        <v/>
      </c>
      <c r="D92" s="52">
        <f>$U$12*((B92)-$U$5)/$U$6+$U$13</f>
        <v/>
      </c>
      <c r="E92" s="51">
        <f>1/(1+EXP(-D92))</f>
        <v/>
      </c>
      <c r="F92" s="52">
        <f>$V$12*((B92)-$U$5)/$U$6+$V$13</f>
        <v/>
      </c>
      <c r="G92" s="51">
        <f>1/(1+EXP(-F92))</f>
        <v/>
      </c>
      <c r="H92" s="52">
        <f>$W$12*((B92)-$U$5)/$U$6+$W$13</f>
        <v/>
      </c>
      <c r="I92" s="51">
        <f>1/(1+EXP(-H92))</f>
        <v/>
      </c>
      <c r="J92" s="52">
        <f>$X$12*((B92)-$U$5)/$U$6+$X$13</f>
        <v/>
      </c>
      <c r="K92" s="51">
        <f>1/(1+EXP(-J92))</f>
        <v/>
      </c>
      <c r="L92" s="52">
        <f>$Y$12*((B92)-$U$5)/$U$6+$Y$13</f>
        <v/>
      </c>
      <c r="M92" s="51">
        <f>1/(1+EXP(-L92))</f>
        <v/>
      </c>
      <c r="N92" s="52">
        <f>$Z$12*((B92)-$U$5)/$U$6+$Z$13</f>
        <v/>
      </c>
      <c r="O92" s="51">
        <f>1/(1+EXP(-N92))</f>
        <v/>
      </c>
      <c r="P92" s="52">
        <f>$AA$12*((B92)-$U$5)/$U$6+$AA$13</f>
        <v/>
      </c>
      <c r="Q92" s="51">
        <f>1/(1+EXP(-P92))</f>
        <v/>
      </c>
      <c r="R92" s="52">
        <f>$AB$12*((B92)-$U$5)/$U$6+$AB$13</f>
        <v/>
      </c>
      <c r="S92" s="51">
        <f>1/(1+EXP(-R92))</f>
        <v/>
      </c>
      <c r="AI92" s="48">
        <f>'4_Seq_Features'!A90</f>
        <v/>
      </c>
      <c r="AJ92" s="55">
        <f>'4_Seq_Features'!G90</f>
        <v/>
      </c>
      <c r="AK92" s="55">
        <f>'4_Seq_Features'!H90</f>
        <v/>
      </c>
      <c r="AL92" s="48">
        <f>'4_Seq_Features'!E90</f>
        <v/>
      </c>
      <c r="AM92" s="52">
        <f>$BD$14*((AJ92)-$BD$5)/$BD$6+$BD$15*((AK92)-$BD$7)/$BD$8+$BD$16</f>
        <v/>
      </c>
      <c r="AN92" s="51">
        <f>1/(1+EXP(-AM92))</f>
        <v/>
      </c>
      <c r="AO92" s="52">
        <f>$BE$14*((AJ92)-$BD$5)/$BD$6+$BE$15*((AK92)-$BD$7)/$BD$8+$BE$16</f>
        <v/>
      </c>
      <c r="AP92" s="51">
        <f>1/(1+EXP(-AO92))</f>
        <v/>
      </c>
      <c r="AQ92" s="52">
        <f>$BF$14*((AJ92)-$BD$5)/$BD$6+$BF$15*((AK92)-$BD$7)/$BD$8+$BF$16</f>
        <v/>
      </c>
      <c r="AR92" s="51">
        <f>1/(1+EXP(-AQ92))</f>
        <v/>
      </c>
      <c r="AS92" s="52">
        <f>$BG$14*((AJ92)-$BD$5)/$BD$6+$BG$15*((AK92)-$BD$7)/$BD$8+$BG$16</f>
        <v/>
      </c>
      <c r="AT92" s="51">
        <f>1/(1+EXP(-AS92))</f>
        <v/>
      </c>
      <c r="AU92" s="52">
        <f>$BH$14*((AJ92)-$BD$5)/$BD$6+$BH$15*((AK92)-$BD$7)/$BD$8+$BH$16</f>
        <v/>
      </c>
      <c r="AV92" s="51">
        <f>1/(1+EXP(-AU92))</f>
        <v/>
      </c>
      <c r="AW92" s="52">
        <f>$BI$14*((AJ92)-$BD$5)/$BD$6+$BI$15*((AK92)-$BD$7)/$BD$8+$BI$16</f>
        <v/>
      </c>
      <c r="AX92" s="51">
        <f>1/(1+EXP(-AW92))</f>
        <v/>
      </c>
      <c r="AY92" s="52">
        <f>$BJ$14*((AJ92)-$BD$5)/$BD$6+$BJ$15*((AK92)-$BD$7)/$BD$8+$BJ$16</f>
        <v/>
      </c>
      <c r="AZ92" s="51">
        <f>1/(1+EXP(-AY92))</f>
        <v/>
      </c>
      <c r="BA92" s="52">
        <f>$BK$14*((AJ92)-$BD$5)/$BD$6+$BK$15*((AK92)-$BD$7)/$BD$8+$BK$16</f>
        <v/>
      </c>
      <c r="BB92" s="51">
        <f>1/(1+EXP(-BA92))</f>
        <v/>
      </c>
    </row>
    <row r="93" ht="15" customHeight="1" s="35">
      <c r="A93" s="48">
        <f>'4_Seq_Features'!A91</f>
        <v/>
      </c>
      <c r="B93" s="55">
        <f>'4_Seq_Features'!F91</f>
        <v/>
      </c>
      <c r="C93" s="48">
        <f>'4_Seq_Features'!E91</f>
        <v/>
      </c>
      <c r="D93" s="52">
        <f>$U$12*((B93)-$U$5)/$U$6+$U$13</f>
        <v/>
      </c>
      <c r="E93" s="51">
        <f>1/(1+EXP(-D93))</f>
        <v/>
      </c>
      <c r="F93" s="52">
        <f>$V$12*((B93)-$U$5)/$U$6+$V$13</f>
        <v/>
      </c>
      <c r="G93" s="51">
        <f>1/(1+EXP(-F93))</f>
        <v/>
      </c>
      <c r="H93" s="52">
        <f>$W$12*((B93)-$U$5)/$U$6+$W$13</f>
        <v/>
      </c>
      <c r="I93" s="51">
        <f>1/(1+EXP(-H93))</f>
        <v/>
      </c>
      <c r="J93" s="52">
        <f>$X$12*((B93)-$U$5)/$U$6+$X$13</f>
        <v/>
      </c>
      <c r="K93" s="51">
        <f>1/(1+EXP(-J93))</f>
        <v/>
      </c>
      <c r="L93" s="52">
        <f>$Y$12*((B93)-$U$5)/$U$6+$Y$13</f>
        <v/>
      </c>
      <c r="M93" s="51">
        <f>1/(1+EXP(-L93))</f>
        <v/>
      </c>
      <c r="N93" s="52">
        <f>$Z$12*((B93)-$U$5)/$U$6+$Z$13</f>
        <v/>
      </c>
      <c r="O93" s="51">
        <f>1/(1+EXP(-N93))</f>
        <v/>
      </c>
      <c r="P93" s="52">
        <f>$AA$12*((B93)-$U$5)/$U$6+$AA$13</f>
        <v/>
      </c>
      <c r="Q93" s="51">
        <f>1/(1+EXP(-P93))</f>
        <v/>
      </c>
      <c r="R93" s="52">
        <f>$AB$12*((B93)-$U$5)/$U$6+$AB$13</f>
        <v/>
      </c>
      <c r="S93" s="51">
        <f>1/(1+EXP(-R93))</f>
        <v/>
      </c>
      <c r="AI93" s="48">
        <f>'4_Seq_Features'!A91</f>
        <v/>
      </c>
      <c r="AJ93" s="55">
        <f>'4_Seq_Features'!G91</f>
        <v/>
      </c>
      <c r="AK93" s="55">
        <f>'4_Seq_Features'!H91</f>
        <v/>
      </c>
      <c r="AL93" s="48">
        <f>'4_Seq_Features'!E91</f>
        <v/>
      </c>
      <c r="AM93" s="52">
        <f>$BD$14*((AJ93)-$BD$5)/$BD$6+$BD$15*((AK93)-$BD$7)/$BD$8+$BD$16</f>
        <v/>
      </c>
      <c r="AN93" s="51">
        <f>1/(1+EXP(-AM93))</f>
        <v/>
      </c>
      <c r="AO93" s="52">
        <f>$BE$14*((AJ93)-$BD$5)/$BD$6+$BE$15*((AK93)-$BD$7)/$BD$8+$BE$16</f>
        <v/>
      </c>
      <c r="AP93" s="51">
        <f>1/(1+EXP(-AO93))</f>
        <v/>
      </c>
      <c r="AQ93" s="52">
        <f>$BF$14*((AJ93)-$BD$5)/$BD$6+$BF$15*((AK93)-$BD$7)/$BD$8+$BF$16</f>
        <v/>
      </c>
      <c r="AR93" s="51">
        <f>1/(1+EXP(-AQ93))</f>
        <v/>
      </c>
      <c r="AS93" s="52">
        <f>$BG$14*((AJ93)-$BD$5)/$BD$6+$BG$15*((AK93)-$BD$7)/$BD$8+$BG$16</f>
        <v/>
      </c>
      <c r="AT93" s="51">
        <f>1/(1+EXP(-AS93))</f>
        <v/>
      </c>
      <c r="AU93" s="52">
        <f>$BH$14*((AJ93)-$BD$5)/$BD$6+$BH$15*((AK93)-$BD$7)/$BD$8+$BH$16</f>
        <v/>
      </c>
      <c r="AV93" s="51">
        <f>1/(1+EXP(-AU93))</f>
        <v/>
      </c>
      <c r="AW93" s="52">
        <f>$BI$14*((AJ93)-$BD$5)/$BD$6+$BI$15*((AK93)-$BD$7)/$BD$8+$BI$16</f>
        <v/>
      </c>
      <c r="AX93" s="51">
        <f>1/(1+EXP(-AW93))</f>
        <v/>
      </c>
      <c r="AY93" s="52">
        <f>$BJ$14*((AJ93)-$BD$5)/$BD$6+$BJ$15*((AK93)-$BD$7)/$BD$8+$BJ$16</f>
        <v/>
      </c>
      <c r="AZ93" s="51">
        <f>1/(1+EXP(-AY93))</f>
        <v/>
      </c>
      <c r="BA93" s="52">
        <f>$BK$14*((AJ93)-$BD$5)/$BD$6+$BK$15*((AK93)-$BD$7)/$BD$8+$BK$16</f>
        <v/>
      </c>
      <c r="BB93" s="51">
        <f>1/(1+EXP(-BA93))</f>
        <v/>
      </c>
    </row>
    <row r="94" ht="15" customHeight="1" s="35">
      <c r="A94" s="48">
        <f>'4_Seq_Features'!A92</f>
        <v/>
      </c>
      <c r="B94" s="55">
        <f>'4_Seq_Features'!F92</f>
        <v/>
      </c>
      <c r="C94" s="48">
        <f>'4_Seq_Features'!E92</f>
        <v/>
      </c>
      <c r="D94" s="52">
        <f>$U$12*((B94)-$U$5)/$U$6+$U$13</f>
        <v/>
      </c>
      <c r="E94" s="51">
        <f>1/(1+EXP(-D94))</f>
        <v/>
      </c>
      <c r="F94" s="52">
        <f>$V$12*((B94)-$U$5)/$U$6+$V$13</f>
        <v/>
      </c>
      <c r="G94" s="51">
        <f>1/(1+EXP(-F94))</f>
        <v/>
      </c>
      <c r="H94" s="52">
        <f>$W$12*((B94)-$U$5)/$U$6+$W$13</f>
        <v/>
      </c>
      <c r="I94" s="51">
        <f>1/(1+EXP(-H94))</f>
        <v/>
      </c>
      <c r="J94" s="52">
        <f>$X$12*((B94)-$U$5)/$U$6+$X$13</f>
        <v/>
      </c>
      <c r="K94" s="51">
        <f>1/(1+EXP(-J94))</f>
        <v/>
      </c>
      <c r="L94" s="52">
        <f>$Y$12*((B94)-$U$5)/$U$6+$Y$13</f>
        <v/>
      </c>
      <c r="M94" s="51">
        <f>1/(1+EXP(-L94))</f>
        <v/>
      </c>
      <c r="N94" s="52">
        <f>$Z$12*((B94)-$U$5)/$U$6+$Z$13</f>
        <v/>
      </c>
      <c r="O94" s="51">
        <f>1/(1+EXP(-N94))</f>
        <v/>
      </c>
      <c r="P94" s="52">
        <f>$AA$12*((B94)-$U$5)/$U$6+$AA$13</f>
        <v/>
      </c>
      <c r="Q94" s="51">
        <f>1/(1+EXP(-P94))</f>
        <v/>
      </c>
      <c r="R94" s="52">
        <f>$AB$12*((B94)-$U$5)/$U$6+$AB$13</f>
        <v/>
      </c>
      <c r="S94" s="51">
        <f>1/(1+EXP(-R94))</f>
        <v/>
      </c>
      <c r="AI94" s="48">
        <f>'4_Seq_Features'!A92</f>
        <v/>
      </c>
      <c r="AJ94" s="55">
        <f>'4_Seq_Features'!G92</f>
        <v/>
      </c>
      <c r="AK94" s="55">
        <f>'4_Seq_Features'!H92</f>
        <v/>
      </c>
      <c r="AL94" s="48">
        <f>'4_Seq_Features'!E92</f>
        <v/>
      </c>
      <c r="AM94" s="52">
        <f>$BD$14*((AJ94)-$BD$5)/$BD$6+$BD$15*((AK94)-$BD$7)/$BD$8+$BD$16</f>
        <v/>
      </c>
      <c r="AN94" s="51">
        <f>1/(1+EXP(-AM94))</f>
        <v/>
      </c>
      <c r="AO94" s="52">
        <f>$BE$14*((AJ94)-$BD$5)/$BD$6+$BE$15*((AK94)-$BD$7)/$BD$8+$BE$16</f>
        <v/>
      </c>
      <c r="AP94" s="51">
        <f>1/(1+EXP(-AO94))</f>
        <v/>
      </c>
      <c r="AQ94" s="52">
        <f>$BF$14*((AJ94)-$BD$5)/$BD$6+$BF$15*((AK94)-$BD$7)/$BD$8+$BF$16</f>
        <v/>
      </c>
      <c r="AR94" s="51">
        <f>1/(1+EXP(-AQ94))</f>
        <v/>
      </c>
      <c r="AS94" s="52">
        <f>$BG$14*((AJ94)-$BD$5)/$BD$6+$BG$15*((AK94)-$BD$7)/$BD$8+$BG$16</f>
        <v/>
      </c>
      <c r="AT94" s="51">
        <f>1/(1+EXP(-AS94))</f>
        <v/>
      </c>
      <c r="AU94" s="52">
        <f>$BH$14*((AJ94)-$BD$5)/$BD$6+$BH$15*((AK94)-$BD$7)/$BD$8+$BH$16</f>
        <v/>
      </c>
      <c r="AV94" s="51">
        <f>1/(1+EXP(-AU94))</f>
        <v/>
      </c>
      <c r="AW94" s="52">
        <f>$BI$14*((AJ94)-$BD$5)/$BD$6+$BI$15*((AK94)-$BD$7)/$BD$8+$BI$16</f>
        <v/>
      </c>
      <c r="AX94" s="51">
        <f>1/(1+EXP(-AW94))</f>
        <v/>
      </c>
      <c r="AY94" s="52">
        <f>$BJ$14*((AJ94)-$BD$5)/$BD$6+$BJ$15*((AK94)-$BD$7)/$BD$8+$BJ$16</f>
        <v/>
      </c>
      <c r="AZ94" s="51">
        <f>1/(1+EXP(-AY94))</f>
        <v/>
      </c>
      <c r="BA94" s="52">
        <f>$BK$14*((AJ94)-$BD$5)/$BD$6+$BK$15*((AK94)-$BD$7)/$BD$8+$BK$16</f>
        <v/>
      </c>
      <c r="BB94" s="51">
        <f>1/(1+EXP(-BA94))</f>
        <v/>
      </c>
    </row>
    <row r="95" ht="15" customHeight="1" s="35">
      <c r="A95" s="48">
        <f>'4_Seq_Features'!A93</f>
        <v/>
      </c>
      <c r="B95" s="55">
        <f>'4_Seq_Features'!F93</f>
        <v/>
      </c>
      <c r="C95" s="48">
        <f>'4_Seq_Features'!E93</f>
        <v/>
      </c>
      <c r="D95" s="52">
        <f>$U$12*((B95)-$U$5)/$U$6+$U$13</f>
        <v/>
      </c>
      <c r="E95" s="51">
        <f>1/(1+EXP(-D95))</f>
        <v/>
      </c>
      <c r="F95" s="52">
        <f>$V$12*((B95)-$U$5)/$U$6+$V$13</f>
        <v/>
      </c>
      <c r="G95" s="51">
        <f>1/(1+EXP(-F95))</f>
        <v/>
      </c>
      <c r="H95" s="52">
        <f>$W$12*((B95)-$U$5)/$U$6+$W$13</f>
        <v/>
      </c>
      <c r="I95" s="51">
        <f>1/(1+EXP(-H95))</f>
        <v/>
      </c>
      <c r="J95" s="52">
        <f>$X$12*((B95)-$U$5)/$U$6+$X$13</f>
        <v/>
      </c>
      <c r="K95" s="51">
        <f>1/(1+EXP(-J95))</f>
        <v/>
      </c>
      <c r="L95" s="52">
        <f>$Y$12*((B95)-$U$5)/$U$6+$Y$13</f>
        <v/>
      </c>
      <c r="M95" s="51">
        <f>1/(1+EXP(-L95))</f>
        <v/>
      </c>
      <c r="N95" s="52">
        <f>$Z$12*((B95)-$U$5)/$U$6+$Z$13</f>
        <v/>
      </c>
      <c r="O95" s="51">
        <f>1/(1+EXP(-N95))</f>
        <v/>
      </c>
      <c r="P95" s="52">
        <f>$AA$12*((B95)-$U$5)/$U$6+$AA$13</f>
        <v/>
      </c>
      <c r="Q95" s="51">
        <f>1/(1+EXP(-P95))</f>
        <v/>
      </c>
      <c r="R95" s="52">
        <f>$AB$12*((B95)-$U$5)/$U$6+$AB$13</f>
        <v/>
      </c>
      <c r="S95" s="51">
        <f>1/(1+EXP(-R95))</f>
        <v/>
      </c>
      <c r="AI95" s="48">
        <f>'4_Seq_Features'!A93</f>
        <v/>
      </c>
      <c r="AJ95" s="55">
        <f>'4_Seq_Features'!G93</f>
        <v/>
      </c>
      <c r="AK95" s="55">
        <f>'4_Seq_Features'!H93</f>
        <v/>
      </c>
      <c r="AL95" s="48">
        <f>'4_Seq_Features'!E93</f>
        <v/>
      </c>
      <c r="AM95" s="52">
        <f>$BD$14*((AJ95)-$BD$5)/$BD$6+$BD$15*((AK95)-$BD$7)/$BD$8+$BD$16</f>
        <v/>
      </c>
      <c r="AN95" s="51">
        <f>1/(1+EXP(-AM95))</f>
        <v/>
      </c>
      <c r="AO95" s="52">
        <f>$BE$14*((AJ95)-$BD$5)/$BD$6+$BE$15*((AK95)-$BD$7)/$BD$8+$BE$16</f>
        <v/>
      </c>
      <c r="AP95" s="51">
        <f>1/(1+EXP(-AO95))</f>
        <v/>
      </c>
      <c r="AQ95" s="52">
        <f>$BF$14*((AJ95)-$BD$5)/$BD$6+$BF$15*((AK95)-$BD$7)/$BD$8+$BF$16</f>
        <v/>
      </c>
      <c r="AR95" s="51">
        <f>1/(1+EXP(-AQ95))</f>
        <v/>
      </c>
      <c r="AS95" s="52">
        <f>$BG$14*((AJ95)-$BD$5)/$BD$6+$BG$15*((AK95)-$BD$7)/$BD$8+$BG$16</f>
        <v/>
      </c>
      <c r="AT95" s="51">
        <f>1/(1+EXP(-AS95))</f>
        <v/>
      </c>
      <c r="AU95" s="52">
        <f>$BH$14*((AJ95)-$BD$5)/$BD$6+$BH$15*((AK95)-$BD$7)/$BD$8+$BH$16</f>
        <v/>
      </c>
      <c r="AV95" s="51">
        <f>1/(1+EXP(-AU95))</f>
        <v/>
      </c>
      <c r="AW95" s="52">
        <f>$BI$14*((AJ95)-$BD$5)/$BD$6+$BI$15*((AK95)-$BD$7)/$BD$8+$BI$16</f>
        <v/>
      </c>
      <c r="AX95" s="51">
        <f>1/(1+EXP(-AW95))</f>
        <v/>
      </c>
      <c r="AY95" s="52">
        <f>$BJ$14*((AJ95)-$BD$5)/$BD$6+$BJ$15*((AK95)-$BD$7)/$BD$8+$BJ$16</f>
        <v/>
      </c>
      <c r="AZ95" s="51">
        <f>1/(1+EXP(-AY95))</f>
        <v/>
      </c>
      <c r="BA95" s="52">
        <f>$BK$14*((AJ95)-$BD$5)/$BD$6+$BK$15*((AK95)-$BD$7)/$BD$8+$BK$16</f>
        <v/>
      </c>
      <c r="BB95" s="51">
        <f>1/(1+EXP(-BA95))</f>
        <v/>
      </c>
    </row>
    <row r="96" ht="15" customHeight="1" s="35">
      <c r="A96" s="48">
        <f>'4_Seq_Features'!A94</f>
        <v/>
      </c>
      <c r="B96" s="55">
        <f>'4_Seq_Features'!F94</f>
        <v/>
      </c>
      <c r="C96" s="48">
        <f>'4_Seq_Features'!E94</f>
        <v/>
      </c>
      <c r="D96" s="52">
        <f>$U$12*((B96)-$U$5)/$U$6+$U$13</f>
        <v/>
      </c>
      <c r="E96" s="51">
        <f>1/(1+EXP(-D96))</f>
        <v/>
      </c>
      <c r="F96" s="52">
        <f>$V$12*((B96)-$U$5)/$U$6+$V$13</f>
        <v/>
      </c>
      <c r="G96" s="51">
        <f>1/(1+EXP(-F96))</f>
        <v/>
      </c>
      <c r="H96" s="52">
        <f>$W$12*((B96)-$U$5)/$U$6+$W$13</f>
        <v/>
      </c>
      <c r="I96" s="51">
        <f>1/(1+EXP(-H96))</f>
        <v/>
      </c>
      <c r="J96" s="52">
        <f>$X$12*((B96)-$U$5)/$U$6+$X$13</f>
        <v/>
      </c>
      <c r="K96" s="51">
        <f>1/(1+EXP(-J96))</f>
        <v/>
      </c>
      <c r="L96" s="52">
        <f>$Y$12*((B96)-$U$5)/$U$6+$Y$13</f>
        <v/>
      </c>
      <c r="M96" s="51">
        <f>1/(1+EXP(-L96))</f>
        <v/>
      </c>
      <c r="N96" s="52">
        <f>$Z$12*((B96)-$U$5)/$U$6+$Z$13</f>
        <v/>
      </c>
      <c r="O96" s="51">
        <f>1/(1+EXP(-N96))</f>
        <v/>
      </c>
      <c r="P96" s="52">
        <f>$AA$12*((B96)-$U$5)/$U$6+$AA$13</f>
        <v/>
      </c>
      <c r="Q96" s="51">
        <f>1/(1+EXP(-P96))</f>
        <v/>
      </c>
      <c r="R96" s="52">
        <f>$AB$12*((B96)-$U$5)/$U$6+$AB$13</f>
        <v/>
      </c>
      <c r="S96" s="51">
        <f>1/(1+EXP(-R96))</f>
        <v/>
      </c>
      <c r="AI96" s="48">
        <f>'4_Seq_Features'!A94</f>
        <v/>
      </c>
      <c r="AJ96" s="55">
        <f>'4_Seq_Features'!G94</f>
        <v/>
      </c>
      <c r="AK96" s="55">
        <f>'4_Seq_Features'!H94</f>
        <v/>
      </c>
      <c r="AL96" s="48">
        <f>'4_Seq_Features'!E94</f>
        <v/>
      </c>
      <c r="AM96" s="52">
        <f>$BD$14*((AJ96)-$BD$5)/$BD$6+$BD$15*((AK96)-$BD$7)/$BD$8+$BD$16</f>
        <v/>
      </c>
      <c r="AN96" s="51">
        <f>1/(1+EXP(-AM96))</f>
        <v/>
      </c>
      <c r="AO96" s="52">
        <f>$BE$14*((AJ96)-$BD$5)/$BD$6+$BE$15*((AK96)-$BD$7)/$BD$8+$BE$16</f>
        <v/>
      </c>
      <c r="AP96" s="51">
        <f>1/(1+EXP(-AO96))</f>
        <v/>
      </c>
      <c r="AQ96" s="52">
        <f>$BF$14*((AJ96)-$BD$5)/$BD$6+$BF$15*((AK96)-$BD$7)/$BD$8+$BF$16</f>
        <v/>
      </c>
      <c r="AR96" s="51">
        <f>1/(1+EXP(-AQ96))</f>
        <v/>
      </c>
      <c r="AS96" s="52">
        <f>$BG$14*((AJ96)-$BD$5)/$BD$6+$BG$15*((AK96)-$BD$7)/$BD$8+$BG$16</f>
        <v/>
      </c>
      <c r="AT96" s="51">
        <f>1/(1+EXP(-AS96))</f>
        <v/>
      </c>
      <c r="AU96" s="52">
        <f>$BH$14*((AJ96)-$BD$5)/$BD$6+$BH$15*((AK96)-$BD$7)/$BD$8+$BH$16</f>
        <v/>
      </c>
      <c r="AV96" s="51">
        <f>1/(1+EXP(-AU96))</f>
        <v/>
      </c>
      <c r="AW96" s="52">
        <f>$BI$14*((AJ96)-$BD$5)/$BD$6+$BI$15*((AK96)-$BD$7)/$BD$8+$BI$16</f>
        <v/>
      </c>
      <c r="AX96" s="51">
        <f>1/(1+EXP(-AW96))</f>
        <v/>
      </c>
      <c r="AY96" s="52">
        <f>$BJ$14*((AJ96)-$BD$5)/$BD$6+$BJ$15*((AK96)-$BD$7)/$BD$8+$BJ$16</f>
        <v/>
      </c>
      <c r="AZ96" s="51">
        <f>1/(1+EXP(-AY96))</f>
        <v/>
      </c>
      <c r="BA96" s="52">
        <f>$BK$14*((AJ96)-$BD$5)/$BD$6+$BK$15*((AK96)-$BD$7)/$BD$8+$BK$16</f>
        <v/>
      </c>
      <c r="BB96" s="51">
        <f>1/(1+EXP(-BA96))</f>
        <v/>
      </c>
    </row>
    <row r="97" ht="15" customHeight="1" s="35">
      <c r="A97" s="48">
        <f>'4_Seq_Features'!A95</f>
        <v/>
      </c>
      <c r="B97" s="55">
        <f>'4_Seq_Features'!F95</f>
        <v/>
      </c>
      <c r="C97" s="48">
        <f>'4_Seq_Features'!E95</f>
        <v/>
      </c>
      <c r="D97" s="52">
        <f>$U$12*((B97)-$U$5)/$U$6+$U$13</f>
        <v/>
      </c>
      <c r="E97" s="51">
        <f>1/(1+EXP(-D97))</f>
        <v/>
      </c>
      <c r="F97" s="52">
        <f>$V$12*((B97)-$U$5)/$U$6+$V$13</f>
        <v/>
      </c>
      <c r="G97" s="51">
        <f>1/(1+EXP(-F97))</f>
        <v/>
      </c>
      <c r="H97" s="52">
        <f>$W$12*((B97)-$U$5)/$U$6+$W$13</f>
        <v/>
      </c>
      <c r="I97" s="51">
        <f>1/(1+EXP(-H97))</f>
        <v/>
      </c>
      <c r="J97" s="52">
        <f>$X$12*((B97)-$U$5)/$U$6+$X$13</f>
        <v/>
      </c>
      <c r="K97" s="51">
        <f>1/(1+EXP(-J97))</f>
        <v/>
      </c>
      <c r="L97" s="52">
        <f>$Y$12*((B97)-$U$5)/$U$6+$Y$13</f>
        <v/>
      </c>
      <c r="M97" s="51">
        <f>1/(1+EXP(-L97))</f>
        <v/>
      </c>
      <c r="N97" s="52">
        <f>$Z$12*((B97)-$U$5)/$U$6+$Z$13</f>
        <v/>
      </c>
      <c r="O97" s="51">
        <f>1/(1+EXP(-N97))</f>
        <v/>
      </c>
      <c r="P97" s="52">
        <f>$AA$12*((B97)-$U$5)/$U$6+$AA$13</f>
        <v/>
      </c>
      <c r="Q97" s="51">
        <f>1/(1+EXP(-P97))</f>
        <v/>
      </c>
      <c r="R97" s="52">
        <f>$AB$12*((B97)-$U$5)/$U$6+$AB$13</f>
        <v/>
      </c>
      <c r="S97" s="51">
        <f>1/(1+EXP(-R97))</f>
        <v/>
      </c>
      <c r="AI97" s="48">
        <f>'4_Seq_Features'!A95</f>
        <v/>
      </c>
      <c r="AJ97" s="55">
        <f>'4_Seq_Features'!G95</f>
        <v/>
      </c>
      <c r="AK97" s="55">
        <f>'4_Seq_Features'!H95</f>
        <v/>
      </c>
      <c r="AL97" s="48">
        <f>'4_Seq_Features'!E95</f>
        <v/>
      </c>
      <c r="AM97" s="52">
        <f>$BD$14*((AJ97)-$BD$5)/$BD$6+$BD$15*((AK97)-$BD$7)/$BD$8+$BD$16</f>
        <v/>
      </c>
      <c r="AN97" s="51">
        <f>1/(1+EXP(-AM97))</f>
        <v/>
      </c>
      <c r="AO97" s="52">
        <f>$BE$14*((AJ97)-$BD$5)/$BD$6+$BE$15*((AK97)-$BD$7)/$BD$8+$BE$16</f>
        <v/>
      </c>
      <c r="AP97" s="51">
        <f>1/(1+EXP(-AO97))</f>
        <v/>
      </c>
      <c r="AQ97" s="52">
        <f>$BF$14*((AJ97)-$BD$5)/$BD$6+$BF$15*((AK97)-$BD$7)/$BD$8+$BF$16</f>
        <v/>
      </c>
      <c r="AR97" s="51">
        <f>1/(1+EXP(-AQ97))</f>
        <v/>
      </c>
      <c r="AS97" s="52">
        <f>$BG$14*((AJ97)-$BD$5)/$BD$6+$BG$15*((AK97)-$BD$7)/$BD$8+$BG$16</f>
        <v/>
      </c>
      <c r="AT97" s="51">
        <f>1/(1+EXP(-AS97))</f>
        <v/>
      </c>
      <c r="AU97" s="52">
        <f>$BH$14*((AJ97)-$BD$5)/$BD$6+$BH$15*((AK97)-$BD$7)/$BD$8+$BH$16</f>
        <v/>
      </c>
      <c r="AV97" s="51">
        <f>1/(1+EXP(-AU97))</f>
        <v/>
      </c>
      <c r="AW97" s="52">
        <f>$BI$14*((AJ97)-$BD$5)/$BD$6+$BI$15*((AK97)-$BD$7)/$BD$8+$BI$16</f>
        <v/>
      </c>
      <c r="AX97" s="51">
        <f>1/(1+EXP(-AW97))</f>
        <v/>
      </c>
      <c r="AY97" s="52">
        <f>$BJ$14*((AJ97)-$BD$5)/$BD$6+$BJ$15*((AK97)-$BD$7)/$BD$8+$BJ$16</f>
        <v/>
      </c>
      <c r="AZ97" s="51">
        <f>1/(1+EXP(-AY97))</f>
        <v/>
      </c>
      <c r="BA97" s="52">
        <f>$BK$14*((AJ97)-$BD$5)/$BD$6+$BK$15*((AK97)-$BD$7)/$BD$8+$BK$16</f>
        <v/>
      </c>
      <c r="BB97" s="51">
        <f>1/(1+EXP(-BA97))</f>
        <v/>
      </c>
    </row>
    <row r="98" ht="15" customHeight="1" s="35">
      <c r="A98" s="48">
        <f>'4_Seq_Features'!A96</f>
        <v/>
      </c>
      <c r="B98" s="55">
        <f>'4_Seq_Features'!F96</f>
        <v/>
      </c>
      <c r="C98" s="48">
        <f>'4_Seq_Features'!E96</f>
        <v/>
      </c>
      <c r="D98" s="52">
        <f>$U$12*((B98)-$U$5)/$U$6+$U$13</f>
        <v/>
      </c>
      <c r="E98" s="51">
        <f>1/(1+EXP(-D98))</f>
        <v/>
      </c>
      <c r="F98" s="52">
        <f>$V$12*((B98)-$U$5)/$U$6+$V$13</f>
        <v/>
      </c>
      <c r="G98" s="51">
        <f>1/(1+EXP(-F98))</f>
        <v/>
      </c>
      <c r="H98" s="52">
        <f>$W$12*((B98)-$U$5)/$U$6+$W$13</f>
        <v/>
      </c>
      <c r="I98" s="51">
        <f>1/(1+EXP(-H98))</f>
        <v/>
      </c>
      <c r="J98" s="52">
        <f>$X$12*((B98)-$U$5)/$U$6+$X$13</f>
        <v/>
      </c>
      <c r="K98" s="51">
        <f>1/(1+EXP(-J98))</f>
        <v/>
      </c>
      <c r="L98" s="52">
        <f>$Y$12*((B98)-$U$5)/$U$6+$Y$13</f>
        <v/>
      </c>
      <c r="M98" s="51">
        <f>1/(1+EXP(-L98))</f>
        <v/>
      </c>
      <c r="N98" s="52">
        <f>$Z$12*((B98)-$U$5)/$U$6+$Z$13</f>
        <v/>
      </c>
      <c r="O98" s="51">
        <f>1/(1+EXP(-N98))</f>
        <v/>
      </c>
      <c r="P98" s="52">
        <f>$AA$12*((B98)-$U$5)/$U$6+$AA$13</f>
        <v/>
      </c>
      <c r="Q98" s="51">
        <f>1/(1+EXP(-P98))</f>
        <v/>
      </c>
      <c r="R98" s="52">
        <f>$AB$12*((B98)-$U$5)/$U$6+$AB$13</f>
        <v/>
      </c>
      <c r="S98" s="51">
        <f>1/(1+EXP(-R98))</f>
        <v/>
      </c>
      <c r="AI98" s="48">
        <f>'4_Seq_Features'!A96</f>
        <v/>
      </c>
      <c r="AJ98" s="55">
        <f>'4_Seq_Features'!G96</f>
        <v/>
      </c>
      <c r="AK98" s="55">
        <f>'4_Seq_Features'!H96</f>
        <v/>
      </c>
      <c r="AL98" s="48">
        <f>'4_Seq_Features'!E96</f>
        <v/>
      </c>
      <c r="AM98" s="52">
        <f>$BD$14*((AJ98)-$BD$5)/$BD$6+$BD$15*((AK98)-$BD$7)/$BD$8+$BD$16</f>
        <v/>
      </c>
      <c r="AN98" s="51">
        <f>1/(1+EXP(-AM98))</f>
        <v/>
      </c>
      <c r="AO98" s="52">
        <f>$BE$14*((AJ98)-$BD$5)/$BD$6+$BE$15*((AK98)-$BD$7)/$BD$8+$BE$16</f>
        <v/>
      </c>
      <c r="AP98" s="51">
        <f>1/(1+EXP(-AO98))</f>
        <v/>
      </c>
      <c r="AQ98" s="52">
        <f>$BF$14*((AJ98)-$BD$5)/$BD$6+$BF$15*((AK98)-$BD$7)/$BD$8+$BF$16</f>
        <v/>
      </c>
      <c r="AR98" s="51">
        <f>1/(1+EXP(-AQ98))</f>
        <v/>
      </c>
      <c r="AS98" s="52">
        <f>$BG$14*((AJ98)-$BD$5)/$BD$6+$BG$15*((AK98)-$BD$7)/$BD$8+$BG$16</f>
        <v/>
      </c>
      <c r="AT98" s="51">
        <f>1/(1+EXP(-AS98))</f>
        <v/>
      </c>
      <c r="AU98" s="52">
        <f>$BH$14*((AJ98)-$BD$5)/$BD$6+$BH$15*((AK98)-$BD$7)/$BD$8+$BH$16</f>
        <v/>
      </c>
      <c r="AV98" s="51">
        <f>1/(1+EXP(-AU98))</f>
        <v/>
      </c>
      <c r="AW98" s="52">
        <f>$BI$14*((AJ98)-$BD$5)/$BD$6+$BI$15*((AK98)-$BD$7)/$BD$8+$BI$16</f>
        <v/>
      </c>
      <c r="AX98" s="51">
        <f>1/(1+EXP(-AW98))</f>
        <v/>
      </c>
      <c r="AY98" s="52">
        <f>$BJ$14*((AJ98)-$BD$5)/$BD$6+$BJ$15*((AK98)-$BD$7)/$BD$8+$BJ$16</f>
        <v/>
      </c>
      <c r="AZ98" s="51">
        <f>1/(1+EXP(-AY98))</f>
        <v/>
      </c>
      <c r="BA98" s="52">
        <f>$BK$14*((AJ98)-$BD$5)/$BD$6+$BK$15*((AK98)-$BD$7)/$BD$8+$BK$16</f>
        <v/>
      </c>
      <c r="BB98" s="51">
        <f>1/(1+EXP(-BA98))</f>
        <v/>
      </c>
    </row>
    <row r="99" ht="15" customHeight="1" s="35">
      <c r="A99" s="48">
        <f>'4_Seq_Features'!A97</f>
        <v/>
      </c>
      <c r="B99" s="55">
        <f>'4_Seq_Features'!F97</f>
        <v/>
      </c>
      <c r="C99" s="48">
        <f>'4_Seq_Features'!E97</f>
        <v/>
      </c>
      <c r="D99" s="52">
        <f>$U$12*((B99)-$U$5)/$U$6+$U$13</f>
        <v/>
      </c>
      <c r="E99" s="51">
        <f>1/(1+EXP(-D99))</f>
        <v/>
      </c>
      <c r="F99" s="52">
        <f>$V$12*((B99)-$U$5)/$U$6+$V$13</f>
        <v/>
      </c>
      <c r="G99" s="51">
        <f>1/(1+EXP(-F99))</f>
        <v/>
      </c>
      <c r="H99" s="52">
        <f>$W$12*((B99)-$U$5)/$U$6+$W$13</f>
        <v/>
      </c>
      <c r="I99" s="51">
        <f>1/(1+EXP(-H99))</f>
        <v/>
      </c>
      <c r="J99" s="52">
        <f>$X$12*((B99)-$U$5)/$U$6+$X$13</f>
        <v/>
      </c>
      <c r="K99" s="51">
        <f>1/(1+EXP(-J99))</f>
        <v/>
      </c>
      <c r="L99" s="52">
        <f>$Y$12*((B99)-$U$5)/$U$6+$Y$13</f>
        <v/>
      </c>
      <c r="M99" s="51">
        <f>1/(1+EXP(-L99))</f>
        <v/>
      </c>
      <c r="N99" s="52">
        <f>$Z$12*((B99)-$U$5)/$U$6+$Z$13</f>
        <v/>
      </c>
      <c r="O99" s="51">
        <f>1/(1+EXP(-N99))</f>
        <v/>
      </c>
      <c r="P99" s="52">
        <f>$AA$12*((B99)-$U$5)/$U$6+$AA$13</f>
        <v/>
      </c>
      <c r="Q99" s="51">
        <f>1/(1+EXP(-P99))</f>
        <v/>
      </c>
      <c r="R99" s="52">
        <f>$AB$12*((B99)-$U$5)/$U$6+$AB$13</f>
        <v/>
      </c>
      <c r="S99" s="51">
        <f>1/(1+EXP(-R99))</f>
        <v/>
      </c>
      <c r="AI99" s="48">
        <f>'4_Seq_Features'!A97</f>
        <v/>
      </c>
      <c r="AJ99" s="55">
        <f>'4_Seq_Features'!G97</f>
        <v/>
      </c>
      <c r="AK99" s="55">
        <f>'4_Seq_Features'!H97</f>
        <v/>
      </c>
      <c r="AL99" s="48">
        <f>'4_Seq_Features'!E97</f>
        <v/>
      </c>
      <c r="AM99" s="52">
        <f>$BD$14*((AJ99)-$BD$5)/$BD$6+$BD$15*((AK99)-$BD$7)/$BD$8+$BD$16</f>
        <v/>
      </c>
      <c r="AN99" s="51">
        <f>1/(1+EXP(-AM99))</f>
        <v/>
      </c>
      <c r="AO99" s="52">
        <f>$BE$14*((AJ99)-$BD$5)/$BD$6+$BE$15*((AK99)-$BD$7)/$BD$8+$BE$16</f>
        <v/>
      </c>
      <c r="AP99" s="51">
        <f>1/(1+EXP(-AO99))</f>
        <v/>
      </c>
      <c r="AQ99" s="52">
        <f>$BF$14*((AJ99)-$BD$5)/$BD$6+$BF$15*((AK99)-$BD$7)/$BD$8+$BF$16</f>
        <v/>
      </c>
      <c r="AR99" s="51">
        <f>1/(1+EXP(-AQ99))</f>
        <v/>
      </c>
      <c r="AS99" s="52">
        <f>$BG$14*((AJ99)-$BD$5)/$BD$6+$BG$15*((AK99)-$BD$7)/$BD$8+$BG$16</f>
        <v/>
      </c>
      <c r="AT99" s="51">
        <f>1/(1+EXP(-AS99))</f>
        <v/>
      </c>
      <c r="AU99" s="52">
        <f>$BH$14*((AJ99)-$BD$5)/$BD$6+$BH$15*((AK99)-$BD$7)/$BD$8+$BH$16</f>
        <v/>
      </c>
      <c r="AV99" s="51">
        <f>1/(1+EXP(-AU99))</f>
        <v/>
      </c>
      <c r="AW99" s="52">
        <f>$BI$14*((AJ99)-$BD$5)/$BD$6+$BI$15*((AK99)-$BD$7)/$BD$8+$BI$16</f>
        <v/>
      </c>
      <c r="AX99" s="51">
        <f>1/(1+EXP(-AW99))</f>
        <v/>
      </c>
      <c r="AY99" s="52">
        <f>$BJ$14*((AJ99)-$BD$5)/$BD$6+$BJ$15*((AK99)-$BD$7)/$BD$8+$BJ$16</f>
        <v/>
      </c>
      <c r="AZ99" s="51">
        <f>1/(1+EXP(-AY99))</f>
        <v/>
      </c>
      <c r="BA99" s="52">
        <f>$BK$14*((AJ99)-$BD$5)/$BD$6+$BK$15*((AK99)-$BD$7)/$BD$8+$BK$16</f>
        <v/>
      </c>
      <c r="BB99" s="51">
        <f>1/(1+EXP(-BA99))</f>
        <v/>
      </c>
    </row>
    <row r="100" ht="15" customHeight="1" s="35">
      <c r="A100" s="48">
        <f>'4_Seq_Features'!A98</f>
        <v/>
      </c>
      <c r="B100" s="55">
        <f>'4_Seq_Features'!F98</f>
        <v/>
      </c>
      <c r="C100" s="48">
        <f>'4_Seq_Features'!E98</f>
        <v/>
      </c>
      <c r="D100" s="52">
        <f>$U$12*((B100)-$U$5)/$U$6+$U$13</f>
        <v/>
      </c>
      <c r="E100" s="51">
        <f>1/(1+EXP(-D100))</f>
        <v/>
      </c>
      <c r="F100" s="52">
        <f>$V$12*((B100)-$U$5)/$U$6+$V$13</f>
        <v/>
      </c>
      <c r="G100" s="51">
        <f>1/(1+EXP(-F100))</f>
        <v/>
      </c>
      <c r="H100" s="52">
        <f>$W$12*((B100)-$U$5)/$U$6+$W$13</f>
        <v/>
      </c>
      <c r="I100" s="51">
        <f>1/(1+EXP(-H100))</f>
        <v/>
      </c>
      <c r="J100" s="52">
        <f>$X$12*((B100)-$U$5)/$U$6+$X$13</f>
        <v/>
      </c>
      <c r="K100" s="51">
        <f>1/(1+EXP(-J100))</f>
        <v/>
      </c>
      <c r="L100" s="52">
        <f>$Y$12*((B100)-$U$5)/$U$6+$Y$13</f>
        <v/>
      </c>
      <c r="M100" s="51">
        <f>1/(1+EXP(-L100))</f>
        <v/>
      </c>
      <c r="N100" s="52">
        <f>$Z$12*((B100)-$U$5)/$U$6+$Z$13</f>
        <v/>
      </c>
      <c r="O100" s="51">
        <f>1/(1+EXP(-N100))</f>
        <v/>
      </c>
      <c r="P100" s="52">
        <f>$AA$12*((B100)-$U$5)/$U$6+$AA$13</f>
        <v/>
      </c>
      <c r="Q100" s="51">
        <f>1/(1+EXP(-P100))</f>
        <v/>
      </c>
      <c r="R100" s="52">
        <f>$AB$12*((B100)-$U$5)/$U$6+$AB$13</f>
        <v/>
      </c>
      <c r="S100" s="51">
        <f>1/(1+EXP(-R100))</f>
        <v/>
      </c>
      <c r="AI100" s="48">
        <f>'4_Seq_Features'!A98</f>
        <v/>
      </c>
      <c r="AJ100" s="55">
        <f>'4_Seq_Features'!G98</f>
        <v/>
      </c>
      <c r="AK100" s="55">
        <f>'4_Seq_Features'!H98</f>
        <v/>
      </c>
      <c r="AL100" s="48">
        <f>'4_Seq_Features'!E98</f>
        <v/>
      </c>
      <c r="AM100" s="52">
        <f>$BD$14*((AJ100)-$BD$5)/$BD$6+$BD$15*((AK100)-$BD$7)/$BD$8+$BD$16</f>
        <v/>
      </c>
      <c r="AN100" s="51">
        <f>1/(1+EXP(-AM100))</f>
        <v/>
      </c>
      <c r="AO100" s="52">
        <f>$BE$14*((AJ100)-$BD$5)/$BD$6+$BE$15*((AK100)-$BD$7)/$BD$8+$BE$16</f>
        <v/>
      </c>
      <c r="AP100" s="51">
        <f>1/(1+EXP(-AO100))</f>
        <v/>
      </c>
      <c r="AQ100" s="52">
        <f>$BF$14*((AJ100)-$BD$5)/$BD$6+$BF$15*((AK100)-$BD$7)/$BD$8+$BF$16</f>
        <v/>
      </c>
      <c r="AR100" s="51">
        <f>1/(1+EXP(-AQ100))</f>
        <v/>
      </c>
      <c r="AS100" s="52">
        <f>$BG$14*((AJ100)-$BD$5)/$BD$6+$BG$15*((AK100)-$BD$7)/$BD$8+$BG$16</f>
        <v/>
      </c>
      <c r="AT100" s="51">
        <f>1/(1+EXP(-AS100))</f>
        <v/>
      </c>
      <c r="AU100" s="52">
        <f>$BH$14*((AJ100)-$BD$5)/$BD$6+$BH$15*((AK100)-$BD$7)/$BD$8+$BH$16</f>
        <v/>
      </c>
      <c r="AV100" s="51">
        <f>1/(1+EXP(-AU100))</f>
        <v/>
      </c>
      <c r="AW100" s="52">
        <f>$BI$14*((AJ100)-$BD$5)/$BD$6+$BI$15*((AK100)-$BD$7)/$BD$8+$BI$16</f>
        <v/>
      </c>
      <c r="AX100" s="51">
        <f>1/(1+EXP(-AW100))</f>
        <v/>
      </c>
      <c r="AY100" s="52">
        <f>$BJ$14*((AJ100)-$BD$5)/$BD$6+$BJ$15*((AK100)-$BD$7)/$BD$8+$BJ$16</f>
        <v/>
      </c>
      <c r="AZ100" s="51">
        <f>1/(1+EXP(-AY100))</f>
        <v/>
      </c>
      <c r="BA100" s="52">
        <f>$BK$14*((AJ100)-$BD$5)/$BD$6+$BK$15*((AK100)-$BD$7)/$BD$8+$BK$16</f>
        <v/>
      </c>
      <c r="BB100" s="51">
        <f>1/(1+EXP(-BA100))</f>
        <v/>
      </c>
    </row>
    <row r="101" ht="15" customHeight="1" s="35">
      <c r="A101" s="48">
        <f>'4_Seq_Features'!A99</f>
        <v/>
      </c>
      <c r="B101" s="55">
        <f>'4_Seq_Features'!F99</f>
        <v/>
      </c>
      <c r="C101" s="48">
        <f>'4_Seq_Features'!E99</f>
        <v/>
      </c>
      <c r="D101" s="52">
        <f>$U$12*((B101)-$U$5)/$U$6+$U$13</f>
        <v/>
      </c>
      <c r="E101" s="51">
        <f>1/(1+EXP(-D101))</f>
        <v/>
      </c>
      <c r="F101" s="52">
        <f>$V$12*((B101)-$U$5)/$U$6+$V$13</f>
        <v/>
      </c>
      <c r="G101" s="51">
        <f>1/(1+EXP(-F101))</f>
        <v/>
      </c>
      <c r="H101" s="52">
        <f>$W$12*((B101)-$U$5)/$U$6+$W$13</f>
        <v/>
      </c>
      <c r="I101" s="51">
        <f>1/(1+EXP(-H101))</f>
        <v/>
      </c>
      <c r="J101" s="52">
        <f>$X$12*((B101)-$U$5)/$U$6+$X$13</f>
        <v/>
      </c>
      <c r="K101" s="51">
        <f>1/(1+EXP(-J101))</f>
        <v/>
      </c>
      <c r="L101" s="52">
        <f>$Y$12*((B101)-$U$5)/$U$6+$Y$13</f>
        <v/>
      </c>
      <c r="M101" s="51">
        <f>1/(1+EXP(-L101))</f>
        <v/>
      </c>
      <c r="N101" s="52">
        <f>$Z$12*((B101)-$U$5)/$U$6+$Z$13</f>
        <v/>
      </c>
      <c r="O101" s="51">
        <f>1/(1+EXP(-N101))</f>
        <v/>
      </c>
      <c r="P101" s="52">
        <f>$AA$12*((B101)-$U$5)/$U$6+$AA$13</f>
        <v/>
      </c>
      <c r="Q101" s="51">
        <f>1/(1+EXP(-P101))</f>
        <v/>
      </c>
      <c r="R101" s="52">
        <f>$AB$12*((B101)-$U$5)/$U$6+$AB$13</f>
        <v/>
      </c>
      <c r="S101" s="51">
        <f>1/(1+EXP(-R101))</f>
        <v/>
      </c>
      <c r="AI101" s="48">
        <f>'4_Seq_Features'!A99</f>
        <v/>
      </c>
      <c r="AJ101" s="55">
        <f>'4_Seq_Features'!G99</f>
        <v/>
      </c>
      <c r="AK101" s="55">
        <f>'4_Seq_Features'!H99</f>
        <v/>
      </c>
      <c r="AL101" s="48">
        <f>'4_Seq_Features'!E99</f>
        <v/>
      </c>
      <c r="AM101" s="52">
        <f>$BD$14*((AJ101)-$BD$5)/$BD$6+$BD$15*((AK101)-$BD$7)/$BD$8+$BD$16</f>
        <v/>
      </c>
      <c r="AN101" s="51">
        <f>1/(1+EXP(-AM101))</f>
        <v/>
      </c>
      <c r="AO101" s="52">
        <f>$BE$14*((AJ101)-$BD$5)/$BD$6+$BE$15*((AK101)-$BD$7)/$BD$8+$BE$16</f>
        <v/>
      </c>
      <c r="AP101" s="51">
        <f>1/(1+EXP(-AO101))</f>
        <v/>
      </c>
      <c r="AQ101" s="52">
        <f>$BF$14*((AJ101)-$BD$5)/$BD$6+$BF$15*((AK101)-$BD$7)/$BD$8+$BF$16</f>
        <v/>
      </c>
      <c r="AR101" s="51">
        <f>1/(1+EXP(-AQ101))</f>
        <v/>
      </c>
      <c r="AS101" s="52">
        <f>$BG$14*((AJ101)-$BD$5)/$BD$6+$BG$15*((AK101)-$BD$7)/$BD$8+$BG$16</f>
        <v/>
      </c>
      <c r="AT101" s="51">
        <f>1/(1+EXP(-AS101))</f>
        <v/>
      </c>
      <c r="AU101" s="52">
        <f>$BH$14*((AJ101)-$BD$5)/$BD$6+$BH$15*((AK101)-$BD$7)/$BD$8+$BH$16</f>
        <v/>
      </c>
      <c r="AV101" s="51">
        <f>1/(1+EXP(-AU101))</f>
        <v/>
      </c>
      <c r="AW101" s="52">
        <f>$BI$14*((AJ101)-$BD$5)/$BD$6+$BI$15*((AK101)-$BD$7)/$BD$8+$BI$16</f>
        <v/>
      </c>
      <c r="AX101" s="51">
        <f>1/(1+EXP(-AW101))</f>
        <v/>
      </c>
      <c r="AY101" s="52">
        <f>$BJ$14*((AJ101)-$BD$5)/$BD$6+$BJ$15*((AK101)-$BD$7)/$BD$8+$BJ$16</f>
        <v/>
      </c>
      <c r="AZ101" s="51">
        <f>1/(1+EXP(-AY101))</f>
        <v/>
      </c>
      <c r="BA101" s="52">
        <f>$BK$14*((AJ101)-$BD$5)/$BD$6+$BK$15*((AK101)-$BD$7)/$BD$8+$BK$16</f>
        <v/>
      </c>
      <c r="BB101" s="51">
        <f>1/(1+EXP(-BA101))</f>
        <v/>
      </c>
    </row>
    <row r="102" ht="15" customHeight="1" s="35">
      <c r="A102" s="48">
        <f>'4_Seq_Features'!A100</f>
        <v/>
      </c>
      <c r="B102" s="55">
        <f>'4_Seq_Features'!F100</f>
        <v/>
      </c>
      <c r="C102" s="48">
        <f>'4_Seq_Features'!E100</f>
        <v/>
      </c>
      <c r="D102" s="52">
        <f>$U$12*((B102)-$U$5)/$U$6+$U$13</f>
        <v/>
      </c>
      <c r="E102" s="51">
        <f>1/(1+EXP(-D102))</f>
        <v/>
      </c>
      <c r="F102" s="52">
        <f>$V$12*((B102)-$U$5)/$U$6+$V$13</f>
        <v/>
      </c>
      <c r="G102" s="51">
        <f>1/(1+EXP(-F102))</f>
        <v/>
      </c>
      <c r="H102" s="52">
        <f>$W$12*((B102)-$U$5)/$U$6+$W$13</f>
        <v/>
      </c>
      <c r="I102" s="51">
        <f>1/(1+EXP(-H102))</f>
        <v/>
      </c>
      <c r="J102" s="52">
        <f>$X$12*((B102)-$U$5)/$U$6+$X$13</f>
        <v/>
      </c>
      <c r="K102" s="51">
        <f>1/(1+EXP(-J102))</f>
        <v/>
      </c>
      <c r="L102" s="52">
        <f>$Y$12*((B102)-$U$5)/$U$6+$Y$13</f>
        <v/>
      </c>
      <c r="M102" s="51">
        <f>1/(1+EXP(-L102))</f>
        <v/>
      </c>
      <c r="N102" s="52">
        <f>$Z$12*((B102)-$U$5)/$U$6+$Z$13</f>
        <v/>
      </c>
      <c r="O102" s="51">
        <f>1/(1+EXP(-N102))</f>
        <v/>
      </c>
      <c r="P102" s="52">
        <f>$AA$12*((B102)-$U$5)/$U$6+$AA$13</f>
        <v/>
      </c>
      <c r="Q102" s="51">
        <f>1/(1+EXP(-P102))</f>
        <v/>
      </c>
      <c r="R102" s="52">
        <f>$AB$12*((B102)-$U$5)/$U$6+$AB$13</f>
        <v/>
      </c>
      <c r="S102" s="51">
        <f>1/(1+EXP(-R102))</f>
        <v/>
      </c>
      <c r="AI102" s="48">
        <f>'4_Seq_Features'!A100</f>
        <v/>
      </c>
      <c r="AJ102" s="55">
        <f>'4_Seq_Features'!G100</f>
        <v/>
      </c>
      <c r="AK102" s="55">
        <f>'4_Seq_Features'!H100</f>
        <v/>
      </c>
      <c r="AL102" s="48">
        <f>'4_Seq_Features'!E100</f>
        <v/>
      </c>
      <c r="AM102" s="52">
        <f>$BD$14*((AJ102)-$BD$5)/$BD$6+$BD$15*((AK102)-$BD$7)/$BD$8+$BD$16</f>
        <v/>
      </c>
      <c r="AN102" s="51">
        <f>1/(1+EXP(-AM102))</f>
        <v/>
      </c>
      <c r="AO102" s="52">
        <f>$BE$14*((AJ102)-$BD$5)/$BD$6+$BE$15*((AK102)-$BD$7)/$BD$8+$BE$16</f>
        <v/>
      </c>
      <c r="AP102" s="51">
        <f>1/(1+EXP(-AO102))</f>
        <v/>
      </c>
      <c r="AQ102" s="52">
        <f>$BF$14*((AJ102)-$BD$5)/$BD$6+$BF$15*((AK102)-$BD$7)/$BD$8+$BF$16</f>
        <v/>
      </c>
      <c r="AR102" s="51">
        <f>1/(1+EXP(-AQ102))</f>
        <v/>
      </c>
      <c r="AS102" s="52">
        <f>$BG$14*((AJ102)-$BD$5)/$BD$6+$BG$15*((AK102)-$BD$7)/$BD$8+$BG$16</f>
        <v/>
      </c>
      <c r="AT102" s="51">
        <f>1/(1+EXP(-AS102))</f>
        <v/>
      </c>
      <c r="AU102" s="52">
        <f>$BH$14*((AJ102)-$BD$5)/$BD$6+$BH$15*((AK102)-$BD$7)/$BD$8+$BH$16</f>
        <v/>
      </c>
      <c r="AV102" s="51">
        <f>1/(1+EXP(-AU102))</f>
        <v/>
      </c>
      <c r="AW102" s="52">
        <f>$BI$14*((AJ102)-$BD$5)/$BD$6+$BI$15*((AK102)-$BD$7)/$BD$8+$BI$16</f>
        <v/>
      </c>
      <c r="AX102" s="51">
        <f>1/(1+EXP(-AW102))</f>
        <v/>
      </c>
      <c r="AY102" s="52">
        <f>$BJ$14*((AJ102)-$BD$5)/$BD$6+$BJ$15*((AK102)-$BD$7)/$BD$8+$BJ$16</f>
        <v/>
      </c>
      <c r="AZ102" s="51">
        <f>1/(1+EXP(-AY102))</f>
        <v/>
      </c>
      <c r="BA102" s="52">
        <f>$BK$14*((AJ102)-$BD$5)/$BD$6+$BK$15*((AK102)-$BD$7)/$BD$8+$BK$16</f>
        <v/>
      </c>
      <c r="BB102" s="51">
        <f>1/(1+EXP(-BA102))</f>
        <v/>
      </c>
    </row>
    <row r="103" ht="15" customHeight="1" s="35">
      <c r="A103" s="48">
        <f>'4_Seq_Features'!A101</f>
        <v/>
      </c>
      <c r="B103" s="55">
        <f>'4_Seq_Features'!F101</f>
        <v/>
      </c>
      <c r="C103" s="48">
        <f>'4_Seq_Features'!E101</f>
        <v/>
      </c>
      <c r="D103" s="52">
        <f>$U$12*((B103)-$U$5)/$U$6+$U$13</f>
        <v/>
      </c>
      <c r="E103" s="51">
        <f>1/(1+EXP(-D103))</f>
        <v/>
      </c>
      <c r="F103" s="52">
        <f>$V$12*((B103)-$U$5)/$U$6+$V$13</f>
        <v/>
      </c>
      <c r="G103" s="51">
        <f>1/(1+EXP(-F103))</f>
        <v/>
      </c>
      <c r="H103" s="52">
        <f>$W$12*((B103)-$U$5)/$U$6+$W$13</f>
        <v/>
      </c>
      <c r="I103" s="51">
        <f>1/(1+EXP(-H103))</f>
        <v/>
      </c>
      <c r="J103" s="52">
        <f>$X$12*((B103)-$U$5)/$U$6+$X$13</f>
        <v/>
      </c>
      <c r="K103" s="51">
        <f>1/(1+EXP(-J103))</f>
        <v/>
      </c>
      <c r="L103" s="52">
        <f>$Y$12*((B103)-$U$5)/$U$6+$Y$13</f>
        <v/>
      </c>
      <c r="M103" s="51">
        <f>1/(1+EXP(-L103))</f>
        <v/>
      </c>
      <c r="N103" s="52">
        <f>$Z$12*((B103)-$U$5)/$U$6+$Z$13</f>
        <v/>
      </c>
      <c r="O103" s="51">
        <f>1/(1+EXP(-N103))</f>
        <v/>
      </c>
      <c r="P103" s="52">
        <f>$AA$12*((B103)-$U$5)/$U$6+$AA$13</f>
        <v/>
      </c>
      <c r="Q103" s="51">
        <f>1/(1+EXP(-P103))</f>
        <v/>
      </c>
      <c r="R103" s="52">
        <f>$AB$12*((B103)-$U$5)/$U$6+$AB$13</f>
        <v/>
      </c>
      <c r="S103" s="51">
        <f>1/(1+EXP(-R103))</f>
        <v/>
      </c>
      <c r="AI103" s="48">
        <f>'4_Seq_Features'!A101</f>
        <v/>
      </c>
      <c r="AJ103" s="55">
        <f>'4_Seq_Features'!G101</f>
        <v/>
      </c>
      <c r="AK103" s="55">
        <f>'4_Seq_Features'!H101</f>
        <v/>
      </c>
      <c r="AL103" s="48">
        <f>'4_Seq_Features'!E101</f>
        <v/>
      </c>
      <c r="AM103" s="52">
        <f>$BD$14*((AJ103)-$BD$5)/$BD$6+$BD$15*((AK103)-$BD$7)/$BD$8+$BD$16</f>
        <v/>
      </c>
      <c r="AN103" s="51">
        <f>1/(1+EXP(-AM103))</f>
        <v/>
      </c>
      <c r="AO103" s="52">
        <f>$BE$14*((AJ103)-$BD$5)/$BD$6+$BE$15*((AK103)-$BD$7)/$BD$8+$BE$16</f>
        <v/>
      </c>
      <c r="AP103" s="51">
        <f>1/(1+EXP(-AO103))</f>
        <v/>
      </c>
      <c r="AQ103" s="52">
        <f>$BF$14*((AJ103)-$BD$5)/$BD$6+$BF$15*((AK103)-$BD$7)/$BD$8+$BF$16</f>
        <v/>
      </c>
      <c r="AR103" s="51">
        <f>1/(1+EXP(-AQ103))</f>
        <v/>
      </c>
      <c r="AS103" s="52">
        <f>$BG$14*((AJ103)-$BD$5)/$BD$6+$BG$15*((AK103)-$BD$7)/$BD$8+$BG$16</f>
        <v/>
      </c>
      <c r="AT103" s="51">
        <f>1/(1+EXP(-AS103))</f>
        <v/>
      </c>
      <c r="AU103" s="52">
        <f>$BH$14*((AJ103)-$BD$5)/$BD$6+$BH$15*((AK103)-$BD$7)/$BD$8+$BH$16</f>
        <v/>
      </c>
      <c r="AV103" s="51">
        <f>1/(1+EXP(-AU103))</f>
        <v/>
      </c>
      <c r="AW103" s="52">
        <f>$BI$14*((AJ103)-$BD$5)/$BD$6+$BI$15*((AK103)-$BD$7)/$BD$8+$BI$16</f>
        <v/>
      </c>
      <c r="AX103" s="51">
        <f>1/(1+EXP(-AW103))</f>
        <v/>
      </c>
      <c r="AY103" s="52">
        <f>$BJ$14*((AJ103)-$BD$5)/$BD$6+$BJ$15*((AK103)-$BD$7)/$BD$8+$BJ$16</f>
        <v/>
      </c>
      <c r="AZ103" s="51">
        <f>1/(1+EXP(-AY103))</f>
        <v/>
      </c>
      <c r="BA103" s="52">
        <f>$BK$14*((AJ103)-$BD$5)/$BD$6+$BK$15*((AK103)-$BD$7)/$BD$8+$BK$16</f>
        <v/>
      </c>
      <c r="BB103" s="51">
        <f>1/(1+EXP(-BA103))</f>
        <v/>
      </c>
    </row>
    <row r="104" ht="15" customHeight="1" s="35">
      <c r="A104" s="48">
        <f>'4_Seq_Features'!A102</f>
        <v/>
      </c>
      <c r="B104" s="55">
        <f>'4_Seq_Features'!F102</f>
        <v/>
      </c>
      <c r="C104" s="48">
        <f>'4_Seq_Features'!E102</f>
        <v/>
      </c>
      <c r="D104" s="52">
        <f>$U$12*((B104)-$U$5)/$U$6+$U$13</f>
        <v/>
      </c>
      <c r="E104" s="51">
        <f>1/(1+EXP(-D104))</f>
        <v/>
      </c>
      <c r="F104" s="52">
        <f>$V$12*((B104)-$U$5)/$U$6+$V$13</f>
        <v/>
      </c>
      <c r="G104" s="51">
        <f>1/(1+EXP(-F104))</f>
        <v/>
      </c>
      <c r="H104" s="52">
        <f>$W$12*((B104)-$U$5)/$U$6+$W$13</f>
        <v/>
      </c>
      <c r="I104" s="51">
        <f>1/(1+EXP(-H104))</f>
        <v/>
      </c>
      <c r="J104" s="52">
        <f>$X$12*((B104)-$U$5)/$U$6+$X$13</f>
        <v/>
      </c>
      <c r="K104" s="51">
        <f>1/(1+EXP(-J104))</f>
        <v/>
      </c>
      <c r="L104" s="52">
        <f>$Y$12*((B104)-$U$5)/$U$6+$Y$13</f>
        <v/>
      </c>
      <c r="M104" s="51">
        <f>1/(1+EXP(-L104))</f>
        <v/>
      </c>
      <c r="N104" s="52">
        <f>$Z$12*((B104)-$U$5)/$U$6+$Z$13</f>
        <v/>
      </c>
      <c r="O104" s="51">
        <f>1/(1+EXP(-N104))</f>
        <v/>
      </c>
      <c r="P104" s="52">
        <f>$AA$12*((B104)-$U$5)/$U$6+$AA$13</f>
        <v/>
      </c>
      <c r="Q104" s="51">
        <f>1/(1+EXP(-P104))</f>
        <v/>
      </c>
      <c r="R104" s="52">
        <f>$AB$12*((B104)-$U$5)/$U$6+$AB$13</f>
        <v/>
      </c>
      <c r="S104" s="51">
        <f>1/(1+EXP(-R104))</f>
        <v/>
      </c>
      <c r="AI104" s="48">
        <f>'4_Seq_Features'!A102</f>
        <v/>
      </c>
      <c r="AJ104" s="55">
        <f>'4_Seq_Features'!G102</f>
        <v/>
      </c>
      <c r="AK104" s="55">
        <f>'4_Seq_Features'!H102</f>
        <v/>
      </c>
      <c r="AL104" s="48">
        <f>'4_Seq_Features'!E102</f>
        <v/>
      </c>
      <c r="AM104" s="52">
        <f>$BD$14*((AJ104)-$BD$5)/$BD$6+$BD$15*((AK104)-$BD$7)/$BD$8+$BD$16</f>
        <v/>
      </c>
      <c r="AN104" s="51">
        <f>1/(1+EXP(-AM104))</f>
        <v/>
      </c>
      <c r="AO104" s="52">
        <f>$BE$14*((AJ104)-$BD$5)/$BD$6+$BE$15*((AK104)-$BD$7)/$BD$8+$BE$16</f>
        <v/>
      </c>
      <c r="AP104" s="51">
        <f>1/(1+EXP(-AO104))</f>
        <v/>
      </c>
      <c r="AQ104" s="52">
        <f>$BF$14*((AJ104)-$BD$5)/$BD$6+$BF$15*((AK104)-$BD$7)/$BD$8+$BF$16</f>
        <v/>
      </c>
      <c r="AR104" s="51">
        <f>1/(1+EXP(-AQ104))</f>
        <v/>
      </c>
      <c r="AS104" s="52">
        <f>$BG$14*((AJ104)-$BD$5)/$BD$6+$BG$15*((AK104)-$BD$7)/$BD$8+$BG$16</f>
        <v/>
      </c>
      <c r="AT104" s="51">
        <f>1/(1+EXP(-AS104))</f>
        <v/>
      </c>
      <c r="AU104" s="52">
        <f>$BH$14*((AJ104)-$BD$5)/$BD$6+$BH$15*((AK104)-$BD$7)/$BD$8+$BH$16</f>
        <v/>
      </c>
      <c r="AV104" s="51">
        <f>1/(1+EXP(-AU104))</f>
        <v/>
      </c>
      <c r="AW104" s="52">
        <f>$BI$14*((AJ104)-$BD$5)/$BD$6+$BI$15*((AK104)-$BD$7)/$BD$8+$BI$16</f>
        <v/>
      </c>
      <c r="AX104" s="51">
        <f>1/(1+EXP(-AW104))</f>
        <v/>
      </c>
      <c r="AY104" s="52">
        <f>$BJ$14*((AJ104)-$BD$5)/$BD$6+$BJ$15*((AK104)-$BD$7)/$BD$8+$BJ$16</f>
        <v/>
      </c>
      <c r="AZ104" s="51">
        <f>1/(1+EXP(-AY104))</f>
        <v/>
      </c>
      <c r="BA104" s="52">
        <f>$BK$14*((AJ104)-$BD$5)/$BD$6+$BK$15*((AK104)-$BD$7)/$BD$8+$BK$16</f>
        <v/>
      </c>
      <c r="BB104" s="51">
        <f>1/(1+EXP(-BA104))</f>
        <v/>
      </c>
    </row>
    <row r="105" ht="15" customHeight="1" s="35">
      <c r="A105" s="48">
        <f>'4_Seq_Features'!A103</f>
        <v/>
      </c>
      <c r="B105" s="55">
        <f>'4_Seq_Features'!F103</f>
        <v/>
      </c>
      <c r="C105" s="48">
        <f>'4_Seq_Features'!E103</f>
        <v/>
      </c>
      <c r="D105" s="52">
        <f>$U$12*((B105)-$U$5)/$U$6+$U$13</f>
        <v/>
      </c>
      <c r="E105" s="51">
        <f>1/(1+EXP(-D105))</f>
        <v/>
      </c>
      <c r="F105" s="52">
        <f>$V$12*((B105)-$U$5)/$U$6+$V$13</f>
        <v/>
      </c>
      <c r="G105" s="51">
        <f>1/(1+EXP(-F105))</f>
        <v/>
      </c>
      <c r="H105" s="52">
        <f>$W$12*((B105)-$U$5)/$U$6+$W$13</f>
        <v/>
      </c>
      <c r="I105" s="51">
        <f>1/(1+EXP(-H105))</f>
        <v/>
      </c>
      <c r="J105" s="52">
        <f>$X$12*((B105)-$U$5)/$U$6+$X$13</f>
        <v/>
      </c>
      <c r="K105" s="51">
        <f>1/(1+EXP(-J105))</f>
        <v/>
      </c>
      <c r="L105" s="52">
        <f>$Y$12*((B105)-$U$5)/$U$6+$Y$13</f>
        <v/>
      </c>
      <c r="M105" s="51">
        <f>1/(1+EXP(-L105))</f>
        <v/>
      </c>
      <c r="N105" s="52">
        <f>$Z$12*((B105)-$U$5)/$U$6+$Z$13</f>
        <v/>
      </c>
      <c r="O105" s="51">
        <f>1/(1+EXP(-N105))</f>
        <v/>
      </c>
      <c r="P105" s="52">
        <f>$AA$12*((B105)-$U$5)/$U$6+$AA$13</f>
        <v/>
      </c>
      <c r="Q105" s="51">
        <f>1/(1+EXP(-P105))</f>
        <v/>
      </c>
      <c r="R105" s="52">
        <f>$AB$12*((B105)-$U$5)/$U$6+$AB$13</f>
        <v/>
      </c>
      <c r="S105" s="51">
        <f>1/(1+EXP(-R105))</f>
        <v/>
      </c>
      <c r="AI105" s="48">
        <f>'4_Seq_Features'!A103</f>
        <v/>
      </c>
      <c r="AJ105" s="55">
        <f>'4_Seq_Features'!G103</f>
        <v/>
      </c>
      <c r="AK105" s="55">
        <f>'4_Seq_Features'!H103</f>
        <v/>
      </c>
      <c r="AL105" s="48">
        <f>'4_Seq_Features'!E103</f>
        <v/>
      </c>
      <c r="AM105" s="52">
        <f>$BD$14*((AJ105)-$BD$5)/$BD$6+$BD$15*((AK105)-$BD$7)/$BD$8+$BD$16</f>
        <v/>
      </c>
      <c r="AN105" s="51">
        <f>1/(1+EXP(-AM105))</f>
        <v/>
      </c>
      <c r="AO105" s="52">
        <f>$BE$14*((AJ105)-$BD$5)/$BD$6+$BE$15*((AK105)-$BD$7)/$BD$8+$BE$16</f>
        <v/>
      </c>
      <c r="AP105" s="51">
        <f>1/(1+EXP(-AO105))</f>
        <v/>
      </c>
      <c r="AQ105" s="52">
        <f>$BF$14*((AJ105)-$BD$5)/$BD$6+$BF$15*((AK105)-$BD$7)/$BD$8+$BF$16</f>
        <v/>
      </c>
      <c r="AR105" s="51">
        <f>1/(1+EXP(-AQ105))</f>
        <v/>
      </c>
      <c r="AS105" s="52">
        <f>$BG$14*((AJ105)-$BD$5)/$BD$6+$BG$15*((AK105)-$BD$7)/$BD$8+$BG$16</f>
        <v/>
      </c>
      <c r="AT105" s="51">
        <f>1/(1+EXP(-AS105))</f>
        <v/>
      </c>
      <c r="AU105" s="52">
        <f>$BH$14*((AJ105)-$BD$5)/$BD$6+$BH$15*((AK105)-$BD$7)/$BD$8+$BH$16</f>
        <v/>
      </c>
      <c r="AV105" s="51">
        <f>1/(1+EXP(-AU105))</f>
        <v/>
      </c>
      <c r="AW105" s="52">
        <f>$BI$14*((AJ105)-$BD$5)/$BD$6+$BI$15*((AK105)-$BD$7)/$BD$8+$BI$16</f>
        <v/>
      </c>
      <c r="AX105" s="51">
        <f>1/(1+EXP(-AW105))</f>
        <v/>
      </c>
      <c r="AY105" s="52">
        <f>$BJ$14*((AJ105)-$BD$5)/$BD$6+$BJ$15*((AK105)-$BD$7)/$BD$8+$BJ$16</f>
        <v/>
      </c>
      <c r="AZ105" s="51">
        <f>1/(1+EXP(-AY105))</f>
        <v/>
      </c>
      <c r="BA105" s="52">
        <f>$BK$14*((AJ105)-$BD$5)/$BD$6+$BK$15*((AK105)-$BD$7)/$BD$8+$BK$16</f>
        <v/>
      </c>
      <c r="BB105" s="51">
        <f>1/(1+EXP(-BA105))</f>
        <v/>
      </c>
    </row>
    <row r="106" ht="15" customHeight="1" s="35">
      <c r="A106" s="48">
        <f>'4_Seq_Features'!A104</f>
        <v/>
      </c>
      <c r="B106" s="55">
        <f>'4_Seq_Features'!F104</f>
        <v/>
      </c>
      <c r="C106" s="48">
        <f>'4_Seq_Features'!E104</f>
        <v/>
      </c>
      <c r="D106" s="52">
        <f>$U$12*((B106)-$U$5)/$U$6+$U$13</f>
        <v/>
      </c>
      <c r="E106" s="51">
        <f>1/(1+EXP(-D106))</f>
        <v/>
      </c>
      <c r="F106" s="52">
        <f>$V$12*((B106)-$U$5)/$U$6+$V$13</f>
        <v/>
      </c>
      <c r="G106" s="51">
        <f>1/(1+EXP(-F106))</f>
        <v/>
      </c>
      <c r="H106" s="52">
        <f>$W$12*((B106)-$U$5)/$U$6+$W$13</f>
        <v/>
      </c>
      <c r="I106" s="51">
        <f>1/(1+EXP(-H106))</f>
        <v/>
      </c>
      <c r="J106" s="52">
        <f>$X$12*((B106)-$U$5)/$U$6+$X$13</f>
        <v/>
      </c>
      <c r="K106" s="51">
        <f>1/(1+EXP(-J106))</f>
        <v/>
      </c>
      <c r="L106" s="52">
        <f>$Y$12*((B106)-$U$5)/$U$6+$Y$13</f>
        <v/>
      </c>
      <c r="M106" s="51">
        <f>1/(1+EXP(-L106))</f>
        <v/>
      </c>
      <c r="N106" s="52">
        <f>$Z$12*((B106)-$U$5)/$U$6+$Z$13</f>
        <v/>
      </c>
      <c r="O106" s="51">
        <f>1/(1+EXP(-N106))</f>
        <v/>
      </c>
      <c r="P106" s="52">
        <f>$AA$12*((B106)-$U$5)/$U$6+$AA$13</f>
        <v/>
      </c>
      <c r="Q106" s="51">
        <f>1/(1+EXP(-P106))</f>
        <v/>
      </c>
      <c r="R106" s="52">
        <f>$AB$12*((B106)-$U$5)/$U$6+$AB$13</f>
        <v/>
      </c>
      <c r="S106" s="51">
        <f>1/(1+EXP(-R106))</f>
        <v/>
      </c>
      <c r="AI106" s="48">
        <f>'4_Seq_Features'!A104</f>
        <v/>
      </c>
      <c r="AJ106" s="55">
        <f>'4_Seq_Features'!G104</f>
        <v/>
      </c>
      <c r="AK106" s="55">
        <f>'4_Seq_Features'!H104</f>
        <v/>
      </c>
      <c r="AL106" s="48">
        <f>'4_Seq_Features'!E104</f>
        <v/>
      </c>
      <c r="AM106" s="52">
        <f>$BD$14*((AJ106)-$BD$5)/$BD$6+$BD$15*((AK106)-$BD$7)/$BD$8+$BD$16</f>
        <v/>
      </c>
      <c r="AN106" s="51">
        <f>1/(1+EXP(-AM106))</f>
        <v/>
      </c>
      <c r="AO106" s="52">
        <f>$BE$14*((AJ106)-$BD$5)/$BD$6+$BE$15*((AK106)-$BD$7)/$BD$8+$BE$16</f>
        <v/>
      </c>
      <c r="AP106" s="51">
        <f>1/(1+EXP(-AO106))</f>
        <v/>
      </c>
      <c r="AQ106" s="52">
        <f>$BF$14*((AJ106)-$BD$5)/$BD$6+$BF$15*((AK106)-$BD$7)/$BD$8+$BF$16</f>
        <v/>
      </c>
      <c r="AR106" s="51">
        <f>1/(1+EXP(-AQ106))</f>
        <v/>
      </c>
      <c r="AS106" s="52">
        <f>$BG$14*((AJ106)-$BD$5)/$BD$6+$BG$15*((AK106)-$BD$7)/$BD$8+$BG$16</f>
        <v/>
      </c>
      <c r="AT106" s="51">
        <f>1/(1+EXP(-AS106))</f>
        <v/>
      </c>
      <c r="AU106" s="52">
        <f>$BH$14*((AJ106)-$BD$5)/$BD$6+$BH$15*((AK106)-$BD$7)/$BD$8+$BH$16</f>
        <v/>
      </c>
      <c r="AV106" s="51">
        <f>1/(1+EXP(-AU106))</f>
        <v/>
      </c>
      <c r="AW106" s="52">
        <f>$BI$14*((AJ106)-$BD$5)/$BD$6+$BI$15*((AK106)-$BD$7)/$BD$8+$BI$16</f>
        <v/>
      </c>
      <c r="AX106" s="51">
        <f>1/(1+EXP(-AW106))</f>
        <v/>
      </c>
      <c r="AY106" s="52">
        <f>$BJ$14*((AJ106)-$BD$5)/$BD$6+$BJ$15*((AK106)-$BD$7)/$BD$8+$BJ$16</f>
        <v/>
      </c>
      <c r="AZ106" s="51">
        <f>1/(1+EXP(-AY106))</f>
        <v/>
      </c>
      <c r="BA106" s="52">
        <f>$BK$14*((AJ106)-$BD$5)/$BD$6+$BK$15*((AK106)-$BD$7)/$BD$8+$BK$16</f>
        <v/>
      </c>
      <c r="BB106" s="51">
        <f>1/(1+EXP(-BA106))</f>
        <v/>
      </c>
    </row>
    <row r="107" ht="15" customHeight="1" s="35">
      <c r="A107" s="48">
        <f>'4_Seq_Features'!A105</f>
        <v/>
      </c>
      <c r="B107" s="55">
        <f>'4_Seq_Features'!F105</f>
        <v/>
      </c>
      <c r="C107" s="48">
        <f>'4_Seq_Features'!E105</f>
        <v/>
      </c>
      <c r="D107" s="52">
        <f>$U$12*((B107)-$U$5)/$U$6+$U$13</f>
        <v/>
      </c>
      <c r="E107" s="51">
        <f>1/(1+EXP(-D107))</f>
        <v/>
      </c>
      <c r="F107" s="52">
        <f>$V$12*((B107)-$U$5)/$U$6+$V$13</f>
        <v/>
      </c>
      <c r="G107" s="51">
        <f>1/(1+EXP(-F107))</f>
        <v/>
      </c>
      <c r="H107" s="52">
        <f>$W$12*((B107)-$U$5)/$U$6+$W$13</f>
        <v/>
      </c>
      <c r="I107" s="51">
        <f>1/(1+EXP(-H107))</f>
        <v/>
      </c>
      <c r="J107" s="52">
        <f>$X$12*((B107)-$U$5)/$U$6+$X$13</f>
        <v/>
      </c>
      <c r="K107" s="51">
        <f>1/(1+EXP(-J107))</f>
        <v/>
      </c>
      <c r="L107" s="52">
        <f>$Y$12*((B107)-$U$5)/$U$6+$Y$13</f>
        <v/>
      </c>
      <c r="M107" s="51">
        <f>1/(1+EXP(-L107))</f>
        <v/>
      </c>
      <c r="N107" s="52">
        <f>$Z$12*((B107)-$U$5)/$U$6+$Z$13</f>
        <v/>
      </c>
      <c r="O107" s="51">
        <f>1/(1+EXP(-N107))</f>
        <v/>
      </c>
      <c r="P107" s="52">
        <f>$AA$12*((B107)-$U$5)/$U$6+$AA$13</f>
        <v/>
      </c>
      <c r="Q107" s="51">
        <f>1/(1+EXP(-P107))</f>
        <v/>
      </c>
      <c r="R107" s="52">
        <f>$AB$12*((B107)-$U$5)/$U$6+$AB$13</f>
        <v/>
      </c>
      <c r="S107" s="51">
        <f>1/(1+EXP(-R107))</f>
        <v/>
      </c>
      <c r="AI107" s="48">
        <f>'4_Seq_Features'!A105</f>
        <v/>
      </c>
      <c r="AJ107" s="55">
        <f>'4_Seq_Features'!G105</f>
        <v/>
      </c>
      <c r="AK107" s="55">
        <f>'4_Seq_Features'!H105</f>
        <v/>
      </c>
      <c r="AL107" s="48">
        <f>'4_Seq_Features'!E105</f>
        <v/>
      </c>
      <c r="AM107" s="52">
        <f>$BD$14*((AJ107)-$BD$5)/$BD$6+$BD$15*((AK107)-$BD$7)/$BD$8+$BD$16</f>
        <v/>
      </c>
      <c r="AN107" s="51">
        <f>1/(1+EXP(-AM107))</f>
        <v/>
      </c>
      <c r="AO107" s="52">
        <f>$BE$14*((AJ107)-$BD$5)/$BD$6+$BE$15*((AK107)-$BD$7)/$BD$8+$BE$16</f>
        <v/>
      </c>
      <c r="AP107" s="51">
        <f>1/(1+EXP(-AO107))</f>
        <v/>
      </c>
      <c r="AQ107" s="52">
        <f>$BF$14*((AJ107)-$BD$5)/$BD$6+$BF$15*((AK107)-$BD$7)/$BD$8+$BF$16</f>
        <v/>
      </c>
      <c r="AR107" s="51">
        <f>1/(1+EXP(-AQ107))</f>
        <v/>
      </c>
      <c r="AS107" s="52">
        <f>$BG$14*((AJ107)-$BD$5)/$BD$6+$BG$15*((AK107)-$BD$7)/$BD$8+$BG$16</f>
        <v/>
      </c>
      <c r="AT107" s="51">
        <f>1/(1+EXP(-AS107))</f>
        <v/>
      </c>
      <c r="AU107" s="52">
        <f>$BH$14*((AJ107)-$BD$5)/$BD$6+$BH$15*((AK107)-$BD$7)/$BD$8+$BH$16</f>
        <v/>
      </c>
      <c r="AV107" s="51">
        <f>1/(1+EXP(-AU107))</f>
        <v/>
      </c>
      <c r="AW107" s="52">
        <f>$BI$14*((AJ107)-$BD$5)/$BD$6+$BI$15*((AK107)-$BD$7)/$BD$8+$BI$16</f>
        <v/>
      </c>
      <c r="AX107" s="51">
        <f>1/(1+EXP(-AW107))</f>
        <v/>
      </c>
      <c r="AY107" s="52">
        <f>$BJ$14*((AJ107)-$BD$5)/$BD$6+$BJ$15*((AK107)-$BD$7)/$BD$8+$BJ$16</f>
        <v/>
      </c>
      <c r="AZ107" s="51">
        <f>1/(1+EXP(-AY107))</f>
        <v/>
      </c>
      <c r="BA107" s="52">
        <f>$BK$14*((AJ107)-$BD$5)/$BD$6+$BK$15*((AK107)-$BD$7)/$BD$8+$BK$16</f>
        <v/>
      </c>
      <c r="BB107" s="51">
        <f>1/(1+EXP(-BA107))</f>
        <v/>
      </c>
    </row>
    <row r="108" ht="15" customHeight="1" s="35">
      <c r="A108" s="48">
        <f>'4_Seq_Features'!A106</f>
        <v/>
      </c>
      <c r="B108" s="55">
        <f>'4_Seq_Features'!F106</f>
        <v/>
      </c>
      <c r="C108" s="48">
        <f>'4_Seq_Features'!E106</f>
        <v/>
      </c>
      <c r="D108" s="52">
        <f>$U$12*((B108)-$U$5)/$U$6+$U$13</f>
        <v/>
      </c>
      <c r="E108" s="51">
        <f>1/(1+EXP(-D108))</f>
        <v/>
      </c>
      <c r="F108" s="52">
        <f>$V$12*((B108)-$U$5)/$U$6+$V$13</f>
        <v/>
      </c>
      <c r="G108" s="51">
        <f>1/(1+EXP(-F108))</f>
        <v/>
      </c>
      <c r="H108" s="52">
        <f>$W$12*((B108)-$U$5)/$U$6+$W$13</f>
        <v/>
      </c>
      <c r="I108" s="51">
        <f>1/(1+EXP(-H108))</f>
        <v/>
      </c>
      <c r="J108" s="52">
        <f>$X$12*((B108)-$U$5)/$U$6+$X$13</f>
        <v/>
      </c>
      <c r="K108" s="51">
        <f>1/(1+EXP(-J108))</f>
        <v/>
      </c>
      <c r="L108" s="52">
        <f>$Y$12*((B108)-$U$5)/$U$6+$Y$13</f>
        <v/>
      </c>
      <c r="M108" s="51">
        <f>1/(1+EXP(-L108))</f>
        <v/>
      </c>
      <c r="N108" s="52">
        <f>$Z$12*((B108)-$U$5)/$U$6+$Z$13</f>
        <v/>
      </c>
      <c r="O108" s="51">
        <f>1/(1+EXP(-N108))</f>
        <v/>
      </c>
      <c r="P108" s="52">
        <f>$AA$12*((B108)-$U$5)/$U$6+$AA$13</f>
        <v/>
      </c>
      <c r="Q108" s="51">
        <f>1/(1+EXP(-P108))</f>
        <v/>
      </c>
      <c r="R108" s="52">
        <f>$AB$12*((B108)-$U$5)/$U$6+$AB$13</f>
        <v/>
      </c>
      <c r="S108" s="51">
        <f>1/(1+EXP(-R108))</f>
        <v/>
      </c>
      <c r="AI108" s="48">
        <f>'4_Seq_Features'!A106</f>
        <v/>
      </c>
      <c r="AJ108" s="55">
        <f>'4_Seq_Features'!G106</f>
        <v/>
      </c>
      <c r="AK108" s="55">
        <f>'4_Seq_Features'!H106</f>
        <v/>
      </c>
      <c r="AL108" s="48">
        <f>'4_Seq_Features'!E106</f>
        <v/>
      </c>
      <c r="AM108" s="52">
        <f>$BD$14*((AJ108)-$BD$5)/$BD$6+$BD$15*((AK108)-$BD$7)/$BD$8+$BD$16</f>
        <v/>
      </c>
      <c r="AN108" s="51">
        <f>1/(1+EXP(-AM108))</f>
        <v/>
      </c>
      <c r="AO108" s="52">
        <f>$BE$14*((AJ108)-$BD$5)/$BD$6+$BE$15*((AK108)-$BD$7)/$BD$8+$BE$16</f>
        <v/>
      </c>
      <c r="AP108" s="51">
        <f>1/(1+EXP(-AO108))</f>
        <v/>
      </c>
      <c r="AQ108" s="52">
        <f>$BF$14*((AJ108)-$BD$5)/$BD$6+$BF$15*((AK108)-$BD$7)/$BD$8+$BF$16</f>
        <v/>
      </c>
      <c r="AR108" s="51">
        <f>1/(1+EXP(-AQ108))</f>
        <v/>
      </c>
      <c r="AS108" s="52">
        <f>$BG$14*((AJ108)-$BD$5)/$BD$6+$BG$15*((AK108)-$BD$7)/$BD$8+$BG$16</f>
        <v/>
      </c>
      <c r="AT108" s="51">
        <f>1/(1+EXP(-AS108))</f>
        <v/>
      </c>
      <c r="AU108" s="52">
        <f>$BH$14*((AJ108)-$BD$5)/$BD$6+$BH$15*((AK108)-$BD$7)/$BD$8+$BH$16</f>
        <v/>
      </c>
      <c r="AV108" s="51">
        <f>1/(1+EXP(-AU108))</f>
        <v/>
      </c>
      <c r="AW108" s="52">
        <f>$BI$14*((AJ108)-$BD$5)/$BD$6+$BI$15*((AK108)-$BD$7)/$BD$8+$BI$16</f>
        <v/>
      </c>
      <c r="AX108" s="51">
        <f>1/(1+EXP(-AW108))</f>
        <v/>
      </c>
      <c r="AY108" s="52">
        <f>$BJ$14*((AJ108)-$BD$5)/$BD$6+$BJ$15*((AK108)-$BD$7)/$BD$8+$BJ$16</f>
        <v/>
      </c>
      <c r="AZ108" s="51">
        <f>1/(1+EXP(-AY108))</f>
        <v/>
      </c>
      <c r="BA108" s="52">
        <f>$BK$14*((AJ108)-$BD$5)/$BD$6+$BK$15*((AK108)-$BD$7)/$BD$8+$BK$16</f>
        <v/>
      </c>
      <c r="BB108" s="51">
        <f>1/(1+EXP(-BA108))</f>
        <v/>
      </c>
    </row>
    <row r="109" ht="15" customHeight="1" s="35">
      <c r="A109" s="48">
        <f>'4_Seq_Features'!A107</f>
        <v/>
      </c>
      <c r="B109" s="55">
        <f>'4_Seq_Features'!F107</f>
        <v/>
      </c>
      <c r="C109" s="48">
        <f>'4_Seq_Features'!E107</f>
        <v/>
      </c>
      <c r="D109" s="52">
        <f>$U$12*((B109)-$U$5)/$U$6+$U$13</f>
        <v/>
      </c>
      <c r="E109" s="51">
        <f>1/(1+EXP(-D109))</f>
        <v/>
      </c>
      <c r="F109" s="52">
        <f>$V$12*((B109)-$U$5)/$U$6+$V$13</f>
        <v/>
      </c>
      <c r="G109" s="51">
        <f>1/(1+EXP(-F109))</f>
        <v/>
      </c>
      <c r="H109" s="52">
        <f>$W$12*((B109)-$U$5)/$U$6+$W$13</f>
        <v/>
      </c>
      <c r="I109" s="51">
        <f>1/(1+EXP(-H109))</f>
        <v/>
      </c>
      <c r="J109" s="52">
        <f>$X$12*((B109)-$U$5)/$U$6+$X$13</f>
        <v/>
      </c>
      <c r="K109" s="51">
        <f>1/(1+EXP(-J109))</f>
        <v/>
      </c>
      <c r="L109" s="52">
        <f>$Y$12*((B109)-$U$5)/$U$6+$Y$13</f>
        <v/>
      </c>
      <c r="M109" s="51">
        <f>1/(1+EXP(-L109))</f>
        <v/>
      </c>
      <c r="N109" s="52">
        <f>$Z$12*((B109)-$U$5)/$U$6+$Z$13</f>
        <v/>
      </c>
      <c r="O109" s="51">
        <f>1/(1+EXP(-N109))</f>
        <v/>
      </c>
      <c r="P109" s="52">
        <f>$AA$12*((B109)-$U$5)/$U$6+$AA$13</f>
        <v/>
      </c>
      <c r="Q109" s="51">
        <f>1/(1+EXP(-P109))</f>
        <v/>
      </c>
      <c r="R109" s="52">
        <f>$AB$12*((B109)-$U$5)/$U$6+$AB$13</f>
        <v/>
      </c>
      <c r="S109" s="51">
        <f>1/(1+EXP(-R109))</f>
        <v/>
      </c>
      <c r="AI109" s="48">
        <f>'4_Seq_Features'!A107</f>
        <v/>
      </c>
      <c r="AJ109" s="55">
        <f>'4_Seq_Features'!G107</f>
        <v/>
      </c>
      <c r="AK109" s="55">
        <f>'4_Seq_Features'!H107</f>
        <v/>
      </c>
      <c r="AL109" s="48">
        <f>'4_Seq_Features'!E107</f>
        <v/>
      </c>
      <c r="AM109" s="52">
        <f>$BD$14*((AJ109)-$BD$5)/$BD$6+$BD$15*((AK109)-$BD$7)/$BD$8+$BD$16</f>
        <v/>
      </c>
      <c r="AN109" s="51">
        <f>1/(1+EXP(-AM109))</f>
        <v/>
      </c>
      <c r="AO109" s="52">
        <f>$BE$14*((AJ109)-$BD$5)/$BD$6+$BE$15*((AK109)-$BD$7)/$BD$8+$BE$16</f>
        <v/>
      </c>
      <c r="AP109" s="51">
        <f>1/(1+EXP(-AO109))</f>
        <v/>
      </c>
      <c r="AQ109" s="52">
        <f>$BF$14*((AJ109)-$BD$5)/$BD$6+$BF$15*((AK109)-$BD$7)/$BD$8+$BF$16</f>
        <v/>
      </c>
      <c r="AR109" s="51">
        <f>1/(1+EXP(-AQ109))</f>
        <v/>
      </c>
      <c r="AS109" s="52">
        <f>$BG$14*((AJ109)-$BD$5)/$BD$6+$BG$15*((AK109)-$BD$7)/$BD$8+$BG$16</f>
        <v/>
      </c>
      <c r="AT109" s="51">
        <f>1/(1+EXP(-AS109))</f>
        <v/>
      </c>
      <c r="AU109" s="52">
        <f>$BH$14*((AJ109)-$BD$5)/$BD$6+$BH$15*((AK109)-$BD$7)/$BD$8+$BH$16</f>
        <v/>
      </c>
      <c r="AV109" s="51">
        <f>1/(1+EXP(-AU109))</f>
        <v/>
      </c>
      <c r="AW109" s="52">
        <f>$BI$14*((AJ109)-$BD$5)/$BD$6+$BI$15*((AK109)-$BD$7)/$BD$8+$BI$16</f>
        <v/>
      </c>
      <c r="AX109" s="51">
        <f>1/(1+EXP(-AW109))</f>
        <v/>
      </c>
      <c r="AY109" s="52">
        <f>$BJ$14*((AJ109)-$BD$5)/$BD$6+$BJ$15*((AK109)-$BD$7)/$BD$8+$BJ$16</f>
        <v/>
      </c>
      <c r="AZ109" s="51">
        <f>1/(1+EXP(-AY109))</f>
        <v/>
      </c>
      <c r="BA109" s="52">
        <f>$BK$14*((AJ109)-$BD$5)/$BD$6+$BK$15*((AK109)-$BD$7)/$BD$8+$BK$16</f>
        <v/>
      </c>
      <c r="BB109" s="51">
        <f>1/(1+EXP(-BA109))</f>
        <v/>
      </c>
    </row>
    <row r="110" ht="15" customHeight="1" s="35">
      <c r="A110" s="48">
        <f>'4_Seq_Features'!A108</f>
        <v/>
      </c>
      <c r="B110" s="55">
        <f>'4_Seq_Features'!F108</f>
        <v/>
      </c>
      <c r="C110" s="48">
        <f>'4_Seq_Features'!E108</f>
        <v/>
      </c>
      <c r="D110" s="52">
        <f>$U$12*((B110)-$U$5)/$U$6+$U$13</f>
        <v/>
      </c>
      <c r="E110" s="51">
        <f>1/(1+EXP(-D110))</f>
        <v/>
      </c>
      <c r="F110" s="52">
        <f>$V$12*((B110)-$U$5)/$U$6+$V$13</f>
        <v/>
      </c>
      <c r="G110" s="51">
        <f>1/(1+EXP(-F110))</f>
        <v/>
      </c>
      <c r="H110" s="52">
        <f>$W$12*((B110)-$U$5)/$U$6+$W$13</f>
        <v/>
      </c>
      <c r="I110" s="51">
        <f>1/(1+EXP(-H110))</f>
        <v/>
      </c>
      <c r="J110" s="52">
        <f>$X$12*((B110)-$U$5)/$U$6+$X$13</f>
        <v/>
      </c>
      <c r="K110" s="51">
        <f>1/(1+EXP(-J110))</f>
        <v/>
      </c>
      <c r="L110" s="52">
        <f>$Y$12*((B110)-$U$5)/$U$6+$Y$13</f>
        <v/>
      </c>
      <c r="M110" s="51">
        <f>1/(1+EXP(-L110))</f>
        <v/>
      </c>
      <c r="N110" s="52">
        <f>$Z$12*((B110)-$U$5)/$U$6+$Z$13</f>
        <v/>
      </c>
      <c r="O110" s="51">
        <f>1/(1+EXP(-N110))</f>
        <v/>
      </c>
      <c r="P110" s="52">
        <f>$AA$12*((B110)-$U$5)/$U$6+$AA$13</f>
        <v/>
      </c>
      <c r="Q110" s="51">
        <f>1/(1+EXP(-P110))</f>
        <v/>
      </c>
      <c r="R110" s="52">
        <f>$AB$12*((B110)-$U$5)/$U$6+$AB$13</f>
        <v/>
      </c>
      <c r="S110" s="51">
        <f>1/(1+EXP(-R110))</f>
        <v/>
      </c>
      <c r="AI110" s="48">
        <f>'4_Seq_Features'!A108</f>
        <v/>
      </c>
      <c r="AJ110" s="55">
        <f>'4_Seq_Features'!G108</f>
        <v/>
      </c>
      <c r="AK110" s="55">
        <f>'4_Seq_Features'!H108</f>
        <v/>
      </c>
      <c r="AL110" s="48">
        <f>'4_Seq_Features'!E108</f>
        <v/>
      </c>
      <c r="AM110" s="52">
        <f>$BD$14*((AJ110)-$BD$5)/$BD$6+$BD$15*((AK110)-$BD$7)/$BD$8+$BD$16</f>
        <v/>
      </c>
      <c r="AN110" s="51">
        <f>1/(1+EXP(-AM110))</f>
        <v/>
      </c>
      <c r="AO110" s="52">
        <f>$BE$14*((AJ110)-$BD$5)/$BD$6+$BE$15*((AK110)-$BD$7)/$BD$8+$BE$16</f>
        <v/>
      </c>
      <c r="AP110" s="51">
        <f>1/(1+EXP(-AO110))</f>
        <v/>
      </c>
      <c r="AQ110" s="52">
        <f>$BF$14*((AJ110)-$BD$5)/$BD$6+$BF$15*((AK110)-$BD$7)/$BD$8+$BF$16</f>
        <v/>
      </c>
      <c r="AR110" s="51">
        <f>1/(1+EXP(-AQ110))</f>
        <v/>
      </c>
      <c r="AS110" s="52">
        <f>$BG$14*((AJ110)-$BD$5)/$BD$6+$BG$15*((AK110)-$BD$7)/$BD$8+$BG$16</f>
        <v/>
      </c>
      <c r="AT110" s="51">
        <f>1/(1+EXP(-AS110))</f>
        <v/>
      </c>
      <c r="AU110" s="52">
        <f>$BH$14*((AJ110)-$BD$5)/$BD$6+$BH$15*((AK110)-$BD$7)/$BD$8+$BH$16</f>
        <v/>
      </c>
      <c r="AV110" s="51">
        <f>1/(1+EXP(-AU110))</f>
        <v/>
      </c>
      <c r="AW110" s="52">
        <f>$BI$14*((AJ110)-$BD$5)/$BD$6+$BI$15*((AK110)-$BD$7)/$BD$8+$BI$16</f>
        <v/>
      </c>
      <c r="AX110" s="51">
        <f>1/(1+EXP(-AW110))</f>
        <v/>
      </c>
      <c r="AY110" s="52">
        <f>$BJ$14*((AJ110)-$BD$5)/$BD$6+$BJ$15*((AK110)-$BD$7)/$BD$8+$BJ$16</f>
        <v/>
      </c>
      <c r="AZ110" s="51">
        <f>1/(1+EXP(-AY110))</f>
        <v/>
      </c>
      <c r="BA110" s="52">
        <f>$BK$14*((AJ110)-$BD$5)/$BD$6+$BK$15*((AK110)-$BD$7)/$BD$8+$BK$16</f>
        <v/>
      </c>
      <c r="BB110" s="51">
        <f>1/(1+EXP(-BA110))</f>
        <v/>
      </c>
    </row>
    <row r="111" ht="15" customHeight="1" s="35">
      <c r="A111" s="48">
        <f>'4_Seq_Features'!A109</f>
        <v/>
      </c>
      <c r="B111" s="55">
        <f>'4_Seq_Features'!F109</f>
        <v/>
      </c>
      <c r="C111" s="48">
        <f>'4_Seq_Features'!E109</f>
        <v/>
      </c>
      <c r="D111" s="52">
        <f>$U$12*((B111)-$U$5)/$U$6+$U$13</f>
        <v/>
      </c>
      <c r="E111" s="51">
        <f>1/(1+EXP(-D111))</f>
        <v/>
      </c>
      <c r="F111" s="52">
        <f>$V$12*((B111)-$U$5)/$U$6+$V$13</f>
        <v/>
      </c>
      <c r="G111" s="51">
        <f>1/(1+EXP(-F111))</f>
        <v/>
      </c>
      <c r="H111" s="52">
        <f>$W$12*((B111)-$U$5)/$U$6+$W$13</f>
        <v/>
      </c>
      <c r="I111" s="51">
        <f>1/(1+EXP(-H111))</f>
        <v/>
      </c>
      <c r="J111" s="52">
        <f>$X$12*((B111)-$U$5)/$U$6+$X$13</f>
        <v/>
      </c>
      <c r="K111" s="51">
        <f>1/(1+EXP(-J111))</f>
        <v/>
      </c>
      <c r="L111" s="52">
        <f>$Y$12*((B111)-$U$5)/$U$6+$Y$13</f>
        <v/>
      </c>
      <c r="M111" s="51">
        <f>1/(1+EXP(-L111))</f>
        <v/>
      </c>
      <c r="N111" s="52">
        <f>$Z$12*((B111)-$U$5)/$U$6+$Z$13</f>
        <v/>
      </c>
      <c r="O111" s="51">
        <f>1/(1+EXP(-N111))</f>
        <v/>
      </c>
      <c r="P111" s="52">
        <f>$AA$12*((B111)-$U$5)/$U$6+$AA$13</f>
        <v/>
      </c>
      <c r="Q111" s="51">
        <f>1/(1+EXP(-P111))</f>
        <v/>
      </c>
      <c r="R111" s="52">
        <f>$AB$12*((B111)-$U$5)/$U$6+$AB$13</f>
        <v/>
      </c>
      <c r="S111" s="51">
        <f>1/(1+EXP(-R111))</f>
        <v/>
      </c>
      <c r="AI111" s="48">
        <f>'4_Seq_Features'!A109</f>
        <v/>
      </c>
      <c r="AJ111" s="55">
        <f>'4_Seq_Features'!G109</f>
        <v/>
      </c>
      <c r="AK111" s="55">
        <f>'4_Seq_Features'!H109</f>
        <v/>
      </c>
      <c r="AL111" s="48">
        <f>'4_Seq_Features'!E109</f>
        <v/>
      </c>
      <c r="AM111" s="52">
        <f>$BD$14*((AJ111)-$BD$5)/$BD$6+$BD$15*((AK111)-$BD$7)/$BD$8+$BD$16</f>
        <v/>
      </c>
      <c r="AN111" s="51">
        <f>1/(1+EXP(-AM111))</f>
        <v/>
      </c>
      <c r="AO111" s="52">
        <f>$BE$14*((AJ111)-$BD$5)/$BD$6+$BE$15*((AK111)-$BD$7)/$BD$8+$BE$16</f>
        <v/>
      </c>
      <c r="AP111" s="51">
        <f>1/(1+EXP(-AO111))</f>
        <v/>
      </c>
      <c r="AQ111" s="52">
        <f>$BF$14*((AJ111)-$BD$5)/$BD$6+$BF$15*((AK111)-$BD$7)/$BD$8+$BF$16</f>
        <v/>
      </c>
      <c r="AR111" s="51">
        <f>1/(1+EXP(-AQ111))</f>
        <v/>
      </c>
      <c r="AS111" s="52">
        <f>$BG$14*((AJ111)-$BD$5)/$BD$6+$BG$15*((AK111)-$BD$7)/$BD$8+$BG$16</f>
        <v/>
      </c>
      <c r="AT111" s="51">
        <f>1/(1+EXP(-AS111))</f>
        <v/>
      </c>
      <c r="AU111" s="52">
        <f>$BH$14*((AJ111)-$BD$5)/$BD$6+$BH$15*((AK111)-$BD$7)/$BD$8+$BH$16</f>
        <v/>
      </c>
      <c r="AV111" s="51">
        <f>1/(1+EXP(-AU111))</f>
        <v/>
      </c>
      <c r="AW111" s="52">
        <f>$BI$14*((AJ111)-$BD$5)/$BD$6+$BI$15*((AK111)-$BD$7)/$BD$8+$BI$16</f>
        <v/>
      </c>
      <c r="AX111" s="51">
        <f>1/(1+EXP(-AW111))</f>
        <v/>
      </c>
      <c r="AY111" s="52">
        <f>$BJ$14*((AJ111)-$BD$5)/$BD$6+$BJ$15*((AK111)-$BD$7)/$BD$8+$BJ$16</f>
        <v/>
      </c>
      <c r="AZ111" s="51">
        <f>1/(1+EXP(-AY111))</f>
        <v/>
      </c>
      <c r="BA111" s="52">
        <f>$BK$14*((AJ111)-$BD$5)/$BD$6+$BK$15*((AK111)-$BD$7)/$BD$8+$BK$16</f>
        <v/>
      </c>
      <c r="BB111" s="51">
        <f>1/(1+EXP(-BA111))</f>
        <v/>
      </c>
    </row>
    <row r="112" ht="15" customHeight="1" s="35">
      <c r="A112" s="48">
        <f>'4_Seq_Features'!A110</f>
        <v/>
      </c>
      <c r="B112" s="55">
        <f>'4_Seq_Features'!F110</f>
        <v/>
      </c>
      <c r="C112" s="48">
        <f>'4_Seq_Features'!E110</f>
        <v/>
      </c>
      <c r="D112" s="52">
        <f>$U$12*((B112)-$U$5)/$U$6+$U$13</f>
        <v/>
      </c>
      <c r="E112" s="51">
        <f>1/(1+EXP(-D112))</f>
        <v/>
      </c>
      <c r="F112" s="52">
        <f>$V$12*((B112)-$U$5)/$U$6+$V$13</f>
        <v/>
      </c>
      <c r="G112" s="51">
        <f>1/(1+EXP(-F112))</f>
        <v/>
      </c>
      <c r="H112" s="52">
        <f>$W$12*((B112)-$U$5)/$U$6+$W$13</f>
        <v/>
      </c>
      <c r="I112" s="51">
        <f>1/(1+EXP(-H112))</f>
        <v/>
      </c>
      <c r="J112" s="52">
        <f>$X$12*((B112)-$U$5)/$U$6+$X$13</f>
        <v/>
      </c>
      <c r="K112" s="51">
        <f>1/(1+EXP(-J112))</f>
        <v/>
      </c>
      <c r="L112" s="52">
        <f>$Y$12*((B112)-$U$5)/$U$6+$Y$13</f>
        <v/>
      </c>
      <c r="M112" s="51">
        <f>1/(1+EXP(-L112))</f>
        <v/>
      </c>
      <c r="N112" s="52">
        <f>$Z$12*((B112)-$U$5)/$U$6+$Z$13</f>
        <v/>
      </c>
      <c r="O112" s="51">
        <f>1/(1+EXP(-N112))</f>
        <v/>
      </c>
      <c r="P112" s="52">
        <f>$AA$12*((B112)-$U$5)/$U$6+$AA$13</f>
        <v/>
      </c>
      <c r="Q112" s="51">
        <f>1/(1+EXP(-P112))</f>
        <v/>
      </c>
      <c r="R112" s="52">
        <f>$AB$12*((B112)-$U$5)/$U$6+$AB$13</f>
        <v/>
      </c>
      <c r="S112" s="51">
        <f>1/(1+EXP(-R112))</f>
        <v/>
      </c>
      <c r="AI112" s="48">
        <f>'4_Seq_Features'!A110</f>
        <v/>
      </c>
      <c r="AJ112" s="55">
        <f>'4_Seq_Features'!G110</f>
        <v/>
      </c>
      <c r="AK112" s="55">
        <f>'4_Seq_Features'!H110</f>
        <v/>
      </c>
      <c r="AL112" s="48">
        <f>'4_Seq_Features'!E110</f>
        <v/>
      </c>
      <c r="AM112" s="52">
        <f>$BD$14*((AJ112)-$BD$5)/$BD$6+$BD$15*((AK112)-$BD$7)/$BD$8+$BD$16</f>
        <v/>
      </c>
      <c r="AN112" s="51">
        <f>1/(1+EXP(-AM112))</f>
        <v/>
      </c>
      <c r="AO112" s="52">
        <f>$BE$14*((AJ112)-$BD$5)/$BD$6+$BE$15*((AK112)-$BD$7)/$BD$8+$BE$16</f>
        <v/>
      </c>
      <c r="AP112" s="51">
        <f>1/(1+EXP(-AO112))</f>
        <v/>
      </c>
      <c r="AQ112" s="52">
        <f>$BF$14*((AJ112)-$BD$5)/$BD$6+$BF$15*((AK112)-$BD$7)/$BD$8+$BF$16</f>
        <v/>
      </c>
      <c r="AR112" s="51">
        <f>1/(1+EXP(-AQ112))</f>
        <v/>
      </c>
      <c r="AS112" s="52">
        <f>$BG$14*((AJ112)-$BD$5)/$BD$6+$BG$15*((AK112)-$BD$7)/$BD$8+$BG$16</f>
        <v/>
      </c>
      <c r="AT112" s="51">
        <f>1/(1+EXP(-AS112))</f>
        <v/>
      </c>
      <c r="AU112" s="52">
        <f>$BH$14*((AJ112)-$BD$5)/$BD$6+$BH$15*((AK112)-$BD$7)/$BD$8+$BH$16</f>
        <v/>
      </c>
      <c r="AV112" s="51">
        <f>1/(1+EXP(-AU112))</f>
        <v/>
      </c>
      <c r="AW112" s="52">
        <f>$BI$14*((AJ112)-$BD$5)/$BD$6+$BI$15*((AK112)-$BD$7)/$BD$8+$BI$16</f>
        <v/>
      </c>
      <c r="AX112" s="51">
        <f>1/(1+EXP(-AW112))</f>
        <v/>
      </c>
      <c r="AY112" s="52">
        <f>$BJ$14*((AJ112)-$BD$5)/$BD$6+$BJ$15*((AK112)-$BD$7)/$BD$8+$BJ$16</f>
        <v/>
      </c>
      <c r="AZ112" s="51">
        <f>1/(1+EXP(-AY112))</f>
        <v/>
      </c>
      <c r="BA112" s="52">
        <f>$BK$14*((AJ112)-$BD$5)/$BD$6+$BK$15*((AK112)-$BD$7)/$BD$8+$BK$16</f>
        <v/>
      </c>
      <c r="BB112" s="51">
        <f>1/(1+EXP(-BA112))</f>
        <v/>
      </c>
    </row>
    <row r="113" ht="15" customHeight="1" s="35">
      <c r="A113" s="48">
        <f>'4_Seq_Features'!A111</f>
        <v/>
      </c>
      <c r="B113" s="55">
        <f>'4_Seq_Features'!F111</f>
        <v/>
      </c>
      <c r="C113" s="48">
        <f>'4_Seq_Features'!E111</f>
        <v/>
      </c>
      <c r="D113" s="52">
        <f>$U$12*((B113)-$U$5)/$U$6+$U$13</f>
        <v/>
      </c>
      <c r="E113" s="51">
        <f>1/(1+EXP(-D113))</f>
        <v/>
      </c>
      <c r="F113" s="52">
        <f>$V$12*((B113)-$U$5)/$U$6+$V$13</f>
        <v/>
      </c>
      <c r="G113" s="51">
        <f>1/(1+EXP(-F113))</f>
        <v/>
      </c>
      <c r="H113" s="52">
        <f>$W$12*((B113)-$U$5)/$U$6+$W$13</f>
        <v/>
      </c>
      <c r="I113" s="51">
        <f>1/(1+EXP(-H113))</f>
        <v/>
      </c>
      <c r="J113" s="52">
        <f>$X$12*((B113)-$U$5)/$U$6+$X$13</f>
        <v/>
      </c>
      <c r="K113" s="51">
        <f>1/(1+EXP(-J113))</f>
        <v/>
      </c>
      <c r="L113" s="52">
        <f>$Y$12*((B113)-$U$5)/$U$6+$Y$13</f>
        <v/>
      </c>
      <c r="M113" s="51">
        <f>1/(1+EXP(-L113))</f>
        <v/>
      </c>
      <c r="N113" s="52">
        <f>$Z$12*((B113)-$U$5)/$U$6+$Z$13</f>
        <v/>
      </c>
      <c r="O113" s="51">
        <f>1/(1+EXP(-N113))</f>
        <v/>
      </c>
      <c r="P113" s="52">
        <f>$AA$12*((B113)-$U$5)/$U$6+$AA$13</f>
        <v/>
      </c>
      <c r="Q113" s="51">
        <f>1/(1+EXP(-P113))</f>
        <v/>
      </c>
      <c r="R113" s="52">
        <f>$AB$12*((B113)-$U$5)/$U$6+$AB$13</f>
        <v/>
      </c>
      <c r="S113" s="51">
        <f>1/(1+EXP(-R113))</f>
        <v/>
      </c>
      <c r="AI113" s="48">
        <f>'4_Seq_Features'!A111</f>
        <v/>
      </c>
      <c r="AJ113" s="55">
        <f>'4_Seq_Features'!G111</f>
        <v/>
      </c>
      <c r="AK113" s="55">
        <f>'4_Seq_Features'!H111</f>
        <v/>
      </c>
      <c r="AL113" s="48">
        <f>'4_Seq_Features'!E111</f>
        <v/>
      </c>
      <c r="AM113" s="52">
        <f>$BD$14*((AJ113)-$BD$5)/$BD$6+$BD$15*((AK113)-$BD$7)/$BD$8+$BD$16</f>
        <v/>
      </c>
      <c r="AN113" s="51">
        <f>1/(1+EXP(-AM113))</f>
        <v/>
      </c>
      <c r="AO113" s="52">
        <f>$BE$14*((AJ113)-$BD$5)/$BD$6+$BE$15*((AK113)-$BD$7)/$BD$8+$BE$16</f>
        <v/>
      </c>
      <c r="AP113" s="51">
        <f>1/(1+EXP(-AO113))</f>
        <v/>
      </c>
      <c r="AQ113" s="52">
        <f>$BF$14*((AJ113)-$BD$5)/$BD$6+$BF$15*((AK113)-$BD$7)/$BD$8+$BF$16</f>
        <v/>
      </c>
      <c r="AR113" s="51">
        <f>1/(1+EXP(-AQ113))</f>
        <v/>
      </c>
      <c r="AS113" s="52">
        <f>$BG$14*((AJ113)-$BD$5)/$BD$6+$BG$15*((AK113)-$BD$7)/$BD$8+$BG$16</f>
        <v/>
      </c>
      <c r="AT113" s="51">
        <f>1/(1+EXP(-AS113))</f>
        <v/>
      </c>
      <c r="AU113" s="52">
        <f>$BH$14*((AJ113)-$BD$5)/$BD$6+$BH$15*((AK113)-$BD$7)/$BD$8+$BH$16</f>
        <v/>
      </c>
      <c r="AV113" s="51">
        <f>1/(1+EXP(-AU113))</f>
        <v/>
      </c>
      <c r="AW113" s="52">
        <f>$BI$14*((AJ113)-$BD$5)/$BD$6+$BI$15*((AK113)-$BD$7)/$BD$8+$BI$16</f>
        <v/>
      </c>
      <c r="AX113" s="51">
        <f>1/(1+EXP(-AW113))</f>
        <v/>
      </c>
      <c r="AY113" s="52">
        <f>$BJ$14*((AJ113)-$BD$5)/$BD$6+$BJ$15*((AK113)-$BD$7)/$BD$8+$BJ$16</f>
        <v/>
      </c>
      <c r="AZ113" s="51">
        <f>1/(1+EXP(-AY113))</f>
        <v/>
      </c>
      <c r="BA113" s="52">
        <f>$BK$14*((AJ113)-$BD$5)/$BD$6+$BK$15*((AK113)-$BD$7)/$BD$8+$BK$16</f>
        <v/>
      </c>
      <c r="BB113" s="51">
        <f>1/(1+EXP(-BA113))</f>
        <v/>
      </c>
    </row>
    <row r="114" ht="15" customHeight="1" s="35">
      <c r="A114" s="48">
        <f>'4_Seq_Features'!A112</f>
        <v/>
      </c>
      <c r="B114" s="55">
        <f>'4_Seq_Features'!F112</f>
        <v/>
      </c>
      <c r="C114" s="48">
        <f>'4_Seq_Features'!E112</f>
        <v/>
      </c>
      <c r="D114" s="52">
        <f>$U$12*((B114)-$U$5)/$U$6+$U$13</f>
        <v/>
      </c>
      <c r="E114" s="51">
        <f>1/(1+EXP(-D114))</f>
        <v/>
      </c>
      <c r="F114" s="52">
        <f>$V$12*((B114)-$U$5)/$U$6+$V$13</f>
        <v/>
      </c>
      <c r="G114" s="51">
        <f>1/(1+EXP(-F114))</f>
        <v/>
      </c>
      <c r="H114" s="52">
        <f>$W$12*((B114)-$U$5)/$U$6+$W$13</f>
        <v/>
      </c>
      <c r="I114" s="51">
        <f>1/(1+EXP(-H114))</f>
        <v/>
      </c>
      <c r="J114" s="52">
        <f>$X$12*((B114)-$U$5)/$U$6+$X$13</f>
        <v/>
      </c>
      <c r="K114" s="51">
        <f>1/(1+EXP(-J114))</f>
        <v/>
      </c>
      <c r="L114" s="52">
        <f>$Y$12*((B114)-$U$5)/$U$6+$Y$13</f>
        <v/>
      </c>
      <c r="M114" s="51">
        <f>1/(1+EXP(-L114))</f>
        <v/>
      </c>
      <c r="N114" s="52">
        <f>$Z$12*((B114)-$U$5)/$U$6+$Z$13</f>
        <v/>
      </c>
      <c r="O114" s="51">
        <f>1/(1+EXP(-N114))</f>
        <v/>
      </c>
      <c r="P114" s="52">
        <f>$AA$12*((B114)-$U$5)/$U$6+$AA$13</f>
        <v/>
      </c>
      <c r="Q114" s="51">
        <f>1/(1+EXP(-P114))</f>
        <v/>
      </c>
      <c r="R114" s="52">
        <f>$AB$12*((B114)-$U$5)/$U$6+$AB$13</f>
        <v/>
      </c>
      <c r="S114" s="51">
        <f>1/(1+EXP(-R114))</f>
        <v/>
      </c>
      <c r="AI114" s="48">
        <f>'4_Seq_Features'!A112</f>
        <v/>
      </c>
      <c r="AJ114" s="55">
        <f>'4_Seq_Features'!G112</f>
        <v/>
      </c>
      <c r="AK114" s="55">
        <f>'4_Seq_Features'!H112</f>
        <v/>
      </c>
      <c r="AL114" s="48">
        <f>'4_Seq_Features'!E112</f>
        <v/>
      </c>
      <c r="AM114" s="52">
        <f>$BD$14*((AJ114)-$BD$5)/$BD$6+$BD$15*((AK114)-$BD$7)/$BD$8+$BD$16</f>
        <v/>
      </c>
      <c r="AN114" s="51">
        <f>1/(1+EXP(-AM114))</f>
        <v/>
      </c>
      <c r="AO114" s="52">
        <f>$BE$14*((AJ114)-$BD$5)/$BD$6+$BE$15*((AK114)-$BD$7)/$BD$8+$BE$16</f>
        <v/>
      </c>
      <c r="AP114" s="51">
        <f>1/(1+EXP(-AO114))</f>
        <v/>
      </c>
      <c r="AQ114" s="52">
        <f>$BF$14*((AJ114)-$BD$5)/$BD$6+$BF$15*((AK114)-$BD$7)/$BD$8+$BF$16</f>
        <v/>
      </c>
      <c r="AR114" s="51">
        <f>1/(1+EXP(-AQ114))</f>
        <v/>
      </c>
      <c r="AS114" s="52">
        <f>$BG$14*((AJ114)-$BD$5)/$BD$6+$BG$15*((AK114)-$BD$7)/$BD$8+$BG$16</f>
        <v/>
      </c>
      <c r="AT114" s="51">
        <f>1/(1+EXP(-AS114))</f>
        <v/>
      </c>
      <c r="AU114" s="52">
        <f>$BH$14*((AJ114)-$BD$5)/$BD$6+$BH$15*((AK114)-$BD$7)/$BD$8+$BH$16</f>
        <v/>
      </c>
      <c r="AV114" s="51">
        <f>1/(1+EXP(-AU114))</f>
        <v/>
      </c>
      <c r="AW114" s="52">
        <f>$BI$14*((AJ114)-$BD$5)/$BD$6+$BI$15*((AK114)-$BD$7)/$BD$8+$BI$16</f>
        <v/>
      </c>
      <c r="AX114" s="51">
        <f>1/(1+EXP(-AW114))</f>
        <v/>
      </c>
      <c r="AY114" s="52">
        <f>$BJ$14*((AJ114)-$BD$5)/$BD$6+$BJ$15*((AK114)-$BD$7)/$BD$8+$BJ$16</f>
        <v/>
      </c>
      <c r="AZ114" s="51">
        <f>1/(1+EXP(-AY114))</f>
        <v/>
      </c>
      <c r="BA114" s="52">
        <f>$BK$14*((AJ114)-$BD$5)/$BD$6+$BK$15*((AK114)-$BD$7)/$BD$8+$BK$16</f>
        <v/>
      </c>
      <c r="BB114" s="51">
        <f>1/(1+EXP(-BA114))</f>
        <v/>
      </c>
    </row>
    <row r="115" ht="15" customHeight="1" s="35">
      <c r="A115" s="48">
        <f>'4_Seq_Features'!A113</f>
        <v/>
      </c>
      <c r="B115" s="55">
        <f>'4_Seq_Features'!F113</f>
        <v/>
      </c>
      <c r="C115" s="48">
        <f>'4_Seq_Features'!E113</f>
        <v/>
      </c>
      <c r="D115" s="52">
        <f>$U$12*((B115)-$U$5)/$U$6+$U$13</f>
        <v/>
      </c>
      <c r="E115" s="51">
        <f>1/(1+EXP(-D115))</f>
        <v/>
      </c>
      <c r="F115" s="52">
        <f>$V$12*((B115)-$U$5)/$U$6+$V$13</f>
        <v/>
      </c>
      <c r="G115" s="51">
        <f>1/(1+EXP(-F115))</f>
        <v/>
      </c>
      <c r="H115" s="52">
        <f>$W$12*((B115)-$U$5)/$U$6+$W$13</f>
        <v/>
      </c>
      <c r="I115" s="51">
        <f>1/(1+EXP(-H115))</f>
        <v/>
      </c>
      <c r="J115" s="52">
        <f>$X$12*((B115)-$U$5)/$U$6+$X$13</f>
        <v/>
      </c>
      <c r="K115" s="51">
        <f>1/(1+EXP(-J115))</f>
        <v/>
      </c>
      <c r="L115" s="52">
        <f>$Y$12*((B115)-$U$5)/$U$6+$Y$13</f>
        <v/>
      </c>
      <c r="M115" s="51">
        <f>1/(1+EXP(-L115))</f>
        <v/>
      </c>
      <c r="N115" s="52">
        <f>$Z$12*((B115)-$U$5)/$U$6+$Z$13</f>
        <v/>
      </c>
      <c r="O115" s="51">
        <f>1/(1+EXP(-N115))</f>
        <v/>
      </c>
      <c r="P115" s="52">
        <f>$AA$12*((B115)-$U$5)/$U$6+$AA$13</f>
        <v/>
      </c>
      <c r="Q115" s="51">
        <f>1/(1+EXP(-P115))</f>
        <v/>
      </c>
      <c r="R115" s="52">
        <f>$AB$12*((B115)-$U$5)/$U$6+$AB$13</f>
        <v/>
      </c>
      <c r="S115" s="51">
        <f>1/(1+EXP(-R115))</f>
        <v/>
      </c>
      <c r="AI115" s="48">
        <f>'4_Seq_Features'!A113</f>
        <v/>
      </c>
      <c r="AJ115" s="55">
        <f>'4_Seq_Features'!G113</f>
        <v/>
      </c>
      <c r="AK115" s="55">
        <f>'4_Seq_Features'!H113</f>
        <v/>
      </c>
      <c r="AL115" s="48">
        <f>'4_Seq_Features'!E113</f>
        <v/>
      </c>
      <c r="AM115" s="52">
        <f>$BD$14*((AJ115)-$BD$5)/$BD$6+$BD$15*((AK115)-$BD$7)/$BD$8+$BD$16</f>
        <v/>
      </c>
      <c r="AN115" s="51">
        <f>1/(1+EXP(-AM115))</f>
        <v/>
      </c>
      <c r="AO115" s="52">
        <f>$BE$14*((AJ115)-$BD$5)/$BD$6+$BE$15*((AK115)-$BD$7)/$BD$8+$BE$16</f>
        <v/>
      </c>
      <c r="AP115" s="51">
        <f>1/(1+EXP(-AO115))</f>
        <v/>
      </c>
      <c r="AQ115" s="52">
        <f>$BF$14*((AJ115)-$BD$5)/$BD$6+$BF$15*((AK115)-$BD$7)/$BD$8+$BF$16</f>
        <v/>
      </c>
      <c r="AR115" s="51">
        <f>1/(1+EXP(-AQ115))</f>
        <v/>
      </c>
      <c r="AS115" s="52">
        <f>$BG$14*((AJ115)-$BD$5)/$BD$6+$BG$15*((AK115)-$BD$7)/$BD$8+$BG$16</f>
        <v/>
      </c>
      <c r="AT115" s="51">
        <f>1/(1+EXP(-AS115))</f>
        <v/>
      </c>
      <c r="AU115" s="52">
        <f>$BH$14*((AJ115)-$BD$5)/$BD$6+$BH$15*((AK115)-$BD$7)/$BD$8+$BH$16</f>
        <v/>
      </c>
      <c r="AV115" s="51">
        <f>1/(1+EXP(-AU115))</f>
        <v/>
      </c>
      <c r="AW115" s="52">
        <f>$BI$14*((AJ115)-$BD$5)/$BD$6+$BI$15*((AK115)-$BD$7)/$BD$8+$BI$16</f>
        <v/>
      </c>
      <c r="AX115" s="51">
        <f>1/(1+EXP(-AW115))</f>
        <v/>
      </c>
      <c r="AY115" s="52">
        <f>$BJ$14*((AJ115)-$BD$5)/$BD$6+$BJ$15*((AK115)-$BD$7)/$BD$8+$BJ$16</f>
        <v/>
      </c>
      <c r="AZ115" s="51">
        <f>1/(1+EXP(-AY115))</f>
        <v/>
      </c>
      <c r="BA115" s="52">
        <f>$BK$14*((AJ115)-$BD$5)/$BD$6+$BK$15*((AK115)-$BD$7)/$BD$8+$BK$16</f>
        <v/>
      </c>
      <c r="BB115" s="51">
        <f>1/(1+EXP(-BA115))</f>
        <v/>
      </c>
    </row>
    <row r="116" ht="15" customHeight="1" s="35">
      <c r="A116" s="48">
        <f>'4_Seq_Features'!A114</f>
        <v/>
      </c>
      <c r="B116" s="55">
        <f>'4_Seq_Features'!F114</f>
        <v/>
      </c>
      <c r="C116" s="48">
        <f>'4_Seq_Features'!E114</f>
        <v/>
      </c>
      <c r="D116" s="52">
        <f>$U$12*((B116)-$U$5)/$U$6+$U$13</f>
        <v/>
      </c>
      <c r="E116" s="51">
        <f>1/(1+EXP(-D116))</f>
        <v/>
      </c>
      <c r="F116" s="52">
        <f>$V$12*((B116)-$U$5)/$U$6+$V$13</f>
        <v/>
      </c>
      <c r="G116" s="51">
        <f>1/(1+EXP(-F116))</f>
        <v/>
      </c>
      <c r="H116" s="52">
        <f>$W$12*((B116)-$U$5)/$U$6+$W$13</f>
        <v/>
      </c>
      <c r="I116" s="51">
        <f>1/(1+EXP(-H116))</f>
        <v/>
      </c>
      <c r="J116" s="52">
        <f>$X$12*((B116)-$U$5)/$U$6+$X$13</f>
        <v/>
      </c>
      <c r="K116" s="51">
        <f>1/(1+EXP(-J116))</f>
        <v/>
      </c>
      <c r="L116" s="52">
        <f>$Y$12*((B116)-$U$5)/$U$6+$Y$13</f>
        <v/>
      </c>
      <c r="M116" s="51">
        <f>1/(1+EXP(-L116))</f>
        <v/>
      </c>
      <c r="N116" s="52">
        <f>$Z$12*((B116)-$U$5)/$U$6+$Z$13</f>
        <v/>
      </c>
      <c r="O116" s="51">
        <f>1/(1+EXP(-N116))</f>
        <v/>
      </c>
      <c r="P116" s="52">
        <f>$AA$12*((B116)-$U$5)/$U$6+$AA$13</f>
        <v/>
      </c>
      <c r="Q116" s="51">
        <f>1/(1+EXP(-P116))</f>
        <v/>
      </c>
      <c r="R116" s="52">
        <f>$AB$12*((B116)-$U$5)/$U$6+$AB$13</f>
        <v/>
      </c>
      <c r="S116" s="51">
        <f>1/(1+EXP(-R116))</f>
        <v/>
      </c>
      <c r="AI116" s="48">
        <f>'4_Seq_Features'!A114</f>
        <v/>
      </c>
      <c r="AJ116" s="55">
        <f>'4_Seq_Features'!G114</f>
        <v/>
      </c>
      <c r="AK116" s="55">
        <f>'4_Seq_Features'!H114</f>
        <v/>
      </c>
      <c r="AL116" s="48">
        <f>'4_Seq_Features'!E114</f>
        <v/>
      </c>
      <c r="AM116" s="52">
        <f>$BD$14*((AJ116)-$BD$5)/$BD$6+$BD$15*((AK116)-$BD$7)/$BD$8+$BD$16</f>
        <v/>
      </c>
      <c r="AN116" s="51">
        <f>1/(1+EXP(-AM116))</f>
        <v/>
      </c>
      <c r="AO116" s="52">
        <f>$BE$14*((AJ116)-$BD$5)/$BD$6+$BE$15*((AK116)-$BD$7)/$BD$8+$BE$16</f>
        <v/>
      </c>
      <c r="AP116" s="51">
        <f>1/(1+EXP(-AO116))</f>
        <v/>
      </c>
      <c r="AQ116" s="52">
        <f>$BF$14*((AJ116)-$BD$5)/$BD$6+$BF$15*((AK116)-$BD$7)/$BD$8+$BF$16</f>
        <v/>
      </c>
      <c r="AR116" s="51">
        <f>1/(1+EXP(-AQ116))</f>
        <v/>
      </c>
      <c r="AS116" s="52">
        <f>$BG$14*((AJ116)-$BD$5)/$BD$6+$BG$15*((AK116)-$BD$7)/$BD$8+$BG$16</f>
        <v/>
      </c>
      <c r="AT116" s="51">
        <f>1/(1+EXP(-AS116))</f>
        <v/>
      </c>
      <c r="AU116" s="52">
        <f>$BH$14*((AJ116)-$BD$5)/$BD$6+$BH$15*((AK116)-$BD$7)/$BD$8+$BH$16</f>
        <v/>
      </c>
      <c r="AV116" s="51">
        <f>1/(1+EXP(-AU116))</f>
        <v/>
      </c>
      <c r="AW116" s="52">
        <f>$BI$14*((AJ116)-$BD$5)/$BD$6+$BI$15*((AK116)-$BD$7)/$BD$8+$BI$16</f>
        <v/>
      </c>
      <c r="AX116" s="51">
        <f>1/(1+EXP(-AW116))</f>
        <v/>
      </c>
      <c r="AY116" s="52">
        <f>$BJ$14*((AJ116)-$BD$5)/$BD$6+$BJ$15*((AK116)-$BD$7)/$BD$8+$BJ$16</f>
        <v/>
      </c>
      <c r="AZ116" s="51">
        <f>1/(1+EXP(-AY116))</f>
        <v/>
      </c>
      <c r="BA116" s="52">
        <f>$BK$14*((AJ116)-$BD$5)/$BD$6+$BK$15*((AK116)-$BD$7)/$BD$8+$BK$16</f>
        <v/>
      </c>
      <c r="BB116" s="51">
        <f>1/(1+EXP(-BA116))</f>
        <v/>
      </c>
    </row>
    <row r="117" ht="15" customHeight="1" s="35">
      <c r="A117" s="48">
        <f>'4_Seq_Features'!A115</f>
        <v/>
      </c>
      <c r="B117" s="55">
        <f>'4_Seq_Features'!F115</f>
        <v/>
      </c>
      <c r="C117" s="48">
        <f>'4_Seq_Features'!E115</f>
        <v/>
      </c>
      <c r="D117" s="52">
        <f>$U$12*((B117)-$U$5)/$U$6+$U$13</f>
        <v/>
      </c>
      <c r="E117" s="51">
        <f>1/(1+EXP(-D117))</f>
        <v/>
      </c>
      <c r="F117" s="52">
        <f>$V$12*((B117)-$U$5)/$U$6+$V$13</f>
        <v/>
      </c>
      <c r="G117" s="51">
        <f>1/(1+EXP(-F117))</f>
        <v/>
      </c>
      <c r="H117" s="52">
        <f>$W$12*((B117)-$U$5)/$U$6+$W$13</f>
        <v/>
      </c>
      <c r="I117" s="51">
        <f>1/(1+EXP(-H117))</f>
        <v/>
      </c>
      <c r="J117" s="52">
        <f>$X$12*((B117)-$U$5)/$U$6+$X$13</f>
        <v/>
      </c>
      <c r="K117" s="51">
        <f>1/(1+EXP(-J117))</f>
        <v/>
      </c>
      <c r="L117" s="52">
        <f>$Y$12*((B117)-$U$5)/$U$6+$Y$13</f>
        <v/>
      </c>
      <c r="M117" s="51">
        <f>1/(1+EXP(-L117))</f>
        <v/>
      </c>
      <c r="N117" s="52">
        <f>$Z$12*((B117)-$U$5)/$U$6+$Z$13</f>
        <v/>
      </c>
      <c r="O117" s="51">
        <f>1/(1+EXP(-N117))</f>
        <v/>
      </c>
      <c r="P117" s="52">
        <f>$AA$12*((B117)-$U$5)/$U$6+$AA$13</f>
        <v/>
      </c>
      <c r="Q117" s="51">
        <f>1/(1+EXP(-P117))</f>
        <v/>
      </c>
      <c r="R117" s="52">
        <f>$AB$12*((B117)-$U$5)/$U$6+$AB$13</f>
        <v/>
      </c>
      <c r="S117" s="51">
        <f>1/(1+EXP(-R117))</f>
        <v/>
      </c>
      <c r="AI117" s="48">
        <f>'4_Seq_Features'!A115</f>
        <v/>
      </c>
      <c r="AJ117" s="55">
        <f>'4_Seq_Features'!G115</f>
        <v/>
      </c>
      <c r="AK117" s="55">
        <f>'4_Seq_Features'!H115</f>
        <v/>
      </c>
      <c r="AL117" s="48">
        <f>'4_Seq_Features'!E115</f>
        <v/>
      </c>
      <c r="AM117" s="52">
        <f>$BD$14*((AJ117)-$BD$5)/$BD$6+$BD$15*((AK117)-$BD$7)/$BD$8+$BD$16</f>
        <v/>
      </c>
      <c r="AN117" s="51">
        <f>1/(1+EXP(-AM117))</f>
        <v/>
      </c>
      <c r="AO117" s="52">
        <f>$BE$14*((AJ117)-$BD$5)/$BD$6+$BE$15*((AK117)-$BD$7)/$BD$8+$BE$16</f>
        <v/>
      </c>
      <c r="AP117" s="51">
        <f>1/(1+EXP(-AO117))</f>
        <v/>
      </c>
      <c r="AQ117" s="52">
        <f>$BF$14*((AJ117)-$BD$5)/$BD$6+$BF$15*((AK117)-$BD$7)/$BD$8+$BF$16</f>
        <v/>
      </c>
      <c r="AR117" s="51">
        <f>1/(1+EXP(-AQ117))</f>
        <v/>
      </c>
      <c r="AS117" s="52">
        <f>$BG$14*((AJ117)-$BD$5)/$BD$6+$BG$15*((AK117)-$BD$7)/$BD$8+$BG$16</f>
        <v/>
      </c>
      <c r="AT117" s="51">
        <f>1/(1+EXP(-AS117))</f>
        <v/>
      </c>
      <c r="AU117" s="52">
        <f>$BH$14*((AJ117)-$BD$5)/$BD$6+$BH$15*((AK117)-$BD$7)/$BD$8+$BH$16</f>
        <v/>
      </c>
      <c r="AV117" s="51">
        <f>1/(1+EXP(-AU117))</f>
        <v/>
      </c>
      <c r="AW117" s="52">
        <f>$BI$14*((AJ117)-$BD$5)/$BD$6+$BI$15*((AK117)-$BD$7)/$BD$8+$BI$16</f>
        <v/>
      </c>
      <c r="AX117" s="51">
        <f>1/(1+EXP(-AW117))</f>
        <v/>
      </c>
      <c r="AY117" s="52">
        <f>$BJ$14*((AJ117)-$BD$5)/$BD$6+$BJ$15*((AK117)-$BD$7)/$BD$8+$BJ$16</f>
        <v/>
      </c>
      <c r="AZ117" s="51">
        <f>1/(1+EXP(-AY117))</f>
        <v/>
      </c>
      <c r="BA117" s="52">
        <f>$BK$14*((AJ117)-$BD$5)/$BD$6+$BK$15*((AK117)-$BD$7)/$BD$8+$BK$16</f>
        <v/>
      </c>
      <c r="BB117" s="51">
        <f>1/(1+EXP(-BA117))</f>
        <v/>
      </c>
    </row>
    <row r="118" ht="15" customHeight="1" s="35">
      <c r="A118" s="48">
        <f>'4_Seq_Features'!A116</f>
        <v/>
      </c>
      <c r="B118" s="55">
        <f>'4_Seq_Features'!F116</f>
        <v/>
      </c>
      <c r="C118" s="48">
        <f>'4_Seq_Features'!E116</f>
        <v/>
      </c>
      <c r="D118" s="52">
        <f>$U$12*((B118)-$U$5)/$U$6+$U$13</f>
        <v/>
      </c>
      <c r="E118" s="51">
        <f>1/(1+EXP(-D118))</f>
        <v/>
      </c>
      <c r="F118" s="52">
        <f>$V$12*((B118)-$U$5)/$U$6+$V$13</f>
        <v/>
      </c>
      <c r="G118" s="51">
        <f>1/(1+EXP(-F118))</f>
        <v/>
      </c>
      <c r="H118" s="52">
        <f>$W$12*((B118)-$U$5)/$U$6+$W$13</f>
        <v/>
      </c>
      <c r="I118" s="51">
        <f>1/(1+EXP(-H118))</f>
        <v/>
      </c>
      <c r="J118" s="52">
        <f>$X$12*((B118)-$U$5)/$U$6+$X$13</f>
        <v/>
      </c>
      <c r="K118" s="51">
        <f>1/(1+EXP(-J118))</f>
        <v/>
      </c>
      <c r="L118" s="52">
        <f>$Y$12*((B118)-$U$5)/$U$6+$Y$13</f>
        <v/>
      </c>
      <c r="M118" s="51">
        <f>1/(1+EXP(-L118))</f>
        <v/>
      </c>
      <c r="N118" s="52">
        <f>$Z$12*((B118)-$U$5)/$U$6+$Z$13</f>
        <v/>
      </c>
      <c r="O118" s="51">
        <f>1/(1+EXP(-N118))</f>
        <v/>
      </c>
      <c r="P118" s="52">
        <f>$AA$12*((B118)-$U$5)/$U$6+$AA$13</f>
        <v/>
      </c>
      <c r="Q118" s="51">
        <f>1/(1+EXP(-P118))</f>
        <v/>
      </c>
      <c r="R118" s="52">
        <f>$AB$12*((B118)-$U$5)/$U$6+$AB$13</f>
        <v/>
      </c>
      <c r="S118" s="51">
        <f>1/(1+EXP(-R118))</f>
        <v/>
      </c>
      <c r="AI118" s="48">
        <f>'4_Seq_Features'!A116</f>
        <v/>
      </c>
      <c r="AJ118" s="55">
        <f>'4_Seq_Features'!G116</f>
        <v/>
      </c>
      <c r="AK118" s="55">
        <f>'4_Seq_Features'!H116</f>
        <v/>
      </c>
      <c r="AL118" s="48">
        <f>'4_Seq_Features'!E116</f>
        <v/>
      </c>
      <c r="AM118" s="52">
        <f>$BD$14*((AJ118)-$BD$5)/$BD$6+$BD$15*((AK118)-$BD$7)/$BD$8+$BD$16</f>
        <v/>
      </c>
      <c r="AN118" s="51">
        <f>1/(1+EXP(-AM118))</f>
        <v/>
      </c>
      <c r="AO118" s="52">
        <f>$BE$14*((AJ118)-$BD$5)/$BD$6+$BE$15*((AK118)-$BD$7)/$BD$8+$BE$16</f>
        <v/>
      </c>
      <c r="AP118" s="51">
        <f>1/(1+EXP(-AO118))</f>
        <v/>
      </c>
      <c r="AQ118" s="52">
        <f>$BF$14*((AJ118)-$BD$5)/$BD$6+$BF$15*((AK118)-$BD$7)/$BD$8+$BF$16</f>
        <v/>
      </c>
      <c r="AR118" s="51">
        <f>1/(1+EXP(-AQ118))</f>
        <v/>
      </c>
      <c r="AS118" s="52">
        <f>$BG$14*((AJ118)-$BD$5)/$BD$6+$BG$15*((AK118)-$BD$7)/$BD$8+$BG$16</f>
        <v/>
      </c>
      <c r="AT118" s="51">
        <f>1/(1+EXP(-AS118))</f>
        <v/>
      </c>
      <c r="AU118" s="52">
        <f>$BH$14*((AJ118)-$BD$5)/$BD$6+$BH$15*((AK118)-$BD$7)/$BD$8+$BH$16</f>
        <v/>
      </c>
      <c r="AV118" s="51">
        <f>1/(1+EXP(-AU118))</f>
        <v/>
      </c>
      <c r="AW118" s="52">
        <f>$BI$14*((AJ118)-$BD$5)/$BD$6+$BI$15*((AK118)-$BD$7)/$BD$8+$BI$16</f>
        <v/>
      </c>
      <c r="AX118" s="51">
        <f>1/(1+EXP(-AW118))</f>
        <v/>
      </c>
      <c r="AY118" s="52">
        <f>$BJ$14*((AJ118)-$BD$5)/$BD$6+$BJ$15*((AK118)-$BD$7)/$BD$8+$BJ$16</f>
        <v/>
      </c>
      <c r="AZ118" s="51">
        <f>1/(1+EXP(-AY118))</f>
        <v/>
      </c>
      <c r="BA118" s="52">
        <f>$BK$14*((AJ118)-$BD$5)/$BD$6+$BK$15*((AK118)-$BD$7)/$BD$8+$BK$16</f>
        <v/>
      </c>
      <c r="BB118" s="51">
        <f>1/(1+EXP(-BA118))</f>
        <v/>
      </c>
    </row>
    <row r="119" ht="15" customHeight="1" s="35">
      <c r="A119" s="48">
        <f>'4_Seq_Features'!A117</f>
        <v/>
      </c>
      <c r="B119" s="55">
        <f>'4_Seq_Features'!F117</f>
        <v/>
      </c>
      <c r="C119" s="48">
        <f>'4_Seq_Features'!E117</f>
        <v/>
      </c>
      <c r="D119" s="52">
        <f>$U$12*((B119)-$U$5)/$U$6+$U$13</f>
        <v/>
      </c>
      <c r="E119" s="51">
        <f>1/(1+EXP(-D119))</f>
        <v/>
      </c>
      <c r="F119" s="52">
        <f>$V$12*((B119)-$U$5)/$U$6+$V$13</f>
        <v/>
      </c>
      <c r="G119" s="51">
        <f>1/(1+EXP(-F119))</f>
        <v/>
      </c>
      <c r="H119" s="52">
        <f>$W$12*((B119)-$U$5)/$U$6+$W$13</f>
        <v/>
      </c>
      <c r="I119" s="51">
        <f>1/(1+EXP(-H119))</f>
        <v/>
      </c>
      <c r="J119" s="52">
        <f>$X$12*((B119)-$U$5)/$U$6+$X$13</f>
        <v/>
      </c>
      <c r="K119" s="51">
        <f>1/(1+EXP(-J119))</f>
        <v/>
      </c>
      <c r="L119" s="52">
        <f>$Y$12*((B119)-$U$5)/$U$6+$Y$13</f>
        <v/>
      </c>
      <c r="M119" s="51">
        <f>1/(1+EXP(-L119))</f>
        <v/>
      </c>
      <c r="N119" s="52">
        <f>$Z$12*((B119)-$U$5)/$U$6+$Z$13</f>
        <v/>
      </c>
      <c r="O119" s="51">
        <f>1/(1+EXP(-N119))</f>
        <v/>
      </c>
      <c r="P119" s="52">
        <f>$AA$12*((B119)-$U$5)/$U$6+$AA$13</f>
        <v/>
      </c>
      <c r="Q119" s="51">
        <f>1/(1+EXP(-P119))</f>
        <v/>
      </c>
      <c r="R119" s="52">
        <f>$AB$12*((B119)-$U$5)/$U$6+$AB$13</f>
        <v/>
      </c>
      <c r="S119" s="51">
        <f>1/(1+EXP(-R119))</f>
        <v/>
      </c>
      <c r="AI119" s="48">
        <f>'4_Seq_Features'!A117</f>
        <v/>
      </c>
      <c r="AJ119" s="55">
        <f>'4_Seq_Features'!G117</f>
        <v/>
      </c>
      <c r="AK119" s="55">
        <f>'4_Seq_Features'!H117</f>
        <v/>
      </c>
      <c r="AL119" s="48">
        <f>'4_Seq_Features'!E117</f>
        <v/>
      </c>
      <c r="AM119" s="52">
        <f>$BD$14*((AJ119)-$BD$5)/$BD$6+$BD$15*((AK119)-$BD$7)/$BD$8+$BD$16</f>
        <v/>
      </c>
      <c r="AN119" s="51">
        <f>1/(1+EXP(-AM119))</f>
        <v/>
      </c>
      <c r="AO119" s="52">
        <f>$BE$14*((AJ119)-$BD$5)/$BD$6+$BE$15*((AK119)-$BD$7)/$BD$8+$BE$16</f>
        <v/>
      </c>
      <c r="AP119" s="51">
        <f>1/(1+EXP(-AO119))</f>
        <v/>
      </c>
      <c r="AQ119" s="52">
        <f>$BF$14*((AJ119)-$BD$5)/$BD$6+$BF$15*((AK119)-$BD$7)/$BD$8+$BF$16</f>
        <v/>
      </c>
      <c r="AR119" s="51">
        <f>1/(1+EXP(-AQ119))</f>
        <v/>
      </c>
      <c r="AS119" s="52">
        <f>$BG$14*((AJ119)-$BD$5)/$BD$6+$BG$15*((AK119)-$BD$7)/$BD$8+$BG$16</f>
        <v/>
      </c>
      <c r="AT119" s="51">
        <f>1/(1+EXP(-AS119))</f>
        <v/>
      </c>
      <c r="AU119" s="52">
        <f>$BH$14*((AJ119)-$BD$5)/$BD$6+$BH$15*((AK119)-$BD$7)/$BD$8+$BH$16</f>
        <v/>
      </c>
      <c r="AV119" s="51">
        <f>1/(1+EXP(-AU119))</f>
        <v/>
      </c>
      <c r="AW119" s="52">
        <f>$BI$14*((AJ119)-$BD$5)/$BD$6+$BI$15*((AK119)-$BD$7)/$BD$8+$BI$16</f>
        <v/>
      </c>
      <c r="AX119" s="51">
        <f>1/(1+EXP(-AW119))</f>
        <v/>
      </c>
      <c r="AY119" s="52">
        <f>$BJ$14*((AJ119)-$BD$5)/$BD$6+$BJ$15*((AK119)-$BD$7)/$BD$8+$BJ$16</f>
        <v/>
      </c>
      <c r="AZ119" s="51">
        <f>1/(1+EXP(-AY119))</f>
        <v/>
      </c>
      <c r="BA119" s="52">
        <f>$BK$14*((AJ119)-$BD$5)/$BD$6+$BK$15*((AK119)-$BD$7)/$BD$8+$BK$16</f>
        <v/>
      </c>
      <c r="BB119" s="51">
        <f>1/(1+EXP(-BA119))</f>
        <v/>
      </c>
    </row>
    <row r="120" ht="15" customHeight="1" s="35">
      <c r="A120" s="48">
        <f>'4_Seq_Features'!A118</f>
        <v/>
      </c>
      <c r="B120" s="55">
        <f>'4_Seq_Features'!F118</f>
        <v/>
      </c>
      <c r="C120" s="48">
        <f>'4_Seq_Features'!E118</f>
        <v/>
      </c>
      <c r="D120" s="52">
        <f>$U$12*((B120)-$U$5)/$U$6+$U$13</f>
        <v/>
      </c>
      <c r="E120" s="51">
        <f>1/(1+EXP(-D120))</f>
        <v/>
      </c>
      <c r="F120" s="52">
        <f>$V$12*((B120)-$U$5)/$U$6+$V$13</f>
        <v/>
      </c>
      <c r="G120" s="51">
        <f>1/(1+EXP(-F120))</f>
        <v/>
      </c>
      <c r="H120" s="52">
        <f>$W$12*((B120)-$U$5)/$U$6+$W$13</f>
        <v/>
      </c>
      <c r="I120" s="51">
        <f>1/(1+EXP(-H120))</f>
        <v/>
      </c>
      <c r="J120" s="52">
        <f>$X$12*((B120)-$U$5)/$U$6+$X$13</f>
        <v/>
      </c>
      <c r="K120" s="51">
        <f>1/(1+EXP(-J120))</f>
        <v/>
      </c>
      <c r="L120" s="52">
        <f>$Y$12*((B120)-$U$5)/$U$6+$Y$13</f>
        <v/>
      </c>
      <c r="M120" s="51">
        <f>1/(1+EXP(-L120))</f>
        <v/>
      </c>
      <c r="N120" s="52">
        <f>$Z$12*((B120)-$U$5)/$U$6+$Z$13</f>
        <v/>
      </c>
      <c r="O120" s="51">
        <f>1/(1+EXP(-N120))</f>
        <v/>
      </c>
      <c r="P120" s="52">
        <f>$AA$12*((B120)-$U$5)/$U$6+$AA$13</f>
        <v/>
      </c>
      <c r="Q120" s="51">
        <f>1/(1+EXP(-P120))</f>
        <v/>
      </c>
      <c r="R120" s="52">
        <f>$AB$12*((B120)-$U$5)/$U$6+$AB$13</f>
        <v/>
      </c>
      <c r="S120" s="51">
        <f>1/(1+EXP(-R120))</f>
        <v/>
      </c>
      <c r="AI120" s="48">
        <f>'4_Seq_Features'!A118</f>
        <v/>
      </c>
      <c r="AJ120" s="55">
        <f>'4_Seq_Features'!G118</f>
        <v/>
      </c>
      <c r="AK120" s="55">
        <f>'4_Seq_Features'!H118</f>
        <v/>
      </c>
      <c r="AL120" s="48">
        <f>'4_Seq_Features'!E118</f>
        <v/>
      </c>
      <c r="AM120" s="52">
        <f>$BD$14*((AJ120)-$BD$5)/$BD$6+$BD$15*((AK120)-$BD$7)/$BD$8+$BD$16</f>
        <v/>
      </c>
      <c r="AN120" s="51">
        <f>1/(1+EXP(-AM120))</f>
        <v/>
      </c>
      <c r="AO120" s="52">
        <f>$BE$14*((AJ120)-$BD$5)/$BD$6+$BE$15*((AK120)-$BD$7)/$BD$8+$BE$16</f>
        <v/>
      </c>
      <c r="AP120" s="51">
        <f>1/(1+EXP(-AO120))</f>
        <v/>
      </c>
      <c r="AQ120" s="52">
        <f>$BF$14*((AJ120)-$BD$5)/$BD$6+$BF$15*((AK120)-$BD$7)/$BD$8+$BF$16</f>
        <v/>
      </c>
      <c r="AR120" s="51">
        <f>1/(1+EXP(-AQ120))</f>
        <v/>
      </c>
      <c r="AS120" s="52">
        <f>$BG$14*((AJ120)-$BD$5)/$BD$6+$BG$15*((AK120)-$BD$7)/$BD$8+$BG$16</f>
        <v/>
      </c>
      <c r="AT120" s="51">
        <f>1/(1+EXP(-AS120))</f>
        <v/>
      </c>
      <c r="AU120" s="52">
        <f>$BH$14*((AJ120)-$BD$5)/$BD$6+$BH$15*((AK120)-$BD$7)/$BD$8+$BH$16</f>
        <v/>
      </c>
      <c r="AV120" s="51">
        <f>1/(1+EXP(-AU120))</f>
        <v/>
      </c>
      <c r="AW120" s="52">
        <f>$BI$14*((AJ120)-$BD$5)/$BD$6+$BI$15*((AK120)-$BD$7)/$BD$8+$BI$16</f>
        <v/>
      </c>
      <c r="AX120" s="51">
        <f>1/(1+EXP(-AW120))</f>
        <v/>
      </c>
      <c r="AY120" s="52">
        <f>$BJ$14*((AJ120)-$BD$5)/$BD$6+$BJ$15*((AK120)-$BD$7)/$BD$8+$BJ$16</f>
        <v/>
      </c>
      <c r="AZ120" s="51">
        <f>1/(1+EXP(-AY120))</f>
        <v/>
      </c>
      <c r="BA120" s="52">
        <f>$BK$14*((AJ120)-$BD$5)/$BD$6+$BK$15*((AK120)-$BD$7)/$BD$8+$BK$16</f>
        <v/>
      </c>
      <c r="BB120" s="51">
        <f>1/(1+EXP(-BA120))</f>
        <v/>
      </c>
    </row>
    <row r="121" ht="15" customHeight="1" s="35">
      <c r="A121" s="48">
        <f>'4_Seq_Features'!A119</f>
        <v/>
      </c>
      <c r="B121" s="55">
        <f>'4_Seq_Features'!F119</f>
        <v/>
      </c>
      <c r="C121" s="48">
        <f>'4_Seq_Features'!E119</f>
        <v/>
      </c>
      <c r="D121" s="52">
        <f>$U$12*((B121)-$U$5)/$U$6+$U$13</f>
        <v/>
      </c>
      <c r="E121" s="51">
        <f>1/(1+EXP(-D121))</f>
        <v/>
      </c>
      <c r="F121" s="52">
        <f>$V$12*((B121)-$U$5)/$U$6+$V$13</f>
        <v/>
      </c>
      <c r="G121" s="51">
        <f>1/(1+EXP(-F121))</f>
        <v/>
      </c>
      <c r="H121" s="52">
        <f>$W$12*((B121)-$U$5)/$U$6+$W$13</f>
        <v/>
      </c>
      <c r="I121" s="51">
        <f>1/(1+EXP(-H121))</f>
        <v/>
      </c>
      <c r="J121" s="52">
        <f>$X$12*((B121)-$U$5)/$U$6+$X$13</f>
        <v/>
      </c>
      <c r="K121" s="51">
        <f>1/(1+EXP(-J121))</f>
        <v/>
      </c>
      <c r="L121" s="52">
        <f>$Y$12*((B121)-$U$5)/$U$6+$Y$13</f>
        <v/>
      </c>
      <c r="M121" s="51">
        <f>1/(1+EXP(-L121))</f>
        <v/>
      </c>
      <c r="N121" s="52">
        <f>$Z$12*((B121)-$U$5)/$U$6+$Z$13</f>
        <v/>
      </c>
      <c r="O121" s="51">
        <f>1/(1+EXP(-N121))</f>
        <v/>
      </c>
      <c r="P121" s="52">
        <f>$AA$12*((B121)-$U$5)/$U$6+$AA$13</f>
        <v/>
      </c>
      <c r="Q121" s="51">
        <f>1/(1+EXP(-P121))</f>
        <v/>
      </c>
      <c r="R121" s="52">
        <f>$AB$12*((B121)-$U$5)/$U$6+$AB$13</f>
        <v/>
      </c>
      <c r="S121" s="51">
        <f>1/(1+EXP(-R121))</f>
        <v/>
      </c>
      <c r="AI121" s="48">
        <f>'4_Seq_Features'!A119</f>
        <v/>
      </c>
      <c r="AJ121" s="55">
        <f>'4_Seq_Features'!G119</f>
        <v/>
      </c>
      <c r="AK121" s="55">
        <f>'4_Seq_Features'!H119</f>
        <v/>
      </c>
      <c r="AL121" s="48">
        <f>'4_Seq_Features'!E119</f>
        <v/>
      </c>
      <c r="AM121" s="52">
        <f>$BD$14*((AJ121)-$BD$5)/$BD$6+$BD$15*((AK121)-$BD$7)/$BD$8+$BD$16</f>
        <v/>
      </c>
      <c r="AN121" s="51">
        <f>1/(1+EXP(-AM121))</f>
        <v/>
      </c>
      <c r="AO121" s="52">
        <f>$BE$14*((AJ121)-$BD$5)/$BD$6+$BE$15*((AK121)-$BD$7)/$BD$8+$BE$16</f>
        <v/>
      </c>
      <c r="AP121" s="51">
        <f>1/(1+EXP(-AO121))</f>
        <v/>
      </c>
      <c r="AQ121" s="52">
        <f>$BF$14*((AJ121)-$BD$5)/$BD$6+$BF$15*((AK121)-$BD$7)/$BD$8+$BF$16</f>
        <v/>
      </c>
      <c r="AR121" s="51">
        <f>1/(1+EXP(-AQ121))</f>
        <v/>
      </c>
      <c r="AS121" s="52">
        <f>$BG$14*((AJ121)-$BD$5)/$BD$6+$BG$15*((AK121)-$BD$7)/$BD$8+$BG$16</f>
        <v/>
      </c>
      <c r="AT121" s="51">
        <f>1/(1+EXP(-AS121))</f>
        <v/>
      </c>
      <c r="AU121" s="52">
        <f>$BH$14*((AJ121)-$BD$5)/$BD$6+$BH$15*((AK121)-$BD$7)/$BD$8+$BH$16</f>
        <v/>
      </c>
      <c r="AV121" s="51">
        <f>1/(1+EXP(-AU121))</f>
        <v/>
      </c>
      <c r="AW121" s="52">
        <f>$BI$14*((AJ121)-$BD$5)/$BD$6+$BI$15*((AK121)-$BD$7)/$BD$8+$BI$16</f>
        <v/>
      </c>
      <c r="AX121" s="51">
        <f>1/(1+EXP(-AW121))</f>
        <v/>
      </c>
      <c r="AY121" s="52">
        <f>$BJ$14*((AJ121)-$BD$5)/$BD$6+$BJ$15*((AK121)-$BD$7)/$BD$8+$BJ$16</f>
        <v/>
      </c>
      <c r="AZ121" s="51">
        <f>1/(1+EXP(-AY121))</f>
        <v/>
      </c>
      <c r="BA121" s="52">
        <f>$BK$14*((AJ121)-$BD$5)/$BD$6+$BK$15*((AK121)-$BD$7)/$BD$8+$BK$16</f>
        <v/>
      </c>
      <c r="BB121" s="51">
        <f>1/(1+EXP(-BA121))</f>
        <v/>
      </c>
    </row>
    <row r="122" ht="15" customHeight="1" s="35">
      <c r="A122" s="48">
        <f>'4_Seq_Features'!A120</f>
        <v/>
      </c>
      <c r="B122" s="55">
        <f>'4_Seq_Features'!F120</f>
        <v/>
      </c>
      <c r="C122" s="48">
        <f>'4_Seq_Features'!E120</f>
        <v/>
      </c>
      <c r="D122" s="52">
        <f>$U$12*((B122)-$U$5)/$U$6+$U$13</f>
        <v/>
      </c>
      <c r="E122" s="51">
        <f>1/(1+EXP(-D122))</f>
        <v/>
      </c>
      <c r="F122" s="52">
        <f>$V$12*((B122)-$U$5)/$U$6+$V$13</f>
        <v/>
      </c>
      <c r="G122" s="51">
        <f>1/(1+EXP(-F122))</f>
        <v/>
      </c>
      <c r="H122" s="52">
        <f>$W$12*((B122)-$U$5)/$U$6+$W$13</f>
        <v/>
      </c>
      <c r="I122" s="51">
        <f>1/(1+EXP(-H122))</f>
        <v/>
      </c>
      <c r="J122" s="52">
        <f>$X$12*((B122)-$U$5)/$U$6+$X$13</f>
        <v/>
      </c>
      <c r="K122" s="51">
        <f>1/(1+EXP(-J122))</f>
        <v/>
      </c>
      <c r="L122" s="52">
        <f>$Y$12*((B122)-$U$5)/$U$6+$Y$13</f>
        <v/>
      </c>
      <c r="M122" s="51">
        <f>1/(1+EXP(-L122))</f>
        <v/>
      </c>
      <c r="N122" s="52">
        <f>$Z$12*((B122)-$U$5)/$U$6+$Z$13</f>
        <v/>
      </c>
      <c r="O122" s="51">
        <f>1/(1+EXP(-N122))</f>
        <v/>
      </c>
      <c r="P122" s="52">
        <f>$AA$12*((B122)-$U$5)/$U$6+$AA$13</f>
        <v/>
      </c>
      <c r="Q122" s="51">
        <f>1/(1+EXP(-P122))</f>
        <v/>
      </c>
      <c r="R122" s="52">
        <f>$AB$12*((B122)-$U$5)/$U$6+$AB$13</f>
        <v/>
      </c>
      <c r="S122" s="51">
        <f>1/(1+EXP(-R122))</f>
        <v/>
      </c>
      <c r="AI122" s="48">
        <f>'4_Seq_Features'!A120</f>
        <v/>
      </c>
      <c r="AJ122" s="55">
        <f>'4_Seq_Features'!G120</f>
        <v/>
      </c>
      <c r="AK122" s="55">
        <f>'4_Seq_Features'!H120</f>
        <v/>
      </c>
      <c r="AL122" s="48">
        <f>'4_Seq_Features'!E120</f>
        <v/>
      </c>
      <c r="AM122" s="52">
        <f>$BD$14*((AJ122)-$BD$5)/$BD$6+$BD$15*((AK122)-$BD$7)/$BD$8+$BD$16</f>
        <v/>
      </c>
      <c r="AN122" s="51">
        <f>1/(1+EXP(-AM122))</f>
        <v/>
      </c>
      <c r="AO122" s="52">
        <f>$BE$14*((AJ122)-$BD$5)/$BD$6+$BE$15*((AK122)-$BD$7)/$BD$8+$BE$16</f>
        <v/>
      </c>
      <c r="AP122" s="51">
        <f>1/(1+EXP(-AO122))</f>
        <v/>
      </c>
      <c r="AQ122" s="52">
        <f>$BF$14*((AJ122)-$BD$5)/$BD$6+$BF$15*((AK122)-$BD$7)/$BD$8+$BF$16</f>
        <v/>
      </c>
      <c r="AR122" s="51">
        <f>1/(1+EXP(-AQ122))</f>
        <v/>
      </c>
      <c r="AS122" s="52">
        <f>$BG$14*((AJ122)-$BD$5)/$BD$6+$BG$15*((AK122)-$BD$7)/$BD$8+$BG$16</f>
        <v/>
      </c>
      <c r="AT122" s="51">
        <f>1/(1+EXP(-AS122))</f>
        <v/>
      </c>
      <c r="AU122" s="52">
        <f>$BH$14*((AJ122)-$BD$5)/$BD$6+$BH$15*((AK122)-$BD$7)/$BD$8+$BH$16</f>
        <v/>
      </c>
      <c r="AV122" s="51">
        <f>1/(1+EXP(-AU122))</f>
        <v/>
      </c>
      <c r="AW122" s="52">
        <f>$BI$14*((AJ122)-$BD$5)/$BD$6+$BI$15*((AK122)-$BD$7)/$BD$8+$BI$16</f>
        <v/>
      </c>
      <c r="AX122" s="51">
        <f>1/(1+EXP(-AW122))</f>
        <v/>
      </c>
      <c r="AY122" s="52">
        <f>$BJ$14*((AJ122)-$BD$5)/$BD$6+$BJ$15*((AK122)-$BD$7)/$BD$8+$BJ$16</f>
        <v/>
      </c>
      <c r="AZ122" s="51">
        <f>1/(1+EXP(-AY122))</f>
        <v/>
      </c>
      <c r="BA122" s="52">
        <f>$BK$14*((AJ122)-$BD$5)/$BD$6+$BK$15*((AK122)-$BD$7)/$BD$8+$BK$16</f>
        <v/>
      </c>
      <c r="BB122" s="51">
        <f>1/(1+EXP(-BA122))</f>
        <v/>
      </c>
    </row>
    <row r="123" ht="15" customHeight="1" s="35">
      <c r="A123" s="48">
        <f>'4_Seq_Features'!A121</f>
        <v/>
      </c>
      <c r="B123" s="55">
        <f>'4_Seq_Features'!F121</f>
        <v/>
      </c>
      <c r="C123" s="48">
        <f>'4_Seq_Features'!E121</f>
        <v/>
      </c>
      <c r="D123" s="52">
        <f>$U$12*((B123)-$U$5)/$U$6+$U$13</f>
        <v/>
      </c>
      <c r="E123" s="51">
        <f>1/(1+EXP(-D123))</f>
        <v/>
      </c>
      <c r="F123" s="52">
        <f>$V$12*((B123)-$U$5)/$U$6+$V$13</f>
        <v/>
      </c>
      <c r="G123" s="51">
        <f>1/(1+EXP(-F123))</f>
        <v/>
      </c>
      <c r="H123" s="52">
        <f>$W$12*((B123)-$U$5)/$U$6+$W$13</f>
        <v/>
      </c>
      <c r="I123" s="51">
        <f>1/(1+EXP(-H123))</f>
        <v/>
      </c>
      <c r="J123" s="52">
        <f>$X$12*((B123)-$U$5)/$U$6+$X$13</f>
        <v/>
      </c>
      <c r="K123" s="51">
        <f>1/(1+EXP(-J123))</f>
        <v/>
      </c>
      <c r="L123" s="52">
        <f>$Y$12*((B123)-$U$5)/$U$6+$Y$13</f>
        <v/>
      </c>
      <c r="M123" s="51">
        <f>1/(1+EXP(-L123))</f>
        <v/>
      </c>
      <c r="N123" s="52">
        <f>$Z$12*((B123)-$U$5)/$U$6+$Z$13</f>
        <v/>
      </c>
      <c r="O123" s="51">
        <f>1/(1+EXP(-N123))</f>
        <v/>
      </c>
      <c r="P123" s="52">
        <f>$AA$12*((B123)-$U$5)/$U$6+$AA$13</f>
        <v/>
      </c>
      <c r="Q123" s="51">
        <f>1/(1+EXP(-P123))</f>
        <v/>
      </c>
      <c r="R123" s="52">
        <f>$AB$12*((B123)-$U$5)/$U$6+$AB$13</f>
        <v/>
      </c>
      <c r="S123" s="51">
        <f>1/(1+EXP(-R123))</f>
        <v/>
      </c>
      <c r="AI123" s="48">
        <f>'4_Seq_Features'!A121</f>
        <v/>
      </c>
      <c r="AJ123" s="55">
        <f>'4_Seq_Features'!G121</f>
        <v/>
      </c>
      <c r="AK123" s="55">
        <f>'4_Seq_Features'!H121</f>
        <v/>
      </c>
      <c r="AL123" s="48">
        <f>'4_Seq_Features'!E121</f>
        <v/>
      </c>
      <c r="AM123" s="52">
        <f>$BD$14*((AJ123)-$BD$5)/$BD$6+$BD$15*((AK123)-$BD$7)/$BD$8+$BD$16</f>
        <v/>
      </c>
      <c r="AN123" s="51">
        <f>1/(1+EXP(-AM123))</f>
        <v/>
      </c>
      <c r="AO123" s="52">
        <f>$BE$14*((AJ123)-$BD$5)/$BD$6+$BE$15*((AK123)-$BD$7)/$BD$8+$BE$16</f>
        <v/>
      </c>
      <c r="AP123" s="51">
        <f>1/(1+EXP(-AO123))</f>
        <v/>
      </c>
      <c r="AQ123" s="52">
        <f>$BF$14*((AJ123)-$BD$5)/$BD$6+$BF$15*((AK123)-$BD$7)/$BD$8+$BF$16</f>
        <v/>
      </c>
      <c r="AR123" s="51">
        <f>1/(1+EXP(-AQ123))</f>
        <v/>
      </c>
      <c r="AS123" s="52">
        <f>$BG$14*((AJ123)-$BD$5)/$BD$6+$BG$15*((AK123)-$BD$7)/$BD$8+$BG$16</f>
        <v/>
      </c>
      <c r="AT123" s="51">
        <f>1/(1+EXP(-AS123))</f>
        <v/>
      </c>
      <c r="AU123" s="52">
        <f>$BH$14*((AJ123)-$BD$5)/$BD$6+$BH$15*((AK123)-$BD$7)/$BD$8+$BH$16</f>
        <v/>
      </c>
      <c r="AV123" s="51">
        <f>1/(1+EXP(-AU123))</f>
        <v/>
      </c>
      <c r="AW123" s="52">
        <f>$BI$14*((AJ123)-$BD$5)/$BD$6+$BI$15*((AK123)-$BD$7)/$BD$8+$BI$16</f>
        <v/>
      </c>
      <c r="AX123" s="51">
        <f>1/(1+EXP(-AW123))</f>
        <v/>
      </c>
      <c r="AY123" s="52">
        <f>$BJ$14*((AJ123)-$BD$5)/$BD$6+$BJ$15*((AK123)-$BD$7)/$BD$8+$BJ$16</f>
        <v/>
      </c>
      <c r="AZ123" s="51">
        <f>1/(1+EXP(-AY123))</f>
        <v/>
      </c>
      <c r="BA123" s="52">
        <f>$BK$14*((AJ123)-$BD$5)/$BD$6+$BK$15*((AK123)-$BD$7)/$BD$8+$BK$16</f>
        <v/>
      </c>
      <c r="BB123" s="51">
        <f>1/(1+EXP(-BA123))</f>
        <v/>
      </c>
    </row>
    <row r="124" ht="15" customHeight="1" s="35">
      <c r="A124" s="48">
        <f>'4_Seq_Features'!A122</f>
        <v/>
      </c>
      <c r="B124" s="55">
        <f>'4_Seq_Features'!F122</f>
        <v/>
      </c>
      <c r="C124" s="48">
        <f>'4_Seq_Features'!E122</f>
        <v/>
      </c>
      <c r="D124" s="52">
        <f>$U$12*((B124)-$U$5)/$U$6+$U$13</f>
        <v/>
      </c>
      <c r="E124" s="51">
        <f>1/(1+EXP(-D124))</f>
        <v/>
      </c>
      <c r="F124" s="52">
        <f>$V$12*((B124)-$U$5)/$U$6+$V$13</f>
        <v/>
      </c>
      <c r="G124" s="51">
        <f>1/(1+EXP(-F124))</f>
        <v/>
      </c>
      <c r="H124" s="52">
        <f>$W$12*((B124)-$U$5)/$U$6+$W$13</f>
        <v/>
      </c>
      <c r="I124" s="51">
        <f>1/(1+EXP(-H124))</f>
        <v/>
      </c>
      <c r="J124" s="52">
        <f>$X$12*((B124)-$U$5)/$U$6+$X$13</f>
        <v/>
      </c>
      <c r="K124" s="51">
        <f>1/(1+EXP(-J124))</f>
        <v/>
      </c>
      <c r="L124" s="52">
        <f>$Y$12*((B124)-$U$5)/$U$6+$Y$13</f>
        <v/>
      </c>
      <c r="M124" s="51">
        <f>1/(1+EXP(-L124))</f>
        <v/>
      </c>
      <c r="N124" s="52">
        <f>$Z$12*((B124)-$U$5)/$U$6+$Z$13</f>
        <v/>
      </c>
      <c r="O124" s="51">
        <f>1/(1+EXP(-N124))</f>
        <v/>
      </c>
      <c r="P124" s="52">
        <f>$AA$12*((B124)-$U$5)/$U$6+$AA$13</f>
        <v/>
      </c>
      <c r="Q124" s="51">
        <f>1/(1+EXP(-P124))</f>
        <v/>
      </c>
      <c r="R124" s="52">
        <f>$AB$12*((B124)-$U$5)/$U$6+$AB$13</f>
        <v/>
      </c>
      <c r="S124" s="51">
        <f>1/(1+EXP(-R124))</f>
        <v/>
      </c>
      <c r="AI124" s="48">
        <f>'4_Seq_Features'!A122</f>
        <v/>
      </c>
      <c r="AJ124" s="55">
        <f>'4_Seq_Features'!G122</f>
        <v/>
      </c>
      <c r="AK124" s="55">
        <f>'4_Seq_Features'!H122</f>
        <v/>
      </c>
      <c r="AL124" s="48">
        <f>'4_Seq_Features'!E122</f>
        <v/>
      </c>
      <c r="AM124" s="52">
        <f>$BD$14*((AJ124)-$BD$5)/$BD$6+$BD$15*((AK124)-$BD$7)/$BD$8+$BD$16</f>
        <v/>
      </c>
      <c r="AN124" s="51">
        <f>1/(1+EXP(-AM124))</f>
        <v/>
      </c>
      <c r="AO124" s="52">
        <f>$BE$14*((AJ124)-$BD$5)/$BD$6+$BE$15*((AK124)-$BD$7)/$BD$8+$BE$16</f>
        <v/>
      </c>
      <c r="AP124" s="51">
        <f>1/(1+EXP(-AO124))</f>
        <v/>
      </c>
      <c r="AQ124" s="52">
        <f>$BF$14*((AJ124)-$BD$5)/$BD$6+$BF$15*((AK124)-$BD$7)/$BD$8+$BF$16</f>
        <v/>
      </c>
      <c r="AR124" s="51">
        <f>1/(1+EXP(-AQ124))</f>
        <v/>
      </c>
      <c r="AS124" s="52">
        <f>$BG$14*((AJ124)-$BD$5)/$BD$6+$BG$15*((AK124)-$BD$7)/$BD$8+$BG$16</f>
        <v/>
      </c>
      <c r="AT124" s="51">
        <f>1/(1+EXP(-AS124))</f>
        <v/>
      </c>
      <c r="AU124" s="52">
        <f>$BH$14*((AJ124)-$BD$5)/$BD$6+$BH$15*((AK124)-$BD$7)/$BD$8+$BH$16</f>
        <v/>
      </c>
      <c r="AV124" s="51">
        <f>1/(1+EXP(-AU124))</f>
        <v/>
      </c>
      <c r="AW124" s="52">
        <f>$BI$14*((AJ124)-$BD$5)/$BD$6+$BI$15*((AK124)-$BD$7)/$BD$8+$BI$16</f>
        <v/>
      </c>
      <c r="AX124" s="51">
        <f>1/(1+EXP(-AW124))</f>
        <v/>
      </c>
      <c r="AY124" s="52">
        <f>$BJ$14*((AJ124)-$BD$5)/$BD$6+$BJ$15*((AK124)-$BD$7)/$BD$8+$BJ$16</f>
        <v/>
      </c>
      <c r="AZ124" s="51">
        <f>1/(1+EXP(-AY124))</f>
        <v/>
      </c>
      <c r="BA124" s="52">
        <f>$BK$14*((AJ124)-$BD$5)/$BD$6+$BK$15*((AK124)-$BD$7)/$BD$8+$BK$16</f>
        <v/>
      </c>
      <c r="BB124" s="51">
        <f>1/(1+EXP(-BA124))</f>
        <v/>
      </c>
    </row>
    <row r="125" ht="15" customHeight="1" s="35">
      <c r="A125" s="48">
        <f>'4_Seq_Features'!A123</f>
        <v/>
      </c>
      <c r="B125" s="55">
        <f>'4_Seq_Features'!F123</f>
        <v/>
      </c>
      <c r="C125" s="48">
        <f>'4_Seq_Features'!E123</f>
        <v/>
      </c>
      <c r="D125" s="52">
        <f>$U$12*((B125)-$U$5)/$U$6+$U$13</f>
        <v/>
      </c>
      <c r="E125" s="51">
        <f>1/(1+EXP(-D125))</f>
        <v/>
      </c>
      <c r="F125" s="52">
        <f>$V$12*((B125)-$U$5)/$U$6+$V$13</f>
        <v/>
      </c>
      <c r="G125" s="51">
        <f>1/(1+EXP(-F125))</f>
        <v/>
      </c>
      <c r="H125" s="52">
        <f>$W$12*((B125)-$U$5)/$U$6+$W$13</f>
        <v/>
      </c>
      <c r="I125" s="51">
        <f>1/(1+EXP(-H125))</f>
        <v/>
      </c>
      <c r="J125" s="52">
        <f>$X$12*((B125)-$U$5)/$U$6+$X$13</f>
        <v/>
      </c>
      <c r="K125" s="51">
        <f>1/(1+EXP(-J125))</f>
        <v/>
      </c>
      <c r="L125" s="52">
        <f>$Y$12*((B125)-$U$5)/$U$6+$Y$13</f>
        <v/>
      </c>
      <c r="M125" s="51">
        <f>1/(1+EXP(-L125))</f>
        <v/>
      </c>
      <c r="N125" s="52">
        <f>$Z$12*((B125)-$U$5)/$U$6+$Z$13</f>
        <v/>
      </c>
      <c r="O125" s="51">
        <f>1/(1+EXP(-N125))</f>
        <v/>
      </c>
      <c r="P125" s="52">
        <f>$AA$12*((B125)-$U$5)/$U$6+$AA$13</f>
        <v/>
      </c>
      <c r="Q125" s="51">
        <f>1/(1+EXP(-P125))</f>
        <v/>
      </c>
      <c r="R125" s="52">
        <f>$AB$12*((B125)-$U$5)/$U$6+$AB$13</f>
        <v/>
      </c>
      <c r="S125" s="51">
        <f>1/(1+EXP(-R125))</f>
        <v/>
      </c>
      <c r="AI125" s="48">
        <f>'4_Seq_Features'!A123</f>
        <v/>
      </c>
      <c r="AJ125" s="55">
        <f>'4_Seq_Features'!G123</f>
        <v/>
      </c>
      <c r="AK125" s="55">
        <f>'4_Seq_Features'!H123</f>
        <v/>
      </c>
      <c r="AL125" s="48">
        <f>'4_Seq_Features'!E123</f>
        <v/>
      </c>
      <c r="AM125" s="52">
        <f>$BD$14*((AJ125)-$BD$5)/$BD$6+$BD$15*((AK125)-$BD$7)/$BD$8+$BD$16</f>
        <v/>
      </c>
      <c r="AN125" s="51">
        <f>1/(1+EXP(-AM125))</f>
        <v/>
      </c>
      <c r="AO125" s="52">
        <f>$BE$14*((AJ125)-$BD$5)/$BD$6+$BE$15*((AK125)-$BD$7)/$BD$8+$BE$16</f>
        <v/>
      </c>
      <c r="AP125" s="51">
        <f>1/(1+EXP(-AO125))</f>
        <v/>
      </c>
      <c r="AQ125" s="52">
        <f>$BF$14*((AJ125)-$BD$5)/$BD$6+$BF$15*((AK125)-$BD$7)/$BD$8+$BF$16</f>
        <v/>
      </c>
      <c r="AR125" s="51">
        <f>1/(1+EXP(-AQ125))</f>
        <v/>
      </c>
      <c r="AS125" s="52">
        <f>$BG$14*((AJ125)-$BD$5)/$BD$6+$BG$15*((AK125)-$BD$7)/$BD$8+$BG$16</f>
        <v/>
      </c>
      <c r="AT125" s="51">
        <f>1/(1+EXP(-AS125))</f>
        <v/>
      </c>
      <c r="AU125" s="52">
        <f>$BH$14*((AJ125)-$BD$5)/$BD$6+$BH$15*((AK125)-$BD$7)/$BD$8+$BH$16</f>
        <v/>
      </c>
      <c r="AV125" s="51">
        <f>1/(1+EXP(-AU125))</f>
        <v/>
      </c>
      <c r="AW125" s="52">
        <f>$BI$14*((AJ125)-$BD$5)/$BD$6+$BI$15*((AK125)-$BD$7)/$BD$8+$BI$16</f>
        <v/>
      </c>
      <c r="AX125" s="51">
        <f>1/(1+EXP(-AW125))</f>
        <v/>
      </c>
      <c r="AY125" s="52">
        <f>$BJ$14*((AJ125)-$BD$5)/$BD$6+$BJ$15*((AK125)-$BD$7)/$BD$8+$BJ$16</f>
        <v/>
      </c>
      <c r="AZ125" s="51">
        <f>1/(1+EXP(-AY125))</f>
        <v/>
      </c>
      <c r="BA125" s="52">
        <f>$BK$14*((AJ125)-$BD$5)/$BD$6+$BK$15*((AK125)-$BD$7)/$BD$8+$BK$16</f>
        <v/>
      </c>
      <c r="BB125" s="51">
        <f>1/(1+EXP(-BA125))</f>
        <v/>
      </c>
    </row>
    <row r="126" ht="15" customHeight="1" s="35">
      <c r="A126" s="48">
        <f>'4_Seq_Features'!A124</f>
        <v/>
      </c>
      <c r="B126" s="55">
        <f>'4_Seq_Features'!F124</f>
        <v/>
      </c>
      <c r="C126" s="48">
        <f>'4_Seq_Features'!E124</f>
        <v/>
      </c>
      <c r="D126" s="52">
        <f>$U$12*((B126)-$U$5)/$U$6+$U$13</f>
        <v/>
      </c>
      <c r="E126" s="51">
        <f>1/(1+EXP(-D126))</f>
        <v/>
      </c>
      <c r="F126" s="52">
        <f>$V$12*((B126)-$U$5)/$U$6+$V$13</f>
        <v/>
      </c>
      <c r="G126" s="51">
        <f>1/(1+EXP(-F126))</f>
        <v/>
      </c>
      <c r="H126" s="52">
        <f>$W$12*((B126)-$U$5)/$U$6+$W$13</f>
        <v/>
      </c>
      <c r="I126" s="51">
        <f>1/(1+EXP(-H126))</f>
        <v/>
      </c>
      <c r="J126" s="52">
        <f>$X$12*((B126)-$U$5)/$U$6+$X$13</f>
        <v/>
      </c>
      <c r="K126" s="51">
        <f>1/(1+EXP(-J126))</f>
        <v/>
      </c>
      <c r="L126" s="52">
        <f>$Y$12*((B126)-$U$5)/$U$6+$Y$13</f>
        <v/>
      </c>
      <c r="M126" s="51">
        <f>1/(1+EXP(-L126))</f>
        <v/>
      </c>
      <c r="N126" s="52">
        <f>$Z$12*((B126)-$U$5)/$U$6+$Z$13</f>
        <v/>
      </c>
      <c r="O126" s="51">
        <f>1/(1+EXP(-N126))</f>
        <v/>
      </c>
      <c r="P126" s="52">
        <f>$AA$12*((B126)-$U$5)/$U$6+$AA$13</f>
        <v/>
      </c>
      <c r="Q126" s="51">
        <f>1/(1+EXP(-P126))</f>
        <v/>
      </c>
      <c r="R126" s="52">
        <f>$AB$12*((B126)-$U$5)/$U$6+$AB$13</f>
        <v/>
      </c>
      <c r="S126" s="51">
        <f>1/(1+EXP(-R126))</f>
        <v/>
      </c>
      <c r="AI126" s="48">
        <f>'4_Seq_Features'!A124</f>
        <v/>
      </c>
      <c r="AJ126" s="55">
        <f>'4_Seq_Features'!G124</f>
        <v/>
      </c>
      <c r="AK126" s="55">
        <f>'4_Seq_Features'!H124</f>
        <v/>
      </c>
      <c r="AL126" s="48">
        <f>'4_Seq_Features'!E124</f>
        <v/>
      </c>
      <c r="AM126" s="52">
        <f>$BD$14*((AJ126)-$BD$5)/$BD$6+$BD$15*((AK126)-$BD$7)/$BD$8+$BD$16</f>
        <v/>
      </c>
      <c r="AN126" s="51">
        <f>1/(1+EXP(-AM126))</f>
        <v/>
      </c>
      <c r="AO126" s="52">
        <f>$BE$14*((AJ126)-$BD$5)/$BD$6+$BE$15*((AK126)-$BD$7)/$BD$8+$BE$16</f>
        <v/>
      </c>
      <c r="AP126" s="51">
        <f>1/(1+EXP(-AO126))</f>
        <v/>
      </c>
      <c r="AQ126" s="52">
        <f>$BF$14*((AJ126)-$BD$5)/$BD$6+$BF$15*((AK126)-$BD$7)/$BD$8+$BF$16</f>
        <v/>
      </c>
      <c r="AR126" s="51">
        <f>1/(1+EXP(-AQ126))</f>
        <v/>
      </c>
      <c r="AS126" s="52">
        <f>$BG$14*((AJ126)-$BD$5)/$BD$6+$BG$15*((AK126)-$BD$7)/$BD$8+$BG$16</f>
        <v/>
      </c>
      <c r="AT126" s="51">
        <f>1/(1+EXP(-AS126))</f>
        <v/>
      </c>
      <c r="AU126" s="52">
        <f>$BH$14*((AJ126)-$BD$5)/$BD$6+$BH$15*((AK126)-$BD$7)/$BD$8+$BH$16</f>
        <v/>
      </c>
      <c r="AV126" s="51">
        <f>1/(1+EXP(-AU126))</f>
        <v/>
      </c>
      <c r="AW126" s="52">
        <f>$BI$14*((AJ126)-$BD$5)/$BD$6+$BI$15*((AK126)-$BD$7)/$BD$8+$BI$16</f>
        <v/>
      </c>
      <c r="AX126" s="51">
        <f>1/(1+EXP(-AW126))</f>
        <v/>
      </c>
      <c r="AY126" s="52">
        <f>$BJ$14*((AJ126)-$BD$5)/$BD$6+$BJ$15*((AK126)-$BD$7)/$BD$8+$BJ$16</f>
        <v/>
      </c>
      <c r="AZ126" s="51">
        <f>1/(1+EXP(-AY126))</f>
        <v/>
      </c>
      <c r="BA126" s="52">
        <f>$BK$14*((AJ126)-$BD$5)/$BD$6+$BK$15*((AK126)-$BD$7)/$BD$8+$BK$16</f>
        <v/>
      </c>
      <c r="BB126" s="51">
        <f>1/(1+EXP(-BA126))</f>
        <v/>
      </c>
    </row>
    <row r="127" ht="15" customHeight="1" s="35">
      <c r="A127" s="48">
        <f>'4_Seq_Features'!A125</f>
        <v/>
      </c>
      <c r="B127" s="55">
        <f>'4_Seq_Features'!F125</f>
        <v/>
      </c>
      <c r="C127" s="48">
        <f>'4_Seq_Features'!E125</f>
        <v/>
      </c>
      <c r="D127" s="52">
        <f>$U$12*((B127)-$U$5)/$U$6+$U$13</f>
        <v/>
      </c>
      <c r="E127" s="51">
        <f>1/(1+EXP(-D127))</f>
        <v/>
      </c>
      <c r="F127" s="52">
        <f>$V$12*((B127)-$U$5)/$U$6+$V$13</f>
        <v/>
      </c>
      <c r="G127" s="51">
        <f>1/(1+EXP(-F127))</f>
        <v/>
      </c>
      <c r="H127" s="52">
        <f>$W$12*((B127)-$U$5)/$U$6+$W$13</f>
        <v/>
      </c>
      <c r="I127" s="51">
        <f>1/(1+EXP(-H127))</f>
        <v/>
      </c>
      <c r="J127" s="52">
        <f>$X$12*((B127)-$U$5)/$U$6+$X$13</f>
        <v/>
      </c>
      <c r="K127" s="51">
        <f>1/(1+EXP(-J127))</f>
        <v/>
      </c>
      <c r="L127" s="52">
        <f>$Y$12*((B127)-$U$5)/$U$6+$Y$13</f>
        <v/>
      </c>
      <c r="M127" s="51">
        <f>1/(1+EXP(-L127))</f>
        <v/>
      </c>
      <c r="N127" s="52">
        <f>$Z$12*((B127)-$U$5)/$U$6+$Z$13</f>
        <v/>
      </c>
      <c r="O127" s="51">
        <f>1/(1+EXP(-N127))</f>
        <v/>
      </c>
      <c r="P127" s="52">
        <f>$AA$12*((B127)-$U$5)/$U$6+$AA$13</f>
        <v/>
      </c>
      <c r="Q127" s="51">
        <f>1/(1+EXP(-P127))</f>
        <v/>
      </c>
      <c r="R127" s="52">
        <f>$AB$12*((B127)-$U$5)/$U$6+$AB$13</f>
        <v/>
      </c>
      <c r="S127" s="51">
        <f>1/(1+EXP(-R127))</f>
        <v/>
      </c>
      <c r="AI127" s="48">
        <f>'4_Seq_Features'!A125</f>
        <v/>
      </c>
      <c r="AJ127" s="55">
        <f>'4_Seq_Features'!G125</f>
        <v/>
      </c>
      <c r="AK127" s="55">
        <f>'4_Seq_Features'!H125</f>
        <v/>
      </c>
      <c r="AL127" s="48">
        <f>'4_Seq_Features'!E125</f>
        <v/>
      </c>
      <c r="AM127" s="52">
        <f>$BD$14*((AJ127)-$BD$5)/$BD$6+$BD$15*((AK127)-$BD$7)/$BD$8+$BD$16</f>
        <v/>
      </c>
      <c r="AN127" s="51">
        <f>1/(1+EXP(-AM127))</f>
        <v/>
      </c>
      <c r="AO127" s="52">
        <f>$BE$14*((AJ127)-$BD$5)/$BD$6+$BE$15*((AK127)-$BD$7)/$BD$8+$BE$16</f>
        <v/>
      </c>
      <c r="AP127" s="51">
        <f>1/(1+EXP(-AO127))</f>
        <v/>
      </c>
      <c r="AQ127" s="52">
        <f>$BF$14*((AJ127)-$BD$5)/$BD$6+$BF$15*((AK127)-$BD$7)/$BD$8+$BF$16</f>
        <v/>
      </c>
      <c r="AR127" s="51">
        <f>1/(1+EXP(-AQ127))</f>
        <v/>
      </c>
      <c r="AS127" s="52">
        <f>$BG$14*((AJ127)-$BD$5)/$BD$6+$BG$15*((AK127)-$BD$7)/$BD$8+$BG$16</f>
        <v/>
      </c>
      <c r="AT127" s="51">
        <f>1/(1+EXP(-AS127))</f>
        <v/>
      </c>
      <c r="AU127" s="52">
        <f>$BH$14*((AJ127)-$BD$5)/$BD$6+$BH$15*((AK127)-$BD$7)/$BD$8+$BH$16</f>
        <v/>
      </c>
      <c r="AV127" s="51">
        <f>1/(1+EXP(-AU127))</f>
        <v/>
      </c>
      <c r="AW127" s="52">
        <f>$BI$14*((AJ127)-$BD$5)/$BD$6+$BI$15*((AK127)-$BD$7)/$BD$8+$BI$16</f>
        <v/>
      </c>
      <c r="AX127" s="51">
        <f>1/(1+EXP(-AW127))</f>
        <v/>
      </c>
      <c r="AY127" s="52">
        <f>$BJ$14*((AJ127)-$BD$5)/$BD$6+$BJ$15*((AK127)-$BD$7)/$BD$8+$BJ$16</f>
        <v/>
      </c>
      <c r="AZ127" s="51">
        <f>1/(1+EXP(-AY127))</f>
        <v/>
      </c>
      <c r="BA127" s="52">
        <f>$BK$14*((AJ127)-$BD$5)/$BD$6+$BK$15*((AK127)-$BD$7)/$BD$8+$BK$16</f>
        <v/>
      </c>
      <c r="BB127" s="51">
        <f>1/(1+EXP(-BA127))</f>
        <v/>
      </c>
    </row>
    <row r="128" ht="15" customHeight="1" s="35">
      <c r="A128" s="48">
        <f>'4_Seq_Features'!A126</f>
        <v/>
      </c>
      <c r="B128" s="55">
        <f>'4_Seq_Features'!F126</f>
        <v/>
      </c>
      <c r="C128" s="48">
        <f>'4_Seq_Features'!E126</f>
        <v/>
      </c>
      <c r="D128" s="52">
        <f>$U$12*((B128)-$U$5)/$U$6+$U$13</f>
        <v/>
      </c>
      <c r="E128" s="51">
        <f>1/(1+EXP(-D128))</f>
        <v/>
      </c>
      <c r="F128" s="52">
        <f>$V$12*((B128)-$U$5)/$U$6+$V$13</f>
        <v/>
      </c>
      <c r="G128" s="51">
        <f>1/(1+EXP(-F128))</f>
        <v/>
      </c>
      <c r="H128" s="52">
        <f>$W$12*((B128)-$U$5)/$U$6+$W$13</f>
        <v/>
      </c>
      <c r="I128" s="51">
        <f>1/(1+EXP(-H128))</f>
        <v/>
      </c>
      <c r="J128" s="52">
        <f>$X$12*((B128)-$U$5)/$U$6+$X$13</f>
        <v/>
      </c>
      <c r="K128" s="51">
        <f>1/(1+EXP(-J128))</f>
        <v/>
      </c>
      <c r="L128" s="52">
        <f>$Y$12*((B128)-$U$5)/$U$6+$Y$13</f>
        <v/>
      </c>
      <c r="M128" s="51">
        <f>1/(1+EXP(-L128))</f>
        <v/>
      </c>
      <c r="N128" s="52">
        <f>$Z$12*((B128)-$U$5)/$U$6+$Z$13</f>
        <v/>
      </c>
      <c r="O128" s="51">
        <f>1/(1+EXP(-N128))</f>
        <v/>
      </c>
      <c r="P128" s="52">
        <f>$AA$12*((B128)-$U$5)/$U$6+$AA$13</f>
        <v/>
      </c>
      <c r="Q128" s="51">
        <f>1/(1+EXP(-P128))</f>
        <v/>
      </c>
      <c r="R128" s="52">
        <f>$AB$12*((B128)-$U$5)/$U$6+$AB$13</f>
        <v/>
      </c>
      <c r="S128" s="51">
        <f>1/(1+EXP(-R128))</f>
        <v/>
      </c>
      <c r="AI128" s="48">
        <f>'4_Seq_Features'!A126</f>
        <v/>
      </c>
      <c r="AJ128" s="55">
        <f>'4_Seq_Features'!G126</f>
        <v/>
      </c>
      <c r="AK128" s="55">
        <f>'4_Seq_Features'!H126</f>
        <v/>
      </c>
      <c r="AL128" s="48">
        <f>'4_Seq_Features'!E126</f>
        <v/>
      </c>
      <c r="AM128" s="52">
        <f>$BD$14*((AJ128)-$BD$5)/$BD$6+$BD$15*((AK128)-$BD$7)/$BD$8+$BD$16</f>
        <v/>
      </c>
      <c r="AN128" s="51">
        <f>1/(1+EXP(-AM128))</f>
        <v/>
      </c>
      <c r="AO128" s="52">
        <f>$BE$14*((AJ128)-$BD$5)/$BD$6+$BE$15*((AK128)-$BD$7)/$BD$8+$BE$16</f>
        <v/>
      </c>
      <c r="AP128" s="51">
        <f>1/(1+EXP(-AO128))</f>
        <v/>
      </c>
      <c r="AQ128" s="52">
        <f>$BF$14*((AJ128)-$BD$5)/$BD$6+$BF$15*((AK128)-$BD$7)/$BD$8+$BF$16</f>
        <v/>
      </c>
      <c r="AR128" s="51">
        <f>1/(1+EXP(-AQ128))</f>
        <v/>
      </c>
      <c r="AS128" s="52">
        <f>$BG$14*((AJ128)-$BD$5)/$BD$6+$BG$15*((AK128)-$BD$7)/$BD$8+$BG$16</f>
        <v/>
      </c>
      <c r="AT128" s="51">
        <f>1/(1+EXP(-AS128))</f>
        <v/>
      </c>
      <c r="AU128" s="52">
        <f>$BH$14*((AJ128)-$BD$5)/$BD$6+$BH$15*((AK128)-$BD$7)/$BD$8+$BH$16</f>
        <v/>
      </c>
      <c r="AV128" s="51">
        <f>1/(1+EXP(-AU128))</f>
        <v/>
      </c>
      <c r="AW128" s="52">
        <f>$BI$14*((AJ128)-$BD$5)/$BD$6+$BI$15*((AK128)-$BD$7)/$BD$8+$BI$16</f>
        <v/>
      </c>
      <c r="AX128" s="51">
        <f>1/(1+EXP(-AW128))</f>
        <v/>
      </c>
      <c r="AY128" s="52">
        <f>$BJ$14*((AJ128)-$BD$5)/$BD$6+$BJ$15*((AK128)-$BD$7)/$BD$8+$BJ$16</f>
        <v/>
      </c>
      <c r="AZ128" s="51">
        <f>1/(1+EXP(-AY128))</f>
        <v/>
      </c>
      <c r="BA128" s="52">
        <f>$BK$14*((AJ128)-$BD$5)/$BD$6+$BK$15*((AK128)-$BD$7)/$BD$8+$BK$16</f>
        <v/>
      </c>
      <c r="BB128" s="51">
        <f>1/(1+EXP(-BA128))</f>
        <v/>
      </c>
    </row>
    <row r="129" ht="15" customHeight="1" s="35">
      <c r="A129" s="48">
        <f>'4_Seq_Features'!A127</f>
        <v/>
      </c>
      <c r="B129" s="55">
        <f>'4_Seq_Features'!F127</f>
        <v/>
      </c>
      <c r="C129" s="48">
        <f>'4_Seq_Features'!E127</f>
        <v/>
      </c>
      <c r="D129" s="52">
        <f>$U$12*((B129)-$U$5)/$U$6+$U$13</f>
        <v/>
      </c>
      <c r="E129" s="51">
        <f>1/(1+EXP(-D129))</f>
        <v/>
      </c>
      <c r="F129" s="52">
        <f>$V$12*((B129)-$U$5)/$U$6+$V$13</f>
        <v/>
      </c>
      <c r="G129" s="51">
        <f>1/(1+EXP(-F129))</f>
        <v/>
      </c>
      <c r="H129" s="52">
        <f>$W$12*((B129)-$U$5)/$U$6+$W$13</f>
        <v/>
      </c>
      <c r="I129" s="51">
        <f>1/(1+EXP(-H129))</f>
        <v/>
      </c>
      <c r="J129" s="52">
        <f>$X$12*((B129)-$U$5)/$U$6+$X$13</f>
        <v/>
      </c>
      <c r="K129" s="51">
        <f>1/(1+EXP(-J129))</f>
        <v/>
      </c>
      <c r="L129" s="52">
        <f>$Y$12*((B129)-$U$5)/$U$6+$Y$13</f>
        <v/>
      </c>
      <c r="M129" s="51">
        <f>1/(1+EXP(-L129))</f>
        <v/>
      </c>
      <c r="N129" s="52">
        <f>$Z$12*((B129)-$U$5)/$U$6+$Z$13</f>
        <v/>
      </c>
      <c r="O129" s="51">
        <f>1/(1+EXP(-N129))</f>
        <v/>
      </c>
      <c r="P129" s="52">
        <f>$AA$12*((B129)-$U$5)/$U$6+$AA$13</f>
        <v/>
      </c>
      <c r="Q129" s="51">
        <f>1/(1+EXP(-P129))</f>
        <v/>
      </c>
      <c r="R129" s="52">
        <f>$AB$12*((B129)-$U$5)/$U$6+$AB$13</f>
        <v/>
      </c>
      <c r="S129" s="51">
        <f>1/(1+EXP(-R129))</f>
        <v/>
      </c>
      <c r="AI129" s="48">
        <f>'4_Seq_Features'!A127</f>
        <v/>
      </c>
      <c r="AJ129" s="55">
        <f>'4_Seq_Features'!G127</f>
        <v/>
      </c>
      <c r="AK129" s="55">
        <f>'4_Seq_Features'!H127</f>
        <v/>
      </c>
      <c r="AL129" s="48">
        <f>'4_Seq_Features'!E127</f>
        <v/>
      </c>
      <c r="AM129" s="52">
        <f>$BD$14*((AJ129)-$BD$5)/$BD$6+$BD$15*((AK129)-$BD$7)/$BD$8+$BD$16</f>
        <v/>
      </c>
      <c r="AN129" s="51">
        <f>1/(1+EXP(-AM129))</f>
        <v/>
      </c>
      <c r="AO129" s="52">
        <f>$BE$14*((AJ129)-$BD$5)/$BD$6+$BE$15*((AK129)-$BD$7)/$BD$8+$BE$16</f>
        <v/>
      </c>
      <c r="AP129" s="51">
        <f>1/(1+EXP(-AO129))</f>
        <v/>
      </c>
      <c r="AQ129" s="52">
        <f>$BF$14*((AJ129)-$BD$5)/$BD$6+$BF$15*((AK129)-$BD$7)/$BD$8+$BF$16</f>
        <v/>
      </c>
      <c r="AR129" s="51">
        <f>1/(1+EXP(-AQ129))</f>
        <v/>
      </c>
      <c r="AS129" s="52">
        <f>$BG$14*((AJ129)-$BD$5)/$BD$6+$BG$15*((AK129)-$BD$7)/$BD$8+$BG$16</f>
        <v/>
      </c>
      <c r="AT129" s="51">
        <f>1/(1+EXP(-AS129))</f>
        <v/>
      </c>
      <c r="AU129" s="52">
        <f>$BH$14*((AJ129)-$BD$5)/$BD$6+$BH$15*((AK129)-$BD$7)/$BD$8+$BH$16</f>
        <v/>
      </c>
      <c r="AV129" s="51">
        <f>1/(1+EXP(-AU129))</f>
        <v/>
      </c>
      <c r="AW129" s="52">
        <f>$BI$14*((AJ129)-$BD$5)/$BD$6+$BI$15*((AK129)-$BD$7)/$BD$8+$BI$16</f>
        <v/>
      </c>
      <c r="AX129" s="51">
        <f>1/(1+EXP(-AW129))</f>
        <v/>
      </c>
      <c r="AY129" s="52">
        <f>$BJ$14*((AJ129)-$BD$5)/$BD$6+$BJ$15*((AK129)-$BD$7)/$BD$8+$BJ$16</f>
        <v/>
      </c>
      <c r="AZ129" s="51">
        <f>1/(1+EXP(-AY129))</f>
        <v/>
      </c>
      <c r="BA129" s="52">
        <f>$BK$14*((AJ129)-$BD$5)/$BD$6+$BK$15*((AK129)-$BD$7)/$BD$8+$BK$16</f>
        <v/>
      </c>
      <c r="BB129" s="51">
        <f>1/(1+EXP(-BA129))</f>
        <v/>
      </c>
    </row>
    <row r="130" ht="15" customHeight="1" s="35">
      <c r="A130" s="48">
        <f>'4_Seq_Features'!A128</f>
        <v/>
      </c>
      <c r="B130" s="55">
        <f>'4_Seq_Features'!F128</f>
        <v/>
      </c>
      <c r="C130" s="48">
        <f>'4_Seq_Features'!E128</f>
        <v/>
      </c>
      <c r="D130" s="52">
        <f>$U$12*((B130)-$U$5)/$U$6+$U$13</f>
        <v/>
      </c>
      <c r="E130" s="51">
        <f>1/(1+EXP(-D130))</f>
        <v/>
      </c>
      <c r="F130" s="52">
        <f>$V$12*((B130)-$U$5)/$U$6+$V$13</f>
        <v/>
      </c>
      <c r="G130" s="51">
        <f>1/(1+EXP(-F130))</f>
        <v/>
      </c>
      <c r="H130" s="52">
        <f>$W$12*((B130)-$U$5)/$U$6+$W$13</f>
        <v/>
      </c>
      <c r="I130" s="51">
        <f>1/(1+EXP(-H130))</f>
        <v/>
      </c>
      <c r="J130" s="52">
        <f>$X$12*((B130)-$U$5)/$U$6+$X$13</f>
        <v/>
      </c>
      <c r="K130" s="51">
        <f>1/(1+EXP(-J130))</f>
        <v/>
      </c>
      <c r="L130" s="52">
        <f>$Y$12*((B130)-$U$5)/$U$6+$Y$13</f>
        <v/>
      </c>
      <c r="M130" s="51">
        <f>1/(1+EXP(-L130))</f>
        <v/>
      </c>
      <c r="N130" s="52">
        <f>$Z$12*((B130)-$U$5)/$U$6+$Z$13</f>
        <v/>
      </c>
      <c r="O130" s="51">
        <f>1/(1+EXP(-N130))</f>
        <v/>
      </c>
      <c r="P130" s="52">
        <f>$AA$12*((B130)-$U$5)/$U$6+$AA$13</f>
        <v/>
      </c>
      <c r="Q130" s="51">
        <f>1/(1+EXP(-P130))</f>
        <v/>
      </c>
      <c r="R130" s="52">
        <f>$AB$12*((B130)-$U$5)/$U$6+$AB$13</f>
        <v/>
      </c>
      <c r="S130" s="51">
        <f>1/(1+EXP(-R130))</f>
        <v/>
      </c>
      <c r="AI130" s="48">
        <f>'4_Seq_Features'!A128</f>
        <v/>
      </c>
      <c r="AJ130" s="55">
        <f>'4_Seq_Features'!G128</f>
        <v/>
      </c>
      <c r="AK130" s="55">
        <f>'4_Seq_Features'!H128</f>
        <v/>
      </c>
      <c r="AL130" s="48">
        <f>'4_Seq_Features'!E128</f>
        <v/>
      </c>
      <c r="AM130" s="52">
        <f>$BD$14*((AJ130)-$BD$5)/$BD$6+$BD$15*((AK130)-$BD$7)/$BD$8+$BD$16</f>
        <v/>
      </c>
      <c r="AN130" s="51">
        <f>1/(1+EXP(-AM130))</f>
        <v/>
      </c>
      <c r="AO130" s="52">
        <f>$BE$14*((AJ130)-$BD$5)/$BD$6+$BE$15*((AK130)-$BD$7)/$BD$8+$BE$16</f>
        <v/>
      </c>
      <c r="AP130" s="51">
        <f>1/(1+EXP(-AO130))</f>
        <v/>
      </c>
      <c r="AQ130" s="52">
        <f>$BF$14*((AJ130)-$BD$5)/$BD$6+$BF$15*((AK130)-$BD$7)/$BD$8+$BF$16</f>
        <v/>
      </c>
      <c r="AR130" s="51">
        <f>1/(1+EXP(-AQ130))</f>
        <v/>
      </c>
      <c r="AS130" s="52">
        <f>$BG$14*((AJ130)-$BD$5)/$BD$6+$BG$15*((AK130)-$BD$7)/$BD$8+$BG$16</f>
        <v/>
      </c>
      <c r="AT130" s="51">
        <f>1/(1+EXP(-AS130))</f>
        <v/>
      </c>
      <c r="AU130" s="52">
        <f>$BH$14*((AJ130)-$BD$5)/$BD$6+$BH$15*((AK130)-$BD$7)/$BD$8+$BH$16</f>
        <v/>
      </c>
      <c r="AV130" s="51">
        <f>1/(1+EXP(-AU130))</f>
        <v/>
      </c>
      <c r="AW130" s="52">
        <f>$BI$14*((AJ130)-$BD$5)/$BD$6+$BI$15*((AK130)-$BD$7)/$BD$8+$BI$16</f>
        <v/>
      </c>
      <c r="AX130" s="51">
        <f>1/(1+EXP(-AW130))</f>
        <v/>
      </c>
      <c r="AY130" s="52">
        <f>$BJ$14*((AJ130)-$BD$5)/$BD$6+$BJ$15*((AK130)-$BD$7)/$BD$8+$BJ$16</f>
        <v/>
      </c>
      <c r="AZ130" s="51">
        <f>1/(1+EXP(-AY130))</f>
        <v/>
      </c>
      <c r="BA130" s="52">
        <f>$BK$14*((AJ130)-$BD$5)/$BD$6+$BK$15*((AK130)-$BD$7)/$BD$8+$BK$16</f>
        <v/>
      </c>
      <c r="BB130" s="51">
        <f>1/(1+EXP(-BA130))</f>
        <v/>
      </c>
    </row>
    <row r="131" ht="15" customHeight="1" s="35">
      <c r="A131" s="48">
        <f>'4_Seq_Features'!A129</f>
        <v/>
      </c>
      <c r="B131" s="55">
        <f>'4_Seq_Features'!F129</f>
        <v/>
      </c>
      <c r="C131" s="48">
        <f>'4_Seq_Features'!E129</f>
        <v/>
      </c>
      <c r="D131" s="52">
        <f>$U$12*((B131)-$U$5)/$U$6+$U$13</f>
        <v/>
      </c>
      <c r="E131" s="51">
        <f>1/(1+EXP(-D131))</f>
        <v/>
      </c>
      <c r="F131" s="52">
        <f>$V$12*((B131)-$U$5)/$U$6+$V$13</f>
        <v/>
      </c>
      <c r="G131" s="51">
        <f>1/(1+EXP(-F131))</f>
        <v/>
      </c>
      <c r="H131" s="52">
        <f>$W$12*((B131)-$U$5)/$U$6+$W$13</f>
        <v/>
      </c>
      <c r="I131" s="51">
        <f>1/(1+EXP(-H131))</f>
        <v/>
      </c>
      <c r="J131" s="52">
        <f>$X$12*((B131)-$U$5)/$U$6+$X$13</f>
        <v/>
      </c>
      <c r="K131" s="51">
        <f>1/(1+EXP(-J131))</f>
        <v/>
      </c>
      <c r="L131" s="52">
        <f>$Y$12*((B131)-$U$5)/$U$6+$Y$13</f>
        <v/>
      </c>
      <c r="M131" s="51">
        <f>1/(1+EXP(-L131))</f>
        <v/>
      </c>
      <c r="N131" s="52">
        <f>$Z$12*((B131)-$U$5)/$U$6+$Z$13</f>
        <v/>
      </c>
      <c r="O131" s="51">
        <f>1/(1+EXP(-N131))</f>
        <v/>
      </c>
      <c r="P131" s="52">
        <f>$AA$12*((B131)-$U$5)/$U$6+$AA$13</f>
        <v/>
      </c>
      <c r="Q131" s="51">
        <f>1/(1+EXP(-P131))</f>
        <v/>
      </c>
      <c r="R131" s="52">
        <f>$AB$12*((B131)-$U$5)/$U$6+$AB$13</f>
        <v/>
      </c>
      <c r="S131" s="51">
        <f>1/(1+EXP(-R131))</f>
        <v/>
      </c>
      <c r="AI131" s="48">
        <f>'4_Seq_Features'!A129</f>
        <v/>
      </c>
      <c r="AJ131" s="55">
        <f>'4_Seq_Features'!G129</f>
        <v/>
      </c>
      <c r="AK131" s="55">
        <f>'4_Seq_Features'!H129</f>
        <v/>
      </c>
      <c r="AL131" s="48">
        <f>'4_Seq_Features'!E129</f>
        <v/>
      </c>
      <c r="AM131" s="52">
        <f>$BD$14*((AJ131)-$BD$5)/$BD$6+$BD$15*((AK131)-$BD$7)/$BD$8+$BD$16</f>
        <v/>
      </c>
      <c r="AN131" s="51">
        <f>1/(1+EXP(-AM131))</f>
        <v/>
      </c>
      <c r="AO131" s="52">
        <f>$BE$14*((AJ131)-$BD$5)/$BD$6+$BE$15*((AK131)-$BD$7)/$BD$8+$BE$16</f>
        <v/>
      </c>
      <c r="AP131" s="51">
        <f>1/(1+EXP(-AO131))</f>
        <v/>
      </c>
      <c r="AQ131" s="52">
        <f>$BF$14*((AJ131)-$BD$5)/$BD$6+$BF$15*((AK131)-$BD$7)/$BD$8+$BF$16</f>
        <v/>
      </c>
      <c r="AR131" s="51">
        <f>1/(1+EXP(-AQ131))</f>
        <v/>
      </c>
      <c r="AS131" s="52">
        <f>$BG$14*((AJ131)-$BD$5)/$BD$6+$BG$15*((AK131)-$BD$7)/$BD$8+$BG$16</f>
        <v/>
      </c>
      <c r="AT131" s="51">
        <f>1/(1+EXP(-AS131))</f>
        <v/>
      </c>
      <c r="AU131" s="52">
        <f>$BH$14*((AJ131)-$BD$5)/$BD$6+$BH$15*((AK131)-$BD$7)/$BD$8+$BH$16</f>
        <v/>
      </c>
      <c r="AV131" s="51">
        <f>1/(1+EXP(-AU131))</f>
        <v/>
      </c>
      <c r="AW131" s="52">
        <f>$BI$14*((AJ131)-$BD$5)/$BD$6+$BI$15*((AK131)-$BD$7)/$BD$8+$BI$16</f>
        <v/>
      </c>
      <c r="AX131" s="51">
        <f>1/(1+EXP(-AW131))</f>
        <v/>
      </c>
      <c r="AY131" s="52">
        <f>$BJ$14*((AJ131)-$BD$5)/$BD$6+$BJ$15*((AK131)-$BD$7)/$BD$8+$BJ$16</f>
        <v/>
      </c>
      <c r="AZ131" s="51">
        <f>1/(1+EXP(-AY131))</f>
        <v/>
      </c>
      <c r="BA131" s="52">
        <f>$BK$14*((AJ131)-$BD$5)/$BD$6+$BK$15*((AK131)-$BD$7)/$BD$8+$BK$16</f>
        <v/>
      </c>
      <c r="BB131" s="51">
        <f>1/(1+EXP(-BA131))</f>
        <v/>
      </c>
    </row>
    <row r="132" ht="15" customHeight="1" s="35">
      <c r="A132" s="48">
        <f>'4_Seq_Features'!A130</f>
        <v/>
      </c>
      <c r="B132" s="55">
        <f>'4_Seq_Features'!F130</f>
        <v/>
      </c>
      <c r="C132" s="48">
        <f>'4_Seq_Features'!E130</f>
        <v/>
      </c>
      <c r="D132" s="52">
        <f>$U$12*((B132)-$U$5)/$U$6+$U$13</f>
        <v/>
      </c>
      <c r="E132" s="51">
        <f>1/(1+EXP(-D132))</f>
        <v/>
      </c>
      <c r="F132" s="52">
        <f>$V$12*((B132)-$U$5)/$U$6+$V$13</f>
        <v/>
      </c>
      <c r="G132" s="51">
        <f>1/(1+EXP(-F132))</f>
        <v/>
      </c>
      <c r="H132" s="52">
        <f>$W$12*((B132)-$U$5)/$U$6+$W$13</f>
        <v/>
      </c>
      <c r="I132" s="51">
        <f>1/(1+EXP(-H132))</f>
        <v/>
      </c>
      <c r="J132" s="52">
        <f>$X$12*((B132)-$U$5)/$U$6+$X$13</f>
        <v/>
      </c>
      <c r="K132" s="51">
        <f>1/(1+EXP(-J132))</f>
        <v/>
      </c>
      <c r="L132" s="52">
        <f>$Y$12*((B132)-$U$5)/$U$6+$Y$13</f>
        <v/>
      </c>
      <c r="M132" s="51">
        <f>1/(1+EXP(-L132))</f>
        <v/>
      </c>
      <c r="N132" s="52">
        <f>$Z$12*((B132)-$U$5)/$U$6+$Z$13</f>
        <v/>
      </c>
      <c r="O132" s="51">
        <f>1/(1+EXP(-N132))</f>
        <v/>
      </c>
      <c r="P132" s="52">
        <f>$AA$12*((B132)-$U$5)/$U$6+$AA$13</f>
        <v/>
      </c>
      <c r="Q132" s="51">
        <f>1/(1+EXP(-P132))</f>
        <v/>
      </c>
      <c r="R132" s="52">
        <f>$AB$12*((B132)-$U$5)/$U$6+$AB$13</f>
        <v/>
      </c>
      <c r="S132" s="51">
        <f>1/(1+EXP(-R132))</f>
        <v/>
      </c>
      <c r="AI132" s="48">
        <f>'4_Seq_Features'!A130</f>
        <v/>
      </c>
      <c r="AJ132" s="55">
        <f>'4_Seq_Features'!G130</f>
        <v/>
      </c>
      <c r="AK132" s="55">
        <f>'4_Seq_Features'!H130</f>
        <v/>
      </c>
      <c r="AL132" s="48">
        <f>'4_Seq_Features'!E130</f>
        <v/>
      </c>
      <c r="AM132" s="52">
        <f>$BD$14*((AJ132)-$BD$5)/$BD$6+$BD$15*((AK132)-$BD$7)/$BD$8+$BD$16</f>
        <v/>
      </c>
      <c r="AN132" s="51">
        <f>1/(1+EXP(-AM132))</f>
        <v/>
      </c>
      <c r="AO132" s="52">
        <f>$BE$14*((AJ132)-$BD$5)/$BD$6+$BE$15*((AK132)-$BD$7)/$BD$8+$BE$16</f>
        <v/>
      </c>
      <c r="AP132" s="51">
        <f>1/(1+EXP(-AO132))</f>
        <v/>
      </c>
      <c r="AQ132" s="52">
        <f>$BF$14*((AJ132)-$BD$5)/$BD$6+$BF$15*((AK132)-$BD$7)/$BD$8+$BF$16</f>
        <v/>
      </c>
      <c r="AR132" s="51">
        <f>1/(1+EXP(-AQ132))</f>
        <v/>
      </c>
      <c r="AS132" s="52">
        <f>$BG$14*((AJ132)-$BD$5)/$BD$6+$BG$15*((AK132)-$BD$7)/$BD$8+$BG$16</f>
        <v/>
      </c>
      <c r="AT132" s="51">
        <f>1/(1+EXP(-AS132))</f>
        <v/>
      </c>
      <c r="AU132" s="52">
        <f>$BH$14*((AJ132)-$BD$5)/$BD$6+$BH$15*((AK132)-$BD$7)/$BD$8+$BH$16</f>
        <v/>
      </c>
      <c r="AV132" s="51">
        <f>1/(1+EXP(-AU132))</f>
        <v/>
      </c>
      <c r="AW132" s="52">
        <f>$BI$14*((AJ132)-$BD$5)/$BD$6+$BI$15*((AK132)-$BD$7)/$BD$8+$BI$16</f>
        <v/>
      </c>
      <c r="AX132" s="51">
        <f>1/(1+EXP(-AW132))</f>
        <v/>
      </c>
      <c r="AY132" s="52">
        <f>$BJ$14*((AJ132)-$BD$5)/$BD$6+$BJ$15*((AK132)-$BD$7)/$BD$8+$BJ$16</f>
        <v/>
      </c>
      <c r="AZ132" s="51">
        <f>1/(1+EXP(-AY132))</f>
        <v/>
      </c>
      <c r="BA132" s="52">
        <f>$BK$14*((AJ132)-$BD$5)/$BD$6+$BK$15*((AK132)-$BD$7)/$BD$8+$BK$16</f>
        <v/>
      </c>
      <c r="BB132" s="51">
        <f>1/(1+EXP(-BA132))</f>
        <v/>
      </c>
    </row>
    <row r="133" ht="15" customHeight="1" s="35">
      <c r="A133" s="48">
        <f>'4_Seq_Features'!A131</f>
        <v/>
      </c>
      <c r="B133" s="55">
        <f>'4_Seq_Features'!F131</f>
        <v/>
      </c>
      <c r="C133" s="48">
        <f>'4_Seq_Features'!E131</f>
        <v/>
      </c>
      <c r="D133" s="52">
        <f>$U$12*((B133)-$U$5)/$U$6+$U$13</f>
        <v/>
      </c>
      <c r="E133" s="51">
        <f>1/(1+EXP(-D133))</f>
        <v/>
      </c>
      <c r="F133" s="52">
        <f>$V$12*((B133)-$U$5)/$U$6+$V$13</f>
        <v/>
      </c>
      <c r="G133" s="51">
        <f>1/(1+EXP(-F133))</f>
        <v/>
      </c>
      <c r="H133" s="52">
        <f>$W$12*((B133)-$U$5)/$U$6+$W$13</f>
        <v/>
      </c>
      <c r="I133" s="51">
        <f>1/(1+EXP(-H133))</f>
        <v/>
      </c>
      <c r="J133" s="52">
        <f>$X$12*((B133)-$U$5)/$U$6+$X$13</f>
        <v/>
      </c>
      <c r="K133" s="51">
        <f>1/(1+EXP(-J133))</f>
        <v/>
      </c>
      <c r="L133" s="52">
        <f>$Y$12*((B133)-$U$5)/$U$6+$Y$13</f>
        <v/>
      </c>
      <c r="M133" s="51">
        <f>1/(1+EXP(-L133))</f>
        <v/>
      </c>
      <c r="N133" s="52">
        <f>$Z$12*((B133)-$U$5)/$U$6+$Z$13</f>
        <v/>
      </c>
      <c r="O133" s="51">
        <f>1/(1+EXP(-N133))</f>
        <v/>
      </c>
      <c r="P133" s="52">
        <f>$AA$12*((B133)-$U$5)/$U$6+$AA$13</f>
        <v/>
      </c>
      <c r="Q133" s="51">
        <f>1/(1+EXP(-P133))</f>
        <v/>
      </c>
      <c r="R133" s="52">
        <f>$AB$12*((B133)-$U$5)/$U$6+$AB$13</f>
        <v/>
      </c>
      <c r="S133" s="51">
        <f>1/(1+EXP(-R133))</f>
        <v/>
      </c>
      <c r="AI133" s="48">
        <f>'4_Seq_Features'!A131</f>
        <v/>
      </c>
      <c r="AJ133" s="55">
        <f>'4_Seq_Features'!G131</f>
        <v/>
      </c>
      <c r="AK133" s="55">
        <f>'4_Seq_Features'!H131</f>
        <v/>
      </c>
      <c r="AL133" s="48">
        <f>'4_Seq_Features'!E131</f>
        <v/>
      </c>
      <c r="AM133" s="52">
        <f>$BD$14*((AJ133)-$BD$5)/$BD$6+$BD$15*((AK133)-$BD$7)/$BD$8+$BD$16</f>
        <v/>
      </c>
      <c r="AN133" s="51">
        <f>1/(1+EXP(-AM133))</f>
        <v/>
      </c>
      <c r="AO133" s="52">
        <f>$BE$14*((AJ133)-$BD$5)/$BD$6+$BE$15*((AK133)-$BD$7)/$BD$8+$BE$16</f>
        <v/>
      </c>
      <c r="AP133" s="51">
        <f>1/(1+EXP(-AO133))</f>
        <v/>
      </c>
      <c r="AQ133" s="52">
        <f>$BF$14*((AJ133)-$BD$5)/$BD$6+$BF$15*((AK133)-$BD$7)/$BD$8+$BF$16</f>
        <v/>
      </c>
      <c r="AR133" s="51">
        <f>1/(1+EXP(-AQ133))</f>
        <v/>
      </c>
      <c r="AS133" s="52">
        <f>$BG$14*((AJ133)-$BD$5)/$BD$6+$BG$15*((AK133)-$BD$7)/$BD$8+$BG$16</f>
        <v/>
      </c>
      <c r="AT133" s="51">
        <f>1/(1+EXP(-AS133))</f>
        <v/>
      </c>
      <c r="AU133" s="52">
        <f>$BH$14*((AJ133)-$BD$5)/$BD$6+$BH$15*((AK133)-$BD$7)/$BD$8+$BH$16</f>
        <v/>
      </c>
      <c r="AV133" s="51">
        <f>1/(1+EXP(-AU133))</f>
        <v/>
      </c>
      <c r="AW133" s="52">
        <f>$BI$14*((AJ133)-$BD$5)/$BD$6+$BI$15*((AK133)-$BD$7)/$BD$8+$BI$16</f>
        <v/>
      </c>
      <c r="AX133" s="51">
        <f>1/(1+EXP(-AW133))</f>
        <v/>
      </c>
      <c r="AY133" s="52">
        <f>$BJ$14*((AJ133)-$BD$5)/$BD$6+$BJ$15*((AK133)-$BD$7)/$BD$8+$BJ$16</f>
        <v/>
      </c>
      <c r="AZ133" s="51">
        <f>1/(1+EXP(-AY133))</f>
        <v/>
      </c>
      <c r="BA133" s="52">
        <f>$BK$14*((AJ133)-$BD$5)/$BD$6+$BK$15*((AK133)-$BD$7)/$BD$8+$BK$16</f>
        <v/>
      </c>
      <c r="BB133" s="51">
        <f>1/(1+EXP(-BA133))</f>
        <v/>
      </c>
    </row>
    <row r="134" ht="15" customHeight="1" s="35">
      <c r="A134" s="48">
        <f>'4_Seq_Features'!A132</f>
        <v/>
      </c>
      <c r="B134" s="55">
        <f>'4_Seq_Features'!F132</f>
        <v/>
      </c>
      <c r="C134" s="48">
        <f>'4_Seq_Features'!E132</f>
        <v/>
      </c>
      <c r="D134" s="52">
        <f>$U$12*((B134)-$U$5)/$U$6+$U$13</f>
        <v/>
      </c>
      <c r="E134" s="51">
        <f>1/(1+EXP(-D134))</f>
        <v/>
      </c>
      <c r="F134" s="52">
        <f>$V$12*((B134)-$U$5)/$U$6+$V$13</f>
        <v/>
      </c>
      <c r="G134" s="51">
        <f>1/(1+EXP(-F134))</f>
        <v/>
      </c>
      <c r="H134" s="52">
        <f>$W$12*((B134)-$U$5)/$U$6+$W$13</f>
        <v/>
      </c>
      <c r="I134" s="51">
        <f>1/(1+EXP(-H134))</f>
        <v/>
      </c>
      <c r="J134" s="52">
        <f>$X$12*((B134)-$U$5)/$U$6+$X$13</f>
        <v/>
      </c>
      <c r="K134" s="51">
        <f>1/(1+EXP(-J134))</f>
        <v/>
      </c>
      <c r="L134" s="52">
        <f>$Y$12*((B134)-$U$5)/$U$6+$Y$13</f>
        <v/>
      </c>
      <c r="M134" s="51">
        <f>1/(1+EXP(-L134))</f>
        <v/>
      </c>
      <c r="N134" s="52">
        <f>$Z$12*((B134)-$U$5)/$U$6+$Z$13</f>
        <v/>
      </c>
      <c r="O134" s="51">
        <f>1/(1+EXP(-N134))</f>
        <v/>
      </c>
      <c r="P134" s="52">
        <f>$AA$12*((B134)-$U$5)/$U$6+$AA$13</f>
        <v/>
      </c>
      <c r="Q134" s="51">
        <f>1/(1+EXP(-P134))</f>
        <v/>
      </c>
      <c r="R134" s="52">
        <f>$AB$12*((B134)-$U$5)/$U$6+$AB$13</f>
        <v/>
      </c>
      <c r="S134" s="51">
        <f>1/(1+EXP(-R134))</f>
        <v/>
      </c>
      <c r="AI134" s="48">
        <f>'4_Seq_Features'!A132</f>
        <v/>
      </c>
      <c r="AJ134" s="55">
        <f>'4_Seq_Features'!G132</f>
        <v/>
      </c>
      <c r="AK134" s="55">
        <f>'4_Seq_Features'!H132</f>
        <v/>
      </c>
      <c r="AL134" s="48">
        <f>'4_Seq_Features'!E132</f>
        <v/>
      </c>
      <c r="AM134" s="52">
        <f>$BD$14*((AJ134)-$BD$5)/$BD$6+$BD$15*((AK134)-$BD$7)/$BD$8+$BD$16</f>
        <v/>
      </c>
      <c r="AN134" s="51">
        <f>1/(1+EXP(-AM134))</f>
        <v/>
      </c>
      <c r="AO134" s="52">
        <f>$BE$14*((AJ134)-$BD$5)/$BD$6+$BE$15*((AK134)-$BD$7)/$BD$8+$BE$16</f>
        <v/>
      </c>
      <c r="AP134" s="51">
        <f>1/(1+EXP(-AO134))</f>
        <v/>
      </c>
      <c r="AQ134" s="52">
        <f>$BF$14*((AJ134)-$BD$5)/$BD$6+$BF$15*((AK134)-$BD$7)/$BD$8+$BF$16</f>
        <v/>
      </c>
      <c r="AR134" s="51">
        <f>1/(1+EXP(-AQ134))</f>
        <v/>
      </c>
      <c r="AS134" s="52">
        <f>$BG$14*((AJ134)-$BD$5)/$BD$6+$BG$15*((AK134)-$BD$7)/$BD$8+$BG$16</f>
        <v/>
      </c>
      <c r="AT134" s="51">
        <f>1/(1+EXP(-AS134))</f>
        <v/>
      </c>
      <c r="AU134" s="52">
        <f>$BH$14*((AJ134)-$BD$5)/$BD$6+$BH$15*((AK134)-$BD$7)/$BD$8+$BH$16</f>
        <v/>
      </c>
      <c r="AV134" s="51">
        <f>1/(1+EXP(-AU134))</f>
        <v/>
      </c>
      <c r="AW134" s="52">
        <f>$BI$14*((AJ134)-$BD$5)/$BD$6+$BI$15*((AK134)-$BD$7)/$BD$8+$BI$16</f>
        <v/>
      </c>
      <c r="AX134" s="51">
        <f>1/(1+EXP(-AW134))</f>
        <v/>
      </c>
      <c r="AY134" s="52">
        <f>$BJ$14*((AJ134)-$BD$5)/$BD$6+$BJ$15*((AK134)-$BD$7)/$BD$8+$BJ$16</f>
        <v/>
      </c>
      <c r="AZ134" s="51">
        <f>1/(1+EXP(-AY134))</f>
        <v/>
      </c>
      <c r="BA134" s="52">
        <f>$BK$14*((AJ134)-$BD$5)/$BD$6+$BK$15*((AK134)-$BD$7)/$BD$8+$BK$16</f>
        <v/>
      </c>
      <c r="BB134" s="51">
        <f>1/(1+EXP(-BA134))</f>
        <v/>
      </c>
    </row>
    <row r="135" ht="15" customHeight="1" s="35">
      <c r="A135" s="48">
        <f>'4_Seq_Features'!A133</f>
        <v/>
      </c>
      <c r="B135" s="55">
        <f>'4_Seq_Features'!F133</f>
        <v/>
      </c>
      <c r="C135" s="48">
        <f>'4_Seq_Features'!E133</f>
        <v/>
      </c>
      <c r="D135" s="52">
        <f>$U$12*((B135)-$U$5)/$U$6+$U$13</f>
        <v/>
      </c>
      <c r="E135" s="51">
        <f>1/(1+EXP(-D135))</f>
        <v/>
      </c>
      <c r="F135" s="52">
        <f>$V$12*((B135)-$U$5)/$U$6+$V$13</f>
        <v/>
      </c>
      <c r="G135" s="51">
        <f>1/(1+EXP(-F135))</f>
        <v/>
      </c>
      <c r="H135" s="52">
        <f>$W$12*((B135)-$U$5)/$U$6+$W$13</f>
        <v/>
      </c>
      <c r="I135" s="51">
        <f>1/(1+EXP(-H135))</f>
        <v/>
      </c>
      <c r="J135" s="52">
        <f>$X$12*((B135)-$U$5)/$U$6+$X$13</f>
        <v/>
      </c>
      <c r="K135" s="51">
        <f>1/(1+EXP(-J135))</f>
        <v/>
      </c>
      <c r="L135" s="52">
        <f>$Y$12*((B135)-$U$5)/$U$6+$Y$13</f>
        <v/>
      </c>
      <c r="M135" s="51">
        <f>1/(1+EXP(-L135))</f>
        <v/>
      </c>
      <c r="N135" s="52">
        <f>$Z$12*((B135)-$U$5)/$U$6+$Z$13</f>
        <v/>
      </c>
      <c r="O135" s="51">
        <f>1/(1+EXP(-N135))</f>
        <v/>
      </c>
      <c r="P135" s="52">
        <f>$AA$12*((B135)-$U$5)/$U$6+$AA$13</f>
        <v/>
      </c>
      <c r="Q135" s="51">
        <f>1/(1+EXP(-P135))</f>
        <v/>
      </c>
      <c r="R135" s="52">
        <f>$AB$12*((B135)-$U$5)/$U$6+$AB$13</f>
        <v/>
      </c>
      <c r="S135" s="51">
        <f>1/(1+EXP(-R135))</f>
        <v/>
      </c>
      <c r="AI135" s="48">
        <f>'4_Seq_Features'!A133</f>
        <v/>
      </c>
      <c r="AJ135" s="55">
        <f>'4_Seq_Features'!G133</f>
        <v/>
      </c>
      <c r="AK135" s="55">
        <f>'4_Seq_Features'!H133</f>
        <v/>
      </c>
      <c r="AL135" s="48">
        <f>'4_Seq_Features'!E133</f>
        <v/>
      </c>
      <c r="AM135" s="52">
        <f>$BD$14*((AJ135)-$BD$5)/$BD$6+$BD$15*((AK135)-$BD$7)/$BD$8+$BD$16</f>
        <v/>
      </c>
      <c r="AN135" s="51">
        <f>1/(1+EXP(-AM135))</f>
        <v/>
      </c>
      <c r="AO135" s="52">
        <f>$BE$14*((AJ135)-$BD$5)/$BD$6+$BE$15*((AK135)-$BD$7)/$BD$8+$BE$16</f>
        <v/>
      </c>
      <c r="AP135" s="51">
        <f>1/(1+EXP(-AO135))</f>
        <v/>
      </c>
      <c r="AQ135" s="52">
        <f>$BF$14*((AJ135)-$BD$5)/$BD$6+$BF$15*((AK135)-$BD$7)/$BD$8+$BF$16</f>
        <v/>
      </c>
      <c r="AR135" s="51">
        <f>1/(1+EXP(-AQ135))</f>
        <v/>
      </c>
      <c r="AS135" s="52">
        <f>$BG$14*((AJ135)-$BD$5)/$BD$6+$BG$15*((AK135)-$BD$7)/$BD$8+$BG$16</f>
        <v/>
      </c>
      <c r="AT135" s="51">
        <f>1/(1+EXP(-AS135))</f>
        <v/>
      </c>
      <c r="AU135" s="52">
        <f>$BH$14*((AJ135)-$BD$5)/$BD$6+$BH$15*((AK135)-$BD$7)/$BD$8+$BH$16</f>
        <v/>
      </c>
      <c r="AV135" s="51">
        <f>1/(1+EXP(-AU135))</f>
        <v/>
      </c>
      <c r="AW135" s="52">
        <f>$BI$14*((AJ135)-$BD$5)/$BD$6+$BI$15*((AK135)-$BD$7)/$BD$8+$BI$16</f>
        <v/>
      </c>
      <c r="AX135" s="51">
        <f>1/(1+EXP(-AW135))</f>
        <v/>
      </c>
      <c r="AY135" s="52">
        <f>$BJ$14*((AJ135)-$BD$5)/$BD$6+$BJ$15*((AK135)-$BD$7)/$BD$8+$BJ$16</f>
        <v/>
      </c>
      <c r="AZ135" s="51">
        <f>1/(1+EXP(-AY135))</f>
        <v/>
      </c>
      <c r="BA135" s="52">
        <f>$BK$14*((AJ135)-$BD$5)/$BD$6+$BK$15*((AK135)-$BD$7)/$BD$8+$BK$16</f>
        <v/>
      </c>
      <c r="BB135" s="51">
        <f>1/(1+EXP(-BA135))</f>
        <v/>
      </c>
    </row>
    <row r="136" ht="15" customHeight="1" s="35">
      <c r="A136" s="48">
        <f>'4_Seq_Features'!A134</f>
        <v/>
      </c>
      <c r="B136" s="55">
        <f>'4_Seq_Features'!F134</f>
        <v/>
      </c>
      <c r="C136" s="48">
        <f>'4_Seq_Features'!E134</f>
        <v/>
      </c>
      <c r="D136" s="52">
        <f>$U$12*((B136)-$U$5)/$U$6+$U$13</f>
        <v/>
      </c>
      <c r="E136" s="51">
        <f>1/(1+EXP(-D136))</f>
        <v/>
      </c>
      <c r="F136" s="52">
        <f>$V$12*((B136)-$U$5)/$U$6+$V$13</f>
        <v/>
      </c>
      <c r="G136" s="51">
        <f>1/(1+EXP(-F136))</f>
        <v/>
      </c>
      <c r="H136" s="52">
        <f>$W$12*((B136)-$U$5)/$U$6+$W$13</f>
        <v/>
      </c>
      <c r="I136" s="51">
        <f>1/(1+EXP(-H136))</f>
        <v/>
      </c>
      <c r="J136" s="52">
        <f>$X$12*((B136)-$U$5)/$U$6+$X$13</f>
        <v/>
      </c>
      <c r="K136" s="51">
        <f>1/(1+EXP(-J136))</f>
        <v/>
      </c>
      <c r="L136" s="52">
        <f>$Y$12*((B136)-$U$5)/$U$6+$Y$13</f>
        <v/>
      </c>
      <c r="M136" s="51">
        <f>1/(1+EXP(-L136))</f>
        <v/>
      </c>
      <c r="N136" s="52">
        <f>$Z$12*((B136)-$U$5)/$U$6+$Z$13</f>
        <v/>
      </c>
      <c r="O136" s="51">
        <f>1/(1+EXP(-N136))</f>
        <v/>
      </c>
      <c r="P136" s="52">
        <f>$AA$12*((B136)-$U$5)/$U$6+$AA$13</f>
        <v/>
      </c>
      <c r="Q136" s="51">
        <f>1/(1+EXP(-P136))</f>
        <v/>
      </c>
      <c r="R136" s="52">
        <f>$AB$12*((B136)-$U$5)/$U$6+$AB$13</f>
        <v/>
      </c>
      <c r="S136" s="51">
        <f>1/(1+EXP(-R136))</f>
        <v/>
      </c>
      <c r="AI136" s="48">
        <f>'4_Seq_Features'!A134</f>
        <v/>
      </c>
      <c r="AJ136" s="55">
        <f>'4_Seq_Features'!G134</f>
        <v/>
      </c>
      <c r="AK136" s="55">
        <f>'4_Seq_Features'!H134</f>
        <v/>
      </c>
      <c r="AL136" s="48">
        <f>'4_Seq_Features'!E134</f>
        <v/>
      </c>
      <c r="AM136" s="52">
        <f>$BD$14*((AJ136)-$BD$5)/$BD$6+$BD$15*((AK136)-$BD$7)/$BD$8+$BD$16</f>
        <v/>
      </c>
      <c r="AN136" s="51">
        <f>1/(1+EXP(-AM136))</f>
        <v/>
      </c>
      <c r="AO136" s="52">
        <f>$BE$14*((AJ136)-$BD$5)/$BD$6+$BE$15*((AK136)-$BD$7)/$BD$8+$BE$16</f>
        <v/>
      </c>
      <c r="AP136" s="51">
        <f>1/(1+EXP(-AO136))</f>
        <v/>
      </c>
      <c r="AQ136" s="52">
        <f>$BF$14*((AJ136)-$BD$5)/$BD$6+$BF$15*((AK136)-$BD$7)/$BD$8+$BF$16</f>
        <v/>
      </c>
      <c r="AR136" s="51">
        <f>1/(1+EXP(-AQ136))</f>
        <v/>
      </c>
      <c r="AS136" s="52">
        <f>$BG$14*((AJ136)-$BD$5)/$BD$6+$BG$15*((AK136)-$BD$7)/$BD$8+$BG$16</f>
        <v/>
      </c>
      <c r="AT136" s="51">
        <f>1/(1+EXP(-AS136))</f>
        <v/>
      </c>
      <c r="AU136" s="52">
        <f>$BH$14*((AJ136)-$BD$5)/$BD$6+$BH$15*((AK136)-$BD$7)/$BD$8+$BH$16</f>
        <v/>
      </c>
      <c r="AV136" s="51">
        <f>1/(1+EXP(-AU136))</f>
        <v/>
      </c>
      <c r="AW136" s="52">
        <f>$BI$14*((AJ136)-$BD$5)/$BD$6+$BI$15*((AK136)-$BD$7)/$BD$8+$BI$16</f>
        <v/>
      </c>
      <c r="AX136" s="51">
        <f>1/(1+EXP(-AW136))</f>
        <v/>
      </c>
      <c r="AY136" s="52">
        <f>$BJ$14*((AJ136)-$BD$5)/$BD$6+$BJ$15*((AK136)-$BD$7)/$BD$8+$BJ$16</f>
        <v/>
      </c>
      <c r="AZ136" s="51">
        <f>1/(1+EXP(-AY136))</f>
        <v/>
      </c>
      <c r="BA136" s="52">
        <f>$BK$14*((AJ136)-$BD$5)/$BD$6+$BK$15*((AK136)-$BD$7)/$BD$8+$BK$16</f>
        <v/>
      </c>
      <c r="BB136" s="51">
        <f>1/(1+EXP(-BA136))</f>
        <v/>
      </c>
    </row>
    <row r="137" ht="15" customHeight="1" s="35">
      <c r="A137" s="48">
        <f>'4_Seq_Features'!A135</f>
        <v/>
      </c>
      <c r="B137" s="55">
        <f>'4_Seq_Features'!F135</f>
        <v/>
      </c>
      <c r="C137" s="48">
        <f>'4_Seq_Features'!E135</f>
        <v/>
      </c>
      <c r="D137" s="52">
        <f>$U$12*((B137)-$U$5)/$U$6+$U$13</f>
        <v/>
      </c>
      <c r="E137" s="51">
        <f>1/(1+EXP(-D137))</f>
        <v/>
      </c>
      <c r="F137" s="52">
        <f>$V$12*((B137)-$U$5)/$U$6+$V$13</f>
        <v/>
      </c>
      <c r="G137" s="51">
        <f>1/(1+EXP(-F137))</f>
        <v/>
      </c>
      <c r="H137" s="52">
        <f>$W$12*((B137)-$U$5)/$U$6+$W$13</f>
        <v/>
      </c>
      <c r="I137" s="51">
        <f>1/(1+EXP(-H137))</f>
        <v/>
      </c>
      <c r="J137" s="52">
        <f>$X$12*((B137)-$U$5)/$U$6+$X$13</f>
        <v/>
      </c>
      <c r="K137" s="51">
        <f>1/(1+EXP(-J137))</f>
        <v/>
      </c>
      <c r="L137" s="52">
        <f>$Y$12*((B137)-$U$5)/$U$6+$Y$13</f>
        <v/>
      </c>
      <c r="M137" s="51">
        <f>1/(1+EXP(-L137))</f>
        <v/>
      </c>
      <c r="N137" s="52">
        <f>$Z$12*((B137)-$U$5)/$U$6+$Z$13</f>
        <v/>
      </c>
      <c r="O137" s="51">
        <f>1/(1+EXP(-N137))</f>
        <v/>
      </c>
      <c r="P137" s="52">
        <f>$AA$12*((B137)-$U$5)/$U$6+$AA$13</f>
        <v/>
      </c>
      <c r="Q137" s="51">
        <f>1/(1+EXP(-P137))</f>
        <v/>
      </c>
      <c r="R137" s="52">
        <f>$AB$12*((B137)-$U$5)/$U$6+$AB$13</f>
        <v/>
      </c>
      <c r="S137" s="51">
        <f>1/(1+EXP(-R137))</f>
        <v/>
      </c>
      <c r="AI137" s="48">
        <f>'4_Seq_Features'!A135</f>
        <v/>
      </c>
      <c r="AJ137" s="55">
        <f>'4_Seq_Features'!G135</f>
        <v/>
      </c>
      <c r="AK137" s="55">
        <f>'4_Seq_Features'!H135</f>
        <v/>
      </c>
      <c r="AL137" s="48">
        <f>'4_Seq_Features'!E135</f>
        <v/>
      </c>
      <c r="AM137" s="52">
        <f>$BD$14*((AJ137)-$BD$5)/$BD$6+$BD$15*((AK137)-$BD$7)/$BD$8+$BD$16</f>
        <v/>
      </c>
      <c r="AN137" s="51">
        <f>1/(1+EXP(-AM137))</f>
        <v/>
      </c>
      <c r="AO137" s="52">
        <f>$BE$14*((AJ137)-$BD$5)/$BD$6+$BE$15*((AK137)-$BD$7)/$BD$8+$BE$16</f>
        <v/>
      </c>
      <c r="AP137" s="51">
        <f>1/(1+EXP(-AO137))</f>
        <v/>
      </c>
      <c r="AQ137" s="52">
        <f>$BF$14*((AJ137)-$BD$5)/$BD$6+$BF$15*((AK137)-$BD$7)/$BD$8+$BF$16</f>
        <v/>
      </c>
      <c r="AR137" s="51">
        <f>1/(1+EXP(-AQ137))</f>
        <v/>
      </c>
      <c r="AS137" s="52">
        <f>$BG$14*((AJ137)-$BD$5)/$BD$6+$BG$15*((AK137)-$BD$7)/$BD$8+$BG$16</f>
        <v/>
      </c>
      <c r="AT137" s="51">
        <f>1/(1+EXP(-AS137))</f>
        <v/>
      </c>
      <c r="AU137" s="52">
        <f>$BH$14*((AJ137)-$BD$5)/$BD$6+$BH$15*((AK137)-$BD$7)/$BD$8+$BH$16</f>
        <v/>
      </c>
      <c r="AV137" s="51">
        <f>1/(1+EXP(-AU137))</f>
        <v/>
      </c>
      <c r="AW137" s="52">
        <f>$BI$14*((AJ137)-$BD$5)/$BD$6+$BI$15*((AK137)-$BD$7)/$BD$8+$BI$16</f>
        <v/>
      </c>
      <c r="AX137" s="51">
        <f>1/(1+EXP(-AW137))</f>
        <v/>
      </c>
      <c r="AY137" s="52">
        <f>$BJ$14*((AJ137)-$BD$5)/$BD$6+$BJ$15*((AK137)-$BD$7)/$BD$8+$BJ$16</f>
        <v/>
      </c>
      <c r="AZ137" s="51">
        <f>1/(1+EXP(-AY137))</f>
        <v/>
      </c>
      <c r="BA137" s="52">
        <f>$BK$14*((AJ137)-$BD$5)/$BD$6+$BK$15*((AK137)-$BD$7)/$BD$8+$BK$16</f>
        <v/>
      </c>
      <c r="BB137" s="51">
        <f>1/(1+EXP(-BA137))</f>
        <v/>
      </c>
    </row>
    <row r="138" ht="15" customHeight="1" s="35">
      <c r="A138" s="48">
        <f>'4_Seq_Features'!A136</f>
        <v/>
      </c>
      <c r="B138" s="55">
        <f>'4_Seq_Features'!F136</f>
        <v/>
      </c>
      <c r="C138" s="48">
        <f>'4_Seq_Features'!E136</f>
        <v/>
      </c>
      <c r="D138" s="52">
        <f>$U$12*((B138)-$U$5)/$U$6+$U$13</f>
        <v/>
      </c>
      <c r="E138" s="51">
        <f>1/(1+EXP(-D138))</f>
        <v/>
      </c>
      <c r="F138" s="52">
        <f>$V$12*((B138)-$U$5)/$U$6+$V$13</f>
        <v/>
      </c>
      <c r="G138" s="51">
        <f>1/(1+EXP(-F138))</f>
        <v/>
      </c>
      <c r="H138" s="52">
        <f>$W$12*((B138)-$U$5)/$U$6+$W$13</f>
        <v/>
      </c>
      <c r="I138" s="51">
        <f>1/(1+EXP(-H138))</f>
        <v/>
      </c>
      <c r="J138" s="52">
        <f>$X$12*((B138)-$U$5)/$U$6+$X$13</f>
        <v/>
      </c>
      <c r="K138" s="51">
        <f>1/(1+EXP(-J138))</f>
        <v/>
      </c>
      <c r="L138" s="52">
        <f>$Y$12*((B138)-$U$5)/$U$6+$Y$13</f>
        <v/>
      </c>
      <c r="M138" s="51">
        <f>1/(1+EXP(-L138))</f>
        <v/>
      </c>
      <c r="N138" s="52">
        <f>$Z$12*((B138)-$U$5)/$U$6+$Z$13</f>
        <v/>
      </c>
      <c r="O138" s="51">
        <f>1/(1+EXP(-N138))</f>
        <v/>
      </c>
      <c r="P138" s="52">
        <f>$AA$12*((B138)-$U$5)/$U$6+$AA$13</f>
        <v/>
      </c>
      <c r="Q138" s="51">
        <f>1/(1+EXP(-P138))</f>
        <v/>
      </c>
      <c r="R138" s="52">
        <f>$AB$12*((B138)-$U$5)/$U$6+$AB$13</f>
        <v/>
      </c>
      <c r="S138" s="51">
        <f>1/(1+EXP(-R138))</f>
        <v/>
      </c>
      <c r="AI138" s="48">
        <f>'4_Seq_Features'!A136</f>
        <v/>
      </c>
      <c r="AJ138" s="55">
        <f>'4_Seq_Features'!G136</f>
        <v/>
      </c>
      <c r="AK138" s="55">
        <f>'4_Seq_Features'!H136</f>
        <v/>
      </c>
      <c r="AL138" s="48">
        <f>'4_Seq_Features'!E136</f>
        <v/>
      </c>
      <c r="AM138" s="52">
        <f>$BD$14*((AJ138)-$BD$5)/$BD$6+$BD$15*((AK138)-$BD$7)/$BD$8+$BD$16</f>
        <v/>
      </c>
      <c r="AN138" s="51">
        <f>1/(1+EXP(-AM138))</f>
        <v/>
      </c>
      <c r="AO138" s="52">
        <f>$BE$14*((AJ138)-$BD$5)/$BD$6+$BE$15*((AK138)-$BD$7)/$BD$8+$BE$16</f>
        <v/>
      </c>
      <c r="AP138" s="51">
        <f>1/(1+EXP(-AO138))</f>
        <v/>
      </c>
      <c r="AQ138" s="52">
        <f>$BF$14*((AJ138)-$BD$5)/$BD$6+$BF$15*((AK138)-$BD$7)/$BD$8+$BF$16</f>
        <v/>
      </c>
      <c r="AR138" s="51">
        <f>1/(1+EXP(-AQ138))</f>
        <v/>
      </c>
      <c r="AS138" s="52">
        <f>$BG$14*((AJ138)-$BD$5)/$BD$6+$BG$15*((AK138)-$BD$7)/$BD$8+$BG$16</f>
        <v/>
      </c>
      <c r="AT138" s="51">
        <f>1/(1+EXP(-AS138))</f>
        <v/>
      </c>
      <c r="AU138" s="52">
        <f>$BH$14*((AJ138)-$BD$5)/$BD$6+$BH$15*((AK138)-$BD$7)/$BD$8+$BH$16</f>
        <v/>
      </c>
      <c r="AV138" s="51">
        <f>1/(1+EXP(-AU138))</f>
        <v/>
      </c>
      <c r="AW138" s="52">
        <f>$BI$14*((AJ138)-$BD$5)/$BD$6+$BI$15*((AK138)-$BD$7)/$BD$8+$BI$16</f>
        <v/>
      </c>
      <c r="AX138" s="51">
        <f>1/(1+EXP(-AW138))</f>
        <v/>
      </c>
      <c r="AY138" s="52">
        <f>$BJ$14*((AJ138)-$BD$5)/$BD$6+$BJ$15*((AK138)-$BD$7)/$BD$8+$BJ$16</f>
        <v/>
      </c>
      <c r="AZ138" s="51">
        <f>1/(1+EXP(-AY138))</f>
        <v/>
      </c>
      <c r="BA138" s="52">
        <f>$BK$14*((AJ138)-$BD$5)/$BD$6+$BK$15*((AK138)-$BD$7)/$BD$8+$BK$16</f>
        <v/>
      </c>
      <c r="BB138" s="51">
        <f>1/(1+EXP(-BA138))</f>
        <v/>
      </c>
    </row>
    <row r="139" ht="15" customHeight="1" s="35">
      <c r="A139" s="48">
        <f>'4_Seq_Features'!A137</f>
        <v/>
      </c>
      <c r="B139" s="55">
        <f>'4_Seq_Features'!F137</f>
        <v/>
      </c>
      <c r="C139" s="48">
        <f>'4_Seq_Features'!E137</f>
        <v/>
      </c>
      <c r="D139" s="52">
        <f>$U$12*((B139)-$U$5)/$U$6+$U$13</f>
        <v/>
      </c>
      <c r="E139" s="51">
        <f>1/(1+EXP(-D139))</f>
        <v/>
      </c>
      <c r="F139" s="52">
        <f>$V$12*((B139)-$U$5)/$U$6+$V$13</f>
        <v/>
      </c>
      <c r="G139" s="51">
        <f>1/(1+EXP(-F139))</f>
        <v/>
      </c>
      <c r="H139" s="52">
        <f>$W$12*((B139)-$U$5)/$U$6+$W$13</f>
        <v/>
      </c>
      <c r="I139" s="51">
        <f>1/(1+EXP(-H139))</f>
        <v/>
      </c>
      <c r="J139" s="52">
        <f>$X$12*((B139)-$U$5)/$U$6+$X$13</f>
        <v/>
      </c>
      <c r="K139" s="51">
        <f>1/(1+EXP(-J139))</f>
        <v/>
      </c>
      <c r="L139" s="52">
        <f>$Y$12*((B139)-$U$5)/$U$6+$Y$13</f>
        <v/>
      </c>
      <c r="M139" s="51">
        <f>1/(1+EXP(-L139))</f>
        <v/>
      </c>
      <c r="N139" s="52">
        <f>$Z$12*((B139)-$U$5)/$U$6+$Z$13</f>
        <v/>
      </c>
      <c r="O139" s="51">
        <f>1/(1+EXP(-N139))</f>
        <v/>
      </c>
      <c r="P139" s="52">
        <f>$AA$12*((B139)-$U$5)/$U$6+$AA$13</f>
        <v/>
      </c>
      <c r="Q139" s="51">
        <f>1/(1+EXP(-P139))</f>
        <v/>
      </c>
      <c r="R139" s="52">
        <f>$AB$12*((B139)-$U$5)/$U$6+$AB$13</f>
        <v/>
      </c>
      <c r="S139" s="51">
        <f>1/(1+EXP(-R139))</f>
        <v/>
      </c>
      <c r="AI139" s="48">
        <f>'4_Seq_Features'!A137</f>
        <v/>
      </c>
      <c r="AJ139" s="55">
        <f>'4_Seq_Features'!G137</f>
        <v/>
      </c>
      <c r="AK139" s="55">
        <f>'4_Seq_Features'!H137</f>
        <v/>
      </c>
      <c r="AL139" s="48">
        <f>'4_Seq_Features'!E137</f>
        <v/>
      </c>
      <c r="AM139" s="52">
        <f>$BD$14*((AJ139)-$BD$5)/$BD$6+$BD$15*((AK139)-$BD$7)/$BD$8+$BD$16</f>
        <v/>
      </c>
      <c r="AN139" s="51">
        <f>1/(1+EXP(-AM139))</f>
        <v/>
      </c>
      <c r="AO139" s="52">
        <f>$BE$14*((AJ139)-$BD$5)/$BD$6+$BE$15*((AK139)-$BD$7)/$BD$8+$BE$16</f>
        <v/>
      </c>
      <c r="AP139" s="51">
        <f>1/(1+EXP(-AO139))</f>
        <v/>
      </c>
      <c r="AQ139" s="52">
        <f>$BF$14*((AJ139)-$BD$5)/$BD$6+$BF$15*((AK139)-$BD$7)/$BD$8+$BF$16</f>
        <v/>
      </c>
      <c r="AR139" s="51">
        <f>1/(1+EXP(-AQ139))</f>
        <v/>
      </c>
      <c r="AS139" s="52">
        <f>$BG$14*((AJ139)-$BD$5)/$BD$6+$BG$15*((AK139)-$BD$7)/$BD$8+$BG$16</f>
        <v/>
      </c>
      <c r="AT139" s="51">
        <f>1/(1+EXP(-AS139))</f>
        <v/>
      </c>
      <c r="AU139" s="52">
        <f>$BH$14*((AJ139)-$BD$5)/$BD$6+$BH$15*((AK139)-$BD$7)/$BD$8+$BH$16</f>
        <v/>
      </c>
      <c r="AV139" s="51">
        <f>1/(1+EXP(-AU139))</f>
        <v/>
      </c>
      <c r="AW139" s="52">
        <f>$BI$14*((AJ139)-$BD$5)/$BD$6+$BI$15*((AK139)-$BD$7)/$BD$8+$BI$16</f>
        <v/>
      </c>
      <c r="AX139" s="51">
        <f>1/(1+EXP(-AW139))</f>
        <v/>
      </c>
      <c r="AY139" s="52">
        <f>$BJ$14*((AJ139)-$BD$5)/$BD$6+$BJ$15*((AK139)-$BD$7)/$BD$8+$BJ$16</f>
        <v/>
      </c>
      <c r="AZ139" s="51">
        <f>1/(1+EXP(-AY139))</f>
        <v/>
      </c>
      <c r="BA139" s="52">
        <f>$BK$14*((AJ139)-$BD$5)/$BD$6+$BK$15*((AK139)-$BD$7)/$BD$8+$BK$16</f>
        <v/>
      </c>
      <c r="BB139" s="51">
        <f>1/(1+EXP(-BA139))</f>
        <v/>
      </c>
    </row>
    <row r="140" ht="15" customHeight="1" s="35">
      <c r="A140" s="48">
        <f>'4_Seq_Features'!A138</f>
        <v/>
      </c>
      <c r="B140" s="55">
        <f>'4_Seq_Features'!F138</f>
        <v/>
      </c>
      <c r="C140" s="48">
        <f>'4_Seq_Features'!E138</f>
        <v/>
      </c>
      <c r="D140" s="52">
        <f>$U$12*((B140)-$U$5)/$U$6+$U$13</f>
        <v/>
      </c>
      <c r="E140" s="51">
        <f>1/(1+EXP(-D140))</f>
        <v/>
      </c>
      <c r="F140" s="52">
        <f>$V$12*((B140)-$U$5)/$U$6+$V$13</f>
        <v/>
      </c>
      <c r="G140" s="51">
        <f>1/(1+EXP(-F140))</f>
        <v/>
      </c>
      <c r="H140" s="52">
        <f>$W$12*((B140)-$U$5)/$U$6+$W$13</f>
        <v/>
      </c>
      <c r="I140" s="51">
        <f>1/(1+EXP(-H140))</f>
        <v/>
      </c>
      <c r="J140" s="52">
        <f>$X$12*((B140)-$U$5)/$U$6+$X$13</f>
        <v/>
      </c>
      <c r="K140" s="51">
        <f>1/(1+EXP(-J140))</f>
        <v/>
      </c>
      <c r="L140" s="52">
        <f>$Y$12*((B140)-$U$5)/$U$6+$Y$13</f>
        <v/>
      </c>
      <c r="M140" s="51">
        <f>1/(1+EXP(-L140))</f>
        <v/>
      </c>
      <c r="N140" s="52">
        <f>$Z$12*((B140)-$U$5)/$U$6+$Z$13</f>
        <v/>
      </c>
      <c r="O140" s="51">
        <f>1/(1+EXP(-N140))</f>
        <v/>
      </c>
      <c r="P140" s="52">
        <f>$AA$12*((B140)-$U$5)/$U$6+$AA$13</f>
        <v/>
      </c>
      <c r="Q140" s="51">
        <f>1/(1+EXP(-P140))</f>
        <v/>
      </c>
      <c r="R140" s="52">
        <f>$AB$12*((B140)-$U$5)/$U$6+$AB$13</f>
        <v/>
      </c>
      <c r="S140" s="51">
        <f>1/(1+EXP(-R140))</f>
        <v/>
      </c>
      <c r="AI140" s="48">
        <f>'4_Seq_Features'!A138</f>
        <v/>
      </c>
      <c r="AJ140" s="55">
        <f>'4_Seq_Features'!G138</f>
        <v/>
      </c>
      <c r="AK140" s="55">
        <f>'4_Seq_Features'!H138</f>
        <v/>
      </c>
      <c r="AL140" s="48">
        <f>'4_Seq_Features'!E138</f>
        <v/>
      </c>
      <c r="AM140" s="52">
        <f>$BD$14*((AJ140)-$BD$5)/$BD$6+$BD$15*((AK140)-$BD$7)/$BD$8+$BD$16</f>
        <v/>
      </c>
      <c r="AN140" s="51">
        <f>1/(1+EXP(-AM140))</f>
        <v/>
      </c>
      <c r="AO140" s="52">
        <f>$BE$14*((AJ140)-$BD$5)/$BD$6+$BE$15*((AK140)-$BD$7)/$BD$8+$BE$16</f>
        <v/>
      </c>
      <c r="AP140" s="51">
        <f>1/(1+EXP(-AO140))</f>
        <v/>
      </c>
      <c r="AQ140" s="52">
        <f>$BF$14*((AJ140)-$BD$5)/$BD$6+$BF$15*((AK140)-$BD$7)/$BD$8+$BF$16</f>
        <v/>
      </c>
      <c r="AR140" s="51">
        <f>1/(1+EXP(-AQ140))</f>
        <v/>
      </c>
      <c r="AS140" s="52">
        <f>$BG$14*((AJ140)-$BD$5)/$BD$6+$BG$15*((AK140)-$BD$7)/$BD$8+$BG$16</f>
        <v/>
      </c>
      <c r="AT140" s="51">
        <f>1/(1+EXP(-AS140))</f>
        <v/>
      </c>
      <c r="AU140" s="52">
        <f>$BH$14*((AJ140)-$BD$5)/$BD$6+$BH$15*((AK140)-$BD$7)/$BD$8+$BH$16</f>
        <v/>
      </c>
      <c r="AV140" s="51">
        <f>1/(1+EXP(-AU140))</f>
        <v/>
      </c>
      <c r="AW140" s="52">
        <f>$BI$14*((AJ140)-$BD$5)/$BD$6+$BI$15*((AK140)-$BD$7)/$BD$8+$BI$16</f>
        <v/>
      </c>
      <c r="AX140" s="51">
        <f>1/(1+EXP(-AW140))</f>
        <v/>
      </c>
      <c r="AY140" s="52">
        <f>$BJ$14*((AJ140)-$BD$5)/$BD$6+$BJ$15*((AK140)-$BD$7)/$BD$8+$BJ$16</f>
        <v/>
      </c>
      <c r="AZ140" s="51">
        <f>1/(1+EXP(-AY140))</f>
        <v/>
      </c>
      <c r="BA140" s="52">
        <f>$BK$14*((AJ140)-$BD$5)/$BD$6+$BK$15*((AK140)-$BD$7)/$BD$8+$BK$16</f>
        <v/>
      </c>
      <c r="BB140" s="51">
        <f>1/(1+EXP(-BA140))</f>
        <v/>
      </c>
    </row>
    <row r="141" ht="15" customHeight="1" s="35">
      <c r="A141" s="48">
        <f>'4_Seq_Features'!A139</f>
        <v/>
      </c>
      <c r="B141" s="55">
        <f>'4_Seq_Features'!F139</f>
        <v/>
      </c>
      <c r="C141" s="48">
        <f>'4_Seq_Features'!E139</f>
        <v/>
      </c>
      <c r="D141" s="52">
        <f>$U$12*((B141)-$U$5)/$U$6+$U$13</f>
        <v/>
      </c>
      <c r="E141" s="51">
        <f>1/(1+EXP(-D141))</f>
        <v/>
      </c>
      <c r="F141" s="52">
        <f>$V$12*((B141)-$U$5)/$U$6+$V$13</f>
        <v/>
      </c>
      <c r="G141" s="51">
        <f>1/(1+EXP(-F141))</f>
        <v/>
      </c>
      <c r="H141" s="52">
        <f>$W$12*((B141)-$U$5)/$U$6+$W$13</f>
        <v/>
      </c>
      <c r="I141" s="51">
        <f>1/(1+EXP(-H141))</f>
        <v/>
      </c>
      <c r="J141" s="52">
        <f>$X$12*((B141)-$U$5)/$U$6+$X$13</f>
        <v/>
      </c>
      <c r="K141" s="51">
        <f>1/(1+EXP(-J141))</f>
        <v/>
      </c>
      <c r="L141" s="52">
        <f>$Y$12*((B141)-$U$5)/$U$6+$Y$13</f>
        <v/>
      </c>
      <c r="M141" s="51">
        <f>1/(1+EXP(-L141))</f>
        <v/>
      </c>
      <c r="N141" s="52">
        <f>$Z$12*((B141)-$U$5)/$U$6+$Z$13</f>
        <v/>
      </c>
      <c r="O141" s="51">
        <f>1/(1+EXP(-N141))</f>
        <v/>
      </c>
      <c r="P141" s="52">
        <f>$AA$12*((B141)-$U$5)/$U$6+$AA$13</f>
        <v/>
      </c>
      <c r="Q141" s="51">
        <f>1/(1+EXP(-P141))</f>
        <v/>
      </c>
      <c r="R141" s="52">
        <f>$AB$12*((B141)-$U$5)/$U$6+$AB$13</f>
        <v/>
      </c>
      <c r="S141" s="51">
        <f>1/(1+EXP(-R141))</f>
        <v/>
      </c>
      <c r="AI141" s="48">
        <f>'4_Seq_Features'!A139</f>
        <v/>
      </c>
      <c r="AJ141" s="55">
        <f>'4_Seq_Features'!G139</f>
        <v/>
      </c>
      <c r="AK141" s="55">
        <f>'4_Seq_Features'!H139</f>
        <v/>
      </c>
      <c r="AL141" s="48">
        <f>'4_Seq_Features'!E139</f>
        <v/>
      </c>
      <c r="AM141" s="52">
        <f>$BD$14*((AJ141)-$BD$5)/$BD$6+$BD$15*((AK141)-$BD$7)/$BD$8+$BD$16</f>
        <v/>
      </c>
      <c r="AN141" s="51">
        <f>1/(1+EXP(-AM141))</f>
        <v/>
      </c>
      <c r="AO141" s="52">
        <f>$BE$14*((AJ141)-$BD$5)/$BD$6+$BE$15*((AK141)-$BD$7)/$BD$8+$BE$16</f>
        <v/>
      </c>
      <c r="AP141" s="51">
        <f>1/(1+EXP(-AO141))</f>
        <v/>
      </c>
      <c r="AQ141" s="52">
        <f>$BF$14*((AJ141)-$BD$5)/$BD$6+$BF$15*((AK141)-$BD$7)/$BD$8+$BF$16</f>
        <v/>
      </c>
      <c r="AR141" s="51">
        <f>1/(1+EXP(-AQ141))</f>
        <v/>
      </c>
      <c r="AS141" s="52">
        <f>$BG$14*((AJ141)-$BD$5)/$BD$6+$BG$15*((AK141)-$BD$7)/$BD$8+$BG$16</f>
        <v/>
      </c>
      <c r="AT141" s="51">
        <f>1/(1+EXP(-AS141))</f>
        <v/>
      </c>
      <c r="AU141" s="52">
        <f>$BH$14*((AJ141)-$BD$5)/$BD$6+$BH$15*((AK141)-$BD$7)/$BD$8+$BH$16</f>
        <v/>
      </c>
      <c r="AV141" s="51">
        <f>1/(1+EXP(-AU141))</f>
        <v/>
      </c>
      <c r="AW141" s="52">
        <f>$BI$14*((AJ141)-$BD$5)/$BD$6+$BI$15*((AK141)-$BD$7)/$BD$8+$BI$16</f>
        <v/>
      </c>
      <c r="AX141" s="51">
        <f>1/(1+EXP(-AW141))</f>
        <v/>
      </c>
      <c r="AY141" s="52">
        <f>$BJ$14*((AJ141)-$BD$5)/$BD$6+$BJ$15*((AK141)-$BD$7)/$BD$8+$BJ$16</f>
        <v/>
      </c>
      <c r="AZ141" s="51">
        <f>1/(1+EXP(-AY141))</f>
        <v/>
      </c>
      <c r="BA141" s="52">
        <f>$BK$14*((AJ141)-$BD$5)/$BD$6+$BK$15*((AK141)-$BD$7)/$BD$8+$BK$16</f>
        <v/>
      </c>
      <c r="BB141" s="51">
        <f>1/(1+EXP(-BA141))</f>
        <v/>
      </c>
    </row>
    <row r="142" ht="15" customHeight="1" s="35">
      <c r="A142" s="48">
        <f>'4_Seq_Features'!A140</f>
        <v/>
      </c>
      <c r="B142" s="55">
        <f>'4_Seq_Features'!F140</f>
        <v/>
      </c>
      <c r="C142" s="48">
        <f>'4_Seq_Features'!E140</f>
        <v/>
      </c>
      <c r="D142" s="52">
        <f>$U$12*((B142)-$U$5)/$U$6+$U$13</f>
        <v/>
      </c>
      <c r="E142" s="51">
        <f>1/(1+EXP(-D142))</f>
        <v/>
      </c>
      <c r="F142" s="52">
        <f>$V$12*((B142)-$U$5)/$U$6+$V$13</f>
        <v/>
      </c>
      <c r="G142" s="51">
        <f>1/(1+EXP(-F142))</f>
        <v/>
      </c>
      <c r="H142" s="52">
        <f>$W$12*((B142)-$U$5)/$U$6+$W$13</f>
        <v/>
      </c>
      <c r="I142" s="51">
        <f>1/(1+EXP(-H142))</f>
        <v/>
      </c>
      <c r="J142" s="52">
        <f>$X$12*((B142)-$U$5)/$U$6+$X$13</f>
        <v/>
      </c>
      <c r="K142" s="51">
        <f>1/(1+EXP(-J142))</f>
        <v/>
      </c>
      <c r="L142" s="52">
        <f>$Y$12*((B142)-$U$5)/$U$6+$Y$13</f>
        <v/>
      </c>
      <c r="M142" s="51">
        <f>1/(1+EXP(-L142))</f>
        <v/>
      </c>
      <c r="N142" s="52">
        <f>$Z$12*((B142)-$U$5)/$U$6+$Z$13</f>
        <v/>
      </c>
      <c r="O142" s="51">
        <f>1/(1+EXP(-N142))</f>
        <v/>
      </c>
      <c r="P142" s="52">
        <f>$AA$12*((B142)-$U$5)/$U$6+$AA$13</f>
        <v/>
      </c>
      <c r="Q142" s="51">
        <f>1/(1+EXP(-P142))</f>
        <v/>
      </c>
      <c r="R142" s="52">
        <f>$AB$12*((B142)-$U$5)/$U$6+$AB$13</f>
        <v/>
      </c>
      <c r="S142" s="51">
        <f>1/(1+EXP(-R142))</f>
        <v/>
      </c>
      <c r="AI142" s="48">
        <f>'4_Seq_Features'!A140</f>
        <v/>
      </c>
      <c r="AJ142" s="55">
        <f>'4_Seq_Features'!G140</f>
        <v/>
      </c>
      <c r="AK142" s="55">
        <f>'4_Seq_Features'!H140</f>
        <v/>
      </c>
      <c r="AL142" s="48">
        <f>'4_Seq_Features'!E140</f>
        <v/>
      </c>
      <c r="AM142" s="52">
        <f>$BD$14*((AJ142)-$BD$5)/$BD$6+$BD$15*((AK142)-$BD$7)/$BD$8+$BD$16</f>
        <v/>
      </c>
      <c r="AN142" s="51">
        <f>1/(1+EXP(-AM142))</f>
        <v/>
      </c>
      <c r="AO142" s="52">
        <f>$BE$14*((AJ142)-$BD$5)/$BD$6+$BE$15*((AK142)-$BD$7)/$BD$8+$BE$16</f>
        <v/>
      </c>
      <c r="AP142" s="51">
        <f>1/(1+EXP(-AO142))</f>
        <v/>
      </c>
      <c r="AQ142" s="52">
        <f>$BF$14*((AJ142)-$BD$5)/$BD$6+$BF$15*((AK142)-$BD$7)/$BD$8+$BF$16</f>
        <v/>
      </c>
      <c r="AR142" s="51">
        <f>1/(1+EXP(-AQ142))</f>
        <v/>
      </c>
      <c r="AS142" s="52">
        <f>$BG$14*((AJ142)-$BD$5)/$BD$6+$BG$15*((AK142)-$BD$7)/$BD$8+$BG$16</f>
        <v/>
      </c>
      <c r="AT142" s="51">
        <f>1/(1+EXP(-AS142))</f>
        <v/>
      </c>
      <c r="AU142" s="52">
        <f>$BH$14*((AJ142)-$BD$5)/$BD$6+$BH$15*((AK142)-$BD$7)/$BD$8+$BH$16</f>
        <v/>
      </c>
      <c r="AV142" s="51">
        <f>1/(1+EXP(-AU142))</f>
        <v/>
      </c>
      <c r="AW142" s="52">
        <f>$BI$14*((AJ142)-$BD$5)/$BD$6+$BI$15*((AK142)-$BD$7)/$BD$8+$BI$16</f>
        <v/>
      </c>
      <c r="AX142" s="51">
        <f>1/(1+EXP(-AW142))</f>
        <v/>
      </c>
      <c r="AY142" s="52">
        <f>$BJ$14*((AJ142)-$BD$5)/$BD$6+$BJ$15*((AK142)-$BD$7)/$BD$8+$BJ$16</f>
        <v/>
      </c>
      <c r="AZ142" s="51">
        <f>1/(1+EXP(-AY142))</f>
        <v/>
      </c>
      <c r="BA142" s="52">
        <f>$BK$14*((AJ142)-$BD$5)/$BD$6+$BK$15*((AK142)-$BD$7)/$BD$8+$BK$16</f>
        <v/>
      </c>
      <c r="BB142" s="51">
        <f>1/(1+EXP(-BA142))</f>
        <v/>
      </c>
    </row>
    <row r="143" ht="15" customHeight="1" s="35">
      <c r="A143" s="48">
        <f>'4_Seq_Features'!A141</f>
        <v/>
      </c>
      <c r="B143" s="55">
        <f>'4_Seq_Features'!F141</f>
        <v/>
      </c>
      <c r="C143" s="48">
        <f>'4_Seq_Features'!E141</f>
        <v/>
      </c>
      <c r="D143" s="52">
        <f>$U$12*((B143)-$U$5)/$U$6+$U$13</f>
        <v/>
      </c>
      <c r="E143" s="51">
        <f>1/(1+EXP(-D143))</f>
        <v/>
      </c>
      <c r="F143" s="52">
        <f>$V$12*((B143)-$U$5)/$U$6+$V$13</f>
        <v/>
      </c>
      <c r="G143" s="51">
        <f>1/(1+EXP(-F143))</f>
        <v/>
      </c>
      <c r="H143" s="52">
        <f>$W$12*((B143)-$U$5)/$U$6+$W$13</f>
        <v/>
      </c>
      <c r="I143" s="51">
        <f>1/(1+EXP(-H143))</f>
        <v/>
      </c>
      <c r="J143" s="52">
        <f>$X$12*((B143)-$U$5)/$U$6+$X$13</f>
        <v/>
      </c>
      <c r="K143" s="51">
        <f>1/(1+EXP(-J143))</f>
        <v/>
      </c>
      <c r="L143" s="52">
        <f>$Y$12*((B143)-$U$5)/$U$6+$Y$13</f>
        <v/>
      </c>
      <c r="M143" s="51">
        <f>1/(1+EXP(-L143))</f>
        <v/>
      </c>
      <c r="N143" s="52">
        <f>$Z$12*((B143)-$U$5)/$U$6+$Z$13</f>
        <v/>
      </c>
      <c r="O143" s="51">
        <f>1/(1+EXP(-N143))</f>
        <v/>
      </c>
      <c r="P143" s="52">
        <f>$AA$12*((B143)-$U$5)/$U$6+$AA$13</f>
        <v/>
      </c>
      <c r="Q143" s="51">
        <f>1/(1+EXP(-P143))</f>
        <v/>
      </c>
      <c r="R143" s="52">
        <f>$AB$12*((B143)-$U$5)/$U$6+$AB$13</f>
        <v/>
      </c>
      <c r="S143" s="51">
        <f>1/(1+EXP(-R143))</f>
        <v/>
      </c>
      <c r="AI143" s="48">
        <f>'4_Seq_Features'!A141</f>
        <v/>
      </c>
      <c r="AJ143" s="55">
        <f>'4_Seq_Features'!G141</f>
        <v/>
      </c>
      <c r="AK143" s="55">
        <f>'4_Seq_Features'!H141</f>
        <v/>
      </c>
      <c r="AL143" s="48">
        <f>'4_Seq_Features'!E141</f>
        <v/>
      </c>
      <c r="AM143" s="52">
        <f>$BD$14*((AJ143)-$BD$5)/$BD$6+$BD$15*((AK143)-$BD$7)/$BD$8+$BD$16</f>
        <v/>
      </c>
      <c r="AN143" s="51">
        <f>1/(1+EXP(-AM143))</f>
        <v/>
      </c>
      <c r="AO143" s="52">
        <f>$BE$14*((AJ143)-$BD$5)/$BD$6+$BE$15*((AK143)-$BD$7)/$BD$8+$BE$16</f>
        <v/>
      </c>
      <c r="AP143" s="51">
        <f>1/(1+EXP(-AO143))</f>
        <v/>
      </c>
      <c r="AQ143" s="52">
        <f>$BF$14*((AJ143)-$BD$5)/$BD$6+$BF$15*((AK143)-$BD$7)/$BD$8+$BF$16</f>
        <v/>
      </c>
      <c r="AR143" s="51">
        <f>1/(1+EXP(-AQ143))</f>
        <v/>
      </c>
      <c r="AS143" s="52">
        <f>$BG$14*((AJ143)-$BD$5)/$BD$6+$BG$15*((AK143)-$BD$7)/$BD$8+$BG$16</f>
        <v/>
      </c>
      <c r="AT143" s="51">
        <f>1/(1+EXP(-AS143))</f>
        <v/>
      </c>
      <c r="AU143" s="52">
        <f>$BH$14*((AJ143)-$BD$5)/$BD$6+$BH$15*((AK143)-$BD$7)/$BD$8+$BH$16</f>
        <v/>
      </c>
      <c r="AV143" s="51">
        <f>1/(1+EXP(-AU143))</f>
        <v/>
      </c>
      <c r="AW143" s="52">
        <f>$BI$14*((AJ143)-$BD$5)/$BD$6+$BI$15*((AK143)-$BD$7)/$BD$8+$BI$16</f>
        <v/>
      </c>
      <c r="AX143" s="51">
        <f>1/(1+EXP(-AW143))</f>
        <v/>
      </c>
      <c r="AY143" s="52">
        <f>$BJ$14*((AJ143)-$BD$5)/$BD$6+$BJ$15*((AK143)-$BD$7)/$BD$8+$BJ$16</f>
        <v/>
      </c>
      <c r="AZ143" s="51">
        <f>1/(1+EXP(-AY143))</f>
        <v/>
      </c>
      <c r="BA143" s="52">
        <f>$BK$14*((AJ143)-$BD$5)/$BD$6+$BK$15*((AK143)-$BD$7)/$BD$8+$BK$16</f>
        <v/>
      </c>
      <c r="BB143" s="51">
        <f>1/(1+EXP(-BA143))</f>
        <v/>
      </c>
    </row>
    <row r="144" ht="15" customHeight="1" s="35">
      <c r="A144" s="48">
        <f>'4_Seq_Features'!A142</f>
        <v/>
      </c>
      <c r="B144" s="55">
        <f>'4_Seq_Features'!F142</f>
        <v/>
      </c>
      <c r="C144" s="48">
        <f>'4_Seq_Features'!E142</f>
        <v/>
      </c>
      <c r="D144" s="52">
        <f>$U$12*((B144)-$U$5)/$U$6+$U$13</f>
        <v/>
      </c>
      <c r="E144" s="51">
        <f>1/(1+EXP(-D144))</f>
        <v/>
      </c>
      <c r="F144" s="52">
        <f>$V$12*((B144)-$U$5)/$U$6+$V$13</f>
        <v/>
      </c>
      <c r="G144" s="51">
        <f>1/(1+EXP(-F144))</f>
        <v/>
      </c>
      <c r="H144" s="52">
        <f>$W$12*((B144)-$U$5)/$U$6+$W$13</f>
        <v/>
      </c>
      <c r="I144" s="51">
        <f>1/(1+EXP(-H144))</f>
        <v/>
      </c>
      <c r="J144" s="52">
        <f>$X$12*((B144)-$U$5)/$U$6+$X$13</f>
        <v/>
      </c>
      <c r="K144" s="51">
        <f>1/(1+EXP(-J144))</f>
        <v/>
      </c>
      <c r="L144" s="52">
        <f>$Y$12*((B144)-$U$5)/$U$6+$Y$13</f>
        <v/>
      </c>
      <c r="M144" s="51">
        <f>1/(1+EXP(-L144))</f>
        <v/>
      </c>
      <c r="N144" s="52">
        <f>$Z$12*((B144)-$U$5)/$U$6+$Z$13</f>
        <v/>
      </c>
      <c r="O144" s="51">
        <f>1/(1+EXP(-N144))</f>
        <v/>
      </c>
      <c r="P144" s="52">
        <f>$AA$12*((B144)-$U$5)/$U$6+$AA$13</f>
        <v/>
      </c>
      <c r="Q144" s="51">
        <f>1/(1+EXP(-P144))</f>
        <v/>
      </c>
      <c r="R144" s="52">
        <f>$AB$12*((B144)-$U$5)/$U$6+$AB$13</f>
        <v/>
      </c>
      <c r="S144" s="51">
        <f>1/(1+EXP(-R144))</f>
        <v/>
      </c>
      <c r="AI144" s="48">
        <f>'4_Seq_Features'!A142</f>
        <v/>
      </c>
      <c r="AJ144" s="55">
        <f>'4_Seq_Features'!G142</f>
        <v/>
      </c>
      <c r="AK144" s="55">
        <f>'4_Seq_Features'!H142</f>
        <v/>
      </c>
      <c r="AL144" s="48">
        <f>'4_Seq_Features'!E142</f>
        <v/>
      </c>
      <c r="AM144" s="52">
        <f>$BD$14*((AJ144)-$BD$5)/$BD$6+$BD$15*((AK144)-$BD$7)/$BD$8+$BD$16</f>
        <v/>
      </c>
      <c r="AN144" s="51">
        <f>1/(1+EXP(-AM144))</f>
        <v/>
      </c>
      <c r="AO144" s="52">
        <f>$BE$14*((AJ144)-$BD$5)/$BD$6+$BE$15*((AK144)-$BD$7)/$BD$8+$BE$16</f>
        <v/>
      </c>
      <c r="AP144" s="51">
        <f>1/(1+EXP(-AO144))</f>
        <v/>
      </c>
      <c r="AQ144" s="52">
        <f>$BF$14*((AJ144)-$BD$5)/$BD$6+$BF$15*((AK144)-$BD$7)/$BD$8+$BF$16</f>
        <v/>
      </c>
      <c r="AR144" s="51">
        <f>1/(1+EXP(-AQ144))</f>
        <v/>
      </c>
      <c r="AS144" s="52">
        <f>$BG$14*((AJ144)-$BD$5)/$BD$6+$BG$15*((AK144)-$BD$7)/$BD$8+$BG$16</f>
        <v/>
      </c>
      <c r="AT144" s="51">
        <f>1/(1+EXP(-AS144))</f>
        <v/>
      </c>
      <c r="AU144" s="52">
        <f>$BH$14*((AJ144)-$BD$5)/$BD$6+$BH$15*((AK144)-$BD$7)/$BD$8+$BH$16</f>
        <v/>
      </c>
      <c r="AV144" s="51">
        <f>1/(1+EXP(-AU144))</f>
        <v/>
      </c>
      <c r="AW144" s="52">
        <f>$BI$14*((AJ144)-$BD$5)/$BD$6+$BI$15*((AK144)-$BD$7)/$BD$8+$BI$16</f>
        <v/>
      </c>
      <c r="AX144" s="51">
        <f>1/(1+EXP(-AW144))</f>
        <v/>
      </c>
      <c r="AY144" s="52">
        <f>$BJ$14*((AJ144)-$BD$5)/$BD$6+$BJ$15*((AK144)-$BD$7)/$BD$8+$BJ$16</f>
        <v/>
      </c>
      <c r="AZ144" s="51">
        <f>1/(1+EXP(-AY144))</f>
        <v/>
      </c>
      <c r="BA144" s="52">
        <f>$BK$14*((AJ144)-$BD$5)/$BD$6+$BK$15*((AK144)-$BD$7)/$BD$8+$BK$16</f>
        <v/>
      </c>
      <c r="BB144" s="51">
        <f>1/(1+EXP(-BA144))</f>
        <v/>
      </c>
    </row>
    <row r="145" ht="15" customHeight="1" s="35">
      <c r="A145" s="48">
        <f>'4_Seq_Features'!A143</f>
        <v/>
      </c>
      <c r="B145" s="55">
        <f>'4_Seq_Features'!F143</f>
        <v/>
      </c>
      <c r="C145" s="48">
        <f>'4_Seq_Features'!E143</f>
        <v/>
      </c>
      <c r="D145" s="52">
        <f>$U$12*((B145)-$U$5)/$U$6+$U$13</f>
        <v/>
      </c>
      <c r="E145" s="51">
        <f>1/(1+EXP(-D145))</f>
        <v/>
      </c>
      <c r="F145" s="52">
        <f>$V$12*((B145)-$U$5)/$U$6+$V$13</f>
        <v/>
      </c>
      <c r="G145" s="51">
        <f>1/(1+EXP(-F145))</f>
        <v/>
      </c>
      <c r="H145" s="52">
        <f>$W$12*((B145)-$U$5)/$U$6+$W$13</f>
        <v/>
      </c>
      <c r="I145" s="51">
        <f>1/(1+EXP(-H145))</f>
        <v/>
      </c>
      <c r="J145" s="52">
        <f>$X$12*((B145)-$U$5)/$U$6+$X$13</f>
        <v/>
      </c>
      <c r="K145" s="51">
        <f>1/(1+EXP(-J145))</f>
        <v/>
      </c>
      <c r="L145" s="52">
        <f>$Y$12*((B145)-$U$5)/$U$6+$Y$13</f>
        <v/>
      </c>
      <c r="M145" s="51">
        <f>1/(1+EXP(-L145))</f>
        <v/>
      </c>
      <c r="N145" s="52">
        <f>$Z$12*((B145)-$U$5)/$U$6+$Z$13</f>
        <v/>
      </c>
      <c r="O145" s="51">
        <f>1/(1+EXP(-N145))</f>
        <v/>
      </c>
      <c r="P145" s="52">
        <f>$AA$12*((B145)-$U$5)/$U$6+$AA$13</f>
        <v/>
      </c>
      <c r="Q145" s="51">
        <f>1/(1+EXP(-P145))</f>
        <v/>
      </c>
      <c r="R145" s="52">
        <f>$AB$12*((B145)-$U$5)/$U$6+$AB$13</f>
        <v/>
      </c>
      <c r="S145" s="51">
        <f>1/(1+EXP(-R145))</f>
        <v/>
      </c>
      <c r="AI145" s="48">
        <f>'4_Seq_Features'!A143</f>
        <v/>
      </c>
      <c r="AJ145" s="55">
        <f>'4_Seq_Features'!G143</f>
        <v/>
      </c>
      <c r="AK145" s="55">
        <f>'4_Seq_Features'!H143</f>
        <v/>
      </c>
      <c r="AL145" s="48">
        <f>'4_Seq_Features'!E143</f>
        <v/>
      </c>
      <c r="AM145" s="52">
        <f>$BD$14*((AJ145)-$BD$5)/$BD$6+$BD$15*((AK145)-$BD$7)/$BD$8+$BD$16</f>
        <v/>
      </c>
      <c r="AN145" s="51">
        <f>1/(1+EXP(-AM145))</f>
        <v/>
      </c>
      <c r="AO145" s="52">
        <f>$BE$14*((AJ145)-$BD$5)/$BD$6+$BE$15*((AK145)-$BD$7)/$BD$8+$BE$16</f>
        <v/>
      </c>
      <c r="AP145" s="51">
        <f>1/(1+EXP(-AO145))</f>
        <v/>
      </c>
      <c r="AQ145" s="52">
        <f>$BF$14*((AJ145)-$BD$5)/$BD$6+$BF$15*((AK145)-$BD$7)/$BD$8+$BF$16</f>
        <v/>
      </c>
      <c r="AR145" s="51">
        <f>1/(1+EXP(-AQ145))</f>
        <v/>
      </c>
      <c r="AS145" s="52">
        <f>$BG$14*((AJ145)-$BD$5)/$BD$6+$BG$15*((AK145)-$BD$7)/$BD$8+$BG$16</f>
        <v/>
      </c>
      <c r="AT145" s="51">
        <f>1/(1+EXP(-AS145))</f>
        <v/>
      </c>
      <c r="AU145" s="52">
        <f>$BH$14*((AJ145)-$BD$5)/$BD$6+$BH$15*((AK145)-$BD$7)/$BD$8+$BH$16</f>
        <v/>
      </c>
      <c r="AV145" s="51">
        <f>1/(1+EXP(-AU145))</f>
        <v/>
      </c>
      <c r="AW145" s="52">
        <f>$BI$14*((AJ145)-$BD$5)/$BD$6+$BI$15*((AK145)-$BD$7)/$BD$8+$BI$16</f>
        <v/>
      </c>
      <c r="AX145" s="51">
        <f>1/(1+EXP(-AW145))</f>
        <v/>
      </c>
      <c r="AY145" s="52">
        <f>$BJ$14*((AJ145)-$BD$5)/$BD$6+$BJ$15*((AK145)-$BD$7)/$BD$8+$BJ$16</f>
        <v/>
      </c>
      <c r="AZ145" s="51">
        <f>1/(1+EXP(-AY145))</f>
        <v/>
      </c>
      <c r="BA145" s="52">
        <f>$BK$14*((AJ145)-$BD$5)/$BD$6+$BK$15*((AK145)-$BD$7)/$BD$8+$BK$16</f>
        <v/>
      </c>
      <c r="BB145" s="51">
        <f>1/(1+EXP(-BA145))</f>
        <v/>
      </c>
    </row>
    <row r="146" ht="15" customHeight="1" s="35">
      <c r="A146" s="48">
        <f>'4_Seq_Features'!A144</f>
        <v/>
      </c>
      <c r="B146" s="55">
        <f>'4_Seq_Features'!F144</f>
        <v/>
      </c>
      <c r="C146" s="48">
        <f>'4_Seq_Features'!E144</f>
        <v/>
      </c>
      <c r="D146" s="52">
        <f>$U$12*((B146)-$U$5)/$U$6+$U$13</f>
        <v/>
      </c>
      <c r="E146" s="51">
        <f>1/(1+EXP(-D146))</f>
        <v/>
      </c>
      <c r="F146" s="52">
        <f>$V$12*((B146)-$U$5)/$U$6+$V$13</f>
        <v/>
      </c>
      <c r="G146" s="51">
        <f>1/(1+EXP(-F146))</f>
        <v/>
      </c>
      <c r="H146" s="52">
        <f>$W$12*((B146)-$U$5)/$U$6+$W$13</f>
        <v/>
      </c>
      <c r="I146" s="51">
        <f>1/(1+EXP(-H146))</f>
        <v/>
      </c>
      <c r="J146" s="52">
        <f>$X$12*((B146)-$U$5)/$U$6+$X$13</f>
        <v/>
      </c>
      <c r="K146" s="51">
        <f>1/(1+EXP(-J146))</f>
        <v/>
      </c>
      <c r="L146" s="52">
        <f>$Y$12*((B146)-$U$5)/$U$6+$Y$13</f>
        <v/>
      </c>
      <c r="M146" s="51">
        <f>1/(1+EXP(-L146))</f>
        <v/>
      </c>
      <c r="N146" s="52">
        <f>$Z$12*((B146)-$U$5)/$U$6+$Z$13</f>
        <v/>
      </c>
      <c r="O146" s="51">
        <f>1/(1+EXP(-N146))</f>
        <v/>
      </c>
      <c r="P146" s="52">
        <f>$AA$12*((B146)-$U$5)/$U$6+$AA$13</f>
        <v/>
      </c>
      <c r="Q146" s="51">
        <f>1/(1+EXP(-P146))</f>
        <v/>
      </c>
      <c r="R146" s="52">
        <f>$AB$12*((B146)-$U$5)/$U$6+$AB$13</f>
        <v/>
      </c>
      <c r="S146" s="51">
        <f>1/(1+EXP(-R146))</f>
        <v/>
      </c>
      <c r="AI146" s="48">
        <f>'4_Seq_Features'!A144</f>
        <v/>
      </c>
      <c r="AJ146" s="55">
        <f>'4_Seq_Features'!G144</f>
        <v/>
      </c>
      <c r="AK146" s="55">
        <f>'4_Seq_Features'!H144</f>
        <v/>
      </c>
      <c r="AL146" s="48">
        <f>'4_Seq_Features'!E144</f>
        <v/>
      </c>
      <c r="AM146" s="52">
        <f>$BD$14*((AJ146)-$BD$5)/$BD$6+$BD$15*((AK146)-$BD$7)/$BD$8+$BD$16</f>
        <v/>
      </c>
      <c r="AN146" s="51">
        <f>1/(1+EXP(-AM146))</f>
        <v/>
      </c>
      <c r="AO146" s="52">
        <f>$BE$14*((AJ146)-$BD$5)/$BD$6+$BE$15*((AK146)-$BD$7)/$BD$8+$BE$16</f>
        <v/>
      </c>
      <c r="AP146" s="51">
        <f>1/(1+EXP(-AO146))</f>
        <v/>
      </c>
      <c r="AQ146" s="52">
        <f>$BF$14*((AJ146)-$BD$5)/$BD$6+$BF$15*((AK146)-$BD$7)/$BD$8+$BF$16</f>
        <v/>
      </c>
      <c r="AR146" s="51">
        <f>1/(1+EXP(-AQ146))</f>
        <v/>
      </c>
      <c r="AS146" s="52">
        <f>$BG$14*((AJ146)-$BD$5)/$BD$6+$BG$15*((AK146)-$BD$7)/$BD$8+$BG$16</f>
        <v/>
      </c>
      <c r="AT146" s="51">
        <f>1/(1+EXP(-AS146))</f>
        <v/>
      </c>
      <c r="AU146" s="52">
        <f>$BH$14*((AJ146)-$BD$5)/$BD$6+$BH$15*((AK146)-$BD$7)/$BD$8+$BH$16</f>
        <v/>
      </c>
      <c r="AV146" s="51">
        <f>1/(1+EXP(-AU146))</f>
        <v/>
      </c>
      <c r="AW146" s="52">
        <f>$BI$14*((AJ146)-$BD$5)/$BD$6+$BI$15*((AK146)-$BD$7)/$BD$8+$BI$16</f>
        <v/>
      </c>
      <c r="AX146" s="51">
        <f>1/(1+EXP(-AW146))</f>
        <v/>
      </c>
      <c r="AY146" s="52">
        <f>$BJ$14*((AJ146)-$BD$5)/$BD$6+$BJ$15*((AK146)-$BD$7)/$BD$8+$BJ$16</f>
        <v/>
      </c>
      <c r="AZ146" s="51">
        <f>1/(1+EXP(-AY146))</f>
        <v/>
      </c>
      <c r="BA146" s="52">
        <f>$BK$14*((AJ146)-$BD$5)/$BD$6+$BK$15*((AK146)-$BD$7)/$BD$8+$BK$16</f>
        <v/>
      </c>
      <c r="BB146" s="51">
        <f>1/(1+EXP(-BA146))</f>
        <v/>
      </c>
    </row>
    <row r="147" ht="15" customHeight="1" s="35">
      <c r="A147" s="48">
        <f>'4_Seq_Features'!A145</f>
        <v/>
      </c>
      <c r="B147" s="55">
        <f>'4_Seq_Features'!F145</f>
        <v/>
      </c>
      <c r="C147" s="48">
        <f>'4_Seq_Features'!E145</f>
        <v/>
      </c>
      <c r="D147" s="52">
        <f>$U$12*((B147)-$U$5)/$U$6+$U$13</f>
        <v/>
      </c>
      <c r="E147" s="51">
        <f>1/(1+EXP(-D147))</f>
        <v/>
      </c>
      <c r="F147" s="52">
        <f>$V$12*((B147)-$U$5)/$U$6+$V$13</f>
        <v/>
      </c>
      <c r="G147" s="51">
        <f>1/(1+EXP(-F147))</f>
        <v/>
      </c>
      <c r="H147" s="52">
        <f>$W$12*((B147)-$U$5)/$U$6+$W$13</f>
        <v/>
      </c>
      <c r="I147" s="51">
        <f>1/(1+EXP(-H147))</f>
        <v/>
      </c>
      <c r="J147" s="52">
        <f>$X$12*((B147)-$U$5)/$U$6+$X$13</f>
        <v/>
      </c>
      <c r="K147" s="51">
        <f>1/(1+EXP(-J147))</f>
        <v/>
      </c>
      <c r="L147" s="52">
        <f>$Y$12*((B147)-$U$5)/$U$6+$Y$13</f>
        <v/>
      </c>
      <c r="M147" s="51">
        <f>1/(1+EXP(-L147))</f>
        <v/>
      </c>
      <c r="N147" s="52">
        <f>$Z$12*((B147)-$U$5)/$U$6+$Z$13</f>
        <v/>
      </c>
      <c r="O147" s="51">
        <f>1/(1+EXP(-N147))</f>
        <v/>
      </c>
      <c r="P147" s="52">
        <f>$AA$12*((B147)-$U$5)/$U$6+$AA$13</f>
        <v/>
      </c>
      <c r="Q147" s="51">
        <f>1/(1+EXP(-P147))</f>
        <v/>
      </c>
      <c r="R147" s="52">
        <f>$AB$12*((B147)-$U$5)/$U$6+$AB$13</f>
        <v/>
      </c>
      <c r="S147" s="51">
        <f>1/(1+EXP(-R147))</f>
        <v/>
      </c>
      <c r="AI147" s="48">
        <f>'4_Seq_Features'!A145</f>
        <v/>
      </c>
      <c r="AJ147" s="55">
        <f>'4_Seq_Features'!G145</f>
        <v/>
      </c>
      <c r="AK147" s="55">
        <f>'4_Seq_Features'!H145</f>
        <v/>
      </c>
      <c r="AL147" s="48">
        <f>'4_Seq_Features'!E145</f>
        <v/>
      </c>
      <c r="AM147" s="52">
        <f>$BD$14*((AJ147)-$BD$5)/$BD$6+$BD$15*((AK147)-$BD$7)/$BD$8+$BD$16</f>
        <v/>
      </c>
      <c r="AN147" s="51">
        <f>1/(1+EXP(-AM147))</f>
        <v/>
      </c>
      <c r="AO147" s="52">
        <f>$BE$14*((AJ147)-$BD$5)/$BD$6+$BE$15*((AK147)-$BD$7)/$BD$8+$BE$16</f>
        <v/>
      </c>
      <c r="AP147" s="51">
        <f>1/(1+EXP(-AO147))</f>
        <v/>
      </c>
      <c r="AQ147" s="52">
        <f>$BF$14*((AJ147)-$BD$5)/$BD$6+$BF$15*((AK147)-$BD$7)/$BD$8+$BF$16</f>
        <v/>
      </c>
      <c r="AR147" s="51">
        <f>1/(1+EXP(-AQ147))</f>
        <v/>
      </c>
      <c r="AS147" s="52">
        <f>$BG$14*((AJ147)-$BD$5)/$BD$6+$BG$15*((AK147)-$BD$7)/$BD$8+$BG$16</f>
        <v/>
      </c>
      <c r="AT147" s="51">
        <f>1/(1+EXP(-AS147))</f>
        <v/>
      </c>
      <c r="AU147" s="52">
        <f>$BH$14*((AJ147)-$BD$5)/$BD$6+$BH$15*((AK147)-$BD$7)/$BD$8+$BH$16</f>
        <v/>
      </c>
      <c r="AV147" s="51">
        <f>1/(1+EXP(-AU147))</f>
        <v/>
      </c>
      <c r="AW147" s="52">
        <f>$BI$14*((AJ147)-$BD$5)/$BD$6+$BI$15*((AK147)-$BD$7)/$BD$8+$BI$16</f>
        <v/>
      </c>
      <c r="AX147" s="51">
        <f>1/(1+EXP(-AW147))</f>
        <v/>
      </c>
      <c r="AY147" s="52">
        <f>$BJ$14*((AJ147)-$BD$5)/$BD$6+$BJ$15*((AK147)-$BD$7)/$BD$8+$BJ$16</f>
        <v/>
      </c>
      <c r="AZ147" s="51">
        <f>1/(1+EXP(-AY147))</f>
        <v/>
      </c>
      <c r="BA147" s="52">
        <f>$BK$14*((AJ147)-$BD$5)/$BD$6+$BK$15*((AK147)-$BD$7)/$BD$8+$BK$16</f>
        <v/>
      </c>
      <c r="BB147" s="51">
        <f>1/(1+EXP(-BA147))</f>
        <v/>
      </c>
    </row>
    <row r="148" ht="15" customHeight="1" s="35">
      <c r="A148" s="48">
        <f>'4_Seq_Features'!A146</f>
        <v/>
      </c>
      <c r="B148" s="55">
        <f>'4_Seq_Features'!F146</f>
        <v/>
      </c>
      <c r="C148" s="48">
        <f>'4_Seq_Features'!E146</f>
        <v/>
      </c>
      <c r="D148" s="52">
        <f>$U$12*((B148)-$U$5)/$U$6+$U$13</f>
        <v/>
      </c>
      <c r="E148" s="51">
        <f>1/(1+EXP(-D148))</f>
        <v/>
      </c>
      <c r="F148" s="52">
        <f>$V$12*((B148)-$U$5)/$U$6+$V$13</f>
        <v/>
      </c>
      <c r="G148" s="51">
        <f>1/(1+EXP(-F148))</f>
        <v/>
      </c>
      <c r="H148" s="52">
        <f>$W$12*((B148)-$U$5)/$U$6+$W$13</f>
        <v/>
      </c>
      <c r="I148" s="51">
        <f>1/(1+EXP(-H148))</f>
        <v/>
      </c>
      <c r="J148" s="52">
        <f>$X$12*((B148)-$U$5)/$U$6+$X$13</f>
        <v/>
      </c>
      <c r="K148" s="51">
        <f>1/(1+EXP(-J148))</f>
        <v/>
      </c>
      <c r="L148" s="52">
        <f>$Y$12*((B148)-$U$5)/$U$6+$Y$13</f>
        <v/>
      </c>
      <c r="M148" s="51">
        <f>1/(1+EXP(-L148))</f>
        <v/>
      </c>
      <c r="N148" s="52">
        <f>$Z$12*((B148)-$U$5)/$U$6+$Z$13</f>
        <v/>
      </c>
      <c r="O148" s="51">
        <f>1/(1+EXP(-N148))</f>
        <v/>
      </c>
      <c r="P148" s="52">
        <f>$AA$12*((B148)-$U$5)/$U$6+$AA$13</f>
        <v/>
      </c>
      <c r="Q148" s="51">
        <f>1/(1+EXP(-P148))</f>
        <v/>
      </c>
      <c r="R148" s="52">
        <f>$AB$12*((B148)-$U$5)/$U$6+$AB$13</f>
        <v/>
      </c>
      <c r="S148" s="51">
        <f>1/(1+EXP(-R148))</f>
        <v/>
      </c>
      <c r="AI148" s="48">
        <f>'4_Seq_Features'!A146</f>
        <v/>
      </c>
      <c r="AJ148" s="55">
        <f>'4_Seq_Features'!G146</f>
        <v/>
      </c>
      <c r="AK148" s="55">
        <f>'4_Seq_Features'!H146</f>
        <v/>
      </c>
      <c r="AL148" s="48">
        <f>'4_Seq_Features'!E146</f>
        <v/>
      </c>
      <c r="AM148" s="52">
        <f>$BD$14*((AJ148)-$BD$5)/$BD$6+$BD$15*((AK148)-$BD$7)/$BD$8+$BD$16</f>
        <v/>
      </c>
      <c r="AN148" s="51">
        <f>1/(1+EXP(-AM148))</f>
        <v/>
      </c>
      <c r="AO148" s="52">
        <f>$BE$14*((AJ148)-$BD$5)/$BD$6+$BE$15*((AK148)-$BD$7)/$BD$8+$BE$16</f>
        <v/>
      </c>
      <c r="AP148" s="51">
        <f>1/(1+EXP(-AO148))</f>
        <v/>
      </c>
      <c r="AQ148" s="52">
        <f>$BF$14*((AJ148)-$BD$5)/$BD$6+$BF$15*((AK148)-$BD$7)/$BD$8+$BF$16</f>
        <v/>
      </c>
      <c r="AR148" s="51">
        <f>1/(1+EXP(-AQ148))</f>
        <v/>
      </c>
      <c r="AS148" s="52">
        <f>$BG$14*((AJ148)-$BD$5)/$BD$6+$BG$15*((AK148)-$BD$7)/$BD$8+$BG$16</f>
        <v/>
      </c>
      <c r="AT148" s="51">
        <f>1/(1+EXP(-AS148))</f>
        <v/>
      </c>
      <c r="AU148" s="52">
        <f>$BH$14*((AJ148)-$BD$5)/$BD$6+$BH$15*((AK148)-$BD$7)/$BD$8+$BH$16</f>
        <v/>
      </c>
      <c r="AV148" s="51">
        <f>1/(1+EXP(-AU148))</f>
        <v/>
      </c>
      <c r="AW148" s="52">
        <f>$BI$14*((AJ148)-$BD$5)/$BD$6+$BI$15*((AK148)-$BD$7)/$BD$8+$BI$16</f>
        <v/>
      </c>
      <c r="AX148" s="51">
        <f>1/(1+EXP(-AW148))</f>
        <v/>
      </c>
      <c r="AY148" s="52">
        <f>$BJ$14*((AJ148)-$BD$5)/$BD$6+$BJ$15*((AK148)-$BD$7)/$BD$8+$BJ$16</f>
        <v/>
      </c>
      <c r="AZ148" s="51">
        <f>1/(1+EXP(-AY148))</f>
        <v/>
      </c>
      <c r="BA148" s="52">
        <f>$BK$14*((AJ148)-$BD$5)/$BD$6+$BK$15*((AK148)-$BD$7)/$BD$8+$BK$16</f>
        <v/>
      </c>
      <c r="BB148" s="51">
        <f>1/(1+EXP(-BA148))</f>
        <v/>
      </c>
    </row>
    <row r="149" ht="15" customHeight="1" s="35">
      <c r="A149" s="48">
        <f>'4_Seq_Features'!A147</f>
        <v/>
      </c>
      <c r="B149" s="55">
        <f>'4_Seq_Features'!F147</f>
        <v/>
      </c>
      <c r="C149" s="48">
        <f>'4_Seq_Features'!E147</f>
        <v/>
      </c>
      <c r="D149" s="52">
        <f>$U$12*((B149)-$U$5)/$U$6+$U$13</f>
        <v/>
      </c>
      <c r="E149" s="51">
        <f>1/(1+EXP(-D149))</f>
        <v/>
      </c>
      <c r="F149" s="52">
        <f>$V$12*((B149)-$U$5)/$U$6+$V$13</f>
        <v/>
      </c>
      <c r="G149" s="51">
        <f>1/(1+EXP(-F149))</f>
        <v/>
      </c>
      <c r="H149" s="52">
        <f>$W$12*((B149)-$U$5)/$U$6+$W$13</f>
        <v/>
      </c>
      <c r="I149" s="51">
        <f>1/(1+EXP(-H149))</f>
        <v/>
      </c>
      <c r="J149" s="52">
        <f>$X$12*((B149)-$U$5)/$U$6+$X$13</f>
        <v/>
      </c>
      <c r="K149" s="51">
        <f>1/(1+EXP(-J149))</f>
        <v/>
      </c>
      <c r="L149" s="52">
        <f>$Y$12*((B149)-$U$5)/$U$6+$Y$13</f>
        <v/>
      </c>
      <c r="M149" s="51">
        <f>1/(1+EXP(-L149))</f>
        <v/>
      </c>
      <c r="N149" s="52">
        <f>$Z$12*((B149)-$U$5)/$U$6+$Z$13</f>
        <v/>
      </c>
      <c r="O149" s="51">
        <f>1/(1+EXP(-N149))</f>
        <v/>
      </c>
      <c r="P149" s="52">
        <f>$AA$12*((B149)-$U$5)/$U$6+$AA$13</f>
        <v/>
      </c>
      <c r="Q149" s="51">
        <f>1/(1+EXP(-P149))</f>
        <v/>
      </c>
      <c r="R149" s="52">
        <f>$AB$12*((B149)-$U$5)/$U$6+$AB$13</f>
        <v/>
      </c>
      <c r="S149" s="51">
        <f>1/(1+EXP(-R149))</f>
        <v/>
      </c>
      <c r="AI149" s="48">
        <f>'4_Seq_Features'!A147</f>
        <v/>
      </c>
      <c r="AJ149" s="55">
        <f>'4_Seq_Features'!G147</f>
        <v/>
      </c>
      <c r="AK149" s="55">
        <f>'4_Seq_Features'!H147</f>
        <v/>
      </c>
      <c r="AL149" s="48">
        <f>'4_Seq_Features'!E147</f>
        <v/>
      </c>
      <c r="AM149" s="52">
        <f>$BD$14*((AJ149)-$BD$5)/$BD$6+$BD$15*((AK149)-$BD$7)/$BD$8+$BD$16</f>
        <v/>
      </c>
      <c r="AN149" s="51">
        <f>1/(1+EXP(-AM149))</f>
        <v/>
      </c>
      <c r="AO149" s="52">
        <f>$BE$14*((AJ149)-$BD$5)/$BD$6+$BE$15*((AK149)-$BD$7)/$BD$8+$BE$16</f>
        <v/>
      </c>
      <c r="AP149" s="51">
        <f>1/(1+EXP(-AO149))</f>
        <v/>
      </c>
      <c r="AQ149" s="52">
        <f>$BF$14*((AJ149)-$BD$5)/$BD$6+$BF$15*((AK149)-$BD$7)/$BD$8+$BF$16</f>
        <v/>
      </c>
      <c r="AR149" s="51">
        <f>1/(1+EXP(-AQ149))</f>
        <v/>
      </c>
      <c r="AS149" s="52">
        <f>$BG$14*((AJ149)-$BD$5)/$BD$6+$BG$15*((AK149)-$BD$7)/$BD$8+$BG$16</f>
        <v/>
      </c>
      <c r="AT149" s="51">
        <f>1/(1+EXP(-AS149))</f>
        <v/>
      </c>
      <c r="AU149" s="52">
        <f>$BH$14*((AJ149)-$BD$5)/$BD$6+$BH$15*((AK149)-$BD$7)/$BD$8+$BH$16</f>
        <v/>
      </c>
      <c r="AV149" s="51">
        <f>1/(1+EXP(-AU149))</f>
        <v/>
      </c>
      <c r="AW149" s="52">
        <f>$BI$14*((AJ149)-$BD$5)/$BD$6+$BI$15*((AK149)-$BD$7)/$BD$8+$BI$16</f>
        <v/>
      </c>
      <c r="AX149" s="51">
        <f>1/(1+EXP(-AW149))</f>
        <v/>
      </c>
      <c r="AY149" s="52">
        <f>$BJ$14*((AJ149)-$BD$5)/$BD$6+$BJ$15*((AK149)-$BD$7)/$BD$8+$BJ$16</f>
        <v/>
      </c>
      <c r="AZ149" s="51">
        <f>1/(1+EXP(-AY149))</f>
        <v/>
      </c>
      <c r="BA149" s="52">
        <f>$BK$14*((AJ149)-$BD$5)/$BD$6+$BK$15*((AK149)-$BD$7)/$BD$8+$BK$16</f>
        <v/>
      </c>
      <c r="BB149" s="51">
        <f>1/(1+EXP(-BA149))</f>
        <v/>
      </c>
    </row>
    <row r="150" ht="15" customHeight="1" s="35">
      <c r="A150" s="48">
        <f>'4_Seq_Features'!A148</f>
        <v/>
      </c>
      <c r="B150" s="55">
        <f>'4_Seq_Features'!F148</f>
        <v/>
      </c>
      <c r="C150" s="48">
        <f>'4_Seq_Features'!E148</f>
        <v/>
      </c>
      <c r="D150" s="52">
        <f>$U$12*((B150)-$U$5)/$U$6+$U$13</f>
        <v/>
      </c>
      <c r="E150" s="51">
        <f>1/(1+EXP(-D150))</f>
        <v/>
      </c>
      <c r="F150" s="52">
        <f>$V$12*((B150)-$U$5)/$U$6+$V$13</f>
        <v/>
      </c>
      <c r="G150" s="51">
        <f>1/(1+EXP(-F150))</f>
        <v/>
      </c>
      <c r="H150" s="52">
        <f>$W$12*((B150)-$U$5)/$U$6+$W$13</f>
        <v/>
      </c>
      <c r="I150" s="51">
        <f>1/(1+EXP(-H150))</f>
        <v/>
      </c>
      <c r="J150" s="52">
        <f>$X$12*((B150)-$U$5)/$U$6+$X$13</f>
        <v/>
      </c>
      <c r="K150" s="51">
        <f>1/(1+EXP(-J150))</f>
        <v/>
      </c>
      <c r="L150" s="52">
        <f>$Y$12*((B150)-$U$5)/$U$6+$Y$13</f>
        <v/>
      </c>
      <c r="M150" s="51">
        <f>1/(1+EXP(-L150))</f>
        <v/>
      </c>
      <c r="N150" s="52">
        <f>$Z$12*((B150)-$U$5)/$U$6+$Z$13</f>
        <v/>
      </c>
      <c r="O150" s="51">
        <f>1/(1+EXP(-N150))</f>
        <v/>
      </c>
      <c r="P150" s="52">
        <f>$AA$12*((B150)-$U$5)/$U$6+$AA$13</f>
        <v/>
      </c>
      <c r="Q150" s="51">
        <f>1/(1+EXP(-P150))</f>
        <v/>
      </c>
      <c r="R150" s="52">
        <f>$AB$12*((B150)-$U$5)/$U$6+$AB$13</f>
        <v/>
      </c>
      <c r="S150" s="51">
        <f>1/(1+EXP(-R150))</f>
        <v/>
      </c>
      <c r="AI150" s="48">
        <f>'4_Seq_Features'!A148</f>
        <v/>
      </c>
      <c r="AJ150" s="55">
        <f>'4_Seq_Features'!G148</f>
        <v/>
      </c>
      <c r="AK150" s="55">
        <f>'4_Seq_Features'!H148</f>
        <v/>
      </c>
      <c r="AL150" s="48">
        <f>'4_Seq_Features'!E148</f>
        <v/>
      </c>
      <c r="AM150" s="52">
        <f>$BD$14*((AJ150)-$BD$5)/$BD$6+$BD$15*((AK150)-$BD$7)/$BD$8+$BD$16</f>
        <v/>
      </c>
      <c r="AN150" s="51">
        <f>1/(1+EXP(-AM150))</f>
        <v/>
      </c>
      <c r="AO150" s="52">
        <f>$BE$14*((AJ150)-$BD$5)/$BD$6+$BE$15*((AK150)-$BD$7)/$BD$8+$BE$16</f>
        <v/>
      </c>
      <c r="AP150" s="51">
        <f>1/(1+EXP(-AO150))</f>
        <v/>
      </c>
      <c r="AQ150" s="52">
        <f>$BF$14*((AJ150)-$BD$5)/$BD$6+$BF$15*((AK150)-$BD$7)/$BD$8+$BF$16</f>
        <v/>
      </c>
      <c r="AR150" s="51">
        <f>1/(1+EXP(-AQ150))</f>
        <v/>
      </c>
      <c r="AS150" s="52">
        <f>$BG$14*((AJ150)-$BD$5)/$BD$6+$BG$15*((AK150)-$BD$7)/$BD$8+$BG$16</f>
        <v/>
      </c>
      <c r="AT150" s="51">
        <f>1/(1+EXP(-AS150))</f>
        <v/>
      </c>
      <c r="AU150" s="52">
        <f>$BH$14*((AJ150)-$BD$5)/$BD$6+$BH$15*((AK150)-$BD$7)/$BD$8+$BH$16</f>
        <v/>
      </c>
      <c r="AV150" s="51">
        <f>1/(1+EXP(-AU150))</f>
        <v/>
      </c>
      <c r="AW150" s="52">
        <f>$BI$14*((AJ150)-$BD$5)/$BD$6+$BI$15*((AK150)-$BD$7)/$BD$8+$BI$16</f>
        <v/>
      </c>
      <c r="AX150" s="51">
        <f>1/(1+EXP(-AW150))</f>
        <v/>
      </c>
      <c r="AY150" s="52">
        <f>$BJ$14*((AJ150)-$BD$5)/$BD$6+$BJ$15*((AK150)-$BD$7)/$BD$8+$BJ$16</f>
        <v/>
      </c>
      <c r="AZ150" s="51">
        <f>1/(1+EXP(-AY150))</f>
        <v/>
      </c>
      <c r="BA150" s="52">
        <f>$BK$14*((AJ150)-$BD$5)/$BD$6+$BK$15*((AK150)-$BD$7)/$BD$8+$BK$16</f>
        <v/>
      </c>
      <c r="BB150" s="51">
        <f>1/(1+EXP(-BA150))</f>
        <v/>
      </c>
    </row>
    <row r="151" ht="15" customHeight="1" s="35">
      <c r="A151" s="48">
        <f>'4_Seq_Features'!A149</f>
        <v/>
      </c>
      <c r="B151" s="55">
        <f>'4_Seq_Features'!F149</f>
        <v/>
      </c>
      <c r="C151" s="48">
        <f>'4_Seq_Features'!E149</f>
        <v/>
      </c>
      <c r="D151" s="52">
        <f>$U$12*((B151)-$U$5)/$U$6+$U$13</f>
        <v/>
      </c>
      <c r="E151" s="51">
        <f>1/(1+EXP(-D151))</f>
        <v/>
      </c>
      <c r="F151" s="52">
        <f>$V$12*((B151)-$U$5)/$U$6+$V$13</f>
        <v/>
      </c>
      <c r="G151" s="51">
        <f>1/(1+EXP(-F151))</f>
        <v/>
      </c>
      <c r="H151" s="52">
        <f>$W$12*((B151)-$U$5)/$U$6+$W$13</f>
        <v/>
      </c>
      <c r="I151" s="51">
        <f>1/(1+EXP(-H151))</f>
        <v/>
      </c>
      <c r="J151" s="52">
        <f>$X$12*((B151)-$U$5)/$U$6+$X$13</f>
        <v/>
      </c>
      <c r="K151" s="51">
        <f>1/(1+EXP(-J151))</f>
        <v/>
      </c>
      <c r="L151" s="52">
        <f>$Y$12*((B151)-$U$5)/$U$6+$Y$13</f>
        <v/>
      </c>
      <c r="M151" s="51">
        <f>1/(1+EXP(-L151))</f>
        <v/>
      </c>
      <c r="N151" s="52">
        <f>$Z$12*((B151)-$U$5)/$U$6+$Z$13</f>
        <v/>
      </c>
      <c r="O151" s="51">
        <f>1/(1+EXP(-N151))</f>
        <v/>
      </c>
      <c r="P151" s="52">
        <f>$AA$12*((B151)-$U$5)/$U$6+$AA$13</f>
        <v/>
      </c>
      <c r="Q151" s="51">
        <f>1/(1+EXP(-P151))</f>
        <v/>
      </c>
      <c r="R151" s="52">
        <f>$AB$12*((B151)-$U$5)/$U$6+$AB$13</f>
        <v/>
      </c>
      <c r="S151" s="51">
        <f>1/(1+EXP(-R151))</f>
        <v/>
      </c>
      <c r="AI151" s="48">
        <f>'4_Seq_Features'!A149</f>
        <v/>
      </c>
      <c r="AJ151" s="55">
        <f>'4_Seq_Features'!G149</f>
        <v/>
      </c>
      <c r="AK151" s="55">
        <f>'4_Seq_Features'!H149</f>
        <v/>
      </c>
      <c r="AL151" s="48">
        <f>'4_Seq_Features'!E149</f>
        <v/>
      </c>
      <c r="AM151" s="52">
        <f>$BD$14*((AJ151)-$BD$5)/$BD$6+$BD$15*((AK151)-$BD$7)/$BD$8+$BD$16</f>
        <v/>
      </c>
      <c r="AN151" s="51">
        <f>1/(1+EXP(-AM151))</f>
        <v/>
      </c>
      <c r="AO151" s="52">
        <f>$BE$14*((AJ151)-$BD$5)/$BD$6+$BE$15*((AK151)-$BD$7)/$BD$8+$BE$16</f>
        <v/>
      </c>
      <c r="AP151" s="51">
        <f>1/(1+EXP(-AO151))</f>
        <v/>
      </c>
      <c r="AQ151" s="52">
        <f>$BF$14*((AJ151)-$BD$5)/$BD$6+$BF$15*((AK151)-$BD$7)/$BD$8+$BF$16</f>
        <v/>
      </c>
      <c r="AR151" s="51">
        <f>1/(1+EXP(-AQ151))</f>
        <v/>
      </c>
      <c r="AS151" s="52">
        <f>$BG$14*((AJ151)-$BD$5)/$BD$6+$BG$15*((AK151)-$BD$7)/$BD$8+$BG$16</f>
        <v/>
      </c>
      <c r="AT151" s="51">
        <f>1/(1+EXP(-AS151))</f>
        <v/>
      </c>
      <c r="AU151" s="52">
        <f>$BH$14*((AJ151)-$BD$5)/$BD$6+$BH$15*((AK151)-$BD$7)/$BD$8+$BH$16</f>
        <v/>
      </c>
      <c r="AV151" s="51">
        <f>1/(1+EXP(-AU151))</f>
        <v/>
      </c>
      <c r="AW151" s="52">
        <f>$BI$14*((AJ151)-$BD$5)/$BD$6+$BI$15*((AK151)-$BD$7)/$BD$8+$BI$16</f>
        <v/>
      </c>
      <c r="AX151" s="51">
        <f>1/(1+EXP(-AW151))</f>
        <v/>
      </c>
      <c r="AY151" s="52">
        <f>$BJ$14*((AJ151)-$BD$5)/$BD$6+$BJ$15*((AK151)-$BD$7)/$BD$8+$BJ$16</f>
        <v/>
      </c>
      <c r="AZ151" s="51">
        <f>1/(1+EXP(-AY151))</f>
        <v/>
      </c>
      <c r="BA151" s="52">
        <f>$BK$14*((AJ151)-$BD$5)/$BD$6+$BK$15*((AK151)-$BD$7)/$BD$8+$BK$16</f>
        <v/>
      </c>
      <c r="BB151" s="51">
        <f>1/(1+EXP(-BA151))</f>
        <v/>
      </c>
    </row>
    <row r="152" ht="15" customHeight="1" s="35">
      <c r="A152" s="48">
        <f>'4_Seq_Features'!A150</f>
        <v/>
      </c>
      <c r="B152" s="55">
        <f>'4_Seq_Features'!F150</f>
        <v/>
      </c>
      <c r="C152" s="48">
        <f>'4_Seq_Features'!E150</f>
        <v/>
      </c>
      <c r="D152" s="52">
        <f>$U$12*((B152)-$U$5)/$U$6+$U$13</f>
        <v/>
      </c>
      <c r="E152" s="51">
        <f>1/(1+EXP(-D152))</f>
        <v/>
      </c>
      <c r="F152" s="52">
        <f>$V$12*((B152)-$U$5)/$U$6+$V$13</f>
        <v/>
      </c>
      <c r="G152" s="51">
        <f>1/(1+EXP(-F152))</f>
        <v/>
      </c>
      <c r="H152" s="52">
        <f>$W$12*((B152)-$U$5)/$U$6+$W$13</f>
        <v/>
      </c>
      <c r="I152" s="51">
        <f>1/(1+EXP(-H152))</f>
        <v/>
      </c>
      <c r="J152" s="52">
        <f>$X$12*((B152)-$U$5)/$U$6+$X$13</f>
        <v/>
      </c>
      <c r="K152" s="51">
        <f>1/(1+EXP(-J152))</f>
        <v/>
      </c>
      <c r="L152" s="52">
        <f>$Y$12*((B152)-$U$5)/$U$6+$Y$13</f>
        <v/>
      </c>
      <c r="M152" s="51">
        <f>1/(1+EXP(-L152))</f>
        <v/>
      </c>
      <c r="N152" s="52">
        <f>$Z$12*((B152)-$U$5)/$U$6+$Z$13</f>
        <v/>
      </c>
      <c r="O152" s="51">
        <f>1/(1+EXP(-N152))</f>
        <v/>
      </c>
      <c r="P152" s="52">
        <f>$AA$12*((B152)-$U$5)/$U$6+$AA$13</f>
        <v/>
      </c>
      <c r="Q152" s="51">
        <f>1/(1+EXP(-P152))</f>
        <v/>
      </c>
      <c r="R152" s="52">
        <f>$AB$12*((B152)-$U$5)/$U$6+$AB$13</f>
        <v/>
      </c>
      <c r="S152" s="51">
        <f>1/(1+EXP(-R152))</f>
        <v/>
      </c>
      <c r="AI152" s="48">
        <f>'4_Seq_Features'!A150</f>
        <v/>
      </c>
      <c r="AJ152" s="55">
        <f>'4_Seq_Features'!G150</f>
        <v/>
      </c>
      <c r="AK152" s="55">
        <f>'4_Seq_Features'!H150</f>
        <v/>
      </c>
      <c r="AL152" s="48">
        <f>'4_Seq_Features'!E150</f>
        <v/>
      </c>
      <c r="AM152" s="52">
        <f>$BD$14*((AJ152)-$BD$5)/$BD$6+$BD$15*((AK152)-$BD$7)/$BD$8+$BD$16</f>
        <v/>
      </c>
      <c r="AN152" s="51">
        <f>1/(1+EXP(-AM152))</f>
        <v/>
      </c>
      <c r="AO152" s="52">
        <f>$BE$14*((AJ152)-$BD$5)/$BD$6+$BE$15*((AK152)-$BD$7)/$BD$8+$BE$16</f>
        <v/>
      </c>
      <c r="AP152" s="51">
        <f>1/(1+EXP(-AO152))</f>
        <v/>
      </c>
      <c r="AQ152" s="52">
        <f>$BF$14*((AJ152)-$BD$5)/$BD$6+$BF$15*((AK152)-$BD$7)/$BD$8+$BF$16</f>
        <v/>
      </c>
      <c r="AR152" s="51">
        <f>1/(1+EXP(-AQ152))</f>
        <v/>
      </c>
      <c r="AS152" s="52">
        <f>$BG$14*((AJ152)-$BD$5)/$BD$6+$BG$15*((AK152)-$BD$7)/$BD$8+$BG$16</f>
        <v/>
      </c>
      <c r="AT152" s="51">
        <f>1/(1+EXP(-AS152))</f>
        <v/>
      </c>
      <c r="AU152" s="52">
        <f>$BH$14*((AJ152)-$BD$5)/$BD$6+$BH$15*((AK152)-$BD$7)/$BD$8+$BH$16</f>
        <v/>
      </c>
      <c r="AV152" s="51">
        <f>1/(1+EXP(-AU152))</f>
        <v/>
      </c>
      <c r="AW152" s="52">
        <f>$BI$14*((AJ152)-$BD$5)/$BD$6+$BI$15*((AK152)-$BD$7)/$BD$8+$BI$16</f>
        <v/>
      </c>
      <c r="AX152" s="51">
        <f>1/(1+EXP(-AW152))</f>
        <v/>
      </c>
      <c r="AY152" s="52">
        <f>$BJ$14*((AJ152)-$BD$5)/$BD$6+$BJ$15*((AK152)-$BD$7)/$BD$8+$BJ$16</f>
        <v/>
      </c>
      <c r="AZ152" s="51">
        <f>1/(1+EXP(-AY152))</f>
        <v/>
      </c>
      <c r="BA152" s="52">
        <f>$BK$14*((AJ152)-$BD$5)/$BD$6+$BK$15*((AK152)-$BD$7)/$BD$8+$BK$16</f>
        <v/>
      </c>
      <c r="BB152" s="51">
        <f>1/(1+EXP(-BA152))</f>
        <v/>
      </c>
    </row>
    <row r="153" ht="15" customHeight="1" s="35">
      <c r="A153" s="48">
        <f>'4_Seq_Features'!A151</f>
        <v/>
      </c>
      <c r="B153" s="55">
        <f>'4_Seq_Features'!F151</f>
        <v/>
      </c>
      <c r="C153" s="48">
        <f>'4_Seq_Features'!E151</f>
        <v/>
      </c>
      <c r="D153" s="52">
        <f>$U$12*((B153)-$U$5)/$U$6+$U$13</f>
        <v/>
      </c>
      <c r="E153" s="51">
        <f>1/(1+EXP(-D153))</f>
        <v/>
      </c>
      <c r="F153" s="52">
        <f>$V$12*((B153)-$U$5)/$U$6+$V$13</f>
        <v/>
      </c>
      <c r="G153" s="51">
        <f>1/(1+EXP(-F153))</f>
        <v/>
      </c>
      <c r="H153" s="52">
        <f>$W$12*((B153)-$U$5)/$U$6+$W$13</f>
        <v/>
      </c>
      <c r="I153" s="51">
        <f>1/(1+EXP(-H153))</f>
        <v/>
      </c>
      <c r="J153" s="52">
        <f>$X$12*((B153)-$U$5)/$U$6+$X$13</f>
        <v/>
      </c>
      <c r="K153" s="51">
        <f>1/(1+EXP(-J153))</f>
        <v/>
      </c>
      <c r="L153" s="52">
        <f>$Y$12*((B153)-$U$5)/$U$6+$Y$13</f>
        <v/>
      </c>
      <c r="M153" s="51">
        <f>1/(1+EXP(-L153))</f>
        <v/>
      </c>
      <c r="N153" s="52">
        <f>$Z$12*((B153)-$U$5)/$U$6+$Z$13</f>
        <v/>
      </c>
      <c r="O153" s="51">
        <f>1/(1+EXP(-N153))</f>
        <v/>
      </c>
      <c r="P153" s="52">
        <f>$AA$12*((B153)-$U$5)/$U$6+$AA$13</f>
        <v/>
      </c>
      <c r="Q153" s="51">
        <f>1/(1+EXP(-P153))</f>
        <v/>
      </c>
      <c r="R153" s="52">
        <f>$AB$12*((B153)-$U$5)/$U$6+$AB$13</f>
        <v/>
      </c>
      <c r="S153" s="51">
        <f>1/(1+EXP(-R153))</f>
        <v/>
      </c>
      <c r="AI153" s="48">
        <f>'4_Seq_Features'!A151</f>
        <v/>
      </c>
      <c r="AJ153" s="55">
        <f>'4_Seq_Features'!G151</f>
        <v/>
      </c>
      <c r="AK153" s="55">
        <f>'4_Seq_Features'!H151</f>
        <v/>
      </c>
      <c r="AL153" s="48">
        <f>'4_Seq_Features'!E151</f>
        <v/>
      </c>
      <c r="AM153" s="52">
        <f>$BD$14*((AJ153)-$BD$5)/$BD$6+$BD$15*((AK153)-$BD$7)/$BD$8+$BD$16</f>
        <v/>
      </c>
      <c r="AN153" s="51">
        <f>1/(1+EXP(-AM153))</f>
        <v/>
      </c>
      <c r="AO153" s="52">
        <f>$BE$14*((AJ153)-$BD$5)/$BD$6+$BE$15*((AK153)-$BD$7)/$BD$8+$BE$16</f>
        <v/>
      </c>
      <c r="AP153" s="51">
        <f>1/(1+EXP(-AO153))</f>
        <v/>
      </c>
      <c r="AQ153" s="52">
        <f>$BF$14*((AJ153)-$BD$5)/$BD$6+$BF$15*((AK153)-$BD$7)/$BD$8+$BF$16</f>
        <v/>
      </c>
      <c r="AR153" s="51">
        <f>1/(1+EXP(-AQ153))</f>
        <v/>
      </c>
      <c r="AS153" s="52">
        <f>$BG$14*((AJ153)-$BD$5)/$BD$6+$BG$15*((AK153)-$BD$7)/$BD$8+$BG$16</f>
        <v/>
      </c>
      <c r="AT153" s="51">
        <f>1/(1+EXP(-AS153))</f>
        <v/>
      </c>
      <c r="AU153" s="52">
        <f>$BH$14*((AJ153)-$BD$5)/$BD$6+$BH$15*((AK153)-$BD$7)/$BD$8+$BH$16</f>
        <v/>
      </c>
      <c r="AV153" s="51">
        <f>1/(1+EXP(-AU153))</f>
        <v/>
      </c>
      <c r="AW153" s="52">
        <f>$BI$14*((AJ153)-$BD$5)/$BD$6+$BI$15*((AK153)-$BD$7)/$BD$8+$BI$16</f>
        <v/>
      </c>
      <c r="AX153" s="51">
        <f>1/(1+EXP(-AW153))</f>
        <v/>
      </c>
      <c r="AY153" s="52">
        <f>$BJ$14*((AJ153)-$BD$5)/$BD$6+$BJ$15*((AK153)-$BD$7)/$BD$8+$BJ$16</f>
        <v/>
      </c>
      <c r="AZ153" s="51">
        <f>1/(1+EXP(-AY153))</f>
        <v/>
      </c>
      <c r="BA153" s="52">
        <f>$BK$14*((AJ153)-$BD$5)/$BD$6+$BK$15*((AK153)-$BD$7)/$BD$8+$BK$16</f>
        <v/>
      </c>
      <c r="BB153" s="51">
        <f>1/(1+EXP(-BA153))</f>
        <v/>
      </c>
    </row>
    <row r="154" ht="15" customHeight="1" s="35">
      <c r="A154" s="48">
        <f>'4_Seq_Features'!A152</f>
        <v/>
      </c>
      <c r="B154" s="55">
        <f>'4_Seq_Features'!F152</f>
        <v/>
      </c>
      <c r="C154" s="48">
        <f>'4_Seq_Features'!E152</f>
        <v/>
      </c>
      <c r="D154" s="52">
        <f>$U$12*((B154)-$U$5)/$U$6+$U$13</f>
        <v/>
      </c>
      <c r="E154" s="51">
        <f>1/(1+EXP(-D154))</f>
        <v/>
      </c>
      <c r="F154" s="52">
        <f>$V$12*((B154)-$U$5)/$U$6+$V$13</f>
        <v/>
      </c>
      <c r="G154" s="51">
        <f>1/(1+EXP(-F154))</f>
        <v/>
      </c>
      <c r="H154" s="52">
        <f>$W$12*((B154)-$U$5)/$U$6+$W$13</f>
        <v/>
      </c>
      <c r="I154" s="51">
        <f>1/(1+EXP(-H154))</f>
        <v/>
      </c>
      <c r="J154" s="52">
        <f>$X$12*((B154)-$U$5)/$U$6+$X$13</f>
        <v/>
      </c>
      <c r="K154" s="51">
        <f>1/(1+EXP(-J154))</f>
        <v/>
      </c>
      <c r="L154" s="52">
        <f>$Y$12*((B154)-$U$5)/$U$6+$Y$13</f>
        <v/>
      </c>
      <c r="M154" s="51">
        <f>1/(1+EXP(-L154))</f>
        <v/>
      </c>
      <c r="N154" s="52">
        <f>$Z$12*((B154)-$U$5)/$U$6+$Z$13</f>
        <v/>
      </c>
      <c r="O154" s="51">
        <f>1/(1+EXP(-N154))</f>
        <v/>
      </c>
      <c r="P154" s="52">
        <f>$AA$12*((B154)-$U$5)/$U$6+$AA$13</f>
        <v/>
      </c>
      <c r="Q154" s="51">
        <f>1/(1+EXP(-P154))</f>
        <v/>
      </c>
      <c r="R154" s="52">
        <f>$AB$12*((B154)-$U$5)/$U$6+$AB$13</f>
        <v/>
      </c>
      <c r="S154" s="51">
        <f>1/(1+EXP(-R154))</f>
        <v/>
      </c>
      <c r="AI154" s="48">
        <f>'4_Seq_Features'!A152</f>
        <v/>
      </c>
      <c r="AJ154" s="55">
        <f>'4_Seq_Features'!G152</f>
        <v/>
      </c>
      <c r="AK154" s="55">
        <f>'4_Seq_Features'!H152</f>
        <v/>
      </c>
      <c r="AL154" s="48">
        <f>'4_Seq_Features'!E152</f>
        <v/>
      </c>
      <c r="AM154" s="52">
        <f>$BD$14*((AJ154)-$BD$5)/$BD$6+$BD$15*((AK154)-$BD$7)/$BD$8+$BD$16</f>
        <v/>
      </c>
      <c r="AN154" s="51">
        <f>1/(1+EXP(-AM154))</f>
        <v/>
      </c>
      <c r="AO154" s="52">
        <f>$BE$14*((AJ154)-$BD$5)/$BD$6+$BE$15*((AK154)-$BD$7)/$BD$8+$BE$16</f>
        <v/>
      </c>
      <c r="AP154" s="51">
        <f>1/(1+EXP(-AO154))</f>
        <v/>
      </c>
      <c r="AQ154" s="52">
        <f>$BF$14*((AJ154)-$BD$5)/$BD$6+$BF$15*((AK154)-$BD$7)/$BD$8+$BF$16</f>
        <v/>
      </c>
      <c r="AR154" s="51">
        <f>1/(1+EXP(-AQ154))</f>
        <v/>
      </c>
      <c r="AS154" s="52">
        <f>$BG$14*((AJ154)-$BD$5)/$BD$6+$BG$15*((AK154)-$BD$7)/$BD$8+$BG$16</f>
        <v/>
      </c>
      <c r="AT154" s="51">
        <f>1/(1+EXP(-AS154))</f>
        <v/>
      </c>
      <c r="AU154" s="52">
        <f>$BH$14*((AJ154)-$BD$5)/$BD$6+$BH$15*((AK154)-$BD$7)/$BD$8+$BH$16</f>
        <v/>
      </c>
      <c r="AV154" s="51">
        <f>1/(1+EXP(-AU154))</f>
        <v/>
      </c>
      <c r="AW154" s="52">
        <f>$BI$14*((AJ154)-$BD$5)/$BD$6+$BI$15*((AK154)-$BD$7)/$BD$8+$BI$16</f>
        <v/>
      </c>
      <c r="AX154" s="51">
        <f>1/(1+EXP(-AW154))</f>
        <v/>
      </c>
      <c r="AY154" s="52">
        <f>$BJ$14*((AJ154)-$BD$5)/$BD$6+$BJ$15*((AK154)-$BD$7)/$BD$8+$BJ$16</f>
        <v/>
      </c>
      <c r="AZ154" s="51">
        <f>1/(1+EXP(-AY154))</f>
        <v/>
      </c>
      <c r="BA154" s="52">
        <f>$BK$14*((AJ154)-$BD$5)/$BD$6+$BK$15*((AK154)-$BD$7)/$BD$8+$BK$16</f>
        <v/>
      </c>
      <c r="BB154" s="51">
        <f>1/(1+EXP(-BA154))</f>
        <v/>
      </c>
    </row>
    <row r="155" ht="15" customHeight="1" s="35">
      <c r="A155" s="48">
        <f>'4_Seq_Features'!A153</f>
        <v/>
      </c>
      <c r="B155" s="55">
        <f>'4_Seq_Features'!F153</f>
        <v/>
      </c>
      <c r="C155" s="48">
        <f>'4_Seq_Features'!E153</f>
        <v/>
      </c>
      <c r="D155" s="52">
        <f>$U$12*((B155)-$U$5)/$U$6+$U$13</f>
        <v/>
      </c>
      <c r="E155" s="51">
        <f>1/(1+EXP(-D155))</f>
        <v/>
      </c>
      <c r="F155" s="52">
        <f>$V$12*((B155)-$U$5)/$U$6+$V$13</f>
        <v/>
      </c>
      <c r="G155" s="51">
        <f>1/(1+EXP(-F155))</f>
        <v/>
      </c>
      <c r="H155" s="52">
        <f>$W$12*((B155)-$U$5)/$U$6+$W$13</f>
        <v/>
      </c>
      <c r="I155" s="51">
        <f>1/(1+EXP(-H155))</f>
        <v/>
      </c>
      <c r="J155" s="52">
        <f>$X$12*((B155)-$U$5)/$U$6+$X$13</f>
        <v/>
      </c>
      <c r="K155" s="51">
        <f>1/(1+EXP(-J155))</f>
        <v/>
      </c>
      <c r="L155" s="52">
        <f>$Y$12*((B155)-$U$5)/$U$6+$Y$13</f>
        <v/>
      </c>
      <c r="M155" s="51">
        <f>1/(1+EXP(-L155))</f>
        <v/>
      </c>
      <c r="N155" s="52">
        <f>$Z$12*((B155)-$U$5)/$U$6+$Z$13</f>
        <v/>
      </c>
      <c r="O155" s="51">
        <f>1/(1+EXP(-N155))</f>
        <v/>
      </c>
      <c r="P155" s="52">
        <f>$AA$12*((B155)-$U$5)/$U$6+$AA$13</f>
        <v/>
      </c>
      <c r="Q155" s="51">
        <f>1/(1+EXP(-P155))</f>
        <v/>
      </c>
      <c r="R155" s="52">
        <f>$AB$12*((B155)-$U$5)/$U$6+$AB$13</f>
        <v/>
      </c>
      <c r="S155" s="51">
        <f>1/(1+EXP(-R155))</f>
        <v/>
      </c>
      <c r="AI155" s="48">
        <f>'4_Seq_Features'!A153</f>
        <v/>
      </c>
      <c r="AJ155" s="55">
        <f>'4_Seq_Features'!G153</f>
        <v/>
      </c>
      <c r="AK155" s="55">
        <f>'4_Seq_Features'!H153</f>
        <v/>
      </c>
      <c r="AL155" s="48">
        <f>'4_Seq_Features'!E153</f>
        <v/>
      </c>
      <c r="AM155" s="52">
        <f>$BD$14*((AJ155)-$BD$5)/$BD$6+$BD$15*((AK155)-$BD$7)/$BD$8+$BD$16</f>
        <v/>
      </c>
      <c r="AN155" s="51">
        <f>1/(1+EXP(-AM155))</f>
        <v/>
      </c>
      <c r="AO155" s="52">
        <f>$BE$14*((AJ155)-$BD$5)/$BD$6+$BE$15*((AK155)-$BD$7)/$BD$8+$BE$16</f>
        <v/>
      </c>
      <c r="AP155" s="51">
        <f>1/(1+EXP(-AO155))</f>
        <v/>
      </c>
      <c r="AQ155" s="52">
        <f>$BF$14*((AJ155)-$BD$5)/$BD$6+$BF$15*((AK155)-$BD$7)/$BD$8+$BF$16</f>
        <v/>
      </c>
      <c r="AR155" s="51">
        <f>1/(1+EXP(-AQ155))</f>
        <v/>
      </c>
      <c r="AS155" s="52">
        <f>$BG$14*((AJ155)-$BD$5)/$BD$6+$BG$15*((AK155)-$BD$7)/$BD$8+$BG$16</f>
        <v/>
      </c>
      <c r="AT155" s="51">
        <f>1/(1+EXP(-AS155))</f>
        <v/>
      </c>
      <c r="AU155" s="52">
        <f>$BH$14*((AJ155)-$BD$5)/$BD$6+$BH$15*((AK155)-$BD$7)/$BD$8+$BH$16</f>
        <v/>
      </c>
      <c r="AV155" s="51">
        <f>1/(1+EXP(-AU155))</f>
        <v/>
      </c>
      <c r="AW155" s="52">
        <f>$BI$14*((AJ155)-$BD$5)/$BD$6+$BI$15*((AK155)-$BD$7)/$BD$8+$BI$16</f>
        <v/>
      </c>
      <c r="AX155" s="51">
        <f>1/(1+EXP(-AW155))</f>
        <v/>
      </c>
      <c r="AY155" s="52">
        <f>$BJ$14*((AJ155)-$BD$5)/$BD$6+$BJ$15*((AK155)-$BD$7)/$BD$8+$BJ$16</f>
        <v/>
      </c>
      <c r="AZ155" s="51">
        <f>1/(1+EXP(-AY155))</f>
        <v/>
      </c>
      <c r="BA155" s="52">
        <f>$BK$14*((AJ155)-$BD$5)/$BD$6+$BK$15*((AK155)-$BD$7)/$BD$8+$BK$16</f>
        <v/>
      </c>
      <c r="BB155" s="51">
        <f>1/(1+EXP(-BA155))</f>
        <v/>
      </c>
    </row>
    <row r="156" ht="15" customHeight="1" s="35">
      <c r="A156" s="48">
        <f>'4_Seq_Features'!A154</f>
        <v/>
      </c>
      <c r="B156" s="55">
        <f>'4_Seq_Features'!F154</f>
        <v/>
      </c>
      <c r="C156" s="48">
        <f>'4_Seq_Features'!E154</f>
        <v/>
      </c>
      <c r="D156" s="52">
        <f>$U$12*((B156)-$U$5)/$U$6+$U$13</f>
        <v/>
      </c>
      <c r="E156" s="51">
        <f>1/(1+EXP(-D156))</f>
        <v/>
      </c>
      <c r="F156" s="52">
        <f>$V$12*((B156)-$U$5)/$U$6+$V$13</f>
        <v/>
      </c>
      <c r="G156" s="51">
        <f>1/(1+EXP(-F156))</f>
        <v/>
      </c>
      <c r="H156" s="52">
        <f>$W$12*((B156)-$U$5)/$U$6+$W$13</f>
        <v/>
      </c>
      <c r="I156" s="51">
        <f>1/(1+EXP(-H156))</f>
        <v/>
      </c>
      <c r="J156" s="52">
        <f>$X$12*((B156)-$U$5)/$U$6+$X$13</f>
        <v/>
      </c>
      <c r="K156" s="51">
        <f>1/(1+EXP(-J156))</f>
        <v/>
      </c>
      <c r="L156" s="52">
        <f>$Y$12*((B156)-$U$5)/$U$6+$Y$13</f>
        <v/>
      </c>
      <c r="M156" s="51">
        <f>1/(1+EXP(-L156))</f>
        <v/>
      </c>
      <c r="N156" s="52">
        <f>$Z$12*((B156)-$U$5)/$U$6+$Z$13</f>
        <v/>
      </c>
      <c r="O156" s="51">
        <f>1/(1+EXP(-N156))</f>
        <v/>
      </c>
      <c r="P156" s="52">
        <f>$AA$12*((B156)-$U$5)/$U$6+$AA$13</f>
        <v/>
      </c>
      <c r="Q156" s="51">
        <f>1/(1+EXP(-P156))</f>
        <v/>
      </c>
      <c r="R156" s="52">
        <f>$AB$12*((B156)-$U$5)/$U$6+$AB$13</f>
        <v/>
      </c>
      <c r="S156" s="51">
        <f>1/(1+EXP(-R156))</f>
        <v/>
      </c>
      <c r="AI156" s="48">
        <f>'4_Seq_Features'!A154</f>
        <v/>
      </c>
      <c r="AJ156" s="55">
        <f>'4_Seq_Features'!G154</f>
        <v/>
      </c>
      <c r="AK156" s="55">
        <f>'4_Seq_Features'!H154</f>
        <v/>
      </c>
      <c r="AL156" s="48">
        <f>'4_Seq_Features'!E154</f>
        <v/>
      </c>
      <c r="AM156" s="52">
        <f>$BD$14*((AJ156)-$BD$5)/$BD$6+$BD$15*((AK156)-$BD$7)/$BD$8+$BD$16</f>
        <v/>
      </c>
      <c r="AN156" s="51">
        <f>1/(1+EXP(-AM156))</f>
        <v/>
      </c>
      <c r="AO156" s="52">
        <f>$BE$14*((AJ156)-$BD$5)/$BD$6+$BE$15*((AK156)-$BD$7)/$BD$8+$BE$16</f>
        <v/>
      </c>
      <c r="AP156" s="51">
        <f>1/(1+EXP(-AO156))</f>
        <v/>
      </c>
      <c r="AQ156" s="52">
        <f>$BF$14*((AJ156)-$BD$5)/$BD$6+$BF$15*((AK156)-$BD$7)/$BD$8+$BF$16</f>
        <v/>
      </c>
      <c r="AR156" s="51">
        <f>1/(1+EXP(-AQ156))</f>
        <v/>
      </c>
      <c r="AS156" s="52">
        <f>$BG$14*((AJ156)-$BD$5)/$BD$6+$BG$15*((AK156)-$BD$7)/$BD$8+$BG$16</f>
        <v/>
      </c>
      <c r="AT156" s="51">
        <f>1/(1+EXP(-AS156))</f>
        <v/>
      </c>
      <c r="AU156" s="52">
        <f>$BH$14*((AJ156)-$BD$5)/$BD$6+$BH$15*((AK156)-$BD$7)/$BD$8+$BH$16</f>
        <v/>
      </c>
      <c r="AV156" s="51">
        <f>1/(1+EXP(-AU156))</f>
        <v/>
      </c>
      <c r="AW156" s="52">
        <f>$BI$14*((AJ156)-$BD$5)/$BD$6+$BI$15*((AK156)-$BD$7)/$BD$8+$BI$16</f>
        <v/>
      </c>
      <c r="AX156" s="51">
        <f>1/(1+EXP(-AW156))</f>
        <v/>
      </c>
      <c r="AY156" s="52">
        <f>$BJ$14*((AJ156)-$BD$5)/$BD$6+$BJ$15*((AK156)-$BD$7)/$BD$8+$BJ$16</f>
        <v/>
      </c>
      <c r="AZ156" s="51">
        <f>1/(1+EXP(-AY156))</f>
        <v/>
      </c>
      <c r="BA156" s="52">
        <f>$BK$14*((AJ156)-$BD$5)/$BD$6+$BK$15*((AK156)-$BD$7)/$BD$8+$BK$16</f>
        <v/>
      </c>
      <c r="BB156" s="51">
        <f>1/(1+EXP(-BA156))</f>
        <v/>
      </c>
    </row>
    <row r="157" ht="15" customHeight="1" s="35">
      <c r="A157" s="48">
        <f>'4_Seq_Features'!A155</f>
        <v/>
      </c>
      <c r="B157" s="55">
        <f>'4_Seq_Features'!F155</f>
        <v/>
      </c>
      <c r="C157" s="48">
        <f>'4_Seq_Features'!E155</f>
        <v/>
      </c>
      <c r="D157" s="52">
        <f>$U$12*((B157)-$U$5)/$U$6+$U$13</f>
        <v/>
      </c>
      <c r="E157" s="51">
        <f>1/(1+EXP(-D157))</f>
        <v/>
      </c>
      <c r="F157" s="52">
        <f>$V$12*((B157)-$U$5)/$U$6+$V$13</f>
        <v/>
      </c>
      <c r="G157" s="51">
        <f>1/(1+EXP(-F157))</f>
        <v/>
      </c>
      <c r="H157" s="52">
        <f>$W$12*((B157)-$U$5)/$U$6+$W$13</f>
        <v/>
      </c>
      <c r="I157" s="51">
        <f>1/(1+EXP(-H157))</f>
        <v/>
      </c>
      <c r="J157" s="52">
        <f>$X$12*((B157)-$U$5)/$U$6+$X$13</f>
        <v/>
      </c>
      <c r="K157" s="51">
        <f>1/(1+EXP(-J157))</f>
        <v/>
      </c>
      <c r="L157" s="52">
        <f>$Y$12*((B157)-$U$5)/$U$6+$Y$13</f>
        <v/>
      </c>
      <c r="M157" s="51">
        <f>1/(1+EXP(-L157))</f>
        <v/>
      </c>
      <c r="N157" s="52">
        <f>$Z$12*((B157)-$U$5)/$U$6+$Z$13</f>
        <v/>
      </c>
      <c r="O157" s="51">
        <f>1/(1+EXP(-N157))</f>
        <v/>
      </c>
      <c r="P157" s="52">
        <f>$AA$12*((B157)-$U$5)/$U$6+$AA$13</f>
        <v/>
      </c>
      <c r="Q157" s="51">
        <f>1/(1+EXP(-P157))</f>
        <v/>
      </c>
      <c r="R157" s="52">
        <f>$AB$12*((B157)-$U$5)/$U$6+$AB$13</f>
        <v/>
      </c>
      <c r="S157" s="51">
        <f>1/(1+EXP(-R157))</f>
        <v/>
      </c>
      <c r="AI157" s="48">
        <f>'4_Seq_Features'!A155</f>
        <v/>
      </c>
      <c r="AJ157" s="55">
        <f>'4_Seq_Features'!G155</f>
        <v/>
      </c>
      <c r="AK157" s="55">
        <f>'4_Seq_Features'!H155</f>
        <v/>
      </c>
      <c r="AL157" s="48">
        <f>'4_Seq_Features'!E155</f>
        <v/>
      </c>
      <c r="AM157" s="52">
        <f>$BD$14*((AJ157)-$BD$5)/$BD$6+$BD$15*((AK157)-$BD$7)/$BD$8+$BD$16</f>
        <v/>
      </c>
      <c r="AN157" s="51">
        <f>1/(1+EXP(-AM157))</f>
        <v/>
      </c>
      <c r="AO157" s="52">
        <f>$BE$14*((AJ157)-$BD$5)/$BD$6+$BE$15*((AK157)-$BD$7)/$BD$8+$BE$16</f>
        <v/>
      </c>
      <c r="AP157" s="51">
        <f>1/(1+EXP(-AO157))</f>
        <v/>
      </c>
      <c r="AQ157" s="52">
        <f>$BF$14*((AJ157)-$BD$5)/$BD$6+$BF$15*((AK157)-$BD$7)/$BD$8+$BF$16</f>
        <v/>
      </c>
      <c r="AR157" s="51">
        <f>1/(1+EXP(-AQ157))</f>
        <v/>
      </c>
      <c r="AS157" s="52">
        <f>$BG$14*((AJ157)-$BD$5)/$BD$6+$BG$15*((AK157)-$BD$7)/$BD$8+$BG$16</f>
        <v/>
      </c>
      <c r="AT157" s="51">
        <f>1/(1+EXP(-AS157))</f>
        <v/>
      </c>
      <c r="AU157" s="52">
        <f>$BH$14*((AJ157)-$BD$5)/$BD$6+$BH$15*((AK157)-$BD$7)/$BD$8+$BH$16</f>
        <v/>
      </c>
      <c r="AV157" s="51">
        <f>1/(1+EXP(-AU157))</f>
        <v/>
      </c>
      <c r="AW157" s="52">
        <f>$BI$14*((AJ157)-$BD$5)/$BD$6+$BI$15*((AK157)-$BD$7)/$BD$8+$BI$16</f>
        <v/>
      </c>
      <c r="AX157" s="51">
        <f>1/(1+EXP(-AW157))</f>
        <v/>
      </c>
      <c r="AY157" s="52">
        <f>$BJ$14*((AJ157)-$BD$5)/$BD$6+$BJ$15*((AK157)-$BD$7)/$BD$8+$BJ$16</f>
        <v/>
      </c>
      <c r="AZ157" s="51">
        <f>1/(1+EXP(-AY157))</f>
        <v/>
      </c>
      <c r="BA157" s="52">
        <f>$BK$14*((AJ157)-$BD$5)/$BD$6+$BK$15*((AK157)-$BD$7)/$BD$8+$BK$16</f>
        <v/>
      </c>
      <c r="BB157" s="51">
        <f>1/(1+EXP(-BA157))</f>
        <v/>
      </c>
    </row>
    <row r="158" ht="15" customHeight="1" s="35">
      <c r="A158" s="48">
        <f>'4_Seq_Features'!A156</f>
        <v/>
      </c>
      <c r="B158" s="55">
        <f>'4_Seq_Features'!F156</f>
        <v/>
      </c>
      <c r="C158" s="48">
        <f>'4_Seq_Features'!E156</f>
        <v/>
      </c>
      <c r="D158" s="52">
        <f>$U$12*((B158)-$U$5)/$U$6+$U$13</f>
        <v/>
      </c>
      <c r="E158" s="51">
        <f>1/(1+EXP(-D158))</f>
        <v/>
      </c>
      <c r="F158" s="52">
        <f>$V$12*((B158)-$U$5)/$U$6+$V$13</f>
        <v/>
      </c>
      <c r="G158" s="51">
        <f>1/(1+EXP(-F158))</f>
        <v/>
      </c>
      <c r="H158" s="52">
        <f>$W$12*((B158)-$U$5)/$U$6+$W$13</f>
        <v/>
      </c>
      <c r="I158" s="51">
        <f>1/(1+EXP(-H158))</f>
        <v/>
      </c>
      <c r="J158" s="52">
        <f>$X$12*((B158)-$U$5)/$U$6+$X$13</f>
        <v/>
      </c>
      <c r="K158" s="51">
        <f>1/(1+EXP(-J158))</f>
        <v/>
      </c>
      <c r="L158" s="52">
        <f>$Y$12*((B158)-$U$5)/$U$6+$Y$13</f>
        <v/>
      </c>
      <c r="M158" s="51">
        <f>1/(1+EXP(-L158))</f>
        <v/>
      </c>
      <c r="N158" s="52">
        <f>$Z$12*((B158)-$U$5)/$U$6+$Z$13</f>
        <v/>
      </c>
      <c r="O158" s="51">
        <f>1/(1+EXP(-N158))</f>
        <v/>
      </c>
      <c r="P158" s="52">
        <f>$AA$12*((B158)-$U$5)/$U$6+$AA$13</f>
        <v/>
      </c>
      <c r="Q158" s="51">
        <f>1/(1+EXP(-P158))</f>
        <v/>
      </c>
      <c r="R158" s="52">
        <f>$AB$12*((B158)-$U$5)/$U$6+$AB$13</f>
        <v/>
      </c>
      <c r="S158" s="51">
        <f>1/(1+EXP(-R158))</f>
        <v/>
      </c>
      <c r="AI158" s="48">
        <f>'4_Seq_Features'!A156</f>
        <v/>
      </c>
      <c r="AJ158" s="55">
        <f>'4_Seq_Features'!G156</f>
        <v/>
      </c>
      <c r="AK158" s="55">
        <f>'4_Seq_Features'!H156</f>
        <v/>
      </c>
      <c r="AL158" s="48">
        <f>'4_Seq_Features'!E156</f>
        <v/>
      </c>
      <c r="AM158" s="52">
        <f>$BD$14*((AJ158)-$BD$5)/$BD$6+$BD$15*((AK158)-$BD$7)/$BD$8+$BD$16</f>
        <v/>
      </c>
      <c r="AN158" s="51">
        <f>1/(1+EXP(-AM158))</f>
        <v/>
      </c>
      <c r="AO158" s="52">
        <f>$BE$14*((AJ158)-$BD$5)/$BD$6+$BE$15*((AK158)-$BD$7)/$BD$8+$BE$16</f>
        <v/>
      </c>
      <c r="AP158" s="51">
        <f>1/(1+EXP(-AO158))</f>
        <v/>
      </c>
      <c r="AQ158" s="52">
        <f>$BF$14*((AJ158)-$BD$5)/$BD$6+$BF$15*((AK158)-$BD$7)/$BD$8+$BF$16</f>
        <v/>
      </c>
      <c r="AR158" s="51">
        <f>1/(1+EXP(-AQ158))</f>
        <v/>
      </c>
      <c r="AS158" s="52">
        <f>$BG$14*((AJ158)-$BD$5)/$BD$6+$BG$15*((AK158)-$BD$7)/$BD$8+$BG$16</f>
        <v/>
      </c>
      <c r="AT158" s="51">
        <f>1/(1+EXP(-AS158))</f>
        <v/>
      </c>
      <c r="AU158" s="52">
        <f>$BH$14*((AJ158)-$BD$5)/$BD$6+$BH$15*((AK158)-$BD$7)/$BD$8+$BH$16</f>
        <v/>
      </c>
      <c r="AV158" s="51">
        <f>1/(1+EXP(-AU158))</f>
        <v/>
      </c>
      <c r="AW158" s="52">
        <f>$BI$14*((AJ158)-$BD$5)/$BD$6+$BI$15*((AK158)-$BD$7)/$BD$8+$BI$16</f>
        <v/>
      </c>
      <c r="AX158" s="51">
        <f>1/(1+EXP(-AW158))</f>
        <v/>
      </c>
      <c r="AY158" s="52">
        <f>$BJ$14*((AJ158)-$BD$5)/$BD$6+$BJ$15*((AK158)-$BD$7)/$BD$8+$BJ$16</f>
        <v/>
      </c>
      <c r="AZ158" s="51">
        <f>1/(1+EXP(-AY158))</f>
        <v/>
      </c>
      <c r="BA158" s="52">
        <f>$BK$14*((AJ158)-$BD$5)/$BD$6+$BK$15*((AK158)-$BD$7)/$BD$8+$BK$16</f>
        <v/>
      </c>
      <c r="BB158" s="51">
        <f>1/(1+EXP(-BA158))</f>
        <v/>
      </c>
    </row>
    <row r="159" ht="15" customHeight="1" s="35">
      <c r="A159" s="48">
        <f>'4_Seq_Features'!A157</f>
        <v/>
      </c>
      <c r="B159" s="55">
        <f>'4_Seq_Features'!F157</f>
        <v/>
      </c>
      <c r="C159" s="48">
        <f>'4_Seq_Features'!E157</f>
        <v/>
      </c>
      <c r="D159" s="52">
        <f>$U$12*((B159)-$U$5)/$U$6+$U$13</f>
        <v/>
      </c>
      <c r="E159" s="51">
        <f>1/(1+EXP(-D159))</f>
        <v/>
      </c>
      <c r="F159" s="52">
        <f>$V$12*((B159)-$U$5)/$U$6+$V$13</f>
        <v/>
      </c>
      <c r="G159" s="51">
        <f>1/(1+EXP(-F159))</f>
        <v/>
      </c>
      <c r="H159" s="52">
        <f>$W$12*((B159)-$U$5)/$U$6+$W$13</f>
        <v/>
      </c>
      <c r="I159" s="51">
        <f>1/(1+EXP(-H159))</f>
        <v/>
      </c>
      <c r="J159" s="52">
        <f>$X$12*((B159)-$U$5)/$U$6+$X$13</f>
        <v/>
      </c>
      <c r="K159" s="51">
        <f>1/(1+EXP(-J159))</f>
        <v/>
      </c>
      <c r="L159" s="52">
        <f>$Y$12*((B159)-$U$5)/$U$6+$Y$13</f>
        <v/>
      </c>
      <c r="M159" s="51">
        <f>1/(1+EXP(-L159))</f>
        <v/>
      </c>
      <c r="N159" s="52">
        <f>$Z$12*((B159)-$U$5)/$U$6+$Z$13</f>
        <v/>
      </c>
      <c r="O159" s="51">
        <f>1/(1+EXP(-N159))</f>
        <v/>
      </c>
      <c r="P159" s="52">
        <f>$AA$12*((B159)-$U$5)/$U$6+$AA$13</f>
        <v/>
      </c>
      <c r="Q159" s="51">
        <f>1/(1+EXP(-P159))</f>
        <v/>
      </c>
      <c r="R159" s="52">
        <f>$AB$12*((B159)-$U$5)/$U$6+$AB$13</f>
        <v/>
      </c>
      <c r="S159" s="51">
        <f>1/(1+EXP(-R159))</f>
        <v/>
      </c>
      <c r="AI159" s="48">
        <f>'4_Seq_Features'!A157</f>
        <v/>
      </c>
      <c r="AJ159" s="55">
        <f>'4_Seq_Features'!G157</f>
        <v/>
      </c>
      <c r="AK159" s="55">
        <f>'4_Seq_Features'!H157</f>
        <v/>
      </c>
      <c r="AL159" s="48">
        <f>'4_Seq_Features'!E157</f>
        <v/>
      </c>
      <c r="AM159" s="52">
        <f>$BD$14*((AJ159)-$BD$5)/$BD$6+$BD$15*((AK159)-$BD$7)/$BD$8+$BD$16</f>
        <v/>
      </c>
      <c r="AN159" s="51">
        <f>1/(1+EXP(-AM159))</f>
        <v/>
      </c>
      <c r="AO159" s="52">
        <f>$BE$14*((AJ159)-$BD$5)/$BD$6+$BE$15*((AK159)-$BD$7)/$BD$8+$BE$16</f>
        <v/>
      </c>
      <c r="AP159" s="51">
        <f>1/(1+EXP(-AO159))</f>
        <v/>
      </c>
      <c r="AQ159" s="52">
        <f>$BF$14*((AJ159)-$BD$5)/$BD$6+$BF$15*((AK159)-$BD$7)/$BD$8+$BF$16</f>
        <v/>
      </c>
      <c r="AR159" s="51">
        <f>1/(1+EXP(-AQ159))</f>
        <v/>
      </c>
      <c r="AS159" s="52">
        <f>$BG$14*((AJ159)-$BD$5)/$BD$6+$BG$15*((AK159)-$BD$7)/$BD$8+$BG$16</f>
        <v/>
      </c>
      <c r="AT159" s="51">
        <f>1/(1+EXP(-AS159))</f>
        <v/>
      </c>
      <c r="AU159" s="52">
        <f>$BH$14*((AJ159)-$BD$5)/$BD$6+$BH$15*((AK159)-$BD$7)/$BD$8+$BH$16</f>
        <v/>
      </c>
      <c r="AV159" s="51">
        <f>1/(1+EXP(-AU159))</f>
        <v/>
      </c>
      <c r="AW159" s="52">
        <f>$BI$14*((AJ159)-$BD$5)/$BD$6+$BI$15*((AK159)-$BD$7)/$BD$8+$BI$16</f>
        <v/>
      </c>
      <c r="AX159" s="51">
        <f>1/(1+EXP(-AW159))</f>
        <v/>
      </c>
      <c r="AY159" s="52">
        <f>$BJ$14*((AJ159)-$BD$5)/$BD$6+$BJ$15*((AK159)-$BD$7)/$BD$8+$BJ$16</f>
        <v/>
      </c>
      <c r="AZ159" s="51">
        <f>1/(1+EXP(-AY159))</f>
        <v/>
      </c>
      <c r="BA159" s="52">
        <f>$BK$14*((AJ159)-$BD$5)/$BD$6+$BK$15*((AK159)-$BD$7)/$BD$8+$BK$16</f>
        <v/>
      </c>
      <c r="BB159" s="51">
        <f>1/(1+EXP(-BA159))</f>
        <v/>
      </c>
    </row>
    <row r="160" ht="15" customHeight="1" s="35">
      <c r="A160" s="48">
        <f>'4_Seq_Features'!A158</f>
        <v/>
      </c>
      <c r="B160" s="55">
        <f>'4_Seq_Features'!F158</f>
        <v/>
      </c>
      <c r="C160" s="48">
        <f>'4_Seq_Features'!E158</f>
        <v/>
      </c>
      <c r="D160" s="52">
        <f>$U$12*((B160)-$U$5)/$U$6+$U$13</f>
        <v/>
      </c>
      <c r="E160" s="51">
        <f>1/(1+EXP(-D160))</f>
        <v/>
      </c>
      <c r="F160" s="52">
        <f>$V$12*((B160)-$U$5)/$U$6+$V$13</f>
        <v/>
      </c>
      <c r="G160" s="51">
        <f>1/(1+EXP(-F160))</f>
        <v/>
      </c>
      <c r="H160" s="52">
        <f>$W$12*((B160)-$U$5)/$U$6+$W$13</f>
        <v/>
      </c>
      <c r="I160" s="51">
        <f>1/(1+EXP(-H160))</f>
        <v/>
      </c>
      <c r="J160" s="52">
        <f>$X$12*((B160)-$U$5)/$U$6+$X$13</f>
        <v/>
      </c>
      <c r="K160" s="51">
        <f>1/(1+EXP(-J160))</f>
        <v/>
      </c>
      <c r="L160" s="52">
        <f>$Y$12*((B160)-$U$5)/$U$6+$Y$13</f>
        <v/>
      </c>
      <c r="M160" s="51">
        <f>1/(1+EXP(-L160))</f>
        <v/>
      </c>
      <c r="N160" s="52">
        <f>$Z$12*((B160)-$U$5)/$U$6+$Z$13</f>
        <v/>
      </c>
      <c r="O160" s="51">
        <f>1/(1+EXP(-N160))</f>
        <v/>
      </c>
      <c r="P160" s="52">
        <f>$AA$12*((B160)-$U$5)/$U$6+$AA$13</f>
        <v/>
      </c>
      <c r="Q160" s="51">
        <f>1/(1+EXP(-P160))</f>
        <v/>
      </c>
      <c r="R160" s="52">
        <f>$AB$12*((B160)-$U$5)/$U$6+$AB$13</f>
        <v/>
      </c>
      <c r="S160" s="51">
        <f>1/(1+EXP(-R160))</f>
        <v/>
      </c>
      <c r="AI160" s="48">
        <f>'4_Seq_Features'!A158</f>
        <v/>
      </c>
      <c r="AJ160" s="55">
        <f>'4_Seq_Features'!G158</f>
        <v/>
      </c>
      <c r="AK160" s="55">
        <f>'4_Seq_Features'!H158</f>
        <v/>
      </c>
      <c r="AL160" s="48">
        <f>'4_Seq_Features'!E158</f>
        <v/>
      </c>
      <c r="AM160" s="52">
        <f>$BD$14*((AJ160)-$BD$5)/$BD$6+$BD$15*((AK160)-$BD$7)/$BD$8+$BD$16</f>
        <v/>
      </c>
      <c r="AN160" s="51">
        <f>1/(1+EXP(-AM160))</f>
        <v/>
      </c>
      <c r="AO160" s="52">
        <f>$BE$14*((AJ160)-$BD$5)/$BD$6+$BE$15*((AK160)-$BD$7)/$BD$8+$BE$16</f>
        <v/>
      </c>
      <c r="AP160" s="51">
        <f>1/(1+EXP(-AO160))</f>
        <v/>
      </c>
      <c r="AQ160" s="52">
        <f>$BF$14*((AJ160)-$BD$5)/$BD$6+$BF$15*((AK160)-$BD$7)/$BD$8+$BF$16</f>
        <v/>
      </c>
      <c r="AR160" s="51">
        <f>1/(1+EXP(-AQ160))</f>
        <v/>
      </c>
      <c r="AS160" s="52">
        <f>$BG$14*((AJ160)-$BD$5)/$BD$6+$BG$15*((AK160)-$BD$7)/$BD$8+$BG$16</f>
        <v/>
      </c>
      <c r="AT160" s="51">
        <f>1/(1+EXP(-AS160))</f>
        <v/>
      </c>
      <c r="AU160" s="52">
        <f>$BH$14*((AJ160)-$BD$5)/$BD$6+$BH$15*((AK160)-$BD$7)/$BD$8+$BH$16</f>
        <v/>
      </c>
      <c r="AV160" s="51">
        <f>1/(1+EXP(-AU160))</f>
        <v/>
      </c>
      <c r="AW160" s="52">
        <f>$BI$14*((AJ160)-$BD$5)/$BD$6+$BI$15*((AK160)-$BD$7)/$BD$8+$BI$16</f>
        <v/>
      </c>
      <c r="AX160" s="51">
        <f>1/(1+EXP(-AW160))</f>
        <v/>
      </c>
      <c r="AY160" s="52">
        <f>$BJ$14*((AJ160)-$BD$5)/$BD$6+$BJ$15*((AK160)-$BD$7)/$BD$8+$BJ$16</f>
        <v/>
      </c>
      <c r="AZ160" s="51">
        <f>1/(1+EXP(-AY160))</f>
        <v/>
      </c>
      <c r="BA160" s="52">
        <f>$BK$14*((AJ160)-$BD$5)/$BD$6+$BK$15*((AK160)-$BD$7)/$BD$8+$BK$16</f>
        <v/>
      </c>
      <c r="BB160" s="51">
        <f>1/(1+EXP(-BA160))</f>
        <v/>
      </c>
    </row>
    <row r="161" ht="15" customHeight="1" s="35">
      <c r="A161" s="48">
        <f>'4_Seq_Features'!A159</f>
        <v/>
      </c>
      <c r="B161" s="55">
        <f>'4_Seq_Features'!F159</f>
        <v/>
      </c>
      <c r="C161" s="48">
        <f>'4_Seq_Features'!E159</f>
        <v/>
      </c>
      <c r="D161" s="52">
        <f>$U$12*((B161)-$U$5)/$U$6+$U$13</f>
        <v/>
      </c>
      <c r="E161" s="51">
        <f>1/(1+EXP(-D161))</f>
        <v/>
      </c>
      <c r="F161" s="52">
        <f>$V$12*((B161)-$U$5)/$U$6+$V$13</f>
        <v/>
      </c>
      <c r="G161" s="51">
        <f>1/(1+EXP(-F161))</f>
        <v/>
      </c>
      <c r="H161" s="52">
        <f>$W$12*((B161)-$U$5)/$U$6+$W$13</f>
        <v/>
      </c>
      <c r="I161" s="51">
        <f>1/(1+EXP(-H161))</f>
        <v/>
      </c>
      <c r="J161" s="52">
        <f>$X$12*((B161)-$U$5)/$U$6+$X$13</f>
        <v/>
      </c>
      <c r="K161" s="51">
        <f>1/(1+EXP(-J161))</f>
        <v/>
      </c>
      <c r="L161" s="52">
        <f>$Y$12*((B161)-$U$5)/$U$6+$Y$13</f>
        <v/>
      </c>
      <c r="M161" s="51">
        <f>1/(1+EXP(-L161))</f>
        <v/>
      </c>
      <c r="N161" s="52">
        <f>$Z$12*((B161)-$U$5)/$U$6+$Z$13</f>
        <v/>
      </c>
      <c r="O161" s="51">
        <f>1/(1+EXP(-N161))</f>
        <v/>
      </c>
      <c r="P161" s="52">
        <f>$AA$12*((B161)-$U$5)/$U$6+$AA$13</f>
        <v/>
      </c>
      <c r="Q161" s="51">
        <f>1/(1+EXP(-P161))</f>
        <v/>
      </c>
      <c r="R161" s="52">
        <f>$AB$12*((B161)-$U$5)/$U$6+$AB$13</f>
        <v/>
      </c>
      <c r="S161" s="51">
        <f>1/(1+EXP(-R161))</f>
        <v/>
      </c>
      <c r="AI161" s="48">
        <f>'4_Seq_Features'!A159</f>
        <v/>
      </c>
      <c r="AJ161" s="55">
        <f>'4_Seq_Features'!G159</f>
        <v/>
      </c>
      <c r="AK161" s="55">
        <f>'4_Seq_Features'!H159</f>
        <v/>
      </c>
      <c r="AL161" s="48">
        <f>'4_Seq_Features'!E159</f>
        <v/>
      </c>
      <c r="AM161" s="52">
        <f>$BD$14*((AJ161)-$BD$5)/$BD$6+$BD$15*((AK161)-$BD$7)/$BD$8+$BD$16</f>
        <v/>
      </c>
      <c r="AN161" s="51">
        <f>1/(1+EXP(-AM161))</f>
        <v/>
      </c>
      <c r="AO161" s="52">
        <f>$BE$14*((AJ161)-$BD$5)/$BD$6+$BE$15*((AK161)-$BD$7)/$BD$8+$BE$16</f>
        <v/>
      </c>
      <c r="AP161" s="51">
        <f>1/(1+EXP(-AO161))</f>
        <v/>
      </c>
      <c r="AQ161" s="52">
        <f>$BF$14*((AJ161)-$BD$5)/$BD$6+$BF$15*((AK161)-$BD$7)/$BD$8+$BF$16</f>
        <v/>
      </c>
      <c r="AR161" s="51">
        <f>1/(1+EXP(-AQ161))</f>
        <v/>
      </c>
      <c r="AS161" s="52">
        <f>$BG$14*((AJ161)-$BD$5)/$BD$6+$BG$15*((AK161)-$BD$7)/$BD$8+$BG$16</f>
        <v/>
      </c>
      <c r="AT161" s="51">
        <f>1/(1+EXP(-AS161))</f>
        <v/>
      </c>
      <c r="AU161" s="52">
        <f>$BH$14*((AJ161)-$BD$5)/$BD$6+$BH$15*((AK161)-$BD$7)/$BD$8+$BH$16</f>
        <v/>
      </c>
      <c r="AV161" s="51">
        <f>1/(1+EXP(-AU161))</f>
        <v/>
      </c>
      <c r="AW161" s="52">
        <f>$BI$14*((AJ161)-$BD$5)/$BD$6+$BI$15*((AK161)-$BD$7)/$BD$8+$BI$16</f>
        <v/>
      </c>
      <c r="AX161" s="51">
        <f>1/(1+EXP(-AW161))</f>
        <v/>
      </c>
      <c r="AY161" s="52">
        <f>$BJ$14*((AJ161)-$BD$5)/$BD$6+$BJ$15*((AK161)-$BD$7)/$BD$8+$BJ$16</f>
        <v/>
      </c>
      <c r="AZ161" s="51">
        <f>1/(1+EXP(-AY161))</f>
        <v/>
      </c>
      <c r="BA161" s="52">
        <f>$BK$14*((AJ161)-$BD$5)/$BD$6+$BK$15*((AK161)-$BD$7)/$BD$8+$BK$16</f>
        <v/>
      </c>
      <c r="BB161" s="51">
        <f>1/(1+EXP(-BA161))</f>
        <v/>
      </c>
    </row>
    <row r="162" ht="15" customHeight="1" s="35">
      <c r="A162" s="48">
        <f>'4_Seq_Features'!A160</f>
        <v/>
      </c>
      <c r="B162" s="55">
        <f>'4_Seq_Features'!F160</f>
        <v/>
      </c>
      <c r="C162" s="48">
        <f>'4_Seq_Features'!E160</f>
        <v/>
      </c>
      <c r="D162" s="52">
        <f>$U$12*((B162)-$U$5)/$U$6+$U$13</f>
        <v/>
      </c>
      <c r="E162" s="51">
        <f>1/(1+EXP(-D162))</f>
        <v/>
      </c>
      <c r="F162" s="52">
        <f>$V$12*((B162)-$U$5)/$U$6+$V$13</f>
        <v/>
      </c>
      <c r="G162" s="51">
        <f>1/(1+EXP(-F162))</f>
        <v/>
      </c>
      <c r="H162" s="52">
        <f>$W$12*((B162)-$U$5)/$U$6+$W$13</f>
        <v/>
      </c>
      <c r="I162" s="51">
        <f>1/(1+EXP(-H162))</f>
        <v/>
      </c>
      <c r="J162" s="52">
        <f>$X$12*((B162)-$U$5)/$U$6+$X$13</f>
        <v/>
      </c>
      <c r="K162" s="51">
        <f>1/(1+EXP(-J162))</f>
        <v/>
      </c>
      <c r="L162" s="52">
        <f>$Y$12*((B162)-$U$5)/$U$6+$Y$13</f>
        <v/>
      </c>
      <c r="M162" s="51">
        <f>1/(1+EXP(-L162))</f>
        <v/>
      </c>
      <c r="N162" s="52">
        <f>$Z$12*((B162)-$U$5)/$U$6+$Z$13</f>
        <v/>
      </c>
      <c r="O162" s="51">
        <f>1/(1+EXP(-N162))</f>
        <v/>
      </c>
      <c r="P162" s="52">
        <f>$AA$12*((B162)-$U$5)/$U$6+$AA$13</f>
        <v/>
      </c>
      <c r="Q162" s="51">
        <f>1/(1+EXP(-P162))</f>
        <v/>
      </c>
      <c r="R162" s="52">
        <f>$AB$12*((B162)-$U$5)/$U$6+$AB$13</f>
        <v/>
      </c>
      <c r="S162" s="51">
        <f>1/(1+EXP(-R162))</f>
        <v/>
      </c>
      <c r="AI162" s="48">
        <f>'4_Seq_Features'!A160</f>
        <v/>
      </c>
      <c r="AJ162" s="55">
        <f>'4_Seq_Features'!G160</f>
        <v/>
      </c>
      <c r="AK162" s="55">
        <f>'4_Seq_Features'!H160</f>
        <v/>
      </c>
      <c r="AL162" s="48">
        <f>'4_Seq_Features'!E160</f>
        <v/>
      </c>
      <c r="AM162" s="52">
        <f>$BD$14*((AJ162)-$BD$5)/$BD$6+$BD$15*((AK162)-$BD$7)/$BD$8+$BD$16</f>
        <v/>
      </c>
      <c r="AN162" s="51">
        <f>1/(1+EXP(-AM162))</f>
        <v/>
      </c>
      <c r="AO162" s="52">
        <f>$BE$14*((AJ162)-$BD$5)/$BD$6+$BE$15*((AK162)-$BD$7)/$BD$8+$BE$16</f>
        <v/>
      </c>
      <c r="AP162" s="51">
        <f>1/(1+EXP(-AO162))</f>
        <v/>
      </c>
      <c r="AQ162" s="52">
        <f>$BF$14*((AJ162)-$BD$5)/$BD$6+$BF$15*((AK162)-$BD$7)/$BD$8+$BF$16</f>
        <v/>
      </c>
      <c r="AR162" s="51">
        <f>1/(1+EXP(-AQ162))</f>
        <v/>
      </c>
      <c r="AS162" s="52">
        <f>$BG$14*((AJ162)-$BD$5)/$BD$6+$BG$15*((AK162)-$BD$7)/$BD$8+$BG$16</f>
        <v/>
      </c>
      <c r="AT162" s="51">
        <f>1/(1+EXP(-AS162))</f>
        <v/>
      </c>
      <c r="AU162" s="52">
        <f>$BH$14*((AJ162)-$BD$5)/$BD$6+$BH$15*((AK162)-$BD$7)/$BD$8+$BH$16</f>
        <v/>
      </c>
      <c r="AV162" s="51">
        <f>1/(1+EXP(-AU162))</f>
        <v/>
      </c>
      <c r="AW162" s="52">
        <f>$BI$14*((AJ162)-$BD$5)/$BD$6+$BI$15*((AK162)-$BD$7)/$BD$8+$BI$16</f>
        <v/>
      </c>
      <c r="AX162" s="51">
        <f>1/(1+EXP(-AW162))</f>
        <v/>
      </c>
      <c r="AY162" s="52">
        <f>$BJ$14*((AJ162)-$BD$5)/$BD$6+$BJ$15*((AK162)-$BD$7)/$BD$8+$BJ$16</f>
        <v/>
      </c>
      <c r="AZ162" s="51">
        <f>1/(1+EXP(-AY162))</f>
        <v/>
      </c>
      <c r="BA162" s="52">
        <f>$BK$14*((AJ162)-$BD$5)/$BD$6+$BK$15*((AK162)-$BD$7)/$BD$8+$BK$16</f>
        <v/>
      </c>
      <c r="BB162" s="51">
        <f>1/(1+EXP(-BA162))</f>
        <v/>
      </c>
    </row>
    <row r="163" ht="15" customHeight="1" s="35">
      <c r="A163" s="48">
        <f>'4_Seq_Features'!A161</f>
        <v/>
      </c>
      <c r="B163" s="55">
        <f>'4_Seq_Features'!F161</f>
        <v/>
      </c>
      <c r="C163" s="48">
        <f>'4_Seq_Features'!E161</f>
        <v/>
      </c>
      <c r="D163" s="52">
        <f>$U$12*((B163)-$U$5)/$U$6+$U$13</f>
        <v/>
      </c>
      <c r="E163" s="51">
        <f>1/(1+EXP(-D163))</f>
        <v/>
      </c>
      <c r="F163" s="52">
        <f>$V$12*((B163)-$U$5)/$U$6+$V$13</f>
        <v/>
      </c>
      <c r="G163" s="51">
        <f>1/(1+EXP(-F163))</f>
        <v/>
      </c>
      <c r="H163" s="52">
        <f>$W$12*((B163)-$U$5)/$U$6+$W$13</f>
        <v/>
      </c>
      <c r="I163" s="51">
        <f>1/(1+EXP(-H163))</f>
        <v/>
      </c>
      <c r="J163" s="52">
        <f>$X$12*((B163)-$U$5)/$U$6+$X$13</f>
        <v/>
      </c>
      <c r="K163" s="51">
        <f>1/(1+EXP(-J163))</f>
        <v/>
      </c>
      <c r="L163" s="52">
        <f>$Y$12*((B163)-$U$5)/$U$6+$Y$13</f>
        <v/>
      </c>
      <c r="M163" s="51">
        <f>1/(1+EXP(-L163))</f>
        <v/>
      </c>
      <c r="N163" s="52">
        <f>$Z$12*((B163)-$U$5)/$U$6+$Z$13</f>
        <v/>
      </c>
      <c r="O163" s="51">
        <f>1/(1+EXP(-N163))</f>
        <v/>
      </c>
      <c r="P163" s="52">
        <f>$AA$12*((B163)-$U$5)/$U$6+$AA$13</f>
        <v/>
      </c>
      <c r="Q163" s="51">
        <f>1/(1+EXP(-P163))</f>
        <v/>
      </c>
      <c r="R163" s="52">
        <f>$AB$12*((B163)-$U$5)/$U$6+$AB$13</f>
        <v/>
      </c>
      <c r="S163" s="51">
        <f>1/(1+EXP(-R163))</f>
        <v/>
      </c>
      <c r="AI163" s="48">
        <f>'4_Seq_Features'!A161</f>
        <v/>
      </c>
      <c r="AJ163" s="55">
        <f>'4_Seq_Features'!G161</f>
        <v/>
      </c>
      <c r="AK163" s="55">
        <f>'4_Seq_Features'!H161</f>
        <v/>
      </c>
      <c r="AL163" s="48">
        <f>'4_Seq_Features'!E161</f>
        <v/>
      </c>
      <c r="AM163" s="52">
        <f>$BD$14*((AJ163)-$BD$5)/$BD$6+$BD$15*((AK163)-$BD$7)/$BD$8+$BD$16</f>
        <v/>
      </c>
      <c r="AN163" s="51">
        <f>1/(1+EXP(-AM163))</f>
        <v/>
      </c>
      <c r="AO163" s="52">
        <f>$BE$14*((AJ163)-$BD$5)/$BD$6+$BE$15*((AK163)-$BD$7)/$BD$8+$BE$16</f>
        <v/>
      </c>
      <c r="AP163" s="51">
        <f>1/(1+EXP(-AO163))</f>
        <v/>
      </c>
      <c r="AQ163" s="52">
        <f>$BF$14*((AJ163)-$BD$5)/$BD$6+$BF$15*((AK163)-$BD$7)/$BD$8+$BF$16</f>
        <v/>
      </c>
      <c r="AR163" s="51">
        <f>1/(1+EXP(-AQ163))</f>
        <v/>
      </c>
      <c r="AS163" s="52">
        <f>$BG$14*((AJ163)-$BD$5)/$BD$6+$BG$15*((AK163)-$BD$7)/$BD$8+$BG$16</f>
        <v/>
      </c>
      <c r="AT163" s="51">
        <f>1/(1+EXP(-AS163))</f>
        <v/>
      </c>
      <c r="AU163" s="52">
        <f>$BH$14*((AJ163)-$BD$5)/$BD$6+$BH$15*((AK163)-$BD$7)/$BD$8+$BH$16</f>
        <v/>
      </c>
      <c r="AV163" s="51">
        <f>1/(1+EXP(-AU163))</f>
        <v/>
      </c>
      <c r="AW163" s="52">
        <f>$BI$14*((AJ163)-$BD$5)/$BD$6+$BI$15*((AK163)-$BD$7)/$BD$8+$BI$16</f>
        <v/>
      </c>
      <c r="AX163" s="51">
        <f>1/(1+EXP(-AW163))</f>
        <v/>
      </c>
      <c r="AY163" s="52">
        <f>$BJ$14*((AJ163)-$BD$5)/$BD$6+$BJ$15*((AK163)-$BD$7)/$BD$8+$BJ$16</f>
        <v/>
      </c>
      <c r="AZ163" s="51">
        <f>1/(1+EXP(-AY163))</f>
        <v/>
      </c>
      <c r="BA163" s="52">
        <f>$BK$14*((AJ163)-$BD$5)/$BD$6+$BK$15*((AK163)-$BD$7)/$BD$8+$BK$16</f>
        <v/>
      </c>
      <c r="BB163" s="51">
        <f>1/(1+EXP(-BA163))</f>
        <v/>
      </c>
    </row>
    <row r="164" ht="15" customHeight="1" s="35">
      <c r="A164" s="48">
        <f>'4_Seq_Features'!A162</f>
        <v/>
      </c>
      <c r="B164" s="55">
        <f>'4_Seq_Features'!F162</f>
        <v/>
      </c>
      <c r="C164" s="48">
        <f>'4_Seq_Features'!E162</f>
        <v/>
      </c>
      <c r="D164" s="52">
        <f>$U$12*((B164)-$U$5)/$U$6+$U$13</f>
        <v/>
      </c>
      <c r="E164" s="51">
        <f>1/(1+EXP(-D164))</f>
        <v/>
      </c>
      <c r="F164" s="52">
        <f>$V$12*((B164)-$U$5)/$U$6+$V$13</f>
        <v/>
      </c>
      <c r="G164" s="51">
        <f>1/(1+EXP(-F164))</f>
        <v/>
      </c>
      <c r="H164" s="52">
        <f>$W$12*((B164)-$U$5)/$U$6+$W$13</f>
        <v/>
      </c>
      <c r="I164" s="51">
        <f>1/(1+EXP(-H164))</f>
        <v/>
      </c>
      <c r="J164" s="52">
        <f>$X$12*((B164)-$U$5)/$U$6+$X$13</f>
        <v/>
      </c>
      <c r="K164" s="51">
        <f>1/(1+EXP(-J164))</f>
        <v/>
      </c>
      <c r="L164" s="52">
        <f>$Y$12*((B164)-$U$5)/$U$6+$Y$13</f>
        <v/>
      </c>
      <c r="M164" s="51">
        <f>1/(1+EXP(-L164))</f>
        <v/>
      </c>
      <c r="N164" s="52">
        <f>$Z$12*((B164)-$U$5)/$U$6+$Z$13</f>
        <v/>
      </c>
      <c r="O164" s="51">
        <f>1/(1+EXP(-N164))</f>
        <v/>
      </c>
      <c r="P164" s="52">
        <f>$AA$12*((B164)-$U$5)/$U$6+$AA$13</f>
        <v/>
      </c>
      <c r="Q164" s="51">
        <f>1/(1+EXP(-P164))</f>
        <v/>
      </c>
      <c r="R164" s="52">
        <f>$AB$12*((B164)-$U$5)/$U$6+$AB$13</f>
        <v/>
      </c>
      <c r="S164" s="51">
        <f>1/(1+EXP(-R164))</f>
        <v/>
      </c>
      <c r="AI164" s="48">
        <f>'4_Seq_Features'!A162</f>
        <v/>
      </c>
      <c r="AJ164" s="55">
        <f>'4_Seq_Features'!G162</f>
        <v/>
      </c>
      <c r="AK164" s="55">
        <f>'4_Seq_Features'!H162</f>
        <v/>
      </c>
      <c r="AL164" s="48">
        <f>'4_Seq_Features'!E162</f>
        <v/>
      </c>
      <c r="AM164" s="52">
        <f>$BD$14*((AJ164)-$BD$5)/$BD$6+$BD$15*((AK164)-$BD$7)/$BD$8+$BD$16</f>
        <v/>
      </c>
      <c r="AN164" s="51">
        <f>1/(1+EXP(-AM164))</f>
        <v/>
      </c>
      <c r="AO164" s="52">
        <f>$BE$14*((AJ164)-$BD$5)/$BD$6+$BE$15*((AK164)-$BD$7)/$BD$8+$BE$16</f>
        <v/>
      </c>
      <c r="AP164" s="51">
        <f>1/(1+EXP(-AO164))</f>
        <v/>
      </c>
      <c r="AQ164" s="52">
        <f>$BF$14*((AJ164)-$BD$5)/$BD$6+$BF$15*((AK164)-$BD$7)/$BD$8+$BF$16</f>
        <v/>
      </c>
      <c r="AR164" s="51">
        <f>1/(1+EXP(-AQ164))</f>
        <v/>
      </c>
      <c r="AS164" s="52">
        <f>$BG$14*((AJ164)-$BD$5)/$BD$6+$BG$15*((AK164)-$BD$7)/$BD$8+$BG$16</f>
        <v/>
      </c>
      <c r="AT164" s="51">
        <f>1/(1+EXP(-AS164))</f>
        <v/>
      </c>
      <c r="AU164" s="52">
        <f>$BH$14*((AJ164)-$BD$5)/$BD$6+$BH$15*((AK164)-$BD$7)/$BD$8+$BH$16</f>
        <v/>
      </c>
      <c r="AV164" s="51">
        <f>1/(1+EXP(-AU164))</f>
        <v/>
      </c>
      <c r="AW164" s="52">
        <f>$BI$14*((AJ164)-$BD$5)/$BD$6+$BI$15*((AK164)-$BD$7)/$BD$8+$BI$16</f>
        <v/>
      </c>
      <c r="AX164" s="51">
        <f>1/(1+EXP(-AW164))</f>
        <v/>
      </c>
      <c r="AY164" s="52">
        <f>$BJ$14*((AJ164)-$BD$5)/$BD$6+$BJ$15*((AK164)-$BD$7)/$BD$8+$BJ$16</f>
        <v/>
      </c>
      <c r="AZ164" s="51">
        <f>1/(1+EXP(-AY164))</f>
        <v/>
      </c>
      <c r="BA164" s="52">
        <f>$BK$14*((AJ164)-$BD$5)/$BD$6+$BK$15*((AK164)-$BD$7)/$BD$8+$BK$16</f>
        <v/>
      </c>
      <c r="BB164" s="51">
        <f>1/(1+EXP(-BA164))</f>
        <v/>
      </c>
    </row>
    <row r="165" ht="15" customHeight="1" s="35">
      <c r="A165" s="48">
        <f>'4_Seq_Features'!A163</f>
        <v/>
      </c>
      <c r="B165" s="55">
        <f>'4_Seq_Features'!F163</f>
        <v/>
      </c>
      <c r="C165" s="48">
        <f>'4_Seq_Features'!E163</f>
        <v/>
      </c>
      <c r="D165" s="52">
        <f>$U$12*((B165)-$U$5)/$U$6+$U$13</f>
        <v/>
      </c>
      <c r="E165" s="51">
        <f>1/(1+EXP(-D165))</f>
        <v/>
      </c>
      <c r="F165" s="52">
        <f>$V$12*((B165)-$U$5)/$U$6+$V$13</f>
        <v/>
      </c>
      <c r="G165" s="51">
        <f>1/(1+EXP(-F165))</f>
        <v/>
      </c>
      <c r="H165" s="52">
        <f>$W$12*((B165)-$U$5)/$U$6+$W$13</f>
        <v/>
      </c>
      <c r="I165" s="51">
        <f>1/(1+EXP(-H165))</f>
        <v/>
      </c>
      <c r="J165" s="52">
        <f>$X$12*((B165)-$U$5)/$U$6+$X$13</f>
        <v/>
      </c>
      <c r="K165" s="51">
        <f>1/(1+EXP(-J165))</f>
        <v/>
      </c>
      <c r="L165" s="52">
        <f>$Y$12*((B165)-$U$5)/$U$6+$Y$13</f>
        <v/>
      </c>
      <c r="M165" s="51">
        <f>1/(1+EXP(-L165))</f>
        <v/>
      </c>
      <c r="N165" s="52">
        <f>$Z$12*((B165)-$U$5)/$U$6+$Z$13</f>
        <v/>
      </c>
      <c r="O165" s="51">
        <f>1/(1+EXP(-N165))</f>
        <v/>
      </c>
      <c r="P165" s="52">
        <f>$AA$12*((B165)-$U$5)/$U$6+$AA$13</f>
        <v/>
      </c>
      <c r="Q165" s="51">
        <f>1/(1+EXP(-P165))</f>
        <v/>
      </c>
      <c r="R165" s="52">
        <f>$AB$12*((B165)-$U$5)/$U$6+$AB$13</f>
        <v/>
      </c>
      <c r="S165" s="51">
        <f>1/(1+EXP(-R165))</f>
        <v/>
      </c>
      <c r="AI165" s="48">
        <f>'4_Seq_Features'!A163</f>
        <v/>
      </c>
      <c r="AJ165" s="55">
        <f>'4_Seq_Features'!G163</f>
        <v/>
      </c>
      <c r="AK165" s="55">
        <f>'4_Seq_Features'!H163</f>
        <v/>
      </c>
      <c r="AL165" s="48">
        <f>'4_Seq_Features'!E163</f>
        <v/>
      </c>
      <c r="AM165" s="52">
        <f>$BD$14*((AJ165)-$BD$5)/$BD$6+$BD$15*((AK165)-$BD$7)/$BD$8+$BD$16</f>
        <v/>
      </c>
      <c r="AN165" s="51">
        <f>1/(1+EXP(-AM165))</f>
        <v/>
      </c>
      <c r="AO165" s="52">
        <f>$BE$14*((AJ165)-$BD$5)/$BD$6+$BE$15*((AK165)-$BD$7)/$BD$8+$BE$16</f>
        <v/>
      </c>
      <c r="AP165" s="51">
        <f>1/(1+EXP(-AO165))</f>
        <v/>
      </c>
      <c r="AQ165" s="52">
        <f>$BF$14*((AJ165)-$BD$5)/$BD$6+$BF$15*((AK165)-$BD$7)/$BD$8+$BF$16</f>
        <v/>
      </c>
      <c r="AR165" s="51">
        <f>1/(1+EXP(-AQ165))</f>
        <v/>
      </c>
      <c r="AS165" s="52">
        <f>$BG$14*((AJ165)-$BD$5)/$BD$6+$BG$15*((AK165)-$BD$7)/$BD$8+$BG$16</f>
        <v/>
      </c>
      <c r="AT165" s="51">
        <f>1/(1+EXP(-AS165))</f>
        <v/>
      </c>
      <c r="AU165" s="52">
        <f>$BH$14*((AJ165)-$BD$5)/$BD$6+$BH$15*((AK165)-$BD$7)/$BD$8+$BH$16</f>
        <v/>
      </c>
      <c r="AV165" s="51">
        <f>1/(1+EXP(-AU165))</f>
        <v/>
      </c>
      <c r="AW165" s="52">
        <f>$BI$14*((AJ165)-$BD$5)/$BD$6+$BI$15*((AK165)-$BD$7)/$BD$8+$BI$16</f>
        <v/>
      </c>
      <c r="AX165" s="51">
        <f>1/(1+EXP(-AW165))</f>
        <v/>
      </c>
      <c r="AY165" s="52">
        <f>$BJ$14*((AJ165)-$BD$5)/$BD$6+$BJ$15*((AK165)-$BD$7)/$BD$8+$BJ$16</f>
        <v/>
      </c>
      <c r="AZ165" s="51">
        <f>1/(1+EXP(-AY165))</f>
        <v/>
      </c>
      <c r="BA165" s="52">
        <f>$BK$14*((AJ165)-$BD$5)/$BD$6+$BK$15*((AK165)-$BD$7)/$BD$8+$BK$16</f>
        <v/>
      </c>
      <c r="BB165" s="51">
        <f>1/(1+EXP(-BA165))</f>
        <v/>
      </c>
    </row>
    <row r="166" ht="15" customHeight="1" s="35">
      <c r="A166" s="48">
        <f>'4_Seq_Features'!A164</f>
        <v/>
      </c>
      <c r="B166" s="55">
        <f>'4_Seq_Features'!F164</f>
        <v/>
      </c>
      <c r="C166" s="48">
        <f>'4_Seq_Features'!E164</f>
        <v/>
      </c>
      <c r="D166" s="52">
        <f>$U$12*((B166)-$U$5)/$U$6+$U$13</f>
        <v/>
      </c>
      <c r="E166" s="51">
        <f>1/(1+EXP(-D166))</f>
        <v/>
      </c>
      <c r="F166" s="52">
        <f>$V$12*((B166)-$U$5)/$U$6+$V$13</f>
        <v/>
      </c>
      <c r="G166" s="51">
        <f>1/(1+EXP(-F166))</f>
        <v/>
      </c>
      <c r="H166" s="52">
        <f>$W$12*((B166)-$U$5)/$U$6+$W$13</f>
        <v/>
      </c>
      <c r="I166" s="51">
        <f>1/(1+EXP(-H166))</f>
        <v/>
      </c>
      <c r="J166" s="52">
        <f>$X$12*((B166)-$U$5)/$U$6+$X$13</f>
        <v/>
      </c>
      <c r="K166" s="51">
        <f>1/(1+EXP(-J166))</f>
        <v/>
      </c>
      <c r="L166" s="52">
        <f>$Y$12*((B166)-$U$5)/$U$6+$Y$13</f>
        <v/>
      </c>
      <c r="M166" s="51">
        <f>1/(1+EXP(-L166))</f>
        <v/>
      </c>
      <c r="N166" s="52">
        <f>$Z$12*((B166)-$U$5)/$U$6+$Z$13</f>
        <v/>
      </c>
      <c r="O166" s="51">
        <f>1/(1+EXP(-N166))</f>
        <v/>
      </c>
      <c r="P166" s="52">
        <f>$AA$12*((B166)-$U$5)/$U$6+$AA$13</f>
        <v/>
      </c>
      <c r="Q166" s="51">
        <f>1/(1+EXP(-P166))</f>
        <v/>
      </c>
      <c r="R166" s="52">
        <f>$AB$12*((B166)-$U$5)/$U$6+$AB$13</f>
        <v/>
      </c>
      <c r="S166" s="51">
        <f>1/(1+EXP(-R166))</f>
        <v/>
      </c>
      <c r="AI166" s="48">
        <f>'4_Seq_Features'!A164</f>
        <v/>
      </c>
      <c r="AJ166" s="55">
        <f>'4_Seq_Features'!G164</f>
        <v/>
      </c>
      <c r="AK166" s="55">
        <f>'4_Seq_Features'!H164</f>
        <v/>
      </c>
      <c r="AL166" s="48">
        <f>'4_Seq_Features'!E164</f>
        <v/>
      </c>
      <c r="AM166" s="52">
        <f>$BD$14*((AJ166)-$BD$5)/$BD$6+$BD$15*((AK166)-$BD$7)/$BD$8+$BD$16</f>
        <v/>
      </c>
      <c r="AN166" s="51">
        <f>1/(1+EXP(-AM166))</f>
        <v/>
      </c>
      <c r="AO166" s="52">
        <f>$BE$14*((AJ166)-$BD$5)/$BD$6+$BE$15*((AK166)-$BD$7)/$BD$8+$BE$16</f>
        <v/>
      </c>
      <c r="AP166" s="51">
        <f>1/(1+EXP(-AO166))</f>
        <v/>
      </c>
      <c r="AQ166" s="52">
        <f>$BF$14*((AJ166)-$BD$5)/$BD$6+$BF$15*((AK166)-$BD$7)/$BD$8+$BF$16</f>
        <v/>
      </c>
      <c r="AR166" s="51">
        <f>1/(1+EXP(-AQ166))</f>
        <v/>
      </c>
      <c r="AS166" s="52">
        <f>$BG$14*((AJ166)-$BD$5)/$BD$6+$BG$15*((AK166)-$BD$7)/$BD$8+$BG$16</f>
        <v/>
      </c>
      <c r="AT166" s="51">
        <f>1/(1+EXP(-AS166))</f>
        <v/>
      </c>
      <c r="AU166" s="52">
        <f>$BH$14*((AJ166)-$BD$5)/$BD$6+$BH$15*((AK166)-$BD$7)/$BD$8+$BH$16</f>
        <v/>
      </c>
      <c r="AV166" s="51">
        <f>1/(1+EXP(-AU166))</f>
        <v/>
      </c>
      <c r="AW166" s="52">
        <f>$BI$14*((AJ166)-$BD$5)/$BD$6+$BI$15*((AK166)-$BD$7)/$BD$8+$BI$16</f>
        <v/>
      </c>
      <c r="AX166" s="51">
        <f>1/(1+EXP(-AW166))</f>
        <v/>
      </c>
      <c r="AY166" s="52">
        <f>$BJ$14*((AJ166)-$BD$5)/$BD$6+$BJ$15*((AK166)-$BD$7)/$BD$8+$BJ$16</f>
        <v/>
      </c>
      <c r="AZ166" s="51">
        <f>1/(1+EXP(-AY166))</f>
        <v/>
      </c>
      <c r="BA166" s="52">
        <f>$BK$14*((AJ166)-$BD$5)/$BD$6+$BK$15*((AK166)-$BD$7)/$BD$8+$BK$16</f>
        <v/>
      </c>
      <c r="BB166" s="51">
        <f>1/(1+EXP(-BA166))</f>
        <v/>
      </c>
    </row>
    <row r="167" ht="15" customHeight="1" s="35">
      <c r="A167" s="48">
        <f>'4_Seq_Features'!A165</f>
        <v/>
      </c>
      <c r="B167" s="55">
        <f>'4_Seq_Features'!F165</f>
        <v/>
      </c>
      <c r="C167" s="48">
        <f>'4_Seq_Features'!E165</f>
        <v/>
      </c>
      <c r="D167" s="52">
        <f>$U$12*((B167)-$U$5)/$U$6+$U$13</f>
        <v/>
      </c>
      <c r="E167" s="51">
        <f>1/(1+EXP(-D167))</f>
        <v/>
      </c>
      <c r="F167" s="52">
        <f>$V$12*((B167)-$U$5)/$U$6+$V$13</f>
        <v/>
      </c>
      <c r="G167" s="51">
        <f>1/(1+EXP(-F167))</f>
        <v/>
      </c>
      <c r="H167" s="52">
        <f>$W$12*((B167)-$U$5)/$U$6+$W$13</f>
        <v/>
      </c>
      <c r="I167" s="51">
        <f>1/(1+EXP(-H167))</f>
        <v/>
      </c>
      <c r="J167" s="52">
        <f>$X$12*((B167)-$U$5)/$U$6+$X$13</f>
        <v/>
      </c>
      <c r="K167" s="51">
        <f>1/(1+EXP(-J167))</f>
        <v/>
      </c>
      <c r="L167" s="52">
        <f>$Y$12*((B167)-$U$5)/$U$6+$Y$13</f>
        <v/>
      </c>
      <c r="M167" s="51">
        <f>1/(1+EXP(-L167))</f>
        <v/>
      </c>
      <c r="N167" s="52">
        <f>$Z$12*((B167)-$U$5)/$U$6+$Z$13</f>
        <v/>
      </c>
      <c r="O167" s="51">
        <f>1/(1+EXP(-N167))</f>
        <v/>
      </c>
      <c r="P167" s="52">
        <f>$AA$12*((B167)-$U$5)/$U$6+$AA$13</f>
        <v/>
      </c>
      <c r="Q167" s="51">
        <f>1/(1+EXP(-P167))</f>
        <v/>
      </c>
      <c r="R167" s="52">
        <f>$AB$12*((B167)-$U$5)/$U$6+$AB$13</f>
        <v/>
      </c>
      <c r="S167" s="51">
        <f>1/(1+EXP(-R167))</f>
        <v/>
      </c>
      <c r="AI167" s="48">
        <f>'4_Seq_Features'!A165</f>
        <v/>
      </c>
      <c r="AJ167" s="55">
        <f>'4_Seq_Features'!G165</f>
        <v/>
      </c>
      <c r="AK167" s="55">
        <f>'4_Seq_Features'!H165</f>
        <v/>
      </c>
      <c r="AL167" s="48">
        <f>'4_Seq_Features'!E165</f>
        <v/>
      </c>
      <c r="AM167" s="52">
        <f>$BD$14*((AJ167)-$BD$5)/$BD$6+$BD$15*((AK167)-$BD$7)/$BD$8+$BD$16</f>
        <v/>
      </c>
      <c r="AN167" s="51">
        <f>1/(1+EXP(-AM167))</f>
        <v/>
      </c>
      <c r="AO167" s="52">
        <f>$BE$14*((AJ167)-$BD$5)/$BD$6+$BE$15*((AK167)-$BD$7)/$BD$8+$BE$16</f>
        <v/>
      </c>
      <c r="AP167" s="51">
        <f>1/(1+EXP(-AO167))</f>
        <v/>
      </c>
      <c r="AQ167" s="52">
        <f>$BF$14*((AJ167)-$BD$5)/$BD$6+$BF$15*((AK167)-$BD$7)/$BD$8+$BF$16</f>
        <v/>
      </c>
      <c r="AR167" s="51">
        <f>1/(1+EXP(-AQ167))</f>
        <v/>
      </c>
      <c r="AS167" s="52">
        <f>$BG$14*((AJ167)-$BD$5)/$BD$6+$BG$15*((AK167)-$BD$7)/$BD$8+$BG$16</f>
        <v/>
      </c>
      <c r="AT167" s="51">
        <f>1/(1+EXP(-AS167))</f>
        <v/>
      </c>
      <c r="AU167" s="52">
        <f>$BH$14*((AJ167)-$BD$5)/$BD$6+$BH$15*((AK167)-$BD$7)/$BD$8+$BH$16</f>
        <v/>
      </c>
      <c r="AV167" s="51">
        <f>1/(1+EXP(-AU167))</f>
        <v/>
      </c>
      <c r="AW167" s="52">
        <f>$BI$14*((AJ167)-$BD$5)/$BD$6+$BI$15*((AK167)-$BD$7)/$BD$8+$BI$16</f>
        <v/>
      </c>
      <c r="AX167" s="51">
        <f>1/(1+EXP(-AW167))</f>
        <v/>
      </c>
      <c r="AY167" s="52">
        <f>$BJ$14*((AJ167)-$BD$5)/$BD$6+$BJ$15*((AK167)-$BD$7)/$BD$8+$BJ$16</f>
        <v/>
      </c>
      <c r="AZ167" s="51">
        <f>1/(1+EXP(-AY167))</f>
        <v/>
      </c>
      <c r="BA167" s="52">
        <f>$BK$14*((AJ167)-$BD$5)/$BD$6+$BK$15*((AK167)-$BD$7)/$BD$8+$BK$16</f>
        <v/>
      </c>
      <c r="BB167" s="51">
        <f>1/(1+EXP(-BA167))</f>
        <v/>
      </c>
    </row>
    <row r="168" ht="15" customHeight="1" s="35">
      <c r="A168" s="48">
        <f>'4_Seq_Features'!A166</f>
        <v/>
      </c>
      <c r="B168" s="55">
        <f>'4_Seq_Features'!F166</f>
        <v/>
      </c>
      <c r="C168" s="48">
        <f>'4_Seq_Features'!E166</f>
        <v/>
      </c>
      <c r="D168" s="52">
        <f>$U$12*((B168)-$U$5)/$U$6+$U$13</f>
        <v/>
      </c>
      <c r="E168" s="51">
        <f>1/(1+EXP(-D168))</f>
        <v/>
      </c>
      <c r="F168" s="52">
        <f>$V$12*((B168)-$U$5)/$U$6+$V$13</f>
        <v/>
      </c>
      <c r="G168" s="51">
        <f>1/(1+EXP(-F168))</f>
        <v/>
      </c>
      <c r="H168" s="52">
        <f>$W$12*((B168)-$U$5)/$U$6+$W$13</f>
        <v/>
      </c>
      <c r="I168" s="51">
        <f>1/(1+EXP(-H168))</f>
        <v/>
      </c>
      <c r="J168" s="52">
        <f>$X$12*((B168)-$U$5)/$U$6+$X$13</f>
        <v/>
      </c>
      <c r="K168" s="51">
        <f>1/(1+EXP(-J168))</f>
        <v/>
      </c>
      <c r="L168" s="52">
        <f>$Y$12*((B168)-$U$5)/$U$6+$Y$13</f>
        <v/>
      </c>
      <c r="M168" s="51">
        <f>1/(1+EXP(-L168))</f>
        <v/>
      </c>
      <c r="N168" s="52">
        <f>$Z$12*((B168)-$U$5)/$U$6+$Z$13</f>
        <v/>
      </c>
      <c r="O168" s="51">
        <f>1/(1+EXP(-N168))</f>
        <v/>
      </c>
      <c r="P168" s="52">
        <f>$AA$12*((B168)-$U$5)/$U$6+$AA$13</f>
        <v/>
      </c>
      <c r="Q168" s="51">
        <f>1/(1+EXP(-P168))</f>
        <v/>
      </c>
      <c r="R168" s="52">
        <f>$AB$12*((B168)-$U$5)/$U$6+$AB$13</f>
        <v/>
      </c>
      <c r="S168" s="51">
        <f>1/(1+EXP(-R168))</f>
        <v/>
      </c>
      <c r="AI168" s="48">
        <f>'4_Seq_Features'!A166</f>
        <v/>
      </c>
      <c r="AJ168" s="55">
        <f>'4_Seq_Features'!G166</f>
        <v/>
      </c>
      <c r="AK168" s="55">
        <f>'4_Seq_Features'!H166</f>
        <v/>
      </c>
      <c r="AL168" s="48">
        <f>'4_Seq_Features'!E166</f>
        <v/>
      </c>
      <c r="AM168" s="52">
        <f>$BD$14*((AJ168)-$BD$5)/$BD$6+$BD$15*((AK168)-$BD$7)/$BD$8+$BD$16</f>
        <v/>
      </c>
      <c r="AN168" s="51">
        <f>1/(1+EXP(-AM168))</f>
        <v/>
      </c>
      <c r="AO168" s="52">
        <f>$BE$14*((AJ168)-$BD$5)/$BD$6+$BE$15*((AK168)-$BD$7)/$BD$8+$BE$16</f>
        <v/>
      </c>
      <c r="AP168" s="51">
        <f>1/(1+EXP(-AO168))</f>
        <v/>
      </c>
      <c r="AQ168" s="52">
        <f>$BF$14*((AJ168)-$BD$5)/$BD$6+$BF$15*((AK168)-$BD$7)/$BD$8+$BF$16</f>
        <v/>
      </c>
      <c r="AR168" s="51">
        <f>1/(1+EXP(-AQ168))</f>
        <v/>
      </c>
      <c r="AS168" s="52">
        <f>$BG$14*((AJ168)-$BD$5)/$BD$6+$BG$15*((AK168)-$BD$7)/$BD$8+$BG$16</f>
        <v/>
      </c>
      <c r="AT168" s="51">
        <f>1/(1+EXP(-AS168))</f>
        <v/>
      </c>
      <c r="AU168" s="52">
        <f>$BH$14*((AJ168)-$BD$5)/$BD$6+$BH$15*((AK168)-$BD$7)/$BD$8+$BH$16</f>
        <v/>
      </c>
      <c r="AV168" s="51">
        <f>1/(1+EXP(-AU168))</f>
        <v/>
      </c>
      <c r="AW168" s="52">
        <f>$BI$14*((AJ168)-$BD$5)/$BD$6+$BI$15*((AK168)-$BD$7)/$BD$8+$BI$16</f>
        <v/>
      </c>
      <c r="AX168" s="51">
        <f>1/(1+EXP(-AW168))</f>
        <v/>
      </c>
      <c r="AY168" s="52">
        <f>$BJ$14*((AJ168)-$BD$5)/$BD$6+$BJ$15*((AK168)-$BD$7)/$BD$8+$BJ$16</f>
        <v/>
      </c>
      <c r="AZ168" s="51">
        <f>1/(1+EXP(-AY168))</f>
        <v/>
      </c>
      <c r="BA168" s="52">
        <f>$BK$14*((AJ168)-$BD$5)/$BD$6+$BK$15*((AK168)-$BD$7)/$BD$8+$BK$16</f>
        <v/>
      </c>
      <c r="BB168" s="51">
        <f>1/(1+EXP(-BA168))</f>
        <v/>
      </c>
    </row>
    <row r="169" ht="15" customHeight="1" s="35">
      <c r="A169" s="48">
        <f>'4_Seq_Features'!A167</f>
        <v/>
      </c>
      <c r="B169" s="55">
        <f>'4_Seq_Features'!F167</f>
        <v/>
      </c>
      <c r="C169" s="48">
        <f>'4_Seq_Features'!E167</f>
        <v/>
      </c>
      <c r="D169" s="52">
        <f>$U$12*((B169)-$U$5)/$U$6+$U$13</f>
        <v/>
      </c>
      <c r="E169" s="51">
        <f>1/(1+EXP(-D169))</f>
        <v/>
      </c>
      <c r="F169" s="52">
        <f>$V$12*((B169)-$U$5)/$U$6+$V$13</f>
        <v/>
      </c>
      <c r="G169" s="51">
        <f>1/(1+EXP(-F169))</f>
        <v/>
      </c>
      <c r="H169" s="52">
        <f>$W$12*((B169)-$U$5)/$U$6+$W$13</f>
        <v/>
      </c>
      <c r="I169" s="51">
        <f>1/(1+EXP(-H169))</f>
        <v/>
      </c>
      <c r="J169" s="52">
        <f>$X$12*((B169)-$U$5)/$U$6+$X$13</f>
        <v/>
      </c>
      <c r="K169" s="51">
        <f>1/(1+EXP(-J169))</f>
        <v/>
      </c>
      <c r="L169" s="52">
        <f>$Y$12*((B169)-$U$5)/$U$6+$Y$13</f>
        <v/>
      </c>
      <c r="M169" s="51">
        <f>1/(1+EXP(-L169))</f>
        <v/>
      </c>
      <c r="N169" s="52">
        <f>$Z$12*((B169)-$U$5)/$U$6+$Z$13</f>
        <v/>
      </c>
      <c r="O169" s="51">
        <f>1/(1+EXP(-N169))</f>
        <v/>
      </c>
      <c r="P169" s="52">
        <f>$AA$12*((B169)-$U$5)/$U$6+$AA$13</f>
        <v/>
      </c>
      <c r="Q169" s="51">
        <f>1/(1+EXP(-P169))</f>
        <v/>
      </c>
      <c r="R169" s="52">
        <f>$AB$12*((B169)-$U$5)/$U$6+$AB$13</f>
        <v/>
      </c>
      <c r="S169" s="51">
        <f>1/(1+EXP(-R169))</f>
        <v/>
      </c>
      <c r="AI169" s="48">
        <f>'4_Seq_Features'!A167</f>
        <v/>
      </c>
      <c r="AJ169" s="55">
        <f>'4_Seq_Features'!G167</f>
        <v/>
      </c>
      <c r="AK169" s="55">
        <f>'4_Seq_Features'!H167</f>
        <v/>
      </c>
      <c r="AL169" s="48">
        <f>'4_Seq_Features'!E167</f>
        <v/>
      </c>
      <c r="AM169" s="52">
        <f>$BD$14*((AJ169)-$BD$5)/$BD$6+$BD$15*((AK169)-$BD$7)/$BD$8+$BD$16</f>
        <v/>
      </c>
      <c r="AN169" s="51">
        <f>1/(1+EXP(-AM169))</f>
        <v/>
      </c>
      <c r="AO169" s="52">
        <f>$BE$14*((AJ169)-$BD$5)/$BD$6+$BE$15*((AK169)-$BD$7)/$BD$8+$BE$16</f>
        <v/>
      </c>
      <c r="AP169" s="51">
        <f>1/(1+EXP(-AO169))</f>
        <v/>
      </c>
      <c r="AQ169" s="52">
        <f>$BF$14*((AJ169)-$BD$5)/$BD$6+$BF$15*((AK169)-$BD$7)/$BD$8+$BF$16</f>
        <v/>
      </c>
      <c r="AR169" s="51">
        <f>1/(1+EXP(-AQ169))</f>
        <v/>
      </c>
      <c r="AS169" s="52">
        <f>$BG$14*((AJ169)-$BD$5)/$BD$6+$BG$15*((AK169)-$BD$7)/$BD$8+$BG$16</f>
        <v/>
      </c>
      <c r="AT169" s="51">
        <f>1/(1+EXP(-AS169))</f>
        <v/>
      </c>
      <c r="AU169" s="52">
        <f>$BH$14*((AJ169)-$BD$5)/$BD$6+$BH$15*((AK169)-$BD$7)/$BD$8+$BH$16</f>
        <v/>
      </c>
      <c r="AV169" s="51">
        <f>1/(1+EXP(-AU169))</f>
        <v/>
      </c>
      <c r="AW169" s="52">
        <f>$BI$14*((AJ169)-$BD$5)/$BD$6+$BI$15*((AK169)-$BD$7)/$BD$8+$BI$16</f>
        <v/>
      </c>
      <c r="AX169" s="51">
        <f>1/(1+EXP(-AW169))</f>
        <v/>
      </c>
      <c r="AY169" s="52">
        <f>$BJ$14*((AJ169)-$BD$5)/$BD$6+$BJ$15*((AK169)-$BD$7)/$BD$8+$BJ$16</f>
        <v/>
      </c>
      <c r="AZ169" s="51">
        <f>1/(1+EXP(-AY169))</f>
        <v/>
      </c>
      <c r="BA169" s="52">
        <f>$BK$14*((AJ169)-$BD$5)/$BD$6+$BK$15*((AK169)-$BD$7)/$BD$8+$BK$16</f>
        <v/>
      </c>
      <c r="BB169" s="51">
        <f>1/(1+EXP(-BA169))</f>
        <v/>
      </c>
    </row>
    <row r="170" ht="15" customHeight="1" s="35">
      <c r="A170" s="48">
        <f>'4_Seq_Features'!A168</f>
        <v/>
      </c>
      <c r="B170" s="55">
        <f>'4_Seq_Features'!F168</f>
        <v/>
      </c>
      <c r="C170" s="48">
        <f>'4_Seq_Features'!E168</f>
        <v/>
      </c>
      <c r="D170" s="52">
        <f>$U$12*((B170)-$U$5)/$U$6+$U$13</f>
        <v/>
      </c>
      <c r="E170" s="51">
        <f>1/(1+EXP(-D170))</f>
        <v/>
      </c>
      <c r="F170" s="52">
        <f>$V$12*((B170)-$U$5)/$U$6+$V$13</f>
        <v/>
      </c>
      <c r="G170" s="51">
        <f>1/(1+EXP(-F170))</f>
        <v/>
      </c>
      <c r="H170" s="52">
        <f>$W$12*((B170)-$U$5)/$U$6+$W$13</f>
        <v/>
      </c>
      <c r="I170" s="51">
        <f>1/(1+EXP(-H170))</f>
        <v/>
      </c>
      <c r="J170" s="52">
        <f>$X$12*((B170)-$U$5)/$U$6+$X$13</f>
        <v/>
      </c>
      <c r="K170" s="51">
        <f>1/(1+EXP(-J170))</f>
        <v/>
      </c>
      <c r="L170" s="52">
        <f>$Y$12*((B170)-$U$5)/$U$6+$Y$13</f>
        <v/>
      </c>
      <c r="M170" s="51">
        <f>1/(1+EXP(-L170))</f>
        <v/>
      </c>
      <c r="N170" s="52">
        <f>$Z$12*((B170)-$U$5)/$U$6+$Z$13</f>
        <v/>
      </c>
      <c r="O170" s="51">
        <f>1/(1+EXP(-N170))</f>
        <v/>
      </c>
      <c r="P170" s="52">
        <f>$AA$12*((B170)-$U$5)/$U$6+$AA$13</f>
        <v/>
      </c>
      <c r="Q170" s="51">
        <f>1/(1+EXP(-P170))</f>
        <v/>
      </c>
      <c r="R170" s="52">
        <f>$AB$12*((B170)-$U$5)/$U$6+$AB$13</f>
        <v/>
      </c>
      <c r="S170" s="51">
        <f>1/(1+EXP(-R170))</f>
        <v/>
      </c>
      <c r="AI170" s="48">
        <f>'4_Seq_Features'!A168</f>
        <v/>
      </c>
      <c r="AJ170" s="55">
        <f>'4_Seq_Features'!G168</f>
        <v/>
      </c>
      <c r="AK170" s="55">
        <f>'4_Seq_Features'!H168</f>
        <v/>
      </c>
      <c r="AL170" s="48">
        <f>'4_Seq_Features'!E168</f>
        <v/>
      </c>
      <c r="AM170" s="52">
        <f>$BD$14*((AJ170)-$BD$5)/$BD$6+$BD$15*((AK170)-$BD$7)/$BD$8+$BD$16</f>
        <v/>
      </c>
      <c r="AN170" s="51">
        <f>1/(1+EXP(-AM170))</f>
        <v/>
      </c>
      <c r="AO170" s="52">
        <f>$BE$14*((AJ170)-$BD$5)/$BD$6+$BE$15*((AK170)-$BD$7)/$BD$8+$BE$16</f>
        <v/>
      </c>
      <c r="AP170" s="51">
        <f>1/(1+EXP(-AO170))</f>
        <v/>
      </c>
      <c r="AQ170" s="52">
        <f>$BF$14*((AJ170)-$BD$5)/$BD$6+$BF$15*((AK170)-$BD$7)/$BD$8+$BF$16</f>
        <v/>
      </c>
      <c r="AR170" s="51">
        <f>1/(1+EXP(-AQ170))</f>
        <v/>
      </c>
      <c r="AS170" s="52">
        <f>$BG$14*((AJ170)-$BD$5)/$BD$6+$BG$15*((AK170)-$BD$7)/$BD$8+$BG$16</f>
        <v/>
      </c>
      <c r="AT170" s="51">
        <f>1/(1+EXP(-AS170))</f>
        <v/>
      </c>
      <c r="AU170" s="52">
        <f>$BH$14*((AJ170)-$BD$5)/$BD$6+$BH$15*((AK170)-$BD$7)/$BD$8+$BH$16</f>
        <v/>
      </c>
      <c r="AV170" s="51">
        <f>1/(1+EXP(-AU170))</f>
        <v/>
      </c>
      <c r="AW170" s="52">
        <f>$BI$14*((AJ170)-$BD$5)/$BD$6+$BI$15*((AK170)-$BD$7)/$BD$8+$BI$16</f>
        <v/>
      </c>
      <c r="AX170" s="51">
        <f>1/(1+EXP(-AW170))</f>
        <v/>
      </c>
      <c r="AY170" s="52">
        <f>$BJ$14*((AJ170)-$BD$5)/$BD$6+$BJ$15*((AK170)-$BD$7)/$BD$8+$BJ$16</f>
        <v/>
      </c>
      <c r="AZ170" s="51">
        <f>1/(1+EXP(-AY170))</f>
        <v/>
      </c>
      <c r="BA170" s="52">
        <f>$BK$14*((AJ170)-$BD$5)/$BD$6+$BK$15*((AK170)-$BD$7)/$BD$8+$BK$16</f>
        <v/>
      </c>
      <c r="BB170" s="51">
        <f>1/(1+EXP(-BA170))</f>
        <v/>
      </c>
    </row>
    <row r="171" ht="15" customHeight="1" s="35">
      <c r="A171" s="48">
        <f>'4_Seq_Features'!A169</f>
        <v/>
      </c>
      <c r="B171" s="55">
        <f>'4_Seq_Features'!F169</f>
        <v/>
      </c>
      <c r="C171" s="48">
        <f>'4_Seq_Features'!E169</f>
        <v/>
      </c>
      <c r="D171" s="52">
        <f>$U$12*((B171)-$U$5)/$U$6+$U$13</f>
        <v/>
      </c>
      <c r="E171" s="51">
        <f>1/(1+EXP(-D171))</f>
        <v/>
      </c>
      <c r="F171" s="52">
        <f>$V$12*((B171)-$U$5)/$U$6+$V$13</f>
        <v/>
      </c>
      <c r="G171" s="51">
        <f>1/(1+EXP(-F171))</f>
        <v/>
      </c>
      <c r="H171" s="52">
        <f>$W$12*((B171)-$U$5)/$U$6+$W$13</f>
        <v/>
      </c>
      <c r="I171" s="51">
        <f>1/(1+EXP(-H171))</f>
        <v/>
      </c>
      <c r="J171" s="52">
        <f>$X$12*((B171)-$U$5)/$U$6+$X$13</f>
        <v/>
      </c>
      <c r="K171" s="51">
        <f>1/(1+EXP(-J171))</f>
        <v/>
      </c>
      <c r="L171" s="52">
        <f>$Y$12*((B171)-$U$5)/$U$6+$Y$13</f>
        <v/>
      </c>
      <c r="M171" s="51">
        <f>1/(1+EXP(-L171))</f>
        <v/>
      </c>
      <c r="N171" s="52">
        <f>$Z$12*((B171)-$U$5)/$U$6+$Z$13</f>
        <v/>
      </c>
      <c r="O171" s="51">
        <f>1/(1+EXP(-N171))</f>
        <v/>
      </c>
      <c r="P171" s="52">
        <f>$AA$12*((B171)-$U$5)/$U$6+$AA$13</f>
        <v/>
      </c>
      <c r="Q171" s="51">
        <f>1/(1+EXP(-P171))</f>
        <v/>
      </c>
      <c r="R171" s="52">
        <f>$AB$12*((B171)-$U$5)/$U$6+$AB$13</f>
        <v/>
      </c>
      <c r="S171" s="51">
        <f>1/(1+EXP(-R171))</f>
        <v/>
      </c>
      <c r="AI171" s="48">
        <f>'4_Seq_Features'!A169</f>
        <v/>
      </c>
      <c r="AJ171" s="55">
        <f>'4_Seq_Features'!G169</f>
        <v/>
      </c>
      <c r="AK171" s="55">
        <f>'4_Seq_Features'!H169</f>
        <v/>
      </c>
      <c r="AL171" s="48">
        <f>'4_Seq_Features'!E169</f>
        <v/>
      </c>
      <c r="AM171" s="52">
        <f>$BD$14*((AJ171)-$BD$5)/$BD$6+$BD$15*((AK171)-$BD$7)/$BD$8+$BD$16</f>
        <v/>
      </c>
      <c r="AN171" s="51">
        <f>1/(1+EXP(-AM171))</f>
        <v/>
      </c>
      <c r="AO171" s="52">
        <f>$BE$14*((AJ171)-$BD$5)/$BD$6+$BE$15*((AK171)-$BD$7)/$BD$8+$BE$16</f>
        <v/>
      </c>
      <c r="AP171" s="51">
        <f>1/(1+EXP(-AO171))</f>
        <v/>
      </c>
      <c r="AQ171" s="52">
        <f>$BF$14*((AJ171)-$BD$5)/$BD$6+$BF$15*((AK171)-$BD$7)/$BD$8+$BF$16</f>
        <v/>
      </c>
      <c r="AR171" s="51">
        <f>1/(1+EXP(-AQ171))</f>
        <v/>
      </c>
      <c r="AS171" s="52">
        <f>$BG$14*((AJ171)-$BD$5)/$BD$6+$BG$15*((AK171)-$BD$7)/$BD$8+$BG$16</f>
        <v/>
      </c>
      <c r="AT171" s="51">
        <f>1/(1+EXP(-AS171))</f>
        <v/>
      </c>
      <c r="AU171" s="52">
        <f>$BH$14*((AJ171)-$BD$5)/$BD$6+$BH$15*((AK171)-$BD$7)/$BD$8+$BH$16</f>
        <v/>
      </c>
      <c r="AV171" s="51">
        <f>1/(1+EXP(-AU171))</f>
        <v/>
      </c>
      <c r="AW171" s="52">
        <f>$BI$14*((AJ171)-$BD$5)/$BD$6+$BI$15*((AK171)-$BD$7)/$BD$8+$BI$16</f>
        <v/>
      </c>
      <c r="AX171" s="51">
        <f>1/(1+EXP(-AW171))</f>
        <v/>
      </c>
      <c r="AY171" s="52">
        <f>$BJ$14*((AJ171)-$BD$5)/$BD$6+$BJ$15*((AK171)-$BD$7)/$BD$8+$BJ$16</f>
        <v/>
      </c>
      <c r="AZ171" s="51">
        <f>1/(1+EXP(-AY171))</f>
        <v/>
      </c>
      <c r="BA171" s="52">
        <f>$BK$14*((AJ171)-$BD$5)/$BD$6+$BK$15*((AK171)-$BD$7)/$BD$8+$BK$16</f>
        <v/>
      </c>
      <c r="BB171" s="51">
        <f>1/(1+EXP(-BA171))</f>
        <v/>
      </c>
    </row>
    <row r="172" ht="15" customHeight="1" s="35">
      <c r="A172" s="48">
        <f>'4_Seq_Features'!A170</f>
        <v/>
      </c>
      <c r="B172" s="55">
        <f>'4_Seq_Features'!F170</f>
        <v/>
      </c>
      <c r="C172" s="48">
        <f>'4_Seq_Features'!E170</f>
        <v/>
      </c>
      <c r="D172" s="52">
        <f>$U$12*((B172)-$U$5)/$U$6+$U$13</f>
        <v/>
      </c>
      <c r="E172" s="51">
        <f>1/(1+EXP(-D172))</f>
        <v/>
      </c>
      <c r="F172" s="52">
        <f>$V$12*((B172)-$U$5)/$U$6+$V$13</f>
        <v/>
      </c>
      <c r="G172" s="51">
        <f>1/(1+EXP(-F172))</f>
        <v/>
      </c>
      <c r="H172" s="52">
        <f>$W$12*((B172)-$U$5)/$U$6+$W$13</f>
        <v/>
      </c>
      <c r="I172" s="51">
        <f>1/(1+EXP(-H172))</f>
        <v/>
      </c>
      <c r="J172" s="52">
        <f>$X$12*((B172)-$U$5)/$U$6+$X$13</f>
        <v/>
      </c>
      <c r="K172" s="51">
        <f>1/(1+EXP(-J172))</f>
        <v/>
      </c>
      <c r="L172" s="52">
        <f>$Y$12*((B172)-$U$5)/$U$6+$Y$13</f>
        <v/>
      </c>
      <c r="M172" s="51">
        <f>1/(1+EXP(-L172))</f>
        <v/>
      </c>
      <c r="N172" s="52">
        <f>$Z$12*((B172)-$U$5)/$U$6+$Z$13</f>
        <v/>
      </c>
      <c r="O172" s="51">
        <f>1/(1+EXP(-N172))</f>
        <v/>
      </c>
      <c r="P172" s="52">
        <f>$AA$12*((B172)-$U$5)/$U$6+$AA$13</f>
        <v/>
      </c>
      <c r="Q172" s="51">
        <f>1/(1+EXP(-P172))</f>
        <v/>
      </c>
      <c r="R172" s="52">
        <f>$AB$12*((B172)-$U$5)/$U$6+$AB$13</f>
        <v/>
      </c>
      <c r="S172" s="51">
        <f>1/(1+EXP(-R172))</f>
        <v/>
      </c>
      <c r="AI172" s="48">
        <f>'4_Seq_Features'!A170</f>
        <v/>
      </c>
      <c r="AJ172" s="55">
        <f>'4_Seq_Features'!G170</f>
        <v/>
      </c>
      <c r="AK172" s="55">
        <f>'4_Seq_Features'!H170</f>
        <v/>
      </c>
      <c r="AL172" s="48">
        <f>'4_Seq_Features'!E170</f>
        <v/>
      </c>
      <c r="AM172" s="52">
        <f>$BD$14*((AJ172)-$BD$5)/$BD$6+$BD$15*((AK172)-$BD$7)/$BD$8+$BD$16</f>
        <v/>
      </c>
      <c r="AN172" s="51">
        <f>1/(1+EXP(-AM172))</f>
        <v/>
      </c>
      <c r="AO172" s="52">
        <f>$BE$14*((AJ172)-$BD$5)/$BD$6+$BE$15*((AK172)-$BD$7)/$BD$8+$BE$16</f>
        <v/>
      </c>
      <c r="AP172" s="51">
        <f>1/(1+EXP(-AO172))</f>
        <v/>
      </c>
      <c r="AQ172" s="52">
        <f>$BF$14*((AJ172)-$BD$5)/$BD$6+$BF$15*((AK172)-$BD$7)/$BD$8+$BF$16</f>
        <v/>
      </c>
      <c r="AR172" s="51">
        <f>1/(1+EXP(-AQ172))</f>
        <v/>
      </c>
      <c r="AS172" s="52">
        <f>$BG$14*((AJ172)-$BD$5)/$BD$6+$BG$15*((AK172)-$BD$7)/$BD$8+$BG$16</f>
        <v/>
      </c>
      <c r="AT172" s="51">
        <f>1/(1+EXP(-AS172))</f>
        <v/>
      </c>
      <c r="AU172" s="52">
        <f>$BH$14*((AJ172)-$BD$5)/$BD$6+$BH$15*((AK172)-$BD$7)/$BD$8+$BH$16</f>
        <v/>
      </c>
      <c r="AV172" s="51">
        <f>1/(1+EXP(-AU172))</f>
        <v/>
      </c>
      <c r="AW172" s="52">
        <f>$BI$14*((AJ172)-$BD$5)/$BD$6+$BI$15*((AK172)-$BD$7)/$BD$8+$BI$16</f>
        <v/>
      </c>
      <c r="AX172" s="51">
        <f>1/(1+EXP(-AW172))</f>
        <v/>
      </c>
      <c r="AY172" s="52">
        <f>$BJ$14*((AJ172)-$BD$5)/$BD$6+$BJ$15*((AK172)-$BD$7)/$BD$8+$BJ$16</f>
        <v/>
      </c>
      <c r="AZ172" s="51">
        <f>1/(1+EXP(-AY172))</f>
        <v/>
      </c>
      <c r="BA172" s="52">
        <f>$BK$14*((AJ172)-$BD$5)/$BD$6+$BK$15*((AK172)-$BD$7)/$BD$8+$BK$16</f>
        <v/>
      </c>
      <c r="BB172" s="51">
        <f>1/(1+EXP(-BA172))</f>
        <v/>
      </c>
    </row>
    <row r="173" ht="15" customHeight="1" s="35">
      <c r="A173" s="48">
        <f>'4_Seq_Features'!A171</f>
        <v/>
      </c>
      <c r="B173" s="55">
        <f>'4_Seq_Features'!F171</f>
        <v/>
      </c>
      <c r="C173" s="48">
        <f>'4_Seq_Features'!E171</f>
        <v/>
      </c>
      <c r="D173" s="52">
        <f>$U$12*((B173)-$U$5)/$U$6+$U$13</f>
        <v/>
      </c>
      <c r="E173" s="51">
        <f>1/(1+EXP(-D173))</f>
        <v/>
      </c>
      <c r="F173" s="52">
        <f>$V$12*((B173)-$U$5)/$U$6+$V$13</f>
        <v/>
      </c>
      <c r="G173" s="51">
        <f>1/(1+EXP(-F173))</f>
        <v/>
      </c>
      <c r="H173" s="52">
        <f>$W$12*((B173)-$U$5)/$U$6+$W$13</f>
        <v/>
      </c>
      <c r="I173" s="51">
        <f>1/(1+EXP(-H173))</f>
        <v/>
      </c>
      <c r="J173" s="52">
        <f>$X$12*((B173)-$U$5)/$U$6+$X$13</f>
        <v/>
      </c>
      <c r="K173" s="51">
        <f>1/(1+EXP(-J173))</f>
        <v/>
      </c>
      <c r="L173" s="52">
        <f>$Y$12*((B173)-$U$5)/$U$6+$Y$13</f>
        <v/>
      </c>
      <c r="M173" s="51">
        <f>1/(1+EXP(-L173))</f>
        <v/>
      </c>
      <c r="N173" s="52">
        <f>$Z$12*((B173)-$U$5)/$U$6+$Z$13</f>
        <v/>
      </c>
      <c r="O173" s="51">
        <f>1/(1+EXP(-N173))</f>
        <v/>
      </c>
      <c r="P173" s="52">
        <f>$AA$12*((B173)-$U$5)/$U$6+$AA$13</f>
        <v/>
      </c>
      <c r="Q173" s="51">
        <f>1/(1+EXP(-P173))</f>
        <v/>
      </c>
      <c r="R173" s="52">
        <f>$AB$12*((B173)-$U$5)/$U$6+$AB$13</f>
        <v/>
      </c>
      <c r="S173" s="51">
        <f>1/(1+EXP(-R173))</f>
        <v/>
      </c>
      <c r="AI173" s="48">
        <f>'4_Seq_Features'!A171</f>
        <v/>
      </c>
      <c r="AJ173" s="55">
        <f>'4_Seq_Features'!G171</f>
        <v/>
      </c>
      <c r="AK173" s="55">
        <f>'4_Seq_Features'!H171</f>
        <v/>
      </c>
      <c r="AL173" s="48">
        <f>'4_Seq_Features'!E171</f>
        <v/>
      </c>
      <c r="AM173" s="52">
        <f>$BD$14*((AJ173)-$BD$5)/$BD$6+$BD$15*((AK173)-$BD$7)/$BD$8+$BD$16</f>
        <v/>
      </c>
      <c r="AN173" s="51">
        <f>1/(1+EXP(-AM173))</f>
        <v/>
      </c>
      <c r="AO173" s="52">
        <f>$BE$14*((AJ173)-$BD$5)/$BD$6+$BE$15*((AK173)-$BD$7)/$BD$8+$BE$16</f>
        <v/>
      </c>
      <c r="AP173" s="51">
        <f>1/(1+EXP(-AO173))</f>
        <v/>
      </c>
      <c r="AQ173" s="52">
        <f>$BF$14*((AJ173)-$BD$5)/$BD$6+$BF$15*((AK173)-$BD$7)/$BD$8+$BF$16</f>
        <v/>
      </c>
      <c r="AR173" s="51">
        <f>1/(1+EXP(-AQ173))</f>
        <v/>
      </c>
      <c r="AS173" s="52">
        <f>$BG$14*((AJ173)-$BD$5)/$BD$6+$BG$15*((AK173)-$BD$7)/$BD$8+$BG$16</f>
        <v/>
      </c>
      <c r="AT173" s="51">
        <f>1/(1+EXP(-AS173))</f>
        <v/>
      </c>
      <c r="AU173" s="52">
        <f>$BH$14*((AJ173)-$BD$5)/$BD$6+$BH$15*((AK173)-$BD$7)/$BD$8+$BH$16</f>
        <v/>
      </c>
      <c r="AV173" s="51">
        <f>1/(1+EXP(-AU173))</f>
        <v/>
      </c>
      <c r="AW173" s="52">
        <f>$BI$14*((AJ173)-$BD$5)/$BD$6+$BI$15*((AK173)-$BD$7)/$BD$8+$BI$16</f>
        <v/>
      </c>
      <c r="AX173" s="51">
        <f>1/(1+EXP(-AW173))</f>
        <v/>
      </c>
      <c r="AY173" s="52">
        <f>$BJ$14*((AJ173)-$BD$5)/$BD$6+$BJ$15*((AK173)-$BD$7)/$BD$8+$BJ$16</f>
        <v/>
      </c>
      <c r="AZ173" s="51">
        <f>1/(1+EXP(-AY173))</f>
        <v/>
      </c>
      <c r="BA173" s="52">
        <f>$BK$14*((AJ173)-$BD$5)/$BD$6+$BK$15*((AK173)-$BD$7)/$BD$8+$BK$16</f>
        <v/>
      </c>
      <c r="BB173" s="51">
        <f>1/(1+EXP(-BA173))</f>
        <v/>
      </c>
    </row>
    <row r="174" ht="15" customHeight="1" s="35">
      <c r="A174" s="48">
        <f>'4_Seq_Features'!A172</f>
        <v/>
      </c>
      <c r="B174" s="55">
        <f>'4_Seq_Features'!F172</f>
        <v/>
      </c>
      <c r="C174" s="48">
        <f>'4_Seq_Features'!E172</f>
        <v/>
      </c>
      <c r="D174" s="52">
        <f>$U$12*((B174)-$U$5)/$U$6+$U$13</f>
        <v/>
      </c>
      <c r="E174" s="51">
        <f>1/(1+EXP(-D174))</f>
        <v/>
      </c>
      <c r="F174" s="52">
        <f>$V$12*((B174)-$U$5)/$U$6+$V$13</f>
        <v/>
      </c>
      <c r="G174" s="51">
        <f>1/(1+EXP(-F174))</f>
        <v/>
      </c>
      <c r="H174" s="52">
        <f>$W$12*((B174)-$U$5)/$U$6+$W$13</f>
        <v/>
      </c>
      <c r="I174" s="51">
        <f>1/(1+EXP(-H174))</f>
        <v/>
      </c>
      <c r="J174" s="52">
        <f>$X$12*((B174)-$U$5)/$U$6+$X$13</f>
        <v/>
      </c>
      <c r="K174" s="51">
        <f>1/(1+EXP(-J174))</f>
        <v/>
      </c>
      <c r="L174" s="52">
        <f>$Y$12*((B174)-$U$5)/$U$6+$Y$13</f>
        <v/>
      </c>
      <c r="M174" s="51">
        <f>1/(1+EXP(-L174))</f>
        <v/>
      </c>
      <c r="N174" s="52">
        <f>$Z$12*((B174)-$U$5)/$U$6+$Z$13</f>
        <v/>
      </c>
      <c r="O174" s="51">
        <f>1/(1+EXP(-N174))</f>
        <v/>
      </c>
      <c r="P174" s="52">
        <f>$AA$12*((B174)-$U$5)/$U$6+$AA$13</f>
        <v/>
      </c>
      <c r="Q174" s="51">
        <f>1/(1+EXP(-P174))</f>
        <v/>
      </c>
      <c r="R174" s="52">
        <f>$AB$12*((B174)-$U$5)/$U$6+$AB$13</f>
        <v/>
      </c>
      <c r="S174" s="51">
        <f>1/(1+EXP(-R174))</f>
        <v/>
      </c>
      <c r="AI174" s="48">
        <f>'4_Seq_Features'!A172</f>
        <v/>
      </c>
      <c r="AJ174" s="55">
        <f>'4_Seq_Features'!G172</f>
        <v/>
      </c>
      <c r="AK174" s="55">
        <f>'4_Seq_Features'!H172</f>
        <v/>
      </c>
      <c r="AL174" s="48">
        <f>'4_Seq_Features'!E172</f>
        <v/>
      </c>
      <c r="AM174" s="52">
        <f>$BD$14*((AJ174)-$BD$5)/$BD$6+$BD$15*((AK174)-$BD$7)/$BD$8+$BD$16</f>
        <v/>
      </c>
      <c r="AN174" s="51">
        <f>1/(1+EXP(-AM174))</f>
        <v/>
      </c>
      <c r="AO174" s="52">
        <f>$BE$14*((AJ174)-$BD$5)/$BD$6+$BE$15*((AK174)-$BD$7)/$BD$8+$BE$16</f>
        <v/>
      </c>
      <c r="AP174" s="51">
        <f>1/(1+EXP(-AO174))</f>
        <v/>
      </c>
      <c r="AQ174" s="52">
        <f>$BF$14*((AJ174)-$BD$5)/$BD$6+$BF$15*((AK174)-$BD$7)/$BD$8+$BF$16</f>
        <v/>
      </c>
      <c r="AR174" s="51">
        <f>1/(1+EXP(-AQ174))</f>
        <v/>
      </c>
      <c r="AS174" s="52">
        <f>$BG$14*((AJ174)-$BD$5)/$BD$6+$BG$15*((AK174)-$BD$7)/$BD$8+$BG$16</f>
        <v/>
      </c>
      <c r="AT174" s="51">
        <f>1/(1+EXP(-AS174))</f>
        <v/>
      </c>
      <c r="AU174" s="52">
        <f>$BH$14*((AJ174)-$BD$5)/$BD$6+$BH$15*((AK174)-$BD$7)/$BD$8+$BH$16</f>
        <v/>
      </c>
      <c r="AV174" s="51">
        <f>1/(1+EXP(-AU174))</f>
        <v/>
      </c>
      <c r="AW174" s="52">
        <f>$BI$14*((AJ174)-$BD$5)/$BD$6+$BI$15*((AK174)-$BD$7)/$BD$8+$BI$16</f>
        <v/>
      </c>
      <c r="AX174" s="51">
        <f>1/(1+EXP(-AW174))</f>
        <v/>
      </c>
      <c r="AY174" s="52">
        <f>$BJ$14*((AJ174)-$BD$5)/$BD$6+$BJ$15*((AK174)-$BD$7)/$BD$8+$BJ$16</f>
        <v/>
      </c>
      <c r="AZ174" s="51">
        <f>1/(1+EXP(-AY174))</f>
        <v/>
      </c>
      <c r="BA174" s="52">
        <f>$BK$14*((AJ174)-$BD$5)/$BD$6+$BK$15*((AK174)-$BD$7)/$BD$8+$BK$16</f>
        <v/>
      </c>
      <c r="BB174" s="51">
        <f>1/(1+EXP(-BA174))</f>
        <v/>
      </c>
    </row>
    <row r="175" ht="15" customHeight="1" s="35">
      <c r="A175" s="48">
        <f>'4_Seq_Features'!A173</f>
        <v/>
      </c>
      <c r="B175" s="55">
        <f>'4_Seq_Features'!F173</f>
        <v/>
      </c>
      <c r="C175" s="48">
        <f>'4_Seq_Features'!E173</f>
        <v/>
      </c>
      <c r="D175" s="52">
        <f>$U$12*((B175)-$U$5)/$U$6+$U$13</f>
        <v/>
      </c>
      <c r="E175" s="51">
        <f>1/(1+EXP(-D175))</f>
        <v/>
      </c>
      <c r="F175" s="52">
        <f>$V$12*((B175)-$U$5)/$U$6+$V$13</f>
        <v/>
      </c>
      <c r="G175" s="51">
        <f>1/(1+EXP(-F175))</f>
        <v/>
      </c>
      <c r="H175" s="52">
        <f>$W$12*((B175)-$U$5)/$U$6+$W$13</f>
        <v/>
      </c>
      <c r="I175" s="51">
        <f>1/(1+EXP(-H175))</f>
        <v/>
      </c>
      <c r="J175" s="52">
        <f>$X$12*((B175)-$U$5)/$U$6+$X$13</f>
        <v/>
      </c>
      <c r="K175" s="51">
        <f>1/(1+EXP(-J175))</f>
        <v/>
      </c>
      <c r="L175" s="52">
        <f>$Y$12*((B175)-$U$5)/$U$6+$Y$13</f>
        <v/>
      </c>
      <c r="M175" s="51">
        <f>1/(1+EXP(-L175))</f>
        <v/>
      </c>
      <c r="N175" s="52">
        <f>$Z$12*((B175)-$U$5)/$U$6+$Z$13</f>
        <v/>
      </c>
      <c r="O175" s="51">
        <f>1/(1+EXP(-N175))</f>
        <v/>
      </c>
      <c r="P175" s="52">
        <f>$AA$12*((B175)-$U$5)/$U$6+$AA$13</f>
        <v/>
      </c>
      <c r="Q175" s="51">
        <f>1/(1+EXP(-P175))</f>
        <v/>
      </c>
      <c r="R175" s="52">
        <f>$AB$12*((B175)-$U$5)/$U$6+$AB$13</f>
        <v/>
      </c>
      <c r="S175" s="51">
        <f>1/(1+EXP(-R175))</f>
        <v/>
      </c>
      <c r="AI175" s="48">
        <f>'4_Seq_Features'!A173</f>
        <v/>
      </c>
      <c r="AJ175" s="55">
        <f>'4_Seq_Features'!G173</f>
        <v/>
      </c>
      <c r="AK175" s="55">
        <f>'4_Seq_Features'!H173</f>
        <v/>
      </c>
      <c r="AL175" s="48">
        <f>'4_Seq_Features'!E173</f>
        <v/>
      </c>
      <c r="AM175" s="52">
        <f>$BD$14*((AJ175)-$BD$5)/$BD$6+$BD$15*((AK175)-$BD$7)/$BD$8+$BD$16</f>
        <v/>
      </c>
      <c r="AN175" s="51">
        <f>1/(1+EXP(-AM175))</f>
        <v/>
      </c>
      <c r="AO175" s="52">
        <f>$BE$14*((AJ175)-$BD$5)/$BD$6+$BE$15*((AK175)-$BD$7)/$BD$8+$BE$16</f>
        <v/>
      </c>
      <c r="AP175" s="51">
        <f>1/(1+EXP(-AO175))</f>
        <v/>
      </c>
      <c r="AQ175" s="52">
        <f>$BF$14*((AJ175)-$BD$5)/$BD$6+$BF$15*((AK175)-$BD$7)/$BD$8+$BF$16</f>
        <v/>
      </c>
      <c r="AR175" s="51">
        <f>1/(1+EXP(-AQ175))</f>
        <v/>
      </c>
      <c r="AS175" s="52">
        <f>$BG$14*((AJ175)-$BD$5)/$BD$6+$BG$15*((AK175)-$BD$7)/$BD$8+$BG$16</f>
        <v/>
      </c>
      <c r="AT175" s="51">
        <f>1/(1+EXP(-AS175))</f>
        <v/>
      </c>
      <c r="AU175" s="52">
        <f>$BH$14*((AJ175)-$BD$5)/$BD$6+$BH$15*((AK175)-$BD$7)/$BD$8+$BH$16</f>
        <v/>
      </c>
      <c r="AV175" s="51">
        <f>1/(1+EXP(-AU175))</f>
        <v/>
      </c>
      <c r="AW175" s="52">
        <f>$BI$14*((AJ175)-$BD$5)/$BD$6+$BI$15*((AK175)-$BD$7)/$BD$8+$BI$16</f>
        <v/>
      </c>
      <c r="AX175" s="51">
        <f>1/(1+EXP(-AW175))</f>
        <v/>
      </c>
      <c r="AY175" s="52">
        <f>$BJ$14*((AJ175)-$BD$5)/$BD$6+$BJ$15*((AK175)-$BD$7)/$BD$8+$BJ$16</f>
        <v/>
      </c>
      <c r="AZ175" s="51">
        <f>1/(1+EXP(-AY175))</f>
        <v/>
      </c>
      <c r="BA175" s="52">
        <f>$BK$14*((AJ175)-$BD$5)/$BD$6+$BK$15*((AK175)-$BD$7)/$BD$8+$BK$16</f>
        <v/>
      </c>
      <c r="BB175" s="51">
        <f>1/(1+EXP(-BA175))</f>
        <v/>
      </c>
    </row>
    <row r="176" ht="15" customHeight="1" s="35">
      <c r="A176" s="48">
        <f>'4_Seq_Features'!A174</f>
        <v/>
      </c>
      <c r="B176" s="55">
        <f>'4_Seq_Features'!F174</f>
        <v/>
      </c>
      <c r="C176" s="48">
        <f>'4_Seq_Features'!E174</f>
        <v/>
      </c>
      <c r="D176" s="52">
        <f>$U$12*((B176)-$U$5)/$U$6+$U$13</f>
        <v/>
      </c>
      <c r="E176" s="51">
        <f>1/(1+EXP(-D176))</f>
        <v/>
      </c>
      <c r="F176" s="52">
        <f>$V$12*((B176)-$U$5)/$U$6+$V$13</f>
        <v/>
      </c>
      <c r="G176" s="51">
        <f>1/(1+EXP(-F176))</f>
        <v/>
      </c>
      <c r="H176" s="52">
        <f>$W$12*((B176)-$U$5)/$U$6+$W$13</f>
        <v/>
      </c>
      <c r="I176" s="51">
        <f>1/(1+EXP(-H176))</f>
        <v/>
      </c>
      <c r="J176" s="52">
        <f>$X$12*((B176)-$U$5)/$U$6+$X$13</f>
        <v/>
      </c>
      <c r="K176" s="51">
        <f>1/(1+EXP(-J176))</f>
        <v/>
      </c>
      <c r="L176" s="52">
        <f>$Y$12*((B176)-$U$5)/$U$6+$Y$13</f>
        <v/>
      </c>
      <c r="M176" s="51">
        <f>1/(1+EXP(-L176))</f>
        <v/>
      </c>
      <c r="N176" s="52">
        <f>$Z$12*((B176)-$U$5)/$U$6+$Z$13</f>
        <v/>
      </c>
      <c r="O176" s="51">
        <f>1/(1+EXP(-N176))</f>
        <v/>
      </c>
      <c r="P176" s="52">
        <f>$AA$12*((B176)-$U$5)/$U$6+$AA$13</f>
        <v/>
      </c>
      <c r="Q176" s="51">
        <f>1/(1+EXP(-P176))</f>
        <v/>
      </c>
      <c r="R176" s="52">
        <f>$AB$12*((B176)-$U$5)/$U$6+$AB$13</f>
        <v/>
      </c>
      <c r="S176" s="51">
        <f>1/(1+EXP(-R176))</f>
        <v/>
      </c>
      <c r="AI176" s="48">
        <f>'4_Seq_Features'!A174</f>
        <v/>
      </c>
      <c r="AJ176" s="55">
        <f>'4_Seq_Features'!G174</f>
        <v/>
      </c>
      <c r="AK176" s="55">
        <f>'4_Seq_Features'!H174</f>
        <v/>
      </c>
      <c r="AL176" s="48">
        <f>'4_Seq_Features'!E174</f>
        <v/>
      </c>
      <c r="AM176" s="52">
        <f>$BD$14*((AJ176)-$BD$5)/$BD$6+$BD$15*((AK176)-$BD$7)/$BD$8+$BD$16</f>
        <v/>
      </c>
      <c r="AN176" s="51">
        <f>1/(1+EXP(-AM176))</f>
        <v/>
      </c>
      <c r="AO176" s="52">
        <f>$BE$14*((AJ176)-$BD$5)/$BD$6+$BE$15*((AK176)-$BD$7)/$BD$8+$BE$16</f>
        <v/>
      </c>
      <c r="AP176" s="51">
        <f>1/(1+EXP(-AO176))</f>
        <v/>
      </c>
      <c r="AQ176" s="52">
        <f>$BF$14*((AJ176)-$BD$5)/$BD$6+$BF$15*((AK176)-$BD$7)/$BD$8+$BF$16</f>
        <v/>
      </c>
      <c r="AR176" s="51">
        <f>1/(1+EXP(-AQ176))</f>
        <v/>
      </c>
      <c r="AS176" s="52">
        <f>$BG$14*((AJ176)-$BD$5)/$BD$6+$BG$15*((AK176)-$BD$7)/$BD$8+$BG$16</f>
        <v/>
      </c>
      <c r="AT176" s="51">
        <f>1/(1+EXP(-AS176))</f>
        <v/>
      </c>
      <c r="AU176" s="52">
        <f>$BH$14*((AJ176)-$BD$5)/$BD$6+$BH$15*((AK176)-$BD$7)/$BD$8+$BH$16</f>
        <v/>
      </c>
      <c r="AV176" s="51">
        <f>1/(1+EXP(-AU176))</f>
        <v/>
      </c>
      <c r="AW176" s="52">
        <f>$BI$14*((AJ176)-$BD$5)/$BD$6+$BI$15*((AK176)-$BD$7)/$BD$8+$BI$16</f>
        <v/>
      </c>
      <c r="AX176" s="51">
        <f>1/(1+EXP(-AW176))</f>
        <v/>
      </c>
      <c r="AY176" s="52">
        <f>$BJ$14*((AJ176)-$BD$5)/$BD$6+$BJ$15*((AK176)-$BD$7)/$BD$8+$BJ$16</f>
        <v/>
      </c>
      <c r="AZ176" s="51">
        <f>1/(1+EXP(-AY176))</f>
        <v/>
      </c>
      <c r="BA176" s="52">
        <f>$BK$14*((AJ176)-$BD$5)/$BD$6+$BK$15*((AK176)-$BD$7)/$BD$8+$BK$16</f>
        <v/>
      </c>
      <c r="BB176" s="51">
        <f>1/(1+EXP(-BA176))</f>
        <v/>
      </c>
    </row>
    <row r="177" ht="15" customHeight="1" s="35">
      <c r="A177" s="48">
        <f>'4_Seq_Features'!A175</f>
        <v/>
      </c>
      <c r="B177" s="55">
        <f>'4_Seq_Features'!F175</f>
        <v/>
      </c>
      <c r="C177" s="48">
        <f>'4_Seq_Features'!E175</f>
        <v/>
      </c>
      <c r="D177" s="52">
        <f>$U$12*((B177)-$U$5)/$U$6+$U$13</f>
        <v/>
      </c>
      <c r="E177" s="51">
        <f>1/(1+EXP(-D177))</f>
        <v/>
      </c>
      <c r="F177" s="52">
        <f>$V$12*((B177)-$U$5)/$U$6+$V$13</f>
        <v/>
      </c>
      <c r="G177" s="51">
        <f>1/(1+EXP(-F177))</f>
        <v/>
      </c>
      <c r="H177" s="52">
        <f>$W$12*((B177)-$U$5)/$U$6+$W$13</f>
        <v/>
      </c>
      <c r="I177" s="51">
        <f>1/(1+EXP(-H177))</f>
        <v/>
      </c>
      <c r="J177" s="52">
        <f>$X$12*((B177)-$U$5)/$U$6+$X$13</f>
        <v/>
      </c>
      <c r="K177" s="51">
        <f>1/(1+EXP(-J177))</f>
        <v/>
      </c>
      <c r="L177" s="52">
        <f>$Y$12*((B177)-$U$5)/$U$6+$Y$13</f>
        <v/>
      </c>
      <c r="M177" s="51">
        <f>1/(1+EXP(-L177))</f>
        <v/>
      </c>
      <c r="N177" s="52">
        <f>$Z$12*((B177)-$U$5)/$U$6+$Z$13</f>
        <v/>
      </c>
      <c r="O177" s="51">
        <f>1/(1+EXP(-N177))</f>
        <v/>
      </c>
      <c r="P177" s="52">
        <f>$AA$12*((B177)-$U$5)/$U$6+$AA$13</f>
        <v/>
      </c>
      <c r="Q177" s="51">
        <f>1/(1+EXP(-P177))</f>
        <v/>
      </c>
      <c r="R177" s="52">
        <f>$AB$12*((B177)-$U$5)/$U$6+$AB$13</f>
        <v/>
      </c>
      <c r="S177" s="51">
        <f>1/(1+EXP(-R177))</f>
        <v/>
      </c>
      <c r="AI177" s="48">
        <f>'4_Seq_Features'!A175</f>
        <v/>
      </c>
      <c r="AJ177" s="55">
        <f>'4_Seq_Features'!G175</f>
        <v/>
      </c>
      <c r="AK177" s="55">
        <f>'4_Seq_Features'!H175</f>
        <v/>
      </c>
      <c r="AL177" s="48">
        <f>'4_Seq_Features'!E175</f>
        <v/>
      </c>
      <c r="AM177" s="52">
        <f>$BD$14*((AJ177)-$BD$5)/$BD$6+$BD$15*((AK177)-$BD$7)/$BD$8+$BD$16</f>
        <v/>
      </c>
      <c r="AN177" s="51">
        <f>1/(1+EXP(-AM177))</f>
        <v/>
      </c>
      <c r="AO177" s="52">
        <f>$BE$14*((AJ177)-$BD$5)/$BD$6+$BE$15*((AK177)-$BD$7)/$BD$8+$BE$16</f>
        <v/>
      </c>
      <c r="AP177" s="51">
        <f>1/(1+EXP(-AO177))</f>
        <v/>
      </c>
      <c r="AQ177" s="52">
        <f>$BF$14*((AJ177)-$BD$5)/$BD$6+$BF$15*((AK177)-$BD$7)/$BD$8+$BF$16</f>
        <v/>
      </c>
      <c r="AR177" s="51">
        <f>1/(1+EXP(-AQ177))</f>
        <v/>
      </c>
      <c r="AS177" s="52">
        <f>$BG$14*((AJ177)-$BD$5)/$BD$6+$BG$15*((AK177)-$BD$7)/$BD$8+$BG$16</f>
        <v/>
      </c>
      <c r="AT177" s="51">
        <f>1/(1+EXP(-AS177))</f>
        <v/>
      </c>
      <c r="AU177" s="52">
        <f>$BH$14*((AJ177)-$BD$5)/$BD$6+$BH$15*((AK177)-$BD$7)/$BD$8+$BH$16</f>
        <v/>
      </c>
      <c r="AV177" s="51">
        <f>1/(1+EXP(-AU177))</f>
        <v/>
      </c>
      <c r="AW177" s="52">
        <f>$BI$14*((AJ177)-$BD$5)/$BD$6+$BI$15*((AK177)-$BD$7)/$BD$8+$BI$16</f>
        <v/>
      </c>
      <c r="AX177" s="51">
        <f>1/(1+EXP(-AW177))</f>
        <v/>
      </c>
      <c r="AY177" s="52">
        <f>$BJ$14*((AJ177)-$BD$5)/$BD$6+$BJ$15*((AK177)-$BD$7)/$BD$8+$BJ$16</f>
        <v/>
      </c>
      <c r="AZ177" s="51">
        <f>1/(1+EXP(-AY177))</f>
        <v/>
      </c>
      <c r="BA177" s="52">
        <f>$BK$14*((AJ177)-$BD$5)/$BD$6+$BK$15*((AK177)-$BD$7)/$BD$8+$BK$16</f>
        <v/>
      </c>
      <c r="BB177" s="51">
        <f>1/(1+EXP(-BA177))</f>
        <v/>
      </c>
    </row>
    <row r="178" ht="15" customHeight="1" s="35">
      <c r="A178" s="48">
        <f>'4_Seq_Features'!A176</f>
        <v/>
      </c>
      <c r="B178" s="55">
        <f>'4_Seq_Features'!F176</f>
        <v/>
      </c>
      <c r="C178" s="48">
        <f>'4_Seq_Features'!E176</f>
        <v/>
      </c>
      <c r="D178" s="52">
        <f>$U$12*((B178)-$U$5)/$U$6+$U$13</f>
        <v/>
      </c>
      <c r="E178" s="51">
        <f>1/(1+EXP(-D178))</f>
        <v/>
      </c>
      <c r="F178" s="52">
        <f>$V$12*((B178)-$U$5)/$U$6+$V$13</f>
        <v/>
      </c>
      <c r="G178" s="51">
        <f>1/(1+EXP(-F178))</f>
        <v/>
      </c>
      <c r="H178" s="52">
        <f>$W$12*((B178)-$U$5)/$U$6+$W$13</f>
        <v/>
      </c>
      <c r="I178" s="51">
        <f>1/(1+EXP(-H178))</f>
        <v/>
      </c>
      <c r="J178" s="52">
        <f>$X$12*((B178)-$U$5)/$U$6+$X$13</f>
        <v/>
      </c>
      <c r="K178" s="51">
        <f>1/(1+EXP(-J178))</f>
        <v/>
      </c>
      <c r="L178" s="52">
        <f>$Y$12*((B178)-$U$5)/$U$6+$Y$13</f>
        <v/>
      </c>
      <c r="M178" s="51">
        <f>1/(1+EXP(-L178))</f>
        <v/>
      </c>
      <c r="N178" s="52">
        <f>$Z$12*((B178)-$U$5)/$U$6+$Z$13</f>
        <v/>
      </c>
      <c r="O178" s="51">
        <f>1/(1+EXP(-N178))</f>
        <v/>
      </c>
      <c r="P178" s="52">
        <f>$AA$12*((B178)-$U$5)/$U$6+$AA$13</f>
        <v/>
      </c>
      <c r="Q178" s="51">
        <f>1/(1+EXP(-P178))</f>
        <v/>
      </c>
      <c r="R178" s="52">
        <f>$AB$12*((B178)-$U$5)/$U$6+$AB$13</f>
        <v/>
      </c>
      <c r="S178" s="51">
        <f>1/(1+EXP(-R178))</f>
        <v/>
      </c>
      <c r="AI178" s="48">
        <f>'4_Seq_Features'!A176</f>
        <v/>
      </c>
      <c r="AJ178" s="55">
        <f>'4_Seq_Features'!G176</f>
        <v/>
      </c>
      <c r="AK178" s="55">
        <f>'4_Seq_Features'!H176</f>
        <v/>
      </c>
      <c r="AL178" s="48">
        <f>'4_Seq_Features'!E176</f>
        <v/>
      </c>
      <c r="AM178" s="52">
        <f>$BD$14*((AJ178)-$BD$5)/$BD$6+$BD$15*((AK178)-$BD$7)/$BD$8+$BD$16</f>
        <v/>
      </c>
      <c r="AN178" s="51">
        <f>1/(1+EXP(-AM178))</f>
        <v/>
      </c>
      <c r="AO178" s="52">
        <f>$BE$14*((AJ178)-$BD$5)/$BD$6+$BE$15*((AK178)-$BD$7)/$BD$8+$BE$16</f>
        <v/>
      </c>
      <c r="AP178" s="51">
        <f>1/(1+EXP(-AO178))</f>
        <v/>
      </c>
      <c r="AQ178" s="52">
        <f>$BF$14*((AJ178)-$BD$5)/$BD$6+$BF$15*((AK178)-$BD$7)/$BD$8+$BF$16</f>
        <v/>
      </c>
      <c r="AR178" s="51">
        <f>1/(1+EXP(-AQ178))</f>
        <v/>
      </c>
      <c r="AS178" s="52">
        <f>$BG$14*((AJ178)-$BD$5)/$BD$6+$BG$15*((AK178)-$BD$7)/$BD$8+$BG$16</f>
        <v/>
      </c>
      <c r="AT178" s="51">
        <f>1/(1+EXP(-AS178))</f>
        <v/>
      </c>
      <c r="AU178" s="52">
        <f>$BH$14*((AJ178)-$BD$5)/$BD$6+$BH$15*((AK178)-$BD$7)/$BD$8+$BH$16</f>
        <v/>
      </c>
      <c r="AV178" s="51">
        <f>1/(1+EXP(-AU178))</f>
        <v/>
      </c>
      <c r="AW178" s="52">
        <f>$BI$14*((AJ178)-$BD$5)/$BD$6+$BI$15*((AK178)-$BD$7)/$BD$8+$BI$16</f>
        <v/>
      </c>
      <c r="AX178" s="51">
        <f>1/(1+EXP(-AW178))</f>
        <v/>
      </c>
      <c r="AY178" s="52">
        <f>$BJ$14*((AJ178)-$BD$5)/$BD$6+$BJ$15*((AK178)-$BD$7)/$BD$8+$BJ$16</f>
        <v/>
      </c>
      <c r="AZ178" s="51">
        <f>1/(1+EXP(-AY178))</f>
        <v/>
      </c>
      <c r="BA178" s="52">
        <f>$BK$14*((AJ178)-$BD$5)/$BD$6+$BK$15*((AK178)-$BD$7)/$BD$8+$BK$16</f>
        <v/>
      </c>
      <c r="BB178" s="51">
        <f>1/(1+EXP(-BA178))</f>
        <v/>
      </c>
    </row>
    <row r="179" ht="15" customHeight="1" s="35">
      <c r="A179" s="48">
        <f>'4_Seq_Features'!A177</f>
        <v/>
      </c>
      <c r="B179" s="55">
        <f>'4_Seq_Features'!F177</f>
        <v/>
      </c>
      <c r="C179" s="48">
        <f>'4_Seq_Features'!E177</f>
        <v/>
      </c>
      <c r="D179" s="52">
        <f>$U$12*((B179)-$U$5)/$U$6+$U$13</f>
        <v/>
      </c>
      <c r="E179" s="51">
        <f>1/(1+EXP(-D179))</f>
        <v/>
      </c>
      <c r="F179" s="52">
        <f>$V$12*((B179)-$U$5)/$U$6+$V$13</f>
        <v/>
      </c>
      <c r="G179" s="51">
        <f>1/(1+EXP(-F179))</f>
        <v/>
      </c>
      <c r="H179" s="52">
        <f>$W$12*((B179)-$U$5)/$U$6+$W$13</f>
        <v/>
      </c>
      <c r="I179" s="51">
        <f>1/(1+EXP(-H179))</f>
        <v/>
      </c>
      <c r="J179" s="52">
        <f>$X$12*((B179)-$U$5)/$U$6+$X$13</f>
        <v/>
      </c>
      <c r="K179" s="51">
        <f>1/(1+EXP(-J179))</f>
        <v/>
      </c>
      <c r="L179" s="52">
        <f>$Y$12*((B179)-$U$5)/$U$6+$Y$13</f>
        <v/>
      </c>
      <c r="M179" s="51">
        <f>1/(1+EXP(-L179))</f>
        <v/>
      </c>
      <c r="N179" s="52">
        <f>$Z$12*((B179)-$U$5)/$U$6+$Z$13</f>
        <v/>
      </c>
      <c r="O179" s="51">
        <f>1/(1+EXP(-N179))</f>
        <v/>
      </c>
      <c r="P179" s="52">
        <f>$AA$12*((B179)-$U$5)/$U$6+$AA$13</f>
        <v/>
      </c>
      <c r="Q179" s="51">
        <f>1/(1+EXP(-P179))</f>
        <v/>
      </c>
      <c r="R179" s="52">
        <f>$AB$12*((B179)-$U$5)/$U$6+$AB$13</f>
        <v/>
      </c>
      <c r="S179" s="51">
        <f>1/(1+EXP(-R179))</f>
        <v/>
      </c>
      <c r="AI179" s="48">
        <f>'4_Seq_Features'!A177</f>
        <v/>
      </c>
      <c r="AJ179" s="55">
        <f>'4_Seq_Features'!G177</f>
        <v/>
      </c>
      <c r="AK179" s="55">
        <f>'4_Seq_Features'!H177</f>
        <v/>
      </c>
      <c r="AL179" s="48">
        <f>'4_Seq_Features'!E177</f>
        <v/>
      </c>
      <c r="AM179" s="52">
        <f>$BD$14*((AJ179)-$BD$5)/$BD$6+$BD$15*((AK179)-$BD$7)/$BD$8+$BD$16</f>
        <v/>
      </c>
      <c r="AN179" s="51">
        <f>1/(1+EXP(-AM179))</f>
        <v/>
      </c>
      <c r="AO179" s="52">
        <f>$BE$14*((AJ179)-$BD$5)/$BD$6+$BE$15*((AK179)-$BD$7)/$BD$8+$BE$16</f>
        <v/>
      </c>
      <c r="AP179" s="51">
        <f>1/(1+EXP(-AO179))</f>
        <v/>
      </c>
      <c r="AQ179" s="52">
        <f>$BF$14*((AJ179)-$BD$5)/$BD$6+$BF$15*((AK179)-$BD$7)/$BD$8+$BF$16</f>
        <v/>
      </c>
      <c r="AR179" s="51">
        <f>1/(1+EXP(-AQ179))</f>
        <v/>
      </c>
      <c r="AS179" s="52">
        <f>$BG$14*((AJ179)-$BD$5)/$BD$6+$BG$15*((AK179)-$BD$7)/$BD$8+$BG$16</f>
        <v/>
      </c>
      <c r="AT179" s="51">
        <f>1/(1+EXP(-AS179))</f>
        <v/>
      </c>
      <c r="AU179" s="52">
        <f>$BH$14*((AJ179)-$BD$5)/$BD$6+$BH$15*((AK179)-$BD$7)/$BD$8+$BH$16</f>
        <v/>
      </c>
      <c r="AV179" s="51">
        <f>1/(1+EXP(-AU179))</f>
        <v/>
      </c>
      <c r="AW179" s="52">
        <f>$BI$14*((AJ179)-$BD$5)/$BD$6+$BI$15*((AK179)-$BD$7)/$BD$8+$BI$16</f>
        <v/>
      </c>
      <c r="AX179" s="51">
        <f>1/(1+EXP(-AW179))</f>
        <v/>
      </c>
      <c r="AY179" s="52">
        <f>$BJ$14*((AJ179)-$BD$5)/$BD$6+$BJ$15*((AK179)-$BD$7)/$BD$8+$BJ$16</f>
        <v/>
      </c>
      <c r="AZ179" s="51">
        <f>1/(1+EXP(-AY179))</f>
        <v/>
      </c>
      <c r="BA179" s="52">
        <f>$BK$14*((AJ179)-$BD$5)/$BD$6+$BK$15*((AK179)-$BD$7)/$BD$8+$BK$16</f>
        <v/>
      </c>
      <c r="BB179" s="51">
        <f>1/(1+EXP(-BA179))</f>
        <v/>
      </c>
    </row>
    <row r="180" ht="15" customHeight="1" s="35">
      <c r="A180" s="48">
        <f>'4_Seq_Features'!A178</f>
        <v/>
      </c>
      <c r="B180" s="55">
        <f>'4_Seq_Features'!F178</f>
        <v/>
      </c>
      <c r="C180" s="48">
        <f>'4_Seq_Features'!E178</f>
        <v/>
      </c>
      <c r="D180" s="52">
        <f>$U$12*((B180)-$U$5)/$U$6+$U$13</f>
        <v/>
      </c>
      <c r="E180" s="51">
        <f>1/(1+EXP(-D180))</f>
        <v/>
      </c>
      <c r="F180" s="52">
        <f>$V$12*((B180)-$U$5)/$U$6+$V$13</f>
        <v/>
      </c>
      <c r="G180" s="51">
        <f>1/(1+EXP(-F180))</f>
        <v/>
      </c>
      <c r="H180" s="52">
        <f>$W$12*((B180)-$U$5)/$U$6+$W$13</f>
        <v/>
      </c>
      <c r="I180" s="51">
        <f>1/(1+EXP(-H180))</f>
        <v/>
      </c>
      <c r="J180" s="52">
        <f>$X$12*((B180)-$U$5)/$U$6+$X$13</f>
        <v/>
      </c>
      <c r="K180" s="51">
        <f>1/(1+EXP(-J180))</f>
        <v/>
      </c>
      <c r="L180" s="52">
        <f>$Y$12*((B180)-$U$5)/$U$6+$Y$13</f>
        <v/>
      </c>
      <c r="M180" s="51">
        <f>1/(1+EXP(-L180))</f>
        <v/>
      </c>
      <c r="N180" s="52">
        <f>$Z$12*((B180)-$U$5)/$U$6+$Z$13</f>
        <v/>
      </c>
      <c r="O180" s="51">
        <f>1/(1+EXP(-N180))</f>
        <v/>
      </c>
      <c r="P180" s="52">
        <f>$AA$12*((B180)-$U$5)/$U$6+$AA$13</f>
        <v/>
      </c>
      <c r="Q180" s="51">
        <f>1/(1+EXP(-P180))</f>
        <v/>
      </c>
      <c r="R180" s="52">
        <f>$AB$12*((B180)-$U$5)/$U$6+$AB$13</f>
        <v/>
      </c>
      <c r="S180" s="51">
        <f>1/(1+EXP(-R180))</f>
        <v/>
      </c>
      <c r="AI180" s="48">
        <f>'4_Seq_Features'!A178</f>
        <v/>
      </c>
      <c r="AJ180" s="55">
        <f>'4_Seq_Features'!G178</f>
        <v/>
      </c>
      <c r="AK180" s="55">
        <f>'4_Seq_Features'!H178</f>
        <v/>
      </c>
      <c r="AL180" s="48">
        <f>'4_Seq_Features'!E178</f>
        <v/>
      </c>
      <c r="AM180" s="52">
        <f>$BD$14*((AJ180)-$BD$5)/$BD$6+$BD$15*((AK180)-$BD$7)/$BD$8+$BD$16</f>
        <v/>
      </c>
      <c r="AN180" s="51">
        <f>1/(1+EXP(-AM180))</f>
        <v/>
      </c>
      <c r="AO180" s="52">
        <f>$BE$14*((AJ180)-$BD$5)/$BD$6+$BE$15*((AK180)-$BD$7)/$BD$8+$BE$16</f>
        <v/>
      </c>
      <c r="AP180" s="51">
        <f>1/(1+EXP(-AO180))</f>
        <v/>
      </c>
      <c r="AQ180" s="52">
        <f>$BF$14*((AJ180)-$BD$5)/$BD$6+$BF$15*((AK180)-$BD$7)/$BD$8+$BF$16</f>
        <v/>
      </c>
      <c r="AR180" s="51">
        <f>1/(1+EXP(-AQ180))</f>
        <v/>
      </c>
      <c r="AS180" s="52">
        <f>$BG$14*((AJ180)-$BD$5)/$BD$6+$BG$15*((AK180)-$BD$7)/$BD$8+$BG$16</f>
        <v/>
      </c>
      <c r="AT180" s="51">
        <f>1/(1+EXP(-AS180))</f>
        <v/>
      </c>
      <c r="AU180" s="52">
        <f>$BH$14*((AJ180)-$BD$5)/$BD$6+$BH$15*((AK180)-$BD$7)/$BD$8+$BH$16</f>
        <v/>
      </c>
      <c r="AV180" s="51">
        <f>1/(1+EXP(-AU180))</f>
        <v/>
      </c>
      <c r="AW180" s="52">
        <f>$BI$14*((AJ180)-$BD$5)/$BD$6+$BI$15*((AK180)-$BD$7)/$BD$8+$BI$16</f>
        <v/>
      </c>
      <c r="AX180" s="51">
        <f>1/(1+EXP(-AW180))</f>
        <v/>
      </c>
      <c r="AY180" s="52">
        <f>$BJ$14*((AJ180)-$BD$5)/$BD$6+$BJ$15*((AK180)-$BD$7)/$BD$8+$BJ$16</f>
        <v/>
      </c>
      <c r="AZ180" s="51">
        <f>1/(1+EXP(-AY180))</f>
        <v/>
      </c>
      <c r="BA180" s="52">
        <f>$BK$14*((AJ180)-$BD$5)/$BD$6+$BK$15*((AK180)-$BD$7)/$BD$8+$BK$16</f>
        <v/>
      </c>
      <c r="BB180" s="51">
        <f>1/(1+EXP(-BA180))</f>
        <v/>
      </c>
    </row>
    <row r="181" ht="15" customHeight="1" s="35">
      <c r="A181" s="48">
        <f>'4_Seq_Features'!A179</f>
        <v/>
      </c>
      <c r="B181" s="55">
        <f>'4_Seq_Features'!F179</f>
        <v/>
      </c>
      <c r="C181" s="48">
        <f>'4_Seq_Features'!E179</f>
        <v/>
      </c>
      <c r="D181" s="52">
        <f>$U$12*((B181)-$U$5)/$U$6+$U$13</f>
        <v/>
      </c>
      <c r="E181" s="51">
        <f>1/(1+EXP(-D181))</f>
        <v/>
      </c>
      <c r="F181" s="52">
        <f>$V$12*((B181)-$U$5)/$U$6+$V$13</f>
        <v/>
      </c>
      <c r="G181" s="51">
        <f>1/(1+EXP(-F181))</f>
        <v/>
      </c>
      <c r="H181" s="52">
        <f>$W$12*((B181)-$U$5)/$U$6+$W$13</f>
        <v/>
      </c>
      <c r="I181" s="51">
        <f>1/(1+EXP(-H181))</f>
        <v/>
      </c>
      <c r="J181" s="52">
        <f>$X$12*((B181)-$U$5)/$U$6+$X$13</f>
        <v/>
      </c>
      <c r="K181" s="51">
        <f>1/(1+EXP(-J181))</f>
        <v/>
      </c>
      <c r="L181" s="52">
        <f>$Y$12*((B181)-$U$5)/$U$6+$Y$13</f>
        <v/>
      </c>
      <c r="M181" s="51">
        <f>1/(1+EXP(-L181))</f>
        <v/>
      </c>
      <c r="N181" s="52">
        <f>$Z$12*((B181)-$U$5)/$U$6+$Z$13</f>
        <v/>
      </c>
      <c r="O181" s="51">
        <f>1/(1+EXP(-N181))</f>
        <v/>
      </c>
      <c r="P181" s="52">
        <f>$AA$12*((B181)-$U$5)/$U$6+$AA$13</f>
        <v/>
      </c>
      <c r="Q181" s="51">
        <f>1/(1+EXP(-P181))</f>
        <v/>
      </c>
      <c r="R181" s="52">
        <f>$AB$12*((B181)-$U$5)/$U$6+$AB$13</f>
        <v/>
      </c>
      <c r="S181" s="51">
        <f>1/(1+EXP(-R181))</f>
        <v/>
      </c>
      <c r="AI181" s="48">
        <f>'4_Seq_Features'!A179</f>
        <v/>
      </c>
      <c r="AJ181" s="55">
        <f>'4_Seq_Features'!G179</f>
        <v/>
      </c>
      <c r="AK181" s="55">
        <f>'4_Seq_Features'!H179</f>
        <v/>
      </c>
      <c r="AL181" s="48">
        <f>'4_Seq_Features'!E179</f>
        <v/>
      </c>
      <c r="AM181" s="52">
        <f>$BD$14*((AJ181)-$BD$5)/$BD$6+$BD$15*((AK181)-$BD$7)/$BD$8+$BD$16</f>
        <v/>
      </c>
      <c r="AN181" s="51">
        <f>1/(1+EXP(-AM181))</f>
        <v/>
      </c>
      <c r="AO181" s="52">
        <f>$BE$14*((AJ181)-$BD$5)/$BD$6+$BE$15*((AK181)-$BD$7)/$BD$8+$BE$16</f>
        <v/>
      </c>
      <c r="AP181" s="51">
        <f>1/(1+EXP(-AO181))</f>
        <v/>
      </c>
      <c r="AQ181" s="52">
        <f>$BF$14*((AJ181)-$BD$5)/$BD$6+$BF$15*((AK181)-$BD$7)/$BD$8+$BF$16</f>
        <v/>
      </c>
      <c r="AR181" s="51">
        <f>1/(1+EXP(-AQ181))</f>
        <v/>
      </c>
      <c r="AS181" s="52">
        <f>$BG$14*((AJ181)-$BD$5)/$BD$6+$BG$15*((AK181)-$BD$7)/$BD$8+$BG$16</f>
        <v/>
      </c>
      <c r="AT181" s="51">
        <f>1/(1+EXP(-AS181))</f>
        <v/>
      </c>
      <c r="AU181" s="52">
        <f>$BH$14*((AJ181)-$BD$5)/$BD$6+$BH$15*((AK181)-$BD$7)/$BD$8+$BH$16</f>
        <v/>
      </c>
      <c r="AV181" s="51">
        <f>1/(1+EXP(-AU181))</f>
        <v/>
      </c>
      <c r="AW181" s="52">
        <f>$BI$14*((AJ181)-$BD$5)/$BD$6+$BI$15*((AK181)-$BD$7)/$BD$8+$BI$16</f>
        <v/>
      </c>
      <c r="AX181" s="51">
        <f>1/(1+EXP(-AW181))</f>
        <v/>
      </c>
      <c r="AY181" s="52">
        <f>$BJ$14*((AJ181)-$BD$5)/$BD$6+$BJ$15*((AK181)-$BD$7)/$BD$8+$BJ$16</f>
        <v/>
      </c>
      <c r="AZ181" s="51">
        <f>1/(1+EXP(-AY181))</f>
        <v/>
      </c>
      <c r="BA181" s="52">
        <f>$BK$14*((AJ181)-$BD$5)/$BD$6+$BK$15*((AK181)-$BD$7)/$BD$8+$BK$16</f>
        <v/>
      </c>
      <c r="BB181" s="51">
        <f>1/(1+EXP(-BA181))</f>
        <v/>
      </c>
    </row>
    <row r="182" ht="15" customHeight="1" s="35">
      <c r="A182" s="48">
        <f>'4_Seq_Features'!A180</f>
        <v/>
      </c>
      <c r="B182" s="55">
        <f>'4_Seq_Features'!F180</f>
        <v/>
      </c>
      <c r="C182" s="48">
        <f>'4_Seq_Features'!E180</f>
        <v/>
      </c>
      <c r="D182" s="52">
        <f>$U$12*((B182)-$U$5)/$U$6+$U$13</f>
        <v/>
      </c>
      <c r="E182" s="51">
        <f>1/(1+EXP(-D182))</f>
        <v/>
      </c>
      <c r="F182" s="52">
        <f>$V$12*((B182)-$U$5)/$U$6+$V$13</f>
        <v/>
      </c>
      <c r="G182" s="51">
        <f>1/(1+EXP(-F182))</f>
        <v/>
      </c>
      <c r="H182" s="52">
        <f>$W$12*((B182)-$U$5)/$U$6+$W$13</f>
        <v/>
      </c>
      <c r="I182" s="51">
        <f>1/(1+EXP(-H182))</f>
        <v/>
      </c>
      <c r="J182" s="52">
        <f>$X$12*((B182)-$U$5)/$U$6+$X$13</f>
        <v/>
      </c>
      <c r="K182" s="51">
        <f>1/(1+EXP(-J182))</f>
        <v/>
      </c>
      <c r="L182" s="52">
        <f>$Y$12*((B182)-$U$5)/$U$6+$Y$13</f>
        <v/>
      </c>
      <c r="M182" s="51">
        <f>1/(1+EXP(-L182))</f>
        <v/>
      </c>
      <c r="N182" s="52">
        <f>$Z$12*((B182)-$U$5)/$U$6+$Z$13</f>
        <v/>
      </c>
      <c r="O182" s="51">
        <f>1/(1+EXP(-N182))</f>
        <v/>
      </c>
      <c r="P182" s="52">
        <f>$AA$12*((B182)-$U$5)/$U$6+$AA$13</f>
        <v/>
      </c>
      <c r="Q182" s="51">
        <f>1/(1+EXP(-P182))</f>
        <v/>
      </c>
      <c r="R182" s="52">
        <f>$AB$12*((B182)-$U$5)/$U$6+$AB$13</f>
        <v/>
      </c>
      <c r="S182" s="51">
        <f>1/(1+EXP(-R182))</f>
        <v/>
      </c>
      <c r="AI182" s="48">
        <f>'4_Seq_Features'!A180</f>
        <v/>
      </c>
      <c r="AJ182" s="55">
        <f>'4_Seq_Features'!G180</f>
        <v/>
      </c>
      <c r="AK182" s="55">
        <f>'4_Seq_Features'!H180</f>
        <v/>
      </c>
      <c r="AL182" s="48">
        <f>'4_Seq_Features'!E180</f>
        <v/>
      </c>
      <c r="AM182" s="52">
        <f>$BD$14*((AJ182)-$BD$5)/$BD$6+$BD$15*((AK182)-$BD$7)/$BD$8+$BD$16</f>
        <v/>
      </c>
      <c r="AN182" s="51">
        <f>1/(1+EXP(-AM182))</f>
        <v/>
      </c>
      <c r="AO182" s="52">
        <f>$BE$14*((AJ182)-$BD$5)/$BD$6+$BE$15*((AK182)-$BD$7)/$BD$8+$BE$16</f>
        <v/>
      </c>
      <c r="AP182" s="51">
        <f>1/(1+EXP(-AO182))</f>
        <v/>
      </c>
      <c r="AQ182" s="52">
        <f>$BF$14*((AJ182)-$BD$5)/$BD$6+$BF$15*((AK182)-$BD$7)/$BD$8+$BF$16</f>
        <v/>
      </c>
      <c r="AR182" s="51">
        <f>1/(1+EXP(-AQ182))</f>
        <v/>
      </c>
      <c r="AS182" s="52">
        <f>$BG$14*((AJ182)-$BD$5)/$BD$6+$BG$15*((AK182)-$BD$7)/$BD$8+$BG$16</f>
        <v/>
      </c>
      <c r="AT182" s="51">
        <f>1/(1+EXP(-AS182))</f>
        <v/>
      </c>
      <c r="AU182" s="52">
        <f>$BH$14*((AJ182)-$BD$5)/$BD$6+$BH$15*((AK182)-$BD$7)/$BD$8+$BH$16</f>
        <v/>
      </c>
      <c r="AV182" s="51">
        <f>1/(1+EXP(-AU182))</f>
        <v/>
      </c>
      <c r="AW182" s="52">
        <f>$BI$14*((AJ182)-$BD$5)/$BD$6+$BI$15*((AK182)-$BD$7)/$BD$8+$BI$16</f>
        <v/>
      </c>
      <c r="AX182" s="51">
        <f>1/(1+EXP(-AW182))</f>
        <v/>
      </c>
      <c r="AY182" s="52">
        <f>$BJ$14*((AJ182)-$BD$5)/$BD$6+$BJ$15*((AK182)-$BD$7)/$BD$8+$BJ$16</f>
        <v/>
      </c>
      <c r="AZ182" s="51">
        <f>1/(1+EXP(-AY182))</f>
        <v/>
      </c>
      <c r="BA182" s="52">
        <f>$BK$14*((AJ182)-$BD$5)/$BD$6+$BK$15*((AK182)-$BD$7)/$BD$8+$BK$16</f>
        <v/>
      </c>
      <c r="BB182" s="51">
        <f>1/(1+EXP(-BA182))</f>
        <v/>
      </c>
    </row>
    <row r="183" ht="15" customHeight="1" s="35">
      <c r="A183" s="48">
        <f>'4_Seq_Features'!A181</f>
        <v/>
      </c>
      <c r="B183" s="55">
        <f>'4_Seq_Features'!F181</f>
        <v/>
      </c>
      <c r="C183" s="48">
        <f>'4_Seq_Features'!E181</f>
        <v/>
      </c>
      <c r="D183" s="52">
        <f>$U$12*((B183)-$U$5)/$U$6+$U$13</f>
        <v/>
      </c>
      <c r="E183" s="51">
        <f>1/(1+EXP(-D183))</f>
        <v/>
      </c>
      <c r="F183" s="52">
        <f>$V$12*((B183)-$U$5)/$U$6+$V$13</f>
        <v/>
      </c>
      <c r="G183" s="51">
        <f>1/(1+EXP(-F183))</f>
        <v/>
      </c>
      <c r="H183" s="52">
        <f>$W$12*((B183)-$U$5)/$U$6+$W$13</f>
        <v/>
      </c>
      <c r="I183" s="51">
        <f>1/(1+EXP(-H183))</f>
        <v/>
      </c>
      <c r="J183" s="52">
        <f>$X$12*((B183)-$U$5)/$U$6+$X$13</f>
        <v/>
      </c>
      <c r="K183" s="51">
        <f>1/(1+EXP(-J183))</f>
        <v/>
      </c>
      <c r="L183" s="52">
        <f>$Y$12*((B183)-$U$5)/$U$6+$Y$13</f>
        <v/>
      </c>
      <c r="M183" s="51">
        <f>1/(1+EXP(-L183))</f>
        <v/>
      </c>
      <c r="N183" s="52">
        <f>$Z$12*((B183)-$U$5)/$U$6+$Z$13</f>
        <v/>
      </c>
      <c r="O183" s="51">
        <f>1/(1+EXP(-N183))</f>
        <v/>
      </c>
      <c r="P183" s="52">
        <f>$AA$12*((B183)-$U$5)/$U$6+$AA$13</f>
        <v/>
      </c>
      <c r="Q183" s="51">
        <f>1/(1+EXP(-P183))</f>
        <v/>
      </c>
      <c r="R183" s="52">
        <f>$AB$12*((B183)-$U$5)/$U$6+$AB$13</f>
        <v/>
      </c>
      <c r="S183" s="51">
        <f>1/(1+EXP(-R183))</f>
        <v/>
      </c>
      <c r="AI183" s="48">
        <f>'4_Seq_Features'!A181</f>
        <v/>
      </c>
      <c r="AJ183" s="55">
        <f>'4_Seq_Features'!G181</f>
        <v/>
      </c>
      <c r="AK183" s="55">
        <f>'4_Seq_Features'!H181</f>
        <v/>
      </c>
      <c r="AL183" s="48">
        <f>'4_Seq_Features'!E181</f>
        <v/>
      </c>
      <c r="AM183" s="52">
        <f>$BD$14*((AJ183)-$BD$5)/$BD$6+$BD$15*((AK183)-$BD$7)/$BD$8+$BD$16</f>
        <v/>
      </c>
      <c r="AN183" s="51">
        <f>1/(1+EXP(-AM183))</f>
        <v/>
      </c>
      <c r="AO183" s="52">
        <f>$BE$14*((AJ183)-$BD$5)/$BD$6+$BE$15*((AK183)-$BD$7)/$BD$8+$BE$16</f>
        <v/>
      </c>
      <c r="AP183" s="51">
        <f>1/(1+EXP(-AO183))</f>
        <v/>
      </c>
      <c r="AQ183" s="52">
        <f>$BF$14*((AJ183)-$BD$5)/$BD$6+$BF$15*((AK183)-$BD$7)/$BD$8+$BF$16</f>
        <v/>
      </c>
      <c r="AR183" s="51">
        <f>1/(1+EXP(-AQ183))</f>
        <v/>
      </c>
      <c r="AS183" s="52">
        <f>$BG$14*((AJ183)-$BD$5)/$BD$6+$BG$15*((AK183)-$BD$7)/$BD$8+$BG$16</f>
        <v/>
      </c>
      <c r="AT183" s="51">
        <f>1/(1+EXP(-AS183))</f>
        <v/>
      </c>
      <c r="AU183" s="52">
        <f>$BH$14*((AJ183)-$BD$5)/$BD$6+$BH$15*((AK183)-$BD$7)/$BD$8+$BH$16</f>
        <v/>
      </c>
      <c r="AV183" s="51">
        <f>1/(1+EXP(-AU183))</f>
        <v/>
      </c>
      <c r="AW183" s="52">
        <f>$BI$14*((AJ183)-$BD$5)/$BD$6+$BI$15*((AK183)-$BD$7)/$BD$8+$BI$16</f>
        <v/>
      </c>
      <c r="AX183" s="51">
        <f>1/(1+EXP(-AW183))</f>
        <v/>
      </c>
      <c r="AY183" s="52">
        <f>$BJ$14*((AJ183)-$BD$5)/$BD$6+$BJ$15*((AK183)-$BD$7)/$BD$8+$BJ$16</f>
        <v/>
      </c>
      <c r="AZ183" s="51">
        <f>1/(1+EXP(-AY183))</f>
        <v/>
      </c>
      <c r="BA183" s="52">
        <f>$BK$14*((AJ183)-$BD$5)/$BD$6+$BK$15*((AK183)-$BD$7)/$BD$8+$BK$16</f>
        <v/>
      </c>
      <c r="BB183" s="51">
        <f>1/(1+EXP(-BA183))</f>
        <v/>
      </c>
    </row>
    <row r="184" ht="15" customHeight="1" s="35">
      <c r="A184" s="48">
        <f>'4_Seq_Features'!A182</f>
        <v/>
      </c>
      <c r="B184" s="55">
        <f>'4_Seq_Features'!F182</f>
        <v/>
      </c>
      <c r="C184" s="48">
        <f>'4_Seq_Features'!E182</f>
        <v/>
      </c>
      <c r="D184" s="52">
        <f>$U$12*((B184)-$U$5)/$U$6+$U$13</f>
        <v/>
      </c>
      <c r="E184" s="51">
        <f>1/(1+EXP(-D184))</f>
        <v/>
      </c>
      <c r="F184" s="52">
        <f>$V$12*((B184)-$U$5)/$U$6+$V$13</f>
        <v/>
      </c>
      <c r="G184" s="51">
        <f>1/(1+EXP(-F184))</f>
        <v/>
      </c>
      <c r="H184" s="52">
        <f>$W$12*((B184)-$U$5)/$U$6+$W$13</f>
        <v/>
      </c>
      <c r="I184" s="51">
        <f>1/(1+EXP(-H184))</f>
        <v/>
      </c>
      <c r="J184" s="52">
        <f>$X$12*((B184)-$U$5)/$U$6+$X$13</f>
        <v/>
      </c>
      <c r="K184" s="51">
        <f>1/(1+EXP(-J184))</f>
        <v/>
      </c>
      <c r="L184" s="52">
        <f>$Y$12*((B184)-$U$5)/$U$6+$Y$13</f>
        <v/>
      </c>
      <c r="M184" s="51">
        <f>1/(1+EXP(-L184))</f>
        <v/>
      </c>
      <c r="N184" s="52">
        <f>$Z$12*((B184)-$U$5)/$U$6+$Z$13</f>
        <v/>
      </c>
      <c r="O184" s="51">
        <f>1/(1+EXP(-N184))</f>
        <v/>
      </c>
      <c r="P184" s="52">
        <f>$AA$12*((B184)-$U$5)/$U$6+$AA$13</f>
        <v/>
      </c>
      <c r="Q184" s="51">
        <f>1/(1+EXP(-P184))</f>
        <v/>
      </c>
      <c r="R184" s="52">
        <f>$AB$12*((B184)-$U$5)/$U$6+$AB$13</f>
        <v/>
      </c>
      <c r="S184" s="51">
        <f>1/(1+EXP(-R184))</f>
        <v/>
      </c>
      <c r="AI184" s="48">
        <f>'4_Seq_Features'!A182</f>
        <v/>
      </c>
      <c r="AJ184" s="55">
        <f>'4_Seq_Features'!G182</f>
        <v/>
      </c>
      <c r="AK184" s="55">
        <f>'4_Seq_Features'!H182</f>
        <v/>
      </c>
      <c r="AL184" s="48">
        <f>'4_Seq_Features'!E182</f>
        <v/>
      </c>
      <c r="AM184" s="52">
        <f>$BD$14*((AJ184)-$BD$5)/$BD$6+$BD$15*((AK184)-$BD$7)/$BD$8+$BD$16</f>
        <v/>
      </c>
      <c r="AN184" s="51">
        <f>1/(1+EXP(-AM184))</f>
        <v/>
      </c>
      <c r="AO184" s="52">
        <f>$BE$14*((AJ184)-$BD$5)/$BD$6+$BE$15*((AK184)-$BD$7)/$BD$8+$BE$16</f>
        <v/>
      </c>
      <c r="AP184" s="51">
        <f>1/(1+EXP(-AO184))</f>
        <v/>
      </c>
      <c r="AQ184" s="52">
        <f>$BF$14*((AJ184)-$BD$5)/$BD$6+$BF$15*((AK184)-$BD$7)/$BD$8+$BF$16</f>
        <v/>
      </c>
      <c r="AR184" s="51">
        <f>1/(1+EXP(-AQ184))</f>
        <v/>
      </c>
      <c r="AS184" s="52">
        <f>$BG$14*((AJ184)-$BD$5)/$BD$6+$BG$15*((AK184)-$BD$7)/$BD$8+$BG$16</f>
        <v/>
      </c>
      <c r="AT184" s="51">
        <f>1/(1+EXP(-AS184))</f>
        <v/>
      </c>
      <c r="AU184" s="52">
        <f>$BH$14*((AJ184)-$BD$5)/$BD$6+$BH$15*((AK184)-$BD$7)/$BD$8+$BH$16</f>
        <v/>
      </c>
      <c r="AV184" s="51">
        <f>1/(1+EXP(-AU184))</f>
        <v/>
      </c>
      <c r="AW184" s="52">
        <f>$BI$14*((AJ184)-$BD$5)/$BD$6+$BI$15*((AK184)-$BD$7)/$BD$8+$BI$16</f>
        <v/>
      </c>
      <c r="AX184" s="51">
        <f>1/(1+EXP(-AW184))</f>
        <v/>
      </c>
      <c r="AY184" s="52">
        <f>$BJ$14*((AJ184)-$BD$5)/$BD$6+$BJ$15*((AK184)-$BD$7)/$BD$8+$BJ$16</f>
        <v/>
      </c>
      <c r="AZ184" s="51">
        <f>1/(1+EXP(-AY184))</f>
        <v/>
      </c>
      <c r="BA184" s="52">
        <f>$BK$14*((AJ184)-$BD$5)/$BD$6+$BK$15*((AK184)-$BD$7)/$BD$8+$BK$16</f>
        <v/>
      </c>
      <c r="BB184" s="51">
        <f>1/(1+EXP(-BA184))</f>
        <v/>
      </c>
    </row>
    <row r="185" ht="15" customHeight="1" s="35">
      <c r="A185" s="48">
        <f>'4_Seq_Features'!A183</f>
        <v/>
      </c>
      <c r="B185" s="55">
        <f>'4_Seq_Features'!F183</f>
        <v/>
      </c>
      <c r="C185" s="48">
        <f>'4_Seq_Features'!E183</f>
        <v/>
      </c>
      <c r="D185" s="52">
        <f>$U$12*((B185)-$U$5)/$U$6+$U$13</f>
        <v/>
      </c>
      <c r="E185" s="51">
        <f>1/(1+EXP(-D185))</f>
        <v/>
      </c>
      <c r="F185" s="52">
        <f>$V$12*((B185)-$U$5)/$U$6+$V$13</f>
        <v/>
      </c>
      <c r="G185" s="51">
        <f>1/(1+EXP(-F185))</f>
        <v/>
      </c>
      <c r="H185" s="52">
        <f>$W$12*((B185)-$U$5)/$U$6+$W$13</f>
        <v/>
      </c>
      <c r="I185" s="51">
        <f>1/(1+EXP(-H185))</f>
        <v/>
      </c>
      <c r="J185" s="52">
        <f>$X$12*((B185)-$U$5)/$U$6+$X$13</f>
        <v/>
      </c>
      <c r="K185" s="51">
        <f>1/(1+EXP(-J185))</f>
        <v/>
      </c>
      <c r="L185" s="52">
        <f>$Y$12*((B185)-$U$5)/$U$6+$Y$13</f>
        <v/>
      </c>
      <c r="M185" s="51">
        <f>1/(1+EXP(-L185))</f>
        <v/>
      </c>
      <c r="N185" s="52">
        <f>$Z$12*((B185)-$U$5)/$U$6+$Z$13</f>
        <v/>
      </c>
      <c r="O185" s="51">
        <f>1/(1+EXP(-N185))</f>
        <v/>
      </c>
      <c r="P185" s="52">
        <f>$AA$12*((B185)-$U$5)/$U$6+$AA$13</f>
        <v/>
      </c>
      <c r="Q185" s="51">
        <f>1/(1+EXP(-P185))</f>
        <v/>
      </c>
      <c r="R185" s="52">
        <f>$AB$12*((B185)-$U$5)/$U$6+$AB$13</f>
        <v/>
      </c>
      <c r="S185" s="51">
        <f>1/(1+EXP(-R185))</f>
        <v/>
      </c>
      <c r="AI185" s="48">
        <f>'4_Seq_Features'!A183</f>
        <v/>
      </c>
      <c r="AJ185" s="55">
        <f>'4_Seq_Features'!G183</f>
        <v/>
      </c>
      <c r="AK185" s="55">
        <f>'4_Seq_Features'!H183</f>
        <v/>
      </c>
      <c r="AL185" s="48">
        <f>'4_Seq_Features'!E183</f>
        <v/>
      </c>
      <c r="AM185" s="52">
        <f>$BD$14*((AJ185)-$BD$5)/$BD$6+$BD$15*((AK185)-$BD$7)/$BD$8+$BD$16</f>
        <v/>
      </c>
      <c r="AN185" s="51">
        <f>1/(1+EXP(-AM185))</f>
        <v/>
      </c>
      <c r="AO185" s="52">
        <f>$BE$14*((AJ185)-$BD$5)/$BD$6+$BE$15*((AK185)-$BD$7)/$BD$8+$BE$16</f>
        <v/>
      </c>
      <c r="AP185" s="51">
        <f>1/(1+EXP(-AO185))</f>
        <v/>
      </c>
      <c r="AQ185" s="52">
        <f>$BF$14*((AJ185)-$BD$5)/$BD$6+$BF$15*((AK185)-$BD$7)/$BD$8+$BF$16</f>
        <v/>
      </c>
      <c r="AR185" s="51">
        <f>1/(1+EXP(-AQ185))</f>
        <v/>
      </c>
      <c r="AS185" s="52">
        <f>$BG$14*((AJ185)-$BD$5)/$BD$6+$BG$15*((AK185)-$BD$7)/$BD$8+$BG$16</f>
        <v/>
      </c>
      <c r="AT185" s="51">
        <f>1/(1+EXP(-AS185))</f>
        <v/>
      </c>
      <c r="AU185" s="52">
        <f>$BH$14*((AJ185)-$BD$5)/$BD$6+$BH$15*((AK185)-$BD$7)/$BD$8+$BH$16</f>
        <v/>
      </c>
      <c r="AV185" s="51">
        <f>1/(1+EXP(-AU185))</f>
        <v/>
      </c>
      <c r="AW185" s="52">
        <f>$BI$14*((AJ185)-$BD$5)/$BD$6+$BI$15*((AK185)-$BD$7)/$BD$8+$BI$16</f>
        <v/>
      </c>
      <c r="AX185" s="51">
        <f>1/(1+EXP(-AW185))</f>
        <v/>
      </c>
      <c r="AY185" s="52">
        <f>$BJ$14*((AJ185)-$BD$5)/$BD$6+$BJ$15*((AK185)-$BD$7)/$BD$8+$BJ$16</f>
        <v/>
      </c>
      <c r="AZ185" s="51">
        <f>1/(1+EXP(-AY185))</f>
        <v/>
      </c>
      <c r="BA185" s="52">
        <f>$BK$14*((AJ185)-$BD$5)/$BD$6+$BK$15*((AK185)-$BD$7)/$BD$8+$BK$16</f>
        <v/>
      </c>
      <c r="BB185" s="51">
        <f>1/(1+EXP(-BA185))</f>
        <v/>
      </c>
    </row>
    <row r="186" ht="15" customHeight="1" s="35">
      <c r="A186" s="48">
        <f>'4_Seq_Features'!A184</f>
        <v/>
      </c>
      <c r="B186" s="55">
        <f>'4_Seq_Features'!F184</f>
        <v/>
      </c>
      <c r="C186" s="48">
        <f>'4_Seq_Features'!E184</f>
        <v/>
      </c>
      <c r="D186" s="52">
        <f>$U$12*((B186)-$U$5)/$U$6+$U$13</f>
        <v/>
      </c>
      <c r="E186" s="51">
        <f>1/(1+EXP(-D186))</f>
        <v/>
      </c>
      <c r="F186" s="52">
        <f>$V$12*((B186)-$U$5)/$U$6+$V$13</f>
        <v/>
      </c>
      <c r="G186" s="51">
        <f>1/(1+EXP(-F186))</f>
        <v/>
      </c>
      <c r="H186" s="52">
        <f>$W$12*((B186)-$U$5)/$U$6+$W$13</f>
        <v/>
      </c>
      <c r="I186" s="51">
        <f>1/(1+EXP(-H186))</f>
        <v/>
      </c>
      <c r="J186" s="52">
        <f>$X$12*((B186)-$U$5)/$U$6+$X$13</f>
        <v/>
      </c>
      <c r="K186" s="51">
        <f>1/(1+EXP(-J186))</f>
        <v/>
      </c>
      <c r="L186" s="52">
        <f>$Y$12*((B186)-$U$5)/$U$6+$Y$13</f>
        <v/>
      </c>
      <c r="M186" s="51">
        <f>1/(1+EXP(-L186))</f>
        <v/>
      </c>
      <c r="N186" s="52">
        <f>$Z$12*((B186)-$U$5)/$U$6+$Z$13</f>
        <v/>
      </c>
      <c r="O186" s="51">
        <f>1/(1+EXP(-N186))</f>
        <v/>
      </c>
      <c r="P186" s="52">
        <f>$AA$12*((B186)-$U$5)/$U$6+$AA$13</f>
        <v/>
      </c>
      <c r="Q186" s="51">
        <f>1/(1+EXP(-P186))</f>
        <v/>
      </c>
      <c r="R186" s="52">
        <f>$AB$12*((B186)-$U$5)/$U$6+$AB$13</f>
        <v/>
      </c>
      <c r="S186" s="51">
        <f>1/(1+EXP(-R186))</f>
        <v/>
      </c>
      <c r="AI186" s="48">
        <f>'4_Seq_Features'!A184</f>
        <v/>
      </c>
      <c r="AJ186" s="55">
        <f>'4_Seq_Features'!G184</f>
        <v/>
      </c>
      <c r="AK186" s="55">
        <f>'4_Seq_Features'!H184</f>
        <v/>
      </c>
      <c r="AL186" s="48">
        <f>'4_Seq_Features'!E184</f>
        <v/>
      </c>
      <c r="AM186" s="52">
        <f>$BD$14*((AJ186)-$BD$5)/$BD$6+$BD$15*((AK186)-$BD$7)/$BD$8+$BD$16</f>
        <v/>
      </c>
      <c r="AN186" s="51">
        <f>1/(1+EXP(-AM186))</f>
        <v/>
      </c>
      <c r="AO186" s="52">
        <f>$BE$14*((AJ186)-$BD$5)/$BD$6+$BE$15*((AK186)-$BD$7)/$BD$8+$BE$16</f>
        <v/>
      </c>
      <c r="AP186" s="51">
        <f>1/(1+EXP(-AO186))</f>
        <v/>
      </c>
      <c r="AQ186" s="52">
        <f>$BF$14*((AJ186)-$BD$5)/$BD$6+$BF$15*((AK186)-$BD$7)/$BD$8+$BF$16</f>
        <v/>
      </c>
      <c r="AR186" s="51">
        <f>1/(1+EXP(-AQ186))</f>
        <v/>
      </c>
      <c r="AS186" s="52">
        <f>$BG$14*((AJ186)-$BD$5)/$BD$6+$BG$15*((AK186)-$BD$7)/$BD$8+$BG$16</f>
        <v/>
      </c>
      <c r="AT186" s="51">
        <f>1/(1+EXP(-AS186))</f>
        <v/>
      </c>
      <c r="AU186" s="52">
        <f>$BH$14*((AJ186)-$BD$5)/$BD$6+$BH$15*((AK186)-$BD$7)/$BD$8+$BH$16</f>
        <v/>
      </c>
      <c r="AV186" s="51">
        <f>1/(1+EXP(-AU186))</f>
        <v/>
      </c>
      <c r="AW186" s="52">
        <f>$BI$14*((AJ186)-$BD$5)/$BD$6+$BI$15*((AK186)-$BD$7)/$BD$8+$BI$16</f>
        <v/>
      </c>
      <c r="AX186" s="51">
        <f>1/(1+EXP(-AW186))</f>
        <v/>
      </c>
      <c r="AY186" s="52">
        <f>$BJ$14*((AJ186)-$BD$5)/$BD$6+$BJ$15*((AK186)-$BD$7)/$BD$8+$BJ$16</f>
        <v/>
      </c>
      <c r="AZ186" s="51">
        <f>1/(1+EXP(-AY186))</f>
        <v/>
      </c>
      <c r="BA186" s="52">
        <f>$BK$14*((AJ186)-$BD$5)/$BD$6+$BK$15*((AK186)-$BD$7)/$BD$8+$BK$16</f>
        <v/>
      </c>
      <c r="BB186" s="51">
        <f>1/(1+EXP(-BA186))</f>
        <v/>
      </c>
    </row>
    <row r="187" ht="15" customHeight="1" s="35">
      <c r="A187" s="48">
        <f>'4_Seq_Features'!A185</f>
        <v/>
      </c>
      <c r="B187" s="55">
        <f>'4_Seq_Features'!F185</f>
        <v/>
      </c>
      <c r="C187" s="48">
        <f>'4_Seq_Features'!E185</f>
        <v/>
      </c>
      <c r="D187" s="52">
        <f>$U$12*((B187)-$U$5)/$U$6+$U$13</f>
        <v/>
      </c>
      <c r="E187" s="51">
        <f>1/(1+EXP(-D187))</f>
        <v/>
      </c>
      <c r="F187" s="52">
        <f>$V$12*((B187)-$U$5)/$U$6+$V$13</f>
        <v/>
      </c>
      <c r="G187" s="51">
        <f>1/(1+EXP(-F187))</f>
        <v/>
      </c>
      <c r="H187" s="52">
        <f>$W$12*((B187)-$U$5)/$U$6+$W$13</f>
        <v/>
      </c>
      <c r="I187" s="51">
        <f>1/(1+EXP(-H187))</f>
        <v/>
      </c>
      <c r="J187" s="52">
        <f>$X$12*((B187)-$U$5)/$U$6+$X$13</f>
        <v/>
      </c>
      <c r="K187" s="51">
        <f>1/(1+EXP(-J187))</f>
        <v/>
      </c>
      <c r="L187" s="52">
        <f>$Y$12*((B187)-$U$5)/$U$6+$Y$13</f>
        <v/>
      </c>
      <c r="M187" s="51">
        <f>1/(1+EXP(-L187))</f>
        <v/>
      </c>
      <c r="N187" s="52">
        <f>$Z$12*((B187)-$U$5)/$U$6+$Z$13</f>
        <v/>
      </c>
      <c r="O187" s="51">
        <f>1/(1+EXP(-N187))</f>
        <v/>
      </c>
      <c r="P187" s="52">
        <f>$AA$12*((B187)-$U$5)/$U$6+$AA$13</f>
        <v/>
      </c>
      <c r="Q187" s="51">
        <f>1/(1+EXP(-P187))</f>
        <v/>
      </c>
      <c r="R187" s="52">
        <f>$AB$12*((B187)-$U$5)/$U$6+$AB$13</f>
        <v/>
      </c>
      <c r="S187" s="51">
        <f>1/(1+EXP(-R187))</f>
        <v/>
      </c>
      <c r="AI187" s="48">
        <f>'4_Seq_Features'!A185</f>
        <v/>
      </c>
      <c r="AJ187" s="55">
        <f>'4_Seq_Features'!G185</f>
        <v/>
      </c>
      <c r="AK187" s="55">
        <f>'4_Seq_Features'!H185</f>
        <v/>
      </c>
      <c r="AL187" s="48">
        <f>'4_Seq_Features'!E185</f>
        <v/>
      </c>
      <c r="AM187" s="52">
        <f>$BD$14*((AJ187)-$BD$5)/$BD$6+$BD$15*((AK187)-$BD$7)/$BD$8+$BD$16</f>
        <v/>
      </c>
      <c r="AN187" s="51">
        <f>1/(1+EXP(-AM187))</f>
        <v/>
      </c>
      <c r="AO187" s="52">
        <f>$BE$14*((AJ187)-$BD$5)/$BD$6+$BE$15*((AK187)-$BD$7)/$BD$8+$BE$16</f>
        <v/>
      </c>
      <c r="AP187" s="51">
        <f>1/(1+EXP(-AO187))</f>
        <v/>
      </c>
      <c r="AQ187" s="52">
        <f>$BF$14*((AJ187)-$BD$5)/$BD$6+$BF$15*((AK187)-$BD$7)/$BD$8+$BF$16</f>
        <v/>
      </c>
      <c r="AR187" s="51">
        <f>1/(1+EXP(-AQ187))</f>
        <v/>
      </c>
      <c r="AS187" s="52">
        <f>$BG$14*((AJ187)-$BD$5)/$BD$6+$BG$15*((AK187)-$BD$7)/$BD$8+$BG$16</f>
        <v/>
      </c>
      <c r="AT187" s="51">
        <f>1/(1+EXP(-AS187))</f>
        <v/>
      </c>
      <c r="AU187" s="52">
        <f>$BH$14*((AJ187)-$BD$5)/$BD$6+$BH$15*((AK187)-$BD$7)/$BD$8+$BH$16</f>
        <v/>
      </c>
      <c r="AV187" s="51">
        <f>1/(1+EXP(-AU187))</f>
        <v/>
      </c>
      <c r="AW187" s="52">
        <f>$BI$14*((AJ187)-$BD$5)/$BD$6+$BI$15*((AK187)-$BD$7)/$BD$8+$BI$16</f>
        <v/>
      </c>
      <c r="AX187" s="51">
        <f>1/(1+EXP(-AW187))</f>
        <v/>
      </c>
      <c r="AY187" s="52">
        <f>$BJ$14*((AJ187)-$BD$5)/$BD$6+$BJ$15*((AK187)-$BD$7)/$BD$8+$BJ$16</f>
        <v/>
      </c>
      <c r="AZ187" s="51">
        <f>1/(1+EXP(-AY187))</f>
        <v/>
      </c>
      <c r="BA187" s="52">
        <f>$BK$14*((AJ187)-$BD$5)/$BD$6+$BK$15*((AK187)-$BD$7)/$BD$8+$BK$16</f>
        <v/>
      </c>
      <c r="BB187" s="51">
        <f>1/(1+EXP(-BA187))</f>
        <v/>
      </c>
    </row>
    <row r="188" ht="15" customHeight="1" s="35">
      <c r="A188" s="48">
        <f>'4_Seq_Features'!A186</f>
        <v/>
      </c>
      <c r="B188" s="55">
        <f>'4_Seq_Features'!F186</f>
        <v/>
      </c>
      <c r="C188" s="48">
        <f>'4_Seq_Features'!E186</f>
        <v/>
      </c>
      <c r="D188" s="52">
        <f>$U$12*((B188)-$U$5)/$U$6+$U$13</f>
        <v/>
      </c>
      <c r="E188" s="51">
        <f>1/(1+EXP(-D188))</f>
        <v/>
      </c>
      <c r="F188" s="52">
        <f>$V$12*((B188)-$U$5)/$U$6+$V$13</f>
        <v/>
      </c>
      <c r="G188" s="51">
        <f>1/(1+EXP(-F188))</f>
        <v/>
      </c>
      <c r="H188" s="52">
        <f>$W$12*((B188)-$U$5)/$U$6+$W$13</f>
        <v/>
      </c>
      <c r="I188" s="51">
        <f>1/(1+EXP(-H188))</f>
        <v/>
      </c>
      <c r="J188" s="52">
        <f>$X$12*((B188)-$U$5)/$U$6+$X$13</f>
        <v/>
      </c>
      <c r="K188" s="51">
        <f>1/(1+EXP(-J188))</f>
        <v/>
      </c>
      <c r="L188" s="52">
        <f>$Y$12*((B188)-$U$5)/$U$6+$Y$13</f>
        <v/>
      </c>
      <c r="M188" s="51">
        <f>1/(1+EXP(-L188))</f>
        <v/>
      </c>
      <c r="N188" s="52">
        <f>$Z$12*((B188)-$U$5)/$U$6+$Z$13</f>
        <v/>
      </c>
      <c r="O188" s="51">
        <f>1/(1+EXP(-N188))</f>
        <v/>
      </c>
      <c r="P188" s="52">
        <f>$AA$12*((B188)-$U$5)/$U$6+$AA$13</f>
        <v/>
      </c>
      <c r="Q188" s="51">
        <f>1/(1+EXP(-P188))</f>
        <v/>
      </c>
      <c r="R188" s="52">
        <f>$AB$12*((B188)-$U$5)/$U$6+$AB$13</f>
        <v/>
      </c>
      <c r="S188" s="51">
        <f>1/(1+EXP(-R188))</f>
        <v/>
      </c>
      <c r="AI188" s="48">
        <f>'4_Seq_Features'!A186</f>
        <v/>
      </c>
      <c r="AJ188" s="55">
        <f>'4_Seq_Features'!G186</f>
        <v/>
      </c>
      <c r="AK188" s="55">
        <f>'4_Seq_Features'!H186</f>
        <v/>
      </c>
      <c r="AL188" s="48">
        <f>'4_Seq_Features'!E186</f>
        <v/>
      </c>
      <c r="AM188" s="52">
        <f>$BD$14*((AJ188)-$BD$5)/$BD$6+$BD$15*((AK188)-$BD$7)/$BD$8+$BD$16</f>
        <v/>
      </c>
      <c r="AN188" s="51">
        <f>1/(1+EXP(-AM188))</f>
        <v/>
      </c>
      <c r="AO188" s="52">
        <f>$BE$14*((AJ188)-$BD$5)/$BD$6+$BE$15*((AK188)-$BD$7)/$BD$8+$BE$16</f>
        <v/>
      </c>
      <c r="AP188" s="51">
        <f>1/(1+EXP(-AO188))</f>
        <v/>
      </c>
      <c r="AQ188" s="52">
        <f>$BF$14*((AJ188)-$BD$5)/$BD$6+$BF$15*((AK188)-$BD$7)/$BD$8+$BF$16</f>
        <v/>
      </c>
      <c r="AR188" s="51">
        <f>1/(1+EXP(-AQ188))</f>
        <v/>
      </c>
      <c r="AS188" s="52">
        <f>$BG$14*((AJ188)-$BD$5)/$BD$6+$BG$15*((AK188)-$BD$7)/$BD$8+$BG$16</f>
        <v/>
      </c>
      <c r="AT188" s="51">
        <f>1/(1+EXP(-AS188))</f>
        <v/>
      </c>
      <c r="AU188" s="52">
        <f>$BH$14*((AJ188)-$BD$5)/$BD$6+$BH$15*((AK188)-$BD$7)/$BD$8+$BH$16</f>
        <v/>
      </c>
      <c r="AV188" s="51">
        <f>1/(1+EXP(-AU188))</f>
        <v/>
      </c>
      <c r="AW188" s="52">
        <f>$BI$14*((AJ188)-$BD$5)/$BD$6+$BI$15*((AK188)-$BD$7)/$BD$8+$BI$16</f>
        <v/>
      </c>
      <c r="AX188" s="51">
        <f>1/(1+EXP(-AW188))</f>
        <v/>
      </c>
      <c r="AY188" s="52">
        <f>$BJ$14*((AJ188)-$BD$5)/$BD$6+$BJ$15*((AK188)-$BD$7)/$BD$8+$BJ$16</f>
        <v/>
      </c>
      <c r="AZ188" s="51">
        <f>1/(1+EXP(-AY188))</f>
        <v/>
      </c>
      <c r="BA188" s="52">
        <f>$BK$14*((AJ188)-$BD$5)/$BD$6+$BK$15*((AK188)-$BD$7)/$BD$8+$BK$16</f>
        <v/>
      </c>
      <c r="BB188" s="51">
        <f>1/(1+EXP(-BA188))</f>
        <v/>
      </c>
    </row>
    <row r="189" ht="15" customHeight="1" s="35">
      <c r="A189" s="48">
        <f>'4_Seq_Features'!A187</f>
        <v/>
      </c>
      <c r="B189" s="55">
        <f>'4_Seq_Features'!F187</f>
        <v/>
      </c>
      <c r="C189" s="48">
        <f>'4_Seq_Features'!E187</f>
        <v/>
      </c>
      <c r="D189" s="52">
        <f>$U$12*((B189)-$U$5)/$U$6+$U$13</f>
        <v/>
      </c>
      <c r="E189" s="51">
        <f>1/(1+EXP(-D189))</f>
        <v/>
      </c>
      <c r="F189" s="52">
        <f>$V$12*((B189)-$U$5)/$U$6+$V$13</f>
        <v/>
      </c>
      <c r="G189" s="51">
        <f>1/(1+EXP(-F189))</f>
        <v/>
      </c>
      <c r="H189" s="52">
        <f>$W$12*((B189)-$U$5)/$U$6+$W$13</f>
        <v/>
      </c>
      <c r="I189" s="51">
        <f>1/(1+EXP(-H189))</f>
        <v/>
      </c>
      <c r="J189" s="52">
        <f>$X$12*((B189)-$U$5)/$U$6+$X$13</f>
        <v/>
      </c>
      <c r="K189" s="51">
        <f>1/(1+EXP(-J189))</f>
        <v/>
      </c>
      <c r="L189" s="52">
        <f>$Y$12*((B189)-$U$5)/$U$6+$Y$13</f>
        <v/>
      </c>
      <c r="M189" s="51">
        <f>1/(1+EXP(-L189))</f>
        <v/>
      </c>
      <c r="N189" s="52">
        <f>$Z$12*((B189)-$U$5)/$U$6+$Z$13</f>
        <v/>
      </c>
      <c r="O189" s="51">
        <f>1/(1+EXP(-N189))</f>
        <v/>
      </c>
      <c r="P189" s="52">
        <f>$AA$12*((B189)-$U$5)/$U$6+$AA$13</f>
        <v/>
      </c>
      <c r="Q189" s="51">
        <f>1/(1+EXP(-P189))</f>
        <v/>
      </c>
      <c r="R189" s="52">
        <f>$AB$12*((B189)-$U$5)/$U$6+$AB$13</f>
        <v/>
      </c>
      <c r="S189" s="51">
        <f>1/(1+EXP(-R189))</f>
        <v/>
      </c>
      <c r="AI189" s="48">
        <f>'4_Seq_Features'!A187</f>
        <v/>
      </c>
      <c r="AJ189" s="55">
        <f>'4_Seq_Features'!G187</f>
        <v/>
      </c>
      <c r="AK189" s="55">
        <f>'4_Seq_Features'!H187</f>
        <v/>
      </c>
      <c r="AL189" s="48">
        <f>'4_Seq_Features'!E187</f>
        <v/>
      </c>
      <c r="AM189" s="52">
        <f>$BD$14*((AJ189)-$BD$5)/$BD$6+$BD$15*((AK189)-$BD$7)/$BD$8+$BD$16</f>
        <v/>
      </c>
      <c r="AN189" s="51">
        <f>1/(1+EXP(-AM189))</f>
        <v/>
      </c>
      <c r="AO189" s="52">
        <f>$BE$14*((AJ189)-$BD$5)/$BD$6+$BE$15*((AK189)-$BD$7)/$BD$8+$BE$16</f>
        <v/>
      </c>
      <c r="AP189" s="51">
        <f>1/(1+EXP(-AO189))</f>
        <v/>
      </c>
      <c r="AQ189" s="52">
        <f>$BF$14*((AJ189)-$BD$5)/$BD$6+$BF$15*((AK189)-$BD$7)/$BD$8+$BF$16</f>
        <v/>
      </c>
      <c r="AR189" s="51">
        <f>1/(1+EXP(-AQ189))</f>
        <v/>
      </c>
      <c r="AS189" s="52">
        <f>$BG$14*((AJ189)-$BD$5)/$BD$6+$BG$15*((AK189)-$BD$7)/$BD$8+$BG$16</f>
        <v/>
      </c>
      <c r="AT189" s="51">
        <f>1/(1+EXP(-AS189))</f>
        <v/>
      </c>
      <c r="AU189" s="52">
        <f>$BH$14*((AJ189)-$BD$5)/$BD$6+$BH$15*((AK189)-$BD$7)/$BD$8+$BH$16</f>
        <v/>
      </c>
      <c r="AV189" s="51">
        <f>1/(1+EXP(-AU189))</f>
        <v/>
      </c>
      <c r="AW189" s="52">
        <f>$BI$14*((AJ189)-$BD$5)/$BD$6+$BI$15*((AK189)-$BD$7)/$BD$8+$BI$16</f>
        <v/>
      </c>
      <c r="AX189" s="51">
        <f>1/(1+EXP(-AW189))</f>
        <v/>
      </c>
      <c r="AY189" s="52">
        <f>$BJ$14*((AJ189)-$BD$5)/$BD$6+$BJ$15*((AK189)-$BD$7)/$BD$8+$BJ$16</f>
        <v/>
      </c>
      <c r="AZ189" s="51">
        <f>1/(1+EXP(-AY189))</f>
        <v/>
      </c>
      <c r="BA189" s="52">
        <f>$BK$14*((AJ189)-$BD$5)/$BD$6+$BK$15*((AK189)-$BD$7)/$BD$8+$BK$16</f>
        <v/>
      </c>
      <c r="BB189" s="51">
        <f>1/(1+EXP(-BA189))</f>
        <v/>
      </c>
    </row>
    <row r="190" ht="15" customHeight="1" s="35">
      <c r="A190" s="48">
        <f>'4_Seq_Features'!A188</f>
        <v/>
      </c>
      <c r="B190" s="55">
        <f>'4_Seq_Features'!F188</f>
        <v/>
      </c>
      <c r="C190" s="48">
        <f>'4_Seq_Features'!E188</f>
        <v/>
      </c>
      <c r="D190" s="52">
        <f>$U$12*((B190)-$U$5)/$U$6+$U$13</f>
        <v/>
      </c>
      <c r="E190" s="51">
        <f>1/(1+EXP(-D190))</f>
        <v/>
      </c>
      <c r="F190" s="52">
        <f>$V$12*((B190)-$U$5)/$U$6+$V$13</f>
        <v/>
      </c>
      <c r="G190" s="51">
        <f>1/(1+EXP(-F190))</f>
        <v/>
      </c>
      <c r="H190" s="52">
        <f>$W$12*((B190)-$U$5)/$U$6+$W$13</f>
        <v/>
      </c>
      <c r="I190" s="51">
        <f>1/(1+EXP(-H190))</f>
        <v/>
      </c>
      <c r="J190" s="52">
        <f>$X$12*((B190)-$U$5)/$U$6+$X$13</f>
        <v/>
      </c>
      <c r="K190" s="51">
        <f>1/(1+EXP(-J190))</f>
        <v/>
      </c>
      <c r="L190" s="52">
        <f>$Y$12*((B190)-$U$5)/$U$6+$Y$13</f>
        <v/>
      </c>
      <c r="M190" s="51">
        <f>1/(1+EXP(-L190))</f>
        <v/>
      </c>
      <c r="N190" s="52">
        <f>$Z$12*((B190)-$U$5)/$U$6+$Z$13</f>
        <v/>
      </c>
      <c r="O190" s="51">
        <f>1/(1+EXP(-N190))</f>
        <v/>
      </c>
      <c r="P190" s="52">
        <f>$AA$12*((B190)-$U$5)/$U$6+$AA$13</f>
        <v/>
      </c>
      <c r="Q190" s="51">
        <f>1/(1+EXP(-P190))</f>
        <v/>
      </c>
      <c r="R190" s="52">
        <f>$AB$12*((B190)-$U$5)/$U$6+$AB$13</f>
        <v/>
      </c>
      <c r="S190" s="51">
        <f>1/(1+EXP(-R190))</f>
        <v/>
      </c>
      <c r="AI190" s="48">
        <f>'4_Seq_Features'!A188</f>
        <v/>
      </c>
      <c r="AJ190" s="55">
        <f>'4_Seq_Features'!G188</f>
        <v/>
      </c>
      <c r="AK190" s="55">
        <f>'4_Seq_Features'!H188</f>
        <v/>
      </c>
      <c r="AL190" s="48">
        <f>'4_Seq_Features'!E188</f>
        <v/>
      </c>
      <c r="AM190" s="52">
        <f>$BD$14*((AJ190)-$BD$5)/$BD$6+$BD$15*((AK190)-$BD$7)/$BD$8+$BD$16</f>
        <v/>
      </c>
      <c r="AN190" s="51">
        <f>1/(1+EXP(-AM190))</f>
        <v/>
      </c>
      <c r="AO190" s="52">
        <f>$BE$14*((AJ190)-$BD$5)/$BD$6+$BE$15*((AK190)-$BD$7)/$BD$8+$BE$16</f>
        <v/>
      </c>
      <c r="AP190" s="51">
        <f>1/(1+EXP(-AO190))</f>
        <v/>
      </c>
      <c r="AQ190" s="52">
        <f>$BF$14*((AJ190)-$BD$5)/$BD$6+$BF$15*((AK190)-$BD$7)/$BD$8+$BF$16</f>
        <v/>
      </c>
      <c r="AR190" s="51">
        <f>1/(1+EXP(-AQ190))</f>
        <v/>
      </c>
      <c r="AS190" s="52">
        <f>$BG$14*((AJ190)-$BD$5)/$BD$6+$BG$15*((AK190)-$BD$7)/$BD$8+$BG$16</f>
        <v/>
      </c>
      <c r="AT190" s="51">
        <f>1/(1+EXP(-AS190))</f>
        <v/>
      </c>
      <c r="AU190" s="52">
        <f>$BH$14*((AJ190)-$BD$5)/$BD$6+$BH$15*((AK190)-$BD$7)/$BD$8+$BH$16</f>
        <v/>
      </c>
      <c r="AV190" s="51">
        <f>1/(1+EXP(-AU190))</f>
        <v/>
      </c>
      <c r="AW190" s="52">
        <f>$BI$14*((AJ190)-$BD$5)/$BD$6+$BI$15*((AK190)-$BD$7)/$BD$8+$BI$16</f>
        <v/>
      </c>
      <c r="AX190" s="51">
        <f>1/(1+EXP(-AW190))</f>
        <v/>
      </c>
      <c r="AY190" s="52">
        <f>$BJ$14*((AJ190)-$BD$5)/$BD$6+$BJ$15*((AK190)-$BD$7)/$BD$8+$BJ$16</f>
        <v/>
      </c>
      <c r="AZ190" s="51">
        <f>1/(1+EXP(-AY190))</f>
        <v/>
      </c>
      <c r="BA190" s="52">
        <f>$BK$14*((AJ190)-$BD$5)/$BD$6+$BK$15*((AK190)-$BD$7)/$BD$8+$BK$16</f>
        <v/>
      </c>
      <c r="BB190" s="51">
        <f>1/(1+EXP(-BA190))</f>
        <v/>
      </c>
    </row>
    <row r="191" ht="15" customHeight="1" s="35">
      <c r="A191" s="48">
        <f>'4_Seq_Features'!A189</f>
        <v/>
      </c>
      <c r="B191" s="55">
        <f>'4_Seq_Features'!F189</f>
        <v/>
      </c>
      <c r="C191" s="48">
        <f>'4_Seq_Features'!E189</f>
        <v/>
      </c>
      <c r="D191" s="52">
        <f>$U$12*((B191)-$U$5)/$U$6+$U$13</f>
        <v/>
      </c>
      <c r="E191" s="51">
        <f>1/(1+EXP(-D191))</f>
        <v/>
      </c>
      <c r="F191" s="52">
        <f>$V$12*((B191)-$U$5)/$U$6+$V$13</f>
        <v/>
      </c>
      <c r="G191" s="51">
        <f>1/(1+EXP(-F191))</f>
        <v/>
      </c>
      <c r="H191" s="52">
        <f>$W$12*((B191)-$U$5)/$U$6+$W$13</f>
        <v/>
      </c>
      <c r="I191" s="51">
        <f>1/(1+EXP(-H191))</f>
        <v/>
      </c>
      <c r="J191" s="52">
        <f>$X$12*((B191)-$U$5)/$U$6+$X$13</f>
        <v/>
      </c>
      <c r="K191" s="51">
        <f>1/(1+EXP(-J191))</f>
        <v/>
      </c>
      <c r="L191" s="52">
        <f>$Y$12*((B191)-$U$5)/$U$6+$Y$13</f>
        <v/>
      </c>
      <c r="M191" s="51">
        <f>1/(1+EXP(-L191))</f>
        <v/>
      </c>
      <c r="N191" s="52">
        <f>$Z$12*((B191)-$U$5)/$U$6+$Z$13</f>
        <v/>
      </c>
      <c r="O191" s="51">
        <f>1/(1+EXP(-N191))</f>
        <v/>
      </c>
      <c r="P191" s="52">
        <f>$AA$12*((B191)-$U$5)/$U$6+$AA$13</f>
        <v/>
      </c>
      <c r="Q191" s="51">
        <f>1/(1+EXP(-P191))</f>
        <v/>
      </c>
      <c r="R191" s="52">
        <f>$AB$12*((B191)-$U$5)/$U$6+$AB$13</f>
        <v/>
      </c>
      <c r="S191" s="51">
        <f>1/(1+EXP(-R191))</f>
        <v/>
      </c>
      <c r="AI191" s="48">
        <f>'4_Seq_Features'!A189</f>
        <v/>
      </c>
      <c r="AJ191" s="55">
        <f>'4_Seq_Features'!G189</f>
        <v/>
      </c>
      <c r="AK191" s="55">
        <f>'4_Seq_Features'!H189</f>
        <v/>
      </c>
      <c r="AL191" s="48">
        <f>'4_Seq_Features'!E189</f>
        <v/>
      </c>
      <c r="AM191" s="52">
        <f>$BD$14*((AJ191)-$BD$5)/$BD$6+$BD$15*((AK191)-$BD$7)/$BD$8+$BD$16</f>
        <v/>
      </c>
      <c r="AN191" s="51">
        <f>1/(1+EXP(-AM191))</f>
        <v/>
      </c>
      <c r="AO191" s="52">
        <f>$BE$14*((AJ191)-$BD$5)/$BD$6+$BE$15*((AK191)-$BD$7)/$BD$8+$BE$16</f>
        <v/>
      </c>
      <c r="AP191" s="51">
        <f>1/(1+EXP(-AO191))</f>
        <v/>
      </c>
      <c r="AQ191" s="52">
        <f>$BF$14*((AJ191)-$BD$5)/$BD$6+$BF$15*((AK191)-$BD$7)/$BD$8+$BF$16</f>
        <v/>
      </c>
      <c r="AR191" s="51">
        <f>1/(1+EXP(-AQ191))</f>
        <v/>
      </c>
      <c r="AS191" s="52">
        <f>$BG$14*((AJ191)-$BD$5)/$BD$6+$BG$15*((AK191)-$BD$7)/$BD$8+$BG$16</f>
        <v/>
      </c>
      <c r="AT191" s="51">
        <f>1/(1+EXP(-AS191))</f>
        <v/>
      </c>
      <c r="AU191" s="52">
        <f>$BH$14*((AJ191)-$BD$5)/$BD$6+$BH$15*((AK191)-$BD$7)/$BD$8+$BH$16</f>
        <v/>
      </c>
      <c r="AV191" s="51">
        <f>1/(1+EXP(-AU191))</f>
        <v/>
      </c>
      <c r="AW191" s="52">
        <f>$BI$14*((AJ191)-$BD$5)/$BD$6+$BI$15*((AK191)-$BD$7)/$BD$8+$BI$16</f>
        <v/>
      </c>
      <c r="AX191" s="51">
        <f>1/(1+EXP(-AW191))</f>
        <v/>
      </c>
      <c r="AY191" s="52">
        <f>$BJ$14*((AJ191)-$BD$5)/$BD$6+$BJ$15*((AK191)-$BD$7)/$BD$8+$BJ$16</f>
        <v/>
      </c>
      <c r="AZ191" s="51">
        <f>1/(1+EXP(-AY191))</f>
        <v/>
      </c>
      <c r="BA191" s="52">
        <f>$BK$14*((AJ191)-$BD$5)/$BD$6+$BK$15*((AK191)-$BD$7)/$BD$8+$BK$16</f>
        <v/>
      </c>
      <c r="BB191" s="51">
        <f>1/(1+EXP(-BA191))</f>
        <v/>
      </c>
    </row>
    <row r="192" ht="15" customHeight="1" s="35">
      <c r="A192" s="48">
        <f>'4_Seq_Features'!A190</f>
        <v/>
      </c>
      <c r="B192" s="55">
        <f>'4_Seq_Features'!F190</f>
        <v/>
      </c>
      <c r="C192" s="48">
        <f>'4_Seq_Features'!E190</f>
        <v/>
      </c>
      <c r="D192" s="52">
        <f>$U$12*((B192)-$U$5)/$U$6+$U$13</f>
        <v/>
      </c>
      <c r="E192" s="51">
        <f>1/(1+EXP(-D192))</f>
        <v/>
      </c>
      <c r="F192" s="52">
        <f>$V$12*((B192)-$U$5)/$U$6+$V$13</f>
        <v/>
      </c>
      <c r="G192" s="51">
        <f>1/(1+EXP(-F192))</f>
        <v/>
      </c>
      <c r="H192" s="52">
        <f>$W$12*((B192)-$U$5)/$U$6+$W$13</f>
        <v/>
      </c>
      <c r="I192" s="51">
        <f>1/(1+EXP(-H192))</f>
        <v/>
      </c>
      <c r="J192" s="52">
        <f>$X$12*((B192)-$U$5)/$U$6+$X$13</f>
        <v/>
      </c>
      <c r="K192" s="51">
        <f>1/(1+EXP(-J192))</f>
        <v/>
      </c>
      <c r="L192" s="52">
        <f>$Y$12*((B192)-$U$5)/$U$6+$Y$13</f>
        <v/>
      </c>
      <c r="M192" s="51">
        <f>1/(1+EXP(-L192))</f>
        <v/>
      </c>
      <c r="N192" s="52">
        <f>$Z$12*((B192)-$U$5)/$U$6+$Z$13</f>
        <v/>
      </c>
      <c r="O192" s="51">
        <f>1/(1+EXP(-N192))</f>
        <v/>
      </c>
      <c r="P192" s="52">
        <f>$AA$12*((B192)-$U$5)/$U$6+$AA$13</f>
        <v/>
      </c>
      <c r="Q192" s="51">
        <f>1/(1+EXP(-P192))</f>
        <v/>
      </c>
      <c r="R192" s="52">
        <f>$AB$12*((B192)-$U$5)/$U$6+$AB$13</f>
        <v/>
      </c>
      <c r="S192" s="51">
        <f>1/(1+EXP(-R192))</f>
        <v/>
      </c>
      <c r="AI192" s="48">
        <f>'4_Seq_Features'!A190</f>
        <v/>
      </c>
      <c r="AJ192" s="55">
        <f>'4_Seq_Features'!G190</f>
        <v/>
      </c>
      <c r="AK192" s="55">
        <f>'4_Seq_Features'!H190</f>
        <v/>
      </c>
      <c r="AL192" s="48">
        <f>'4_Seq_Features'!E190</f>
        <v/>
      </c>
      <c r="AM192" s="52">
        <f>$BD$14*((AJ192)-$BD$5)/$BD$6+$BD$15*((AK192)-$BD$7)/$BD$8+$BD$16</f>
        <v/>
      </c>
      <c r="AN192" s="51">
        <f>1/(1+EXP(-AM192))</f>
        <v/>
      </c>
      <c r="AO192" s="52">
        <f>$BE$14*((AJ192)-$BD$5)/$BD$6+$BE$15*((AK192)-$BD$7)/$BD$8+$BE$16</f>
        <v/>
      </c>
      <c r="AP192" s="51">
        <f>1/(1+EXP(-AO192))</f>
        <v/>
      </c>
      <c r="AQ192" s="52">
        <f>$BF$14*((AJ192)-$BD$5)/$BD$6+$BF$15*((AK192)-$BD$7)/$BD$8+$BF$16</f>
        <v/>
      </c>
      <c r="AR192" s="51">
        <f>1/(1+EXP(-AQ192))</f>
        <v/>
      </c>
      <c r="AS192" s="52">
        <f>$BG$14*((AJ192)-$BD$5)/$BD$6+$BG$15*((AK192)-$BD$7)/$BD$8+$BG$16</f>
        <v/>
      </c>
      <c r="AT192" s="51">
        <f>1/(1+EXP(-AS192))</f>
        <v/>
      </c>
      <c r="AU192" s="52">
        <f>$BH$14*((AJ192)-$BD$5)/$BD$6+$BH$15*((AK192)-$BD$7)/$BD$8+$BH$16</f>
        <v/>
      </c>
      <c r="AV192" s="51">
        <f>1/(1+EXP(-AU192))</f>
        <v/>
      </c>
      <c r="AW192" s="52">
        <f>$BI$14*((AJ192)-$BD$5)/$BD$6+$BI$15*((AK192)-$BD$7)/$BD$8+$BI$16</f>
        <v/>
      </c>
      <c r="AX192" s="51">
        <f>1/(1+EXP(-AW192))</f>
        <v/>
      </c>
      <c r="AY192" s="52">
        <f>$BJ$14*((AJ192)-$BD$5)/$BD$6+$BJ$15*((AK192)-$BD$7)/$BD$8+$BJ$16</f>
        <v/>
      </c>
      <c r="AZ192" s="51">
        <f>1/(1+EXP(-AY192))</f>
        <v/>
      </c>
      <c r="BA192" s="52">
        <f>$BK$14*((AJ192)-$BD$5)/$BD$6+$BK$15*((AK192)-$BD$7)/$BD$8+$BK$16</f>
        <v/>
      </c>
      <c r="BB192" s="51">
        <f>1/(1+EXP(-BA192))</f>
        <v/>
      </c>
    </row>
    <row r="193" ht="15" customHeight="1" s="35">
      <c r="A193" s="48">
        <f>'4_Seq_Features'!A191</f>
        <v/>
      </c>
      <c r="B193" s="55">
        <f>'4_Seq_Features'!F191</f>
        <v/>
      </c>
      <c r="C193" s="48">
        <f>'4_Seq_Features'!E191</f>
        <v/>
      </c>
      <c r="D193" s="52">
        <f>$U$12*((B193)-$U$5)/$U$6+$U$13</f>
        <v/>
      </c>
      <c r="E193" s="51">
        <f>1/(1+EXP(-D193))</f>
        <v/>
      </c>
      <c r="F193" s="52">
        <f>$V$12*((B193)-$U$5)/$U$6+$V$13</f>
        <v/>
      </c>
      <c r="G193" s="51">
        <f>1/(1+EXP(-F193))</f>
        <v/>
      </c>
      <c r="H193" s="52">
        <f>$W$12*((B193)-$U$5)/$U$6+$W$13</f>
        <v/>
      </c>
      <c r="I193" s="51">
        <f>1/(1+EXP(-H193))</f>
        <v/>
      </c>
      <c r="J193" s="52">
        <f>$X$12*((B193)-$U$5)/$U$6+$X$13</f>
        <v/>
      </c>
      <c r="K193" s="51">
        <f>1/(1+EXP(-J193))</f>
        <v/>
      </c>
      <c r="L193" s="52">
        <f>$Y$12*((B193)-$U$5)/$U$6+$Y$13</f>
        <v/>
      </c>
      <c r="M193" s="51">
        <f>1/(1+EXP(-L193))</f>
        <v/>
      </c>
      <c r="N193" s="52">
        <f>$Z$12*((B193)-$U$5)/$U$6+$Z$13</f>
        <v/>
      </c>
      <c r="O193" s="51">
        <f>1/(1+EXP(-N193))</f>
        <v/>
      </c>
      <c r="P193" s="52">
        <f>$AA$12*((B193)-$U$5)/$U$6+$AA$13</f>
        <v/>
      </c>
      <c r="Q193" s="51">
        <f>1/(1+EXP(-P193))</f>
        <v/>
      </c>
      <c r="R193" s="52">
        <f>$AB$12*((B193)-$U$5)/$U$6+$AB$13</f>
        <v/>
      </c>
      <c r="S193" s="51">
        <f>1/(1+EXP(-R193))</f>
        <v/>
      </c>
      <c r="AI193" s="48">
        <f>'4_Seq_Features'!A191</f>
        <v/>
      </c>
      <c r="AJ193" s="55">
        <f>'4_Seq_Features'!G191</f>
        <v/>
      </c>
      <c r="AK193" s="55">
        <f>'4_Seq_Features'!H191</f>
        <v/>
      </c>
      <c r="AL193" s="48">
        <f>'4_Seq_Features'!E191</f>
        <v/>
      </c>
      <c r="AM193" s="52">
        <f>$BD$14*((AJ193)-$BD$5)/$BD$6+$BD$15*((AK193)-$BD$7)/$BD$8+$BD$16</f>
        <v/>
      </c>
      <c r="AN193" s="51">
        <f>1/(1+EXP(-AM193))</f>
        <v/>
      </c>
      <c r="AO193" s="52">
        <f>$BE$14*((AJ193)-$BD$5)/$BD$6+$BE$15*((AK193)-$BD$7)/$BD$8+$BE$16</f>
        <v/>
      </c>
      <c r="AP193" s="51">
        <f>1/(1+EXP(-AO193))</f>
        <v/>
      </c>
      <c r="AQ193" s="52">
        <f>$BF$14*((AJ193)-$BD$5)/$BD$6+$BF$15*((AK193)-$BD$7)/$BD$8+$BF$16</f>
        <v/>
      </c>
      <c r="AR193" s="51">
        <f>1/(1+EXP(-AQ193))</f>
        <v/>
      </c>
      <c r="AS193" s="52">
        <f>$BG$14*((AJ193)-$BD$5)/$BD$6+$BG$15*((AK193)-$BD$7)/$BD$8+$BG$16</f>
        <v/>
      </c>
      <c r="AT193" s="51">
        <f>1/(1+EXP(-AS193))</f>
        <v/>
      </c>
      <c r="AU193" s="52">
        <f>$BH$14*((AJ193)-$BD$5)/$BD$6+$BH$15*((AK193)-$BD$7)/$BD$8+$BH$16</f>
        <v/>
      </c>
      <c r="AV193" s="51">
        <f>1/(1+EXP(-AU193))</f>
        <v/>
      </c>
      <c r="AW193" s="52">
        <f>$BI$14*((AJ193)-$BD$5)/$BD$6+$BI$15*((AK193)-$BD$7)/$BD$8+$BI$16</f>
        <v/>
      </c>
      <c r="AX193" s="51">
        <f>1/(1+EXP(-AW193))</f>
        <v/>
      </c>
      <c r="AY193" s="52">
        <f>$BJ$14*((AJ193)-$BD$5)/$BD$6+$BJ$15*((AK193)-$BD$7)/$BD$8+$BJ$16</f>
        <v/>
      </c>
      <c r="AZ193" s="51">
        <f>1/(1+EXP(-AY193))</f>
        <v/>
      </c>
      <c r="BA193" s="52">
        <f>$BK$14*((AJ193)-$BD$5)/$BD$6+$BK$15*((AK193)-$BD$7)/$BD$8+$BK$16</f>
        <v/>
      </c>
      <c r="BB193" s="51">
        <f>1/(1+EXP(-BA193))</f>
        <v/>
      </c>
    </row>
    <row r="194" ht="15" customHeight="1" s="35">
      <c r="A194" s="48">
        <f>'4_Seq_Features'!A192</f>
        <v/>
      </c>
      <c r="B194" s="55">
        <f>'4_Seq_Features'!F192</f>
        <v/>
      </c>
      <c r="C194" s="48">
        <f>'4_Seq_Features'!E192</f>
        <v/>
      </c>
      <c r="D194" s="52">
        <f>$U$12*((B194)-$U$5)/$U$6+$U$13</f>
        <v/>
      </c>
      <c r="E194" s="51">
        <f>1/(1+EXP(-D194))</f>
        <v/>
      </c>
      <c r="F194" s="52">
        <f>$V$12*((B194)-$U$5)/$U$6+$V$13</f>
        <v/>
      </c>
      <c r="G194" s="51">
        <f>1/(1+EXP(-F194))</f>
        <v/>
      </c>
      <c r="H194" s="52">
        <f>$W$12*((B194)-$U$5)/$U$6+$W$13</f>
        <v/>
      </c>
      <c r="I194" s="51">
        <f>1/(1+EXP(-H194))</f>
        <v/>
      </c>
      <c r="J194" s="52">
        <f>$X$12*((B194)-$U$5)/$U$6+$X$13</f>
        <v/>
      </c>
      <c r="K194" s="51">
        <f>1/(1+EXP(-J194))</f>
        <v/>
      </c>
      <c r="L194" s="52">
        <f>$Y$12*((B194)-$U$5)/$U$6+$Y$13</f>
        <v/>
      </c>
      <c r="M194" s="51">
        <f>1/(1+EXP(-L194))</f>
        <v/>
      </c>
      <c r="N194" s="52">
        <f>$Z$12*((B194)-$U$5)/$U$6+$Z$13</f>
        <v/>
      </c>
      <c r="O194" s="51">
        <f>1/(1+EXP(-N194))</f>
        <v/>
      </c>
      <c r="P194" s="52">
        <f>$AA$12*((B194)-$U$5)/$U$6+$AA$13</f>
        <v/>
      </c>
      <c r="Q194" s="51">
        <f>1/(1+EXP(-P194))</f>
        <v/>
      </c>
      <c r="R194" s="52">
        <f>$AB$12*((B194)-$U$5)/$U$6+$AB$13</f>
        <v/>
      </c>
      <c r="S194" s="51">
        <f>1/(1+EXP(-R194))</f>
        <v/>
      </c>
      <c r="AI194" s="48">
        <f>'4_Seq_Features'!A192</f>
        <v/>
      </c>
      <c r="AJ194" s="55">
        <f>'4_Seq_Features'!G192</f>
        <v/>
      </c>
      <c r="AK194" s="55">
        <f>'4_Seq_Features'!H192</f>
        <v/>
      </c>
      <c r="AL194" s="48">
        <f>'4_Seq_Features'!E192</f>
        <v/>
      </c>
      <c r="AM194" s="52">
        <f>$BD$14*((AJ194)-$BD$5)/$BD$6+$BD$15*((AK194)-$BD$7)/$BD$8+$BD$16</f>
        <v/>
      </c>
      <c r="AN194" s="51">
        <f>1/(1+EXP(-AM194))</f>
        <v/>
      </c>
      <c r="AO194" s="52">
        <f>$BE$14*((AJ194)-$BD$5)/$BD$6+$BE$15*((AK194)-$BD$7)/$BD$8+$BE$16</f>
        <v/>
      </c>
      <c r="AP194" s="51">
        <f>1/(1+EXP(-AO194))</f>
        <v/>
      </c>
      <c r="AQ194" s="52">
        <f>$BF$14*((AJ194)-$BD$5)/$BD$6+$BF$15*((AK194)-$BD$7)/$BD$8+$BF$16</f>
        <v/>
      </c>
      <c r="AR194" s="51">
        <f>1/(1+EXP(-AQ194))</f>
        <v/>
      </c>
      <c r="AS194" s="52">
        <f>$BG$14*((AJ194)-$BD$5)/$BD$6+$BG$15*((AK194)-$BD$7)/$BD$8+$BG$16</f>
        <v/>
      </c>
      <c r="AT194" s="51">
        <f>1/(1+EXP(-AS194))</f>
        <v/>
      </c>
      <c r="AU194" s="52">
        <f>$BH$14*((AJ194)-$BD$5)/$BD$6+$BH$15*((AK194)-$BD$7)/$BD$8+$BH$16</f>
        <v/>
      </c>
      <c r="AV194" s="51">
        <f>1/(1+EXP(-AU194))</f>
        <v/>
      </c>
      <c r="AW194" s="52">
        <f>$BI$14*((AJ194)-$BD$5)/$BD$6+$BI$15*((AK194)-$BD$7)/$BD$8+$BI$16</f>
        <v/>
      </c>
      <c r="AX194" s="51">
        <f>1/(1+EXP(-AW194))</f>
        <v/>
      </c>
      <c r="AY194" s="52">
        <f>$BJ$14*((AJ194)-$BD$5)/$BD$6+$BJ$15*((AK194)-$BD$7)/$BD$8+$BJ$16</f>
        <v/>
      </c>
      <c r="AZ194" s="51">
        <f>1/(1+EXP(-AY194))</f>
        <v/>
      </c>
      <c r="BA194" s="52">
        <f>$BK$14*((AJ194)-$BD$5)/$BD$6+$BK$15*((AK194)-$BD$7)/$BD$8+$BK$16</f>
        <v/>
      </c>
      <c r="BB194" s="51">
        <f>1/(1+EXP(-BA194))</f>
        <v/>
      </c>
    </row>
    <row r="195" ht="15" customHeight="1" s="35">
      <c r="A195" s="48">
        <f>'4_Seq_Features'!A193</f>
        <v/>
      </c>
      <c r="B195" s="55">
        <f>'4_Seq_Features'!F193</f>
        <v/>
      </c>
      <c r="C195" s="48">
        <f>'4_Seq_Features'!E193</f>
        <v/>
      </c>
      <c r="D195" s="52">
        <f>$U$12*((B195)-$U$5)/$U$6+$U$13</f>
        <v/>
      </c>
      <c r="E195" s="51">
        <f>1/(1+EXP(-D195))</f>
        <v/>
      </c>
      <c r="F195" s="52">
        <f>$V$12*((B195)-$U$5)/$U$6+$V$13</f>
        <v/>
      </c>
      <c r="G195" s="51">
        <f>1/(1+EXP(-F195))</f>
        <v/>
      </c>
      <c r="H195" s="52">
        <f>$W$12*((B195)-$U$5)/$U$6+$W$13</f>
        <v/>
      </c>
      <c r="I195" s="51">
        <f>1/(1+EXP(-H195))</f>
        <v/>
      </c>
      <c r="J195" s="52">
        <f>$X$12*((B195)-$U$5)/$U$6+$X$13</f>
        <v/>
      </c>
      <c r="K195" s="51">
        <f>1/(1+EXP(-J195))</f>
        <v/>
      </c>
      <c r="L195" s="52">
        <f>$Y$12*((B195)-$U$5)/$U$6+$Y$13</f>
        <v/>
      </c>
      <c r="M195" s="51">
        <f>1/(1+EXP(-L195))</f>
        <v/>
      </c>
      <c r="N195" s="52">
        <f>$Z$12*((B195)-$U$5)/$U$6+$Z$13</f>
        <v/>
      </c>
      <c r="O195" s="51">
        <f>1/(1+EXP(-N195))</f>
        <v/>
      </c>
      <c r="P195" s="52">
        <f>$AA$12*((B195)-$U$5)/$U$6+$AA$13</f>
        <v/>
      </c>
      <c r="Q195" s="51">
        <f>1/(1+EXP(-P195))</f>
        <v/>
      </c>
      <c r="R195" s="52">
        <f>$AB$12*((B195)-$U$5)/$U$6+$AB$13</f>
        <v/>
      </c>
      <c r="S195" s="51">
        <f>1/(1+EXP(-R195))</f>
        <v/>
      </c>
      <c r="AI195" s="48">
        <f>'4_Seq_Features'!A193</f>
        <v/>
      </c>
      <c r="AJ195" s="55">
        <f>'4_Seq_Features'!G193</f>
        <v/>
      </c>
      <c r="AK195" s="55">
        <f>'4_Seq_Features'!H193</f>
        <v/>
      </c>
      <c r="AL195" s="48">
        <f>'4_Seq_Features'!E193</f>
        <v/>
      </c>
      <c r="AM195" s="52">
        <f>$BD$14*((AJ195)-$BD$5)/$BD$6+$BD$15*((AK195)-$BD$7)/$BD$8+$BD$16</f>
        <v/>
      </c>
      <c r="AN195" s="51">
        <f>1/(1+EXP(-AM195))</f>
        <v/>
      </c>
      <c r="AO195" s="52">
        <f>$BE$14*((AJ195)-$BD$5)/$BD$6+$BE$15*((AK195)-$BD$7)/$BD$8+$BE$16</f>
        <v/>
      </c>
      <c r="AP195" s="51">
        <f>1/(1+EXP(-AO195))</f>
        <v/>
      </c>
      <c r="AQ195" s="52">
        <f>$BF$14*((AJ195)-$BD$5)/$BD$6+$BF$15*((AK195)-$BD$7)/$BD$8+$BF$16</f>
        <v/>
      </c>
      <c r="AR195" s="51">
        <f>1/(1+EXP(-AQ195))</f>
        <v/>
      </c>
      <c r="AS195" s="52">
        <f>$BG$14*((AJ195)-$BD$5)/$BD$6+$BG$15*((AK195)-$BD$7)/$BD$8+$BG$16</f>
        <v/>
      </c>
      <c r="AT195" s="51">
        <f>1/(1+EXP(-AS195))</f>
        <v/>
      </c>
      <c r="AU195" s="52">
        <f>$BH$14*((AJ195)-$BD$5)/$BD$6+$BH$15*((AK195)-$BD$7)/$BD$8+$BH$16</f>
        <v/>
      </c>
      <c r="AV195" s="51">
        <f>1/(1+EXP(-AU195))</f>
        <v/>
      </c>
      <c r="AW195" s="52">
        <f>$BI$14*((AJ195)-$BD$5)/$BD$6+$BI$15*((AK195)-$BD$7)/$BD$8+$BI$16</f>
        <v/>
      </c>
      <c r="AX195" s="51">
        <f>1/(1+EXP(-AW195))</f>
        <v/>
      </c>
      <c r="AY195" s="52">
        <f>$BJ$14*((AJ195)-$BD$5)/$BD$6+$BJ$15*((AK195)-$BD$7)/$BD$8+$BJ$16</f>
        <v/>
      </c>
      <c r="AZ195" s="51">
        <f>1/(1+EXP(-AY195))</f>
        <v/>
      </c>
      <c r="BA195" s="52">
        <f>$BK$14*((AJ195)-$BD$5)/$BD$6+$BK$15*((AK195)-$BD$7)/$BD$8+$BK$16</f>
        <v/>
      </c>
      <c r="BB195" s="51">
        <f>1/(1+EXP(-BA195))</f>
        <v/>
      </c>
    </row>
    <row r="196" ht="15" customHeight="1" s="35">
      <c r="A196" s="48">
        <f>'4_Seq_Features'!A194</f>
        <v/>
      </c>
      <c r="B196" s="55">
        <f>'4_Seq_Features'!F194</f>
        <v/>
      </c>
      <c r="C196" s="48">
        <f>'4_Seq_Features'!E194</f>
        <v/>
      </c>
      <c r="D196" s="52">
        <f>$U$12*((B196)-$U$5)/$U$6+$U$13</f>
        <v/>
      </c>
      <c r="E196" s="51">
        <f>1/(1+EXP(-D196))</f>
        <v/>
      </c>
      <c r="F196" s="52">
        <f>$V$12*((B196)-$U$5)/$U$6+$V$13</f>
        <v/>
      </c>
      <c r="G196" s="51">
        <f>1/(1+EXP(-F196))</f>
        <v/>
      </c>
      <c r="H196" s="52">
        <f>$W$12*((B196)-$U$5)/$U$6+$W$13</f>
        <v/>
      </c>
      <c r="I196" s="51">
        <f>1/(1+EXP(-H196))</f>
        <v/>
      </c>
      <c r="J196" s="52">
        <f>$X$12*((B196)-$U$5)/$U$6+$X$13</f>
        <v/>
      </c>
      <c r="K196" s="51">
        <f>1/(1+EXP(-J196))</f>
        <v/>
      </c>
      <c r="L196" s="52">
        <f>$Y$12*((B196)-$U$5)/$U$6+$Y$13</f>
        <v/>
      </c>
      <c r="M196" s="51">
        <f>1/(1+EXP(-L196))</f>
        <v/>
      </c>
      <c r="N196" s="52">
        <f>$Z$12*((B196)-$U$5)/$U$6+$Z$13</f>
        <v/>
      </c>
      <c r="O196" s="51">
        <f>1/(1+EXP(-N196))</f>
        <v/>
      </c>
      <c r="P196" s="52">
        <f>$AA$12*((B196)-$U$5)/$U$6+$AA$13</f>
        <v/>
      </c>
      <c r="Q196" s="51">
        <f>1/(1+EXP(-P196))</f>
        <v/>
      </c>
      <c r="R196" s="52">
        <f>$AB$12*((B196)-$U$5)/$U$6+$AB$13</f>
        <v/>
      </c>
      <c r="S196" s="51">
        <f>1/(1+EXP(-R196))</f>
        <v/>
      </c>
      <c r="AI196" s="48">
        <f>'4_Seq_Features'!A194</f>
        <v/>
      </c>
      <c r="AJ196" s="55">
        <f>'4_Seq_Features'!G194</f>
        <v/>
      </c>
      <c r="AK196" s="55">
        <f>'4_Seq_Features'!H194</f>
        <v/>
      </c>
      <c r="AL196" s="48">
        <f>'4_Seq_Features'!E194</f>
        <v/>
      </c>
      <c r="AM196" s="52">
        <f>$BD$14*((AJ196)-$BD$5)/$BD$6+$BD$15*((AK196)-$BD$7)/$BD$8+$BD$16</f>
        <v/>
      </c>
      <c r="AN196" s="51">
        <f>1/(1+EXP(-AM196))</f>
        <v/>
      </c>
      <c r="AO196" s="52">
        <f>$BE$14*((AJ196)-$BD$5)/$BD$6+$BE$15*((AK196)-$BD$7)/$BD$8+$BE$16</f>
        <v/>
      </c>
      <c r="AP196" s="51">
        <f>1/(1+EXP(-AO196))</f>
        <v/>
      </c>
      <c r="AQ196" s="52">
        <f>$BF$14*((AJ196)-$BD$5)/$BD$6+$BF$15*((AK196)-$BD$7)/$BD$8+$BF$16</f>
        <v/>
      </c>
      <c r="AR196" s="51">
        <f>1/(1+EXP(-AQ196))</f>
        <v/>
      </c>
      <c r="AS196" s="52">
        <f>$BG$14*((AJ196)-$BD$5)/$BD$6+$BG$15*((AK196)-$BD$7)/$BD$8+$BG$16</f>
        <v/>
      </c>
      <c r="AT196" s="51">
        <f>1/(1+EXP(-AS196))</f>
        <v/>
      </c>
      <c r="AU196" s="52">
        <f>$BH$14*((AJ196)-$BD$5)/$BD$6+$BH$15*((AK196)-$BD$7)/$BD$8+$BH$16</f>
        <v/>
      </c>
      <c r="AV196" s="51">
        <f>1/(1+EXP(-AU196))</f>
        <v/>
      </c>
      <c r="AW196" s="52">
        <f>$BI$14*((AJ196)-$BD$5)/$BD$6+$BI$15*((AK196)-$BD$7)/$BD$8+$BI$16</f>
        <v/>
      </c>
      <c r="AX196" s="51">
        <f>1/(1+EXP(-AW196))</f>
        <v/>
      </c>
      <c r="AY196" s="52">
        <f>$BJ$14*((AJ196)-$BD$5)/$BD$6+$BJ$15*((AK196)-$BD$7)/$BD$8+$BJ$16</f>
        <v/>
      </c>
      <c r="AZ196" s="51">
        <f>1/(1+EXP(-AY196))</f>
        <v/>
      </c>
      <c r="BA196" s="52">
        <f>$BK$14*((AJ196)-$BD$5)/$BD$6+$BK$15*((AK196)-$BD$7)/$BD$8+$BK$16</f>
        <v/>
      </c>
      <c r="BB196" s="51">
        <f>1/(1+EXP(-BA196))</f>
        <v/>
      </c>
    </row>
    <row r="197" ht="15" customHeight="1" s="35">
      <c r="A197" s="48">
        <f>'4_Seq_Features'!A195</f>
        <v/>
      </c>
      <c r="B197" s="55">
        <f>'4_Seq_Features'!F195</f>
        <v/>
      </c>
      <c r="C197" s="48">
        <f>'4_Seq_Features'!E195</f>
        <v/>
      </c>
      <c r="D197" s="52">
        <f>$U$12*((B197)-$U$5)/$U$6+$U$13</f>
        <v/>
      </c>
      <c r="E197" s="51">
        <f>1/(1+EXP(-D197))</f>
        <v/>
      </c>
      <c r="F197" s="52">
        <f>$V$12*((B197)-$U$5)/$U$6+$V$13</f>
        <v/>
      </c>
      <c r="G197" s="51">
        <f>1/(1+EXP(-F197))</f>
        <v/>
      </c>
      <c r="H197" s="52">
        <f>$W$12*((B197)-$U$5)/$U$6+$W$13</f>
        <v/>
      </c>
      <c r="I197" s="51">
        <f>1/(1+EXP(-H197))</f>
        <v/>
      </c>
      <c r="J197" s="52">
        <f>$X$12*((B197)-$U$5)/$U$6+$X$13</f>
        <v/>
      </c>
      <c r="K197" s="51">
        <f>1/(1+EXP(-J197))</f>
        <v/>
      </c>
      <c r="L197" s="52">
        <f>$Y$12*((B197)-$U$5)/$U$6+$Y$13</f>
        <v/>
      </c>
      <c r="M197" s="51">
        <f>1/(1+EXP(-L197))</f>
        <v/>
      </c>
      <c r="N197" s="52">
        <f>$Z$12*((B197)-$U$5)/$U$6+$Z$13</f>
        <v/>
      </c>
      <c r="O197" s="51">
        <f>1/(1+EXP(-N197))</f>
        <v/>
      </c>
      <c r="P197" s="52">
        <f>$AA$12*((B197)-$U$5)/$U$6+$AA$13</f>
        <v/>
      </c>
      <c r="Q197" s="51">
        <f>1/(1+EXP(-P197))</f>
        <v/>
      </c>
      <c r="R197" s="52">
        <f>$AB$12*((B197)-$U$5)/$U$6+$AB$13</f>
        <v/>
      </c>
      <c r="S197" s="51">
        <f>1/(1+EXP(-R197))</f>
        <v/>
      </c>
      <c r="AI197" s="48">
        <f>'4_Seq_Features'!A195</f>
        <v/>
      </c>
      <c r="AJ197" s="55">
        <f>'4_Seq_Features'!G195</f>
        <v/>
      </c>
      <c r="AK197" s="55">
        <f>'4_Seq_Features'!H195</f>
        <v/>
      </c>
      <c r="AL197" s="48">
        <f>'4_Seq_Features'!E195</f>
        <v/>
      </c>
      <c r="AM197" s="52">
        <f>$BD$14*((AJ197)-$BD$5)/$BD$6+$BD$15*((AK197)-$BD$7)/$BD$8+$BD$16</f>
        <v/>
      </c>
      <c r="AN197" s="51">
        <f>1/(1+EXP(-AM197))</f>
        <v/>
      </c>
      <c r="AO197" s="52">
        <f>$BE$14*((AJ197)-$BD$5)/$BD$6+$BE$15*((AK197)-$BD$7)/$BD$8+$BE$16</f>
        <v/>
      </c>
      <c r="AP197" s="51">
        <f>1/(1+EXP(-AO197))</f>
        <v/>
      </c>
      <c r="AQ197" s="52">
        <f>$BF$14*((AJ197)-$BD$5)/$BD$6+$BF$15*((AK197)-$BD$7)/$BD$8+$BF$16</f>
        <v/>
      </c>
      <c r="AR197" s="51">
        <f>1/(1+EXP(-AQ197))</f>
        <v/>
      </c>
      <c r="AS197" s="52">
        <f>$BG$14*((AJ197)-$BD$5)/$BD$6+$BG$15*((AK197)-$BD$7)/$BD$8+$BG$16</f>
        <v/>
      </c>
      <c r="AT197" s="51">
        <f>1/(1+EXP(-AS197))</f>
        <v/>
      </c>
      <c r="AU197" s="52">
        <f>$BH$14*((AJ197)-$BD$5)/$BD$6+$BH$15*((AK197)-$BD$7)/$BD$8+$BH$16</f>
        <v/>
      </c>
      <c r="AV197" s="51">
        <f>1/(1+EXP(-AU197))</f>
        <v/>
      </c>
      <c r="AW197" s="52">
        <f>$BI$14*((AJ197)-$BD$5)/$BD$6+$BI$15*((AK197)-$BD$7)/$BD$8+$BI$16</f>
        <v/>
      </c>
      <c r="AX197" s="51">
        <f>1/(1+EXP(-AW197))</f>
        <v/>
      </c>
      <c r="AY197" s="52">
        <f>$BJ$14*((AJ197)-$BD$5)/$BD$6+$BJ$15*((AK197)-$BD$7)/$BD$8+$BJ$16</f>
        <v/>
      </c>
      <c r="AZ197" s="51">
        <f>1/(1+EXP(-AY197))</f>
        <v/>
      </c>
      <c r="BA197" s="52">
        <f>$BK$14*((AJ197)-$BD$5)/$BD$6+$BK$15*((AK197)-$BD$7)/$BD$8+$BK$16</f>
        <v/>
      </c>
      <c r="BB197" s="51">
        <f>1/(1+EXP(-BA197))</f>
        <v/>
      </c>
    </row>
    <row r="198" ht="15" customHeight="1" s="35">
      <c r="A198" s="48">
        <f>'4_Seq_Features'!A196</f>
        <v/>
      </c>
      <c r="B198" s="55">
        <f>'4_Seq_Features'!F196</f>
        <v/>
      </c>
      <c r="C198" s="48">
        <f>'4_Seq_Features'!E196</f>
        <v/>
      </c>
      <c r="D198" s="52">
        <f>$U$12*((B198)-$U$5)/$U$6+$U$13</f>
        <v/>
      </c>
      <c r="E198" s="51">
        <f>1/(1+EXP(-D198))</f>
        <v/>
      </c>
      <c r="F198" s="52">
        <f>$V$12*((B198)-$U$5)/$U$6+$V$13</f>
        <v/>
      </c>
      <c r="G198" s="51">
        <f>1/(1+EXP(-F198))</f>
        <v/>
      </c>
      <c r="H198" s="52">
        <f>$W$12*((B198)-$U$5)/$U$6+$W$13</f>
        <v/>
      </c>
      <c r="I198" s="51">
        <f>1/(1+EXP(-H198))</f>
        <v/>
      </c>
      <c r="J198" s="52">
        <f>$X$12*((B198)-$U$5)/$U$6+$X$13</f>
        <v/>
      </c>
      <c r="K198" s="51">
        <f>1/(1+EXP(-J198))</f>
        <v/>
      </c>
      <c r="L198" s="52">
        <f>$Y$12*((B198)-$U$5)/$U$6+$Y$13</f>
        <v/>
      </c>
      <c r="M198" s="51">
        <f>1/(1+EXP(-L198))</f>
        <v/>
      </c>
      <c r="N198" s="52">
        <f>$Z$12*((B198)-$U$5)/$U$6+$Z$13</f>
        <v/>
      </c>
      <c r="O198" s="51">
        <f>1/(1+EXP(-N198))</f>
        <v/>
      </c>
      <c r="P198" s="52">
        <f>$AA$12*((B198)-$U$5)/$U$6+$AA$13</f>
        <v/>
      </c>
      <c r="Q198" s="51">
        <f>1/(1+EXP(-P198))</f>
        <v/>
      </c>
      <c r="R198" s="52">
        <f>$AB$12*((B198)-$U$5)/$U$6+$AB$13</f>
        <v/>
      </c>
      <c r="S198" s="51">
        <f>1/(1+EXP(-R198))</f>
        <v/>
      </c>
      <c r="AI198" s="48">
        <f>'4_Seq_Features'!A196</f>
        <v/>
      </c>
      <c r="AJ198" s="55">
        <f>'4_Seq_Features'!G196</f>
        <v/>
      </c>
      <c r="AK198" s="55">
        <f>'4_Seq_Features'!H196</f>
        <v/>
      </c>
      <c r="AL198" s="48">
        <f>'4_Seq_Features'!E196</f>
        <v/>
      </c>
      <c r="AM198" s="52">
        <f>$BD$14*((AJ198)-$BD$5)/$BD$6+$BD$15*((AK198)-$BD$7)/$BD$8+$BD$16</f>
        <v/>
      </c>
      <c r="AN198" s="51">
        <f>1/(1+EXP(-AM198))</f>
        <v/>
      </c>
      <c r="AO198" s="52">
        <f>$BE$14*((AJ198)-$BD$5)/$BD$6+$BE$15*((AK198)-$BD$7)/$BD$8+$BE$16</f>
        <v/>
      </c>
      <c r="AP198" s="51">
        <f>1/(1+EXP(-AO198))</f>
        <v/>
      </c>
      <c r="AQ198" s="52">
        <f>$BF$14*((AJ198)-$BD$5)/$BD$6+$BF$15*((AK198)-$BD$7)/$BD$8+$BF$16</f>
        <v/>
      </c>
      <c r="AR198" s="51">
        <f>1/(1+EXP(-AQ198))</f>
        <v/>
      </c>
      <c r="AS198" s="52">
        <f>$BG$14*((AJ198)-$BD$5)/$BD$6+$BG$15*((AK198)-$BD$7)/$BD$8+$BG$16</f>
        <v/>
      </c>
      <c r="AT198" s="51">
        <f>1/(1+EXP(-AS198))</f>
        <v/>
      </c>
      <c r="AU198" s="52">
        <f>$BH$14*((AJ198)-$BD$5)/$BD$6+$BH$15*((AK198)-$BD$7)/$BD$8+$BH$16</f>
        <v/>
      </c>
      <c r="AV198" s="51">
        <f>1/(1+EXP(-AU198))</f>
        <v/>
      </c>
      <c r="AW198" s="52">
        <f>$BI$14*((AJ198)-$BD$5)/$BD$6+$BI$15*((AK198)-$BD$7)/$BD$8+$BI$16</f>
        <v/>
      </c>
      <c r="AX198" s="51">
        <f>1/(1+EXP(-AW198))</f>
        <v/>
      </c>
      <c r="AY198" s="52">
        <f>$BJ$14*((AJ198)-$BD$5)/$BD$6+$BJ$15*((AK198)-$BD$7)/$BD$8+$BJ$16</f>
        <v/>
      </c>
      <c r="AZ198" s="51">
        <f>1/(1+EXP(-AY198))</f>
        <v/>
      </c>
      <c r="BA198" s="52">
        <f>$BK$14*((AJ198)-$BD$5)/$BD$6+$BK$15*((AK198)-$BD$7)/$BD$8+$BK$16</f>
        <v/>
      </c>
      <c r="BB198" s="51">
        <f>1/(1+EXP(-BA198))</f>
        <v/>
      </c>
    </row>
    <row r="199" ht="15" customHeight="1" s="35">
      <c r="A199" s="48">
        <f>'4_Seq_Features'!A197</f>
        <v/>
      </c>
      <c r="B199" s="55">
        <f>'4_Seq_Features'!F197</f>
        <v/>
      </c>
      <c r="C199" s="48">
        <f>'4_Seq_Features'!E197</f>
        <v/>
      </c>
      <c r="D199" s="52">
        <f>$U$12*((B199)-$U$5)/$U$6+$U$13</f>
        <v/>
      </c>
      <c r="E199" s="51">
        <f>1/(1+EXP(-D199))</f>
        <v/>
      </c>
      <c r="F199" s="52">
        <f>$V$12*((B199)-$U$5)/$U$6+$V$13</f>
        <v/>
      </c>
      <c r="G199" s="51">
        <f>1/(1+EXP(-F199))</f>
        <v/>
      </c>
      <c r="H199" s="52">
        <f>$W$12*((B199)-$U$5)/$U$6+$W$13</f>
        <v/>
      </c>
      <c r="I199" s="51">
        <f>1/(1+EXP(-H199))</f>
        <v/>
      </c>
      <c r="J199" s="52">
        <f>$X$12*((B199)-$U$5)/$U$6+$X$13</f>
        <v/>
      </c>
      <c r="K199" s="51">
        <f>1/(1+EXP(-J199))</f>
        <v/>
      </c>
      <c r="L199" s="52">
        <f>$Y$12*((B199)-$U$5)/$U$6+$Y$13</f>
        <v/>
      </c>
      <c r="M199" s="51">
        <f>1/(1+EXP(-L199))</f>
        <v/>
      </c>
      <c r="N199" s="52">
        <f>$Z$12*((B199)-$U$5)/$U$6+$Z$13</f>
        <v/>
      </c>
      <c r="O199" s="51">
        <f>1/(1+EXP(-N199))</f>
        <v/>
      </c>
      <c r="P199" s="52">
        <f>$AA$12*((B199)-$U$5)/$U$6+$AA$13</f>
        <v/>
      </c>
      <c r="Q199" s="51">
        <f>1/(1+EXP(-P199))</f>
        <v/>
      </c>
      <c r="R199" s="52">
        <f>$AB$12*((B199)-$U$5)/$U$6+$AB$13</f>
        <v/>
      </c>
      <c r="S199" s="51">
        <f>1/(1+EXP(-R199))</f>
        <v/>
      </c>
      <c r="AI199" s="48">
        <f>'4_Seq_Features'!A197</f>
        <v/>
      </c>
      <c r="AJ199" s="55">
        <f>'4_Seq_Features'!G197</f>
        <v/>
      </c>
      <c r="AK199" s="55">
        <f>'4_Seq_Features'!H197</f>
        <v/>
      </c>
      <c r="AL199" s="48">
        <f>'4_Seq_Features'!E197</f>
        <v/>
      </c>
      <c r="AM199" s="52">
        <f>$BD$14*((AJ199)-$BD$5)/$BD$6+$BD$15*((AK199)-$BD$7)/$BD$8+$BD$16</f>
        <v/>
      </c>
      <c r="AN199" s="51">
        <f>1/(1+EXP(-AM199))</f>
        <v/>
      </c>
      <c r="AO199" s="52">
        <f>$BE$14*((AJ199)-$BD$5)/$BD$6+$BE$15*((AK199)-$BD$7)/$BD$8+$BE$16</f>
        <v/>
      </c>
      <c r="AP199" s="51">
        <f>1/(1+EXP(-AO199))</f>
        <v/>
      </c>
      <c r="AQ199" s="52">
        <f>$BF$14*((AJ199)-$BD$5)/$BD$6+$BF$15*((AK199)-$BD$7)/$BD$8+$BF$16</f>
        <v/>
      </c>
      <c r="AR199" s="51">
        <f>1/(1+EXP(-AQ199))</f>
        <v/>
      </c>
      <c r="AS199" s="52">
        <f>$BG$14*((AJ199)-$BD$5)/$BD$6+$BG$15*((AK199)-$BD$7)/$BD$8+$BG$16</f>
        <v/>
      </c>
      <c r="AT199" s="51">
        <f>1/(1+EXP(-AS199))</f>
        <v/>
      </c>
      <c r="AU199" s="52">
        <f>$BH$14*((AJ199)-$BD$5)/$BD$6+$BH$15*((AK199)-$BD$7)/$BD$8+$BH$16</f>
        <v/>
      </c>
      <c r="AV199" s="51">
        <f>1/(1+EXP(-AU199))</f>
        <v/>
      </c>
      <c r="AW199" s="52">
        <f>$BI$14*((AJ199)-$BD$5)/$BD$6+$BI$15*((AK199)-$BD$7)/$BD$8+$BI$16</f>
        <v/>
      </c>
      <c r="AX199" s="51">
        <f>1/(1+EXP(-AW199))</f>
        <v/>
      </c>
      <c r="AY199" s="52">
        <f>$BJ$14*((AJ199)-$BD$5)/$BD$6+$BJ$15*((AK199)-$BD$7)/$BD$8+$BJ$16</f>
        <v/>
      </c>
      <c r="AZ199" s="51">
        <f>1/(1+EXP(-AY199))</f>
        <v/>
      </c>
      <c r="BA199" s="52">
        <f>$BK$14*((AJ199)-$BD$5)/$BD$6+$BK$15*((AK199)-$BD$7)/$BD$8+$BK$16</f>
        <v/>
      </c>
      <c r="BB199" s="51">
        <f>1/(1+EXP(-BA199))</f>
        <v/>
      </c>
    </row>
    <row r="200" ht="15" customHeight="1" s="35">
      <c r="A200" s="48">
        <f>'4_Seq_Features'!A198</f>
        <v/>
      </c>
      <c r="B200" s="55">
        <f>'4_Seq_Features'!F198</f>
        <v/>
      </c>
      <c r="C200" s="48">
        <f>'4_Seq_Features'!E198</f>
        <v/>
      </c>
      <c r="D200" s="52">
        <f>$U$12*((B200)-$U$5)/$U$6+$U$13</f>
        <v/>
      </c>
      <c r="E200" s="51">
        <f>1/(1+EXP(-D200))</f>
        <v/>
      </c>
      <c r="F200" s="52">
        <f>$V$12*((B200)-$U$5)/$U$6+$V$13</f>
        <v/>
      </c>
      <c r="G200" s="51">
        <f>1/(1+EXP(-F200))</f>
        <v/>
      </c>
      <c r="H200" s="52">
        <f>$W$12*((B200)-$U$5)/$U$6+$W$13</f>
        <v/>
      </c>
      <c r="I200" s="51">
        <f>1/(1+EXP(-H200))</f>
        <v/>
      </c>
      <c r="J200" s="52">
        <f>$X$12*((B200)-$U$5)/$U$6+$X$13</f>
        <v/>
      </c>
      <c r="K200" s="51">
        <f>1/(1+EXP(-J200))</f>
        <v/>
      </c>
      <c r="L200" s="52">
        <f>$Y$12*((B200)-$U$5)/$U$6+$Y$13</f>
        <v/>
      </c>
      <c r="M200" s="51">
        <f>1/(1+EXP(-L200))</f>
        <v/>
      </c>
      <c r="N200" s="52">
        <f>$Z$12*((B200)-$U$5)/$U$6+$Z$13</f>
        <v/>
      </c>
      <c r="O200" s="51">
        <f>1/(1+EXP(-N200))</f>
        <v/>
      </c>
      <c r="P200" s="52">
        <f>$AA$12*((B200)-$U$5)/$U$6+$AA$13</f>
        <v/>
      </c>
      <c r="Q200" s="51">
        <f>1/(1+EXP(-P200))</f>
        <v/>
      </c>
      <c r="R200" s="52">
        <f>$AB$12*((B200)-$U$5)/$U$6+$AB$13</f>
        <v/>
      </c>
      <c r="S200" s="51">
        <f>1/(1+EXP(-R200))</f>
        <v/>
      </c>
      <c r="AI200" s="48">
        <f>'4_Seq_Features'!A198</f>
        <v/>
      </c>
      <c r="AJ200" s="55">
        <f>'4_Seq_Features'!G198</f>
        <v/>
      </c>
      <c r="AK200" s="55">
        <f>'4_Seq_Features'!H198</f>
        <v/>
      </c>
      <c r="AL200" s="48">
        <f>'4_Seq_Features'!E198</f>
        <v/>
      </c>
      <c r="AM200" s="52">
        <f>$BD$14*((AJ200)-$BD$5)/$BD$6+$BD$15*((AK200)-$BD$7)/$BD$8+$BD$16</f>
        <v/>
      </c>
      <c r="AN200" s="51">
        <f>1/(1+EXP(-AM200))</f>
        <v/>
      </c>
      <c r="AO200" s="52">
        <f>$BE$14*((AJ200)-$BD$5)/$BD$6+$BE$15*((AK200)-$BD$7)/$BD$8+$BE$16</f>
        <v/>
      </c>
      <c r="AP200" s="51">
        <f>1/(1+EXP(-AO200))</f>
        <v/>
      </c>
      <c r="AQ200" s="52">
        <f>$BF$14*((AJ200)-$BD$5)/$BD$6+$BF$15*((AK200)-$BD$7)/$BD$8+$BF$16</f>
        <v/>
      </c>
      <c r="AR200" s="51">
        <f>1/(1+EXP(-AQ200))</f>
        <v/>
      </c>
      <c r="AS200" s="52">
        <f>$BG$14*((AJ200)-$BD$5)/$BD$6+$BG$15*((AK200)-$BD$7)/$BD$8+$BG$16</f>
        <v/>
      </c>
      <c r="AT200" s="51">
        <f>1/(1+EXP(-AS200))</f>
        <v/>
      </c>
      <c r="AU200" s="52">
        <f>$BH$14*((AJ200)-$BD$5)/$BD$6+$BH$15*((AK200)-$BD$7)/$BD$8+$BH$16</f>
        <v/>
      </c>
      <c r="AV200" s="51">
        <f>1/(1+EXP(-AU200))</f>
        <v/>
      </c>
      <c r="AW200" s="52">
        <f>$BI$14*((AJ200)-$BD$5)/$BD$6+$BI$15*((AK200)-$BD$7)/$BD$8+$BI$16</f>
        <v/>
      </c>
      <c r="AX200" s="51">
        <f>1/(1+EXP(-AW200))</f>
        <v/>
      </c>
      <c r="AY200" s="52">
        <f>$BJ$14*((AJ200)-$BD$5)/$BD$6+$BJ$15*((AK200)-$BD$7)/$BD$8+$BJ$16</f>
        <v/>
      </c>
      <c r="AZ200" s="51">
        <f>1/(1+EXP(-AY200))</f>
        <v/>
      </c>
      <c r="BA200" s="52">
        <f>$BK$14*((AJ200)-$BD$5)/$BD$6+$BK$15*((AK200)-$BD$7)/$BD$8+$BK$16</f>
        <v/>
      </c>
      <c r="BB200" s="51">
        <f>1/(1+EXP(-BA200))</f>
        <v/>
      </c>
    </row>
    <row r="201" ht="15" customHeight="1" s="35">
      <c r="A201" s="48">
        <f>'4_Seq_Features'!A199</f>
        <v/>
      </c>
      <c r="B201" s="55">
        <f>'4_Seq_Features'!F199</f>
        <v/>
      </c>
      <c r="C201" s="48">
        <f>'4_Seq_Features'!E199</f>
        <v/>
      </c>
      <c r="D201" s="52">
        <f>$U$12*((B201)-$U$5)/$U$6+$U$13</f>
        <v/>
      </c>
      <c r="E201" s="51">
        <f>1/(1+EXP(-D201))</f>
        <v/>
      </c>
      <c r="F201" s="52">
        <f>$V$12*((B201)-$U$5)/$U$6+$V$13</f>
        <v/>
      </c>
      <c r="G201" s="51">
        <f>1/(1+EXP(-F201))</f>
        <v/>
      </c>
      <c r="H201" s="52">
        <f>$W$12*((B201)-$U$5)/$U$6+$W$13</f>
        <v/>
      </c>
      <c r="I201" s="51">
        <f>1/(1+EXP(-H201))</f>
        <v/>
      </c>
      <c r="J201" s="52">
        <f>$X$12*((B201)-$U$5)/$U$6+$X$13</f>
        <v/>
      </c>
      <c r="K201" s="51">
        <f>1/(1+EXP(-J201))</f>
        <v/>
      </c>
      <c r="L201" s="52">
        <f>$Y$12*((B201)-$U$5)/$U$6+$Y$13</f>
        <v/>
      </c>
      <c r="M201" s="51">
        <f>1/(1+EXP(-L201))</f>
        <v/>
      </c>
      <c r="N201" s="52">
        <f>$Z$12*((B201)-$U$5)/$U$6+$Z$13</f>
        <v/>
      </c>
      <c r="O201" s="51">
        <f>1/(1+EXP(-N201))</f>
        <v/>
      </c>
      <c r="P201" s="52">
        <f>$AA$12*((B201)-$U$5)/$U$6+$AA$13</f>
        <v/>
      </c>
      <c r="Q201" s="51">
        <f>1/(1+EXP(-P201))</f>
        <v/>
      </c>
      <c r="R201" s="52">
        <f>$AB$12*((B201)-$U$5)/$U$6+$AB$13</f>
        <v/>
      </c>
      <c r="S201" s="51">
        <f>1/(1+EXP(-R201))</f>
        <v/>
      </c>
      <c r="AI201" s="48">
        <f>'4_Seq_Features'!A199</f>
        <v/>
      </c>
      <c r="AJ201" s="55">
        <f>'4_Seq_Features'!G199</f>
        <v/>
      </c>
      <c r="AK201" s="55">
        <f>'4_Seq_Features'!H199</f>
        <v/>
      </c>
      <c r="AL201" s="48">
        <f>'4_Seq_Features'!E199</f>
        <v/>
      </c>
      <c r="AM201" s="52">
        <f>$BD$14*((AJ201)-$BD$5)/$BD$6+$BD$15*((AK201)-$BD$7)/$BD$8+$BD$16</f>
        <v/>
      </c>
      <c r="AN201" s="51">
        <f>1/(1+EXP(-AM201))</f>
        <v/>
      </c>
      <c r="AO201" s="52">
        <f>$BE$14*((AJ201)-$BD$5)/$BD$6+$BE$15*((AK201)-$BD$7)/$BD$8+$BE$16</f>
        <v/>
      </c>
      <c r="AP201" s="51">
        <f>1/(1+EXP(-AO201))</f>
        <v/>
      </c>
      <c r="AQ201" s="52">
        <f>$BF$14*((AJ201)-$BD$5)/$BD$6+$BF$15*((AK201)-$BD$7)/$BD$8+$BF$16</f>
        <v/>
      </c>
      <c r="AR201" s="51">
        <f>1/(1+EXP(-AQ201))</f>
        <v/>
      </c>
      <c r="AS201" s="52">
        <f>$BG$14*((AJ201)-$BD$5)/$BD$6+$BG$15*((AK201)-$BD$7)/$BD$8+$BG$16</f>
        <v/>
      </c>
      <c r="AT201" s="51">
        <f>1/(1+EXP(-AS201))</f>
        <v/>
      </c>
      <c r="AU201" s="52">
        <f>$BH$14*((AJ201)-$BD$5)/$BD$6+$BH$15*((AK201)-$BD$7)/$BD$8+$BH$16</f>
        <v/>
      </c>
      <c r="AV201" s="51">
        <f>1/(1+EXP(-AU201))</f>
        <v/>
      </c>
      <c r="AW201" s="52">
        <f>$BI$14*((AJ201)-$BD$5)/$BD$6+$BI$15*((AK201)-$BD$7)/$BD$8+$BI$16</f>
        <v/>
      </c>
      <c r="AX201" s="51">
        <f>1/(1+EXP(-AW201))</f>
        <v/>
      </c>
      <c r="AY201" s="52">
        <f>$BJ$14*((AJ201)-$BD$5)/$BD$6+$BJ$15*((AK201)-$BD$7)/$BD$8+$BJ$16</f>
        <v/>
      </c>
      <c r="AZ201" s="51">
        <f>1/(1+EXP(-AY201))</f>
        <v/>
      </c>
      <c r="BA201" s="52">
        <f>$BK$14*((AJ201)-$BD$5)/$BD$6+$BK$15*((AK201)-$BD$7)/$BD$8+$BK$16</f>
        <v/>
      </c>
      <c r="BB201" s="51">
        <f>1/(1+EXP(-BA201))</f>
        <v/>
      </c>
    </row>
    <row r="202" ht="15" customHeight="1" s="35">
      <c r="A202" s="48">
        <f>'4_Seq_Features'!A200</f>
        <v/>
      </c>
      <c r="B202" s="55">
        <f>'4_Seq_Features'!F200</f>
        <v/>
      </c>
      <c r="C202" s="48">
        <f>'4_Seq_Features'!E200</f>
        <v/>
      </c>
      <c r="D202" s="52">
        <f>$U$12*((B202)-$U$5)/$U$6+$U$13</f>
        <v/>
      </c>
      <c r="E202" s="51">
        <f>1/(1+EXP(-D202))</f>
        <v/>
      </c>
      <c r="F202" s="52">
        <f>$V$12*((B202)-$U$5)/$U$6+$V$13</f>
        <v/>
      </c>
      <c r="G202" s="51">
        <f>1/(1+EXP(-F202))</f>
        <v/>
      </c>
      <c r="H202" s="52">
        <f>$W$12*((B202)-$U$5)/$U$6+$W$13</f>
        <v/>
      </c>
      <c r="I202" s="51">
        <f>1/(1+EXP(-H202))</f>
        <v/>
      </c>
      <c r="J202" s="52">
        <f>$X$12*((B202)-$U$5)/$U$6+$X$13</f>
        <v/>
      </c>
      <c r="K202" s="51">
        <f>1/(1+EXP(-J202))</f>
        <v/>
      </c>
      <c r="L202" s="52">
        <f>$Y$12*((B202)-$U$5)/$U$6+$Y$13</f>
        <v/>
      </c>
      <c r="M202" s="51">
        <f>1/(1+EXP(-L202))</f>
        <v/>
      </c>
      <c r="N202" s="52">
        <f>$Z$12*((B202)-$U$5)/$U$6+$Z$13</f>
        <v/>
      </c>
      <c r="O202" s="51">
        <f>1/(1+EXP(-N202))</f>
        <v/>
      </c>
      <c r="P202" s="52">
        <f>$AA$12*((B202)-$U$5)/$U$6+$AA$13</f>
        <v/>
      </c>
      <c r="Q202" s="51">
        <f>1/(1+EXP(-P202))</f>
        <v/>
      </c>
      <c r="R202" s="52">
        <f>$AB$12*((B202)-$U$5)/$U$6+$AB$13</f>
        <v/>
      </c>
      <c r="S202" s="51">
        <f>1/(1+EXP(-R202))</f>
        <v/>
      </c>
      <c r="AI202" s="48">
        <f>'4_Seq_Features'!A200</f>
        <v/>
      </c>
      <c r="AJ202" s="55">
        <f>'4_Seq_Features'!G200</f>
        <v/>
      </c>
      <c r="AK202" s="55">
        <f>'4_Seq_Features'!H200</f>
        <v/>
      </c>
      <c r="AL202" s="48">
        <f>'4_Seq_Features'!E200</f>
        <v/>
      </c>
      <c r="AM202" s="52">
        <f>$BD$14*((AJ202)-$BD$5)/$BD$6+$BD$15*((AK202)-$BD$7)/$BD$8+$BD$16</f>
        <v/>
      </c>
      <c r="AN202" s="51">
        <f>1/(1+EXP(-AM202))</f>
        <v/>
      </c>
      <c r="AO202" s="52">
        <f>$BE$14*((AJ202)-$BD$5)/$BD$6+$BE$15*((AK202)-$BD$7)/$BD$8+$BE$16</f>
        <v/>
      </c>
      <c r="AP202" s="51">
        <f>1/(1+EXP(-AO202))</f>
        <v/>
      </c>
      <c r="AQ202" s="52">
        <f>$BF$14*((AJ202)-$BD$5)/$BD$6+$BF$15*((AK202)-$BD$7)/$BD$8+$BF$16</f>
        <v/>
      </c>
      <c r="AR202" s="51">
        <f>1/(1+EXP(-AQ202))</f>
        <v/>
      </c>
      <c r="AS202" s="52">
        <f>$BG$14*((AJ202)-$BD$5)/$BD$6+$BG$15*((AK202)-$BD$7)/$BD$8+$BG$16</f>
        <v/>
      </c>
      <c r="AT202" s="51">
        <f>1/(1+EXP(-AS202))</f>
        <v/>
      </c>
      <c r="AU202" s="52">
        <f>$BH$14*((AJ202)-$BD$5)/$BD$6+$BH$15*((AK202)-$BD$7)/$BD$8+$BH$16</f>
        <v/>
      </c>
      <c r="AV202" s="51">
        <f>1/(1+EXP(-AU202))</f>
        <v/>
      </c>
      <c r="AW202" s="52">
        <f>$BI$14*((AJ202)-$BD$5)/$BD$6+$BI$15*((AK202)-$BD$7)/$BD$8+$BI$16</f>
        <v/>
      </c>
      <c r="AX202" s="51">
        <f>1/(1+EXP(-AW202))</f>
        <v/>
      </c>
      <c r="AY202" s="52">
        <f>$BJ$14*((AJ202)-$BD$5)/$BD$6+$BJ$15*((AK202)-$BD$7)/$BD$8+$BJ$16</f>
        <v/>
      </c>
      <c r="AZ202" s="51">
        <f>1/(1+EXP(-AY202))</f>
        <v/>
      </c>
      <c r="BA202" s="52">
        <f>$BK$14*((AJ202)-$BD$5)/$BD$6+$BK$15*((AK202)-$BD$7)/$BD$8+$BK$16</f>
        <v/>
      </c>
      <c r="BB202" s="51">
        <f>1/(1+EXP(-BA202))</f>
        <v/>
      </c>
    </row>
    <row r="203" ht="15" customHeight="1" s="35">
      <c r="A203" s="48">
        <f>'4_Seq_Features'!A201</f>
        <v/>
      </c>
      <c r="B203" s="55">
        <f>'4_Seq_Features'!F201</f>
        <v/>
      </c>
      <c r="C203" s="48">
        <f>'4_Seq_Features'!E201</f>
        <v/>
      </c>
      <c r="D203" s="52">
        <f>$U$12*((B203)-$U$5)/$U$6+$U$13</f>
        <v/>
      </c>
      <c r="E203" s="51">
        <f>1/(1+EXP(-D203))</f>
        <v/>
      </c>
      <c r="F203" s="52">
        <f>$V$12*((B203)-$U$5)/$U$6+$V$13</f>
        <v/>
      </c>
      <c r="G203" s="51">
        <f>1/(1+EXP(-F203))</f>
        <v/>
      </c>
      <c r="H203" s="52">
        <f>$W$12*((B203)-$U$5)/$U$6+$W$13</f>
        <v/>
      </c>
      <c r="I203" s="51">
        <f>1/(1+EXP(-H203))</f>
        <v/>
      </c>
      <c r="J203" s="52">
        <f>$X$12*((B203)-$U$5)/$U$6+$X$13</f>
        <v/>
      </c>
      <c r="K203" s="51">
        <f>1/(1+EXP(-J203))</f>
        <v/>
      </c>
      <c r="L203" s="52">
        <f>$Y$12*((B203)-$U$5)/$U$6+$Y$13</f>
        <v/>
      </c>
      <c r="M203" s="51">
        <f>1/(1+EXP(-L203))</f>
        <v/>
      </c>
      <c r="N203" s="52">
        <f>$Z$12*((B203)-$U$5)/$U$6+$Z$13</f>
        <v/>
      </c>
      <c r="O203" s="51">
        <f>1/(1+EXP(-N203))</f>
        <v/>
      </c>
      <c r="P203" s="52">
        <f>$AA$12*((B203)-$U$5)/$U$6+$AA$13</f>
        <v/>
      </c>
      <c r="Q203" s="51">
        <f>1/(1+EXP(-P203))</f>
        <v/>
      </c>
      <c r="R203" s="52">
        <f>$AB$12*((B203)-$U$5)/$U$6+$AB$13</f>
        <v/>
      </c>
      <c r="S203" s="51">
        <f>1/(1+EXP(-R203))</f>
        <v/>
      </c>
      <c r="AI203" s="48">
        <f>'4_Seq_Features'!A201</f>
        <v/>
      </c>
      <c r="AJ203" s="55">
        <f>'4_Seq_Features'!G201</f>
        <v/>
      </c>
      <c r="AK203" s="55">
        <f>'4_Seq_Features'!H201</f>
        <v/>
      </c>
      <c r="AL203" s="48">
        <f>'4_Seq_Features'!E201</f>
        <v/>
      </c>
      <c r="AM203" s="52">
        <f>$BD$14*((AJ203)-$BD$5)/$BD$6+$BD$15*((AK203)-$BD$7)/$BD$8+$BD$16</f>
        <v/>
      </c>
      <c r="AN203" s="51">
        <f>1/(1+EXP(-AM203))</f>
        <v/>
      </c>
      <c r="AO203" s="52">
        <f>$BE$14*((AJ203)-$BD$5)/$BD$6+$BE$15*((AK203)-$BD$7)/$BD$8+$BE$16</f>
        <v/>
      </c>
      <c r="AP203" s="51">
        <f>1/(1+EXP(-AO203))</f>
        <v/>
      </c>
      <c r="AQ203" s="52">
        <f>$BF$14*((AJ203)-$BD$5)/$BD$6+$BF$15*((AK203)-$BD$7)/$BD$8+$BF$16</f>
        <v/>
      </c>
      <c r="AR203" s="51">
        <f>1/(1+EXP(-AQ203))</f>
        <v/>
      </c>
      <c r="AS203" s="52">
        <f>$BG$14*((AJ203)-$BD$5)/$BD$6+$BG$15*((AK203)-$BD$7)/$BD$8+$BG$16</f>
        <v/>
      </c>
      <c r="AT203" s="51">
        <f>1/(1+EXP(-AS203))</f>
        <v/>
      </c>
      <c r="AU203" s="52">
        <f>$BH$14*((AJ203)-$BD$5)/$BD$6+$BH$15*((AK203)-$BD$7)/$BD$8+$BH$16</f>
        <v/>
      </c>
      <c r="AV203" s="51">
        <f>1/(1+EXP(-AU203))</f>
        <v/>
      </c>
      <c r="AW203" s="52">
        <f>$BI$14*((AJ203)-$BD$5)/$BD$6+$BI$15*((AK203)-$BD$7)/$BD$8+$BI$16</f>
        <v/>
      </c>
      <c r="AX203" s="51">
        <f>1/(1+EXP(-AW203))</f>
        <v/>
      </c>
      <c r="AY203" s="52">
        <f>$BJ$14*((AJ203)-$BD$5)/$BD$6+$BJ$15*((AK203)-$BD$7)/$BD$8+$BJ$16</f>
        <v/>
      </c>
      <c r="AZ203" s="51">
        <f>1/(1+EXP(-AY203))</f>
        <v/>
      </c>
      <c r="BA203" s="52">
        <f>$BK$14*((AJ203)-$BD$5)/$BD$6+$BK$15*((AK203)-$BD$7)/$BD$8+$BK$16</f>
        <v/>
      </c>
      <c r="BB203" s="51">
        <f>1/(1+EXP(-BA203))</f>
        <v/>
      </c>
    </row>
    <row r="204" ht="15" customHeight="1" s="35">
      <c r="A204" s="48">
        <f>'4_Seq_Features'!A202</f>
        <v/>
      </c>
      <c r="B204" s="55">
        <f>'4_Seq_Features'!F202</f>
        <v/>
      </c>
      <c r="C204" s="48">
        <f>'4_Seq_Features'!E202</f>
        <v/>
      </c>
      <c r="D204" s="52">
        <f>$U$12*((B204)-$U$5)/$U$6+$U$13</f>
        <v/>
      </c>
      <c r="E204" s="51">
        <f>1/(1+EXP(-D204))</f>
        <v/>
      </c>
      <c r="F204" s="52">
        <f>$V$12*((B204)-$U$5)/$U$6+$V$13</f>
        <v/>
      </c>
      <c r="G204" s="51">
        <f>1/(1+EXP(-F204))</f>
        <v/>
      </c>
      <c r="H204" s="52">
        <f>$W$12*((B204)-$U$5)/$U$6+$W$13</f>
        <v/>
      </c>
      <c r="I204" s="51">
        <f>1/(1+EXP(-H204))</f>
        <v/>
      </c>
      <c r="J204" s="52">
        <f>$X$12*((B204)-$U$5)/$U$6+$X$13</f>
        <v/>
      </c>
      <c r="K204" s="51">
        <f>1/(1+EXP(-J204))</f>
        <v/>
      </c>
      <c r="L204" s="52">
        <f>$Y$12*((B204)-$U$5)/$U$6+$Y$13</f>
        <v/>
      </c>
      <c r="M204" s="51">
        <f>1/(1+EXP(-L204))</f>
        <v/>
      </c>
      <c r="N204" s="52">
        <f>$Z$12*((B204)-$U$5)/$U$6+$Z$13</f>
        <v/>
      </c>
      <c r="O204" s="51">
        <f>1/(1+EXP(-N204))</f>
        <v/>
      </c>
      <c r="P204" s="52">
        <f>$AA$12*((B204)-$U$5)/$U$6+$AA$13</f>
        <v/>
      </c>
      <c r="Q204" s="51">
        <f>1/(1+EXP(-P204))</f>
        <v/>
      </c>
      <c r="R204" s="52">
        <f>$AB$12*((B204)-$U$5)/$U$6+$AB$13</f>
        <v/>
      </c>
      <c r="S204" s="51">
        <f>1/(1+EXP(-R204))</f>
        <v/>
      </c>
      <c r="AI204" s="48">
        <f>'4_Seq_Features'!A202</f>
        <v/>
      </c>
      <c r="AJ204" s="55">
        <f>'4_Seq_Features'!G202</f>
        <v/>
      </c>
      <c r="AK204" s="55">
        <f>'4_Seq_Features'!H202</f>
        <v/>
      </c>
      <c r="AL204" s="48">
        <f>'4_Seq_Features'!E202</f>
        <v/>
      </c>
      <c r="AM204" s="52">
        <f>$BD$14*((AJ204)-$BD$5)/$BD$6+$BD$15*((AK204)-$BD$7)/$BD$8+$BD$16</f>
        <v/>
      </c>
      <c r="AN204" s="51">
        <f>1/(1+EXP(-AM204))</f>
        <v/>
      </c>
      <c r="AO204" s="52">
        <f>$BE$14*((AJ204)-$BD$5)/$BD$6+$BE$15*((AK204)-$BD$7)/$BD$8+$BE$16</f>
        <v/>
      </c>
      <c r="AP204" s="51">
        <f>1/(1+EXP(-AO204))</f>
        <v/>
      </c>
      <c r="AQ204" s="52">
        <f>$BF$14*((AJ204)-$BD$5)/$BD$6+$BF$15*((AK204)-$BD$7)/$BD$8+$BF$16</f>
        <v/>
      </c>
      <c r="AR204" s="51">
        <f>1/(1+EXP(-AQ204))</f>
        <v/>
      </c>
      <c r="AS204" s="52">
        <f>$BG$14*((AJ204)-$BD$5)/$BD$6+$BG$15*((AK204)-$BD$7)/$BD$8+$BG$16</f>
        <v/>
      </c>
      <c r="AT204" s="51">
        <f>1/(1+EXP(-AS204))</f>
        <v/>
      </c>
      <c r="AU204" s="52">
        <f>$BH$14*((AJ204)-$BD$5)/$BD$6+$BH$15*((AK204)-$BD$7)/$BD$8+$BH$16</f>
        <v/>
      </c>
      <c r="AV204" s="51">
        <f>1/(1+EXP(-AU204))</f>
        <v/>
      </c>
      <c r="AW204" s="52">
        <f>$BI$14*((AJ204)-$BD$5)/$BD$6+$BI$15*((AK204)-$BD$7)/$BD$8+$BI$16</f>
        <v/>
      </c>
      <c r="AX204" s="51">
        <f>1/(1+EXP(-AW204))</f>
        <v/>
      </c>
      <c r="AY204" s="52">
        <f>$BJ$14*((AJ204)-$BD$5)/$BD$6+$BJ$15*((AK204)-$BD$7)/$BD$8+$BJ$16</f>
        <v/>
      </c>
      <c r="AZ204" s="51">
        <f>1/(1+EXP(-AY204))</f>
        <v/>
      </c>
      <c r="BA204" s="52">
        <f>$BK$14*((AJ204)-$BD$5)/$BD$6+$BK$15*((AK204)-$BD$7)/$BD$8+$BK$16</f>
        <v/>
      </c>
      <c r="BB204" s="51">
        <f>1/(1+EXP(-BA204))</f>
        <v/>
      </c>
    </row>
    <row r="205" ht="15" customHeight="1" s="35">
      <c r="A205" s="48">
        <f>'4_Seq_Features'!A203</f>
        <v/>
      </c>
      <c r="B205" s="55">
        <f>'4_Seq_Features'!F203</f>
        <v/>
      </c>
      <c r="C205" s="48">
        <f>'4_Seq_Features'!E203</f>
        <v/>
      </c>
      <c r="D205" s="52">
        <f>$U$12*((B205)-$U$5)/$U$6+$U$13</f>
        <v/>
      </c>
      <c r="E205" s="51">
        <f>1/(1+EXP(-D205))</f>
        <v/>
      </c>
      <c r="F205" s="52">
        <f>$V$12*((B205)-$U$5)/$U$6+$V$13</f>
        <v/>
      </c>
      <c r="G205" s="51">
        <f>1/(1+EXP(-F205))</f>
        <v/>
      </c>
      <c r="H205" s="52">
        <f>$W$12*((B205)-$U$5)/$U$6+$W$13</f>
        <v/>
      </c>
      <c r="I205" s="51">
        <f>1/(1+EXP(-H205))</f>
        <v/>
      </c>
      <c r="J205" s="52">
        <f>$X$12*((B205)-$U$5)/$U$6+$X$13</f>
        <v/>
      </c>
      <c r="K205" s="51">
        <f>1/(1+EXP(-J205))</f>
        <v/>
      </c>
      <c r="L205" s="52">
        <f>$Y$12*((B205)-$U$5)/$U$6+$Y$13</f>
        <v/>
      </c>
      <c r="M205" s="51">
        <f>1/(1+EXP(-L205))</f>
        <v/>
      </c>
      <c r="N205" s="52">
        <f>$Z$12*((B205)-$U$5)/$U$6+$Z$13</f>
        <v/>
      </c>
      <c r="O205" s="51">
        <f>1/(1+EXP(-N205))</f>
        <v/>
      </c>
      <c r="P205" s="52">
        <f>$AA$12*((B205)-$U$5)/$U$6+$AA$13</f>
        <v/>
      </c>
      <c r="Q205" s="51">
        <f>1/(1+EXP(-P205))</f>
        <v/>
      </c>
      <c r="R205" s="52">
        <f>$AB$12*((B205)-$U$5)/$U$6+$AB$13</f>
        <v/>
      </c>
      <c r="S205" s="51">
        <f>1/(1+EXP(-R205))</f>
        <v/>
      </c>
      <c r="AI205" s="48">
        <f>'4_Seq_Features'!A203</f>
        <v/>
      </c>
      <c r="AJ205" s="55">
        <f>'4_Seq_Features'!G203</f>
        <v/>
      </c>
      <c r="AK205" s="55">
        <f>'4_Seq_Features'!H203</f>
        <v/>
      </c>
      <c r="AL205" s="48">
        <f>'4_Seq_Features'!E203</f>
        <v/>
      </c>
      <c r="AM205" s="52">
        <f>$BD$14*((AJ205)-$BD$5)/$BD$6+$BD$15*((AK205)-$BD$7)/$BD$8+$BD$16</f>
        <v/>
      </c>
      <c r="AN205" s="51">
        <f>1/(1+EXP(-AM205))</f>
        <v/>
      </c>
      <c r="AO205" s="52">
        <f>$BE$14*((AJ205)-$BD$5)/$BD$6+$BE$15*((AK205)-$BD$7)/$BD$8+$BE$16</f>
        <v/>
      </c>
      <c r="AP205" s="51">
        <f>1/(1+EXP(-AO205))</f>
        <v/>
      </c>
      <c r="AQ205" s="52">
        <f>$BF$14*((AJ205)-$BD$5)/$BD$6+$BF$15*((AK205)-$BD$7)/$BD$8+$BF$16</f>
        <v/>
      </c>
      <c r="AR205" s="51">
        <f>1/(1+EXP(-AQ205))</f>
        <v/>
      </c>
      <c r="AS205" s="52">
        <f>$BG$14*((AJ205)-$BD$5)/$BD$6+$BG$15*((AK205)-$BD$7)/$BD$8+$BG$16</f>
        <v/>
      </c>
      <c r="AT205" s="51">
        <f>1/(1+EXP(-AS205))</f>
        <v/>
      </c>
      <c r="AU205" s="52">
        <f>$BH$14*((AJ205)-$BD$5)/$BD$6+$BH$15*((AK205)-$BD$7)/$BD$8+$BH$16</f>
        <v/>
      </c>
      <c r="AV205" s="51">
        <f>1/(1+EXP(-AU205))</f>
        <v/>
      </c>
      <c r="AW205" s="52">
        <f>$BI$14*((AJ205)-$BD$5)/$BD$6+$BI$15*((AK205)-$BD$7)/$BD$8+$BI$16</f>
        <v/>
      </c>
      <c r="AX205" s="51">
        <f>1/(1+EXP(-AW205))</f>
        <v/>
      </c>
      <c r="AY205" s="52">
        <f>$BJ$14*((AJ205)-$BD$5)/$BD$6+$BJ$15*((AK205)-$BD$7)/$BD$8+$BJ$16</f>
        <v/>
      </c>
      <c r="AZ205" s="51">
        <f>1/(1+EXP(-AY205))</f>
        <v/>
      </c>
      <c r="BA205" s="52">
        <f>$BK$14*((AJ205)-$BD$5)/$BD$6+$BK$15*((AK205)-$BD$7)/$BD$8+$BK$16</f>
        <v/>
      </c>
      <c r="BB205" s="51">
        <f>1/(1+EXP(-BA205))</f>
        <v/>
      </c>
    </row>
    <row r="206" ht="15" customHeight="1" s="35">
      <c r="A206" s="48">
        <f>'4_Seq_Features'!A204</f>
        <v/>
      </c>
      <c r="B206" s="55">
        <f>'4_Seq_Features'!F204</f>
        <v/>
      </c>
      <c r="C206" s="48">
        <f>'4_Seq_Features'!E204</f>
        <v/>
      </c>
      <c r="D206" s="52">
        <f>$U$12*((B206)-$U$5)/$U$6+$U$13</f>
        <v/>
      </c>
      <c r="E206" s="51">
        <f>1/(1+EXP(-D206))</f>
        <v/>
      </c>
      <c r="F206" s="52">
        <f>$V$12*((B206)-$U$5)/$U$6+$V$13</f>
        <v/>
      </c>
      <c r="G206" s="51">
        <f>1/(1+EXP(-F206))</f>
        <v/>
      </c>
      <c r="H206" s="52">
        <f>$W$12*((B206)-$U$5)/$U$6+$W$13</f>
        <v/>
      </c>
      <c r="I206" s="51">
        <f>1/(1+EXP(-H206))</f>
        <v/>
      </c>
      <c r="J206" s="52">
        <f>$X$12*((B206)-$U$5)/$U$6+$X$13</f>
        <v/>
      </c>
      <c r="K206" s="51">
        <f>1/(1+EXP(-J206))</f>
        <v/>
      </c>
      <c r="L206" s="52">
        <f>$Y$12*((B206)-$U$5)/$U$6+$Y$13</f>
        <v/>
      </c>
      <c r="M206" s="51">
        <f>1/(1+EXP(-L206))</f>
        <v/>
      </c>
      <c r="N206" s="52">
        <f>$Z$12*((B206)-$U$5)/$U$6+$Z$13</f>
        <v/>
      </c>
      <c r="O206" s="51">
        <f>1/(1+EXP(-N206))</f>
        <v/>
      </c>
      <c r="P206" s="52">
        <f>$AA$12*((B206)-$U$5)/$U$6+$AA$13</f>
        <v/>
      </c>
      <c r="Q206" s="51">
        <f>1/(1+EXP(-P206))</f>
        <v/>
      </c>
      <c r="R206" s="52">
        <f>$AB$12*((B206)-$U$5)/$U$6+$AB$13</f>
        <v/>
      </c>
      <c r="S206" s="51">
        <f>1/(1+EXP(-R206))</f>
        <v/>
      </c>
      <c r="AI206" s="48">
        <f>'4_Seq_Features'!A204</f>
        <v/>
      </c>
      <c r="AJ206" s="55">
        <f>'4_Seq_Features'!G204</f>
        <v/>
      </c>
      <c r="AK206" s="55">
        <f>'4_Seq_Features'!H204</f>
        <v/>
      </c>
      <c r="AL206" s="48">
        <f>'4_Seq_Features'!E204</f>
        <v/>
      </c>
      <c r="AM206" s="52">
        <f>$BD$14*((AJ206)-$BD$5)/$BD$6+$BD$15*((AK206)-$BD$7)/$BD$8+$BD$16</f>
        <v/>
      </c>
      <c r="AN206" s="51">
        <f>1/(1+EXP(-AM206))</f>
        <v/>
      </c>
      <c r="AO206" s="52">
        <f>$BE$14*((AJ206)-$BD$5)/$BD$6+$BE$15*((AK206)-$BD$7)/$BD$8+$BE$16</f>
        <v/>
      </c>
      <c r="AP206" s="51">
        <f>1/(1+EXP(-AO206))</f>
        <v/>
      </c>
      <c r="AQ206" s="52">
        <f>$BF$14*((AJ206)-$BD$5)/$BD$6+$BF$15*((AK206)-$BD$7)/$BD$8+$BF$16</f>
        <v/>
      </c>
      <c r="AR206" s="51">
        <f>1/(1+EXP(-AQ206))</f>
        <v/>
      </c>
      <c r="AS206" s="52">
        <f>$BG$14*((AJ206)-$BD$5)/$BD$6+$BG$15*((AK206)-$BD$7)/$BD$8+$BG$16</f>
        <v/>
      </c>
      <c r="AT206" s="51">
        <f>1/(1+EXP(-AS206))</f>
        <v/>
      </c>
      <c r="AU206" s="52">
        <f>$BH$14*((AJ206)-$BD$5)/$BD$6+$BH$15*((AK206)-$BD$7)/$BD$8+$BH$16</f>
        <v/>
      </c>
      <c r="AV206" s="51">
        <f>1/(1+EXP(-AU206))</f>
        <v/>
      </c>
      <c r="AW206" s="52">
        <f>$BI$14*((AJ206)-$BD$5)/$BD$6+$BI$15*((AK206)-$BD$7)/$BD$8+$BI$16</f>
        <v/>
      </c>
      <c r="AX206" s="51">
        <f>1/(1+EXP(-AW206))</f>
        <v/>
      </c>
      <c r="AY206" s="52">
        <f>$BJ$14*((AJ206)-$BD$5)/$BD$6+$BJ$15*((AK206)-$BD$7)/$BD$8+$BJ$16</f>
        <v/>
      </c>
      <c r="AZ206" s="51">
        <f>1/(1+EXP(-AY206))</f>
        <v/>
      </c>
      <c r="BA206" s="52">
        <f>$BK$14*((AJ206)-$BD$5)/$BD$6+$BK$15*((AK206)-$BD$7)/$BD$8+$BK$16</f>
        <v/>
      </c>
      <c r="BB206" s="51">
        <f>1/(1+EXP(-BA206))</f>
        <v/>
      </c>
    </row>
    <row r="207" ht="15" customHeight="1" s="35">
      <c r="A207" s="48">
        <f>'4_Seq_Features'!A205</f>
        <v/>
      </c>
      <c r="B207" s="55">
        <f>'4_Seq_Features'!F205</f>
        <v/>
      </c>
      <c r="C207" s="48">
        <f>'4_Seq_Features'!E205</f>
        <v/>
      </c>
      <c r="D207" s="52">
        <f>$U$12*((B207)-$U$5)/$U$6+$U$13</f>
        <v/>
      </c>
      <c r="E207" s="51">
        <f>1/(1+EXP(-D207))</f>
        <v/>
      </c>
      <c r="F207" s="52">
        <f>$V$12*((B207)-$U$5)/$U$6+$V$13</f>
        <v/>
      </c>
      <c r="G207" s="51">
        <f>1/(1+EXP(-F207))</f>
        <v/>
      </c>
      <c r="H207" s="52">
        <f>$W$12*((B207)-$U$5)/$U$6+$W$13</f>
        <v/>
      </c>
      <c r="I207" s="51">
        <f>1/(1+EXP(-H207))</f>
        <v/>
      </c>
      <c r="J207" s="52">
        <f>$X$12*((B207)-$U$5)/$U$6+$X$13</f>
        <v/>
      </c>
      <c r="K207" s="51">
        <f>1/(1+EXP(-J207))</f>
        <v/>
      </c>
      <c r="L207" s="52">
        <f>$Y$12*((B207)-$U$5)/$U$6+$Y$13</f>
        <v/>
      </c>
      <c r="M207" s="51">
        <f>1/(1+EXP(-L207))</f>
        <v/>
      </c>
      <c r="N207" s="52">
        <f>$Z$12*((B207)-$U$5)/$U$6+$Z$13</f>
        <v/>
      </c>
      <c r="O207" s="51">
        <f>1/(1+EXP(-N207))</f>
        <v/>
      </c>
      <c r="P207" s="52">
        <f>$AA$12*((B207)-$U$5)/$U$6+$AA$13</f>
        <v/>
      </c>
      <c r="Q207" s="51">
        <f>1/(1+EXP(-P207))</f>
        <v/>
      </c>
      <c r="R207" s="52">
        <f>$AB$12*((B207)-$U$5)/$U$6+$AB$13</f>
        <v/>
      </c>
      <c r="S207" s="51">
        <f>1/(1+EXP(-R207))</f>
        <v/>
      </c>
      <c r="AI207" s="48">
        <f>'4_Seq_Features'!A205</f>
        <v/>
      </c>
      <c r="AJ207" s="55">
        <f>'4_Seq_Features'!G205</f>
        <v/>
      </c>
      <c r="AK207" s="55">
        <f>'4_Seq_Features'!H205</f>
        <v/>
      </c>
      <c r="AL207" s="48">
        <f>'4_Seq_Features'!E205</f>
        <v/>
      </c>
      <c r="AM207" s="52">
        <f>$BD$14*((AJ207)-$BD$5)/$BD$6+$BD$15*((AK207)-$BD$7)/$BD$8+$BD$16</f>
        <v/>
      </c>
      <c r="AN207" s="51">
        <f>1/(1+EXP(-AM207))</f>
        <v/>
      </c>
      <c r="AO207" s="52">
        <f>$BE$14*((AJ207)-$BD$5)/$BD$6+$BE$15*((AK207)-$BD$7)/$BD$8+$BE$16</f>
        <v/>
      </c>
      <c r="AP207" s="51">
        <f>1/(1+EXP(-AO207))</f>
        <v/>
      </c>
      <c r="AQ207" s="52">
        <f>$BF$14*((AJ207)-$BD$5)/$BD$6+$BF$15*((AK207)-$BD$7)/$BD$8+$BF$16</f>
        <v/>
      </c>
      <c r="AR207" s="51">
        <f>1/(1+EXP(-AQ207))</f>
        <v/>
      </c>
      <c r="AS207" s="52">
        <f>$BG$14*((AJ207)-$BD$5)/$BD$6+$BG$15*((AK207)-$BD$7)/$BD$8+$BG$16</f>
        <v/>
      </c>
      <c r="AT207" s="51">
        <f>1/(1+EXP(-AS207))</f>
        <v/>
      </c>
      <c r="AU207" s="52">
        <f>$BH$14*((AJ207)-$BD$5)/$BD$6+$BH$15*((AK207)-$BD$7)/$BD$8+$BH$16</f>
        <v/>
      </c>
      <c r="AV207" s="51">
        <f>1/(1+EXP(-AU207))</f>
        <v/>
      </c>
      <c r="AW207" s="52">
        <f>$BI$14*((AJ207)-$BD$5)/$BD$6+$BI$15*((AK207)-$BD$7)/$BD$8+$BI$16</f>
        <v/>
      </c>
      <c r="AX207" s="51">
        <f>1/(1+EXP(-AW207))</f>
        <v/>
      </c>
      <c r="AY207" s="52">
        <f>$BJ$14*((AJ207)-$BD$5)/$BD$6+$BJ$15*((AK207)-$BD$7)/$BD$8+$BJ$16</f>
        <v/>
      </c>
      <c r="AZ207" s="51">
        <f>1/(1+EXP(-AY207))</f>
        <v/>
      </c>
      <c r="BA207" s="52">
        <f>$BK$14*((AJ207)-$BD$5)/$BD$6+$BK$15*((AK207)-$BD$7)/$BD$8+$BK$16</f>
        <v/>
      </c>
      <c r="BB207" s="51">
        <f>1/(1+EXP(-BA207))</f>
        <v/>
      </c>
    </row>
    <row r="208" ht="15" customHeight="1" s="35">
      <c r="A208" s="48">
        <f>'4_Seq_Features'!A206</f>
        <v/>
      </c>
      <c r="B208" s="55">
        <f>'4_Seq_Features'!F206</f>
        <v/>
      </c>
      <c r="C208" s="48">
        <f>'4_Seq_Features'!E206</f>
        <v/>
      </c>
      <c r="D208" s="52">
        <f>$U$12*((B208)-$U$5)/$U$6+$U$13</f>
        <v/>
      </c>
      <c r="E208" s="51">
        <f>1/(1+EXP(-D208))</f>
        <v/>
      </c>
      <c r="F208" s="52">
        <f>$V$12*((B208)-$U$5)/$U$6+$V$13</f>
        <v/>
      </c>
      <c r="G208" s="51">
        <f>1/(1+EXP(-F208))</f>
        <v/>
      </c>
      <c r="H208" s="52">
        <f>$W$12*((B208)-$U$5)/$U$6+$W$13</f>
        <v/>
      </c>
      <c r="I208" s="51">
        <f>1/(1+EXP(-H208))</f>
        <v/>
      </c>
      <c r="J208" s="52">
        <f>$X$12*((B208)-$U$5)/$U$6+$X$13</f>
        <v/>
      </c>
      <c r="K208" s="51">
        <f>1/(1+EXP(-J208))</f>
        <v/>
      </c>
      <c r="L208" s="52">
        <f>$Y$12*((B208)-$U$5)/$U$6+$Y$13</f>
        <v/>
      </c>
      <c r="M208" s="51">
        <f>1/(1+EXP(-L208))</f>
        <v/>
      </c>
      <c r="N208" s="52">
        <f>$Z$12*((B208)-$U$5)/$U$6+$Z$13</f>
        <v/>
      </c>
      <c r="O208" s="51">
        <f>1/(1+EXP(-N208))</f>
        <v/>
      </c>
      <c r="P208" s="52">
        <f>$AA$12*((B208)-$U$5)/$U$6+$AA$13</f>
        <v/>
      </c>
      <c r="Q208" s="51">
        <f>1/(1+EXP(-P208))</f>
        <v/>
      </c>
      <c r="R208" s="52">
        <f>$AB$12*((B208)-$U$5)/$U$6+$AB$13</f>
        <v/>
      </c>
      <c r="S208" s="51">
        <f>1/(1+EXP(-R208))</f>
        <v/>
      </c>
      <c r="AI208" s="48">
        <f>'4_Seq_Features'!A206</f>
        <v/>
      </c>
      <c r="AJ208" s="55">
        <f>'4_Seq_Features'!G206</f>
        <v/>
      </c>
      <c r="AK208" s="55">
        <f>'4_Seq_Features'!H206</f>
        <v/>
      </c>
      <c r="AL208" s="48">
        <f>'4_Seq_Features'!E206</f>
        <v/>
      </c>
      <c r="AM208" s="52">
        <f>$BD$14*((AJ208)-$BD$5)/$BD$6+$BD$15*((AK208)-$BD$7)/$BD$8+$BD$16</f>
        <v/>
      </c>
      <c r="AN208" s="51">
        <f>1/(1+EXP(-AM208))</f>
        <v/>
      </c>
      <c r="AO208" s="52">
        <f>$BE$14*((AJ208)-$BD$5)/$BD$6+$BE$15*((AK208)-$BD$7)/$BD$8+$BE$16</f>
        <v/>
      </c>
      <c r="AP208" s="51">
        <f>1/(1+EXP(-AO208))</f>
        <v/>
      </c>
      <c r="AQ208" s="52">
        <f>$BF$14*((AJ208)-$BD$5)/$BD$6+$BF$15*((AK208)-$BD$7)/$BD$8+$BF$16</f>
        <v/>
      </c>
      <c r="AR208" s="51">
        <f>1/(1+EXP(-AQ208))</f>
        <v/>
      </c>
      <c r="AS208" s="52">
        <f>$BG$14*((AJ208)-$BD$5)/$BD$6+$BG$15*((AK208)-$BD$7)/$BD$8+$BG$16</f>
        <v/>
      </c>
      <c r="AT208" s="51">
        <f>1/(1+EXP(-AS208))</f>
        <v/>
      </c>
      <c r="AU208" s="52">
        <f>$BH$14*((AJ208)-$BD$5)/$BD$6+$BH$15*((AK208)-$BD$7)/$BD$8+$BH$16</f>
        <v/>
      </c>
      <c r="AV208" s="51">
        <f>1/(1+EXP(-AU208))</f>
        <v/>
      </c>
      <c r="AW208" s="52">
        <f>$BI$14*((AJ208)-$BD$5)/$BD$6+$BI$15*((AK208)-$BD$7)/$BD$8+$BI$16</f>
        <v/>
      </c>
      <c r="AX208" s="51">
        <f>1/(1+EXP(-AW208))</f>
        <v/>
      </c>
      <c r="AY208" s="52">
        <f>$BJ$14*((AJ208)-$BD$5)/$BD$6+$BJ$15*((AK208)-$BD$7)/$BD$8+$BJ$16</f>
        <v/>
      </c>
      <c r="AZ208" s="51">
        <f>1/(1+EXP(-AY208))</f>
        <v/>
      </c>
      <c r="BA208" s="52">
        <f>$BK$14*((AJ208)-$BD$5)/$BD$6+$BK$15*((AK208)-$BD$7)/$BD$8+$BK$16</f>
        <v/>
      </c>
      <c r="BB208" s="51">
        <f>1/(1+EXP(-BA208))</f>
        <v/>
      </c>
    </row>
    <row r="209" ht="15" customHeight="1" s="35">
      <c r="A209" s="48">
        <f>'4_Seq_Features'!A207</f>
        <v/>
      </c>
      <c r="B209" s="55">
        <f>'4_Seq_Features'!F207</f>
        <v/>
      </c>
      <c r="C209" s="48">
        <f>'4_Seq_Features'!E207</f>
        <v/>
      </c>
      <c r="D209" s="52">
        <f>$U$12*((B209)-$U$5)/$U$6+$U$13</f>
        <v/>
      </c>
      <c r="E209" s="51">
        <f>1/(1+EXP(-D209))</f>
        <v/>
      </c>
      <c r="F209" s="52">
        <f>$V$12*((B209)-$U$5)/$U$6+$V$13</f>
        <v/>
      </c>
      <c r="G209" s="51">
        <f>1/(1+EXP(-F209))</f>
        <v/>
      </c>
      <c r="H209" s="52">
        <f>$W$12*((B209)-$U$5)/$U$6+$W$13</f>
        <v/>
      </c>
      <c r="I209" s="51">
        <f>1/(1+EXP(-H209))</f>
        <v/>
      </c>
      <c r="J209" s="52">
        <f>$X$12*((B209)-$U$5)/$U$6+$X$13</f>
        <v/>
      </c>
      <c r="K209" s="51">
        <f>1/(1+EXP(-J209))</f>
        <v/>
      </c>
      <c r="L209" s="52">
        <f>$Y$12*((B209)-$U$5)/$U$6+$Y$13</f>
        <v/>
      </c>
      <c r="M209" s="51">
        <f>1/(1+EXP(-L209))</f>
        <v/>
      </c>
      <c r="N209" s="52">
        <f>$Z$12*((B209)-$U$5)/$U$6+$Z$13</f>
        <v/>
      </c>
      <c r="O209" s="51">
        <f>1/(1+EXP(-N209))</f>
        <v/>
      </c>
      <c r="P209" s="52">
        <f>$AA$12*((B209)-$U$5)/$U$6+$AA$13</f>
        <v/>
      </c>
      <c r="Q209" s="51">
        <f>1/(1+EXP(-P209))</f>
        <v/>
      </c>
      <c r="R209" s="52">
        <f>$AB$12*((B209)-$U$5)/$U$6+$AB$13</f>
        <v/>
      </c>
      <c r="S209" s="51">
        <f>1/(1+EXP(-R209))</f>
        <v/>
      </c>
      <c r="AI209" s="48">
        <f>'4_Seq_Features'!A207</f>
        <v/>
      </c>
      <c r="AJ209" s="55">
        <f>'4_Seq_Features'!G207</f>
        <v/>
      </c>
      <c r="AK209" s="55">
        <f>'4_Seq_Features'!H207</f>
        <v/>
      </c>
      <c r="AL209" s="48">
        <f>'4_Seq_Features'!E207</f>
        <v/>
      </c>
      <c r="AM209" s="52">
        <f>$BD$14*((AJ209)-$BD$5)/$BD$6+$BD$15*((AK209)-$BD$7)/$BD$8+$BD$16</f>
        <v/>
      </c>
      <c r="AN209" s="51">
        <f>1/(1+EXP(-AM209))</f>
        <v/>
      </c>
      <c r="AO209" s="52">
        <f>$BE$14*((AJ209)-$BD$5)/$BD$6+$BE$15*((AK209)-$BD$7)/$BD$8+$BE$16</f>
        <v/>
      </c>
      <c r="AP209" s="51">
        <f>1/(1+EXP(-AO209))</f>
        <v/>
      </c>
      <c r="AQ209" s="52">
        <f>$BF$14*((AJ209)-$BD$5)/$BD$6+$BF$15*((AK209)-$BD$7)/$BD$8+$BF$16</f>
        <v/>
      </c>
      <c r="AR209" s="51">
        <f>1/(1+EXP(-AQ209))</f>
        <v/>
      </c>
      <c r="AS209" s="52">
        <f>$BG$14*((AJ209)-$BD$5)/$BD$6+$BG$15*((AK209)-$BD$7)/$BD$8+$BG$16</f>
        <v/>
      </c>
      <c r="AT209" s="51">
        <f>1/(1+EXP(-AS209))</f>
        <v/>
      </c>
      <c r="AU209" s="52">
        <f>$BH$14*((AJ209)-$BD$5)/$BD$6+$BH$15*((AK209)-$BD$7)/$BD$8+$BH$16</f>
        <v/>
      </c>
      <c r="AV209" s="51">
        <f>1/(1+EXP(-AU209))</f>
        <v/>
      </c>
      <c r="AW209" s="52">
        <f>$BI$14*((AJ209)-$BD$5)/$BD$6+$BI$15*((AK209)-$BD$7)/$BD$8+$BI$16</f>
        <v/>
      </c>
      <c r="AX209" s="51">
        <f>1/(1+EXP(-AW209))</f>
        <v/>
      </c>
      <c r="AY209" s="52">
        <f>$BJ$14*((AJ209)-$BD$5)/$BD$6+$BJ$15*((AK209)-$BD$7)/$BD$8+$BJ$16</f>
        <v/>
      </c>
      <c r="AZ209" s="51">
        <f>1/(1+EXP(-AY209))</f>
        <v/>
      </c>
      <c r="BA209" s="52">
        <f>$BK$14*((AJ209)-$BD$5)/$BD$6+$BK$15*((AK209)-$BD$7)/$BD$8+$BK$16</f>
        <v/>
      </c>
      <c r="BB209" s="51">
        <f>1/(1+EXP(-BA209))</f>
        <v/>
      </c>
    </row>
    <row r="210" ht="15" customHeight="1" s="35">
      <c r="A210" s="48">
        <f>'4_Seq_Features'!A208</f>
        <v/>
      </c>
      <c r="B210" s="55">
        <f>'4_Seq_Features'!F208</f>
        <v/>
      </c>
      <c r="C210" s="48">
        <f>'4_Seq_Features'!E208</f>
        <v/>
      </c>
      <c r="D210" s="52">
        <f>$U$12*((B210)-$U$5)/$U$6+$U$13</f>
        <v/>
      </c>
      <c r="E210" s="51">
        <f>1/(1+EXP(-D210))</f>
        <v/>
      </c>
      <c r="F210" s="52">
        <f>$V$12*((B210)-$U$5)/$U$6+$V$13</f>
        <v/>
      </c>
      <c r="G210" s="51">
        <f>1/(1+EXP(-F210))</f>
        <v/>
      </c>
      <c r="H210" s="52">
        <f>$W$12*((B210)-$U$5)/$U$6+$W$13</f>
        <v/>
      </c>
      <c r="I210" s="51">
        <f>1/(1+EXP(-H210))</f>
        <v/>
      </c>
      <c r="J210" s="52">
        <f>$X$12*((B210)-$U$5)/$U$6+$X$13</f>
        <v/>
      </c>
      <c r="K210" s="51">
        <f>1/(1+EXP(-J210))</f>
        <v/>
      </c>
      <c r="L210" s="52">
        <f>$Y$12*((B210)-$U$5)/$U$6+$Y$13</f>
        <v/>
      </c>
      <c r="M210" s="51">
        <f>1/(1+EXP(-L210))</f>
        <v/>
      </c>
      <c r="N210" s="52">
        <f>$Z$12*((B210)-$U$5)/$U$6+$Z$13</f>
        <v/>
      </c>
      <c r="O210" s="51">
        <f>1/(1+EXP(-N210))</f>
        <v/>
      </c>
      <c r="P210" s="52">
        <f>$AA$12*((B210)-$U$5)/$U$6+$AA$13</f>
        <v/>
      </c>
      <c r="Q210" s="51">
        <f>1/(1+EXP(-P210))</f>
        <v/>
      </c>
      <c r="R210" s="52">
        <f>$AB$12*((B210)-$U$5)/$U$6+$AB$13</f>
        <v/>
      </c>
      <c r="S210" s="51">
        <f>1/(1+EXP(-R210))</f>
        <v/>
      </c>
      <c r="AI210" s="48">
        <f>'4_Seq_Features'!A208</f>
        <v/>
      </c>
      <c r="AJ210" s="55">
        <f>'4_Seq_Features'!G208</f>
        <v/>
      </c>
      <c r="AK210" s="55">
        <f>'4_Seq_Features'!H208</f>
        <v/>
      </c>
      <c r="AL210" s="48">
        <f>'4_Seq_Features'!E208</f>
        <v/>
      </c>
      <c r="AM210" s="52">
        <f>$BD$14*((AJ210)-$BD$5)/$BD$6+$BD$15*((AK210)-$BD$7)/$BD$8+$BD$16</f>
        <v/>
      </c>
      <c r="AN210" s="51">
        <f>1/(1+EXP(-AM210))</f>
        <v/>
      </c>
      <c r="AO210" s="52">
        <f>$BE$14*((AJ210)-$BD$5)/$BD$6+$BE$15*((AK210)-$BD$7)/$BD$8+$BE$16</f>
        <v/>
      </c>
      <c r="AP210" s="51">
        <f>1/(1+EXP(-AO210))</f>
        <v/>
      </c>
      <c r="AQ210" s="52">
        <f>$BF$14*((AJ210)-$BD$5)/$BD$6+$BF$15*((AK210)-$BD$7)/$BD$8+$BF$16</f>
        <v/>
      </c>
      <c r="AR210" s="51">
        <f>1/(1+EXP(-AQ210))</f>
        <v/>
      </c>
      <c r="AS210" s="52">
        <f>$BG$14*((AJ210)-$BD$5)/$BD$6+$BG$15*((AK210)-$BD$7)/$BD$8+$BG$16</f>
        <v/>
      </c>
      <c r="AT210" s="51">
        <f>1/(1+EXP(-AS210))</f>
        <v/>
      </c>
      <c r="AU210" s="52">
        <f>$BH$14*((AJ210)-$BD$5)/$BD$6+$BH$15*((AK210)-$BD$7)/$BD$8+$BH$16</f>
        <v/>
      </c>
      <c r="AV210" s="51">
        <f>1/(1+EXP(-AU210))</f>
        <v/>
      </c>
      <c r="AW210" s="52">
        <f>$BI$14*((AJ210)-$BD$5)/$BD$6+$BI$15*((AK210)-$BD$7)/$BD$8+$BI$16</f>
        <v/>
      </c>
      <c r="AX210" s="51">
        <f>1/(1+EXP(-AW210))</f>
        <v/>
      </c>
      <c r="AY210" s="52">
        <f>$BJ$14*((AJ210)-$BD$5)/$BD$6+$BJ$15*((AK210)-$BD$7)/$BD$8+$BJ$16</f>
        <v/>
      </c>
      <c r="AZ210" s="51">
        <f>1/(1+EXP(-AY210))</f>
        <v/>
      </c>
      <c r="BA210" s="52">
        <f>$BK$14*((AJ210)-$BD$5)/$BD$6+$BK$15*((AK210)-$BD$7)/$BD$8+$BK$16</f>
        <v/>
      </c>
      <c r="BB210" s="51">
        <f>1/(1+EXP(-BA210))</f>
        <v/>
      </c>
    </row>
    <row r="211" ht="15" customHeight="1" s="35">
      <c r="A211" s="48">
        <f>'4_Seq_Features'!A209</f>
        <v/>
      </c>
      <c r="B211" s="55">
        <f>'4_Seq_Features'!F209</f>
        <v/>
      </c>
      <c r="C211" s="48">
        <f>'4_Seq_Features'!E209</f>
        <v/>
      </c>
      <c r="D211" s="52">
        <f>$U$12*((B211)-$U$5)/$U$6+$U$13</f>
        <v/>
      </c>
      <c r="E211" s="51">
        <f>1/(1+EXP(-D211))</f>
        <v/>
      </c>
      <c r="F211" s="52">
        <f>$V$12*((B211)-$U$5)/$U$6+$V$13</f>
        <v/>
      </c>
      <c r="G211" s="51">
        <f>1/(1+EXP(-F211))</f>
        <v/>
      </c>
      <c r="H211" s="52">
        <f>$W$12*((B211)-$U$5)/$U$6+$W$13</f>
        <v/>
      </c>
      <c r="I211" s="51">
        <f>1/(1+EXP(-H211))</f>
        <v/>
      </c>
      <c r="J211" s="52">
        <f>$X$12*((B211)-$U$5)/$U$6+$X$13</f>
        <v/>
      </c>
      <c r="K211" s="51">
        <f>1/(1+EXP(-J211))</f>
        <v/>
      </c>
      <c r="L211" s="52">
        <f>$Y$12*((B211)-$U$5)/$U$6+$Y$13</f>
        <v/>
      </c>
      <c r="M211" s="51">
        <f>1/(1+EXP(-L211))</f>
        <v/>
      </c>
      <c r="N211" s="52">
        <f>$Z$12*((B211)-$U$5)/$U$6+$Z$13</f>
        <v/>
      </c>
      <c r="O211" s="51">
        <f>1/(1+EXP(-N211))</f>
        <v/>
      </c>
      <c r="P211" s="52">
        <f>$AA$12*((B211)-$U$5)/$U$6+$AA$13</f>
        <v/>
      </c>
      <c r="Q211" s="51">
        <f>1/(1+EXP(-P211))</f>
        <v/>
      </c>
      <c r="R211" s="52">
        <f>$AB$12*((B211)-$U$5)/$U$6+$AB$13</f>
        <v/>
      </c>
      <c r="S211" s="51">
        <f>1/(1+EXP(-R211))</f>
        <v/>
      </c>
      <c r="AI211" s="48">
        <f>'4_Seq_Features'!A209</f>
        <v/>
      </c>
      <c r="AJ211" s="55">
        <f>'4_Seq_Features'!G209</f>
        <v/>
      </c>
      <c r="AK211" s="55">
        <f>'4_Seq_Features'!H209</f>
        <v/>
      </c>
      <c r="AL211" s="48">
        <f>'4_Seq_Features'!E209</f>
        <v/>
      </c>
      <c r="AM211" s="52">
        <f>$BD$14*((AJ211)-$BD$5)/$BD$6+$BD$15*((AK211)-$BD$7)/$BD$8+$BD$16</f>
        <v/>
      </c>
      <c r="AN211" s="51">
        <f>1/(1+EXP(-AM211))</f>
        <v/>
      </c>
      <c r="AO211" s="52">
        <f>$BE$14*((AJ211)-$BD$5)/$BD$6+$BE$15*((AK211)-$BD$7)/$BD$8+$BE$16</f>
        <v/>
      </c>
      <c r="AP211" s="51">
        <f>1/(1+EXP(-AO211))</f>
        <v/>
      </c>
      <c r="AQ211" s="52">
        <f>$BF$14*((AJ211)-$BD$5)/$BD$6+$BF$15*((AK211)-$BD$7)/$BD$8+$BF$16</f>
        <v/>
      </c>
      <c r="AR211" s="51">
        <f>1/(1+EXP(-AQ211))</f>
        <v/>
      </c>
      <c r="AS211" s="52">
        <f>$BG$14*((AJ211)-$BD$5)/$BD$6+$BG$15*((AK211)-$BD$7)/$BD$8+$BG$16</f>
        <v/>
      </c>
      <c r="AT211" s="51">
        <f>1/(1+EXP(-AS211))</f>
        <v/>
      </c>
      <c r="AU211" s="52">
        <f>$BH$14*((AJ211)-$BD$5)/$BD$6+$BH$15*((AK211)-$BD$7)/$BD$8+$BH$16</f>
        <v/>
      </c>
      <c r="AV211" s="51">
        <f>1/(1+EXP(-AU211))</f>
        <v/>
      </c>
      <c r="AW211" s="52">
        <f>$BI$14*((AJ211)-$BD$5)/$BD$6+$BI$15*((AK211)-$BD$7)/$BD$8+$BI$16</f>
        <v/>
      </c>
      <c r="AX211" s="51">
        <f>1/(1+EXP(-AW211))</f>
        <v/>
      </c>
      <c r="AY211" s="52">
        <f>$BJ$14*((AJ211)-$BD$5)/$BD$6+$BJ$15*((AK211)-$BD$7)/$BD$8+$BJ$16</f>
        <v/>
      </c>
      <c r="AZ211" s="51">
        <f>1/(1+EXP(-AY211))</f>
        <v/>
      </c>
      <c r="BA211" s="52">
        <f>$BK$14*((AJ211)-$BD$5)/$BD$6+$BK$15*((AK211)-$BD$7)/$BD$8+$BK$16</f>
        <v/>
      </c>
      <c r="BB211" s="51">
        <f>1/(1+EXP(-BA211))</f>
        <v/>
      </c>
    </row>
    <row r="212" ht="15" customHeight="1" s="35">
      <c r="A212" s="48">
        <f>'4_Seq_Features'!A210</f>
        <v/>
      </c>
      <c r="B212" s="55">
        <f>'4_Seq_Features'!F210</f>
        <v/>
      </c>
      <c r="C212" s="48">
        <f>'4_Seq_Features'!E210</f>
        <v/>
      </c>
      <c r="D212" s="52">
        <f>$U$12*((B212)-$U$5)/$U$6+$U$13</f>
        <v/>
      </c>
      <c r="E212" s="51">
        <f>1/(1+EXP(-D212))</f>
        <v/>
      </c>
      <c r="F212" s="52">
        <f>$V$12*((B212)-$U$5)/$U$6+$V$13</f>
        <v/>
      </c>
      <c r="G212" s="51">
        <f>1/(1+EXP(-F212))</f>
        <v/>
      </c>
      <c r="H212" s="52">
        <f>$W$12*((B212)-$U$5)/$U$6+$W$13</f>
        <v/>
      </c>
      <c r="I212" s="51">
        <f>1/(1+EXP(-H212))</f>
        <v/>
      </c>
      <c r="J212" s="52">
        <f>$X$12*((B212)-$U$5)/$U$6+$X$13</f>
        <v/>
      </c>
      <c r="K212" s="51">
        <f>1/(1+EXP(-J212))</f>
        <v/>
      </c>
      <c r="L212" s="52">
        <f>$Y$12*((B212)-$U$5)/$U$6+$Y$13</f>
        <v/>
      </c>
      <c r="M212" s="51">
        <f>1/(1+EXP(-L212))</f>
        <v/>
      </c>
      <c r="N212" s="52">
        <f>$Z$12*((B212)-$U$5)/$U$6+$Z$13</f>
        <v/>
      </c>
      <c r="O212" s="51">
        <f>1/(1+EXP(-N212))</f>
        <v/>
      </c>
      <c r="P212" s="52">
        <f>$AA$12*((B212)-$U$5)/$U$6+$AA$13</f>
        <v/>
      </c>
      <c r="Q212" s="51">
        <f>1/(1+EXP(-P212))</f>
        <v/>
      </c>
      <c r="R212" s="52">
        <f>$AB$12*((B212)-$U$5)/$U$6+$AB$13</f>
        <v/>
      </c>
      <c r="S212" s="51">
        <f>1/(1+EXP(-R212))</f>
        <v/>
      </c>
      <c r="AI212" s="48">
        <f>'4_Seq_Features'!A210</f>
        <v/>
      </c>
      <c r="AJ212" s="55">
        <f>'4_Seq_Features'!G210</f>
        <v/>
      </c>
      <c r="AK212" s="55">
        <f>'4_Seq_Features'!H210</f>
        <v/>
      </c>
      <c r="AL212" s="48">
        <f>'4_Seq_Features'!E210</f>
        <v/>
      </c>
      <c r="AM212" s="52">
        <f>$BD$14*((AJ212)-$BD$5)/$BD$6+$BD$15*((AK212)-$BD$7)/$BD$8+$BD$16</f>
        <v/>
      </c>
      <c r="AN212" s="51">
        <f>1/(1+EXP(-AM212))</f>
        <v/>
      </c>
      <c r="AO212" s="52">
        <f>$BE$14*((AJ212)-$BD$5)/$BD$6+$BE$15*((AK212)-$BD$7)/$BD$8+$BE$16</f>
        <v/>
      </c>
      <c r="AP212" s="51">
        <f>1/(1+EXP(-AO212))</f>
        <v/>
      </c>
      <c r="AQ212" s="52">
        <f>$BF$14*((AJ212)-$BD$5)/$BD$6+$BF$15*((AK212)-$BD$7)/$BD$8+$BF$16</f>
        <v/>
      </c>
      <c r="AR212" s="51">
        <f>1/(1+EXP(-AQ212))</f>
        <v/>
      </c>
      <c r="AS212" s="52">
        <f>$BG$14*((AJ212)-$BD$5)/$BD$6+$BG$15*((AK212)-$BD$7)/$BD$8+$BG$16</f>
        <v/>
      </c>
      <c r="AT212" s="51">
        <f>1/(1+EXP(-AS212))</f>
        <v/>
      </c>
      <c r="AU212" s="52">
        <f>$BH$14*((AJ212)-$BD$5)/$BD$6+$BH$15*((AK212)-$BD$7)/$BD$8+$BH$16</f>
        <v/>
      </c>
      <c r="AV212" s="51">
        <f>1/(1+EXP(-AU212))</f>
        <v/>
      </c>
      <c r="AW212" s="52">
        <f>$BI$14*((AJ212)-$BD$5)/$BD$6+$BI$15*((AK212)-$BD$7)/$BD$8+$BI$16</f>
        <v/>
      </c>
      <c r="AX212" s="51">
        <f>1/(1+EXP(-AW212))</f>
        <v/>
      </c>
      <c r="AY212" s="52">
        <f>$BJ$14*((AJ212)-$BD$5)/$BD$6+$BJ$15*((AK212)-$BD$7)/$BD$8+$BJ$16</f>
        <v/>
      </c>
      <c r="AZ212" s="51">
        <f>1/(1+EXP(-AY212))</f>
        <v/>
      </c>
      <c r="BA212" s="52">
        <f>$BK$14*((AJ212)-$BD$5)/$BD$6+$BK$15*((AK212)-$BD$7)/$BD$8+$BK$16</f>
        <v/>
      </c>
      <c r="BB212" s="51">
        <f>1/(1+EXP(-BA212))</f>
        <v/>
      </c>
    </row>
    <row r="213" ht="15" customHeight="1" s="35">
      <c r="A213" s="48">
        <f>'4_Seq_Features'!A211</f>
        <v/>
      </c>
      <c r="B213" s="55">
        <f>'4_Seq_Features'!F211</f>
        <v/>
      </c>
      <c r="C213" s="48">
        <f>'4_Seq_Features'!E211</f>
        <v/>
      </c>
      <c r="D213" s="52">
        <f>$U$12*((B213)-$U$5)/$U$6+$U$13</f>
        <v/>
      </c>
      <c r="E213" s="51">
        <f>1/(1+EXP(-D213))</f>
        <v/>
      </c>
      <c r="F213" s="52">
        <f>$V$12*((B213)-$U$5)/$U$6+$V$13</f>
        <v/>
      </c>
      <c r="G213" s="51">
        <f>1/(1+EXP(-F213))</f>
        <v/>
      </c>
      <c r="H213" s="52">
        <f>$W$12*((B213)-$U$5)/$U$6+$W$13</f>
        <v/>
      </c>
      <c r="I213" s="51">
        <f>1/(1+EXP(-H213))</f>
        <v/>
      </c>
      <c r="J213" s="52">
        <f>$X$12*((B213)-$U$5)/$U$6+$X$13</f>
        <v/>
      </c>
      <c r="K213" s="51">
        <f>1/(1+EXP(-J213))</f>
        <v/>
      </c>
      <c r="L213" s="52">
        <f>$Y$12*((B213)-$U$5)/$U$6+$Y$13</f>
        <v/>
      </c>
      <c r="M213" s="51">
        <f>1/(1+EXP(-L213))</f>
        <v/>
      </c>
      <c r="N213" s="52">
        <f>$Z$12*((B213)-$U$5)/$U$6+$Z$13</f>
        <v/>
      </c>
      <c r="O213" s="51">
        <f>1/(1+EXP(-N213))</f>
        <v/>
      </c>
      <c r="P213" s="52">
        <f>$AA$12*((B213)-$U$5)/$U$6+$AA$13</f>
        <v/>
      </c>
      <c r="Q213" s="51">
        <f>1/(1+EXP(-P213))</f>
        <v/>
      </c>
      <c r="R213" s="52">
        <f>$AB$12*((B213)-$U$5)/$U$6+$AB$13</f>
        <v/>
      </c>
      <c r="S213" s="51">
        <f>1/(1+EXP(-R213))</f>
        <v/>
      </c>
      <c r="AI213" s="48">
        <f>'4_Seq_Features'!A211</f>
        <v/>
      </c>
      <c r="AJ213" s="55">
        <f>'4_Seq_Features'!G211</f>
        <v/>
      </c>
      <c r="AK213" s="55">
        <f>'4_Seq_Features'!H211</f>
        <v/>
      </c>
      <c r="AL213" s="48">
        <f>'4_Seq_Features'!E211</f>
        <v/>
      </c>
      <c r="AM213" s="52">
        <f>$BD$14*((AJ213)-$BD$5)/$BD$6+$BD$15*((AK213)-$BD$7)/$BD$8+$BD$16</f>
        <v/>
      </c>
      <c r="AN213" s="51">
        <f>1/(1+EXP(-AM213))</f>
        <v/>
      </c>
      <c r="AO213" s="52">
        <f>$BE$14*((AJ213)-$BD$5)/$BD$6+$BE$15*((AK213)-$BD$7)/$BD$8+$BE$16</f>
        <v/>
      </c>
      <c r="AP213" s="51">
        <f>1/(1+EXP(-AO213))</f>
        <v/>
      </c>
      <c r="AQ213" s="52">
        <f>$BF$14*((AJ213)-$BD$5)/$BD$6+$BF$15*((AK213)-$BD$7)/$BD$8+$BF$16</f>
        <v/>
      </c>
      <c r="AR213" s="51">
        <f>1/(1+EXP(-AQ213))</f>
        <v/>
      </c>
      <c r="AS213" s="52">
        <f>$BG$14*((AJ213)-$BD$5)/$BD$6+$BG$15*((AK213)-$BD$7)/$BD$8+$BG$16</f>
        <v/>
      </c>
      <c r="AT213" s="51">
        <f>1/(1+EXP(-AS213))</f>
        <v/>
      </c>
      <c r="AU213" s="52">
        <f>$BH$14*((AJ213)-$BD$5)/$BD$6+$BH$15*((AK213)-$BD$7)/$BD$8+$BH$16</f>
        <v/>
      </c>
      <c r="AV213" s="51">
        <f>1/(1+EXP(-AU213))</f>
        <v/>
      </c>
      <c r="AW213" s="52">
        <f>$BI$14*((AJ213)-$BD$5)/$BD$6+$BI$15*((AK213)-$BD$7)/$BD$8+$BI$16</f>
        <v/>
      </c>
      <c r="AX213" s="51">
        <f>1/(1+EXP(-AW213))</f>
        <v/>
      </c>
      <c r="AY213" s="52">
        <f>$BJ$14*((AJ213)-$BD$5)/$BD$6+$BJ$15*((AK213)-$BD$7)/$BD$8+$BJ$16</f>
        <v/>
      </c>
      <c r="AZ213" s="51">
        <f>1/(1+EXP(-AY213))</f>
        <v/>
      </c>
      <c r="BA213" s="52">
        <f>$BK$14*((AJ213)-$BD$5)/$BD$6+$BK$15*((AK213)-$BD$7)/$BD$8+$BK$16</f>
        <v/>
      </c>
      <c r="BB213" s="51">
        <f>1/(1+EXP(-BA213))</f>
        <v/>
      </c>
    </row>
    <row r="214" ht="15" customHeight="1" s="35">
      <c r="A214" s="48">
        <f>'4_Seq_Features'!A212</f>
        <v/>
      </c>
      <c r="B214" s="55">
        <f>'4_Seq_Features'!F212</f>
        <v/>
      </c>
      <c r="C214" s="48">
        <f>'4_Seq_Features'!E212</f>
        <v/>
      </c>
      <c r="D214" s="52">
        <f>$U$12*((B214)-$U$5)/$U$6+$U$13</f>
        <v/>
      </c>
      <c r="E214" s="51">
        <f>1/(1+EXP(-D214))</f>
        <v/>
      </c>
      <c r="F214" s="52">
        <f>$V$12*((B214)-$U$5)/$U$6+$V$13</f>
        <v/>
      </c>
      <c r="G214" s="51">
        <f>1/(1+EXP(-F214))</f>
        <v/>
      </c>
      <c r="H214" s="52">
        <f>$W$12*((B214)-$U$5)/$U$6+$W$13</f>
        <v/>
      </c>
      <c r="I214" s="51">
        <f>1/(1+EXP(-H214))</f>
        <v/>
      </c>
      <c r="J214" s="52">
        <f>$X$12*((B214)-$U$5)/$U$6+$X$13</f>
        <v/>
      </c>
      <c r="K214" s="51">
        <f>1/(1+EXP(-J214))</f>
        <v/>
      </c>
      <c r="L214" s="52">
        <f>$Y$12*((B214)-$U$5)/$U$6+$Y$13</f>
        <v/>
      </c>
      <c r="M214" s="51">
        <f>1/(1+EXP(-L214))</f>
        <v/>
      </c>
      <c r="N214" s="52">
        <f>$Z$12*((B214)-$U$5)/$U$6+$Z$13</f>
        <v/>
      </c>
      <c r="O214" s="51">
        <f>1/(1+EXP(-N214))</f>
        <v/>
      </c>
      <c r="P214" s="52">
        <f>$AA$12*((B214)-$U$5)/$U$6+$AA$13</f>
        <v/>
      </c>
      <c r="Q214" s="51">
        <f>1/(1+EXP(-P214))</f>
        <v/>
      </c>
      <c r="R214" s="52">
        <f>$AB$12*((B214)-$U$5)/$U$6+$AB$13</f>
        <v/>
      </c>
      <c r="S214" s="51">
        <f>1/(1+EXP(-R214))</f>
        <v/>
      </c>
      <c r="AI214" s="48">
        <f>'4_Seq_Features'!A212</f>
        <v/>
      </c>
      <c r="AJ214" s="55">
        <f>'4_Seq_Features'!G212</f>
        <v/>
      </c>
      <c r="AK214" s="55">
        <f>'4_Seq_Features'!H212</f>
        <v/>
      </c>
      <c r="AL214" s="48">
        <f>'4_Seq_Features'!E212</f>
        <v/>
      </c>
      <c r="AM214" s="52">
        <f>$BD$14*((AJ214)-$BD$5)/$BD$6+$BD$15*((AK214)-$BD$7)/$BD$8+$BD$16</f>
        <v/>
      </c>
      <c r="AN214" s="51">
        <f>1/(1+EXP(-AM214))</f>
        <v/>
      </c>
      <c r="AO214" s="52">
        <f>$BE$14*((AJ214)-$BD$5)/$BD$6+$BE$15*((AK214)-$BD$7)/$BD$8+$BE$16</f>
        <v/>
      </c>
      <c r="AP214" s="51">
        <f>1/(1+EXP(-AO214))</f>
        <v/>
      </c>
      <c r="AQ214" s="52">
        <f>$BF$14*((AJ214)-$BD$5)/$BD$6+$BF$15*((AK214)-$BD$7)/$BD$8+$BF$16</f>
        <v/>
      </c>
      <c r="AR214" s="51">
        <f>1/(1+EXP(-AQ214))</f>
        <v/>
      </c>
      <c r="AS214" s="52">
        <f>$BG$14*((AJ214)-$BD$5)/$BD$6+$BG$15*((AK214)-$BD$7)/$BD$8+$BG$16</f>
        <v/>
      </c>
      <c r="AT214" s="51">
        <f>1/(1+EXP(-AS214))</f>
        <v/>
      </c>
      <c r="AU214" s="52">
        <f>$BH$14*((AJ214)-$BD$5)/$BD$6+$BH$15*((AK214)-$BD$7)/$BD$8+$BH$16</f>
        <v/>
      </c>
      <c r="AV214" s="51">
        <f>1/(1+EXP(-AU214))</f>
        <v/>
      </c>
      <c r="AW214" s="52">
        <f>$BI$14*((AJ214)-$BD$5)/$BD$6+$BI$15*((AK214)-$BD$7)/$BD$8+$BI$16</f>
        <v/>
      </c>
      <c r="AX214" s="51">
        <f>1/(1+EXP(-AW214))</f>
        <v/>
      </c>
      <c r="AY214" s="52">
        <f>$BJ$14*((AJ214)-$BD$5)/$BD$6+$BJ$15*((AK214)-$BD$7)/$BD$8+$BJ$16</f>
        <v/>
      </c>
      <c r="AZ214" s="51">
        <f>1/(1+EXP(-AY214))</f>
        <v/>
      </c>
      <c r="BA214" s="52">
        <f>$BK$14*((AJ214)-$BD$5)/$BD$6+$BK$15*((AK214)-$BD$7)/$BD$8+$BK$16</f>
        <v/>
      </c>
      <c r="BB214" s="51">
        <f>1/(1+EXP(-BA214))</f>
        <v/>
      </c>
    </row>
    <row r="215" ht="15" customHeight="1" s="35">
      <c r="A215" s="48">
        <f>'4_Seq_Features'!A213</f>
        <v/>
      </c>
      <c r="B215" s="55">
        <f>'4_Seq_Features'!F213</f>
        <v/>
      </c>
      <c r="C215" s="48">
        <f>'4_Seq_Features'!E213</f>
        <v/>
      </c>
      <c r="D215" s="52">
        <f>$U$12*((B215)-$U$5)/$U$6+$U$13</f>
        <v/>
      </c>
      <c r="E215" s="51">
        <f>1/(1+EXP(-D215))</f>
        <v/>
      </c>
      <c r="F215" s="52">
        <f>$V$12*((B215)-$U$5)/$U$6+$V$13</f>
        <v/>
      </c>
      <c r="G215" s="51">
        <f>1/(1+EXP(-F215))</f>
        <v/>
      </c>
      <c r="H215" s="52">
        <f>$W$12*((B215)-$U$5)/$U$6+$W$13</f>
        <v/>
      </c>
      <c r="I215" s="51">
        <f>1/(1+EXP(-H215))</f>
        <v/>
      </c>
      <c r="J215" s="52">
        <f>$X$12*((B215)-$U$5)/$U$6+$X$13</f>
        <v/>
      </c>
      <c r="K215" s="51">
        <f>1/(1+EXP(-J215))</f>
        <v/>
      </c>
      <c r="L215" s="52">
        <f>$Y$12*((B215)-$U$5)/$U$6+$Y$13</f>
        <v/>
      </c>
      <c r="M215" s="51">
        <f>1/(1+EXP(-L215))</f>
        <v/>
      </c>
      <c r="N215" s="52">
        <f>$Z$12*((B215)-$U$5)/$U$6+$Z$13</f>
        <v/>
      </c>
      <c r="O215" s="51">
        <f>1/(1+EXP(-N215))</f>
        <v/>
      </c>
      <c r="P215" s="52">
        <f>$AA$12*((B215)-$U$5)/$U$6+$AA$13</f>
        <v/>
      </c>
      <c r="Q215" s="51">
        <f>1/(1+EXP(-P215))</f>
        <v/>
      </c>
      <c r="R215" s="52">
        <f>$AB$12*((B215)-$U$5)/$U$6+$AB$13</f>
        <v/>
      </c>
      <c r="S215" s="51">
        <f>1/(1+EXP(-R215))</f>
        <v/>
      </c>
      <c r="AI215" s="48">
        <f>'4_Seq_Features'!A213</f>
        <v/>
      </c>
      <c r="AJ215" s="55">
        <f>'4_Seq_Features'!G213</f>
        <v/>
      </c>
      <c r="AK215" s="55">
        <f>'4_Seq_Features'!H213</f>
        <v/>
      </c>
      <c r="AL215" s="48">
        <f>'4_Seq_Features'!E213</f>
        <v/>
      </c>
      <c r="AM215" s="52">
        <f>$BD$14*((AJ215)-$BD$5)/$BD$6+$BD$15*((AK215)-$BD$7)/$BD$8+$BD$16</f>
        <v/>
      </c>
      <c r="AN215" s="51">
        <f>1/(1+EXP(-AM215))</f>
        <v/>
      </c>
      <c r="AO215" s="52">
        <f>$BE$14*((AJ215)-$BD$5)/$BD$6+$BE$15*((AK215)-$BD$7)/$BD$8+$BE$16</f>
        <v/>
      </c>
      <c r="AP215" s="51">
        <f>1/(1+EXP(-AO215))</f>
        <v/>
      </c>
      <c r="AQ215" s="52">
        <f>$BF$14*((AJ215)-$BD$5)/$BD$6+$BF$15*((AK215)-$BD$7)/$BD$8+$BF$16</f>
        <v/>
      </c>
      <c r="AR215" s="51">
        <f>1/(1+EXP(-AQ215))</f>
        <v/>
      </c>
      <c r="AS215" s="52">
        <f>$BG$14*((AJ215)-$BD$5)/$BD$6+$BG$15*((AK215)-$BD$7)/$BD$8+$BG$16</f>
        <v/>
      </c>
      <c r="AT215" s="51">
        <f>1/(1+EXP(-AS215))</f>
        <v/>
      </c>
      <c r="AU215" s="52">
        <f>$BH$14*((AJ215)-$BD$5)/$BD$6+$BH$15*((AK215)-$BD$7)/$BD$8+$BH$16</f>
        <v/>
      </c>
      <c r="AV215" s="51">
        <f>1/(1+EXP(-AU215))</f>
        <v/>
      </c>
      <c r="AW215" s="52">
        <f>$BI$14*((AJ215)-$BD$5)/$BD$6+$BI$15*((AK215)-$BD$7)/$BD$8+$BI$16</f>
        <v/>
      </c>
      <c r="AX215" s="51">
        <f>1/(1+EXP(-AW215))</f>
        <v/>
      </c>
      <c r="AY215" s="52">
        <f>$BJ$14*((AJ215)-$BD$5)/$BD$6+$BJ$15*((AK215)-$BD$7)/$BD$8+$BJ$16</f>
        <v/>
      </c>
      <c r="AZ215" s="51">
        <f>1/(1+EXP(-AY215))</f>
        <v/>
      </c>
      <c r="BA215" s="52">
        <f>$BK$14*((AJ215)-$BD$5)/$BD$6+$BK$15*((AK215)-$BD$7)/$BD$8+$BK$16</f>
        <v/>
      </c>
      <c r="BB215" s="51">
        <f>1/(1+EXP(-BA215))</f>
        <v/>
      </c>
    </row>
    <row r="216" ht="15" customHeight="1" s="35">
      <c r="A216" s="48">
        <f>'4_Seq_Features'!A214</f>
        <v/>
      </c>
      <c r="B216" s="55">
        <f>'4_Seq_Features'!F214</f>
        <v/>
      </c>
      <c r="C216" s="48">
        <f>'4_Seq_Features'!E214</f>
        <v/>
      </c>
      <c r="D216" s="52">
        <f>$U$12*((B216)-$U$5)/$U$6+$U$13</f>
        <v/>
      </c>
      <c r="E216" s="51">
        <f>1/(1+EXP(-D216))</f>
        <v/>
      </c>
      <c r="F216" s="52">
        <f>$V$12*((B216)-$U$5)/$U$6+$V$13</f>
        <v/>
      </c>
      <c r="G216" s="51">
        <f>1/(1+EXP(-F216))</f>
        <v/>
      </c>
      <c r="H216" s="52">
        <f>$W$12*((B216)-$U$5)/$U$6+$W$13</f>
        <v/>
      </c>
      <c r="I216" s="51">
        <f>1/(1+EXP(-H216))</f>
        <v/>
      </c>
      <c r="J216" s="52">
        <f>$X$12*((B216)-$U$5)/$U$6+$X$13</f>
        <v/>
      </c>
      <c r="K216" s="51">
        <f>1/(1+EXP(-J216))</f>
        <v/>
      </c>
      <c r="L216" s="52">
        <f>$Y$12*((B216)-$U$5)/$U$6+$Y$13</f>
        <v/>
      </c>
      <c r="M216" s="51">
        <f>1/(1+EXP(-L216))</f>
        <v/>
      </c>
      <c r="N216" s="52">
        <f>$Z$12*((B216)-$U$5)/$U$6+$Z$13</f>
        <v/>
      </c>
      <c r="O216" s="51">
        <f>1/(1+EXP(-N216))</f>
        <v/>
      </c>
      <c r="P216" s="52">
        <f>$AA$12*((B216)-$U$5)/$U$6+$AA$13</f>
        <v/>
      </c>
      <c r="Q216" s="51">
        <f>1/(1+EXP(-P216))</f>
        <v/>
      </c>
      <c r="R216" s="52">
        <f>$AB$12*((B216)-$U$5)/$U$6+$AB$13</f>
        <v/>
      </c>
      <c r="S216" s="51">
        <f>1/(1+EXP(-R216))</f>
        <v/>
      </c>
      <c r="AI216" s="48">
        <f>'4_Seq_Features'!A214</f>
        <v/>
      </c>
      <c r="AJ216" s="55">
        <f>'4_Seq_Features'!G214</f>
        <v/>
      </c>
      <c r="AK216" s="55">
        <f>'4_Seq_Features'!H214</f>
        <v/>
      </c>
      <c r="AL216" s="48">
        <f>'4_Seq_Features'!E214</f>
        <v/>
      </c>
      <c r="AM216" s="52">
        <f>$BD$14*((AJ216)-$BD$5)/$BD$6+$BD$15*((AK216)-$BD$7)/$BD$8+$BD$16</f>
        <v/>
      </c>
      <c r="AN216" s="51">
        <f>1/(1+EXP(-AM216))</f>
        <v/>
      </c>
      <c r="AO216" s="52">
        <f>$BE$14*((AJ216)-$BD$5)/$BD$6+$BE$15*((AK216)-$BD$7)/$BD$8+$BE$16</f>
        <v/>
      </c>
      <c r="AP216" s="51">
        <f>1/(1+EXP(-AO216))</f>
        <v/>
      </c>
      <c r="AQ216" s="52">
        <f>$BF$14*((AJ216)-$BD$5)/$BD$6+$BF$15*((AK216)-$BD$7)/$BD$8+$BF$16</f>
        <v/>
      </c>
      <c r="AR216" s="51">
        <f>1/(1+EXP(-AQ216))</f>
        <v/>
      </c>
      <c r="AS216" s="52">
        <f>$BG$14*((AJ216)-$BD$5)/$BD$6+$BG$15*((AK216)-$BD$7)/$BD$8+$BG$16</f>
        <v/>
      </c>
      <c r="AT216" s="51">
        <f>1/(1+EXP(-AS216))</f>
        <v/>
      </c>
      <c r="AU216" s="52">
        <f>$BH$14*((AJ216)-$BD$5)/$BD$6+$BH$15*((AK216)-$BD$7)/$BD$8+$BH$16</f>
        <v/>
      </c>
      <c r="AV216" s="51">
        <f>1/(1+EXP(-AU216))</f>
        <v/>
      </c>
      <c r="AW216" s="52">
        <f>$BI$14*((AJ216)-$BD$5)/$BD$6+$BI$15*((AK216)-$BD$7)/$BD$8+$BI$16</f>
        <v/>
      </c>
      <c r="AX216" s="51">
        <f>1/(1+EXP(-AW216))</f>
        <v/>
      </c>
      <c r="AY216" s="52">
        <f>$BJ$14*((AJ216)-$BD$5)/$BD$6+$BJ$15*((AK216)-$BD$7)/$BD$8+$BJ$16</f>
        <v/>
      </c>
      <c r="AZ216" s="51">
        <f>1/(1+EXP(-AY216))</f>
        <v/>
      </c>
      <c r="BA216" s="52">
        <f>$BK$14*((AJ216)-$BD$5)/$BD$6+$BK$15*((AK216)-$BD$7)/$BD$8+$BK$16</f>
        <v/>
      </c>
      <c r="BB216" s="51">
        <f>1/(1+EXP(-BA216))</f>
        <v/>
      </c>
    </row>
    <row r="217" ht="15" customHeight="1" s="35">
      <c r="A217" s="48">
        <f>'4_Seq_Features'!A215</f>
        <v/>
      </c>
      <c r="B217" s="55">
        <f>'4_Seq_Features'!F215</f>
        <v/>
      </c>
      <c r="C217" s="48">
        <f>'4_Seq_Features'!E215</f>
        <v/>
      </c>
      <c r="D217" s="52">
        <f>$U$12*((B217)-$U$5)/$U$6+$U$13</f>
        <v/>
      </c>
      <c r="E217" s="51">
        <f>1/(1+EXP(-D217))</f>
        <v/>
      </c>
      <c r="F217" s="52">
        <f>$V$12*((B217)-$U$5)/$U$6+$V$13</f>
        <v/>
      </c>
      <c r="G217" s="51">
        <f>1/(1+EXP(-F217))</f>
        <v/>
      </c>
      <c r="H217" s="52">
        <f>$W$12*((B217)-$U$5)/$U$6+$W$13</f>
        <v/>
      </c>
      <c r="I217" s="51">
        <f>1/(1+EXP(-H217))</f>
        <v/>
      </c>
      <c r="J217" s="52">
        <f>$X$12*((B217)-$U$5)/$U$6+$X$13</f>
        <v/>
      </c>
      <c r="K217" s="51">
        <f>1/(1+EXP(-J217))</f>
        <v/>
      </c>
      <c r="L217" s="52">
        <f>$Y$12*((B217)-$U$5)/$U$6+$Y$13</f>
        <v/>
      </c>
      <c r="M217" s="51">
        <f>1/(1+EXP(-L217))</f>
        <v/>
      </c>
      <c r="N217" s="52">
        <f>$Z$12*((B217)-$U$5)/$U$6+$Z$13</f>
        <v/>
      </c>
      <c r="O217" s="51">
        <f>1/(1+EXP(-N217))</f>
        <v/>
      </c>
      <c r="P217" s="52">
        <f>$AA$12*((B217)-$U$5)/$U$6+$AA$13</f>
        <v/>
      </c>
      <c r="Q217" s="51">
        <f>1/(1+EXP(-P217))</f>
        <v/>
      </c>
      <c r="R217" s="52">
        <f>$AB$12*((B217)-$U$5)/$U$6+$AB$13</f>
        <v/>
      </c>
      <c r="S217" s="51">
        <f>1/(1+EXP(-R217))</f>
        <v/>
      </c>
      <c r="AI217" s="48">
        <f>'4_Seq_Features'!A215</f>
        <v/>
      </c>
      <c r="AJ217" s="55">
        <f>'4_Seq_Features'!G215</f>
        <v/>
      </c>
      <c r="AK217" s="55">
        <f>'4_Seq_Features'!H215</f>
        <v/>
      </c>
      <c r="AL217" s="48">
        <f>'4_Seq_Features'!E215</f>
        <v/>
      </c>
      <c r="AM217" s="52">
        <f>$BD$14*((AJ217)-$BD$5)/$BD$6+$BD$15*((AK217)-$BD$7)/$BD$8+$BD$16</f>
        <v/>
      </c>
      <c r="AN217" s="51">
        <f>1/(1+EXP(-AM217))</f>
        <v/>
      </c>
      <c r="AO217" s="52">
        <f>$BE$14*((AJ217)-$BD$5)/$BD$6+$BE$15*((AK217)-$BD$7)/$BD$8+$BE$16</f>
        <v/>
      </c>
      <c r="AP217" s="51">
        <f>1/(1+EXP(-AO217))</f>
        <v/>
      </c>
      <c r="AQ217" s="52">
        <f>$BF$14*((AJ217)-$BD$5)/$BD$6+$BF$15*((AK217)-$BD$7)/$BD$8+$BF$16</f>
        <v/>
      </c>
      <c r="AR217" s="51">
        <f>1/(1+EXP(-AQ217))</f>
        <v/>
      </c>
      <c r="AS217" s="52">
        <f>$BG$14*((AJ217)-$BD$5)/$BD$6+$BG$15*((AK217)-$BD$7)/$BD$8+$BG$16</f>
        <v/>
      </c>
      <c r="AT217" s="51">
        <f>1/(1+EXP(-AS217))</f>
        <v/>
      </c>
      <c r="AU217" s="52">
        <f>$BH$14*((AJ217)-$BD$5)/$BD$6+$BH$15*((AK217)-$BD$7)/$BD$8+$BH$16</f>
        <v/>
      </c>
      <c r="AV217" s="51">
        <f>1/(1+EXP(-AU217))</f>
        <v/>
      </c>
      <c r="AW217" s="52">
        <f>$BI$14*((AJ217)-$BD$5)/$BD$6+$BI$15*((AK217)-$BD$7)/$BD$8+$BI$16</f>
        <v/>
      </c>
      <c r="AX217" s="51">
        <f>1/(1+EXP(-AW217))</f>
        <v/>
      </c>
      <c r="AY217" s="52">
        <f>$BJ$14*((AJ217)-$BD$5)/$BD$6+$BJ$15*((AK217)-$BD$7)/$BD$8+$BJ$16</f>
        <v/>
      </c>
      <c r="AZ217" s="51">
        <f>1/(1+EXP(-AY217))</f>
        <v/>
      </c>
      <c r="BA217" s="52">
        <f>$BK$14*((AJ217)-$BD$5)/$BD$6+$BK$15*((AK217)-$BD$7)/$BD$8+$BK$16</f>
        <v/>
      </c>
      <c r="BB217" s="51">
        <f>1/(1+EXP(-BA217))</f>
        <v/>
      </c>
    </row>
    <row r="218" ht="15" customHeight="1" s="35">
      <c r="A218" s="48">
        <f>'4_Seq_Features'!A216</f>
        <v/>
      </c>
      <c r="B218" s="55">
        <f>'4_Seq_Features'!F216</f>
        <v/>
      </c>
      <c r="C218" s="48">
        <f>'4_Seq_Features'!E216</f>
        <v/>
      </c>
      <c r="D218" s="52">
        <f>$U$12*((B218)-$U$5)/$U$6+$U$13</f>
        <v/>
      </c>
      <c r="E218" s="51">
        <f>1/(1+EXP(-D218))</f>
        <v/>
      </c>
      <c r="F218" s="52">
        <f>$V$12*((B218)-$U$5)/$U$6+$V$13</f>
        <v/>
      </c>
      <c r="G218" s="51">
        <f>1/(1+EXP(-F218))</f>
        <v/>
      </c>
      <c r="H218" s="52">
        <f>$W$12*((B218)-$U$5)/$U$6+$W$13</f>
        <v/>
      </c>
      <c r="I218" s="51">
        <f>1/(1+EXP(-H218))</f>
        <v/>
      </c>
      <c r="J218" s="52">
        <f>$X$12*((B218)-$U$5)/$U$6+$X$13</f>
        <v/>
      </c>
      <c r="K218" s="51">
        <f>1/(1+EXP(-J218))</f>
        <v/>
      </c>
      <c r="L218" s="52">
        <f>$Y$12*((B218)-$U$5)/$U$6+$Y$13</f>
        <v/>
      </c>
      <c r="M218" s="51">
        <f>1/(1+EXP(-L218))</f>
        <v/>
      </c>
      <c r="N218" s="52">
        <f>$Z$12*((B218)-$U$5)/$U$6+$Z$13</f>
        <v/>
      </c>
      <c r="O218" s="51">
        <f>1/(1+EXP(-N218))</f>
        <v/>
      </c>
      <c r="P218" s="52">
        <f>$AA$12*((B218)-$U$5)/$U$6+$AA$13</f>
        <v/>
      </c>
      <c r="Q218" s="51">
        <f>1/(1+EXP(-P218))</f>
        <v/>
      </c>
      <c r="R218" s="52">
        <f>$AB$12*((B218)-$U$5)/$U$6+$AB$13</f>
        <v/>
      </c>
      <c r="S218" s="51">
        <f>1/(1+EXP(-R218))</f>
        <v/>
      </c>
      <c r="AI218" s="48">
        <f>'4_Seq_Features'!A216</f>
        <v/>
      </c>
      <c r="AJ218" s="55">
        <f>'4_Seq_Features'!G216</f>
        <v/>
      </c>
      <c r="AK218" s="55">
        <f>'4_Seq_Features'!H216</f>
        <v/>
      </c>
      <c r="AL218" s="48">
        <f>'4_Seq_Features'!E216</f>
        <v/>
      </c>
      <c r="AM218" s="52">
        <f>$BD$14*((AJ218)-$BD$5)/$BD$6+$BD$15*((AK218)-$BD$7)/$BD$8+$BD$16</f>
        <v/>
      </c>
      <c r="AN218" s="51">
        <f>1/(1+EXP(-AM218))</f>
        <v/>
      </c>
      <c r="AO218" s="52">
        <f>$BE$14*((AJ218)-$BD$5)/$BD$6+$BE$15*((AK218)-$BD$7)/$BD$8+$BE$16</f>
        <v/>
      </c>
      <c r="AP218" s="51">
        <f>1/(1+EXP(-AO218))</f>
        <v/>
      </c>
      <c r="AQ218" s="52">
        <f>$BF$14*((AJ218)-$BD$5)/$BD$6+$BF$15*((AK218)-$BD$7)/$BD$8+$BF$16</f>
        <v/>
      </c>
      <c r="AR218" s="51">
        <f>1/(1+EXP(-AQ218))</f>
        <v/>
      </c>
      <c r="AS218" s="52">
        <f>$BG$14*((AJ218)-$BD$5)/$BD$6+$BG$15*((AK218)-$BD$7)/$BD$8+$BG$16</f>
        <v/>
      </c>
      <c r="AT218" s="51">
        <f>1/(1+EXP(-AS218))</f>
        <v/>
      </c>
      <c r="AU218" s="52">
        <f>$BH$14*((AJ218)-$BD$5)/$BD$6+$BH$15*((AK218)-$BD$7)/$BD$8+$BH$16</f>
        <v/>
      </c>
      <c r="AV218" s="51">
        <f>1/(1+EXP(-AU218))</f>
        <v/>
      </c>
      <c r="AW218" s="52">
        <f>$BI$14*((AJ218)-$BD$5)/$BD$6+$BI$15*((AK218)-$BD$7)/$BD$8+$BI$16</f>
        <v/>
      </c>
      <c r="AX218" s="51">
        <f>1/(1+EXP(-AW218))</f>
        <v/>
      </c>
      <c r="AY218" s="52">
        <f>$BJ$14*((AJ218)-$BD$5)/$BD$6+$BJ$15*((AK218)-$BD$7)/$BD$8+$BJ$16</f>
        <v/>
      </c>
      <c r="AZ218" s="51">
        <f>1/(1+EXP(-AY218))</f>
        <v/>
      </c>
      <c r="BA218" s="52">
        <f>$BK$14*((AJ218)-$BD$5)/$BD$6+$BK$15*((AK218)-$BD$7)/$BD$8+$BK$16</f>
        <v/>
      </c>
      <c r="BB218" s="51">
        <f>1/(1+EXP(-BA218))</f>
        <v/>
      </c>
    </row>
    <row r="219" ht="15" customHeight="1" s="35">
      <c r="A219" s="48">
        <f>'4_Seq_Features'!A217</f>
        <v/>
      </c>
      <c r="B219" s="55">
        <f>'4_Seq_Features'!F217</f>
        <v/>
      </c>
      <c r="C219" s="48">
        <f>'4_Seq_Features'!E217</f>
        <v/>
      </c>
      <c r="D219" s="52">
        <f>$U$12*((B219)-$U$5)/$U$6+$U$13</f>
        <v/>
      </c>
      <c r="E219" s="51">
        <f>1/(1+EXP(-D219))</f>
        <v/>
      </c>
      <c r="F219" s="52">
        <f>$V$12*((B219)-$U$5)/$U$6+$V$13</f>
        <v/>
      </c>
      <c r="G219" s="51">
        <f>1/(1+EXP(-F219))</f>
        <v/>
      </c>
      <c r="H219" s="52">
        <f>$W$12*((B219)-$U$5)/$U$6+$W$13</f>
        <v/>
      </c>
      <c r="I219" s="51">
        <f>1/(1+EXP(-H219))</f>
        <v/>
      </c>
      <c r="J219" s="52">
        <f>$X$12*((B219)-$U$5)/$U$6+$X$13</f>
        <v/>
      </c>
      <c r="K219" s="51">
        <f>1/(1+EXP(-J219))</f>
        <v/>
      </c>
      <c r="L219" s="52">
        <f>$Y$12*((B219)-$U$5)/$U$6+$Y$13</f>
        <v/>
      </c>
      <c r="M219" s="51">
        <f>1/(1+EXP(-L219))</f>
        <v/>
      </c>
      <c r="N219" s="52">
        <f>$Z$12*((B219)-$U$5)/$U$6+$Z$13</f>
        <v/>
      </c>
      <c r="O219" s="51">
        <f>1/(1+EXP(-N219))</f>
        <v/>
      </c>
      <c r="P219" s="52">
        <f>$AA$12*((B219)-$U$5)/$U$6+$AA$13</f>
        <v/>
      </c>
      <c r="Q219" s="51">
        <f>1/(1+EXP(-P219))</f>
        <v/>
      </c>
      <c r="R219" s="52">
        <f>$AB$12*((B219)-$U$5)/$U$6+$AB$13</f>
        <v/>
      </c>
      <c r="S219" s="51">
        <f>1/(1+EXP(-R219))</f>
        <v/>
      </c>
      <c r="AI219" s="48">
        <f>'4_Seq_Features'!A217</f>
        <v/>
      </c>
      <c r="AJ219" s="55">
        <f>'4_Seq_Features'!G217</f>
        <v/>
      </c>
      <c r="AK219" s="55">
        <f>'4_Seq_Features'!H217</f>
        <v/>
      </c>
      <c r="AL219" s="48">
        <f>'4_Seq_Features'!E217</f>
        <v/>
      </c>
      <c r="AM219" s="52">
        <f>$BD$14*((AJ219)-$BD$5)/$BD$6+$BD$15*((AK219)-$BD$7)/$BD$8+$BD$16</f>
        <v/>
      </c>
      <c r="AN219" s="51">
        <f>1/(1+EXP(-AM219))</f>
        <v/>
      </c>
      <c r="AO219" s="52">
        <f>$BE$14*((AJ219)-$BD$5)/$BD$6+$BE$15*((AK219)-$BD$7)/$BD$8+$BE$16</f>
        <v/>
      </c>
      <c r="AP219" s="51">
        <f>1/(1+EXP(-AO219))</f>
        <v/>
      </c>
      <c r="AQ219" s="52">
        <f>$BF$14*((AJ219)-$BD$5)/$BD$6+$BF$15*((AK219)-$BD$7)/$BD$8+$BF$16</f>
        <v/>
      </c>
      <c r="AR219" s="51">
        <f>1/(1+EXP(-AQ219))</f>
        <v/>
      </c>
      <c r="AS219" s="52">
        <f>$BG$14*((AJ219)-$BD$5)/$BD$6+$BG$15*((AK219)-$BD$7)/$BD$8+$BG$16</f>
        <v/>
      </c>
      <c r="AT219" s="51">
        <f>1/(1+EXP(-AS219))</f>
        <v/>
      </c>
      <c r="AU219" s="52">
        <f>$BH$14*((AJ219)-$BD$5)/$BD$6+$BH$15*((AK219)-$BD$7)/$BD$8+$BH$16</f>
        <v/>
      </c>
      <c r="AV219" s="51">
        <f>1/(1+EXP(-AU219))</f>
        <v/>
      </c>
      <c r="AW219" s="52">
        <f>$BI$14*((AJ219)-$BD$5)/$BD$6+$BI$15*((AK219)-$BD$7)/$BD$8+$BI$16</f>
        <v/>
      </c>
      <c r="AX219" s="51">
        <f>1/(1+EXP(-AW219))</f>
        <v/>
      </c>
      <c r="AY219" s="52">
        <f>$BJ$14*((AJ219)-$BD$5)/$BD$6+$BJ$15*((AK219)-$BD$7)/$BD$8+$BJ$16</f>
        <v/>
      </c>
      <c r="AZ219" s="51">
        <f>1/(1+EXP(-AY219))</f>
        <v/>
      </c>
      <c r="BA219" s="52">
        <f>$BK$14*((AJ219)-$BD$5)/$BD$6+$BK$15*((AK219)-$BD$7)/$BD$8+$BK$16</f>
        <v/>
      </c>
      <c r="BB219" s="51">
        <f>1/(1+EXP(-BA219))</f>
        <v/>
      </c>
    </row>
    <row r="220" ht="15" customHeight="1" s="35">
      <c r="A220" s="48">
        <f>'4_Seq_Features'!A218</f>
        <v/>
      </c>
      <c r="B220" s="55">
        <f>'4_Seq_Features'!F218</f>
        <v/>
      </c>
      <c r="C220" s="48">
        <f>'4_Seq_Features'!E218</f>
        <v/>
      </c>
      <c r="D220" s="52">
        <f>$U$12*((B220)-$U$5)/$U$6+$U$13</f>
        <v/>
      </c>
      <c r="E220" s="51">
        <f>1/(1+EXP(-D220))</f>
        <v/>
      </c>
      <c r="F220" s="52">
        <f>$V$12*((B220)-$U$5)/$U$6+$V$13</f>
        <v/>
      </c>
      <c r="G220" s="51">
        <f>1/(1+EXP(-F220))</f>
        <v/>
      </c>
      <c r="H220" s="52">
        <f>$W$12*((B220)-$U$5)/$U$6+$W$13</f>
        <v/>
      </c>
      <c r="I220" s="51">
        <f>1/(1+EXP(-H220))</f>
        <v/>
      </c>
      <c r="J220" s="52">
        <f>$X$12*((B220)-$U$5)/$U$6+$X$13</f>
        <v/>
      </c>
      <c r="K220" s="51">
        <f>1/(1+EXP(-J220))</f>
        <v/>
      </c>
      <c r="L220" s="52">
        <f>$Y$12*((B220)-$U$5)/$U$6+$Y$13</f>
        <v/>
      </c>
      <c r="M220" s="51">
        <f>1/(1+EXP(-L220))</f>
        <v/>
      </c>
      <c r="N220" s="52">
        <f>$Z$12*((B220)-$U$5)/$U$6+$Z$13</f>
        <v/>
      </c>
      <c r="O220" s="51">
        <f>1/(1+EXP(-N220))</f>
        <v/>
      </c>
      <c r="P220" s="52">
        <f>$AA$12*((B220)-$U$5)/$U$6+$AA$13</f>
        <v/>
      </c>
      <c r="Q220" s="51">
        <f>1/(1+EXP(-P220))</f>
        <v/>
      </c>
      <c r="R220" s="52">
        <f>$AB$12*((B220)-$U$5)/$U$6+$AB$13</f>
        <v/>
      </c>
      <c r="S220" s="51">
        <f>1/(1+EXP(-R220))</f>
        <v/>
      </c>
      <c r="AI220" s="48">
        <f>'4_Seq_Features'!A218</f>
        <v/>
      </c>
      <c r="AJ220" s="55">
        <f>'4_Seq_Features'!G218</f>
        <v/>
      </c>
      <c r="AK220" s="55">
        <f>'4_Seq_Features'!H218</f>
        <v/>
      </c>
      <c r="AL220" s="48">
        <f>'4_Seq_Features'!E218</f>
        <v/>
      </c>
      <c r="AM220" s="52">
        <f>$BD$14*((AJ220)-$BD$5)/$BD$6+$BD$15*((AK220)-$BD$7)/$BD$8+$BD$16</f>
        <v/>
      </c>
      <c r="AN220" s="51">
        <f>1/(1+EXP(-AM220))</f>
        <v/>
      </c>
      <c r="AO220" s="52">
        <f>$BE$14*((AJ220)-$BD$5)/$BD$6+$BE$15*((AK220)-$BD$7)/$BD$8+$BE$16</f>
        <v/>
      </c>
      <c r="AP220" s="51">
        <f>1/(1+EXP(-AO220))</f>
        <v/>
      </c>
      <c r="AQ220" s="52">
        <f>$BF$14*((AJ220)-$BD$5)/$BD$6+$BF$15*((AK220)-$BD$7)/$BD$8+$BF$16</f>
        <v/>
      </c>
      <c r="AR220" s="51">
        <f>1/(1+EXP(-AQ220))</f>
        <v/>
      </c>
      <c r="AS220" s="52">
        <f>$BG$14*((AJ220)-$BD$5)/$BD$6+$BG$15*((AK220)-$BD$7)/$BD$8+$BG$16</f>
        <v/>
      </c>
      <c r="AT220" s="51">
        <f>1/(1+EXP(-AS220))</f>
        <v/>
      </c>
      <c r="AU220" s="52">
        <f>$BH$14*((AJ220)-$BD$5)/$BD$6+$BH$15*((AK220)-$BD$7)/$BD$8+$BH$16</f>
        <v/>
      </c>
      <c r="AV220" s="51">
        <f>1/(1+EXP(-AU220))</f>
        <v/>
      </c>
      <c r="AW220" s="52">
        <f>$BI$14*((AJ220)-$BD$5)/$BD$6+$BI$15*((AK220)-$BD$7)/$BD$8+$BI$16</f>
        <v/>
      </c>
      <c r="AX220" s="51">
        <f>1/(1+EXP(-AW220))</f>
        <v/>
      </c>
      <c r="AY220" s="52">
        <f>$BJ$14*((AJ220)-$BD$5)/$BD$6+$BJ$15*((AK220)-$BD$7)/$BD$8+$BJ$16</f>
        <v/>
      </c>
      <c r="AZ220" s="51">
        <f>1/(1+EXP(-AY220))</f>
        <v/>
      </c>
      <c r="BA220" s="52">
        <f>$BK$14*((AJ220)-$BD$5)/$BD$6+$BK$15*((AK220)-$BD$7)/$BD$8+$BK$16</f>
        <v/>
      </c>
      <c r="BB220" s="51">
        <f>1/(1+EXP(-BA220))</f>
        <v/>
      </c>
    </row>
    <row r="221" ht="15" customHeight="1" s="35">
      <c r="A221" s="48">
        <f>'4_Seq_Features'!A219</f>
        <v/>
      </c>
      <c r="B221" s="55">
        <f>'4_Seq_Features'!F219</f>
        <v/>
      </c>
      <c r="C221" s="48">
        <f>'4_Seq_Features'!E219</f>
        <v/>
      </c>
      <c r="D221" s="52">
        <f>$U$12*((B221)-$U$5)/$U$6+$U$13</f>
        <v/>
      </c>
      <c r="E221" s="51">
        <f>1/(1+EXP(-D221))</f>
        <v/>
      </c>
      <c r="F221" s="52">
        <f>$V$12*((B221)-$U$5)/$U$6+$V$13</f>
        <v/>
      </c>
      <c r="G221" s="51">
        <f>1/(1+EXP(-F221))</f>
        <v/>
      </c>
      <c r="H221" s="52">
        <f>$W$12*((B221)-$U$5)/$U$6+$W$13</f>
        <v/>
      </c>
      <c r="I221" s="51">
        <f>1/(1+EXP(-H221))</f>
        <v/>
      </c>
      <c r="J221" s="52">
        <f>$X$12*((B221)-$U$5)/$U$6+$X$13</f>
        <v/>
      </c>
      <c r="K221" s="51">
        <f>1/(1+EXP(-J221))</f>
        <v/>
      </c>
      <c r="L221" s="52">
        <f>$Y$12*((B221)-$U$5)/$U$6+$Y$13</f>
        <v/>
      </c>
      <c r="M221" s="51">
        <f>1/(1+EXP(-L221))</f>
        <v/>
      </c>
      <c r="N221" s="52">
        <f>$Z$12*((B221)-$U$5)/$U$6+$Z$13</f>
        <v/>
      </c>
      <c r="O221" s="51">
        <f>1/(1+EXP(-N221))</f>
        <v/>
      </c>
      <c r="P221" s="52">
        <f>$AA$12*((B221)-$U$5)/$U$6+$AA$13</f>
        <v/>
      </c>
      <c r="Q221" s="51">
        <f>1/(1+EXP(-P221))</f>
        <v/>
      </c>
      <c r="R221" s="52">
        <f>$AB$12*((B221)-$U$5)/$U$6+$AB$13</f>
        <v/>
      </c>
      <c r="S221" s="51">
        <f>1/(1+EXP(-R221))</f>
        <v/>
      </c>
      <c r="AI221" s="48">
        <f>'4_Seq_Features'!A219</f>
        <v/>
      </c>
      <c r="AJ221" s="55">
        <f>'4_Seq_Features'!G219</f>
        <v/>
      </c>
      <c r="AK221" s="55">
        <f>'4_Seq_Features'!H219</f>
        <v/>
      </c>
      <c r="AL221" s="48">
        <f>'4_Seq_Features'!E219</f>
        <v/>
      </c>
      <c r="AM221" s="52">
        <f>$BD$14*((AJ221)-$BD$5)/$BD$6+$BD$15*((AK221)-$BD$7)/$BD$8+$BD$16</f>
        <v/>
      </c>
      <c r="AN221" s="51">
        <f>1/(1+EXP(-AM221))</f>
        <v/>
      </c>
      <c r="AO221" s="52">
        <f>$BE$14*((AJ221)-$BD$5)/$BD$6+$BE$15*((AK221)-$BD$7)/$BD$8+$BE$16</f>
        <v/>
      </c>
      <c r="AP221" s="51">
        <f>1/(1+EXP(-AO221))</f>
        <v/>
      </c>
      <c r="AQ221" s="52">
        <f>$BF$14*((AJ221)-$BD$5)/$BD$6+$BF$15*((AK221)-$BD$7)/$BD$8+$BF$16</f>
        <v/>
      </c>
      <c r="AR221" s="51">
        <f>1/(1+EXP(-AQ221))</f>
        <v/>
      </c>
      <c r="AS221" s="52">
        <f>$BG$14*((AJ221)-$BD$5)/$BD$6+$BG$15*((AK221)-$BD$7)/$BD$8+$BG$16</f>
        <v/>
      </c>
      <c r="AT221" s="51">
        <f>1/(1+EXP(-AS221))</f>
        <v/>
      </c>
      <c r="AU221" s="52">
        <f>$BH$14*((AJ221)-$BD$5)/$BD$6+$BH$15*((AK221)-$BD$7)/$BD$8+$BH$16</f>
        <v/>
      </c>
      <c r="AV221" s="51">
        <f>1/(1+EXP(-AU221))</f>
        <v/>
      </c>
      <c r="AW221" s="52">
        <f>$BI$14*((AJ221)-$BD$5)/$BD$6+$BI$15*((AK221)-$BD$7)/$BD$8+$BI$16</f>
        <v/>
      </c>
      <c r="AX221" s="51">
        <f>1/(1+EXP(-AW221))</f>
        <v/>
      </c>
      <c r="AY221" s="52">
        <f>$BJ$14*((AJ221)-$BD$5)/$BD$6+$BJ$15*((AK221)-$BD$7)/$BD$8+$BJ$16</f>
        <v/>
      </c>
      <c r="AZ221" s="51">
        <f>1/(1+EXP(-AY221))</f>
        <v/>
      </c>
      <c r="BA221" s="52">
        <f>$BK$14*((AJ221)-$BD$5)/$BD$6+$BK$15*((AK221)-$BD$7)/$BD$8+$BK$16</f>
        <v/>
      </c>
      <c r="BB221" s="51">
        <f>1/(1+EXP(-BA221))</f>
        <v/>
      </c>
    </row>
    <row r="222" ht="15" customHeight="1" s="35">
      <c r="A222" s="48">
        <f>'4_Seq_Features'!A220</f>
        <v/>
      </c>
      <c r="B222" s="55">
        <f>'4_Seq_Features'!F220</f>
        <v/>
      </c>
      <c r="C222" s="48">
        <f>'4_Seq_Features'!E220</f>
        <v/>
      </c>
      <c r="D222" s="52">
        <f>$U$12*((B222)-$U$5)/$U$6+$U$13</f>
        <v/>
      </c>
      <c r="E222" s="51">
        <f>1/(1+EXP(-D222))</f>
        <v/>
      </c>
      <c r="F222" s="52">
        <f>$V$12*((B222)-$U$5)/$U$6+$V$13</f>
        <v/>
      </c>
      <c r="G222" s="51">
        <f>1/(1+EXP(-F222))</f>
        <v/>
      </c>
      <c r="H222" s="52">
        <f>$W$12*((B222)-$U$5)/$U$6+$W$13</f>
        <v/>
      </c>
      <c r="I222" s="51">
        <f>1/(1+EXP(-H222))</f>
        <v/>
      </c>
      <c r="J222" s="52">
        <f>$X$12*((B222)-$U$5)/$U$6+$X$13</f>
        <v/>
      </c>
      <c r="K222" s="51">
        <f>1/(1+EXP(-J222))</f>
        <v/>
      </c>
      <c r="L222" s="52">
        <f>$Y$12*((B222)-$U$5)/$U$6+$Y$13</f>
        <v/>
      </c>
      <c r="M222" s="51">
        <f>1/(1+EXP(-L222))</f>
        <v/>
      </c>
      <c r="N222" s="52">
        <f>$Z$12*((B222)-$U$5)/$U$6+$Z$13</f>
        <v/>
      </c>
      <c r="O222" s="51">
        <f>1/(1+EXP(-N222))</f>
        <v/>
      </c>
      <c r="P222" s="52">
        <f>$AA$12*((B222)-$U$5)/$U$6+$AA$13</f>
        <v/>
      </c>
      <c r="Q222" s="51">
        <f>1/(1+EXP(-P222))</f>
        <v/>
      </c>
      <c r="R222" s="52">
        <f>$AB$12*((B222)-$U$5)/$U$6+$AB$13</f>
        <v/>
      </c>
      <c r="S222" s="51">
        <f>1/(1+EXP(-R222))</f>
        <v/>
      </c>
      <c r="AI222" s="48">
        <f>'4_Seq_Features'!A220</f>
        <v/>
      </c>
      <c r="AJ222" s="55">
        <f>'4_Seq_Features'!G220</f>
        <v/>
      </c>
      <c r="AK222" s="55">
        <f>'4_Seq_Features'!H220</f>
        <v/>
      </c>
      <c r="AL222" s="48">
        <f>'4_Seq_Features'!E220</f>
        <v/>
      </c>
      <c r="AM222" s="52">
        <f>$BD$14*((AJ222)-$BD$5)/$BD$6+$BD$15*((AK222)-$BD$7)/$BD$8+$BD$16</f>
        <v/>
      </c>
      <c r="AN222" s="51">
        <f>1/(1+EXP(-AM222))</f>
        <v/>
      </c>
      <c r="AO222" s="52">
        <f>$BE$14*((AJ222)-$BD$5)/$BD$6+$BE$15*((AK222)-$BD$7)/$BD$8+$BE$16</f>
        <v/>
      </c>
      <c r="AP222" s="51">
        <f>1/(1+EXP(-AO222))</f>
        <v/>
      </c>
      <c r="AQ222" s="52">
        <f>$BF$14*((AJ222)-$BD$5)/$BD$6+$BF$15*((AK222)-$BD$7)/$BD$8+$BF$16</f>
        <v/>
      </c>
      <c r="AR222" s="51">
        <f>1/(1+EXP(-AQ222))</f>
        <v/>
      </c>
      <c r="AS222" s="52">
        <f>$BG$14*((AJ222)-$BD$5)/$BD$6+$BG$15*((AK222)-$BD$7)/$BD$8+$BG$16</f>
        <v/>
      </c>
      <c r="AT222" s="51">
        <f>1/(1+EXP(-AS222))</f>
        <v/>
      </c>
      <c r="AU222" s="52">
        <f>$BH$14*((AJ222)-$BD$5)/$BD$6+$BH$15*((AK222)-$BD$7)/$BD$8+$BH$16</f>
        <v/>
      </c>
      <c r="AV222" s="51">
        <f>1/(1+EXP(-AU222))</f>
        <v/>
      </c>
      <c r="AW222" s="52">
        <f>$BI$14*((AJ222)-$BD$5)/$BD$6+$BI$15*((AK222)-$BD$7)/$BD$8+$BI$16</f>
        <v/>
      </c>
      <c r="AX222" s="51">
        <f>1/(1+EXP(-AW222))</f>
        <v/>
      </c>
      <c r="AY222" s="52">
        <f>$BJ$14*((AJ222)-$BD$5)/$BD$6+$BJ$15*((AK222)-$BD$7)/$BD$8+$BJ$16</f>
        <v/>
      </c>
      <c r="AZ222" s="51">
        <f>1/(1+EXP(-AY222))</f>
        <v/>
      </c>
      <c r="BA222" s="52">
        <f>$BK$14*((AJ222)-$BD$5)/$BD$6+$BK$15*((AK222)-$BD$7)/$BD$8+$BK$16</f>
        <v/>
      </c>
      <c r="BB222" s="51">
        <f>1/(1+EXP(-BA222))</f>
        <v/>
      </c>
    </row>
    <row r="223" ht="15" customHeight="1" s="35">
      <c r="A223" s="48">
        <f>'4_Seq_Features'!A221</f>
        <v/>
      </c>
      <c r="B223" s="55">
        <f>'4_Seq_Features'!F221</f>
        <v/>
      </c>
      <c r="C223" s="48">
        <f>'4_Seq_Features'!E221</f>
        <v/>
      </c>
      <c r="D223" s="52">
        <f>$U$12*((B223)-$U$5)/$U$6+$U$13</f>
        <v/>
      </c>
      <c r="E223" s="51">
        <f>1/(1+EXP(-D223))</f>
        <v/>
      </c>
      <c r="F223" s="52">
        <f>$V$12*((B223)-$U$5)/$U$6+$V$13</f>
        <v/>
      </c>
      <c r="G223" s="51">
        <f>1/(1+EXP(-F223))</f>
        <v/>
      </c>
      <c r="H223" s="52">
        <f>$W$12*((B223)-$U$5)/$U$6+$W$13</f>
        <v/>
      </c>
      <c r="I223" s="51">
        <f>1/(1+EXP(-H223))</f>
        <v/>
      </c>
      <c r="J223" s="52">
        <f>$X$12*((B223)-$U$5)/$U$6+$X$13</f>
        <v/>
      </c>
      <c r="K223" s="51">
        <f>1/(1+EXP(-J223))</f>
        <v/>
      </c>
      <c r="L223" s="52">
        <f>$Y$12*((B223)-$U$5)/$U$6+$Y$13</f>
        <v/>
      </c>
      <c r="M223" s="51">
        <f>1/(1+EXP(-L223))</f>
        <v/>
      </c>
      <c r="N223" s="52">
        <f>$Z$12*((B223)-$U$5)/$U$6+$Z$13</f>
        <v/>
      </c>
      <c r="O223" s="51">
        <f>1/(1+EXP(-N223))</f>
        <v/>
      </c>
      <c r="P223" s="52">
        <f>$AA$12*((B223)-$U$5)/$U$6+$AA$13</f>
        <v/>
      </c>
      <c r="Q223" s="51">
        <f>1/(1+EXP(-P223))</f>
        <v/>
      </c>
      <c r="R223" s="52">
        <f>$AB$12*((B223)-$U$5)/$U$6+$AB$13</f>
        <v/>
      </c>
      <c r="S223" s="51">
        <f>1/(1+EXP(-R223))</f>
        <v/>
      </c>
      <c r="AI223" s="48">
        <f>'4_Seq_Features'!A221</f>
        <v/>
      </c>
      <c r="AJ223" s="55">
        <f>'4_Seq_Features'!G221</f>
        <v/>
      </c>
      <c r="AK223" s="55">
        <f>'4_Seq_Features'!H221</f>
        <v/>
      </c>
      <c r="AL223" s="48">
        <f>'4_Seq_Features'!E221</f>
        <v/>
      </c>
      <c r="AM223" s="52">
        <f>$BD$14*((AJ223)-$BD$5)/$BD$6+$BD$15*((AK223)-$BD$7)/$BD$8+$BD$16</f>
        <v/>
      </c>
      <c r="AN223" s="51">
        <f>1/(1+EXP(-AM223))</f>
        <v/>
      </c>
      <c r="AO223" s="52">
        <f>$BE$14*((AJ223)-$BD$5)/$BD$6+$BE$15*((AK223)-$BD$7)/$BD$8+$BE$16</f>
        <v/>
      </c>
      <c r="AP223" s="51">
        <f>1/(1+EXP(-AO223))</f>
        <v/>
      </c>
      <c r="AQ223" s="52">
        <f>$BF$14*((AJ223)-$BD$5)/$BD$6+$BF$15*((AK223)-$BD$7)/$BD$8+$BF$16</f>
        <v/>
      </c>
      <c r="AR223" s="51">
        <f>1/(1+EXP(-AQ223))</f>
        <v/>
      </c>
      <c r="AS223" s="52">
        <f>$BG$14*((AJ223)-$BD$5)/$BD$6+$BG$15*((AK223)-$BD$7)/$BD$8+$BG$16</f>
        <v/>
      </c>
      <c r="AT223" s="51">
        <f>1/(1+EXP(-AS223))</f>
        <v/>
      </c>
      <c r="AU223" s="52">
        <f>$BH$14*((AJ223)-$BD$5)/$BD$6+$BH$15*((AK223)-$BD$7)/$BD$8+$BH$16</f>
        <v/>
      </c>
      <c r="AV223" s="51">
        <f>1/(1+EXP(-AU223))</f>
        <v/>
      </c>
      <c r="AW223" s="52">
        <f>$BI$14*((AJ223)-$BD$5)/$BD$6+$BI$15*((AK223)-$BD$7)/$BD$8+$BI$16</f>
        <v/>
      </c>
      <c r="AX223" s="51">
        <f>1/(1+EXP(-AW223))</f>
        <v/>
      </c>
      <c r="AY223" s="52">
        <f>$BJ$14*((AJ223)-$BD$5)/$BD$6+$BJ$15*((AK223)-$BD$7)/$BD$8+$BJ$16</f>
        <v/>
      </c>
      <c r="AZ223" s="51">
        <f>1/(1+EXP(-AY223))</f>
        <v/>
      </c>
      <c r="BA223" s="52">
        <f>$BK$14*((AJ223)-$BD$5)/$BD$6+$BK$15*((AK223)-$BD$7)/$BD$8+$BK$16</f>
        <v/>
      </c>
      <c r="BB223" s="51">
        <f>1/(1+EXP(-BA223))</f>
        <v/>
      </c>
    </row>
    <row r="224" ht="15" customHeight="1" s="35">
      <c r="A224" s="48">
        <f>'4_Seq_Features'!A222</f>
        <v/>
      </c>
      <c r="B224" s="55">
        <f>'4_Seq_Features'!F222</f>
        <v/>
      </c>
      <c r="C224" s="48">
        <f>'4_Seq_Features'!E222</f>
        <v/>
      </c>
      <c r="D224" s="52">
        <f>$U$12*((B224)-$U$5)/$U$6+$U$13</f>
        <v/>
      </c>
      <c r="E224" s="51">
        <f>1/(1+EXP(-D224))</f>
        <v/>
      </c>
      <c r="F224" s="52">
        <f>$V$12*((B224)-$U$5)/$U$6+$V$13</f>
        <v/>
      </c>
      <c r="G224" s="51">
        <f>1/(1+EXP(-F224))</f>
        <v/>
      </c>
      <c r="H224" s="52">
        <f>$W$12*((B224)-$U$5)/$U$6+$W$13</f>
        <v/>
      </c>
      <c r="I224" s="51">
        <f>1/(1+EXP(-H224))</f>
        <v/>
      </c>
      <c r="J224" s="52">
        <f>$X$12*((B224)-$U$5)/$U$6+$X$13</f>
        <v/>
      </c>
      <c r="K224" s="51">
        <f>1/(1+EXP(-J224))</f>
        <v/>
      </c>
      <c r="L224" s="52">
        <f>$Y$12*((B224)-$U$5)/$U$6+$Y$13</f>
        <v/>
      </c>
      <c r="M224" s="51">
        <f>1/(1+EXP(-L224))</f>
        <v/>
      </c>
      <c r="N224" s="52">
        <f>$Z$12*((B224)-$U$5)/$U$6+$Z$13</f>
        <v/>
      </c>
      <c r="O224" s="51">
        <f>1/(1+EXP(-N224))</f>
        <v/>
      </c>
      <c r="P224" s="52">
        <f>$AA$12*((B224)-$U$5)/$U$6+$AA$13</f>
        <v/>
      </c>
      <c r="Q224" s="51">
        <f>1/(1+EXP(-P224))</f>
        <v/>
      </c>
      <c r="R224" s="52">
        <f>$AB$12*((B224)-$U$5)/$U$6+$AB$13</f>
        <v/>
      </c>
      <c r="S224" s="51">
        <f>1/(1+EXP(-R224))</f>
        <v/>
      </c>
      <c r="AI224" s="48">
        <f>'4_Seq_Features'!A222</f>
        <v/>
      </c>
      <c r="AJ224" s="55">
        <f>'4_Seq_Features'!G222</f>
        <v/>
      </c>
      <c r="AK224" s="55">
        <f>'4_Seq_Features'!H222</f>
        <v/>
      </c>
      <c r="AL224" s="48">
        <f>'4_Seq_Features'!E222</f>
        <v/>
      </c>
      <c r="AM224" s="52">
        <f>$BD$14*((AJ224)-$BD$5)/$BD$6+$BD$15*((AK224)-$BD$7)/$BD$8+$BD$16</f>
        <v/>
      </c>
      <c r="AN224" s="51">
        <f>1/(1+EXP(-AM224))</f>
        <v/>
      </c>
      <c r="AO224" s="52">
        <f>$BE$14*((AJ224)-$BD$5)/$BD$6+$BE$15*((AK224)-$BD$7)/$BD$8+$BE$16</f>
        <v/>
      </c>
      <c r="AP224" s="51">
        <f>1/(1+EXP(-AO224))</f>
        <v/>
      </c>
      <c r="AQ224" s="52">
        <f>$BF$14*((AJ224)-$BD$5)/$BD$6+$BF$15*((AK224)-$BD$7)/$BD$8+$BF$16</f>
        <v/>
      </c>
      <c r="AR224" s="51">
        <f>1/(1+EXP(-AQ224))</f>
        <v/>
      </c>
      <c r="AS224" s="52">
        <f>$BG$14*((AJ224)-$BD$5)/$BD$6+$BG$15*((AK224)-$BD$7)/$BD$8+$BG$16</f>
        <v/>
      </c>
      <c r="AT224" s="51">
        <f>1/(1+EXP(-AS224))</f>
        <v/>
      </c>
      <c r="AU224" s="52">
        <f>$BH$14*((AJ224)-$BD$5)/$BD$6+$BH$15*((AK224)-$BD$7)/$BD$8+$BH$16</f>
        <v/>
      </c>
      <c r="AV224" s="51">
        <f>1/(1+EXP(-AU224))</f>
        <v/>
      </c>
      <c r="AW224" s="52">
        <f>$BI$14*((AJ224)-$BD$5)/$BD$6+$BI$15*((AK224)-$BD$7)/$BD$8+$BI$16</f>
        <v/>
      </c>
      <c r="AX224" s="51">
        <f>1/(1+EXP(-AW224))</f>
        <v/>
      </c>
      <c r="AY224" s="52">
        <f>$BJ$14*((AJ224)-$BD$5)/$BD$6+$BJ$15*((AK224)-$BD$7)/$BD$8+$BJ$16</f>
        <v/>
      </c>
      <c r="AZ224" s="51">
        <f>1/(1+EXP(-AY224))</f>
        <v/>
      </c>
      <c r="BA224" s="52">
        <f>$BK$14*((AJ224)-$BD$5)/$BD$6+$BK$15*((AK224)-$BD$7)/$BD$8+$BK$16</f>
        <v/>
      </c>
      <c r="BB224" s="51">
        <f>1/(1+EXP(-BA224))</f>
        <v/>
      </c>
    </row>
    <row r="225" ht="15" customHeight="1" s="35">
      <c r="A225" s="48">
        <f>'4_Seq_Features'!A223</f>
        <v/>
      </c>
      <c r="B225" s="55">
        <f>'4_Seq_Features'!F223</f>
        <v/>
      </c>
      <c r="C225" s="48">
        <f>'4_Seq_Features'!E223</f>
        <v/>
      </c>
      <c r="D225" s="52">
        <f>$U$12*((B225)-$U$5)/$U$6+$U$13</f>
        <v/>
      </c>
      <c r="E225" s="51">
        <f>1/(1+EXP(-D225))</f>
        <v/>
      </c>
      <c r="F225" s="52">
        <f>$V$12*((B225)-$U$5)/$U$6+$V$13</f>
        <v/>
      </c>
      <c r="G225" s="51">
        <f>1/(1+EXP(-F225))</f>
        <v/>
      </c>
      <c r="H225" s="52">
        <f>$W$12*((B225)-$U$5)/$U$6+$W$13</f>
        <v/>
      </c>
      <c r="I225" s="51">
        <f>1/(1+EXP(-H225))</f>
        <v/>
      </c>
      <c r="J225" s="52">
        <f>$X$12*((B225)-$U$5)/$U$6+$X$13</f>
        <v/>
      </c>
      <c r="K225" s="51">
        <f>1/(1+EXP(-J225))</f>
        <v/>
      </c>
      <c r="L225" s="52">
        <f>$Y$12*((B225)-$U$5)/$U$6+$Y$13</f>
        <v/>
      </c>
      <c r="M225" s="51">
        <f>1/(1+EXP(-L225))</f>
        <v/>
      </c>
      <c r="N225" s="52">
        <f>$Z$12*((B225)-$U$5)/$U$6+$Z$13</f>
        <v/>
      </c>
      <c r="O225" s="51">
        <f>1/(1+EXP(-N225))</f>
        <v/>
      </c>
      <c r="P225" s="52">
        <f>$AA$12*((B225)-$U$5)/$U$6+$AA$13</f>
        <v/>
      </c>
      <c r="Q225" s="51">
        <f>1/(1+EXP(-P225))</f>
        <v/>
      </c>
      <c r="R225" s="52">
        <f>$AB$12*((B225)-$U$5)/$U$6+$AB$13</f>
        <v/>
      </c>
      <c r="S225" s="51">
        <f>1/(1+EXP(-R225))</f>
        <v/>
      </c>
      <c r="AI225" s="48">
        <f>'4_Seq_Features'!A223</f>
        <v/>
      </c>
      <c r="AJ225" s="55">
        <f>'4_Seq_Features'!G223</f>
        <v/>
      </c>
      <c r="AK225" s="55">
        <f>'4_Seq_Features'!H223</f>
        <v/>
      </c>
      <c r="AL225" s="48">
        <f>'4_Seq_Features'!E223</f>
        <v/>
      </c>
      <c r="AM225" s="52">
        <f>$BD$14*((AJ225)-$BD$5)/$BD$6+$BD$15*((AK225)-$BD$7)/$BD$8+$BD$16</f>
        <v/>
      </c>
      <c r="AN225" s="51">
        <f>1/(1+EXP(-AM225))</f>
        <v/>
      </c>
      <c r="AO225" s="52">
        <f>$BE$14*((AJ225)-$BD$5)/$BD$6+$BE$15*((AK225)-$BD$7)/$BD$8+$BE$16</f>
        <v/>
      </c>
      <c r="AP225" s="51">
        <f>1/(1+EXP(-AO225))</f>
        <v/>
      </c>
      <c r="AQ225" s="52">
        <f>$BF$14*((AJ225)-$BD$5)/$BD$6+$BF$15*((AK225)-$BD$7)/$BD$8+$BF$16</f>
        <v/>
      </c>
      <c r="AR225" s="51">
        <f>1/(1+EXP(-AQ225))</f>
        <v/>
      </c>
      <c r="AS225" s="52">
        <f>$BG$14*((AJ225)-$BD$5)/$BD$6+$BG$15*((AK225)-$BD$7)/$BD$8+$BG$16</f>
        <v/>
      </c>
      <c r="AT225" s="51">
        <f>1/(1+EXP(-AS225))</f>
        <v/>
      </c>
      <c r="AU225" s="52">
        <f>$BH$14*((AJ225)-$BD$5)/$BD$6+$BH$15*((AK225)-$BD$7)/$BD$8+$BH$16</f>
        <v/>
      </c>
      <c r="AV225" s="51">
        <f>1/(1+EXP(-AU225))</f>
        <v/>
      </c>
      <c r="AW225" s="52">
        <f>$BI$14*((AJ225)-$BD$5)/$BD$6+$BI$15*((AK225)-$BD$7)/$BD$8+$BI$16</f>
        <v/>
      </c>
      <c r="AX225" s="51">
        <f>1/(1+EXP(-AW225))</f>
        <v/>
      </c>
      <c r="AY225" s="52">
        <f>$BJ$14*((AJ225)-$BD$5)/$BD$6+$BJ$15*((AK225)-$BD$7)/$BD$8+$BJ$16</f>
        <v/>
      </c>
      <c r="AZ225" s="51">
        <f>1/(1+EXP(-AY225))</f>
        <v/>
      </c>
      <c r="BA225" s="52">
        <f>$BK$14*((AJ225)-$BD$5)/$BD$6+$BK$15*((AK225)-$BD$7)/$BD$8+$BK$16</f>
        <v/>
      </c>
      <c r="BB225" s="51">
        <f>1/(1+EXP(-BA225))</f>
        <v/>
      </c>
    </row>
    <row r="226" ht="15" customHeight="1" s="35">
      <c r="A226" s="48">
        <f>'4_Seq_Features'!A224</f>
        <v/>
      </c>
      <c r="B226" s="55">
        <f>'4_Seq_Features'!F224</f>
        <v/>
      </c>
      <c r="C226" s="48">
        <f>'4_Seq_Features'!E224</f>
        <v/>
      </c>
      <c r="D226" s="52">
        <f>$U$12*((B226)-$U$5)/$U$6+$U$13</f>
        <v/>
      </c>
      <c r="E226" s="51">
        <f>1/(1+EXP(-D226))</f>
        <v/>
      </c>
      <c r="F226" s="52">
        <f>$V$12*((B226)-$U$5)/$U$6+$V$13</f>
        <v/>
      </c>
      <c r="G226" s="51">
        <f>1/(1+EXP(-F226))</f>
        <v/>
      </c>
      <c r="H226" s="52">
        <f>$W$12*((B226)-$U$5)/$U$6+$W$13</f>
        <v/>
      </c>
      <c r="I226" s="51">
        <f>1/(1+EXP(-H226))</f>
        <v/>
      </c>
      <c r="J226" s="52">
        <f>$X$12*((B226)-$U$5)/$U$6+$X$13</f>
        <v/>
      </c>
      <c r="K226" s="51">
        <f>1/(1+EXP(-J226))</f>
        <v/>
      </c>
      <c r="L226" s="52">
        <f>$Y$12*((B226)-$U$5)/$U$6+$Y$13</f>
        <v/>
      </c>
      <c r="M226" s="51">
        <f>1/(1+EXP(-L226))</f>
        <v/>
      </c>
      <c r="N226" s="52">
        <f>$Z$12*((B226)-$U$5)/$U$6+$Z$13</f>
        <v/>
      </c>
      <c r="O226" s="51">
        <f>1/(1+EXP(-N226))</f>
        <v/>
      </c>
      <c r="P226" s="52">
        <f>$AA$12*((B226)-$U$5)/$U$6+$AA$13</f>
        <v/>
      </c>
      <c r="Q226" s="51">
        <f>1/(1+EXP(-P226))</f>
        <v/>
      </c>
      <c r="R226" s="52">
        <f>$AB$12*((B226)-$U$5)/$U$6+$AB$13</f>
        <v/>
      </c>
      <c r="S226" s="51">
        <f>1/(1+EXP(-R226))</f>
        <v/>
      </c>
      <c r="AI226" s="48">
        <f>'4_Seq_Features'!A224</f>
        <v/>
      </c>
      <c r="AJ226" s="55">
        <f>'4_Seq_Features'!G224</f>
        <v/>
      </c>
      <c r="AK226" s="55">
        <f>'4_Seq_Features'!H224</f>
        <v/>
      </c>
      <c r="AL226" s="48">
        <f>'4_Seq_Features'!E224</f>
        <v/>
      </c>
      <c r="AM226" s="52">
        <f>$BD$14*((AJ226)-$BD$5)/$BD$6+$BD$15*((AK226)-$BD$7)/$BD$8+$BD$16</f>
        <v/>
      </c>
      <c r="AN226" s="51">
        <f>1/(1+EXP(-AM226))</f>
        <v/>
      </c>
      <c r="AO226" s="52">
        <f>$BE$14*((AJ226)-$BD$5)/$BD$6+$BE$15*((AK226)-$BD$7)/$BD$8+$BE$16</f>
        <v/>
      </c>
      <c r="AP226" s="51">
        <f>1/(1+EXP(-AO226))</f>
        <v/>
      </c>
      <c r="AQ226" s="52">
        <f>$BF$14*((AJ226)-$BD$5)/$BD$6+$BF$15*((AK226)-$BD$7)/$BD$8+$BF$16</f>
        <v/>
      </c>
      <c r="AR226" s="51">
        <f>1/(1+EXP(-AQ226))</f>
        <v/>
      </c>
      <c r="AS226" s="52">
        <f>$BG$14*((AJ226)-$BD$5)/$BD$6+$BG$15*((AK226)-$BD$7)/$BD$8+$BG$16</f>
        <v/>
      </c>
      <c r="AT226" s="51">
        <f>1/(1+EXP(-AS226))</f>
        <v/>
      </c>
      <c r="AU226" s="52">
        <f>$BH$14*((AJ226)-$BD$5)/$BD$6+$BH$15*((AK226)-$BD$7)/$BD$8+$BH$16</f>
        <v/>
      </c>
      <c r="AV226" s="51">
        <f>1/(1+EXP(-AU226))</f>
        <v/>
      </c>
      <c r="AW226" s="52">
        <f>$BI$14*((AJ226)-$BD$5)/$BD$6+$BI$15*((AK226)-$BD$7)/$BD$8+$BI$16</f>
        <v/>
      </c>
      <c r="AX226" s="51">
        <f>1/(1+EXP(-AW226))</f>
        <v/>
      </c>
      <c r="AY226" s="52">
        <f>$BJ$14*((AJ226)-$BD$5)/$BD$6+$BJ$15*((AK226)-$BD$7)/$BD$8+$BJ$16</f>
        <v/>
      </c>
      <c r="AZ226" s="51">
        <f>1/(1+EXP(-AY226))</f>
        <v/>
      </c>
      <c r="BA226" s="52">
        <f>$BK$14*((AJ226)-$BD$5)/$BD$6+$BK$15*((AK226)-$BD$7)/$BD$8+$BK$16</f>
        <v/>
      </c>
      <c r="BB226" s="51">
        <f>1/(1+EXP(-BA226))</f>
        <v/>
      </c>
    </row>
    <row r="227" ht="15" customHeight="1" s="35">
      <c r="A227" s="48">
        <f>'4_Seq_Features'!A225</f>
        <v/>
      </c>
      <c r="B227" s="55">
        <f>'4_Seq_Features'!F225</f>
        <v/>
      </c>
      <c r="C227" s="48">
        <f>'4_Seq_Features'!E225</f>
        <v/>
      </c>
      <c r="D227" s="52">
        <f>$U$12*((B227)-$U$5)/$U$6+$U$13</f>
        <v/>
      </c>
      <c r="E227" s="51">
        <f>1/(1+EXP(-D227))</f>
        <v/>
      </c>
      <c r="F227" s="52">
        <f>$V$12*((B227)-$U$5)/$U$6+$V$13</f>
        <v/>
      </c>
      <c r="G227" s="51">
        <f>1/(1+EXP(-F227))</f>
        <v/>
      </c>
      <c r="H227" s="52">
        <f>$W$12*((B227)-$U$5)/$U$6+$W$13</f>
        <v/>
      </c>
      <c r="I227" s="51">
        <f>1/(1+EXP(-H227))</f>
        <v/>
      </c>
      <c r="J227" s="52">
        <f>$X$12*((B227)-$U$5)/$U$6+$X$13</f>
        <v/>
      </c>
      <c r="K227" s="51">
        <f>1/(1+EXP(-J227))</f>
        <v/>
      </c>
      <c r="L227" s="52">
        <f>$Y$12*((B227)-$U$5)/$U$6+$Y$13</f>
        <v/>
      </c>
      <c r="M227" s="51">
        <f>1/(1+EXP(-L227))</f>
        <v/>
      </c>
      <c r="N227" s="52">
        <f>$Z$12*((B227)-$U$5)/$U$6+$Z$13</f>
        <v/>
      </c>
      <c r="O227" s="51">
        <f>1/(1+EXP(-N227))</f>
        <v/>
      </c>
      <c r="P227" s="52">
        <f>$AA$12*((B227)-$U$5)/$U$6+$AA$13</f>
        <v/>
      </c>
      <c r="Q227" s="51">
        <f>1/(1+EXP(-P227))</f>
        <v/>
      </c>
      <c r="R227" s="52">
        <f>$AB$12*((B227)-$U$5)/$U$6+$AB$13</f>
        <v/>
      </c>
      <c r="S227" s="51">
        <f>1/(1+EXP(-R227))</f>
        <v/>
      </c>
      <c r="AI227" s="48">
        <f>'4_Seq_Features'!A225</f>
        <v/>
      </c>
      <c r="AJ227" s="55">
        <f>'4_Seq_Features'!G225</f>
        <v/>
      </c>
      <c r="AK227" s="55">
        <f>'4_Seq_Features'!H225</f>
        <v/>
      </c>
      <c r="AL227" s="48">
        <f>'4_Seq_Features'!E225</f>
        <v/>
      </c>
      <c r="AM227" s="52">
        <f>$BD$14*((AJ227)-$BD$5)/$BD$6+$BD$15*((AK227)-$BD$7)/$BD$8+$BD$16</f>
        <v/>
      </c>
      <c r="AN227" s="51">
        <f>1/(1+EXP(-AM227))</f>
        <v/>
      </c>
      <c r="AO227" s="52">
        <f>$BE$14*((AJ227)-$BD$5)/$BD$6+$BE$15*((AK227)-$BD$7)/$BD$8+$BE$16</f>
        <v/>
      </c>
      <c r="AP227" s="51">
        <f>1/(1+EXP(-AO227))</f>
        <v/>
      </c>
      <c r="AQ227" s="52">
        <f>$BF$14*((AJ227)-$BD$5)/$BD$6+$BF$15*((AK227)-$BD$7)/$BD$8+$BF$16</f>
        <v/>
      </c>
      <c r="AR227" s="51">
        <f>1/(1+EXP(-AQ227))</f>
        <v/>
      </c>
      <c r="AS227" s="52">
        <f>$BG$14*((AJ227)-$BD$5)/$BD$6+$BG$15*((AK227)-$BD$7)/$BD$8+$BG$16</f>
        <v/>
      </c>
      <c r="AT227" s="51">
        <f>1/(1+EXP(-AS227))</f>
        <v/>
      </c>
      <c r="AU227" s="52">
        <f>$BH$14*((AJ227)-$BD$5)/$BD$6+$BH$15*((AK227)-$BD$7)/$BD$8+$BH$16</f>
        <v/>
      </c>
      <c r="AV227" s="51">
        <f>1/(1+EXP(-AU227))</f>
        <v/>
      </c>
      <c r="AW227" s="52">
        <f>$BI$14*((AJ227)-$BD$5)/$BD$6+$BI$15*((AK227)-$BD$7)/$BD$8+$BI$16</f>
        <v/>
      </c>
      <c r="AX227" s="51">
        <f>1/(1+EXP(-AW227))</f>
        <v/>
      </c>
      <c r="AY227" s="52">
        <f>$BJ$14*((AJ227)-$BD$5)/$BD$6+$BJ$15*((AK227)-$BD$7)/$BD$8+$BJ$16</f>
        <v/>
      </c>
      <c r="AZ227" s="51">
        <f>1/(1+EXP(-AY227))</f>
        <v/>
      </c>
      <c r="BA227" s="52">
        <f>$BK$14*((AJ227)-$BD$5)/$BD$6+$BK$15*((AK227)-$BD$7)/$BD$8+$BK$16</f>
        <v/>
      </c>
      <c r="BB227" s="51">
        <f>1/(1+EXP(-BA227))</f>
        <v/>
      </c>
    </row>
    <row r="228" ht="15" customHeight="1" s="35">
      <c r="A228" s="48">
        <f>'4_Seq_Features'!A226</f>
        <v/>
      </c>
      <c r="B228" s="55">
        <f>'4_Seq_Features'!F226</f>
        <v/>
      </c>
      <c r="C228" s="48">
        <f>'4_Seq_Features'!E226</f>
        <v/>
      </c>
      <c r="D228" s="52">
        <f>$U$12*((B228)-$U$5)/$U$6+$U$13</f>
        <v/>
      </c>
      <c r="E228" s="51">
        <f>1/(1+EXP(-D228))</f>
        <v/>
      </c>
      <c r="F228" s="52">
        <f>$V$12*((B228)-$U$5)/$U$6+$V$13</f>
        <v/>
      </c>
      <c r="G228" s="51">
        <f>1/(1+EXP(-F228))</f>
        <v/>
      </c>
      <c r="H228" s="52">
        <f>$W$12*((B228)-$U$5)/$U$6+$W$13</f>
        <v/>
      </c>
      <c r="I228" s="51">
        <f>1/(1+EXP(-H228))</f>
        <v/>
      </c>
      <c r="J228" s="52">
        <f>$X$12*((B228)-$U$5)/$U$6+$X$13</f>
        <v/>
      </c>
      <c r="K228" s="51">
        <f>1/(1+EXP(-J228))</f>
        <v/>
      </c>
      <c r="L228" s="52">
        <f>$Y$12*((B228)-$U$5)/$U$6+$Y$13</f>
        <v/>
      </c>
      <c r="M228" s="51">
        <f>1/(1+EXP(-L228))</f>
        <v/>
      </c>
      <c r="N228" s="52">
        <f>$Z$12*((B228)-$U$5)/$U$6+$Z$13</f>
        <v/>
      </c>
      <c r="O228" s="51">
        <f>1/(1+EXP(-N228))</f>
        <v/>
      </c>
      <c r="P228" s="52">
        <f>$AA$12*((B228)-$U$5)/$U$6+$AA$13</f>
        <v/>
      </c>
      <c r="Q228" s="51">
        <f>1/(1+EXP(-P228))</f>
        <v/>
      </c>
      <c r="R228" s="52">
        <f>$AB$12*((B228)-$U$5)/$U$6+$AB$13</f>
        <v/>
      </c>
      <c r="S228" s="51">
        <f>1/(1+EXP(-R228))</f>
        <v/>
      </c>
      <c r="AI228" s="48">
        <f>'4_Seq_Features'!A226</f>
        <v/>
      </c>
      <c r="AJ228" s="55">
        <f>'4_Seq_Features'!G226</f>
        <v/>
      </c>
      <c r="AK228" s="55">
        <f>'4_Seq_Features'!H226</f>
        <v/>
      </c>
      <c r="AL228" s="48">
        <f>'4_Seq_Features'!E226</f>
        <v/>
      </c>
      <c r="AM228" s="52">
        <f>$BD$14*((AJ228)-$BD$5)/$BD$6+$BD$15*((AK228)-$BD$7)/$BD$8+$BD$16</f>
        <v/>
      </c>
      <c r="AN228" s="51">
        <f>1/(1+EXP(-AM228))</f>
        <v/>
      </c>
      <c r="AO228" s="52">
        <f>$BE$14*((AJ228)-$BD$5)/$BD$6+$BE$15*((AK228)-$BD$7)/$BD$8+$BE$16</f>
        <v/>
      </c>
      <c r="AP228" s="51">
        <f>1/(1+EXP(-AO228))</f>
        <v/>
      </c>
      <c r="AQ228" s="52">
        <f>$BF$14*((AJ228)-$BD$5)/$BD$6+$BF$15*((AK228)-$BD$7)/$BD$8+$BF$16</f>
        <v/>
      </c>
      <c r="AR228" s="51">
        <f>1/(1+EXP(-AQ228))</f>
        <v/>
      </c>
      <c r="AS228" s="52">
        <f>$BG$14*((AJ228)-$BD$5)/$BD$6+$BG$15*((AK228)-$BD$7)/$BD$8+$BG$16</f>
        <v/>
      </c>
      <c r="AT228" s="51">
        <f>1/(1+EXP(-AS228))</f>
        <v/>
      </c>
      <c r="AU228" s="52">
        <f>$BH$14*((AJ228)-$BD$5)/$BD$6+$BH$15*((AK228)-$BD$7)/$BD$8+$BH$16</f>
        <v/>
      </c>
      <c r="AV228" s="51">
        <f>1/(1+EXP(-AU228))</f>
        <v/>
      </c>
      <c r="AW228" s="52">
        <f>$BI$14*((AJ228)-$BD$5)/$BD$6+$BI$15*((AK228)-$BD$7)/$BD$8+$BI$16</f>
        <v/>
      </c>
      <c r="AX228" s="51">
        <f>1/(1+EXP(-AW228))</f>
        <v/>
      </c>
      <c r="AY228" s="52">
        <f>$BJ$14*((AJ228)-$BD$5)/$BD$6+$BJ$15*((AK228)-$BD$7)/$BD$8+$BJ$16</f>
        <v/>
      </c>
      <c r="AZ228" s="51">
        <f>1/(1+EXP(-AY228))</f>
        <v/>
      </c>
      <c r="BA228" s="52">
        <f>$BK$14*((AJ228)-$BD$5)/$BD$6+$BK$15*((AK228)-$BD$7)/$BD$8+$BK$16</f>
        <v/>
      </c>
      <c r="BB228" s="51">
        <f>1/(1+EXP(-BA228))</f>
        <v/>
      </c>
    </row>
    <row r="229" ht="15" customHeight="1" s="35">
      <c r="A229" s="48">
        <f>'4_Seq_Features'!A227</f>
        <v/>
      </c>
      <c r="B229" s="55">
        <f>'4_Seq_Features'!F227</f>
        <v/>
      </c>
      <c r="C229" s="48">
        <f>'4_Seq_Features'!E227</f>
        <v/>
      </c>
      <c r="D229" s="52">
        <f>$U$12*((B229)-$U$5)/$U$6+$U$13</f>
        <v/>
      </c>
      <c r="E229" s="51">
        <f>1/(1+EXP(-D229))</f>
        <v/>
      </c>
      <c r="F229" s="52">
        <f>$V$12*((B229)-$U$5)/$U$6+$V$13</f>
        <v/>
      </c>
      <c r="G229" s="51">
        <f>1/(1+EXP(-F229))</f>
        <v/>
      </c>
      <c r="H229" s="52">
        <f>$W$12*((B229)-$U$5)/$U$6+$W$13</f>
        <v/>
      </c>
      <c r="I229" s="51">
        <f>1/(1+EXP(-H229))</f>
        <v/>
      </c>
      <c r="J229" s="52">
        <f>$X$12*((B229)-$U$5)/$U$6+$X$13</f>
        <v/>
      </c>
      <c r="K229" s="51">
        <f>1/(1+EXP(-J229))</f>
        <v/>
      </c>
      <c r="L229" s="52">
        <f>$Y$12*((B229)-$U$5)/$U$6+$Y$13</f>
        <v/>
      </c>
      <c r="M229" s="51">
        <f>1/(1+EXP(-L229))</f>
        <v/>
      </c>
      <c r="N229" s="52">
        <f>$Z$12*((B229)-$U$5)/$U$6+$Z$13</f>
        <v/>
      </c>
      <c r="O229" s="51">
        <f>1/(1+EXP(-N229))</f>
        <v/>
      </c>
      <c r="P229" s="52">
        <f>$AA$12*((B229)-$U$5)/$U$6+$AA$13</f>
        <v/>
      </c>
      <c r="Q229" s="51">
        <f>1/(1+EXP(-P229))</f>
        <v/>
      </c>
      <c r="R229" s="52">
        <f>$AB$12*((B229)-$U$5)/$U$6+$AB$13</f>
        <v/>
      </c>
      <c r="S229" s="51">
        <f>1/(1+EXP(-R229))</f>
        <v/>
      </c>
      <c r="AI229" s="48">
        <f>'4_Seq_Features'!A227</f>
        <v/>
      </c>
      <c r="AJ229" s="55">
        <f>'4_Seq_Features'!G227</f>
        <v/>
      </c>
      <c r="AK229" s="55">
        <f>'4_Seq_Features'!H227</f>
        <v/>
      </c>
      <c r="AL229" s="48">
        <f>'4_Seq_Features'!E227</f>
        <v/>
      </c>
      <c r="AM229" s="52">
        <f>$BD$14*((AJ229)-$BD$5)/$BD$6+$BD$15*((AK229)-$BD$7)/$BD$8+$BD$16</f>
        <v/>
      </c>
      <c r="AN229" s="51">
        <f>1/(1+EXP(-AM229))</f>
        <v/>
      </c>
      <c r="AO229" s="52">
        <f>$BE$14*((AJ229)-$BD$5)/$BD$6+$BE$15*((AK229)-$BD$7)/$BD$8+$BE$16</f>
        <v/>
      </c>
      <c r="AP229" s="51">
        <f>1/(1+EXP(-AO229))</f>
        <v/>
      </c>
      <c r="AQ229" s="52">
        <f>$BF$14*((AJ229)-$BD$5)/$BD$6+$BF$15*((AK229)-$BD$7)/$BD$8+$BF$16</f>
        <v/>
      </c>
      <c r="AR229" s="51">
        <f>1/(1+EXP(-AQ229))</f>
        <v/>
      </c>
      <c r="AS229" s="52">
        <f>$BG$14*((AJ229)-$BD$5)/$BD$6+$BG$15*((AK229)-$BD$7)/$BD$8+$BG$16</f>
        <v/>
      </c>
      <c r="AT229" s="51">
        <f>1/(1+EXP(-AS229))</f>
        <v/>
      </c>
      <c r="AU229" s="52">
        <f>$BH$14*((AJ229)-$BD$5)/$BD$6+$BH$15*((AK229)-$BD$7)/$BD$8+$BH$16</f>
        <v/>
      </c>
      <c r="AV229" s="51">
        <f>1/(1+EXP(-AU229))</f>
        <v/>
      </c>
      <c r="AW229" s="52">
        <f>$BI$14*((AJ229)-$BD$5)/$BD$6+$BI$15*((AK229)-$BD$7)/$BD$8+$BI$16</f>
        <v/>
      </c>
      <c r="AX229" s="51">
        <f>1/(1+EXP(-AW229))</f>
        <v/>
      </c>
      <c r="AY229" s="52">
        <f>$BJ$14*((AJ229)-$BD$5)/$BD$6+$BJ$15*((AK229)-$BD$7)/$BD$8+$BJ$16</f>
        <v/>
      </c>
      <c r="AZ229" s="51">
        <f>1/(1+EXP(-AY229))</f>
        <v/>
      </c>
      <c r="BA229" s="52">
        <f>$BK$14*((AJ229)-$BD$5)/$BD$6+$BK$15*((AK229)-$BD$7)/$BD$8+$BK$16</f>
        <v/>
      </c>
      <c r="BB229" s="51">
        <f>1/(1+EXP(-BA229))</f>
        <v/>
      </c>
    </row>
    <row r="230" ht="15" customHeight="1" s="35">
      <c r="A230" s="48">
        <f>'4_Seq_Features'!A228</f>
        <v/>
      </c>
      <c r="B230" s="55">
        <f>'4_Seq_Features'!F228</f>
        <v/>
      </c>
      <c r="C230" s="48">
        <f>'4_Seq_Features'!E228</f>
        <v/>
      </c>
      <c r="D230" s="52">
        <f>$U$12*((B230)-$U$5)/$U$6+$U$13</f>
        <v/>
      </c>
      <c r="E230" s="51">
        <f>1/(1+EXP(-D230))</f>
        <v/>
      </c>
      <c r="F230" s="52">
        <f>$V$12*((B230)-$U$5)/$U$6+$V$13</f>
        <v/>
      </c>
      <c r="G230" s="51">
        <f>1/(1+EXP(-F230))</f>
        <v/>
      </c>
      <c r="H230" s="52">
        <f>$W$12*((B230)-$U$5)/$U$6+$W$13</f>
        <v/>
      </c>
      <c r="I230" s="51">
        <f>1/(1+EXP(-H230))</f>
        <v/>
      </c>
      <c r="J230" s="52">
        <f>$X$12*((B230)-$U$5)/$U$6+$X$13</f>
        <v/>
      </c>
      <c r="K230" s="51">
        <f>1/(1+EXP(-J230))</f>
        <v/>
      </c>
      <c r="L230" s="52">
        <f>$Y$12*((B230)-$U$5)/$U$6+$Y$13</f>
        <v/>
      </c>
      <c r="M230" s="51">
        <f>1/(1+EXP(-L230))</f>
        <v/>
      </c>
      <c r="N230" s="52">
        <f>$Z$12*((B230)-$U$5)/$U$6+$Z$13</f>
        <v/>
      </c>
      <c r="O230" s="51">
        <f>1/(1+EXP(-N230))</f>
        <v/>
      </c>
      <c r="P230" s="52">
        <f>$AA$12*((B230)-$U$5)/$U$6+$AA$13</f>
        <v/>
      </c>
      <c r="Q230" s="51">
        <f>1/(1+EXP(-P230))</f>
        <v/>
      </c>
      <c r="R230" s="52">
        <f>$AB$12*((B230)-$U$5)/$U$6+$AB$13</f>
        <v/>
      </c>
      <c r="S230" s="51">
        <f>1/(1+EXP(-R230))</f>
        <v/>
      </c>
      <c r="AI230" s="48">
        <f>'4_Seq_Features'!A228</f>
        <v/>
      </c>
      <c r="AJ230" s="55">
        <f>'4_Seq_Features'!G228</f>
        <v/>
      </c>
      <c r="AK230" s="55">
        <f>'4_Seq_Features'!H228</f>
        <v/>
      </c>
      <c r="AL230" s="48">
        <f>'4_Seq_Features'!E228</f>
        <v/>
      </c>
      <c r="AM230" s="52">
        <f>$BD$14*((AJ230)-$BD$5)/$BD$6+$BD$15*((AK230)-$BD$7)/$BD$8+$BD$16</f>
        <v/>
      </c>
      <c r="AN230" s="51">
        <f>1/(1+EXP(-AM230))</f>
        <v/>
      </c>
      <c r="AO230" s="52">
        <f>$BE$14*((AJ230)-$BD$5)/$BD$6+$BE$15*((AK230)-$BD$7)/$BD$8+$BE$16</f>
        <v/>
      </c>
      <c r="AP230" s="51">
        <f>1/(1+EXP(-AO230))</f>
        <v/>
      </c>
      <c r="AQ230" s="52">
        <f>$BF$14*((AJ230)-$BD$5)/$BD$6+$BF$15*((AK230)-$BD$7)/$BD$8+$BF$16</f>
        <v/>
      </c>
      <c r="AR230" s="51">
        <f>1/(1+EXP(-AQ230))</f>
        <v/>
      </c>
      <c r="AS230" s="52">
        <f>$BG$14*((AJ230)-$BD$5)/$BD$6+$BG$15*((AK230)-$BD$7)/$BD$8+$BG$16</f>
        <v/>
      </c>
      <c r="AT230" s="51">
        <f>1/(1+EXP(-AS230))</f>
        <v/>
      </c>
      <c r="AU230" s="52">
        <f>$BH$14*((AJ230)-$BD$5)/$BD$6+$BH$15*((AK230)-$BD$7)/$BD$8+$BH$16</f>
        <v/>
      </c>
      <c r="AV230" s="51">
        <f>1/(1+EXP(-AU230))</f>
        <v/>
      </c>
      <c r="AW230" s="52">
        <f>$BI$14*((AJ230)-$BD$5)/$BD$6+$BI$15*((AK230)-$BD$7)/$BD$8+$BI$16</f>
        <v/>
      </c>
      <c r="AX230" s="51">
        <f>1/(1+EXP(-AW230))</f>
        <v/>
      </c>
      <c r="AY230" s="52">
        <f>$BJ$14*((AJ230)-$BD$5)/$BD$6+$BJ$15*((AK230)-$BD$7)/$BD$8+$BJ$16</f>
        <v/>
      </c>
      <c r="AZ230" s="51">
        <f>1/(1+EXP(-AY230))</f>
        <v/>
      </c>
      <c r="BA230" s="52">
        <f>$BK$14*((AJ230)-$BD$5)/$BD$6+$BK$15*((AK230)-$BD$7)/$BD$8+$BK$16</f>
        <v/>
      </c>
      <c r="BB230" s="51">
        <f>1/(1+EXP(-BA230))</f>
        <v/>
      </c>
    </row>
    <row r="231" ht="15" customHeight="1" s="35">
      <c r="A231" s="48">
        <f>'4_Seq_Features'!A229</f>
        <v/>
      </c>
      <c r="B231" s="55">
        <f>'4_Seq_Features'!F229</f>
        <v/>
      </c>
      <c r="C231" s="48">
        <f>'4_Seq_Features'!E229</f>
        <v/>
      </c>
      <c r="D231" s="52">
        <f>$U$12*((B231)-$U$5)/$U$6+$U$13</f>
        <v/>
      </c>
      <c r="E231" s="51">
        <f>1/(1+EXP(-D231))</f>
        <v/>
      </c>
      <c r="F231" s="52">
        <f>$V$12*((B231)-$U$5)/$U$6+$V$13</f>
        <v/>
      </c>
      <c r="G231" s="51">
        <f>1/(1+EXP(-F231))</f>
        <v/>
      </c>
      <c r="H231" s="52">
        <f>$W$12*((B231)-$U$5)/$U$6+$W$13</f>
        <v/>
      </c>
      <c r="I231" s="51">
        <f>1/(1+EXP(-H231))</f>
        <v/>
      </c>
      <c r="J231" s="52">
        <f>$X$12*((B231)-$U$5)/$U$6+$X$13</f>
        <v/>
      </c>
      <c r="K231" s="51">
        <f>1/(1+EXP(-J231))</f>
        <v/>
      </c>
      <c r="L231" s="52">
        <f>$Y$12*((B231)-$U$5)/$U$6+$Y$13</f>
        <v/>
      </c>
      <c r="M231" s="51">
        <f>1/(1+EXP(-L231))</f>
        <v/>
      </c>
      <c r="N231" s="52">
        <f>$Z$12*((B231)-$U$5)/$U$6+$Z$13</f>
        <v/>
      </c>
      <c r="O231" s="51">
        <f>1/(1+EXP(-N231))</f>
        <v/>
      </c>
      <c r="P231" s="52">
        <f>$AA$12*((B231)-$U$5)/$U$6+$AA$13</f>
        <v/>
      </c>
      <c r="Q231" s="51">
        <f>1/(1+EXP(-P231))</f>
        <v/>
      </c>
      <c r="R231" s="52">
        <f>$AB$12*((B231)-$U$5)/$U$6+$AB$13</f>
        <v/>
      </c>
      <c r="S231" s="51">
        <f>1/(1+EXP(-R231))</f>
        <v/>
      </c>
      <c r="AI231" s="48">
        <f>'4_Seq_Features'!A229</f>
        <v/>
      </c>
      <c r="AJ231" s="55">
        <f>'4_Seq_Features'!G229</f>
        <v/>
      </c>
      <c r="AK231" s="55">
        <f>'4_Seq_Features'!H229</f>
        <v/>
      </c>
      <c r="AL231" s="48">
        <f>'4_Seq_Features'!E229</f>
        <v/>
      </c>
      <c r="AM231" s="52">
        <f>$BD$14*((AJ231)-$BD$5)/$BD$6+$BD$15*((AK231)-$BD$7)/$BD$8+$BD$16</f>
        <v/>
      </c>
      <c r="AN231" s="51">
        <f>1/(1+EXP(-AM231))</f>
        <v/>
      </c>
      <c r="AO231" s="52">
        <f>$BE$14*((AJ231)-$BD$5)/$BD$6+$BE$15*((AK231)-$BD$7)/$BD$8+$BE$16</f>
        <v/>
      </c>
      <c r="AP231" s="51">
        <f>1/(1+EXP(-AO231))</f>
        <v/>
      </c>
      <c r="AQ231" s="52">
        <f>$BF$14*((AJ231)-$BD$5)/$BD$6+$BF$15*((AK231)-$BD$7)/$BD$8+$BF$16</f>
        <v/>
      </c>
      <c r="AR231" s="51">
        <f>1/(1+EXP(-AQ231))</f>
        <v/>
      </c>
      <c r="AS231" s="52">
        <f>$BG$14*((AJ231)-$BD$5)/$BD$6+$BG$15*((AK231)-$BD$7)/$BD$8+$BG$16</f>
        <v/>
      </c>
      <c r="AT231" s="51">
        <f>1/(1+EXP(-AS231))</f>
        <v/>
      </c>
      <c r="AU231" s="52">
        <f>$BH$14*((AJ231)-$BD$5)/$BD$6+$BH$15*((AK231)-$BD$7)/$BD$8+$BH$16</f>
        <v/>
      </c>
      <c r="AV231" s="51">
        <f>1/(1+EXP(-AU231))</f>
        <v/>
      </c>
      <c r="AW231" s="52">
        <f>$BI$14*((AJ231)-$BD$5)/$BD$6+$BI$15*((AK231)-$BD$7)/$BD$8+$BI$16</f>
        <v/>
      </c>
      <c r="AX231" s="51">
        <f>1/(1+EXP(-AW231))</f>
        <v/>
      </c>
      <c r="AY231" s="52">
        <f>$BJ$14*((AJ231)-$BD$5)/$BD$6+$BJ$15*((AK231)-$BD$7)/$BD$8+$BJ$16</f>
        <v/>
      </c>
      <c r="AZ231" s="51">
        <f>1/(1+EXP(-AY231))</f>
        <v/>
      </c>
      <c r="BA231" s="52">
        <f>$BK$14*((AJ231)-$BD$5)/$BD$6+$BK$15*((AK231)-$BD$7)/$BD$8+$BK$16</f>
        <v/>
      </c>
      <c r="BB231" s="51">
        <f>1/(1+EXP(-BA231))</f>
        <v/>
      </c>
    </row>
    <row r="232" ht="15" customHeight="1" s="35">
      <c r="A232" s="48">
        <f>'4_Seq_Features'!A230</f>
        <v/>
      </c>
      <c r="B232" s="55">
        <f>'4_Seq_Features'!F230</f>
        <v/>
      </c>
      <c r="C232" s="48">
        <f>'4_Seq_Features'!E230</f>
        <v/>
      </c>
      <c r="D232" s="52">
        <f>$U$12*((B232)-$U$5)/$U$6+$U$13</f>
        <v/>
      </c>
      <c r="E232" s="51">
        <f>1/(1+EXP(-D232))</f>
        <v/>
      </c>
      <c r="F232" s="52">
        <f>$V$12*((B232)-$U$5)/$U$6+$V$13</f>
        <v/>
      </c>
      <c r="G232" s="51">
        <f>1/(1+EXP(-F232))</f>
        <v/>
      </c>
      <c r="H232" s="52">
        <f>$W$12*((B232)-$U$5)/$U$6+$W$13</f>
        <v/>
      </c>
      <c r="I232" s="51">
        <f>1/(1+EXP(-H232))</f>
        <v/>
      </c>
      <c r="J232" s="52">
        <f>$X$12*((B232)-$U$5)/$U$6+$X$13</f>
        <v/>
      </c>
      <c r="K232" s="51">
        <f>1/(1+EXP(-J232))</f>
        <v/>
      </c>
      <c r="L232" s="52">
        <f>$Y$12*((B232)-$U$5)/$U$6+$Y$13</f>
        <v/>
      </c>
      <c r="M232" s="51">
        <f>1/(1+EXP(-L232))</f>
        <v/>
      </c>
      <c r="N232" s="52">
        <f>$Z$12*((B232)-$U$5)/$U$6+$Z$13</f>
        <v/>
      </c>
      <c r="O232" s="51">
        <f>1/(1+EXP(-N232))</f>
        <v/>
      </c>
      <c r="P232" s="52">
        <f>$AA$12*((B232)-$U$5)/$U$6+$AA$13</f>
        <v/>
      </c>
      <c r="Q232" s="51">
        <f>1/(1+EXP(-P232))</f>
        <v/>
      </c>
      <c r="R232" s="52">
        <f>$AB$12*((B232)-$U$5)/$U$6+$AB$13</f>
        <v/>
      </c>
      <c r="S232" s="51">
        <f>1/(1+EXP(-R232))</f>
        <v/>
      </c>
      <c r="AI232" s="48">
        <f>'4_Seq_Features'!A230</f>
        <v/>
      </c>
      <c r="AJ232" s="55">
        <f>'4_Seq_Features'!G230</f>
        <v/>
      </c>
      <c r="AK232" s="55">
        <f>'4_Seq_Features'!H230</f>
        <v/>
      </c>
      <c r="AL232" s="48">
        <f>'4_Seq_Features'!E230</f>
        <v/>
      </c>
      <c r="AM232" s="52">
        <f>$BD$14*((AJ232)-$BD$5)/$BD$6+$BD$15*((AK232)-$BD$7)/$BD$8+$BD$16</f>
        <v/>
      </c>
      <c r="AN232" s="51">
        <f>1/(1+EXP(-AM232))</f>
        <v/>
      </c>
      <c r="AO232" s="52">
        <f>$BE$14*((AJ232)-$BD$5)/$BD$6+$BE$15*((AK232)-$BD$7)/$BD$8+$BE$16</f>
        <v/>
      </c>
      <c r="AP232" s="51">
        <f>1/(1+EXP(-AO232))</f>
        <v/>
      </c>
      <c r="AQ232" s="52">
        <f>$BF$14*((AJ232)-$BD$5)/$BD$6+$BF$15*((AK232)-$BD$7)/$BD$8+$BF$16</f>
        <v/>
      </c>
      <c r="AR232" s="51">
        <f>1/(1+EXP(-AQ232))</f>
        <v/>
      </c>
      <c r="AS232" s="52">
        <f>$BG$14*((AJ232)-$BD$5)/$BD$6+$BG$15*((AK232)-$BD$7)/$BD$8+$BG$16</f>
        <v/>
      </c>
      <c r="AT232" s="51">
        <f>1/(1+EXP(-AS232))</f>
        <v/>
      </c>
      <c r="AU232" s="52">
        <f>$BH$14*((AJ232)-$BD$5)/$BD$6+$BH$15*((AK232)-$BD$7)/$BD$8+$BH$16</f>
        <v/>
      </c>
      <c r="AV232" s="51">
        <f>1/(1+EXP(-AU232))</f>
        <v/>
      </c>
      <c r="AW232" s="52">
        <f>$BI$14*((AJ232)-$BD$5)/$BD$6+$BI$15*((AK232)-$BD$7)/$BD$8+$BI$16</f>
        <v/>
      </c>
      <c r="AX232" s="51">
        <f>1/(1+EXP(-AW232))</f>
        <v/>
      </c>
      <c r="AY232" s="52">
        <f>$BJ$14*((AJ232)-$BD$5)/$BD$6+$BJ$15*((AK232)-$BD$7)/$BD$8+$BJ$16</f>
        <v/>
      </c>
      <c r="AZ232" s="51">
        <f>1/(1+EXP(-AY232))</f>
        <v/>
      </c>
      <c r="BA232" s="52">
        <f>$BK$14*((AJ232)-$BD$5)/$BD$6+$BK$15*((AK232)-$BD$7)/$BD$8+$BK$16</f>
        <v/>
      </c>
      <c r="BB232" s="51">
        <f>1/(1+EXP(-BA232))</f>
        <v/>
      </c>
    </row>
    <row r="233" ht="15" customHeight="1" s="35">
      <c r="A233" s="48">
        <f>'4_Seq_Features'!A231</f>
        <v/>
      </c>
      <c r="B233" s="55">
        <f>'4_Seq_Features'!F231</f>
        <v/>
      </c>
      <c r="C233" s="48">
        <f>'4_Seq_Features'!E231</f>
        <v/>
      </c>
      <c r="D233" s="52">
        <f>$U$12*((B233)-$U$5)/$U$6+$U$13</f>
        <v/>
      </c>
      <c r="E233" s="51">
        <f>1/(1+EXP(-D233))</f>
        <v/>
      </c>
      <c r="F233" s="52">
        <f>$V$12*((B233)-$U$5)/$U$6+$V$13</f>
        <v/>
      </c>
      <c r="G233" s="51">
        <f>1/(1+EXP(-F233))</f>
        <v/>
      </c>
      <c r="H233" s="52">
        <f>$W$12*((B233)-$U$5)/$U$6+$W$13</f>
        <v/>
      </c>
      <c r="I233" s="51">
        <f>1/(1+EXP(-H233))</f>
        <v/>
      </c>
      <c r="J233" s="52">
        <f>$X$12*((B233)-$U$5)/$U$6+$X$13</f>
        <v/>
      </c>
      <c r="K233" s="51">
        <f>1/(1+EXP(-J233))</f>
        <v/>
      </c>
      <c r="L233" s="52">
        <f>$Y$12*((B233)-$U$5)/$U$6+$Y$13</f>
        <v/>
      </c>
      <c r="M233" s="51">
        <f>1/(1+EXP(-L233))</f>
        <v/>
      </c>
      <c r="N233" s="52">
        <f>$Z$12*((B233)-$U$5)/$U$6+$Z$13</f>
        <v/>
      </c>
      <c r="O233" s="51">
        <f>1/(1+EXP(-N233))</f>
        <v/>
      </c>
      <c r="P233" s="52">
        <f>$AA$12*((B233)-$U$5)/$U$6+$AA$13</f>
        <v/>
      </c>
      <c r="Q233" s="51">
        <f>1/(1+EXP(-P233))</f>
        <v/>
      </c>
      <c r="R233" s="52">
        <f>$AB$12*((B233)-$U$5)/$U$6+$AB$13</f>
        <v/>
      </c>
      <c r="S233" s="51">
        <f>1/(1+EXP(-R233))</f>
        <v/>
      </c>
      <c r="AI233" s="48">
        <f>'4_Seq_Features'!A231</f>
        <v/>
      </c>
      <c r="AJ233" s="55">
        <f>'4_Seq_Features'!G231</f>
        <v/>
      </c>
      <c r="AK233" s="55">
        <f>'4_Seq_Features'!H231</f>
        <v/>
      </c>
      <c r="AL233" s="48">
        <f>'4_Seq_Features'!E231</f>
        <v/>
      </c>
      <c r="AM233" s="52">
        <f>$BD$14*((AJ233)-$BD$5)/$BD$6+$BD$15*((AK233)-$BD$7)/$BD$8+$BD$16</f>
        <v/>
      </c>
      <c r="AN233" s="51">
        <f>1/(1+EXP(-AM233))</f>
        <v/>
      </c>
      <c r="AO233" s="52">
        <f>$BE$14*((AJ233)-$BD$5)/$BD$6+$BE$15*((AK233)-$BD$7)/$BD$8+$BE$16</f>
        <v/>
      </c>
      <c r="AP233" s="51">
        <f>1/(1+EXP(-AO233))</f>
        <v/>
      </c>
      <c r="AQ233" s="52">
        <f>$BF$14*((AJ233)-$BD$5)/$BD$6+$BF$15*((AK233)-$BD$7)/$BD$8+$BF$16</f>
        <v/>
      </c>
      <c r="AR233" s="51">
        <f>1/(1+EXP(-AQ233))</f>
        <v/>
      </c>
      <c r="AS233" s="52">
        <f>$BG$14*((AJ233)-$BD$5)/$BD$6+$BG$15*((AK233)-$BD$7)/$BD$8+$BG$16</f>
        <v/>
      </c>
      <c r="AT233" s="51">
        <f>1/(1+EXP(-AS233))</f>
        <v/>
      </c>
      <c r="AU233" s="52">
        <f>$BH$14*((AJ233)-$BD$5)/$BD$6+$BH$15*((AK233)-$BD$7)/$BD$8+$BH$16</f>
        <v/>
      </c>
      <c r="AV233" s="51">
        <f>1/(1+EXP(-AU233))</f>
        <v/>
      </c>
      <c r="AW233" s="52">
        <f>$BI$14*((AJ233)-$BD$5)/$BD$6+$BI$15*((AK233)-$BD$7)/$BD$8+$BI$16</f>
        <v/>
      </c>
      <c r="AX233" s="51">
        <f>1/(1+EXP(-AW233))</f>
        <v/>
      </c>
      <c r="AY233" s="52">
        <f>$BJ$14*((AJ233)-$BD$5)/$BD$6+$BJ$15*((AK233)-$BD$7)/$BD$8+$BJ$16</f>
        <v/>
      </c>
      <c r="AZ233" s="51">
        <f>1/(1+EXP(-AY233))</f>
        <v/>
      </c>
      <c r="BA233" s="52">
        <f>$BK$14*((AJ233)-$BD$5)/$BD$6+$BK$15*((AK233)-$BD$7)/$BD$8+$BK$16</f>
        <v/>
      </c>
      <c r="BB233" s="51">
        <f>1/(1+EXP(-BA233))</f>
        <v/>
      </c>
    </row>
    <row r="234" ht="15" customHeight="1" s="35">
      <c r="A234" s="48">
        <f>'4_Seq_Features'!A232</f>
        <v/>
      </c>
      <c r="B234" s="55">
        <f>'4_Seq_Features'!F232</f>
        <v/>
      </c>
      <c r="C234" s="48">
        <f>'4_Seq_Features'!E232</f>
        <v/>
      </c>
      <c r="D234" s="52">
        <f>$U$12*((B234)-$U$5)/$U$6+$U$13</f>
        <v/>
      </c>
      <c r="E234" s="51">
        <f>1/(1+EXP(-D234))</f>
        <v/>
      </c>
      <c r="F234" s="52">
        <f>$V$12*((B234)-$U$5)/$U$6+$V$13</f>
        <v/>
      </c>
      <c r="G234" s="51">
        <f>1/(1+EXP(-F234))</f>
        <v/>
      </c>
      <c r="H234" s="52">
        <f>$W$12*((B234)-$U$5)/$U$6+$W$13</f>
        <v/>
      </c>
      <c r="I234" s="51">
        <f>1/(1+EXP(-H234))</f>
        <v/>
      </c>
      <c r="J234" s="52">
        <f>$X$12*((B234)-$U$5)/$U$6+$X$13</f>
        <v/>
      </c>
      <c r="K234" s="51">
        <f>1/(1+EXP(-J234))</f>
        <v/>
      </c>
      <c r="L234" s="52">
        <f>$Y$12*((B234)-$U$5)/$U$6+$Y$13</f>
        <v/>
      </c>
      <c r="M234" s="51">
        <f>1/(1+EXP(-L234))</f>
        <v/>
      </c>
      <c r="N234" s="52">
        <f>$Z$12*((B234)-$U$5)/$U$6+$Z$13</f>
        <v/>
      </c>
      <c r="O234" s="51">
        <f>1/(1+EXP(-N234))</f>
        <v/>
      </c>
      <c r="P234" s="52">
        <f>$AA$12*((B234)-$U$5)/$U$6+$AA$13</f>
        <v/>
      </c>
      <c r="Q234" s="51">
        <f>1/(1+EXP(-P234))</f>
        <v/>
      </c>
      <c r="R234" s="52">
        <f>$AB$12*((B234)-$U$5)/$U$6+$AB$13</f>
        <v/>
      </c>
      <c r="S234" s="51">
        <f>1/(1+EXP(-R234))</f>
        <v/>
      </c>
      <c r="AI234" s="48">
        <f>'4_Seq_Features'!A232</f>
        <v/>
      </c>
      <c r="AJ234" s="55">
        <f>'4_Seq_Features'!G232</f>
        <v/>
      </c>
      <c r="AK234" s="55">
        <f>'4_Seq_Features'!H232</f>
        <v/>
      </c>
      <c r="AL234" s="48">
        <f>'4_Seq_Features'!E232</f>
        <v/>
      </c>
      <c r="AM234" s="52">
        <f>$BD$14*((AJ234)-$BD$5)/$BD$6+$BD$15*((AK234)-$BD$7)/$BD$8+$BD$16</f>
        <v/>
      </c>
      <c r="AN234" s="51">
        <f>1/(1+EXP(-AM234))</f>
        <v/>
      </c>
      <c r="AO234" s="52">
        <f>$BE$14*((AJ234)-$BD$5)/$BD$6+$BE$15*((AK234)-$BD$7)/$BD$8+$BE$16</f>
        <v/>
      </c>
      <c r="AP234" s="51">
        <f>1/(1+EXP(-AO234))</f>
        <v/>
      </c>
      <c r="AQ234" s="52">
        <f>$BF$14*((AJ234)-$BD$5)/$BD$6+$BF$15*((AK234)-$BD$7)/$BD$8+$BF$16</f>
        <v/>
      </c>
      <c r="AR234" s="51">
        <f>1/(1+EXP(-AQ234))</f>
        <v/>
      </c>
      <c r="AS234" s="52">
        <f>$BG$14*((AJ234)-$BD$5)/$BD$6+$BG$15*((AK234)-$BD$7)/$BD$8+$BG$16</f>
        <v/>
      </c>
      <c r="AT234" s="51">
        <f>1/(1+EXP(-AS234))</f>
        <v/>
      </c>
      <c r="AU234" s="52">
        <f>$BH$14*((AJ234)-$BD$5)/$BD$6+$BH$15*((AK234)-$BD$7)/$BD$8+$BH$16</f>
        <v/>
      </c>
      <c r="AV234" s="51">
        <f>1/(1+EXP(-AU234))</f>
        <v/>
      </c>
      <c r="AW234" s="52">
        <f>$BI$14*((AJ234)-$BD$5)/$BD$6+$BI$15*((AK234)-$BD$7)/$BD$8+$BI$16</f>
        <v/>
      </c>
      <c r="AX234" s="51">
        <f>1/(1+EXP(-AW234))</f>
        <v/>
      </c>
      <c r="AY234" s="52">
        <f>$BJ$14*((AJ234)-$BD$5)/$BD$6+$BJ$15*((AK234)-$BD$7)/$BD$8+$BJ$16</f>
        <v/>
      </c>
      <c r="AZ234" s="51">
        <f>1/(1+EXP(-AY234))</f>
        <v/>
      </c>
      <c r="BA234" s="52">
        <f>$BK$14*((AJ234)-$BD$5)/$BD$6+$BK$15*((AK234)-$BD$7)/$BD$8+$BK$16</f>
        <v/>
      </c>
      <c r="BB234" s="51">
        <f>1/(1+EXP(-BA234))</f>
        <v/>
      </c>
    </row>
    <row r="235" ht="15" customHeight="1" s="35">
      <c r="A235" s="48">
        <f>'4_Seq_Features'!A233</f>
        <v/>
      </c>
      <c r="B235" s="55">
        <f>'4_Seq_Features'!F233</f>
        <v/>
      </c>
      <c r="C235" s="48">
        <f>'4_Seq_Features'!E233</f>
        <v/>
      </c>
      <c r="D235" s="52">
        <f>$U$12*((B235)-$U$5)/$U$6+$U$13</f>
        <v/>
      </c>
      <c r="E235" s="51">
        <f>1/(1+EXP(-D235))</f>
        <v/>
      </c>
      <c r="F235" s="52">
        <f>$V$12*((B235)-$U$5)/$U$6+$V$13</f>
        <v/>
      </c>
      <c r="G235" s="51">
        <f>1/(1+EXP(-F235))</f>
        <v/>
      </c>
      <c r="H235" s="52">
        <f>$W$12*((B235)-$U$5)/$U$6+$W$13</f>
        <v/>
      </c>
      <c r="I235" s="51">
        <f>1/(1+EXP(-H235))</f>
        <v/>
      </c>
      <c r="J235" s="52">
        <f>$X$12*((B235)-$U$5)/$U$6+$X$13</f>
        <v/>
      </c>
      <c r="K235" s="51">
        <f>1/(1+EXP(-J235))</f>
        <v/>
      </c>
      <c r="L235" s="52">
        <f>$Y$12*((B235)-$U$5)/$U$6+$Y$13</f>
        <v/>
      </c>
      <c r="M235" s="51">
        <f>1/(1+EXP(-L235))</f>
        <v/>
      </c>
      <c r="N235" s="52">
        <f>$Z$12*((B235)-$U$5)/$U$6+$Z$13</f>
        <v/>
      </c>
      <c r="O235" s="51">
        <f>1/(1+EXP(-N235))</f>
        <v/>
      </c>
      <c r="P235" s="52">
        <f>$AA$12*((B235)-$U$5)/$U$6+$AA$13</f>
        <v/>
      </c>
      <c r="Q235" s="51">
        <f>1/(1+EXP(-P235))</f>
        <v/>
      </c>
      <c r="R235" s="52">
        <f>$AB$12*((B235)-$U$5)/$U$6+$AB$13</f>
        <v/>
      </c>
      <c r="S235" s="51">
        <f>1/(1+EXP(-R235))</f>
        <v/>
      </c>
      <c r="AI235" s="48">
        <f>'4_Seq_Features'!A233</f>
        <v/>
      </c>
      <c r="AJ235" s="55">
        <f>'4_Seq_Features'!G233</f>
        <v/>
      </c>
      <c r="AK235" s="55">
        <f>'4_Seq_Features'!H233</f>
        <v/>
      </c>
      <c r="AL235" s="48">
        <f>'4_Seq_Features'!E233</f>
        <v/>
      </c>
      <c r="AM235" s="52">
        <f>$BD$14*((AJ235)-$BD$5)/$BD$6+$BD$15*((AK235)-$BD$7)/$BD$8+$BD$16</f>
        <v/>
      </c>
      <c r="AN235" s="51">
        <f>1/(1+EXP(-AM235))</f>
        <v/>
      </c>
      <c r="AO235" s="52">
        <f>$BE$14*((AJ235)-$BD$5)/$BD$6+$BE$15*((AK235)-$BD$7)/$BD$8+$BE$16</f>
        <v/>
      </c>
      <c r="AP235" s="51">
        <f>1/(1+EXP(-AO235))</f>
        <v/>
      </c>
      <c r="AQ235" s="52">
        <f>$BF$14*((AJ235)-$BD$5)/$BD$6+$BF$15*((AK235)-$BD$7)/$BD$8+$BF$16</f>
        <v/>
      </c>
      <c r="AR235" s="51">
        <f>1/(1+EXP(-AQ235))</f>
        <v/>
      </c>
      <c r="AS235" s="52">
        <f>$BG$14*((AJ235)-$BD$5)/$BD$6+$BG$15*((AK235)-$BD$7)/$BD$8+$BG$16</f>
        <v/>
      </c>
      <c r="AT235" s="51">
        <f>1/(1+EXP(-AS235))</f>
        <v/>
      </c>
      <c r="AU235" s="52">
        <f>$BH$14*((AJ235)-$BD$5)/$BD$6+$BH$15*((AK235)-$BD$7)/$BD$8+$BH$16</f>
        <v/>
      </c>
      <c r="AV235" s="51">
        <f>1/(1+EXP(-AU235))</f>
        <v/>
      </c>
      <c r="AW235" s="52">
        <f>$BI$14*((AJ235)-$BD$5)/$BD$6+$BI$15*((AK235)-$BD$7)/$BD$8+$BI$16</f>
        <v/>
      </c>
      <c r="AX235" s="51">
        <f>1/(1+EXP(-AW235))</f>
        <v/>
      </c>
      <c r="AY235" s="52">
        <f>$BJ$14*((AJ235)-$BD$5)/$BD$6+$BJ$15*((AK235)-$BD$7)/$BD$8+$BJ$16</f>
        <v/>
      </c>
      <c r="AZ235" s="51">
        <f>1/(1+EXP(-AY235))</f>
        <v/>
      </c>
      <c r="BA235" s="52">
        <f>$BK$14*((AJ235)-$BD$5)/$BD$6+$BK$15*((AK235)-$BD$7)/$BD$8+$BK$16</f>
        <v/>
      </c>
      <c r="BB235" s="51">
        <f>1/(1+EXP(-BA235))</f>
        <v/>
      </c>
    </row>
    <row r="236" ht="15" customHeight="1" s="35">
      <c r="A236" s="48">
        <f>'4_Seq_Features'!A234</f>
        <v/>
      </c>
      <c r="B236" s="55">
        <f>'4_Seq_Features'!F234</f>
        <v/>
      </c>
      <c r="C236" s="48">
        <f>'4_Seq_Features'!E234</f>
        <v/>
      </c>
      <c r="D236" s="52">
        <f>$U$12*((B236)-$U$5)/$U$6+$U$13</f>
        <v/>
      </c>
      <c r="E236" s="51">
        <f>1/(1+EXP(-D236))</f>
        <v/>
      </c>
      <c r="F236" s="52">
        <f>$V$12*((B236)-$U$5)/$U$6+$V$13</f>
        <v/>
      </c>
      <c r="G236" s="51">
        <f>1/(1+EXP(-F236))</f>
        <v/>
      </c>
      <c r="H236" s="52">
        <f>$W$12*((B236)-$U$5)/$U$6+$W$13</f>
        <v/>
      </c>
      <c r="I236" s="51">
        <f>1/(1+EXP(-H236))</f>
        <v/>
      </c>
      <c r="J236" s="52">
        <f>$X$12*((B236)-$U$5)/$U$6+$X$13</f>
        <v/>
      </c>
      <c r="K236" s="51">
        <f>1/(1+EXP(-J236))</f>
        <v/>
      </c>
      <c r="L236" s="52">
        <f>$Y$12*((B236)-$U$5)/$U$6+$Y$13</f>
        <v/>
      </c>
      <c r="M236" s="51">
        <f>1/(1+EXP(-L236))</f>
        <v/>
      </c>
      <c r="N236" s="52">
        <f>$Z$12*((B236)-$U$5)/$U$6+$Z$13</f>
        <v/>
      </c>
      <c r="O236" s="51">
        <f>1/(1+EXP(-N236))</f>
        <v/>
      </c>
      <c r="P236" s="52">
        <f>$AA$12*((B236)-$U$5)/$U$6+$AA$13</f>
        <v/>
      </c>
      <c r="Q236" s="51">
        <f>1/(1+EXP(-P236))</f>
        <v/>
      </c>
      <c r="R236" s="52">
        <f>$AB$12*((B236)-$U$5)/$U$6+$AB$13</f>
        <v/>
      </c>
      <c r="S236" s="51">
        <f>1/(1+EXP(-R236))</f>
        <v/>
      </c>
      <c r="AI236" s="48">
        <f>'4_Seq_Features'!A234</f>
        <v/>
      </c>
      <c r="AJ236" s="55">
        <f>'4_Seq_Features'!G234</f>
        <v/>
      </c>
      <c r="AK236" s="55">
        <f>'4_Seq_Features'!H234</f>
        <v/>
      </c>
      <c r="AL236" s="48">
        <f>'4_Seq_Features'!E234</f>
        <v/>
      </c>
      <c r="AM236" s="52">
        <f>$BD$14*((AJ236)-$BD$5)/$BD$6+$BD$15*((AK236)-$BD$7)/$BD$8+$BD$16</f>
        <v/>
      </c>
      <c r="AN236" s="51">
        <f>1/(1+EXP(-AM236))</f>
        <v/>
      </c>
      <c r="AO236" s="52">
        <f>$BE$14*((AJ236)-$BD$5)/$BD$6+$BE$15*((AK236)-$BD$7)/$BD$8+$BE$16</f>
        <v/>
      </c>
      <c r="AP236" s="51">
        <f>1/(1+EXP(-AO236))</f>
        <v/>
      </c>
      <c r="AQ236" s="52">
        <f>$BF$14*((AJ236)-$BD$5)/$BD$6+$BF$15*((AK236)-$BD$7)/$BD$8+$BF$16</f>
        <v/>
      </c>
      <c r="AR236" s="51">
        <f>1/(1+EXP(-AQ236))</f>
        <v/>
      </c>
      <c r="AS236" s="52">
        <f>$BG$14*((AJ236)-$BD$5)/$BD$6+$BG$15*((AK236)-$BD$7)/$BD$8+$BG$16</f>
        <v/>
      </c>
      <c r="AT236" s="51">
        <f>1/(1+EXP(-AS236))</f>
        <v/>
      </c>
      <c r="AU236" s="52">
        <f>$BH$14*((AJ236)-$BD$5)/$BD$6+$BH$15*((AK236)-$BD$7)/$BD$8+$BH$16</f>
        <v/>
      </c>
      <c r="AV236" s="51">
        <f>1/(1+EXP(-AU236))</f>
        <v/>
      </c>
      <c r="AW236" s="52">
        <f>$BI$14*((AJ236)-$BD$5)/$BD$6+$BI$15*((AK236)-$BD$7)/$BD$8+$BI$16</f>
        <v/>
      </c>
      <c r="AX236" s="51">
        <f>1/(1+EXP(-AW236))</f>
        <v/>
      </c>
      <c r="AY236" s="52">
        <f>$BJ$14*((AJ236)-$BD$5)/$BD$6+$BJ$15*((AK236)-$BD$7)/$BD$8+$BJ$16</f>
        <v/>
      </c>
      <c r="AZ236" s="51">
        <f>1/(1+EXP(-AY236))</f>
        <v/>
      </c>
      <c r="BA236" s="52">
        <f>$BK$14*((AJ236)-$BD$5)/$BD$6+$BK$15*((AK236)-$BD$7)/$BD$8+$BK$16</f>
        <v/>
      </c>
      <c r="BB236" s="51">
        <f>1/(1+EXP(-BA236))</f>
        <v/>
      </c>
    </row>
    <row r="237" ht="15" customHeight="1" s="35">
      <c r="A237" s="48">
        <f>'4_Seq_Features'!A235</f>
        <v/>
      </c>
      <c r="B237" s="55">
        <f>'4_Seq_Features'!F235</f>
        <v/>
      </c>
      <c r="C237" s="48">
        <f>'4_Seq_Features'!E235</f>
        <v/>
      </c>
      <c r="D237" s="52">
        <f>$U$12*((B237)-$U$5)/$U$6+$U$13</f>
        <v/>
      </c>
      <c r="E237" s="51">
        <f>1/(1+EXP(-D237))</f>
        <v/>
      </c>
      <c r="F237" s="52">
        <f>$V$12*((B237)-$U$5)/$U$6+$V$13</f>
        <v/>
      </c>
      <c r="G237" s="51">
        <f>1/(1+EXP(-F237))</f>
        <v/>
      </c>
      <c r="H237" s="52">
        <f>$W$12*((B237)-$U$5)/$U$6+$W$13</f>
        <v/>
      </c>
      <c r="I237" s="51">
        <f>1/(1+EXP(-H237))</f>
        <v/>
      </c>
      <c r="J237" s="52">
        <f>$X$12*((B237)-$U$5)/$U$6+$X$13</f>
        <v/>
      </c>
      <c r="K237" s="51">
        <f>1/(1+EXP(-J237))</f>
        <v/>
      </c>
      <c r="L237" s="52">
        <f>$Y$12*((B237)-$U$5)/$U$6+$Y$13</f>
        <v/>
      </c>
      <c r="M237" s="51">
        <f>1/(1+EXP(-L237))</f>
        <v/>
      </c>
      <c r="N237" s="52">
        <f>$Z$12*((B237)-$U$5)/$U$6+$Z$13</f>
        <v/>
      </c>
      <c r="O237" s="51">
        <f>1/(1+EXP(-N237))</f>
        <v/>
      </c>
      <c r="P237" s="52">
        <f>$AA$12*((B237)-$U$5)/$U$6+$AA$13</f>
        <v/>
      </c>
      <c r="Q237" s="51">
        <f>1/(1+EXP(-P237))</f>
        <v/>
      </c>
      <c r="R237" s="52">
        <f>$AB$12*((B237)-$U$5)/$U$6+$AB$13</f>
        <v/>
      </c>
      <c r="S237" s="51">
        <f>1/(1+EXP(-R237))</f>
        <v/>
      </c>
      <c r="AI237" s="48">
        <f>'4_Seq_Features'!A235</f>
        <v/>
      </c>
      <c r="AJ237" s="55">
        <f>'4_Seq_Features'!G235</f>
        <v/>
      </c>
      <c r="AK237" s="55">
        <f>'4_Seq_Features'!H235</f>
        <v/>
      </c>
      <c r="AL237" s="48">
        <f>'4_Seq_Features'!E235</f>
        <v/>
      </c>
      <c r="AM237" s="52">
        <f>$BD$14*((AJ237)-$BD$5)/$BD$6+$BD$15*((AK237)-$BD$7)/$BD$8+$BD$16</f>
        <v/>
      </c>
      <c r="AN237" s="51">
        <f>1/(1+EXP(-AM237))</f>
        <v/>
      </c>
      <c r="AO237" s="52">
        <f>$BE$14*((AJ237)-$BD$5)/$BD$6+$BE$15*((AK237)-$BD$7)/$BD$8+$BE$16</f>
        <v/>
      </c>
      <c r="AP237" s="51">
        <f>1/(1+EXP(-AO237))</f>
        <v/>
      </c>
      <c r="AQ237" s="52">
        <f>$BF$14*((AJ237)-$BD$5)/$BD$6+$BF$15*((AK237)-$BD$7)/$BD$8+$BF$16</f>
        <v/>
      </c>
      <c r="AR237" s="51">
        <f>1/(1+EXP(-AQ237))</f>
        <v/>
      </c>
      <c r="AS237" s="52">
        <f>$BG$14*((AJ237)-$BD$5)/$BD$6+$BG$15*((AK237)-$BD$7)/$BD$8+$BG$16</f>
        <v/>
      </c>
      <c r="AT237" s="51">
        <f>1/(1+EXP(-AS237))</f>
        <v/>
      </c>
      <c r="AU237" s="52">
        <f>$BH$14*((AJ237)-$BD$5)/$BD$6+$BH$15*((AK237)-$BD$7)/$BD$8+$BH$16</f>
        <v/>
      </c>
      <c r="AV237" s="51">
        <f>1/(1+EXP(-AU237))</f>
        <v/>
      </c>
      <c r="AW237" s="52">
        <f>$BI$14*((AJ237)-$BD$5)/$BD$6+$BI$15*((AK237)-$BD$7)/$BD$8+$BI$16</f>
        <v/>
      </c>
      <c r="AX237" s="51">
        <f>1/(1+EXP(-AW237))</f>
        <v/>
      </c>
      <c r="AY237" s="52">
        <f>$BJ$14*((AJ237)-$BD$5)/$BD$6+$BJ$15*((AK237)-$BD$7)/$BD$8+$BJ$16</f>
        <v/>
      </c>
      <c r="AZ237" s="51">
        <f>1/(1+EXP(-AY237))</f>
        <v/>
      </c>
      <c r="BA237" s="52">
        <f>$BK$14*((AJ237)-$BD$5)/$BD$6+$BK$15*((AK237)-$BD$7)/$BD$8+$BK$16</f>
        <v/>
      </c>
      <c r="BB237" s="51">
        <f>1/(1+EXP(-BA237))</f>
        <v/>
      </c>
    </row>
    <row r="238" ht="15" customHeight="1" s="35">
      <c r="A238" s="48">
        <f>'4_Seq_Features'!A236</f>
        <v/>
      </c>
      <c r="B238" s="55">
        <f>'4_Seq_Features'!F236</f>
        <v/>
      </c>
      <c r="C238" s="48">
        <f>'4_Seq_Features'!E236</f>
        <v/>
      </c>
      <c r="D238" s="52">
        <f>$U$12*((B238)-$U$5)/$U$6+$U$13</f>
        <v/>
      </c>
      <c r="E238" s="51">
        <f>1/(1+EXP(-D238))</f>
        <v/>
      </c>
      <c r="F238" s="52">
        <f>$V$12*((B238)-$U$5)/$U$6+$V$13</f>
        <v/>
      </c>
      <c r="G238" s="51">
        <f>1/(1+EXP(-F238))</f>
        <v/>
      </c>
      <c r="H238" s="52">
        <f>$W$12*((B238)-$U$5)/$U$6+$W$13</f>
        <v/>
      </c>
      <c r="I238" s="51">
        <f>1/(1+EXP(-H238))</f>
        <v/>
      </c>
      <c r="J238" s="52">
        <f>$X$12*((B238)-$U$5)/$U$6+$X$13</f>
        <v/>
      </c>
      <c r="K238" s="51">
        <f>1/(1+EXP(-J238))</f>
        <v/>
      </c>
      <c r="L238" s="52">
        <f>$Y$12*((B238)-$U$5)/$U$6+$Y$13</f>
        <v/>
      </c>
      <c r="M238" s="51">
        <f>1/(1+EXP(-L238))</f>
        <v/>
      </c>
      <c r="N238" s="52">
        <f>$Z$12*((B238)-$U$5)/$U$6+$Z$13</f>
        <v/>
      </c>
      <c r="O238" s="51">
        <f>1/(1+EXP(-N238))</f>
        <v/>
      </c>
      <c r="P238" s="52">
        <f>$AA$12*((B238)-$U$5)/$U$6+$AA$13</f>
        <v/>
      </c>
      <c r="Q238" s="51">
        <f>1/(1+EXP(-P238))</f>
        <v/>
      </c>
      <c r="R238" s="52">
        <f>$AB$12*((B238)-$U$5)/$U$6+$AB$13</f>
        <v/>
      </c>
      <c r="S238" s="51">
        <f>1/(1+EXP(-R238))</f>
        <v/>
      </c>
      <c r="AI238" s="48">
        <f>'4_Seq_Features'!A236</f>
        <v/>
      </c>
      <c r="AJ238" s="55">
        <f>'4_Seq_Features'!G236</f>
        <v/>
      </c>
      <c r="AK238" s="55">
        <f>'4_Seq_Features'!H236</f>
        <v/>
      </c>
      <c r="AL238" s="48">
        <f>'4_Seq_Features'!E236</f>
        <v/>
      </c>
      <c r="AM238" s="52">
        <f>$BD$14*((AJ238)-$BD$5)/$BD$6+$BD$15*((AK238)-$BD$7)/$BD$8+$BD$16</f>
        <v/>
      </c>
      <c r="AN238" s="51">
        <f>1/(1+EXP(-AM238))</f>
        <v/>
      </c>
      <c r="AO238" s="52">
        <f>$BE$14*((AJ238)-$BD$5)/$BD$6+$BE$15*((AK238)-$BD$7)/$BD$8+$BE$16</f>
        <v/>
      </c>
      <c r="AP238" s="51">
        <f>1/(1+EXP(-AO238))</f>
        <v/>
      </c>
      <c r="AQ238" s="52">
        <f>$BF$14*((AJ238)-$BD$5)/$BD$6+$BF$15*((AK238)-$BD$7)/$BD$8+$BF$16</f>
        <v/>
      </c>
      <c r="AR238" s="51">
        <f>1/(1+EXP(-AQ238))</f>
        <v/>
      </c>
      <c r="AS238" s="52">
        <f>$BG$14*((AJ238)-$BD$5)/$BD$6+$BG$15*((AK238)-$BD$7)/$BD$8+$BG$16</f>
        <v/>
      </c>
      <c r="AT238" s="51">
        <f>1/(1+EXP(-AS238))</f>
        <v/>
      </c>
      <c r="AU238" s="52">
        <f>$BH$14*((AJ238)-$BD$5)/$BD$6+$BH$15*((AK238)-$BD$7)/$BD$8+$BH$16</f>
        <v/>
      </c>
      <c r="AV238" s="51">
        <f>1/(1+EXP(-AU238))</f>
        <v/>
      </c>
      <c r="AW238" s="52">
        <f>$BI$14*((AJ238)-$BD$5)/$BD$6+$BI$15*((AK238)-$BD$7)/$BD$8+$BI$16</f>
        <v/>
      </c>
      <c r="AX238" s="51">
        <f>1/(1+EXP(-AW238))</f>
        <v/>
      </c>
      <c r="AY238" s="52">
        <f>$BJ$14*((AJ238)-$BD$5)/$BD$6+$BJ$15*((AK238)-$BD$7)/$BD$8+$BJ$16</f>
        <v/>
      </c>
      <c r="AZ238" s="51">
        <f>1/(1+EXP(-AY238))</f>
        <v/>
      </c>
      <c r="BA238" s="52">
        <f>$BK$14*((AJ238)-$BD$5)/$BD$6+$BK$15*((AK238)-$BD$7)/$BD$8+$BK$16</f>
        <v/>
      </c>
      <c r="BB238" s="51">
        <f>1/(1+EXP(-BA238))</f>
        <v/>
      </c>
    </row>
    <row r="239" ht="15" customHeight="1" s="35">
      <c r="A239" s="48">
        <f>'4_Seq_Features'!A237</f>
        <v/>
      </c>
      <c r="B239" s="55">
        <f>'4_Seq_Features'!F237</f>
        <v/>
      </c>
      <c r="C239" s="48">
        <f>'4_Seq_Features'!E237</f>
        <v/>
      </c>
      <c r="D239" s="52">
        <f>$U$12*((B239)-$U$5)/$U$6+$U$13</f>
        <v/>
      </c>
      <c r="E239" s="51">
        <f>1/(1+EXP(-D239))</f>
        <v/>
      </c>
      <c r="F239" s="52">
        <f>$V$12*((B239)-$U$5)/$U$6+$V$13</f>
        <v/>
      </c>
      <c r="G239" s="51">
        <f>1/(1+EXP(-F239))</f>
        <v/>
      </c>
      <c r="H239" s="52">
        <f>$W$12*((B239)-$U$5)/$U$6+$W$13</f>
        <v/>
      </c>
      <c r="I239" s="51">
        <f>1/(1+EXP(-H239))</f>
        <v/>
      </c>
      <c r="J239" s="52">
        <f>$X$12*((B239)-$U$5)/$U$6+$X$13</f>
        <v/>
      </c>
      <c r="K239" s="51">
        <f>1/(1+EXP(-J239))</f>
        <v/>
      </c>
      <c r="L239" s="52">
        <f>$Y$12*((B239)-$U$5)/$U$6+$Y$13</f>
        <v/>
      </c>
      <c r="M239" s="51">
        <f>1/(1+EXP(-L239))</f>
        <v/>
      </c>
      <c r="N239" s="52">
        <f>$Z$12*((B239)-$U$5)/$U$6+$Z$13</f>
        <v/>
      </c>
      <c r="O239" s="51">
        <f>1/(1+EXP(-N239))</f>
        <v/>
      </c>
      <c r="P239" s="52">
        <f>$AA$12*((B239)-$U$5)/$U$6+$AA$13</f>
        <v/>
      </c>
      <c r="Q239" s="51">
        <f>1/(1+EXP(-P239))</f>
        <v/>
      </c>
      <c r="R239" s="52">
        <f>$AB$12*((B239)-$U$5)/$U$6+$AB$13</f>
        <v/>
      </c>
      <c r="S239" s="51">
        <f>1/(1+EXP(-R239))</f>
        <v/>
      </c>
      <c r="AI239" s="48">
        <f>'4_Seq_Features'!A237</f>
        <v/>
      </c>
      <c r="AJ239" s="55">
        <f>'4_Seq_Features'!G237</f>
        <v/>
      </c>
      <c r="AK239" s="55">
        <f>'4_Seq_Features'!H237</f>
        <v/>
      </c>
      <c r="AL239" s="48">
        <f>'4_Seq_Features'!E237</f>
        <v/>
      </c>
      <c r="AM239" s="52">
        <f>$BD$14*((AJ239)-$BD$5)/$BD$6+$BD$15*((AK239)-$BD$7)/$BD$8+$BD$16</f>
        <v/>
      </c>
      <c r="AN239" s="51">
        <f>1/(1+EXP(-AM239))</f>
        <v/>
      </c>
      <c r="AO239" s="52">
        <f>$BE$14*((AJ239)-$BD$5)/$BD$6+$BE$15*((AK239)-$BD$7)/$BD$8+$BE$16</f>
        <v/>
      </c>
      <c r="AP239" s="51">
        <f>1/(1+EXP(-AO239))</f>
        <v/>
      </c>
      <c r="AQ239" s="52">
        <f>$BF$14*((AJ239)-$BD$5)/$BD$6+$BF$15*((AK239)-$BD$7)/$BD$8+$BF$16</f>
        <v/>
      </c>
      <c r="AR239" s="51">
        <f>1/(1+EXP(-AQ239))</f>
        <v/>
      </c>
      <c r="AS239" s="52">
        <f>$BG$14*((AJ239)-$BD$5)/$BD$6+$BG$15*((AK239)-$BD$7)/$BD$8+$BG$16</f>
        <v/>
      </c>
      <c r="AT239" s="51">
        <f>1/(1+EXP(-AS239))</f>
        <v/>
      </c>
      <c r="AU239" s="52">
        <f>$BH$14*((AJ239)-$BD$5)/$BD$6+$BH$15*((AK239)-$BD$7)/$BD$8+$BH$16</f>
        <v/>
      </c>
      <c r="AV239" s="51">
        <f>1/(1+EXP(-AU239))</f>
        <v/>
      </c>
      <c r="AW239" s="52">
        <f>$BI$14*((AJ239)-$BD$5)/$BD$6+$BI$15*((AK239)-$BD$7)/$BD$8+$BI$16</f>
        <v/>
      </c>
      <c r="AX239" s="51">
        <f>1/(1+EXP(-AW239))</f>
        <v/>
      </c>
      <c r="AY239" s="52">
        <f>$BJ$14*((AJ239)-$BD$5)/$BD$6+$BJ$15*((AK239)-$BD$7)/$BD$8+$BJ$16</f>
        <v/>
      </c>
      <c r="AZ239" s="51">
        <f>1/(1+EXP(-AY239))</f>
        <v/>
      </c>
      <c r="BA239" s="52">
        <f>$BK$14*((AJ239)-$BD$5)/$BD$6+$BK$15*((AK239)-$BD$7)/$BD$8+$BK$16</f>
        <v/>
      </c>
      <c r="BB239" s="51">
        <f>1/(1+EXP(-BA239))</f>
        <v/>
      </c>
    </row>
    <row r="240" ht="15" customHeight="1" s="35">
      <c r="A240" s="48">
        <f>'4_Seq_Features'!A238</f>
        <v/>
      </c>
      <c r="B240" s="55">
        <f>'4_Seq_Features'!F238</f>
        <v/>
      </c>
      <c r="C240" s="48">
        <f>'4_Seq_Features'!E238</f>
        <v/>
      </c>
      <c r="D240" s="52">
        <f>$U$12*((B240)-$U$5)/$U$6+$U$13</f>
        <v/>
      </c>
      <c r="E240" s="51">
        <f>1/(1+EXP(-D240))</f>
        <v/>
      </c>
      <c r="F240" s="52">
        <f>$V$12*((B240)-$U$5)/$U$6+$V$13</f>
        <v/>
      </c>
      <c r="G240" s="51">
        <f>1/(1+EXP(-F240))</f>
        <v/>
      </c>
      <c r="H240" s="52">
        <f>$W$12*((B240)-$U$5)/$U$6+$W$13</f>
        <v/>
      </c>
      <c r="I240" s="51">
        <f>1/(1+EXP(-H240))</f>
        <v/>
      </c>
      <c r="J240" s="52">
        <f>$X$12*((B240)-$U$5)/$U$6+$X$13</f>
        <v/>
      </c>
      <c r="K240" s="51">
        <f>1/(1+EXP(-J240))</f>
        <v/>
      </c>
      <c r="L240" s="52">
        <f>$Y$12*((B240)-$U$5)/$U$6+$Y$13</f>
        <v/>
      </c>
      <c r="M240" s="51">
        <f>1/(1+EXP(-L240))</f>
        <v/>
      </c>
      <c r="N240" s="52">
        <f>$Z$12*((B240)-$U$5)/$U$6+$Z$13</f>
        <v/>
      </c>
      <c r="O240" s="51">
        <f>1/(1+EXP(-N240))</f>
        <v/>
      </c>
      <c r="P240" s="52">
        <f>$AA$12*((B240)-$U$5)/$U$6+$AA$13</f>
        <v/>
      </c>
      <c r="Q240" s="51">
        <f>1/(1+EXP(-P240))</f>
        <v/>
      </c>
      <c r="R240" s="52">
        <f>$AB$12*((B240)-$U$5)/$U$6+$AB$13</f>
        <v/>
      </c>
      <c r="S240" s="51">
        <f>1/(1+EXP(-R240))</f>
        <v/>
      </c>
      <c r="AI240" s="48">
        <f>'4_Seq_Features'!A238</f>
        <v/>
      </c>
      <c r="AJ240" s="55">
        <f>'4_Seq_Features'!G238</f>
        <v/>
      </c>
      <c r="AK240" s="55">
        <f>'4_Seq_Features'!H238</f>
        <v/>
      </c>
      <c r="AL240" s="48">
        <f>'4_Seq_Features'!E238</f>
        <v/>
      </c>
      <c r="AM240" s="52">
        <f>$BD$14*((AJ240)-$BD$5)/$BD$6+$BD$15*((AK240)-$BD$7)/$BD$8+$BD$16</f>
        <v/>
      </c>
      <c r="AN240" s="51">
        <f>1/(1+EXP(-AM240))</f>
        <v/>
      </c>
      <c r="AO240" s="52">
        <f>$BE$14*((AJ240)-$BD$5)/$BD$6+$BE$15*((AK240)-$BD$7)/$BD$8+$BE$16</f>
        <v/>
      </c>
      <c r="AP240" s="51">
        <f>1/(1+EXP(-AO240))</f>
        <v/>
      </c>
      <c r="AQ240" s="52">
        <f>$BF$14*((AJ240)-$BD$5)/$BD$6+$BF$15*((AK240)-$BD$7)/$BD$8+$BF$16</f>
        <v/>
      </c>
      <c r="AR240" s="51">
        <f>1/(1+EXP(-AQ240))</f>
        <v/>
      </c>
      <c r="AS240" s="52">
        <f>$BG$14*((AJ240)-$BD$5)/$BD$6+$BG$15*((AK240)-$BD$7)/$BD$8+$BG$16</f>
        <v/>
      </c>
      <c r="AT240" s="51">
        <f>1/(1+EXP(-AS240))</f>
        <v/>
      </c>
      <c r="AU240" s="52">
        <f>$BH$14*((AJ240)-$BD$5)/$BD$6+$BH$15*((AK240)-$BD$7)/$BD$8+$BH$16</f>
        <v/>
      </c>
      <c r="AV240" s="51">
        <f>1/(1+EXP(-AU240))</f>
        <v/>
      </c>
      <c r="AW240" s="52">
        <f>$BI$14*((AJ240)-$BD$5)/$BD$6+$BI$15*((AK240)-$BD$7)/$BD$8+$BI$16</f>
        <v/>
      </c>
      <c r="AX240" s="51">
        <f>1/(1+EXP(-AW240))</f>
        <v/>
      </c>
      <c r="AY240" s="52">
        <f>$BJ$14*((AJ240)-$BD$5)/$BD$6+$BJ$15*((AK240)-$BD$7)/$BD$8+$BJ$16</f>
        <v/>
      </c>
      <c r="AZ240" s="51">
        <f>1/(1+EXP(-AY240))</f>
        <v/>
      </c>
      <c r="BA240" s="52">
        <f>$BK$14*((AJ240)-$BD$5)/$BD$6+$BK$15*((AK240)-$BD$7)/$BD$8+$BK$16</f>
        <v/>
      </c>
      <c r="BB240" s="51">
        <f>1/(1+EXP(-BA240))</f>
        <v/>
      </c>
    </row>
    <row r="241" ht="15" customHeight="1" s="35">
      <c r="A241" s="48">
        <f>'4_Seq_Features'!A239</f>
        <v/>
      </c>
      <c r="B241" s="55">
        <f>'4_Seq_Features'!F239</f>
        <v/>
      </c>
      <c r="C241" s="48">
        <f>'4_Seq_Features'!E239</f>
        <v/>
      </c>
      <c r="D241" s="52">
        <f>$U$12*((B241)-$U$5)/$U$6+$U$13</f>
        <v/>
      </c>
      <c r="E241" s="51">
        <f>1/(1+EXP(-D241))</f>
        <v/>
      </c>
      <c r="F241" s="52">
        <f>$V$12*((B241)-$U$5)/$U$6+$V$13</f>
        <v/>
      </c>
      <c r="G241" s="51">
        <f>1/(1+EXP(-F241))</f>
        <v/>
      </c>
      <c r="H241" s="52">
        <f>$W$12*((B241)-$U$5)/$U$6+$W$13</f>
        <v/>
      </c>
      <c r="I241" s="51">
        <f>1/(1+EXP(-H241))</f>
        <v/>
      </c>
      <c r="J241" s="52">
        <f>$X$12*((B241)-$U$5)/$U$6+$X$13</f>
        <v/>
      </c>
      <c r="K241" s="51">
        <f>1/(1+EXP(-J241))</f>
        <v/>
      </c>
      <c r="L241" s="52">
        <f>$Y$12*((B241)-$U$5)/$U$6+$Y$13</f>
        <v/>
      </c>
      <c r="M241" s="51">
        <f>1/(1+EXP(-L241))</f>
        <v/>
      </c>
      <c r="N241" s="52">
        <f>$Z$12*((B241)-$U$5)/$U$6+$Z$13</f>
        <v/>
      </c>
      <c r="O241" s="51">
        <f>1/(1+EXP(-N241))</f>
        <v/>
      </c>
      <c r="P241" s="52">
        <f>$AA$12*((B241)-$U$5)/$U$6+$AA$13</f>
        <v/>
      </c>
      <c r="Q241" s="51">
        <f>1/(1+EXP(-P241))</f>
        <v/>
      </c>
      <c r="R241" s="52">
        <f>$AB$12*((B241)-$U$5)/$U$6+$AB$13</f>
        <v/>
      </c>
      <c r="S241" s="51">
        <f>1/(1+EXP(-R241))</f>
        <v/>
      </c>
      <c r="AI241" s="48">
        <f>'4_Seq_Features'!A239</f>
        <v/>
      </c>
      <c r="AJ241" s="55">
        <f>'4_Seq_Features'!G239</f>
        <v/>
      </c>
      <c r="AK241" s="55">
        <f>'4_Seq_Features'!H239</f>
        <v/>
      </c>
      <c r="AL241" s="48">
        <f>'4_Seq_Features'!E239</f>
        <v/>
      </c>
      <c r="AM241" s="52">
        <f>$BD$14*((AJ241)-$BD$5)/$BD$6+$BD$15*((AK241)-$BD$7)/$BD$8+$BD$16</f>
        <v/>
      </c>
      <c r="AN241" s="51">
        <f>1/(1+EXP(-AM241))</f>
        <v/>
      </c>
      <c r="AO241" s="52">
        <f>$BE$14*((AJ241)-$BD$5)/$BD$6+$BE$15*((AK241)-$BD$7)/$BD$8+$BE$16</f>
        <v/>
      </c>
      <c r="AP241" s="51">
        <f>1/(1+EXP(-AO241))</f>
        <v/>
      </c>
      <c r="AQ241" s="52">
        <f>$BF$14*((AJ241)-$BD$5)/$BD$6+$BF$15*((AK241)-$BD$7)/$BD$8+$BF$16</f>
        <v/>
      </c>
      <c r="AR241" s="51">
        <f>1/(1+EXP(-AQ241))</f>
        <v/>
      </c>
      <c r="AS241" s="52">
        <f>$BG$14*((AJ241)-$BD$5)/$BD$6+$BG$15*((AK241)-$BD$7)/$BD$8+$BG$16</f>
        <v/>
      </c>
      <c r="AT241" s="51">
        <f>1/(1+EXP(-AS241))</f>
        <v/>
      </c>
      <c r="AU241" s="52">
        <f>$BH$14*((AJ241)-$BD$5)/$BD$6+$BH$15*((AK241)-$BD$7)/$BD$8+$BH$16</f>
        <v/>
      </c>
      <c r="AV241" s="51">
        <f>1/(1+EXP(-AU241))</f>
        <v/>
      </c>
      <c r="AW241" s="52">
        <f>$BI$14*((AJ241)-$BD$5)/$BD$6+$BI$15*((AK241)-$BD$7)/$BD$8+$BI$16</f>
        <v/>
      </c>
      <c r="AX241" s="51">
        <f>1/(1+EXP(-AW241))</f>
        <v/>
      </c>
      <c r="AY241" s="52">
        <f>$BJ$14*((AJ241)-$BD$5)/$BD$6+$BJ$15*((AK241)-$BD$7)/$BD$8+$BJ$16</f>
        <v/>
      </c>
      <c r="AZ241" s="51">
        <f>1/(1+EXP(-AY241))</f>
        <v/>
      </c>
      <c r="BA241" s="52">
        <f>$BK$14*((AJ241)-$BD$5)/$BD$6+$BK$15*((AK241)-$BD$7)/$BD$8+$BK$16</f>
        <v/>
      </c>
      <c r="BB241" s="51">
        <f>1/(1+EXP(-BA241))</f>
        <v/>
      </c>
    </row>
    <row r="242" ht="15" customHeight="1" s="35">
      <c r="A242" s="48">
        <f>'4_Seq_Features'!A240</f>
        <v/>
      </c>
      <c r="B242" s="55">
        <f>'4_Seq_Features'!F240</f>
        <v/>
      </c>
      <c r="C242" s="48">
        <f>'4_Seq_Features'!E240</f>
        <v/>
      </c>
      <c r="D242" s="52">
        <f>$U$12*((B242)-$U$5)/$U$6+$U$13</f>
        <v/>
      </c>
      <c r="E242" s="51">
        <f>1/(1+EXP(-D242))</f>
        <v/>
      </c>
      <c r="F242" s="52">
        <f>$V$12*((B242)-$U$5)/$U$6+$V$13</f>
        <v/>
      </c>
      <c r="G242" s="51">
        <f>1/(1+EXP(-F242))</f>
        <v/>
      </c>
      <c r="H242" s="52">
        <f>$W$12*((B242)-$U$5)/$U$6+$W$13</f>
        <v/>
      </c>
      <c r="I242" s="51">
        <f>1/(1+EXP(-H242))</f>
        <v/>
      </c>
      <c r="J242" s="52">
        <f>$X$12*((B242)-$U$5)/$U$6+$X$13</f>
        <v/>
      </c>
      <c r="K242" s="51">
        <f>1/(1+EXP(-J242))</f>
        <v/>
      </c>
      <c r="L242" s="52">
        <f>$Y$12*((B242)-$U$5)/$U$6+$Y$13</f>
        <v/>
      </c>
      <c r="M242" s="51">
        <f>1/(1+EXP(-L242))</f>
        <v/>
      </c>
      <c r="N242" s="52">
        <f>$Z$12*((B242)-$U$5)/$U$6+$Z$13</f>
        <v/>
      </c>
      <c r="O242" s="51">
        <f>1/(1+EXP(-N242))</f>
        <v/>
      </c>
      <c r="P242" s="52">
        <f>$AA$12*((B242)-$U$5)/$U$6+$AA$13</f>
        <v/>
      </c>
      <c r="Q242" s="51">
        <f>1/(1+EXP(-P242))</f>
        <v/>
      </c>
      <c r="R242" s="52">
        <f>$AB$12*((B242)-$U$5)/$U$6+$AB$13</f>
        <v/>
      </c>
      <c r="S242" s="51">
        <f>1/(1+EXP(-R242))</f>
        <v/>
      </c>
      <c r="AI242" s="48">
        <f>'4_Seq_Features'!A240</f>
        <v/>
      </c>
      <c r="AJ242" s="55">
        <f>'4_Seq_Features'!G240</f>
        <v/>
      </c>
      <c r="AK242" s="55">
        <f>'4_Seq_Features'!H240</f>
        <v/>
      </c>
      <c r="AL242" s="48">
        <f>'4_Seq_Features'!E240</f>
        <v/>
      </c>
      <c r="AM242" s="52">
        <f>$BD$14*((AJ242)-$BD$5)/$BD$6+$BD$15*((AK242)-$BD$7)/$BD$8+$BD$16</f>
        <v/>
      </c>
      <c r="AN242" s="51">
        <f>1/(1+EXP(-AM242))</f>
        <v/>
      </c>
      <c r="AO242" s="52">
        <f>$BE$14*((AJ242)-$BD$5)/$BD$6+$BE$15*((AK242)-$BD$7)/$BD$8+$BE$16</f>
        <v/>
      </c>
      <c r="AP242" s="51">
        <f>1/(1+EXP(-AO242))</f>
        <v/>
      </c>
      <c r="AQ242" s="52">
        <f>$BF$14*((AJ242)-$BD$5)/$BD$6+$BF$15*((AK242)-$BD$7)/$BD$8+$BF$16</f>
        <v/>
      </c>
      <c r="AR242" s="51">
        <f>1/(1+EXP(-AQ242))</f>
        <v/>
      </c>
      <c r="AS242" s="52">
        <f>$BG$14*((AJ242)-$BD$5)/$BD$6+$BG$15*((AK242)-$BD$7)/$BD$8+$BG$16</f>
        <v/>
      </c>
      <c r="AT242" s="51">
        <f>1/(1+EXP(-AS242))</f>
        <v/>
      </c>
      <c r="AU242" s="52">
        <f>$BH$14*((AJ242)-$BD$5)/$BD$6+$BH$15*((AK242)-$BD$7)/$BD$8+$BH$16</f>
        <v/>
      </c>
      <c r="AV242" s="51">
        <f>1/(1+EXP(-AU242))</f>
        <v/>
      </c>
      <c r="AW242" s="52">
        <f>$BI$14*((AJ242)-$BD$5)/$BD$6+$BI$15*((AK242)-$BD$7)/$BD$8+$BI$16</f>
        <v/>
      </c>
      <c r="AX242" s="51">
        <f>1/(1+EXP(-AW242))</f>
        <v/>
      </c>
      <c r="AY242" s="52">
        <f>$BJ$14*((AJ242)-$BD$5)/$BD$6+$BJ$15*((AK242)-$BD$7)/$BD$8+$BJ$16</f>
        <v/>
      </c>
      <c r="AZ242" s="51">
        <f>1/(1+EXP(-AY242))</f>
        <v/>
      </c>
      <c r="BA242" s="52">
        <f>$BK$14*((AJ242)-$BD$5)/$BD$6+$BK$15*((AK242)-$BD$7)/$BD$8+$BK$16</f>
        <v/>
      </c>
      <c r="BB242" s="51">
        <f>1/(1+EXP(-BA242))</f>
        <v/>
      </c>
    </row>
    <row r="243" ht="15" customHeight="1" s="35">
      <c r="A243" s="48">
        <f>'4_Seq_Features'!A241</f>
        <v/>
      </c>
      <c r="B243" s="55">
        <f>'4_Seq_Features'!F241</f>
        <v/>
      </c>
      <c r="C243" s="48">
        <f>'4_Seq_Features'!E241</f>
        <v/>
      </c>
      <c r="D243" s="52">
        <f>$U$12*((B243)-$U$5)/$U$6+$U$13</f>
        <v/>
      </c>
      <c r="E243" s="51">
        <f>1/(1+EXP(-D243))</f>
        <v/>
      </c>
      <c r="F243" s="52">
        <f>$V$12*((B243)-$U$5)/$U$6+$V$13</f>
        <v/>
      </c>
      <c r="G243" s="51">
        <f>1/(1+EXP(-F243))</f>
        <v/>
      </c>
      <c r="H243" s="52">
        <f>$W$12*((B243)-$U$5)/$U$6+$W$13</f>
        <v/>
      </c>
      <c r="I243" s="51">
        <f>1/(1+EXP(-H243))</f>
        <v/>
      </c>
      <c r="J243" s="52">
        <f>$X$12*((B243)-$U$5)/$U$6+$X$13</f>
        <v/>
      </c>
      <c r="K243" s="51">
        <f>1/(1+EXP(-J243))</f>
        <v/>
      </c>
      <c r="L243" s="52">
        <f>$Y$12*((B243)-$U$5)/$U$6+$Y$13</f>
        <v/>
      </c>
      <c r="M243" s="51">
        <f>1/(1+EXP(-L243))</f>
        <v/>
      </c>
      <c r="N243" s="52">
        <f>$Z$12*((B243)-$U$5)/$U$6+$Z$13</f>
        <v/>
      </c>
      <c r="O243" s="51">
        <f>1/(1+EXP(-N243))</f>
        <v/>
      </c>
      <c r="P243" s="52">
        <f>$AA$12*((B243)-$U$5)/$U$6+$AA$13</f>
        <v/>
      </c>
      <c r="Q243" s="51">
        <f>1/(1+EXP(-P243))</f>
        <v/>
      </c>
      <c r="R243" s="52">
        <f>$AB$12*((B243)-$U$5)/$U$6+$AB$13</f>
        <v/>
      </c>
      <c r="S243" s="51">
        <f>1/(1+EXP(-R243))</f>
        <v/>
      </c>
      <c r="AI243" s="48">
        <f>'4_Seq_Features'!A241</f>
        <v/>
      </c>
      <c r="AJ243" s="55">
        <f>'4_Seq_Features'!G241</f>
        <v/>
      </c>
      <c r="AK243" s="55">
        <f>'4_Seq_Features'!H241</f>
        <v/>
      </c>
      <c r="AL243" s="48">
        <f>'4_Seq_Features'!E241</f>
        <v/>
      </c>
      <c r="AM243" s="52">
        <f>$BD$14*((AJ243)-$BD$5)/$BD$6+$BD$15*((AK243)-$BD$7)/$BD$8+$BD$16</f>
        <v/>
      </c>
      <c r="AN243" s="51">
        <f>1/(1+EXP(-AM243))</f>
        <v/>
      </c>
      <c r="AO243" s="52">
        <f>$BE$14*((AJ243)-$BD$5)/$BD$6+$BE$15*((AK243)-$BD$7)/$BD$8+$BE$16</f>
        <v/>
      </c>
      <c r="AP243" s="51">
        <f>1/(1+EXP(-AO243))</f>
        <v/>
      </c>
      <c r="AQ243" s="52">
        <f>$BF$14*((AJ243)-$BD$5)/$BD$6+$BF$15*((AK243)-$BD$7)/$BD$8+$BF$16</f>
        <v/>
      </c>
      <c r="AR243" s="51">
        <f>1/(1+EXP(-AQ243))</f>
        <v/>
      </c>
      <c r="AS243" s="52">
        <f>$BG$14*((AJ243)-$BD$5)/$BD$6+$BG$15*((AK243)-$BD$7)/$BD$8+$BG$16</f>
        <v/>
      </c>
      <c r="AT243" s="51">
        <f>1/(1+EXP(-AS243))</f>
        <v/>
      </c>
      <c r="AU243" s="52">
        <f>$BH$14*((AJ243)-$BD$5)/$BD$6+$BH$15*((AK243)-$BD$7)/$BD$8+$BH$16</f>
        <v/>
      </c>
      <c r="AV243" s="51">
        <f>1/(1+EXP(-AU243))</f>
        <v/>
      </c>
      <c r="AW243" s="52">
        <f>$BI$14*((AJ243)-$BD$5)/$BD$6+$BI$15*((AK243)-$BD$7)/$BD$8+$BI$16</f>
        <v/>
      </c>
      <c r="AX243" s="51">
        <f>1/(1+EXP(-AW243))</f>
        <v/>
      </c>
      <c r="AY243" s="52">
        <f>$BJ$14*((AJ243)-$BD$5)/$BD$6+$BJ$15*((AK243)-$BD$7)/$BD$8+$BJ$16</f>
        <v/>
      </c>
      <c r="AZ243" s="51">
        <f>1/(1+EXP(-AY243))</f>
        <v/>
      </c>
      <c r="BA243" s="52">
        <f>$BK$14*((AJ243)-$BD$5)/$BD$6+$BK$15*((AK243)-$BD$7)/$BD$8+$BK$16</f>
        <v/>
      </c>
      <c r="BB243" s="51">
        <f>1/(1+EXP(-BA243))</f>
        <v/>
      </c>
    </row>
    <row r="244" ht="15" customHeight="1" s="35">
      <c r="A244" s="48">
        <f>'4_Seq_Features'!A242</f>
        <v/>
      </c>
      <c r="B244" s="55">
        <f>'4_Seq_Features'!F242</f>
        <v/>
      </c>
      <c r="C244" s="48">
        <f>'4_Seq_Features'!E242</f>
        <v/>
      </c>
      <c r="D244" s="52">
        <f>$U$12*((B244)-$U$5)/$U$6+$U$13</f>
        <v/>
      </c>
      <c r="E244" s="51">
        <f>1/(1+EXP(-D244))</f>
        <v/>
      </c>
      <c r="F244" s="52">
        <f>$V$12*((B244)-$U$5)/$U$6+$V$13</f>
        <v/>
      </c>
      <c r="G244" s="51">
        <f>1/(1+EXP(-F244))</f>
        <v/>
      </c>
      <c r="H244" s="52">
        <f>$W$12*((B244)-$U$5)/$U$6+$W$13</f>
        <v/>
      </c>
      <c r="I244" s="51">
        <f>1/(1+EXP(-H244))</f>
        <v/>
      </c>
      <c r="J244" s="52">
        <f>$X$12*((B244)-$U$5)/$U$6+$X$13</f>
        <v/>
      </c>
      <c r="K244" s="51">
        <f>1/(1+EXP(-J244))</f>
        <v/>
      </c>
      <c r="L244" s="52">
        <f>$Y$12*((B244)-$U$5)/$U$6+$Y$13</f>
        <v/>
      </c>
      <c r="M244" s="51">
        <f>1/(1+EXP(-L244))</f>
        <v/>
      </c>
      <c r="N244" s="52">
        <f>$Z$12*((B244)-$U$5)/$U$6+$Z$13</f>
        <v/>
      </c>
      <c r="O244" s="51">
        <f>1/(1+EXP(-N244))</f>
        <v/>
      </c>
      <c r="P244" s="52">
        <f>$AA$12*((B244)-$U$5)/$U$6+$AA$13</f>
        <v/>
      </c>
      <c r="Q244" s="51">
        <f>1/(1+EXP(-P244))</f>
        <v/>
      </c>
      <c r="R244" s="52">
        <f>$AB$12*((B244)-$U$5)/$U$6+$AB$13</f>
        <v/>
      </c>
      <c r="S244" s="51">
        <f>1/(1+EXP(-R244))</f>
        <v/>
      </c>
      <c r="AI244" s="48">
        <f>'4_Seq_Features'!A242</f>
        <v/>
      </c>
      <c r="AJ244" s="55">
        <f>'4_Seq_Features'!G242</f>
        <v/>
      </c>
      <c r="AK244" s="55">
        <f>'4_Seq_Features'!H242</f>
        <v/>
      </c>
      <c r="AL244" s="48">
        <f>'4_Seq_Features'!E242</f>
        <v/>
      </c>
      <c r="AM244" s="52">
        <f>$BD$14*((AJ244)-$BD$5)/$BD$6+$BD$15*((AK244)-$BD$7)/$BD$8+$BD$16</f>
        <v/>
      </c>
      <c r="AN244" s="51">
        <f>1/(1+EXP(-AM244))</f>
        <v/>
      </c>
      <c r="AO244" s="52">
        <f>$BE$14*((AJ244)-$BD$5)/$BD$6+$BE$15*((AK244)-$BD$7)/$BD$8+$BE$16</f>
        <v/>
      </c>
      <c r="AP244" s="51">
        <f>1/(1+EXP(-AO244))</f>
        <v/>
      </c>
      <c r="AQ244" s="52">
        <f>$BF$14*((AJ244)-$BD$5)/$BD$6+$BF$15*((AK244)-$BD$7)/$BD$8+$BF$16</f>
        <v/>
      </c>
      <c r="AR244" s="51">
        <f>1/(1+EXP(-AQ244))</f>
        <v/>
      </c>
      <c r="AS244" s="52">
        <f>$BG$14*((AJ244)-$BD$5)/$BD$6+$BG$15*((AK244)-$BD$7)/$BD$8+$BG$16</f>
        <v/>
      </c>
      <c r="AT244" s="51">
        <f>1/(1+EXP(-AS244))</f>
        <v/>
      </c>
      <c r="AU244" s="52">
        <f>$BH$14*((AJ244)-$BD$5)/$BD$6+$BH$15*((AK244)-$BD$7)/$BD$8+$BH$16</f>
        <v/>
      </c>
      <c r="AV244" s="51">
        <f>1/(1+EXP(-AU244))</f>
        <v/>
      </c>
      <c r="AW244" s="52">
        <f>$BI$14*((AJ244)-$BD$5)/$BD$6+$BI$15*((AK244)-$BD$7)/$BD$8+$BI$16</f>
        <v/>
      </c>
      <c r="AX244" s="51">
        <f>1/(1+EXP(-AW244))</f>
        <v/>
      </c>
      <c r="AY244" s="52">
        <f>$BJ$14*((AJ244)-$BD$5)/$BD$6+$BJ$15*((AK244)-$BD$7)/$BD$8+$BJ$16</f>
        <v/>
      </c>
      <c r="AZ244" s="51">
        <f>1/(1+EXP(-AY244))</f>
        <v/>
      </c>
      <c r="BA244" s="52">
        <f>$BK$14*((AJ244)-$BD$5)/$BD$6+$BK$15*((AK244)-$BD$7)/$BD$8+$BK$16</f>
        <v/>
      </c>
      <c r="BB244" s="51">
        <f>1/(1+EXP(-BA244))</f>
        <v/>
      </c>
    </row>
    <row r="245" ht="15" customHeight="1" s="35">
      <c r="A245" s="48">
        <f>'4_Seq_Features'!A243</f>
        <v/>
      </c>
      <c r="B245" s="55">
        <f>'4_Seq_Features'!F243</f>
        <v/>
      </c>
      <c r="C245" s="48">
        <f>'4_Seq_Features'!E243</f>
        <v/>
      </c>
      <c r="D245" s="52">
        <f>$U$12*((B245)-$U$5)/$U$6+$U$13</f>
        <v/>
      </c>
      <c r="E245" s="51">
        <f>1/(1+EXP(-D245))</f>
        <v/>
      </c>
      <c r="F245" s="52">
        <f>$V$12*((B245)-$U$5)/$U$6+$V$13</f>
        <v/>
      </c>
      <c r="G245" s="51">
        <f>1/(1+EXP(-F245))</f>
        <v/>
      </c>
      <c r="H245" s="52">
        <f>$W$12*((B245)-$U$5)/$U$6+$W$13</f>
        <v/>
      </c>
      <c r="I245" s="51">
        <f>1/(1+EXP(-H245))</f>
        <v/>
      </c>
      <c r="J245" s="52">
        <f>$X$12*((B245)-$U$5)/$U$6+$X$13</f>
        <v/>
      </c>
      <c r="K245" s="51">
        <f>1/(1+EXP(-J245))</f>
        <v/>
      </c>
      <c r="L245" s="52">
        <f>$Y$12*((B245)-$U$5)/$U$6+$Y$13</f>
        <v/>
      </c>
      <c r="M245" s="51">
        <f>1/(1+EXP(-L245))</f>
        <v/>
      </c>
      <c r="N245" s="52">
        <f>$Z$12*((B245)-$U$5)/$U$6+$Z$13</f>
        <v/>
      </c>
      <c r="O245" s="51">
        <f>1/(1+EXP(-N245))</f>
        <v/>
      </c>
      <c r="P245" s="52">
        <f>$AA$12*((B245)-$U$5)/$U$6+$AA$13</f>
        <v/>
      </c>
      <c r="Q245" s="51">
        <f>1/(1+EXP(-P245))</f>
        <v/>
      </c>
      <c r="R245" s="52">
        <f>$AB$12*((B245)-$U$5)/$U$6+$AB$13</f>
        <v/>
      </c>
      <c r="S245" s="51">
        <f>1/(1+EXP(-R245))</f>
        <v/>
      </c>
      <c r="AI245" s="48">
        <f>'4_Seq_Features'!A243</f>
        <v/>
      </c>
      <c r="AJ245" s="55">
        <f>'4_Seq_Features'!G243</f>
        <v/>
      </c>
      <c r="AK245" s="55">
        <f>'4_Seq_Features'!H243</f>
        <v/>
      </c>
      <c r="AL245" s="48">
        <f>'4_Seq_Features'!E243</f>
        <v/>
      </c>
      <c r="AM245" s="52">
        <f>$BD$14*((AJ245)-$BD$5)/$BD$6+$BD$15*((AK245)-$BD$7)/$BD$8+$BD$16</f>
        <v/>
      </c>
      <c r="AN245" s="51">
        <f>1/(1+EXP(-AM245))</f>
        <v/>
      </c>
      <c r="AO245" s="52">
        <f>$BE$14*((AJ245)-$BD$5)/$BD$6+$BE$15*((AK245)-$BD$7)/$BD$8+$BE$16</f>
        <v/>
      </c>
      <c r="AP245" s="51">
        <f>1/(1+EXP(-AO245))</f>
        <v/>
      </c>
      <c r="AQ245" s="52">
        <f>$BF$14*((AJ245)-$BD$5)/$BD$6+$BF$15*((AK245)-$BD$7)/$BD$8+$BF$16</f>
        <v/>
      </c>
      <c r="AR245" s="51">
        <f>1/(1+EXP(-AQ245))</f>
        <v/>
      </c>
      <c r="AS245" s="52">
        <f>$BG$14*((AJ245)-$BD$5)/$BD$6+$BG$15*((AK245)-$BD$7)/$BD$8+$BG$16</f>
        <v/>
      </c>
      <c r="AT245" s="51">
        <f>1/(1+EXP(-AS245))</f>
        <v/>
      </c>
      <c r="AU245" s="52">
        <f>$BH$14*((AJ245)-$BD$5)/$BD$6+$BH$15*((AK245)-$BD$7)/$BD$8+$BH$16</f>
        <v/>
      </c>
      <c r="AV245" s="51">
        <f>1/(1+EXP(-AU245))</f>
        <v/>
      </c>
      <c r="AW245" s="52">
        <f>$BI$14*((AJ245)-$BD$5)/$BD$6+$BI$15*((AK245)-$BD$7)/$BD$8+$BI$16</f>
        <v/>
      </c>
      <c r="AX245" s="51">
        <f>1/(1+EXP(-AW245))</f>
        <v/>
      </c>
      <c r="AY245" s="52">
        <f>$BJ$14*((AJ245)-$BD$5)/$BD$6+$BJ$15*((AK245)-$BD$7)/$BD$8+$BJ$16</f>
        <v/>
      </c>
      <c r="AZ245" s="51">
        <f>1/(1+EXP(-AY245))</f>
        <v/>
      </c>
      <c r="BA245" s="52">
        <f>$BK$14*((AJ245)-$BD$5)/$BD$6+$BK$15*((AK245)-$BD$7)/$BD$8+$BK$16</f>
        <v/>
      </c>
      <c r="BB245" s="51">
        <f>1/(1+EXP(-BA245))</f>
        <v/>
      </c>
    </row>
    <row r="246" ht="15" customHeight="1" s="35">
      <c r="A246" s="48">
        <f>'4_Seq_Features'!A244</f>
        <v/>
      </c>
      <c r="B246" s="55">
        <f>'4_Seq_Features'!F244</f>
        <v/>
      </c>
      <c r="C246" s="48">
        <f>'4_Seq_Features'!E244</f>
        <v/>
      </c>
      <c r="D246" s="52">
        <f>$U$12*((B246)-$U$5)/$U$6+$U$13</f>
        <v/>
      </c>
      <c r="E246" s="51">
        <f>1/(1+EXP(-D246))</f>
        <v/>
      </c>
      <c r="F246" s="52">
        <f>$V$12*((B246)-$U$5)/$U$6+$V$13</f>
        <v/>
      </c>
      <c r="G246" s="51">
        <f>1/(1+EXP(-F246))</f>
        <v/>
      </c>
      <c r="H246" s="52">
        <f>$W$12*((B246)-$U$5)/$U$6+$W$13</f>
        <v/>
      </c>
      <c r="I246" s="51">
        <f>1/(1+EXP(-H246))</f>
        <v/>
      </c>
      <c r="J246" s="52">
        <f>$X$12*((B246)-$U$5)/$U$6+$X$13</f>
        <v/>
      </c>
      <c r="K246" s="51">
        <f>1/(1+EXP(-J246))</f>
        <v/>
      </c>
      <c r="L246" s="52">
        <f>$Y$12*((B246)-$U$5)/$U$6+$Y$13</f>
        <v/>
      </c>
      <c r="M246" s="51">
        <f>1/(1+EXP(-L246))</f>
        <v/>
      </c>
      <c r="N246" s="52">
        <f>$Z$12*((B246)-$U$5)/$U$6+$Z$13</f>
        <v/>
      </c>
      <c r="O246" s="51">
        <f>1/(1+EXP(-N246))</f>
        <v/>
      </c>
      <c r="P246" s="52">
        <f>$AA$12*((B246)-$U$5)/$U$6+$AA$13</f>
        <v/>
      </c>
      <c r="Q246" s="51">
        <f>1/(1+EXP(-P246))</f>
        <v/>
      </c>
      <c r="R246" s="52">
        <f>$AB$12*((B246)-$U$5)/$U$6+$AB$13</f>
        <v/>
      </c>
      <c r="S246" s="51">
        <f>1/(1+EXP(-R246))</f>
        <v/>
      </c>
      <c r="AI246" s="48">
        <f>'4_Seq_Features'!A244</f>
        <v/>
      </c>
      <c r="AJ246" s="55">
        <f>'4_Seq_Features'!G244</f>
        <v/>
      </c>
      <c r="AK246" s="55">
        <f>'4_Seq_Features'!H244</f>
        <v/>
      </c>
      <c r="AL246" s="48">
        <f>'4_Seq_Features'!E244</f>
        <v/>
      </c>
      <c r="AM246" s="52">
        <f>$BD$14*((AJ246)-$BD$5)/$BD$6+$BD$15*((AK246)-$BD$7)/$BD$8+$BD$16</f>
        <v/>
      </c>
      <c r="AN246" s="51">
        <f>1/(1+EXP(-AM246))</f>
        <v/>
      </c>
      <c r="AO246" s="52">
        <f>$BE$14*((AJ246)-$BD$5)/$BD$6+$BE$15*((AK246)-$BD$7)/$BD$8+$BE$16</f>
        <v/>
      </c>
      <c r="AP246" s="51">
        <f>1/(1+EXP(-AO246))</f>
        <v/>
      </c>
      <c r="AQ246" s="52">
        <f>$BF$14*((AJ246)-$BD$5)/$BD$6+$BF$15*((AK246)-$BD$7)/$BD$8+$BF$16</f>
        <v/>
      </c>
      <c r="AR246" s="51">
        <f>1/(1+EXP(-AQ246))</f>
        <v/>
      </c>
      <c r="AS246" s="52">
        <f>$BG$14*((AJ246)-$BD$5)/$BD$6+$BG$15*((AK246)-$BD$7)/$BD$8+$BG$16</f>
        <v/>
      </c>
      <c r="AT246" s="51">
        <f>1/(1+EXP(-AS246))</f>
        <v/>
      </c>
      <c r="AU246" s="52">
        <f>$BH$14*((AJ246)-$BD$5)/$BD$6+$BH$15*((AK246)-$BD$7)/$BD$8+$BH$16</f>
        <v/>
      </c>
      <c r="AV246" s="51">
        <f>1/(1+EXP(-AU246))</f>
        <v/>
      </c>
      <c r="AW246" s="52">
        <f>$BI$14*((AJ246)-$BD$5)/$BD$6+$BI$15*((AK246)-$BD$7)/$BD$8+$BI$16</f>
        <v/>
      </c>
      <c r="AX246" s="51">
        <f>1/(1+EXP(-AW246))</f>
        <v/>
      </c>
      <c r="AY246" s="52">
        <f>$BJ$14*((AJ246)-$BD$5)/$BD$6+$BJ$15*((AK246)-$BD$7)/$BD$8+$BJ$16</f>
        <v/>
      </c>
      <c r="AZ246" s="51">
        <f>1/(1+EXP(-AY246))</f>
        <v/>
      </c>
      <c r="BA246" s="52">
        <f>$BK$14*((AJ246)-$BD$5)/$BD$6+$BK$15*((AK246)-$BD$7)/$BD$8+$BK$16</f>
        <v/>
      </c>
      <c r="BB246" s="51">
        <f>1/(1+EXP(-BA246))</f>
        <v/>
      </c>
    </row>
    <row r="247" ht="15" customHeight="1" s="35">
      <c r="A247" s="48">
        <f>'4_Seq_Features'!A245</f>
        <v/>
      </c>
      <c r="B247" s="55">
        <f>'4_Seq_Features'!F245</f>
        <v/>
      </c>
      <c r="C247" s="48">
        <f>'4_Seq_Features'!E245</f>
        <v/>
      </c>
      <c r="D247" s="52">
        <f>$U$12*((B247)-$U$5)/$U$6+$U$13</f>
        <v/>
      </c>
      <c r="E247" s="51">
        <f>1/(1+EXP(-D247))</f>
        <v/>
      </c>
      <c r="F247" s="52">
        <f>$V$12*((B247)-$U$5)/$U$6+$V$13</f>
        <v/>
      </c>
      <c r="G247" s="51">
        <f>1/(1+EXP(-F247))</f>
        <v/>
      </c>
      <c r="H247" s="52">
        <f>$W$12*((B247)-$U$5)/$U$6+$W$13</f>
        <v/>
      </c>
      <c r="I247" s="51">
        <f>1/(1+EXP(-H247))</f>
        <v/>
      </c>
      <c r="J247" s="52">
        <f>$X$12*((B247)-$U$5)/$U$6+$X$13</f>
        <v/>
      </c>
      <c r="K247" s="51">
        <f>1/(1+EXP(-J247))</f>
        <v/>
      </c>
      <c r="L247" s="52">
        <f>$Y$12*((B247)-$U$5)/$U$6+$Y$13</f>
        <v/>
      </c>
      <c r="M247" s="51">
        <f>1/(1+EXP(-L247))</f>
        <v/>
      </c>
      <c r="N247" s="52">
        <f>$Z$12*((B247)-$U$5)/$U$6+$Z$13</f>
        <v/>
      </c>
      <c r="O247" s="51">
        <f>1/(1+EXP(-N247))</f>
        <v/>
      </c>
      <c r="P247" s="52">
        <f>$AA$12*((B247)-$U$5)/$U$6+$AA$13</f>
        <v/>
      </c>
      <c r="Q247" s="51">
        <f>1/(1+EXP(-P247))</f>
        <v/>
      </c>
      <c r="R247" s="52">
        <f>$AB$12*((B247)-$U$5)/$U$6+$AB$13</f>
        <v/>
      </c>
      <c r="S247" s="51">
        <f>1/(1+EXP(-R247))</f>
        <v/>
      </c>
      <c r="AI247" s="48">
        <f>'4_Seq_Features'!A245</f>
        <v/>
      </c>
      <c r="AJ247" s="55">
        <f>'4_Seq_Features'!G245</f>
        <v/>
      </c>
      <c r="AK247" s="55">
        <f>'4_Seq_Features'!H245</f>
        <v/>
      </c>
      <c r="AL247" s="48">
        <f>'4_Seq_Features'!E245</f>
        <v/>
      </c>
      <c r="AM247" s="52">
        <f>$BD$14*((AJ247)-$BD$5)/$BD$6+$BD$15*((AK247)-$BD$7)/$BD$8+$BD$16</f>
        <v/>
      </c>
      <c r="AN247" s="51">
        <f>1/(1+EXP(-AM247))</f>
        <v/>
      </c>
      <c r="AO247" s="52">
        <f>$BE$14*((AJ247)-$BD$5)/$BD$6+$BE$15*((AK247)-$BD$7)/$BD$8+$BE$16</f>
        <v/>
      </c>
      <c r="AP247" s="51">
        <f>1/(1+EXP(-AO247))</f>
        <v/>
      </c>
      <c r="AQ247" s="52">
        <f>$BF$14*((AJ247)-$BD$5)/$BD$6+$BF$15*((AK247)-$BD$7)/$BD$8+$BF$16</f>
        <v/>
      </c>
      <c r="AR247" s="51">
        <f>1/(1+EXP(-AQ247))</f>
        <v/>
      </c>
      <c r="AS247" s="52">
        <f>$BG$14*((AJ247)-$BD$5)/$BD$6+$BG$15*((AK247)-$BD$7)/$BD$8+$BG$16</f>
        <v/>
      </c>
      <c r="AT247" s="51">
        <f>1/(1+EXP(-AS247))</f>
        <v/>
      </c>
      <c r="AU247" s="52">
        <f>$BH$14*((AJ247)-$BD$5)/$BD$6+$BH$15*((AK247)-$BD$7)/$BD$8+$BH$16</f>
        <v/>
      </c>
      <c r="AV247" s="51">
        <f>1/(1+EXP(-AU247))</f>
        <v/>
      </c>
      <c r="AW247" s="52">
        <f>$BI$14*((AJ247)-$BD$5)/$BD$6+$BI$15*((AK247)-$BD$7)/$BD$8+$BI$16</f>
        <v/>
      </c>
      <c r="AX247" s="51">
        <f>1/(1+EXP(-AW247))</f>
        <v/>
      </c>
      <c r="AY247" s="52">
        <f>$BJ$14*((AJ247)-$BD$5)/$BD$6+$BJ$15*((AK247)-$BD$7)/$BD$8+$BJ$16</f>
        <v/>
      </c>
      <c r="AZ247" s="51">
        <f>1/(1+EXP(-AY247))</f>
        <v/>
      </c>
      <c r="BA247" s="52">
        <f>$BK$14*((AJ247)-$BD$5)/$BD$6+$BK$15*((AK247)-$BD$7)/$BD$8+$BK$16</f>
        <v/>
      </c>
      <c r="BB247" s="51">
        <f>1/(1+EXP(-BA247))</f>
        <v/>
      </c>
    </row>
    <row r="248" ht="15" customHeight="1" s="35">
      <c r="A248" s="48">
        <f>'4_Seq_Features'!A246</f>
        <v/>
      </c>
      <c r="B248" s="55">
        <f>'4_Seq_Features'!F246</f>
        <v/>
      </c>
      <c r="C248" s="48">
        <f>'4_Seq_Features'!E246</f>
        <v/>
      </c>
      <c r="D248" s="52">
        <f>$U$12*((B248)-$U$5)/$U$6+$U$13</f>
        <v/>
      </c>
      <c r="E248" s="51">
        <f>1/(1+EXP(-D248))</f>
        <v/>
      </c>
      <c r="F248" s="52">
        <f>$V$12*((B248)-$U$5)/$U$6+$V$13</f>
        <v/>
      </c>
      <c r="G248" s="51">
        <f>1/(1+EXP(-F248))</f>
        <v/>
      </c>
      <c r="H248" s="52">
        <f>$W$12*((B248)-$U$5)/$U$6+$W$13</f>
        <v/>
      </c>
      <c r="I248" s="51">
        <f>1/(1+EXP(-H248))</f>
        <v/>
      </c>
      <c r="J248" s="52">
        <f>$X$12*((B248)-$U$5)/$U$6+$X$13</f>
        <v/>
      </c>
      <c r="K248" s="51">
        <f>1/(1+EXP(-J248))</f>
        <v/>
      </c>
      <c r="L248" s="52">
        <f>$Y$12*((B248)-$U$5)/$U$6+$Y$13</f>
        <v/>
      </c>
      <c r="M248" s="51">
        <f>1/(1+EXP(-L248))</f>
        <v/>
      </c>
      <c r="N248" s="52">
        <f>$Z$12*((B248)-$U$5)/$U$6+$Z$13</f>
        <v/>
      </c>
      <c r="O248" s="51">
        <f>1/(1+EXP(-N248))</f>
        <v/>
      </c>
      <c r="P248" s="52">
        <f>$AA$12*((B248)-$U$5)/$U$6+$AA$13</f>
        <v/>
      </c>
      <c r="Q248" s="51">
        <f>1/(1+EXP(-P248))</f>
        <v/>
      </c>
      <c r="R248" s="52">
        <f>$AB$12*((B248)-$U$5)/$U$6+$AB$13</f>
        <v/>
      </c>
      <c r="S248" s="51">
        <f>1/(1+EXP(-R248))</f>
        <v/>
      </c>
      <c r="AI248" s="48">
        <f>'4_Seq_Features'!A246</f>
        <v/>
      </c>
      <c r="AJ248" s="55">
        <f>'4_Seq_Features'!G246</f>
        <v/>
      </c>
      <c r="AK248" s="55">
        <f>'4_Seq_Features'!H246</f>
        <v/>
      </c>
      <c r="AL248" s="48">
        <f>'4_Seq_Features'!E246</f>
        <v/>
      </c>
      <c r="AM248" s="52">
        <f>$BD$14*((AJ248)-$BD$5)/$BD$6+$BD$15*((AK248)-$BD$7)/$BD$8+$BD$16</f>
        <v/>
      </c>
      <c r="AN248" s="51">
        <f>1/(1+EXP(-AM248))</f>
        <v/>
      </c>
      <c r="AO248" s="52">
        <f>$BE$14*((AJ248)-$BD$5)/$BD$6+$BE$15*((AK248)-$BD$7)/$BD$8+$BE$16</f>
        <v/>
      </c>
      <c r="AP248" s="51">
        <f>1/(1+EXP(-AO248))</f>
        <v/>
      </c>
      <c r="AQ248" s="52">
        <f>$BF$14*((AJ248)-$BD$5)/$BD$6+$BF$15*((AK248)-$BD$7)/$BD$8+$BF$16</f>
        <v/>
      </c>
      <c r="AR248" s="51">
        <f>1/(1+EXP(-AQ248))</f>
        <v/>
      </c>
      <c r="AS248" s="52">
        <f>$BG$14*((AJ248)-$BD$5)/$BD$6+$BG$15*((AK248)-$BD$7)/$BD$8+$BG$16</f>
        <v/>
      </c>
      <c r="AT248" s="51">
        <f>1/(1+EXP(-AS248))</f>
        <v/>
      </c>
      <c r="AU248" s="52">
        <f>$BH$14*((AJ248)-$BD$5)/$BD$6+$BH$15*((AK248)-$BD$7)/$BD$8+$BH$16</f>
        <v/>
      </c>
      <c r="AV248" s="51">
        <f>1/(1+EXP(-AU248))</f>
        <v/>
      </c>
      <c r="AW248" s="52">
        <f>$BI$14*((AJ248)-$BD$5)/$BD$6+$BI$15*((AK248)-$BD$7)/$BD$8+$BI$16</f>
        <v/>
      </c>
      <c r="AX248" s="51">
        <f>1/(1+EXP(-AW248))</f>
        <v/>
      </c>
      <c r="AY248" s="52">
        <f>$BJ$14*((AJ248)-$BD$5)/$BD$6+$BJ$15*((AK248)-$BD$7)/$BD$8+$BJ$16</f>
        <v/>
      </c>
      <c r="AZ248" s="51">
        <f>1/(1+EXP(-AY248))</f>
        <v/>
      </c>
      <c r="BA248" s="52">
        <f>$BK$14*((AJ248)-$BD$5)/$BD$6+$BK$15*((AK248)-$BD$7)/$BD$8+$BK$16</f>
        <v/>
      </c>
      <c r="BB248" s="51">
        <f>1/(1+EXP(-BA248))</f>
        <v/>
      </c>
    </row>
    <row r="249" ht="15" customHeight="1" s="35">
      <c r="A249" s="48">
        <f>'4_Seq_Features'!A247</f>
        <v/>
      </c>
      <c r="B249" s="55">
        <f>'4_Seq_Features'!F247</f>
        <v/>
      </c>
      <c r="C249" s="48">
        <f>'4_Seq_Features'!E247</f>
        <v/>
      </c>
      <c r="D249" s="52">
        <f>$U$12*((B249)-$U$5)/$U$6+$U$13</f>
        <v/>
      </c>
      <c r="E249" s="51">
        <f>1/(1+EXP(-D249))</f>
        <v/>
      </c>
      <c r="F249" s="52">
        <f>$V$12*((B249)-$U$5)/$U$6+$V$13</f>
        <v/>
      </c>
      <c r="G249" s="51">
        <f>1/(1+EXP(-F249))</f>
        <v/>
      </c>
      <c r="H249" s="52">
        <f>$W$12*((B249)-$U$5)/$U$6+$W$13</f>
        <v/>
      </c>
      <c r="I249" s="51">
        <f>1/(1+EXP(-H249))</f>
        <v/>
      </c>
      <c r="J249" s="52">
        <f>$X$12*((B249)-$U$5)/$U$6+$X$13</f>
        <v/>
      </c>
      <c r="K249" s="51">
        <f>1/(1+EXP(-J249))</f>
        <v/>
      </c>
      <c r="L249" s="52">
        <f>$Y$12*((B249)-$U$5)/$U$6+$Y$13</f>
        <v/>
      </c>
      <c r="M249" s="51">
        <f>1/(1+EXP(-L249))</f>
        <v/>
      </c>
      <c r="N249" s="52">
        <f>$Z$12*((B249)-$U$5)/$U$6+$Z$13</f>
        <v/>
      </c>
      <c r="O249" s="51">
        <f>1/(1+EXP(-N249))</f>
        <v/>
      </c>
      <c r="P249" s="52">
        <f>$AA$12*((B249)-$U$5)/$U$6+$AA$13</f>
        <v/>
      </c>
      <c r="Q249" s="51">
        <f>1/(1+EXP(-P249))</f>
        <v/>
      </c>
      <c r="R249" s="52">
        <f>$AB$12*((B249)-$U$5)/$U$6+$AB$13</f>
        <v/>
      </c>
      <c r="S249" s="51">
        <f>1/(1+EXP(-R249))</f>
        <v/>
      </c>
      <c r="AI249" s="48">
        <f>'4_Seq_Features'!A247</f>
        <v/>
      </c>
      <c r="AJ249" s="55">
        <f>'4_Seq_Features'!G247</f>
        <v/>
      </c>
      <c r="AK249" s="55">
        <f>'4_Seq_Features'!H247</f>
        <v/>
      </c>
      <c r="AL249" s="48">
        <f>'4_Seq_Features'!E247</f>
        <v/>
      </c>
      <c r="AM249" s="52">
        <f>$BD$14*((AJ249)-$BD$5)/$BD$6+$BD$15*((AK249)-$BD$7)/$BD$8+$BD$16</f>
        <v/>
      </c>
      <c r="AN249" s="51">
        <f>1/(1+EXP(-AM249))</f>
        <v/>
      </c>
      <c r="AO249" s="52">
        <f>$BE$14*((AJ249)-$BD$5)/$BD$6+$BE$15*((AK249)-$BD$7)/$BD$8+$BE$16</f>
        <v/>
      </c>
      <c r="AP249" s="51">
        <f>1/(1+EXP(-AO249))</f>
        <v/>
      </c>
      <c r="AQ249" s="52">
        <f>$BF$14*((AJ249)-$BD$5)/$BD$6+$BF$15*((AK249)-$BD$7)/$BD$8+$BF$16</f>
        <v/>
      </c>
      <c r="AR249" s="51">
        <f>1/(1+EXP(-AQ249))</f>
        <v/>
      </c>
      <c r="AS249" s="52">
        <f>$BG$14*((AJ249)-$BD$5)/$BD$6+$BG$15*((AK249)-$BD$7)/$BD$8+$BG$16</f>
        <v/>
      </c>
      <c r="AT249" s="51">
        <f>1/(1+EXP(-AS249))</f>
        <v/>
      </c>
      <c r="AU249" s="52">
        <f>$BH$14*((AJ249)-$BD$5)/$BD$6+$BH$15*((AK249)-$BD$7)/$BD$8+$BH$16</f>
        <v/>
      </c>
      <c r="AV249" s="51">
        <f>1/(1+EXP(-AU249))</f>
        <v/>
      </c>
      <c r="AW249" s="52">
        <f>$BI$14*((AJ249)-$BD$5)/$BD$6+$BI$15*((AK249)-$BD$7)/$BD$8+$BI$16</f>
        <v/>
      </c>
      <c r="AX249" s="51">
        <f>1/(1+EXP(-AW249))</f>
        <v/>
      </c>
      <c r="AY249" s="52">
        <f>$BJ$14*((AJ249)-$BD$5)/$BD$6+$BJ$15*((AK249)-$BD$7)/$BD$8+$BJ$16</f>
        <v/>
      </c>
      <c r="AZ249" s="51">
        <f>1/(1+EXP(-AY249))</f>
        <v/>
      </c>
      <c r="BA249" s="52">
        <f>$BK$14*((AJ249)-$BD$5)/$BD$6+$BK$15*((AK249)-$BD$7)/$BD$8+$BK$16</f>
        <v/>
      </c>
      <c r="BB249" s="51">
        <f>1/(1+EXP(-BA249))</f>
        <v/>
      </c>
    </row>
    <row r="250" ht="15" customHeight="1" s="35">
      <c r="A250" s="48">
        <f>'4_Seq_Features'!A248</f>
        <v/>
      </c>
      <c r="B250" s="55">
        <f>'4_Seq_Features'!F248</f>
        <v/>
      </c>
      <c r="C250" s="48">
        <f>'4_Seq_Features'!E248</f>
        <v/>
      </c>
      <c r="D250" s="52">
        <f>$U$12*((B250)-$U$5)/$U$6+$U$13</f>
        <v/>
      </c>
      <c r="E250" s="51">
        <f>1/(1+EXP(-D250))</f>
        <v/>
      </c>
      <c r="F250" s="52">
        <f>$V$12*((B250)-$U$5)/$U$6+$V$13</f>
        <v/>
      </c>
      <c r="G250" s="51">
        <f>1/(1+EXP(-F250))</f>
        <v/>
      </c>
      <c r="H250" s="52">
        <f>$W$12*((B250)-$U$5)/$U$6+$W$13</f>
        <v/>
      </c>
      <c r="I250" s="51">
        <f>1/(1+EXP(-H250))</f>
        <v/>
      </c>
      <c r="J250" s="52">
        <f>$X$12*((B250)-$U$5)/$U$6+$X$13</f>
        <v/>
      </c>
      <c r="K250" s="51">
        <f>1/(1+EXP(-J250))</f>
        <v/>
      </c>
      <c r="L250" s="52">
        <f>$Y$12*((B250)-$U$5)/$U$6+$Y$13</f>
        <v/>
      </c>
      <c r="M250" s="51">
        <f>1/(1+EXP(-L250))</f>
        <v/>
      </c>
      <c r="N250" s="52">
        <f>$Z$12*((B250)-$U$5)/$U$6+$Z$13</f>
        <v/>
      </c>
      <c r="O250" s="51">
        <f>1/(1+EXP(-N250))</f>
        <v/>
      </c>
      <c r="P250" s="52">
        <f>$AA$12*((B250)-$U$5)/$U$6+$AA$13</f>
        <v/>
      </c>
      <c r="Q250" s="51">
        <f>1/(1+EXP(-P250))</f>
        <v/>
      </c>
      <c r="R250" s="52">
        <f>$AB$12*((B250)-$U$5)/$U$6+$AB$13</f>
        <v/>
      </c>
      <c r="S250" s="51">
        <f>1/(1+EXP(-R250))</f>
        <v/>
      </c>
      <c r="AI250" s="48">
        <f>'4_Seq_Features'!A248</f>
        <v/>
      </c>
      <c r="AJ250" s="55">
        <f>'4_Seq_Features'!G248</f>
        <v/>
      </c>
      <c r="AK250" s="55">
        <f>'4_Seq_Features'!H248</f>
        <v/>
      </c>
      <c r="AL250" s="48">
        <f>'4_Seq_Features'!E248</f>
        <v/>
      </c>
      <c r="AM250" s="52">
        <f>$BD$14*((AJ250)-$BD$5)/$BD$6+$BD$15*((AK250)-$BD$7)/$BD$8+$BD$16</f>
        <v/>
      </c>
      <c r="AN250" s="51">
        <f>1/(1+EXP(-AM250))</f>
        <v/>
      </c>
      <c r="AO250" s="52">
        <f>$BE$14*((AJ250)-$BD$5)/$BD$6+$BE$15*((AK250)-$BD$7)/$BD$8+$BE$16</f>
        <v/>
      </c>
      <c r="AP250" s="51">
        <f>1/(1+EXP(-AO250))</f>
        <v/>
      </c>
      <c r="AQ250" s="52">
        <f>$BF$14*((AJ250)-$BD$5)/$BD$6+$BF$15*((AK250)-$BD$7)/$BD$8+$BF$16</f>
        <v/>
      </c>
      <c r="AR250" s="51">
        <f>1/(1+EXP(-AQ250))</f>
        <v/>
      </c>
      <c r="AS250" s="52">
        <f>$BG$14*((AJ250)-$BD$5)/$BD$6+$BG$15*((AK250)-$BD$7)/$BD$8+$BG$16</f>
        <v/>
      </c>
      <c r="AT250" s="51">
        <f>1/(1+EXP(-AS250))</f>
        <v/>
      </c>
      <c r="AU250" s="52">
        <f>$BH$14*((AJ250)-$BD$5)/$BD$6+$BH$15*((AK250)-$BD$7)/$BD$8+$BH$16</f>
        <v/>
      </c>
      <c r="AV250" s="51">
        <f>1/(1+EXP(-AU250))</f>
        <v/>
      </c>
      <c r="AW250" s="52">
        <f>$BI$14*((AJ250)-$BD$5)/$BD$6+$BI$15*((AK250)-$BD$7)/$BD$8+$BI$16</f>
        <v/>
      </c>
      <c r="AX250" s="51">
        <f>1/(1+EXP(-AW250))</f>
        <v/>
      </c>
      <c r="AY250" s="52">
        <f>$BJ$14*((AJ250)-$BD$5)/$BD$6+$BJ$15*((AK250)-$BD$7)/$BD$8+$BJ$16</f>
        <v/>
      </c>
      <c r="AZ250" s="51">
        <f>1/(1+EXP(-AY250))</f>
        <v/>
      </c>
      <c r="BA250" s="52">
        <f>$BK$14*((AJ250)-$BD$5)/$BD$6+$BK$15*((AK250)-$BD$7)/$BD$8+$BK$16</f>
        <v/>
      </c>
      <c r="BB250" s="51">
        <f>1/(1+EXP(-BA250))</f>
        <v/>
      </c>
    </row>
    <row r="251" ht="15" customHeight="1" s="35">
      <c r="A251" s="48">
        <f>'4_Seq_Features'!A249</f>
        <v/>
      </c>
      <c r="B251" s="55">
        <f>'4_Seq_Features'!F249</f>
        <v/>
      </c>
      <c r="C251" s="48">
        <f>'4_Seq_Features'!E249</f>
        <v/>
      </c>
      <c r="D251" s="52">
        <f>$U$12*((B251)-$U$5)/$U$6+$U$13</f>
        <v/>
      </c>
      <c r="E251" s="51">
        <f>1/(1+EXP(-D251))</f>
        <v/>
      </c>
      <c r="F251" s="52">
        <f>$V$12*((B251)-$U$5)/$U$6+$V$13</f>
        <v/>
      </c>
      <c r="G251" s="51">
        <f>1/(1+EXP(-F251))</f>
        <v/>
      </c>
      <c r="H251" s="52">
        <f>$W$12*((B251)-$U$5)/$U$6+$W$13</f>
        <v/>
      </c>
      <c r="I251" s="51">
        <f>1/(1+EXP(-H251))</f>
        <v/>
      </c>
      <c r="J251" s="52">
        <f>$X$12*((B251)-$U$5)/$U$6+$X$13</f>
        <v/>
      </c>
      <c r="K251" s="51">
        <f>1/(1+EXP(-J251))</f>
        <v/>
      </c>
      <c r="L251" s="52">
        <f>$Y$12*((B251)-$U$5)/$U$6+$Y$13</f>
        <v/>
      </c>
      <c r="M251" s="51">
        <f>1/(1+EXP(-L251))</f>
        <v/>
      </c>
      <c r="N251" s="52">
        <f>$Z$12*((B251)-$U$5)/$U$6+$Z$13</f>
        <v/>
      </c>
      <c r="O251" s="51">
        <f>1/(1+EXP(-N251))</f>
        <v/>
      </c>
      <c r="P251" s="52">
        <f>$AA$12*((B251)-$U$5)/$U$6+$AA$13</f>
        <v/>
      </c>
      <c r="Q251" s="51">
        <f>1/(1+EXP(-P251))</f>
        <v/>
      </c>
      <c r="R251" s="52">
        <f>$AB$12*((B251)-$U$5)/$U$6+$AB$13</f>
        <v/>
      </c>
      <c r="S251" s="51">
        <f>1/(1+EXP(-R251))</f>
        <v/>
      </c>
      <c r="AI251" s="48">
        <f>'4_Seq_Features'!A249</f>
        <v/>
      </c>
      <c r="AJ251" s="55">
        <f>'4_Seq_Features'!G249</f>
        <v/>
      </c>
      <c r="AK251" s="55">
        <f>'4_Seq_Features'!H249</f>
        <v/>
      </c>
      <c r="AL251" s="48">
        <f>'4_Seq_Features'!E249</f>
        <v/>
      </c>
      <c r="AM251" s="52">
        <f>$BD$14*((AJ251)-$BD$5)/$BD$6+$BD$15*((AK251)-$BD$7)/$BD$8+$BD$16</f>
        <v/>
      </c>
      <c r="AN251" s="51">
        <f>1/(1+EXP(-AM251))</f>
        <v/>
      </c>
      <c r="AO251" s="52">
        <f>$BE$14*((AJ251)-$BD$5)/$BD$6+$BE$15*((AK251)-$BD$7)/$BD$8+$BE$16</f>
        <v/>
      </c>
      <c r="AP251" s="51">
        <f>1/(1+EXP(-AO251))</f>
        <v/>
      </c>
      <c r="AQ251" s="52">
        <f>$BF$14*((AJ251)-$BD$5)/$BD$6+$BF$15*((AK251)-$BD$7)/$BD$8+$BF$16</f>
        <v/>
      </c>
      <c r="AR251" s="51">
        <f>1/(1+EXP(-AQ251))</f>
        <v/>
      </c>
      <c r="AS251" s="52">
        <f>$BG$14*((AJ251)-$BD$5)/$BD$6+$BG$15*((AK251)-$BD$7)/$BD$8+$BG$16</f>
        <v/>
      </c>
      <c r="AT251" s="51">
        <f>1/(1+EXP(-AS251))</f>
        <v/>
      </c>
      <c r="AU251" s="52">
        <f>$BH$14*((AJ251)-$BD$5)/$BD$6+$BH$15*((AK251)-$BD$7)/$BD$8+$BH$16</f>
        <v/>
      </c>
      <c r="AV251" s="51">
        <f>1/(1+EXP(-AU251))</f>
        <v/>
      </c>
      <c r="AW251" s="52">
        <f>$BI$14*((AJ251)-$BD$5)/$BD$6+$BI$15*((AK251)-$BD$7)/$BD$8+$BI$16</f>
        <v/>
      </c>
      <c r="AX251" s="51">
        <f>1/(1+EXP(-AW251))</f>
        <v/>
      </c>
      <c r="AY251" s="52">
        <f>$BJ$14*((AJ251)-$BD$5)/$BD$6+$BJ$15*((AK251)-$BD$7)/$BD$8+$BJ$16</f>
        <v/>
      </c>
      <c r="AZ251" s="51">
        <f>1/(1+EXP(-AY251))</f>
        <v/>
      </c>
      <c r="BA251" s="52">
        <f>$BK$14*((AJ251)-$BD$5)/$BD$6+$BK$15*((AK251)-$BD$7)/$BD$8+$BK$16</f>
        <v/>
      </c>
      <c r="BB251" s="51">
        <f>1/(1+EXP(-BA251))</f>
        <v/>
      </c>
    </row>
    <row r="252" ht="15" customHeight="1" s="35">
      <c r="A252" s="48">
        <f>'4_Seq_Features'!A250</f>
        <v/>
      </c>
      <c r="B252" s="55">
        <f>'4_Seq_Features'!F250</f>
        <v/>
      </c>
      <c r="C252" s="48">
        <f>'4_Seq_Features'!E250</f>
        <v/>
      </c>
      <c r="D252" s="52">
        <f>$U$12*((B252)-$U$5)/$U$6+$U$13</f>
        <v/>
      </c>
      <c r="E252" s="51">
        <f>1/(1+EXP(-D252))</f>
        <v/>
      </c>
      <c r="F252" s="52">
        <f>$V$12*((B252)-$U$5)/$U$6+$V$13</f>
        <v/>
      </c>
      <c r="G252" s="51">
        <f>1/(1+EXP(-F252))</f>
        <v/>
      </c>
      <c r="H252" s="52">
        <f>$W$12*((B252)-$U$5)/$U$6+$W$13</f>
        <v/>
      </c>
      <c r="I252" s="51">
        <f>1/(1+EXP(-H252))</f>
        <v/>
      </c>
      <c r="J252" s="52">
        <f>$X$12*((B252)-$U$5)/$U$6+$X$13</f>
        <v/>
      </c>
      <c r="K252" s="51">
        <f>1/(1+EXP(-J252))</f>
        <v/>
      </c>
      <c r="L252" s="52">
        <f>$Y$12*((B252)-$U$5)/$U$6+$Y$13</f>
        <v/>
      </c>
      <c r="M252" s="51">
        <f>1/(1+EXP(-L252))</f>
        <v/>
      </c>
      <c r="N252" s="52">
        <f>$Z$12*((B252)-$U$5)/$U$6+$Z$13</f>
        <v/>
      </c>
      <c r="O252" s="51">
        <f>1/(1+EXP(-N252))</f>
        <v/>
      </c>
      <c r="P252" s="52">
        <f>$AA$12*((B252)-$U$5)/$U$6+$AA$13</f>
        <v/>
      </c>
      <c r="Q252" s="51">
        <f>1/(1+EXP(-P252))</f>
        <v/>
      </c>
      <c r="R252" s="52">
        <f>$AB$12*((B252)-$U$5)/$U$6+$AB$13</f>
        <v/>
      </c>
      <c r="S252" s="51">
        <f>1/(1+EXP(-R252))</f>
        <v/>
      </c>
      <c r="AI252" s="48">
        <f>'4_Seq_Features'!A250</f>
        <v/>
      </c>
      <c r="AJ252" s="55">
        <f>'4_Seq_Features'!G250</f>
        <v/>
      </c>
      <c r="AK252" s="55">
        <f>'4_Seq_Features'!H250</f>
        <v/>
      </c>
      <c r="AL252" s="48">
        <f>'4_Seq_Features'!E250</f>
        <v/>
      </c>
      <c r="AM252" s="52">
        <f>$BD$14*((AJ252)-$BD$5)/$BD$6+$BD$15*((AK252)-$BD$7)/$BD$8+$BD$16</f>
        <v/>
      </c>
      <c r="AN252" s="51">
        <f>1/(1+EXP(-AM252))</f>
        <v/>
      </c>
      <c r="AO252" s="52">
        <f>$BE$14*((AJ252)-$BD$5)/$BD$6+$BE$15*((AK252)-$BD$7)/$BD$8+$BE$16</f>
        <v/>
      </c>
      <c r="AP252" s="51">
        <f>1/(1+EXP(-AO252))</f>
        <v/>
      </c>
      <c r="AQ252" s="52">
        <f>$BF$14*((AJ252)-$BD$5)/$BD$6+$BF$15*((AK252)-$BD$7)/$BD$8+$BF$16</f>
        <v/>
      </c>
      <c r="AR252" s="51">
        <f>1/(1+EXP(-AQ252))</f>
        <v/>
      </c>
      <c r="AS252" s="52">
        <f>$BG$14*((AJ252)-$BD$5)/$BD$6+$BG$15*((AK252)-$BD$7)/$BD$8+$BG$16</f>
        <v/>
      </c>
      <c r="AT252" s="51">
        <f>1/(1+EXP(-AS252))</f>
        <v/>
      </c>
      <c r="AU252" s="52">
        <f>$BH$14*((AJ252)-$BD$5)/$BD$6+$BH$15*((AK252)-$BD$7)/$BD$8+$BH$16</f>
        <v/>
      </c>
      <c r="AV252" s="51">
        <f>1/(1+EXP(-AU252))</f>
        <v/>
      </c>
      <c r="AW252" s="52">
        <f>$BI$14*((AJ252)-$BD$5)/$BD$6+$BI$15*((AK252)-$BD$7)/$BD$8+$BI$16</f>
        <v/>
      </c>
      <c r="AX252" s="51">
        <f>1/(1+EXP(-AW252))</f>
        <v/>
      </c>
      <c r="AY252" s="52">
        <f>$BJ$14*((AJ252)-$BD$5)/$BD$6+$BJ$15*((AK252)-$BD$7)/$BD$8+$BJ$16</f>
        <v/>
      </c>
      <c r="AZ252" s="51">
        <f>1/(1+EXP(-AY252))</f>
        <v/>
      </c>
      <c r="BA252" s="52">
        <f>$BK$14*((AJ252)-$BD$5)/$BD$6+$BK$15*((AK252)-$BD$7)/$BD$8+$BK$16</f>
        <v/>
      </c>
      <c r="BB252" s="51">
        <f>1/(1+EXP(-BA252))</f>
        <v/>
      </c>
    </row>
    <row r="253" ht="15" customHeight="1" s="35">
      <c r="A253" s="48">
        <f>'4_Seq_Features'!A251</f>
        <v/>
      </c>
      <c r="B253" s="55">
        <f>'4_Seq_Features'!F251</f>
        <v/>
      </c>
      <c r="C253" s="48">
        <f>'4_Seq_Features'!E251</f>
        <v/>
      </c>
      <c r="D253" s="52">
        <f>$U$12*((B253)-$U$5)/$U$6+$U$13</f>
        <v/>
      </c>
      <c r="E253" s="51">
        <f>1/(1+EXP(-D253))</f>
        <v/>
      </c>
      <c r="F253" s="52">
        <f>$V$12*((B253)-$U$5)/$U$6+$V$13</f>
        <v/>
      </c>
      <c r="G253" s="51">
        <f>1/(1+EXP(-F253))</f>
        <v/>
      </c>
      <c r="H253" s="52">
        <f>$W$12*((B253)-$U$5)/$U$6+$W$13</f>
        <v/>
      </c>
      <c r="I253" s="51">
        <f>1/(1+EXP(-H253))</f>
        <v/>
      </c>
      <c r="J253" s="52">
        <f>$X$12*((B253)-$U$5)/$U$6+$X$13</f>
        <v/>
      </c>
      <c r="K253" s="51">
        <f>1/(1+EXP(-J253))</f>
        <v/>
      </c>
      <c r="L253" s="52">
        <f>$Y$12*((B253)-$U$5)/$U$6+$Y$13</f>
        <v/>
      </c>
      <c r="M253" s="51">
        <f>1/(1+EXP(-L253))</f>
        <v/>
      </c>
      <c r="N253" s="52">
        <f>$Z$12*((B253)-$U$5)/$U$6+$Z$13</f>
        <v/>
      </c>
      <c r="O253" s="51">
        <f>1/(1+EXP(-N253))</f>
        <v/>
      </c>
      <c r="P253" s="52">
        <f>$AA$12*((B253)-$U$5)/$U$6+$AA$13</f>
        <v/>
      </c>
      <c r="Q253" s="51">
        <f>1/(1+EXP(-P253))</f>
        <v/>
      </c>
      <c r="R253" s="52">
        <f>$AB$12*((B253)-$U$5)/$U$6+$AB$13</f>
        <v/>
      </c>
      <c r="S253" s="51">
        <f>1/(1+EXP(-R253))</f>
        <v/>
      </c>
      <c r="AI253" s="48">
        <f>'4_Seq_Features'!A251</f>
        <v/>
      </c>
      <c r="AJ253" s="55">
        <f>'4_Seq_Features'!G251</f>
        <v/>
      </c>
      <c r="AK253" s="55">
        <f>'4_Seq_Features'!H251</f>
        <v/>
      </c>
      <c r="AL253" s="48">
        <f>'4_Seq_Features'!E251</f>
        <v/>
      </c>
      <c r="AM253" s="52">
        <f>$BD$14*((AJ253)-$BD$5)/$BD$6+$BD$15*((AK253)-$BD$7)/$BD$8+$BD$16</f>
        <v/>
      </c>
      <c r="AN253" s="51">
        <f>1/(1+EXP(-AM253))</f>
        <v/>
      </c>
      <c r="AO253" s="52">
        <f>$BE$14*((AJ253)-$BD$5)/$BD$6+$BE$15*((AK253)-$BD$7)/$BD$8+$BE$16</f>
        <v/>
      </c>
      <c r="AP253" s="51">
        <f>1/(1+EXP(-AO253))</f>
        <v/>
      </c>
      <c r="AQ253" s="52">
        <f>$BF$14*((AJ253)-$BD$5)/$BD$6+$BF$15*((AK253)-$BD$7)/$BD$8+$BF$16</f>
        <v/>
      </c>
      <c r="AR253" s="51">
        <f>1/(1+EXP(-AQ253))</f>
        <v/>
      </c>
      <c r="AS253" s="52">
        <f>$BG$14*((AJ253)-$BD$5)/$BD$6+$BG$15*((AK253)-$BD$7)/$BD$8+$BG$16</f>
        <v/>
      </c>
      <c r="AT253" s="51">
        <f>1/(1+EXP(-AS253))</f>
        <v/>
      </c>
      <c r="AU253" s="52">
        <f>$BH$14*((AJ253)-$BD$5)/$BD$6+$BH$15*((AK253)-$BD$7)/$BD$8+$BH$16</f>
        <v/>
      </c>
      <c r="AV253" s="51">
        <f>1/(1+EXP(-AU253))</f>
        <v/>
      </c>
      <c r="AW253" s="52">
        <f>$BI$14*((AJ253)-$BD$5)/$BD$6+$BI$15*((AK253)-$BD$7)/$BD$8+$BI$16</f>
        <v/>
      </c>
      <c r="AX253" s="51">
        <f>1/(1+EXP(-AW253))</f>
        <v/>
      </c>
      <c r="AY253" s="52">
        <f>$BJ$14*((AJ253)-$BD$5)/$BD$6+$BJ$15*((AK253)-$BD$7)/$BD$8+$BJ$16</f>
        <v/>
      </c>
      <c r="AZ253" s="51">
        <f>1/(1+EXP(-AY253))</f>
        <v/>
      </c>
      <c r="BA253" s="52">
        <f>$BK$14*((AJ253)-$BD$5)/$BD$6+$BK$15*((AK253)-$BD$7)/$BD$8+$BK$16</f>
        <v/>
      </c>
      <c r="BB253" s="51">
        <f>1/(1+EXP(-BA253))</f>
        <v/>
      </c>
    </row>
    <row r="254" ht="15" customHeight="1" s="35">
      <c r="A254" s="48">
        <f>'4_Seq_Features'!A252</f>
        <v/>
      </c>
      <c r="B254" s="55">
        <f>'4_Seq_Features'!F252</f>
        <v/>
      </c>
      <c r="C254" s="48">
        <f>'4_Seq_Features'!E252</f>
        <v/>
      </c>
      <c r="D254" s="52">
        <f>$U$12*((B254)-$U$5)/$U$6+$U$13</f>
        <v/>
      </c>
      <c r="E254" s="51">
        <f>1/(1+EXP(-D254))</f>
        <v/>
      </c>
      <c r="F254" s="52">
        <f>$V$12*((B254)-$U$5)/$U$6+$V$13</f>
        <v/>
      </c>
      <c r="G254" s="51">
        <f>1/(1+EXP(-F254))</f>
        <v/>
      </c>
      <c r="H254" s="52">
        <f>$W$12*((B254)-$U$5)/$U$6+$W$13</f>
        <v/>
      </c>
      <c r="I254" s="51">
        <f>1/(1+EXP(-H254))</f>
        <v/>
      </c>
      <c r="J254" s="52">
        <f>$X$12*((B254)-$U$5)/$U$6+$X$13</f>
        <v/>
      </c>
      <c r="K254" s="51">
        <f>1/(1+EXP(-J254))</f>
        <v/>
      </c>
      <c r="L254" s="52">
        <f>$Y$12*((B254)-$U$5)/$U$6+$Y$13</f>
        <v/>
      </c>
      <c r="M254" s="51">
        <f>1/(1+EXP(-L254))</f>
        <v/>
      </c>
      <c r="N254" s="52">
        <f>$Z$12*((B254)-$U$5)/$U$6+$Z$13</f>
        <v/>
      </c>
      <c r="O254" s="51">
        <f>1/(1+EXP(-N254))</f>
        <v/>
      </c>
      <c r="P254" s="52">
        <f>$AA$12*((B254)-$U$5)/$U$6+$AA$13</f>
        <v/>
      </c>
      <c r="Q254" s="51">
        <f>1/(1+EXP(-P254))</f>
        <v/>
      </c>
      <c r="R254" s="52">
        <f>$AB$12*((B254)-$U$5)/$U$6+$AB$13</f>
        <v/>
      </c>
      <c r="S254" s="51">
        <f>1/(1+EXP(-R254))</f>
        <v/>
      </c>
      <c r="AI254" s="48">
        <f>'4_Seq_Features'!A252</f>
        <v/>
      </c>
      <c r="AJ254" s="55">
        <f>'4_Seq_Features'!G252</f>
        <v/>
      </c>
      <c r="AK254" s="55">
        <f>'4_Seq_Features'!H252</f>
        <v/>
      </c>
      <c r="AL254" s="48">
        <f>'4_Seq_Features'!E252</f>
        <v/>
      </c>
      <c r="AM254" s="52">
        <f>$BD$14*((AJ254)-$BD$5)/$BD$6+$BD$15*((AK254)-$BD$7)/$BD$8+$BD$16</f>
        <v/>
      </c>
      <c r="AN254" s="51">
        <f>1/(1+EXP(-AM254))</f>
        <v/>
      </c>
      <c r="AO254" s="52">
        <f>$BE$14*((AJ254)-$BD$5)/$BD$6+$BE$15*((AK254)-$BD$7)/$BD$8+$BE$16</f>
        <v/>
      </c>
      <c r="AP254" s="51">
        <f>1/(1+EXP(-AO254))</f>
        <v/>
      </c>
      <c r="AQ254" s="52">
        <f>$BF$14*((AJ254)-$BD$5)/$BD$6+$BF$15*((AK254)-$BD$7)/$BD$8+$BF$16</f>
        <v/>
      </c>
      <c r="AR254" s="51">
        <f>1/(1+EXP(-AQ254))</f>
        <v/>
      </c>
      <c r="AS254" s="52">
        <f>$BG$14*((AJ254)-$BD$5)/$BD$6+$BG$15*((AK254)-$BD$7)/$BD$8+$BG$16</f>
        <v/>
      </c>
      <c r="AT254" s="51">
        <f>1/(1+EXP(-AS254))</f>
        <v/>
      </c>
      <c r="AU254" s="52">
        <f>$BH$14*((AJ254)-$BD$5)/$BD$6+$BH$15*((AK254)-$BD$7)/$BD$8+$BH$16</f>
        <v/>
      </c>
      <c r="AV254" s="51">
        <f>1/(1+EXP(-AU254))</f>
        <v/>
      </c>
      <c r="AW254" s="52">
        <f>$BI$14*((AJ254)-$BD$5)/$BD$6+$BI$15*((AK254)-$BD$7)/$BD$8+$BI$16</f>
        <v/>
      </c>
      <c r="AX254" s="51">
        <f>1/(1+EXP(-AW254))</f>
        <v/>
      </c>
      <c r="AY254" s="52">
        <f>$BJ$14*((AJ254)-$BD$5)/$BD$6+$BJ$15*((AK254)-$BD$7)/$BD$8+$BJ$16</f>
        <v/>
      </c>
      <c r="AZ254" s="51">
        <f>1/(1+EXP(-AY254))</f>
        <v/>
      </c>
      <c r="BA254" s="52">
        <f>$BK$14*((AJ254)-$BD$5)/$BD$6+$BK$15*((AK254)-$BD$7)/$BD$8+$BK$16</f>
        <v/>
      </c>
      <c r="BB254" s="51">
        <f>1/(1+EXP(-BA254))</f>
        <v/>
      </c>
    </row>
    <row r="255" ht="15" customHeight="1" s="35">
      <c r="A255" s="48">
        <f>'4_Seq_Features'!A253</f>
        <v/>
      </c>
      <c r="B255" s="55">
        <f>'4_Seq_Features'!F253</f>
        <v/>
      </c>
      <c r="C255" s="48">
        <f>'4_Seq_Features'!E253</f>
        <v/>
      </c>
      <c r="D255" s="52">
        <f>$U$12*((B255)-$U$5)/$U$6+$U$13</f>
        <v/>
      </c>
      <c r="E255" s="51">
        <f>1/(1+EXP(-D255))</f>
        <v/>
      </c>
      <c r="F255" s="52">
        <f>$V$12*((B255)-$U$5)/$U$6+$V$13</f>
        <v/>
      </c>
      <c r="G255" s="51">
        <f>1/(1+EXP(-F255))</f>
        <v/>
      </c>
      <c r="H255" s="52">
        <f>$W$12*((B255)-$U$5)/$U$6+$W$13</f>
        <v/>
      </c>
      <c r="I255" s="51">
        <f>1/(1+EXP(-H255))</f>
        <v/>
      </c>
      <c r="J255" s="52">
        <f>$X$12*((B255)-$U$5)/$U$6+$X$13</f>
        <v/>
      </c>
      <c r="K255" s="51">
        <f>1/(1+EXP(-J255))</f>
        <v/>
      </c>
      <c r="L255" s="52">
        <f>$Y$12*((B255)-$U$5)/$U$6+$Y$13</f>
        <v/>
      </c>
      <c r="M255" s="51">
        <f>1/(1+EXP(-L255))</f>
        <v/>
      </c>
      <c r="N255" s="52">
        <f>$Z$12*((B255)-$U$5)/$U$6+$Z$13</f>
        <v/>
      </c>
      <c r="O255" s="51">
        <f>1/(1+EXP(-N255))</f>
        <v/>
      </c>
      <c r="P255" s="52">
        <f>$AA$12*((B255)-$U$5)/$U$6+$AA$13</f>
        <v/>
      </c>
      <c r="Q255" s="51">
        <f>1/(1+EXP(-P255))</f>
        <v/>
      </c>
      <c r="R255" s="52">
        <f>$AB$12*((B255)-$U$5)/$U$6+$AB$13</f>
        <v/>
      </c>
      <c r="S255" s="51">
        <f>1/(1+EXP(-R255))</f>
        <v/>
      </c>
      <c r="AI255" s="48">
        <f>'4_Seq_Features'!A253</f>
        <v/>
      </c>
      <c r="AJ255" s="55">
        <f>'4_Seq_Features'!G253</f>
        <v/>
      </c>
      <c r="AK255" s="55">
        <f>'4_Seq_Features'!H253</f>
        <v/>
      </c>
      <c r="AL255" s="48">
        <f>'4_Seq_Features'!E253</f>
        <v/>
      </c>
      <c r="AM255" s="52">
        <f>$BD$14*((AJ255)-$BD$5)/$BD$6+$BD$15*((AK255)-$BD$7)/$BD$8+$BD$16</f>
        <v/>
      </c>
      <c r="AN255" s="51">
        <f>1/(1+EXP(-AM255))</f>
        <v/>
      </c>
      <c r="AO255" s="52">
        <f>$BE$14*((AJ255)-$BD$5)/$BD$6+$BE$15*((AK255)-$BD$7)/$BD$8+$BE$16</f>
        <v/>
      </c>
      <c r="AP255" s="51">
        <f>1/(1+EXP(-AO255))</f>
        <v/>
      </c>
      <c r="AQ255" s="52">
        <f>$BF$14*((AJ255)-$BD$5)/$BD$6+$BF$15*((AK255)-$BD$7)/$BD$8+$BF$16</f>
        <v/>
      </c>
      <c r="AR255" s="51">
        <f>1/(1+EXP(-AQ255))</f>
        <v/>
      </c>
      <c r="AS255" s="52">
        <f>$BG$14*((AJ255)-$BD$5)/$BD$6+$BG$15*((AK255)-$BD$7)/$BD$8+$BG$16</f>
        <v/>
      </c>
      <c r="AT255" s="51">
        <f>1/(1+EXP(-AS255))</f>
        <v/>
      </c>
      <c r="AU255" s="52">
        <f>$BH$14*((AJ255)-$BD$5)/$BD$6+$BH$15*((AK255)-$BD$7)/$BD$8+$BH$16</f>
        <v/>
      </c>
      <c r="AV255" s="51">
        <f>1/(1+EXP(-AU255))</f>
        <v/>
      </c>
      <c r="AW255" s="52">
        <f>$BI$14*((AJ255)-$BD$5)/$BD$6+$BI$15*((AK255)-$BD$7)/$BD$8+$BI$16</f>
        <v/>
      </c>
      <c r="AX255" s="51">
        <f>1/(1+EXP(-AW255))</f>
        <v/>
      </c>
      <c r="AY255" s="52">
        <f>$BJ$14*((AJ255)-$BD$5)/$BD$6+$BJ$15*((AK255)-$BD$7)/$BD$8+$BJ$16</f>
        <v/>
      </c>
      <c r="AZ255" s="51">
        <f>1/(1+EXP(-AY255))</f>
        <v/>
      </c>
      <c r="BA255" s="52">
        <f>$BK$14*((AJ255)-$BD$5)/$BD$6+$BK$15*((AK255)-$BD$7)/$BD$8+$BK$16</f>
        <v/>
      </c>
      <c r="BB255" s="51">
        <f>1/(1+EXP(-BA255))</f>
        <v/>
      </c>
    </row>
    <row r="256" ht="15" customHeight="1" s="35">
      <c r="A256" s="48">
        <f>'4_Seq_Features'!A254</f>
        <v/>
      </c>
      <c r="B256" s="55">
        <f>'4_Seq_Features'!F254</f>
        <v/>
      </c>
      <c r="C256" s="48">
        <f>'4_Seq_Features'!E254</f>
        <v/>
      </c>
      <c r="D256" s="52">
        <f>$U$12*((B256)-$U$5)/$U$6+$U$13</f>
        <v/>
      </c>
      <c r="E256" s="51">
        <f>1/(1+EXP(-D256))</f>
        <v/>
      </c>
      <c r="F256" s="52">
        <f>$V$12*((B256)-$U$5)/$U$6+$V$13</f>
        <v/>
      </c>
      <c r="G256" s="51">
        <f>1/(1+EXP(-F256))</f>
        <v/>
      </c>
      <c r="H256" s="52">
        <f>$W$12*((B256)-$U$5)/$U$6+$W$13</f>
        <v/>
      </c>
      <c r="I256" s="51">
        <f>1/(1+EXP(-H256))</f>
        <v/>
      </c>
      <c r="J256" s="52">
        <f>$X$12*((B256)-$U$5)/$U$6+$X$13</f>
        <v/>
      </c>
      <c r="K256" s="51">
        <f>1/(1+EXP(-J256))</f>
        <v/>
      </c>
      <c r="L256" s="52">
        <f>$Y$12*((B256)-$U$5)/$U$6+$Y$13</f>
        <v/>
      </c>
      <c r="M256" s="51">
        <f>1/(1+EXP(-L256))</f>
        <v/>
      </c>
      <c r="N256" s="52">
        <f>$Z$12*((B256)-$U$5)/$U$6+$Z$13</f>
        <v/>
      </c>
      <c r="O256" s="51">
        <f>1/(1+EXP(-N256))</f>
        <v/>
      </c>
      <c r="P256" s="52">
        <f>$AA$12*((B256)-$U$5)/$U$6+$AA$13</f>
        <v/>
      </c>
      <c r="Q256" s="51">
        <f>1/(1+EXP(-P256))</f>
        <v/>
      </c>
      <c r="R256" s="52">
        <f>$AB$12*((B256)-$U$5)/$U$6+$AB$13</f>
        <v/>
      </c>
      <c r="S256" s="51">
        <f>1/(1+EXP(-R256))</f>
        <v/>
      </c>
      <c r="AI256" s="48">
        <f>'4_Seq_Features'!A254</f>
        <v/>
      </c>
      <c r="AJ256" s="55">
        <f>'4_Seq_Features'!G254</f>
        <v/>
      </c>
      <c r="AK256" s="55">
        <f>'4_Seq_Features'!H254</f>
        <v/>
      </c>
      <c r="AL256" s="48">
        <f>'4_Seq_Features'!E254</f>
        <v/>
      </c>
      <c r="AM256" s="52">
        <f>$BD$14*((AJ256)-$BD$5)/$BD$6+$BD$15*((AK256)-$BD$7)/$BD$8+$BD$16</f>
        <v/>
      </c>
      <c r="AN256" s="51">
        <f>1/(1+EXP(-AM256))</f>
        <v/>
      </c>
      <c r="AO256" s="52">
        <f>$BE$14*((AJ256)-$BD$5)/$BD$6+$BE$15*((AK256)-$BD$7)/$BD$8+$BE$16</f>
        <v/>
      </c>
      <c r="AP256" s="51">
        <f>1/(1+EXP(-AO256))</f>
        <v/>
      </c>
      <c r="AQ256" s="52">
        <f>$BF$14*((AJ256)-$BD$5)/$BD$6+$BF$15*((AK256)-$BD$7)/$BD$8+$BF$16</f>
        <v/>
      </c>
      <c r="AR256" s="51">
        <f>1/(1+EXP(-AQ256))</f>
        <v/>
      </c>
      <c r="AS256" s="52">
        <f>$BG$14*((AJ256)-$BD$5)/$BD$6+$BG$15*((AK256)-$BD$7)/$BD$8+$BG$16</f>
        <v/>
      </c>
      <c r="AT256" s="51">
        <f>1/(1+EXP(-AS256))</f>
        <v/>
      </c>
      <c r="AU256" s="52">
        <f>$BH$14*((AJ256)-$BD$5)/$BD$6+$BH$15*((AK256)-$BD$7)/$BD$8+$BH$16</f>
        <v/>
      </c>
      <c r="AV256" s="51">
        <f>1/(1+EXP(-AU256))</f>
        <v/>
      </c>
      <c r="AW256" s="52">
        <f>$BI$14*((AJ256)-$BD$5)/$BD$6+$BI$15*((AK256)-$BD$7)/$BD$8+$BI$16</f>
        <v/>
      </c>
      <c r="AX256" s="51">
        <f>1/(1+EXP(-AW256))</f>
        <v/>
      </c>
      <c r="AY256" s="52">
        <f>$BJ$14*((AJ256)-$BD$5)/$BD$6+$BJ$15*((AK256)-$BD$7)/$BD$8+$BJ$16</f>
        <v/>
      </c>
      <c r="AZ256" s="51">
        <f>1/(1+EXP(-AY256))</f>
        <v/>
      </c>
      <c r="BA256" s="52">
        <f>$BK$14*((AJ256)-$BD$5)/$BD$6+$BK$15*((AK256)-$BD$7)/$BD$8+$BK$16</f>
        <v/>
      </c>
      <c r="BB256" s="51">
        <f>1/(1+EXP(-BA256))</f>
        <v/>
      </c>
    </row>
    <row r="257" ht="15" customHeight="1" s="35">
      <c r="A257" s="48">
        <f>'4_Seq_Features'!A255</f>
        <v/>
      </c>
      <c r="B257" s="55">
        <f>'4_Seq_Features'!F255</f>
        <v/>
      </c>
      <c r="C257" s="48">
        <f>'4_Seq_Features'!E255</f>
        <v/>
      </c>
      <c r="D257" s="52">
        <f>$U$12*((B257)-$U$5)/$U$6+$U$13</f>
        <v/>
      </c>
      <c r="E257" s="51">
        <f>1/(1+EXP(-D257))</f>
        <v/>
      </c>
      <c r="F257" s="52">
        <f>$V$12*((B257)-$U$5)/$U$6+$V$13</f>
        <v/>
      </c>
      <c r="G257" s="51">
        <f>1/(1+EXP(-F257))</f>
        <v/>
      </c>
      <c r="H257" s="52">
        <f>$W$12*((B257)-$U$5)/$U$6+$W$13</f>
        <v/>
      </c>
      <c r="I257" s="51">
        <f>1/(1+EXP(-H257))</f>
        <v/>
      </c>
      <c r="J257" s="52">
        <f>$X$12*((B257)-$U$5)/$U$6+$X$13</f>
        <v/>
      </c>
      <c r="K257" s="51">
        <f>1/(1+EXP(-J257))</f>
        <v/>
      </c>
      <c r="L257" s="52">
        <f>$Y$12*((B257)-$U$5)/$U$6+$Y$13</f>
        <v/>
      </c>
      <c r="M257" s="51">
        <f>1/(1+EXP(-L257))</f>
        <v/>
      </c>
      <c r="N257" s="52">
        <f>$Z$12*((B257)-$U$5)/$U$6+$Z$13</f>
        <v/>
      </c>
      <c r="O257" s="51">
        <f>1/(1+EXP(-N257))</f>
        <v/>
      </c>
      <c r="P257" s="52">
        <f>$AA$12*((B257)-$U$5)/$U$6+$AA$13</f>
        <v/>
      </c>
      <c r="Q257" s="51">
        <f>1/(1+EXP(-P257))</f>
        <v/>
      </c>
      <c r="R257" s="52">
        <f>$AB$12*((B257)-$U$5)/$U$6+$AB$13</f>
        <v/>
      </c>
      <c r="S257" s="51">
        <f>1/(1+EXP(-R257))</f>
        <v/>
      </c>
      <c r="AI257" s="48">
        <f>'4_Seq_Features'!A255</f>
        <v/>
      </c>
      <c r="AJ257" s="55">
        <f>'4_Seq_Features'!G255</f>
        <v/>
      </c>
      <c r="AK257" s="55">
        <f>'4_Seq_Features'!H255</f>
        <v/>
      </c>
      <c r="AL257" s="48">
        <f>'4_Seq_Features'!E255</f>
        <v/>
      </c>
      <c r="AM257" s="52">
        <f>$BD$14*((AJ257)-$BD$5)/$BD$6+$BD$15*((AK257)-$BD$7)/$BD$8+$BD$16</f>
        <v/>
      </c>
      <c r="AN257" s="51">
        <f>1/(1+EXP(-AM257))</f>
        <v/>
      </c>
      <c r="AO257" s="52">
        <f>$BE$14*((AJ257)-$BD$5)/$BD$6+$BE$15*((AK257)-$BD$7)/$BD$8+$BE$16</f>
        <v/>
      </c>
      <c r="AP257" s="51">
        <f>1/(1+EXP(-AO257))</f>
        <v/>
      </c>
      <c r="AQ257" s="52">
        <f>$BF$14*((AJ257)-$BD$5)/$BD$6+$BF$15*((AK257)-$BD$7)/$BD$8+$BF$16</f>
        <v/>
      </c>
      <c r="AR257" s="51">
        <f>1/(1+EXP(-AQ257))</f>
        <v/>
      </c>
      <c r="AS257" s="52">
        <f>$BG$14*((AJ257)-$BD$5)/$BD$6+$BG$15*((AK257)-$BD$7)/$BD$8+$BG$16</f>
        <v/>
      </c>
      <c r="AT257" s="51">
        <f>1/(1+EXP(-AS257))</f>
        <v/>
      </c>
      <c r="AU257" s="52">
        <f>$BH$14*((AJ257)-$BD$5)/$BD$6+$BH$15*((AK257)-$BD$7)/$BD$8+$BH$16</f>
        <v/>
      </c>
      <c r="AV257" s="51">
        <f>1/(1+EXP(-AU257))</f>
        <v/>
      </c>
      <c r="AW257" s="52">
        <f>$BI$14*((AJ257)-$BD$5)/$BD$6+$BI$15*((AK257)-$BD$7)/$BD$8+$BI$16</f>
        <v/>
      </c>
      <c r="AX257" s="51">
        <f>1/(1+EXP(-AW257))</f>
        <v/>
      </c>
      <c r="AY257" s="52">
        <f>$BJ$14*((AJ257)-$BD$5)/$BD$6+$BJ$15*((AK257)-$BD$7)/$BD$8+$BJ$16</f>
        <v/>
      </c>
      <c r="AZ257" s="51">
        <f>1/(1+EXP(-AY257))</f>
        <v/>
      </c>
      <c r="BA257" s="52">
        <f>$BK$14*((AJ257)-$BD$5)/$BD$6+$BK$15*((AK257)-$BD$7)/$BD$8+$BK$16</f>
        <v/>
      </c>
      <c r="BB257" s="51">
        <f>1/(1+EXP(-BA257))</f>
        <v/>
      </c>
    </row>
    <row r="258" ht="15" customHeight="1" s="35">
      <c r="A258" s="48">
        <f>'4_Seq_Features'!A256</f>
        <v/>
      </c>
      <c r="B258" s="55">
        <f>'4_Seq_Features'!F256</f>
        <v/>
      </c>
      <c r="C258" s="48">
        <f>'4_Seq_Features'!E256</f>
        <v/>
      </c>
      <c r="D258" s="52">
        <f>$U$12*((B258)-$U$5)/$U$6+$U$13</f>
        <v/>
      </c>
      <c r="E258" s="51">
        <f>1/(1+EXP(-D258))</f>
        <v/>
      </c>
      <c r="F258" s="52">
        <f>$V$12*((B258)-$U$5)/$U$6+$V$13</f>
        <v/>
      </c>
      <c r="G258" s="51">
        <f>1/(1+EXP(-F258))</f>
        <v/>
      </c>
      <c r="H258" s="52">
        <f>$W$12*((B258)-$U$5)/$U$6+$W$13</f>
        <v/>
      </c>
      <c r="I258" s="51">
        <f>1/(1+EXP(-H258))</f>
        <v/>
      </c>
      <c r="J258" s="52">
        <f>$X$12*((B258)-$U$5)/$U$6+$X$13</f>
        <v/>
      </c>
      <c r="K258" s="51">
        <f>1/(1+EXP(-J258))</f>
        <v/>
      </c>
      <c r="L258" s="52">
        <f>$Y$12*((B258)-$U$5)/$U$6+$Y$13</f>
        <v/>
      </c>
      <c r="M258" s="51">
        <f>1/(1+EXP(-L258))</f>
        <v/>
      </c>
      <c r="N258" s="52">
        <f>$Z$12*((B258)-$U$5)/$U$6+$Z$13</f>
        <v/>
      </c>
      <c r="O258" s="51">
        <f>1/(1+EXP(-N258))</f>
        <v/>
      </c>
      <c r="P258" s="52">
        <f>$AA$12*((B258)-$U$5)/$U$6+$AA$13</f>
        <v/>
      </c>
      <c r="Q258" s="51">
        <f>1/(1+EXP(-P258))</f>
        <v/>
      </c>
      <c r="R258" s="52">
        <f>$AB$12*((B258)-$U$5)/$U$6+$AB$13</f>
        <v/>
      </c>
      <c r="S258" s="51">
        <f>1/(1+EXP(-R258))</f>
        <v/>
      </c>
      <c r="AI258" s="48">
        <f>'4_Seq_Features'!A256</f>
        <v/>
      </c>
      <c r="AJ258" s="55">
        <f>'4_Seq_Features'!G256</f>
        <v/>
      </c>
      <c r="AK258" s="55">
        <f>'4_Seq_Features'!H256</f>
        <v/>
      </c>
      <c r="AL258" s="48">
        <f>'4_Seq_Features'!E256</f>
        <v/>
      </c>
      <c r="AM258" s="52">
        <f>$BD$14*((AJ258)-$BD$5)/$BD$6+$BD$15*((AK258)-$BD$7)/$BD$8+$BD$16</f>
        <v/>
      </c>
      <c r="AN258" s="51">
        <f>1/(1+EXP(-AM258))</f>
        <v/>
      </c>
      <c r="AO258" s="52">
        <f>$BE$14*((AJ258)-$BD$5)/$BD$6+$BE$15*((AK258)-$BD$7)/$BD$8+$BE$16</f>
        <v/>
      </c>
      <c r="AP258" s="51">
        <f>1/(1+EXP(-AO258))</f>
        <v/>
      </c>
      <c r="AQ258" s="52">
        <f>$BF$14*((AJ258)-$BD$5)/$BD$6+$BF$15*((AK258)-$BD$7)/$BD$8+$BF$16</f>
        <v/>
      </c>
      <c r="AR258" s="51">
        <f>1/(1+EXP(-AQ258))</f>
        <v/>
      </c>
      <c r="AS258" s="52">
        <f>$BG$14*((AJ258)-$BD$5)/$BD$6+$BG$15*((AK258)-$BD$7)/$BD$8+$BG$16</f>
        <v/>
      </c>
      <c r="AT258" s="51">
        <f>1/(1+EXP(-AS258))</f>
        <v/>
      </c>
      <c r="AU258" s="52">
        <f>$BH$14*((AJ258)-$BD$5)/$BD$6+$BH$15*((AK258)-$BD$7)/$BD$8+$BH$16</f>
        <v/>
      </c>
      <c r="AV258" s="51">
        <f>1/(1+EXP(-AU258))</f>
        <v/>
      </c>
      <c r="AW258" s="52">
        <f>$BI$14*((AJ258)-$BD$5)/$BD$6+$BI$15*((AK258)-$BD$7)/$BD$8+$BI$16</f>
        <v/>
      </c>
      <c r="AX258" s="51">
        <f>1/(1+EXP(-AW258))</f>
        <v/>
      </c>
      <c r="AY258" s="52">
        <f>$BJ$14*((AJ258)-$BD$5)/$BD$6+$BJ$15*((AK258)-$BD$7)/$BD$8+$BJ$16</f>
        <v/>
      </c>
      <c r="AZ258" s="51">
        <f>1/(1+EXP(-AY258))</f>
        <v/>
      </c>
      <c r="BA258" s="52">
        <f>$BK$14*((AJ258)-$BD$5)/$BD$6+$BK$15*((AK258)-$BD$7)/$BD$8+$BK$16</f>
        <v/>
      </c>
      <c r="BB258" s="51">
        <f>1/(1+EXP(-BA258))</f>
        <v/>
      </c>
    </row>
    <row r="259" ht="15" customHeight="1" s="35">
      <c r="A259" s="48">
        <f>'4_Seq_Features'!A257</f>
        <v/>
      </c>
      <c r="B259" s="55">
        <f>'4_Seq_Features'!F257</f>
        <v/>
      </c>
      <c r="C259" s="48">
        <f>'4_Seq_Features'!E257</f>
        <v/>
      </c>
      <c r="D259" s="52">
        <f>$U$12*((B259)-$U$5)/$U$6+$U$13</f>
        <v/>
      </c>
      <c r="E259" s="51">
        <f>1/(1+EXP(-D259))</f>
        <v/>
      </c>
      <c r="F259" s="52">
        <f>$V$12*((B259)-$U$5)/$U$6+$V$13</f>
        <v/>
      </c>
      <c r="G259" s="51">
        <f>1/(1+EXP(-F259))</f>
        <v/>
      </c>
      <c r="H259" s="52">
        <f>$W$12*((B259)-$U$5)/$U$6+$W$13</f>
        <v/>
      </c>
      <c r="I259" s="51">
        <f>1/(1+EXP(-H259))</f>
        <v/>
      </c>
      <c r="J259" s="52">
        <f>$X$12*((B259)-$U$5)/$U$6+$X$13</f>
        <v/>
      </c>
      <c r="K259" s="51">
        <f>1/(1+EXP(-J259))</f>
        <v/>
      </c>
      <c r="L259" s="52">
        <f>$Y$12*((B259)-$U$5)/$U$6+$Y$13</f>
        <v/>
      </c>
      <c r="M259" s="51">
        <f>1/(1+EXP(-L259))</f>
        <v/>
      </c>
      <c r="N259" s="52">
        <f>$Z$12*((B259)-$U$5)/$U$6+$Z$13</f>
        <v/>
      </c>
      <c r="O259" s="51">
        <f>1/(1+EXP(-N259))</f>
        <v/>
      </c>
      <c r="P259" s="52">
        <f>$AA$12*((B259)-$U$5)/$U$6+$AA$13</f>
        <v/>
      </c>
      <c r="Q259" s="51">
        <f>1/(1+EXP(-P259))</f>
        <v/>
      </c>
      <c r="R259" s="52">
        <f>$AB$12*((B259)-$U$5)/$U$6+$AB$13</f>
        <v/>
      </c>
      <c r="S259" s="51">
        <f>1/(1+EXP(-R259))</f>
        <v/>
      </c>
      <c r="AI259" s="48">
        <f>'4_Seq_Features'!A257</f>
        <v/>
      </c>
      <c r="AJ259" s="55">
        <f>'4_Seq_Features'!G257</f>
        <v/>
      </c>
      <c r="AK259" s="55">
        <f>'4_Seq_Features'!H257</f>
        <v/>
      </c>
      <c r="AL259" s="48">
        <f>'4_Seq_Features'!E257</f>
        <v/>
      </c>
      <c r="AM259" s="52">
        <f>$BD$14*((AJ259)-$BD$5)/$BD$6+$BD$15*((AK259)-$BD$7)/$BD$8+$BD$16</f>
        <v/>
      </c>
      <c r="AN259" s="51">
        <f>1/(1+EXP(-AM259))</f>
        <v/>
      </c>
      <c r="AO259" s="52">
        <f>$BE$14*((AJ259)-$BD$5)/$BD$6+$BE$15*((AK259)-$BD$7)/$BD$8+$BE$16</f>
        <v/>
      </c>
      <c r="AP259" s="51">
        <f>1/(1+EXP(-AO259))</f>
        <v/>
      </c>
      <c r="AQ259" s="52">
        <f>$BF$14*((AJ259)-$BD$5)/$BD$6+$BF$15*((AK259)-$BD$7)/$BD$8+$BF$16</f>
        <v/>
      </c>
      <c r="AR259" s="51">
        <f>1/(1+EXP(-AQ259))</f>
        <v/>
      </c>
      <c r="AS259" s="52">
        <f>$BG$14*((AJ259)-$BD$5)/$BD$6+$BG$15*((AK259)-$BD$7)/$BD$8+$BG$16</f>
        <v/>
      </c>
      <c r="AT259" s="51">
        <f>1/(1+EXP(-AS259))</f>
        <v/>
      </c>
      <c r="AU259" s="52">
        <f>$BH$14*((AJ259)-$BD$5)/$BD$6+$BH$15*((AK259)-$BD$7)/$BD$8+$BH$16</f>
        <v/>
      </c>
      <c r="AV259" s="51">
        <f>1/(1+EXP(-AU259))</f>
        <v/>
      </c>
      <c r="AW259" s="52">
        <f>$BI$14*((AJ259)-$BD$5)/$BD$6+$BI$15*((AK259)-$BD$7)/$BD$8+$BI$16</f>
        <v/>
      </c>
      <c r="AX259" s="51">
        <f>1/(1+EXP(-AW259))</f>
        <v/>
      </c>
      <c r="AY259" s="52">
        <f>$BJ$14*((AJ259)-$BD$5)/$BD$6+$BJ$15*((AK259)-$BD$7)/$BD$8+$BJ$16</f>
        <v/>
      </c>
      <c r="AZ259" s="51">
        <f>1/(1+EXP(-AY259))</f>
        <v/>
      </c>
      <c r="BA259" s="52">
        <f>$BK$14*((AJ259)-$BD$5)/$BD$6+$BK$15*((AK259)-$BD$7)/$BD$8+$BK$16</f>
        <v/>
      </c>
      <c r="BB259" s="51">
        <f>1/(1+EXP(-BA259))</f>
        <v/>
      </c>
    </row>
    <row r="260" ht="15" customHeight="1" s="35">
      <c r="A260" s="48">
        <f>'4_Seq_Features'!A258</f>
        <v/>
      </c>
      <c r="B260" s="55">
        <f>'4_Seq_Features'!F258</f>
        <v/>
      </c>
      <c r="C260" s="48">
        <f>'4_Seq_Features'!E258</f>
        <v/>
      </c>
      <c r="D260" s="52">
        <f>$U$12*((B260)-$U$5)/$U$6+$U$13</f>
        <v/>
      </c>
      <c r="E260" s="51">
        <f>1/(1+EXP(-D260))</f>
        <v/>
      </c>
      <c r="F260" s="52">
        <f>$V$12*((B260)-$U$5)/$U$6+$V$13</f>
        <v/>
      </c>
      <c r="G260" s="51">
        <f>1/(1+EXP(-F260))</f>
        <v/>
      </c>
      <c r="H260" s="52">
        <f>$W$12*((B260)-$U$5)/$U$6+$W$13</f>
        <v/>
      </c>
      <c r="I260" s="51">
        <f>1/(1+EXP(-H260))</f>
        <v/>
      </c>
      <c r="J260" s="52">
        <f>$X$12*((B260)-$U$5)/$U$6+$X$13</f>
        <v/>
      </c>
      <c r="K260" s="51">
        <f>1/(1+EXP(-J260))</f>
        <v/>
      </c>
      <c r="L260" s="52">
        <f>$Y$12*((B260)-$U$5)/$U$6+$Y$13</f>
        <v/>
      </c>
      <c r="M260" s="51">
        <f>1/(1+EXP(-L260))</f>
        <v/>
      </c>
      <c r="N260" s="52">
        <f>$Z$12*((B260)-$U$5)/$U$6+$Z$13</f>
        <v/>
      </c>
      <c r="O260" s="51">
        <f>1/(1+EXP(-N260))</f>
        <v/>
      </c>
      <c r="P260" s="52">
        <f>$AA$12*((B260)-$U$5)/$U$6+$AA$13</f>
        <v/>
      </c>
      <c r="Q260" s="51">
        <f>1/(1+EXP(-P260))</f>
        <v/>
      </c>
      <c r="R260" s="52">
        <f>$AB$12*((B260)-$U$5)/$U$6+$AB$13</f>
        <v/>
      </c>
      <c r="S260" s="51">
        <f>1/(1+EXP(-R260))</f>
        <v/>
      </c>
      <c r="AI260" s="48">
        <f>'4_Seq_Features'!A258</f>
        <v/>
      </c>
      <c r="AJ260" s="55">
        <f>'4_Seq_Features'!G258</f>
        <v/>
      </c>
      <c r="AK260" s="55">
        <f>'4_Seq_Features'!H258</f>
        <v/>
      </c>
      <c r="AL260" s="48">
        <f>'4_Seq_Features'!E258</f>
        <v/>
      </c>
      <c r="AM260" s="52">
        <f>$BD$14*((AJ260)-$BD$5)/$BD$6+$BD$15*((AK260)-$BD$7)/$BD$8+$BD$16</f>
        <v/>
      </c>
      <c r="AN260" s="51">
        <f>1/(1+EXP(-AM260))</f>
        <v/>
      </c>
      <c r="AO260" s="52">
        <f>$BE$14*((AJ260)-$BD$5)/$BD$6+$BE$15*((AK260)-$BD$7)/$BD$8+$BE$16</f>
        <v/>
      </c>
      <c r="AP260" s="51">
        <f>1/(1+EXP(-AO260))</f>
        <v/>
      </c>
      <c r="AQ260" s="52">
        <f>$BF$14*((AJ260)-$BD$5)/$BD$6+$BF$15*((AK260)-$BD$7)/$BD$8+$BF$16</f>
        <v/>
      </c>
      <c r="AR260" s="51">
        <f>1/(1+EXP(-AQ260))</f>
        <v/>
      </c>
      <c r="AS260" s="52">
        <f>$BG$14*((AJ260)-$BD$5)/$BD$6+$BG$15*((AK260)-$BD$7)/$BD$8+$BG$16</f>
        <v/>
      </c>
      <c r="AT260" s="51">
        <f>1/(1+EXP(-AS260))</f>
        <v/>
      </c>
      <c r="AU260" s="52">
        <f>$BH$14*((AJ260)-$BD$5)/$BD$6+$BH$15*((AK260)-$BD$7)/$BD$8+$BH$16</f>
        <v/>
      </c>
      <c r="AV260" s="51">
        <f>1/(1+EXP(-AU260))</f>
        <v/>
      </c>
      <c r="AW260" s="52">
        <f>$BI$14*((AJ260)-$BD$5)/$BD$6+$BI$15*((AK260)-$BD$7)/$BD$8+$BI$16</f>
        <v/>
      </c>
      <c r="AX260" s="51">
        <f>1/(1+EXP(-AW260))</f>
        <v/>
      </c>
      <c r="AY260" s="52">
        <f>$BJ$14*((AJ260)-$BD$5)/$BD$6+$BJ$15*((AK260)-$BD$7)/$BD$8+$BJ$16</f>
        <v/>
      </c>
      <c r="AZ260" s="51">
        <f>1/(1+EXP(-AY260))</f>
        <v/>
      </c>
      <c r="BA260" s="52">
        <f>$BK$14*((AJ260)-$BD$5)/$BD$6+$BK$15*((AK260)-$BD$7)/$BD$8+$BK$16</f>
        <v/>
      </c>
      <c r="BB260" s="51">
        <f>1/(1+EXP(-BA260))</f>
        <v/>
      </c>
    </row>
    <row r="261" ht="15" customHeight="1" s="35">
      <c r="A261" s="48">
        <f>'4_Seq_Features'!A259</f>
        <v/>
      </c>
      <c r="B261" s="55">
        <f>'4_Seq_Features'!F259</f>
        <v/>
      </c>
      <c r="C261" s="48">
        <f>'4_Seq_Features'!E259</f>
        <v/>
      </c>
      <c r="D261" s="52">
        <f>$U$12*((B261)-$U$5)/$U$6+$U$13</f>
        <v/>
      </c>
      <c r="E261" s="51">
        <f>1/(1+EXP(-D261))</f>
        <v/>
      </c>
      <c r="F261" s="52">
        <f>$V$12*((B261)-$U$5)/$U$6+$V$13</f>
        <v/>
      </c>
      <c r="G261" s="51">
        <f>1/(1+EXP(-F261))</f>
        <v/>
      </c>
      <c r="H261" s="52">
        <f>$W$12*((B261)-$U$5)/$U$6+$W$13</f>
        <v/>
      </c>
      <c r="I261" s="51">
        <f>1/(1+EXP(-H261))</f>
        <v/>
      </c>
      <c r="J261" s="52">
        <f>$X$12*((B261)-$U$5)/$U$6+$X$13</f>
        <v/>
      </c>
      <c r="K261" s="51">
        <f>1/(1+EXP(-J261))</f>
        <v/>
      </c>
      <c r="L261" s="52">
        <f>$Y$12*((B261)-$U$5)/$U$6+$Y$13</f>
        <v/>
      </c>
      <c r="M261" s="51">
        <f>1/(1+EXP(-L261))</f>
        <v/>
      </c>
      <c r="N261" s="52">
        <f>$Z$12*((B261)-$U$5)/$U$6+$Z$13</f>
        <v/>
      </c>
      <c r="O261" s="51">
        <f>1/(1+EXP(-N261))</f>
        <v/>
      </c>
      <c r="P261" s="52">
        <f>$AA$12*((B261)-$U$5)/$U$6+$AA$13</f>
        <v/>
      </c>
      <c r="Q261" s="51">
        <f>1/(1+EXP(-P261))</f>
        <v/>
      </c>
      <c r="R261" s="52">
        <f>$AB$12*((B261)-$U$5)/$U$6+$AB$13</f>
        <v/>
      </c>
      <c r="S261" s="51">
        <f>1/(1+EXP(-R261))</f>
        <v/>
      </c>
      <c r="AI261" s="48">
        <f>'4_Seq_Features'!A259</f>
        <v/>
      </c>
      <c r="AJ261" s="55">
        <f>'4_Seq_Features'!G259</f>
        <v/>
      </c>
      <c r="AK261" s="55">
        <f>'4_Seq_Features'!H259</f>
        <v/>
      </c>
      <c r="AL261" s="48">
        <f>'4_Seq_Features'!E259</f>
        <v/>
      </c>
      <c r="AM261" s="52">
        <f>$BD$14*((AJ261)-$BD$5)/$BD$6+$BD$15*((AK261)-$BD$7)/$BD$8+$BD$16</f>
        <v/>
      </c>
      <c r="AN261" s="51">
        <f>1/(1+EXP(-AM261))</f>
        <v/>
      </c>
      <c r="AO261" s="52">
        <f>$BE$14*((AJ261)-$BD$5)/$BD$6+$BE$15*((AK261)-$BD$7)/$BD$8+$BE$16</f>
        <v/>
      </c>
      <c r="AP261" s="51">
        <f>1/(1+EXP(-AO261))</f>
        <v/>
      </c>
      <c r="AQ261" s="52">
        <f>$BF$14*((AJ261)-$BD$5)/$BD$6+$BF$15*((AK261)-$BD$7)/$BD$8+$BF$16</f>
        <v/>
      </c>
      <c r="AR261" s="51">
        <f>1/(1+EXP(-AQ261))</f>
        <v/>
      </c>
      <c r="AS261" s="52">
        <f>$BG$14*((AJ261)-$BD$5)/$BD$6+$BG$15*((AK261)-$BD$7)/$BD$8+$BG$16</f>
        <v/>
      </c>
      <c r="AT261" s="51">
        <f>1/(1+EXP(-AS261))</f>
        <v/>
      </c>
      <c r="AU261" s="52">
        <f>$BH$14*((AJ261)-$BD$5)/$BD$6+$BH$15*((AK261)-$BD$7)/$BD$8+$BH$16</f>
        <v/>
      </c>
      <c r="AV261" s="51">
        <f>1/(1+EXP(-AU261))</f>
        <v/>
      </c>
      <c r="AW261" s="52">
        <f>$BI$14*((AJ261)-$BD$5)/$BD$6+$BI$15*((AK261)-$BD$7)/$BD$8+$BI$16</f>
        <v/>
      </c>
      <c r="AX261" s="51">
        <f>1/(1+EXP(-AW261))</f>
        <v/>
      </c>
      <c r="AY261" s="52">
        <f>$BJ$14*((AJ261)-$BD$5)/$BD$6+$BJ$15*((AK261)-$BD$7)/$BD$8+$BJ$16</f>
        <v/>
      </c>
      <c r="AZ261" s="51">
        <f>1/(1+EXP(-AY261))</f>
        <v/>
      </c>
      <c r="BA261" s="52">
        <f>$BK$14*((AJ261)-$BD$5)/$BD$6+$BK$15*((AK261)-$BD$7)/$BD$8+$BK$16</f>
        <v/>
      </c>
      <c r="BB261" s="51">
        <f>1/(1+EXP(-BA261))</f>
        <v/>
      </c>
    </row>
    <row r="262" ht="15" customHeight="1" s="35">
      <c r="A262" s="48">
        <f>'4_Seq_Features'!A260</f>
        <v/>
      </c>
      <c r="B262" s="55">
        <f>'4_Seq_Features'!F260</f>
        <v/>
      </c>
      <c r="C262" s="48">
        <f>'4_Seq_Features'!E260</f>
        <v/>
      </c>
      <c r="D262" s="52">
        <f>$U$12*((B262)-$U$5)/$U$6+$U$13</f>
        <v/>
      </c>
      <c r="E262" s="51">
        <f>1/(1+EXP(-D262))</f>
        <v/>
      </c>
      <c r="F262" s="52">
        <f>$V$12*((B262)-$U$5)/$U$6+$V$13</f>
        <v/>
      </c>
      <c r="G262" s="51">
        <f>1/(1+EXP(-F262))</f>
        <v/>
      </c>
      <c r="H262" s="52">
        <f>$W$12*((B262)-$U$5)/$U$6+$W$13</f>
        <v/>
      </c>
      <c r="I262" s="51">
        <f>1/(1+EXP(-H262))</f>
        <v/>
      </c>
      <c r="J262" s="52">
        <f>$X$12*((B262)-$U$5)/$U$6+$X$13</f>
        <v/>
      </c>
      <c r="K262" s="51">
        <f>1/(1+EXP(-J262))</f>
        <v/>
      </c>
      <c r="L262" s="52">
        <f>$Y$12*((B262)-$U$5)/$U$6+$Y$13</f>
        <v/>
      </c>
      <c r="M262" s="51">
        <f>1/(1+EXP(-L262))</f>
        <v/>
      </c>
      <c r="N262" s="52">
        <f>$Z$12*((B262)-$U$5)/$U$6+$Z$13</f>
        <v/>
      </c>
      <c r="O262" s="51">
        <f>1/(1+EXP(-N262))</f>
        <v/>
      </c>
      <c r="P262" s="52">
        <f>$AA$12*((B262)-$U$5)/$U$6+$AA$13</f>
        <v/>
      </c>
      <c r="Q262" s="51">
        <f>1/(1+EXP(-P262))</f>
        <v/>
      </c>
      <c r="R262" s="52">
        <f>$AB$12*((B262)-$U$5)/$U$6+$AB$13</f>
        <v/>
      </c>
      <c r="S262" s="51">
        <f>1/(1+EXP(-R262))</f>
        <v/>
      </c>
      <c r="AI262" s="48">
        <f>'4_Seq_Features'!A260</f>
        <v/>
      </c>
      <c r="AJ262" s="55">
        <f>'4_Seq_Features'!G260</f>
        <v/>
      </c>
      <c r="AK262" s="55">
        <f>'4_Seq_Features'!H260</f>
        <v/>
      </c>
      <c r="AL262" s="48">
        <f>'4_Seq_Features'!E260</f>
        <v/>
      </c>
      <c r="AM262" s="52">
        <f>$BD$14*((AJ262)-$BD$5)/$BD$6+$BD$15*((AK262)-$BD$7)/$BD$8+$BD$16</f>
        <v/>
      </c>
      <c r="AN262" s="51">
        <f>1/(1+EXP(-AM262))</f>
        <v/>
      </c>
      <c r="AO262" s="52">
        <f>$BE$14*((AJ262)-$BD$5)/$BD$6+$BE$15*((AK262)-$BD$7)/$BD$8+$BE$16</f>
        <v/>
      </c>
      <c r="AP262" s="51">
        <f>1/(1+EXP(-AO262))</f>
        <v/>
      </c>
      <c r="AQ262" s="52">
        <f>$BF$14*((AJ262)-$BD$5)/$BD$6+$BF$15*((AK262)-$BD$7)/$BD$8+$BF$16</f>
        <v/>
      </c>
      <c r="AR262" s="51">
        <f>1/(1+EXP(-AQ262))</f>
        <v/>
      </c>
      <c r="AS262" s="52">
        <f>$BG$14*((AJ262)-$BD$5)/$BD$6+$BG$15*((AK262)-$BD$7)/$BD$8+$BG$16</f>
        <v/>
      </c>
      <c r="AT262" s="51">
        <f>1/(1+EXP(-AS262))</f>
        <v/>
      </c>
      <c r="AU262" s="52">
        <f>$BH$14*((AJ262)-$BD$5)/$BD$6+$BH$15*((AK262)-$BD$7)/$BD$8+$BH$16</f>
        <v/>
      </c>
      <c r="AV262" s="51">
        <f>1/(1+EXP(-AU262))</f>
        <v/>
      </c>
      <c r="AW262" s="52">
        <f>$BI$14*((AJ262)-$BD$5)/$BD$6+$BI$15*((AK262)-$BD$7)/$BD$8+$BI$16</f>
        <v/>
      </c>
      <c r="AX262" s="51">
        <f>1/(1+EXP(-AW262))</f>
        <v/>
      </c>
      <c r="AY262" s="52">
        <f>$BJ$14*((AJ262)-$BD$5)/$BD$6+$BJ$15*((AK262)-$BD$7)/$BD$8+$BJ$16</f>
        <v/>
      </c>
      <c r="AZ262" s="51">
        <f>1/(1+EXP(-AY262))</f>
        <v/>
      </c>
      <c r="BA262" s="52">
        <f>$BK$14*((AJ262)-$BD$5)/$BD$6+$BK$15*((AK262)-$BD$7)/$BD$8+$BK$16</f>
        <v/>
      </c>
      <c r="BB262" s="51">
        <f>1/(1+EXP(-BA262))</f>
        <v/>
      </c>
    </row>
    <row r="263" ht="15" customHeight="1" s="35">
      <c r="A263" s="48">
        <f>'4_Seq_Features'!A261</f>
        <v/>
      </c>
      <c r="B263" s="55">
        <f>'4_Seq_Features'!F261</f>
        <v/>
      </c>
      <c r="C263" s="48">
        <f>'4_Seq_Features'!E261</f>
        <v/>
      </c>
      <c r="D263" s="52">
        <f>$U$12*((B263)-$U$5)/$U$6+$U$13</f>
        <v/>
      </c>
      <c r="E263" s="51">
        <f>1/(1+EXP(-D263))</f>
        <v/>
      </c>
      <c r="F263" s="52">
        <f>$V$12*((B263)-$U$5)/$U$6+$V$13</f>
        <v/>
      </c>
      <c r="G263" s="51">
        <f>1/(1+EXP(-F263))</f>
        <v/>
      </c>
      <c r="H263" s="52">
        <f>$W$12*((B263)-$U$5)/$U$6+$W$13</f>
        <v/>
      </c>
      <c r="I263" s="51">
        <f>1/(1+EXP(-H263))</f>
        <v/>
      </c>
      <c r="J263" s="52">
        <f>$X$12*((B263)-$U$5)/$U$6+$X$13</f>
        <v/>
      </c>
      <c r="K263" s="51">
        <f>1/(1+EXP(-J263))</f>
        <v/>
      </c>
      <c r="L263" s="52">
        <f>$Y$12*((B263)-$U$5)/$U$6+$Y$13</f>
        <v/>
      </c>
      <c r="M263" s="51">
        <f>1/(1+EXP(-L263))</f>
        <v/>
      </c>
      <c r="N263" s="52">
        <f>$Z$12*((B263)-$U$5)/$U$6+$Z$13</f>
        <v/>
      </c>
      <c r="O263" s="51">
        <f>1/(1+EXP(-N263))</f>
        <v/>
      </c>
      <c r="P263" s="52">
        <f>$AA$12*((B263)-$U$5)/$U$6+$AA$13</f>
        <v/>
      </c>
      <c r="Q263" s="51">
        <f>1/(1+EXP(-P263))</f>
        <v/>
      </c>
      <c r="R263" s="52">
        <f>$AB$12*((B263)-$U$5)/$U$6+$AB$13</f>
        <v/>
      </c>
      <c r="S263" s="51">
        <f>1/(1+EXP(-R263))</f>
        <v/>
      </c>
      <c r="AI263" s="48">
        <f>'4_Seq_Features'!A261</f>
        <v/>
      </c>
      <c r="AJ263" s="55">
        <f>'4_Seq_Features'!G261</f>
        <v/>
      </c>
      <c r="AK263" s="55">
        <f>'4_Seq_Features'!H261</f>
        <v/>
      </c>
      <c r="AL263" s="48">
        <f>'4_Seq_Features'!E261</f>
        <v/>
      </c>
      <c r="AM263" s="52">
        <f>$BD$14*((AJ263)-$BD$5)/$BD$6+$BD$15*((AK263)-$BD$7)/$BD$8+$BD$16</f>
        <v/>
      </c>
      <c r="AN263" s="51">
        <f>1/(1+EXP(-AM263))</f>
        <v/>
      </c>
      <c r="AO263" s="52">
        <f>$BE$14*((AJ263)-$BD$5)/$BD$6+$BE$15*((AK263)-$BD$7)/$BD$8+$BE$16</f>
        <v/>
      </c>
      <c r="AP263" s="51">
        <f>1/(1+EXP(-AO263))</f>
        <v/>
      </c>
      <c r="AQ263" s="52">
        <f>$BF$14*((AJ263)-$BD$5)/$BD$6+$BF$15*((AK263)-$BD$7)/$BD$8+$BF$16</f>
        <v/>
      </c>
      <c r="AR263" s="51">
        <f>1/(1+EXP(-AQ263))</f>
        <v/>
      </c>
      <c r="AS263" s="52">
        <f>$BG$14*((AJ263)-$BD$5)/$BD$6+$BG$15*((AK263)-$BD$7)/$BD$8+$BG$16</f>
        <v/>
      </c>
      <c r="AT263" s="51">
        <f>1/(1+EXP(-AS263))</f>
        <v/>
      </c>
      <c r="AU263" s="52">
        <f>$BH$14*((AJ263)-$BD$5)/$BD$6+$BH$15*((AK263)-$BD$7)/$BD$8+$BH$16</f>
        <v/>
      </c>
      <c r="AV263" s="51">
        <f>1/(1+EXP(-AU263))</f>
        <v/>
      </c>
      <c r="AW263" s="52">
        <f>$BI$14*((AJ263)-$BD$5)/$BD$6+$BI$15*((AK263)-$BD$7)/$BD$8+$BI$16</f>
        <v/>
      </c>
      <c r="AX263" s="51">
        <f>1/(1+EXP(-AW263))</f>
        <v/>
      </c>
      <c r="AY263" s="52">
        <f>$BJ$14*((AJ263)-$BD$5)/$BD$6+$BJ$15*((AK263)-$BD$7)/$BD$8+$BJ$16</f>
        <v/>
      </c>
      <c r="AZ263" s="51">
        <f>1/(1+EXP(-AY263))</f>
        <v/>
      </c>
      <c r="BA263" s="52">
        <f>$BK$14*((AJ263)-$BD$5)/$BD$6+$BK$15*((AK263)-$BD$7)/$BD$8+$BK$16</f>
        <v/>
      </c>
      <c r="BB263" s="51">
        <f>1/(1+EXP(-BA263))</f>
        <v/>
      </c>
    </row>
    <row r="264" ht="15" customHeight="1" s="35">
      <c r="A264" s="48">
        <f>'4_Seq_Features'!A262</f>
        <v/>
      </c>
      <c r="B264" s="55">
        <f>'4_Seq_Features'!F262</f>
        <v/>
      </c>
      <c r="C264" s="48">
        <f>'4_Seq_Features'!E262</f>
        <v/>
      </c>
      <c r="D264" s="52">
        <f>$U$12*((B264)-$U$5)/$U$6+$U$13</f>
        <v/>
      </c>
      <c r="E264" s="51">
        <f>1/(1+EXP(-D264))</f>
        <v/>
      </c>
      <c r="F264" s="52">
        <f>$V$12*((B264)-$U$5)/$U$6+$V$13</f>
        <v/>
      </c>
      <c r="G264" s="51">
        <f>1/(1+EXP(-F264))</f>
        <v/>
      </c>
      <c r="H264" s="52">
        <f>$W$12*((B264)-$U$5)/$U$6+$W$13</f>
        <v/>
      </c>
      <c r="I264" s="51">
        <f>1/(1+EXP(-H264))</f>
        <v/>
      </c>
      <c r="J264" s="52">
        <f>$X$12*((B264)-$U$5)/$U$6+$X$13</f>
        <v/>
      </c>
      <c r="K264" s="51">
        <f>1/(1+EXP(-J264))</f>
        <v/>
      </c>
      <c r="L264" s="52">
        <f>$Y$12*((B264)-$U$5)/$U$6+$Y$13</f>
        <v/>
      </c>
      <c r="M264" s="51">
        <f>1/(1+EXP(-L264))</f>
        <v/>
      </c>
      <c r="N264" s="52">
        <f>$Z$12*((B264)-$U$5)/$U$6+$Z$13</f>
        <v/>
      </c>
      <c r="O264" s="51">
        <f>1/(1+EXP(-N264))</f>
        <v/>
      </c>
      <c r="P264" s="52">
        <f>$AA$12*((B264)-$U$5)/$U$6+$AA$13</f>
        <v/>
      </c>
      <c r="Q264" s="51">
        <f>1/(1+EXP(-P264))</f>
        <v/>
      </c>
      <c r="R264" s="52">
        <f>$AB$12*((B264)-$U$5)/$U$6+$AB$13</f>
        <v/>
      </c>
      <c r="S264" s="51">
        <f>1/(1+EXP(-R264))</f>
        <v/>
      </c>
      <c r="AI264" s="48">
        <f>'4_Seq_Features'!A262</f>
        <v/>
      </c>
      <c r="AJ264" s="55">
        <f>'4_Seq_Features'!G262</f>
        <v/>
      </c>
      <c r="AK264" s="55">
        <f>'4_Seq_Features'!H262</f>
        <v/>
      </c>
      <c r="AL264" s="48">
        <f>'4_Seq_Features'!E262</f>
        <v/>
      </c>
      <c r="AM264" s="52">
        <f>$BD$14*((AJ264)-$BD$5)/$BD$6+$BD$15*((AK264)-$BD$7)/$BD$8+$BD$16</f>
        <v/>
      </c>
      <c r="AN264" s="51">
        <f>1/(1+EXP(-AM264))</f>
        <v/>
      </c>
      <c r="AO264" s="52">
        <f>$BE$14*((AJ264)-$BD$5)/$BD$6+$BE$15*((AK264)-$BD$7)/$BD$8+$BE$16</f>
        <v/>
      </c>
      <c r="AP264" s="51">
        <f>1/(1+EXP(-AO264))</f>
        <v/>
      </c>
      <c r="AQ264" s="52">
        <f>$BF$14*((AJ264)-$BD$5)/$BD$6+$BF$15*((AK264)-$BD$7)/$BD$8+$BF$16</f>
        <v/>
      </c>
      <c r="AR264" s="51">
        <f>1/(1+EXP(-AQ264))</f>
        <v/>
      </c>
      <c r="AS264" s="52">
        <f>$BG$14*((AJ264)-$BD$5)/$BD$6+$BG$15*((AK264)-$BD$7)/$BD$8+$BG$16</f>
        <v/>
      </c>
      <c r="AT264" s="51">
        <f>1/(1+EXP(-AS264))</f>
        <v/>
      </c>
      <c r="AU264" s="52">
        <f>$BH$14*((AJ264)-$BD$5)/$BD$6+$BH$15*((AK264)-$BD$7)/$BD$8+$BH$16</f>
        <v/>
      </c>
      <c r="AV264" s="51">
        <f>1/(1+EXP(-AU264))</f>
        <v/>
      </c>
      <c r="AW264" s="52">
        <f>$BI$14*((AJ264)-$BD$5)/$BD$6+$BI$15*((AK264)-$BD$7)/$BD$8+$BI$16</f>
        <v/>
      </c>
      <c r="AX264" s="51">
        <f>1/(1+EXP(-AW264))</f>
        <v/>
      </c>
      <c r="AY264" s="52">
        <f>$BJ$14*((AJ264)-$BD$5)/$BD$6+$BJ$15*((AK264)-$BD$7)/$BD$8+$BJ$16</f>
        <v/>
      </c>
      <c r="AZ264" s="51">
        <f>1/(1+EXP(-AY264))</f>
        <v/>
      </c>
      <c r="BA264" s="52">
        <f>$BK$14*((AJ264)-$BD$5)/$BD$6+$BK$15*((AK264)-$BD$7)/$BD$8+$BK$16</f>
        <v/>
      </c>
      <c r="BB264" s="51">
        <f>1/(1+EXP(-BA264))</f>
        <v/>
      </c>
    </row>
    <row r="265" ht="15" customHeight="1" s="35">
      <c r="A265" s="48">
        <f>'4_Seq_Features'!A263</f>
        <v/>
      </c>
      <c r="B265" s="55">
        <f>'4_Seq_Features'!F263</f>
        <v/>
      </c>
      <c r="C265" s="48">
        <f>'4_Seq_Features'!E263</f>
        <v/>
      </c>
      <c r="D265" s="52">
        <f>$U$12*((B265)-$U$5)/$U$6+$U$13</f>
        <v/>
      </c>
      <c r="E265" s="51">
        <f>1/(1+EXP(-D265))</f>
        <v/>
      </c>
      <c r="F265" s="52">
        <f>$V$12*((B265)-$U$5)/$U$6+$V$13</f>
        <v/>
      </c>
      <c r="G265" s="51">
        <f>1/(1+EXP(-F265))</f>
        <v/>
      </c>
      <c r="H265" s="52">
        <f>$W$12*((B265)-$U$5)/$U$6+$W$13</f>
        <v/>
      </c>
      <c r="I265" s="51">
        <f>1/(1+EXP(-H265))</f>
        <v/>
      </c>
      <c r="J265" s="52">
        <f>$X$12*((B265)-$U$5)/$U$6+$X$13</f>
        <v/>
      </c>
      <c r="K265" s="51">
        <f>1/(1+EXP(-J265))</f>
        <v/>
      </c>
      <c r="L265" s="52">
        <f>$Y$12*((B265)-$U$5)/$U$6+$Y$13</f>
        <v/>
      </c>
      <c r="M265" s="51">
        <f>1/(1+EXP(-L265))</f>
        <v/>
      </c>
      <c r="N265" s="52">
        <f>$Z$12*((B265)-$U$5)/$U$6+$Z$13</f>
        <v/>
      </c>
      <c r="O265" s="51">
        <f>1/(1+EXP(-N265))</f>
        <v/>
      </c>
      <c r="P265" s="52">
        <f>$AA$12*((B265)-$U$5)/$U$6+$AA$13</f>
        <v/>
      </c>
      <c r="Q265" s="51">
        <f>1/(1+EXP(-P265))</f>
        <v/>
      </c>
      <c r="R265" s="52">
        <f>$AB$12*((B265)-$U$5)/$U$6+$AB$13</f>
        <v/>
      </c>
      <c r="S265" s="51">
        <f>1/(1+EXP(-R265))</f>
        <v/>
      </c>
      <c r="AI265" s="48">
        <f>'4_Seq_Features'!A263</f>
        <v/>
      </c>
      <c r="AJ265" s="55">
        <f>'4_Seq_Features'!G263</f>
        <v/>
      </c>
      <c r="AK265" s="55">
        <f>'4_Seq_Features'!H263</f>
        <v/>
      </c>
      <c r="AL265" s="48">
        <f>'4_Seq_Features'!E263</f>
        <v/>
      </c>
      <c r="AM265" s="52">
        <f>$BD$14*((AJ265)-$BD$5)/$BD$6+$BD$15*((AK265)-$BD$7)/$BD$8+$BD$16</f>
        <v/>
      </c>
      <c r="AN265" s="51">
        <f>1/(1+EXP(-AM265))</f>
        <v/>
      </c>
      <c r="AO265" s="52">
        <f>$BE$14*((AJ265)-$BD$5)/$BD$6+$BE$15*((AK265)-$BD$7)/$BD$8+$BE$16</f>
        <v/>
      </c>
      <c r="AP265" s="51">
        <f>1/(1+EXP(-AO265))</f>
        <v/>
      </c>
      <c r="AQ265" s="52">
        <f>$BF$14*((AJ265)-$BD$5)/$BD$6+$BF$15*((AK265)-$BD$7)/$BD$8+$BF$16</f>
        <v/>
      </c>
      <c r="AR265" s="51">
        <f>1/(1+EXP(-AQ265))</f>
        <v/>
      </c>
      <c r="AS265" s="52">
        <f>$BG$14*((AJ265)-$BD$5)/$BD$6+$BG$15*((AK265)-$BD$7)/$BD$8+$BG$16</f>
        <v/>
      </c>
      <c r="AT265" s="51">
        <f>1/(1+EXP(-AS265))</f>
        <v/>
      </c>
      <c r="AU265" s="52">
        <f>$BH$14*((AJ265)-$BD$5)/$BD$6+$BH$15*((AK265)-$BD$7)/$BD$8+$BH$16</f>
        <v/>
      </c>
      <c r="AV265" s="51">
        <f>1/(1+EXP(-AU265))</f>
        <v/>
      </c>
      <c r="AW265" s="52">
        <f>$BI$14*((AJ265)-$BD$5)/$BD$6+$BI$15*((AK265)-$BD$7)/$BD$8+$BI$16</f>
        <v/>
      </c>
      <c r="AX265" s="51">
        <f>1/(1+EXP(-AW265))</f>
        <v/>
      </c>
      <c r="AY265" s="52">
        <f>$BJ$14*((AJ265)-$BD$5)/$BD$6+$BJ$15*((AK265)-$BD$7)/$BD$8+$BJ$16</f>
        <v/>
      </c>
      <c r="AZ265" s="51">
        <f>1/(1+EXP(-AY265))</f>
        <v/>
      </c>
      <c r="BA265" s="52">
        <f>$BK$14*((AJ265)-$BD$5)/$BD$6+$BK$15*((AK265)-$BD$7)/$BD$8+$BK$16</f>
        <v/>
      </c>
      <c r="BB265" s="51">
        <f>1/(1+EXP(-BA265))</f>
        <v/>
      </c>
    </row>
    <row r="266" ht="15" customHeight="1" s="35">
      <c r="A266" s="48">
        <f>'4_Seq_Features'!A264</f>
        <v/>
      </c>
      <c r="B266" s="55">
        <f>'4_Seq_Features'!F264</f>
        <v/>
      </c>
      <c r="C266" s="48">
        <f>'4_Seq_Features'!E264</f>
        <v/>
      </c>
      <c r="D266" s="52">
        <f>$U$12*((B266)-$U$5)/$U$6+$U$13</f>
        <v/>
      </c>
      <c r="E266" s="51">
        <f>1/(1+EXP(-D266))</f>
        <v/>
      </c>
      <c r="F266" s="52">
        <f>$V$12*((B266)-$U$5)/$U$6+$V$13</f>
        <v/>
      </c>
      <c r="G266" s="51">
        <f>1/(1+EXP(-F266))</f>
        <v/>
      </c>
      <c r="H266" s="52">
        <f>$W$12*((B266)-$U$5)/$U$6+$W$13</f>
        <v/>
      </c>
      <c r="I266" s="51">
        <f>1/(1+EXP(-H266))</f>
        <v/>
      </c>
      <c r="J266" s="52">
        <f>$X$12*((B266)-$U$5)/$U$6+$X$13</f>
        <v/>
      </c>
      <c r="K266" s="51">
        <f>1/(1+EXP(-J266))</f>
        <v/>
      </c>
      <c r="L266" s="52">
        <f>$Y$12*((B266)-$U$5)/$U$6+$Y$13</f>
        <v/>
      </c>
      <c r="M266" s="51">
        <f>1/(1+EXP(-L266))</f>
        <v/>
      </c>
      <c r="N266" s="52">
        <f>$Z$12*((B266)-$U$5)/$U$6+$Z$13</f>
        <v/>
      </c>
      <c r="O266" s="51">
        <f>1/(1+EXP(-N266))</f>
        <v/>
      </c>
      <c r="P266" s="52">
        <f>$AA$12*((B266)-$U$5)/$U$6+$AA$13</f>
        <v/>
      </c>
      <c r="Q266" s="51">
        <f>1/(1+EXP(-P266))</f>
        <v/>
      </c>
      <c r="R266" s="52">
        <f>$AB$12*((B266)-$U$5)/$U$6+$AB$13</f>
        <v/>
      </c>
      <c r="S266" s="51">
        <f>1/(1+EXP(-R266))</f>
        <v/>
      </c>
      <c r="AI266" s="48">
        <f>'4_Seq_Features'!A264</f>
        <v/>
      </c>
      <c r="AJ266" s="55">
        <f>'4_Seq_Features'!G264</f>
        <v/>
      </c>
      <c r="AK266" s="55">
        <f>'4_Seq_Features'!H264</f>
        <v/>
      </c>
      <c r="AL266" s="48">
        <f>'4_Seq_Features'!E264</f>
        <v/>
      </c>
      <c r="AM266" s="52">
        <f>$BD$14*((AJ266)-$BD$5)/$BD$6+$BD$15*((AK266)-$BD$7)/$BD$8+$BD$16</f>
        <v/>
      </c>
      <c r="AN266" s="51">
        <f>1/(1+EXP(-AM266))</f>
        <v/>
      </c>
      <c r="AO266" s="52">
        <f>$BE$14*((AJ266)-$BD$5)/$BD$6+$BE$15*((AK266)-$BD$7)/$BD$8+$BE$16</f>
        <v/>
      </c>
      <c r="AP266" s="51">
        <f>1/(1+EXP(-AO266))</f>
        <v/>
      </c>
      <c r="AQ266" s="52">
        <f>$BF$14*((AJ266)-$BD$5)/$BD$6+$BF$15*((AK266)-$BD$7)/$BD$8+$BF$16</f>
        <v/>
      </c>
      <c r="AR266" s="51">
        <f>1/(1+EXP(-AQ266))</f>
        <v/>
      </c>
      <c r="AS266" s="52">
        <f>$BG$14*((AJ266)-$BD$5)/$BD$6+$BG$15*((AK266)-$BD$7)/$BD$8+$BG$16</f>
        <v/>
      </c>
      <c r="AT266" s="51">
        <f>1/(1+EXP(-AS266))</f>
        <v/>
      </c>
      <c r="AU266" s="52">
        <f>$BH$14*((AJ266)-$BD$5)/$BD$6+$BH$15*((AK266)-$BD$7)/$BD$8+$BH$16</f>
        <v/>
      </c>
      <c r="AV266" s="51">
        <f>1/(1+EXP(-AU266))</f>
        <v/>
      </c>
      <c r="AW266" s="52">
        <f>$BI$14*((AJ266)-$BD$5)/$BD$6+$BI$15*((AK266)-$BD$7)/$BD$8+$BI$16</f>
        <v/>
      </c>
      <c r="AX266" s="51">
        <f>1/(1+EXP(-AW266))</f>
        <v/>
      </c>
      <c r="AY266" s="52">
        <f>$BJ$14*((AJ266)-$BD$5)/$BD$6+$BJ$15*((AK266)-$BD$7)/$BD$8+$BJ$16</f>
        <v/>
      </c>
      <c r="AZ266" s="51">
        <f>1/(1+EXP(-AY266))</f>
        <v/>
      </c>
      <c r="BA266" s="52">
        <f>$BK$14*((AJ266)-$BD$5)/$BD$6+$BK$15*((AK266)-$BD$7)/$BD$8+$BK$16</f>
        <v/>
      </c>
      <c r="BB266" s="51">
        <f>1/(1+EXP(-BA266))</f>
        <v/>
      </c>
    </row>
    <row r="267" ht="15" customHeight="1" s="35">
      <c r="A267" s="48">
        <f>'4_Seq_Features'!A265</f>
        <v/>
      </c>
      <c r="B267" s="55">
        <f>'4_Seq_Features'!F265</f>
        <v/>
      </c>
      <c r="C267" s="48">
        <f>'4_Seq_Features'!E265</f>
        <v/>
      </c>
      <c r="D267" s="52">
        <f>$U$12*((B267)-$U$5)/$U$6+$U$13</f>
        <v/>
      </c>
      <c r="E267" s="51">
        <f>1/(1+EXP(-D267))</f>
        <v/>
      </c>
      <c r="F267" s="52">
        <f>$V$12*((B267)-$U$5)/$U$6+$V$13</f>
        <v/>
      </c>
      <c r="G267" s="51">
        <f>1/(1+EXP(-F267))</f>
        <v/>
      </c>
      <c r="H267" s="52">
        <f>$W$12*((B267)-$U$5)/$U$6+$W$13</f>
        <v/>
      </c>
      <c r="I267" s="51">
        <f>1/(1+EXP(-H267))</f>
        <v/>
      </c>
      <c r="J267" s="52">
        <f>$X$12*((B267)-$U$5)/$U$6+$X$13</f>
        <v/>
      </c>
      <c r="K267" s="51">
        <f>1/(1+EXP(-J267))</f>
        <v/>
      </c>
      <c r="L267" s="52">
        <f>$Y$12*((B267)-$U$5)/$U$6+$Y$13</f>
        <v/>
      </c>
      <c r="M267" s="51">
        <f>1/(1+EXP(-L267))</f>
        <v/>
      </c>
      <c r="N267" s="52">
        <f>$Z$12*((B267)-$U$5)/$U$6+$Z$13</f>
        <v/>
      </c>
      <c r="O267" s="51">
        <f>1/(1+EXP(-N267))</f>
        <v/>
      </c>
      <c r="P267" s="52">
        <f>$AA$12*((B267)-$U$5)/$U$6+$AA$13</f>
        <v/>
      </c>
      <c r="Q267" s="51">
        <f>1/(1+EXP(-P267))</f>
        <v/>
      </c>
      <c r="R267" s="52">
        <f>$AB$12*((B267)-$U$5)/$U$6+$AB$13</f>
        <v/>
      </c>
      <c r="S267" s="51">
        <f>1/(1+EXP(-R267))</f>
        <v/>
      </c>
      <c r="AI267" s="48">
        <f>'4_Seq_Features'!A265</f>
        <v/>
      </c>
      <c r="AJ267" s="55">
        <f>'4_Seq_Features'!G265</f>
        <v/>
      </c>
      <c r="AK267" s="55">
        <f>'4_Seq_Features'!H265</f>
        <v/>
      </c>
      <c r="AL267" s="48">
        <f>'4_Seq_Features'!E265</f>
        <v/>
      </c>
      <c r="AM267" s="52">
        <f>$BD$14*((AJ267)-$BD$5)/$BD$6+$BD$15*((AK267)-$BD$7)/$BD$8+$BD$16</f>
        <v/>
      </c>
      <c r="AN267" s="51">
        <f>1/(1+EXP(-AM267))</f>
        <v/>
      </c>
      <c r="AO267" s="52">
        <f>$BE$14*((AJ267)-$BD$5)/$BD$6+$BE$15*((AK267)-$BD$7)/$BD$8+$BE$16</f>
        <v/>
      </c>
      <c r="AP267" s="51">
        <f>1/(1+EXP(-AO267))</f>
        <v/>
      </c>
      <c r="AQ267" s="52">
        <f>$BF$14*((AJ267)-$BD$5)/$BD$6+$BF$15*((AK267)-$BD$7)/$BD$8+$BF$16</f>
        <v/>
      </c>
      <c r="AR267" s="51">
        <f>1/(1+EXP(-AQ267))</f>
        <v/>
      </c>
      <c r="AS267" s="52">
        <f>$BG$14*((AJ267)-$BD$5)/$BD$6+$BG$15*((AK267)-$BD$7)/$BD$8+$BG$16</f>
        <v/>
      </c>
      <c r="AT267" s="51">
        <f>1/(1+EXP(-AS267))</f>
        <v/>
      </c>
      <c r="AU267" s="52">
        <f>$BH$14*((AJ267)-$BD$5)/$BD$6+$BH$15*((AK267)-$BD$7)/$BD$8+$BH$16</f>
        <v/>
      </c>
      <c r="AV267" s="51">
        <f>1/(1+EXP(-AU267))</f>
        <v/>
      </c>
      <c r="AW267" s="52">
        <f>$BI$14*((AJ267)-$BD$5)/$BD$6+$BI$15*((AK267)-$BD$7)/$BD$8+$BI$16</f>
        <v/>
      </c>
      <c r="AX267" s="51">
        <f>1/(1+EXP(-AW267))</f>
        <v/>
      </c>
      <c r="AY267" s="52">
        <f>$BJ$14*((AJ267)-$BD$5)/$BD$6+$BJ$15*((AK267)-$BD$7)/$BD$8+$BJ$16</f>
        <v/>
      </c>
      <c r="AZ267" s="51">
        <f>1/(1+EXP(-AY267))</f>
        <v/>
      </c>
      <c r="BA267" s="52">
        <f>$BK$14*((AJ267)-$BD$5)/$BD$6+$BK$15*((AK267)-$BD$7)/$BD$8+$BK$16</f>
        <v/>
      </c>
      <c r="BB267" s="51">
        <f>1/(1+EXP(-BA267))</f>
        <v/>
      </c>
    </row>
    <row r="268" ht="15" customHeight="1" s="35">
      <c r="A268" s="48">
        <f>'4_Seq_Features'!A266</f>
        <v/>
      </c>
      <c r="B268" s="55">
        <f>'4_Seq_Features'!F266</f>
        <v/>
      </c>
      <c r="C268" s="48">
        <f>'4_Seq_Features'!E266</f>
        <v/>
      </c>
      <c r="D268" s="52">
        <f>$U$12*((B268)-$U$5)/$U$6+$U$13</f>
        <v/>
      </c>
      <c r="E268" s="51">
        <f>1/(1+EXP(-D268))</f>
        <v/>
      </c>
      <c r="F268" s="52">
        <f>$V$12*((B268)-$U$5)/$U$6+$V$13</f>
        <v/>
      </c>
      <c r="G268" s="51">
        <f>1/(1+EXP(-F268))</f>
        <v/>
      </c>
      <c r="H268" s="52">
        <f>$W$12*((B268)-$U$5)/$U$6+$W$13</f>
        <v/>
      </c>
      <c r="I268" s="51">
        <f>1/(1+EXP(-H268))</f>
        <v/>
      </c>
      <c r="J268" s="52">
        <f>$X$12*((B268)-$U$5)/$U$6+$X$13</f>
        <v/>
      </c>
      <c r="K268" s="51">
        <f>1/(1+EXP(-J268))</f>
        <v/>
      </c>
      <c r="L268" s="52">
        <f>$Y$12*((B268)-$U$5)/$U$6+$Y$13</f>
        <v/>
      </c>
      <c r="M268" s="51">
        <f>1/(1+EXP(-L268))</f>
        <v/>
      </c>
      <c r="N268" s="52">
        <f>$Z$12*((B268)-$U$5)/$U$6+$Z$13</f>
        <v/>
      </c>
      <c r="O268" s="51">
        <f>1/(1+EXP(-N268))</f>
        <v/>
      </c>
      <c r="P268" s="52">
        <f>$AA$12*((B268)-$U$5)/$U$6+$AA$13</f>
        <v/>
      </c>
      <c r="Q268" s="51">
        <f>1/(1+EXP(-P268))</f>
        <v/>
      </c>
      <c r="R268" s="52">
        <f>$AB$12*((B268)-$U$5)/$U$6+$AB$13</f>
        <v/>
      </c>
      <c r="S268" s="51">
        <f>1/(1+EXP(-R268))</f>
        <v/>
      </c>
      <c r="AI268" s="48">
        <f>'4_Seq_Features'!A266</f>
        <v/>
      </c>
      <c r="AJ268" s="55">
        <f>'4_Seq_Features'!G266</f>
        <v/>
      </c>
      <c r="AK268" s="55">
        <f>'4_Seq_Features'!H266</f>
        <v/>
      </c>
      <c r="AL268" s="48">
        <f>'4_Seq_Features'!E266</f>
        <v/>
      </c>
      <c r="AM268" s="52">
        <f>$BD$14*((AJ268)-$BD$5)/$BD$6+$BD$15*((AK268)-$BD$7)/$BD$8+$BD$16</f>
        <v/>
      </c>
      <c r="AN268" s="51">
        <f>1/(1+EXP(-AM268))</f>
        <v/>
      </c>
      <c r="AO268" s="52">
        <f>$BE$14*((AJ268)-$BD$5)/$BD$6+$BE$15*((AK268)-$BD$7)/$BD$8+$BE$16</f>
        <v/>
      </c>
      <c r="AP268" s="51">
        <f>1/(1+EXP(-AO268))</f>
        <v/>
      </c>
      <c r="AQ268" s="52">
        <f>$BF$14*((AJ268)-$BD$5)/$BD$6+$BF$15*((AK268)-$BD$7)/$BD$8+$BF$16</f>
        <v/>
      </c>
      <c r="AR268" s="51">
        <f>1/(1+EXP(-AQ268))</f>
        <v/>
      </c>
      <c r="AS268" s="52">
        <f>$BG$14*((AJ268)-$BD$5)/$BD$6+$BG$15*((AK268)-$BD$7)/$BD$8+$BG$16</f>
        <v/>
      </c>
      <c r="AT268" s="51">
        <f>1/(1+EXP(-AS268))</f>
        <v/>
      </c>
      <c r="AU268" s="52">
        <f>$BH$14*((AJ268)-$BD$5)/$BD$6+$BH$15*((AK268)-$BD$7)/$BD$8+$BH$16</f>
        <v/>
      </c>
      <c r="AV268" s="51">
        <f>1/(1+EXP(-AU268))</f>
        <v/>
      </c>
      <c r="AW268" s="52">
        <f>$BI$14*((AJ268)-$BD$5)/$BD$6+$BI$15*((AK268)-$BD$7)/$BD$8+$BI$16</f>
        <v/>
      </c>
      <c r="AX268" s="51">
        <f>1/(1+EXP(-AW268))</f>
        <v/>
      </c>
      <c r="AY268" s="52">
        <f>$BJ$14*((AJ268)-$BD$5)/$BD$6+$BJ$15*((AK268)-$BD$7)/$BD$8+$BJ$16</f>
        <v/>
      </c>
      <c r="AZ268" s="51">
        <f>1/(1+EXP(-AY268))</f>
        <v/>
      </c>
      <c r="BA268" s="52">
        <f>$BK$14*((AJ268)-$BD$5)/$BD$6+$BK$15*((AK268)-$BD$7)/$BD$8+$BK$16</f>
        <v/>
      </c>
      <c r="BB268" s="51">
        <f>1/(1+EXP(-BA268))</f>
        <v/>
      </c>
    </row>
    <row r="269" ht="15" customHeight="1" s="35">
      <c r="A269" s="48">
        <f>'4_Seq_Features'!A267</f>
        <v/>
      </c>
      <c r="B269" s="55">
        <f>'4_Seq_Features'!F267</f>
        <v/>
      </c>
      <c r="C269" s="48">
        <f>'4_Seq_Features'!E267</f>
        <v/>
      </c>
      <c r="D269" s="52">
        <f>$U$12*((B269)-$U$5)/$U$6+$U$13</f>
        <v/>
      </c>
      <c r="E269" s="51">
        <f>1/(1+EXP(-D269))</f>
        <v/>
      </c>
      <c r="F269" s="52">
        <f>$V$12*((B269)-$U$5)/$U$6+$V$13</f>
        <v/>
      </c>
      <c r="G269" s="51">
        <f>1/(1+EXP(-F269))</f>
        <v/>
      </c>
      <c r="H269" s="52">
        <f>$W$12*((B269)-$U$5)/$U$6+$W$13</f>
        <v/>
      </c>
      <c r="I269" s="51">
        <f>1/(1+EXP(-H269))</f>
        <v/>
      </c>
      <c r="J269" s="52">
        <f>$X$12*((B269)-$U$5)/$U$6+$X$13</f>
        <v/>
      </c>
      <c r="K269" s="51">
        <f>1/(1+EXP(-J269))</f>
        <v/>
      </c>
      <c r="L269" s="52">
        <f>$Y$12*((B269)-$U$5)/$U$6+$Y$13</f>
        <v/>
      </c>
      <c r="M269" s="51">
        <f>1/(1+EXP(-L269))</f>
        <v/>
      </c>
      <c r="N269" s="52">
        <f>$Z$12*((B269)-$U$5)/$U$6+$Z$13</f>
        <v/>
      </c>
      <c r="O269" s="51">
        <f>1/(1+EXP(-N269))</f>
        <v/>
      </c>
      <c r="P269" s="52">
        <f>$AA$12*((B269)-$U$5)/$U$6+$AA$13</f>
        <v/>
      </c>
      <c r="Q269" s="51">
        <f>1/(1+EXP(-P269))</f>
        <v/>
      </c>
      <c r="R269" s="52">
        <f>$AB$12*((B269)-$U$5)/$U$6+$AB$13</f>
        <v/>
      </c>
      <c r="S269" s="51">
        <f>1/(1+EXP(-R269))</f>
        <v/>
      </c>
      <c r="AI269" s="48">
        <f>'4_Seq_Features'!A267</f>
        <v/>
      </c>
      <c r="AJ269" s="55">
        <f>'4_Seq_Features'!G267</f>
        <v/>
      </c>
      <c r="AK269" s="55">
        <f>'4_Seq_Features'!H267</f>
        <v/>
      </c>
      <c r="AL269" s="48">
        <f>'4_Seq_Features'!E267</f>
        <v/>
      </c>
      <c r="AM269" s="52">
        <f>$BD$14*((AJ269)-$BD$5)/$BD$6+$BD$15*((AK269)-$BD$7)/$BD$8+$BD$16</f>
        <v/>
      </c>
      <c r="AN269" s="51">
        <f>1/(1+EXP(-AM269))</f>
        <v/>
      </c>
      <c r="AO269" s="52">
        <f>$BE$14*((AJ269)-$BD$5)/$BD$6+$BE$15*((AK269)-$BD$7)/$BD$8+$BE$16</f>
        <v/>
      </c>
      <c r="AP269" s="51">
        <f>1/(1+EXP(-AO269))</f>
        <v/>
      </c>
      <c r="AQ269" s="52">
        <f>$BF$14*((AJ269)-$BD$5)/$BD$6+$BF$15*((AK269)-$BD$7)/$BD$8+$BF$16</f>
        <v/>
      </c>
      <c r="AR269" s="51">
        <f>1/(1+EXP(-AQ269))</f>
        <v/>
      </c>
      <c r="AS269" s="52">
        <f>$BG$14*((AJ269)-$BD$5)/$BD$6+$BG$15*((AK269)-$BD$7)/$BD$8+$BG$16</f>
        <v/>
      </c>
      <c r="AT269" s="51">
        <f>1/(1+EXP(-AS269))</f>
        <v/>
      </c>
      <c r="AU269" s="52">
        <f>$BH$14*((AJ269)-$BD$5)/$BD$6+$BH$15*((AK269)-$BD$7)/$BD$8+$BH$16</f>
        <v/>
      </c>
      <c r="AV269" s="51">
        <f>1/(1+EXP(-AU269))</f>
        <v/>
      </c>
      <c r="AW269" s="52">
        <f>$BI$14*((AJ269)-$BD$5)/$BD$6+$BI$15*((AK269)-$BD$7)/$BD$8+$BI$16</f>
        <v/>
      </c>
      <c r="AX269" s="51">
        <f>1/(1+EXP(-AW269))</f>
        <v/>
      </c>
      <c r="AY269" s="52">
        <f>$BJ$14*((AJ269)-$BD$5)/$BD$6+$BJ$15*((AK269)-$BD$7)/$BD$8+$BJ$16</f>
        <v/>
      </c>
      <c r="AZ269" s="51">
        <f>1/(1+EXP(-AY269))</f>
        <v/>
      </c>
      <c r="BA269" s="52">
        <f>$BK$14*((AJ269)-$BD$5)/$BD$6+$BK$15*((AK269)-$BD$7)/$BD$8+$BK$16</f>
        <v/>
      </c>
      <c r="BB269" s="51">
        <f>1/(1+EXP(-BA269))</f>
        <v/>
      </c>
    </row>
    <row r="270" ht="15" customHeight="1" s="35">
      <c r="A270" s="48">
        <f>'4_Seq_Features'!A268</f>
        <v/>
      </c>
      <c r="B270" s="55">
        <f>'4_Seq_Features'!F268</f>
        <v/>
      </c>
      <c r="C270" s="48">
        <f>'4_Seq_Features'!E268</f>
        <v/>
      </c>
      <c r="D270" s="52">
        <f>$U$12*((B270)-$U$5)/$U$6+$U$13</f>
        <v/>
      </c>
      <c r="E270" s="51">
        <f>1/(1+EXP(-D270))</f>
        <v/>
      </c>
      <c r="F270" s="52">
        <f>$V$12*((B270)-$U$5)/$U$6+$V$13</f>
        <v/>
      </c>
      <c r="G270" s="51">
        <f>1/(1+EXP(-F270))</f>
        <v/>
      </c>
      <c r="H270" s="52">
        <f>$W$12*((B270)-$U$5)/$U$6+$W$13</f>
        <v/>
      </c>
      <c r="I270" s="51">
        <f>1/(1+EXP(-H270))</f>
        <v/>
      </c>
      <c r="J270" s="52">
        <f>$X$12*((B270)-$U$5)/$U$6+$X$13</f>
        <v/>
      </c>
      <c r="K270" s="51">
        <f>1/(1+EXP(-J270))</f>
        <v/>
      </c>
      <c r="L270" s="52">
        <f>$Y$12*((B270)-$U$5)/$U$6+$Y$13</f>
        <v/>
      </c>
      <c r="M270" s="51">
        <f>1/(1+EXP(-L270))</f>
        <v/>
      </c>
      <c r="N270" s="52">
        <f>$Z$12*((B270)-$U$5)/$U$6+$Z$13</f>
        <v/>
      </c>
      <c r="O270" s="51">
        <f>1/(1+EXP(-N270))</f>
        <v/>
      </c>
      <c r="P270" s="52">
        <f>$AA$12*((B270)-$U$5)/$U$6+$AA$13</f>
        <v/>
      </c>
      <c r="Q270" s="51">
        <f>1/(1+EXP(-P270))</f>
        <v/>
      </c>
      <c r="R270" s="52">
        <f>$AB$12*((B270)-$U$5)/$U$6+$AB$13</f>
        <v/>
      </c>
      <c r="S270" s="51">
        <f>1/(1+EXP(-R270))</f>
        <v/>
      </c>
      <c r="AI270" s="48">
        <f>'4_Seq_Features'!A268</f>
        <v/>
      </c>
      <c r="AJ270" s="55">
        <f>'4_Seq_Features'!G268</f>
        <v/>
      </c>
      <c r="AK270" s="55">
        <f>'4_Seq_Features'!H268</f>
        <v/>
      </c>
      <c r="AL270" s="48">
        <f>'4_Seq_Features'!E268</f>
        <v/>
      </c>
      <c r="AM270" s="52">
        <f>$BD$14*((AJ270)-$BD$5)/$BD$6+$BD$15*((AK270)-$BD$7)/$BD$8+$BD$16</f>
        <v/>
      </c>
      <c r="AN270" s="51">
        <f>1/(1+EXP(-AM270))</f>
        <v/>
      </c>
      <c r="AO270" s="52">
        <f>$BE$14*((AJ270)-$BD$5)/$BD$6+$BE$15*((AK270)-$BD$7)/$BD$8+$BE$16</f>
        <v/>
      </c>
      <c r="AP270" s="51">
        <f>1/(1+EXP(-AO270))</f>
        <v/>
      </c>
      <c r="AQ270" s="52">
        <f>$BF$14*((AJ270)-$BD$5)/$BD$6+$BF$15*((AK270)-$BD$7)/$BD$8+$BF$16</f>
        <v/>
      </c>
      <c r="AR270" s="51">
        <f>1/(1+EXP(-AQ270))</f>
        <v/>
      </c>
      <c r="AS270" s="52">
        <f>$BG$14*((AJ270)-$BD$5)/$BD$6+$BG$15*((AK270)-$BD$7)/$BD$8+$BG$16</f>
        <v/>
      </c>
      <c r="AT270" s="51">
        <f>1/(1+EXP(-AS270))</f>
        <v/>
      </c>
      <c r="AU270" s="52">
        <f>$BH$14*((AJ270)-$BD$5)/$BD$6+$BH$15*((AK270)-$BD$7)/$BD$8+$BH$16</f>
        <v/>
      </c>
      <c r="AV270" s="51">
        <f>1/(1+EXP(-AU270))</f>
        <v/>
      </c>
      <c r="AW270" s="52">
        <f>$BI$14*((AJ270)-$BD$5)/$BD$6+$BI$15*((AK270)-$BD$7)/$BD$8+$BI$16</f>
        <v/>
      </c>
      <c r="AX270" s="51">
        <f>1/(1+EXP(-AW270))</f>
        <v/>
      </c>
      <c r="AY270" s="52">
        <f>$BJ$14*((AJ270)-$BD$5)/$BD$6+$BJ$15*((AK270)-$BD$7)/$BD$8+$BJ$16</f>
        <v/>
      </c>
      <c r="AZ270" s="51">
        <f>1/(1+EXP(-AY270))</f>
        <v/>
      </c>
      <c r="BA270" s="52">
        <f>$BK$14*((AJ270)-$BD$5)/$BD$6+$BK$15*((AK270)-$BD$7)/$BD$8+$BK$16</f>
        <v/>
      </c>
      <c r="BB270" s="51">
        <f>1/(1+EXP(-BA270))</f>
        <v/>
      </c>
    </row>
    <row r="271" ht="15" customHeight="1" s="35">
      <c r="A271" s="48">
        <f>'4_Seq_Features'!A269</f>
        <v/>
      </c>
      <c r="B271" s="55">
        <f>'4_Seq_Features'!F269</f>
        <v/>
      </c>
      <c r="C271" s="48">
        <f>'4_Seq_Features'!E269</f>
        <v/>
      </c>
      <c r="D271" s="52">
        <f>$U$12*((B271)-$U$5)/$U$6+$U$13</f>
        <v/>
      </c>
      <c r="E271" s="51">
        <f>1/(1+EXP(-D271))</f>
        <v/>
      </c>
      <c r="F271" s="52">
        <f>$V$12*((B271)-$U$5)/$U$6+$V$13</f>
        <v/>
      </c>
      <c r="G271" s="51">
        <f>1/(1+EXP(-F271))</f>
        <v/>
      </c>
      <c r="H271" s="52">
        <f>$W$12*((B271)-$U$5)/$U$6+$W$13</f>
        <v/>
      </c>
      <c r="I271" s="51">
        <f>1/(1+EXP(-H271))</f>
        <v/>
      </c>
      <c r="J271" s="52">
        <f>$X$12*((B271)-$U$5)/$U$6+$X$13</f>
        <v/>
      </c>
      <c r="K271" s="51">
        <f>1/(1+EXP(-J271))</f>
        <v/>
      </c>
      <c r="L271" s="52">
        <f>$Y$12*((B271)-$U$5)/$U$6+$Y$13</f>
        <v/>
      </c>
      <c r="M271" s="51">
        <f>1/(1+EXP(-L271))</f>
        <v/>
      </c>
      <c r="N271" s="52">
        <f>$Z$12*((B271)-$U$5)/$U$6+$Z$13</f>
        <v/>
      </c>
      <c r="O271" s="51">
        <f>1/(1+EXP(-N271))</f>
        <v/>
      </c>
      <c r="P271" s="52">
        <f>$AA$12*((B271)-$U$5)/$U$6+$AA$13</f>
        <v/>
      </c>
      <c r="Q271" s="51">
        <f>1/(1+EXP(-P271))</f>
        <v/>
      </c>
      <c r="R271" s="52">
        <f>$AB$12*((B271)-$U$5)/$U$6+$AB$13</f>
        <v/>
      </c>
      <c r="S271" s="51">
        <f>1/(1+EXP(-R271))</f>
        <v/>
      </c>
      <c r="AI271" s="48">
        <f>'4_Seq_Features'!A269</f>
        <v/>
      </c>
      <c r="AJ271" s="55">
        <f>'4_Seq_Features'!G269</f>
        <v/>
      </c>
      <c r="AK271" s="55">
        <f>'4_Seq_Features'!H269</f>
        <v/>
      </c>
      <c r="AL271" s="48">
        <f>'4_Seq_Features'!E269</f>
        <v/>
      </c>
      <c r="AM271" s="52">
        <f>$BD$14*((AJ271)-$BD$5)/$BD$6+$BD$15*((AK271)-$BD$7)/$BD$8+$BD$16</f>
        <v/>
      </c>
      <c r="AN271" s="51">
        <f>1/(1+EXP(-AM271))</f>
        <v/>
      </c>
      <c r="AO271" s="52">
        <f>$BE$14*((AJ271)-$BD$5)/$BD$6+$BE$15*((AK271)-$BD$7)/$BD$8+$BE$16</f>
        <v/>
      </c>
      <c r="AP271" s="51">
        <f>1/(1+EXP(-AO271))</f>
        <v/>
      </c>
      <c r="AQ271" s="52">
        <f>$BF$14*((AJ271)-$BD$5)/$BD$6+$BF$15*((AK271)-$BD$7)/$BD$8+$BF$16</f>
        <v/>
      </c>
      <c r="AR271" s="51">
        <f>1/(1+EXP(-AQ271))</f>
        <v/>
      </c>
      <c r="AS271" s="52">
        <f>$BG$14*((AJ271)-$BD$5)/$BD$6+$BG$15*((AK271)-$BD$7)/$BD$8+$BG$16</f>
        <v/>
      </c>
      <c r="AT271" s="51">
        <f>1/(1+EXP(-AS271))</f>
        <v/>
      </c>
      <c r="AU271" s="52">
        <f>$BH$14*((AJ271)-$BD$5)/$BD$6+$BH$15*((AK271)-$BD$7)/$BD$8+$BH$16</f>
        <v/>
      </c>
      <c r="AV271" s="51">
        <f>1/(1+EXP(-AU271))</f>
        <v/>
      </c>
      <c r="AW271" s="52">
        <f>$BI$14*((AJ271)-$BD$5)/$BD$6+$BI$15*((AK271)-$BD$7)/$BD$8+$BI$16</f>
        <v/>
      </c>
      <c r="AX271" s="51">
        <f>1/(1+EXP(-AW271))</f>
        <v/>
      </c>
      <c r="AY271" s="52">
        <f>$BJ$14*((AJ271)-$BD$5)/$BD$6+$BJ$15*((AK271)-$BD$7)/$BD$8+$BJ$16</f>
        <v/>
      </c>
      <c r="AZ271" s="51">
        <f>1/(1+EXP(-AY271))</f>
        <v/>
      </c>
      <c r="BA271" s="52">
        <f>$BK$14*((AJ271)-$BD$5)/$BD$6+$BK$15*((AK271)-$BD$7)/$BD$8+$BK$16</f>
        <v/>
      </c>
      <c r="BB271" s="51">
        <f>1/(1+EXP(-BA271))</f>
        <v/>
      </c>
    </row>
    <row r="272" ht="15" customHeight="1" s="35">
      <c r="A272" s="48">
        <f>'4_Seq_Features'!A270</f>
        <v/>
      </c>
      <c r="B272" s="55">
        <f>'4_Seq_Features'!F270</f>
        <v/>
      </c>
      <c r="C272" s="48">
        <f>'4_Seq_Features'!E270</f>
        <v/>
      </c>
      <c r="D272" s="52">
        <f>$U$12*((B272)-$U$5)/$U$6+$U$13</f>
        <v/>
      </c>
      <c r="E272" s="51">
        <f>1/(1+EXP(-D272))</f>
        <v/>
      </c>
      <c r="F272" s="52">
        <f>$V$12*((B272)-$U$5)/$U$6+$V$13</f>
        <v/>
      </c>
      <c r="G272" s="51">
        <f>1/(1+EXP(-F272))</f>
        <v/>
      </c>
      <c r="H272" s="52">
        <f>$W$12*((B272)-$U$5)/$U$6+$W$13</f>
        <v/>
      </c>
      <c r="I272" s="51">
        <f>1/(1+EXP(-H272))</f>
        <v/>
      </c>
      <c r="J272" s="52">
        <f>$X$12*((B272)-$U$5)/$U$6+$X$13</f>
        <v/>
      </c>
      <c r="K272" s="51">
        <f>1/(1+EXP(-J272))</f>
        <v/>
      </c>
      <c r="L272" s="52">
        <f>$Y$12*((B272)-$U$5)/$U$6+$Y$13</f>
        <v/>
      </c>
      <c r="M272" s="51">
        <f>1/(1+EXP(-L272))</f>
        <v/>
      </c>
      <c r="N272" s="52">
        <f>$Z$12*((B272)-$U$5)/$U$6+$Z$13</f>
        <v/>
      </c>
      <c r="O272" s="51">
        <f>1/(1+EXP(-N272))</f>
        <v/>
      </c>
      <c r="P272" s="52">
        <f>$AA$12*((B272)-$U$5)/$U$6+$AA$13</f>
        <v/>
      </c>
      <c r="Q272" s="51">
        <f>1/(1+EXP(-P272))</f>
        <v/>
      </c>
      <c r="R272" s="52">
        <f>$AB$12*((B272)-$U$5)/$U$6+$AB$13</f>
        <v/>
      </c>
      <c r="S272" s="51">
        <f>1/(1+EXP(-R272))</f>
        <v/>
      </c>
      <c r="AI272" s="48">
        <f>'4_Seq_Features'!A270</f>
        <v/>
      </c>
      <c r="AJ272" s="55">
        <f>'4_Seq_Features'!G270</f>
        <v/>
      </c>
      <c r="AK272" s="55">
        <f>'4_Seq_Features'!H270</f>
        <v/>
      </c>
      <c r="AL272" s="48">
        <f>'4_Seq_Features'!E270</f>
        <v/>
      </c>
      <c r="AM272" s="52">
        <f>$BD$14*((AJ272)-$BD$5)/$BD$6+$BD$15*((AK272)-$BD$7)/$BD$8+$BD$16</f>
        <v/>
      </c>
      <c r="AN272" s="51">
        <f>1/(1+EXP(-AM272))</f>
        <v/>
      </c>
      <c r="AO272" s="52">
        <f>$BE$14*((AJ272)-$BD$5)/$BD$6+$BE$15*((AK272)-$BD$7)/$BD$8+$BE$16</f>
        <v/>
      </c>
      <c r="AP272" s="51">
        <f>1/(1+EXP(-AO272))</f>
        <v/>
      </c>
      <c r="AQ272" s="52">
        <f>$BF$14*((AJ272)-$BD$5)/$BD$6+$BF$15*((AK272)-$BD$7)/$BD$8+$BF$16</f>
        <v/>
      </c>
      <c r="AR272" s="51">
        <f>1/(1+EXP(-AQ272))</f>
        <v/>
      </c>
      <c r="AS272" s="52">
        <f>$BG$14*((AJ272)-$BD$5)/$BD$6+$BG$15*((AK272)-$BD$7)/$BD$8+$BG$16</f>
        <v/>
      </c>
      <c r="AT272" s="51">
        <f>1/(1+EXP(-AS272))</f>
        <v/>
      </c>
      <c r="AU272" s="52">
        <f>$BH$14*((AJ272)-$BD$5)/$BD$6+$BH$15*((AK272)-$BD$7)/$BD$8+$BH$16</f>
        <v/>
      </c>
      <c r="AV272" s="51">
        <f>1/(1+EXP(-AU272))</f>
        <v/>
      </c>
      <c r="AW272" s="52">
        <f>$BI$14*((AJ272)-$BD$5)/$BD$6+$BI$15*((AK272)-$BD$7)/$BD$8+$BI$16</f>
        <v/>
      </c>
      <c r="AX272" s="51">
        <f>1/(1+EXP(-AW272))</f>
        <v/>
      </c>
      <c r="AY272" s="52">
        <f>$BJ$14*((AJ272)-$BD$5)/$BD$6+$BJ$15*((AK272)-$BD$7)/$BD$8+$BJ$16</f>
        <v/>
      </c>
      <c r="AZ272" s="51">
        <f>1/(1+EXP(-AY272))</f>
        <v/>
      </c>
      <c r="BA272" s="52">
        <f>$BK$14*((AJ272)-$BD$5)/$BD$6+$BK$15*((AK272)-$BD$7)/$BD$8+$BK$16</f>
        <v/>
      </c>
      <c r="BB272" s="51">
        <f>1/(1+EXP(-BA272))</f>
        <v/>
      </c>
    </row>
    <row r="273" ht="15" customHeight="1" s="35">
      <c r="A273" s="48">
        <f>'4_Seq_Features'!A271</f>
        <v/>
      </c>
      <c r="B273" s="55">
        <f>'4_Seq_Features'!F271</f>
        <v/>
      </c>
      <c r="C273" s="48">
        <f>'4_Seq_Features'!E271</f>
        <v/>
      </c>
      <c r="D273" s="52">
        <f>$U$12*((B273)-$U$5)/$U$6+$U$13</f>
        <v/>
      </c>
      <c r="E273" s="51">
        <f>1/(1+EXP(-D273))</f>
        <v/>
      </c>
      <c r="F273" s="52">
        <f>$V$12*((B273)-$U$5)/$U$6+$V$13</f>
        <v/>
      </c>
      <c r="G273" s="51">
        <f>1/(1+EXP(-F273))</f>
        <v/>
      </c>
      <c r="H273" s="52">
        <f>$W$12*((B273)-$U$5)/$U$6+$W$13</f>
        <v/>
      </c>
      <c r="I273" s="51">
        <f>1/(1+EXP(-H273))</f>
        <v/>
      </c>
      <c r="J273" s="52">
        <f>$X$12*((B273)-$U$5)/$U$6+$X$13</f>
        <v/>
      </c>
      <c r="K273" s="51">
        <f>1/(1+EXP(-J273))</f>
        <v/>
      </c>
      <c r="L273" s="52">
        <f>$Y$12*((B273)-$U$5)/$U$6+$Y$13</f>
        <v/>
      </c>
      <c r="M273" s="51">
        <f>1/(1+EXP(-L273))</f>
        <v/>
      </c>
      <c r="N273" s="52">
        <f>$Z$12*((B273)-$U$5)/$U$6+$Z$13</f>
        <v/>
      </c>
      <c r="O273" s="51">
        <f>1/(1+EXP(-N273))</f>
        <v/>
      </c>
      <c r="P273" s="52">
        <f>$AA$12*((B273)-$U$5)/$U$6+$AA$13</f>
        <v/>
      </c>
      <c r="Q273" s="51">
        <f>1/(1+EXP(-P273))</f>
        <v/>
      </c>
      <c r="R273" s="52">
        <f>$AB$12*((B273)-$U$5)/$U$6+$AB$13</f>
        <v/>
      </c>
      <c r="S273" s="51">
        <f>1/(1+EXP(-R273))</f>
        <v/>
      </c>
      <c r="AI273" s="48">
        <f>'4_Seq_Features'!A271</f>
        <v/>
      </c>
      <c r="AJ273" s="55">
        <f>'4_Seq_Features'!G271</f>
        <v/>
      </c>
      <c r="AK273" s="55">
        <f>'4_Seq_Features'!H271</f>
        <v/>
      </c>
      <c r="AL273" s="48">
        <f>'4_Seq_Features'!E271</f>
        <v/>
      </c>
      <c r="AM273" s="52">
        <f>$BD$14*((AJ273)-$BD$5)/$BD$6+$BD$15*((AK273)-$BD$7)/$BD$8+$BD$16</f>
        <v/>
      </c>
      <c r="AN273" s="51">
        <f>1/(1+EXP(-AM273))</f>
        <v/>
      </c>
      <c r="AO273" s="52">
        <f>$BE$14*((AJ273)-$BD$5)/$BD$6+$BE$15*((AK273)-$BD$7)/$BD$8+$BE$16</f>
        <v/>
      </c>
      <c r="AP273" s="51">
        <f>1/(1+EXP(-AO273))</f>
        <v/>
      </c>
      <c r="AQ273" s="52">
        <f>$BF$14*((AJ273)-$BD$5)/$BD$6+$BF$15*((AK273)-$BD$7)/$BD$8+$BF$16</f>
        <v/>
      </c>
      <c r="AR273" s="51">
        <f>1/(1+EXP(-AQ273))</f>
        <v/>
      </c>
      <c r="AS273" s="52">
        <f>$BG$14*((AJ273)-$BD$5)/$BD$6+$BG$15*((AK273)-$BD$7)/$BD$8+$BG$16</f>
        <v/>
      </c>
      <c r="AT273" s="51">
        <f>1/(1+EXP(-AS273))</f>
        <v/>
      </c>
      <c r="AU273" s="52">
        <f>$BH$14*((AJ273)-$BD$5)/$BD$6+$BH$15*((AK273)-$BD$7)/$BD$8+$BH$16</f>
        <v/>
      </c>
      <c r="AV273" s="51">
        <f>1/(1+EXP(-AU273))</f>
        <v/>
      </c>
      <c r="AW273" s="52">
        <f>$BI$14*((AJ273)-$BD$5)/$BD$6+$BI$15*((AK273)-$BD$7)/$BD$8+$BI$16</f>
        <v/>
      </c>
      <c r="AX273" s="51">
        <f>1/(1+EXP(-AW273))</f>
        <v/>
      </c>
      <c r="AY273" s="52">
        <f>$BJ$14*((AJ273)-$BD$5)/$BD$6+$BJ$15*((AK273)-$BD$7)/$BD$8+$BJ$16</f>
        <v/>
      </c>
      <c r="AZ273" s="51">
        <f>1/(1+EXP(-AY273))</f>
        <v/>
      </c>
      <c r="BA273" s="52">
        <f>$BK$14*((AJ273)-$BD$5)/$BD$6+$BK$15*((AK273)-$BD$7)/$BD$8+$BK$16</f>
        <v/>
      </c>
      <c r="BB273" s="51">
        <f>1/(1+EXP(-BA273))</f>
        <v/>
      </c>
    </row>
    <row r="274" ht="15" customHeight="1" s="35">
      <c r="A274" s="48">
        <f>'4_Seq_Features'!A272</f>
        <v/>
      </c>
      <c r="B274" s="55">
        <f>'4_Seq_Features'!F272</f>
        <v/>
      </c>
      <c r="C274" s="48">
        <f>'4_Seq_Features'!E272</f>
        <v/>
      </c>
      <c r="D274" s="52">
        <f>$U$12*((B274)-$U$5)/$U$6+$U$13</f>
        <v/>
      </c>
      <c r="E274" s="51">
        <f>1/(1+EXP(-D274))</f>
        <v/>
      </c>
      <c r="F274" s="52">
        <f>$V$12*((B274)-$U$5)/$U$6+$V$13</f>
        <v/>
      </c>
      <c r="G274" s="51">
        <f>1/(1+EXP(-F274))</f>
        <v/>
      </c>
      <c r="H274" s="52">
        <f>$W$12*((B274)-$U$5)/$U$6+$W$13</f>
        <v/>
      </c>
      <c r="I274" s="51">
        <f>1/(1+EXP(-H274))</f>
        <v/>
      </c>
      <c r="J274" s="52">
        <f>$X$12*((B274)-$U$5)/$U$6+$X$13</f>
        <v/>
      </c>
      <c r="K274" s="51">
        <f>1/(1+EXP(-J274))</f>
        <v/>
      </c>
      <c r="L274" s="52">
        <f>$Y$12*((B274)-$U$5)/$U$6+$Y$13</f>
        <v/>
      </c>
      <c r="M274" s="51">
        <f>1/(1+EXP(-L274))</f>
        <v/>
      </c>
      <c r="N274" s="52">
        <f>$Z$12*((B274)-$U$5)/$U$6+$Z$13</f>
        <v/>
      </c>
      <c r="O274" s="51">
        <f>1/(1+EXP(-N274))</f>
        <v/>
      </c>
      <c r="P274" s="52">
        <f>$AA$12*((B274)-$U$5)/$U$6+$AA$13</f>
        <v/>
      </c>
      <c r="Q274" s="51">
        <f>1/(1+EXP(-P274))</f>
        <v/>
      </c>
      <c r="R274" s="52">
        <f>$AB$12*((B274)-$U$5)/$U$6+$AB$13</f>
        <v/>
      </c>
      <c r="S274" s="51">
        <f>1/(1+EXP(-R274))</f>
        <v/>
      </c>
      <c r="AI274" s="48">
        <f>'4_Seq_Features'!A272</f>
        <v/>
      </c>
      <c r="AJ274" s="55">
        <f>'4_Seq_Features'!G272</f>
        <v/>
      </c>
      <c r="AK274" s="55">
        <f>'4_Seq_Features'!H272</f>
        <v/>
      </c>
      <c r="AL274" s="48">
        <f>'4_Seq_Features'!E272</f>
        <v/>
      </c>
      <c r="AM274" s="52">
        <f>$BD$14*((AJ274)-$BD$5)/$BD$6+$BD$15*((AK274)-$BD$7)/$BD$8+$BD$16</f>
        <v/>
      </c>
      <c r="AN274" s="51">
        <f>1/(1+EXP(-AM274))</f>
        <v/>
      </c>
      <c r="AO274" s="52">
        <f>$BE$14*((AJ274)-$BD$5)/$BD$6+$BE$15*((AK274)-$BD$7)/$BD$8+$BE$16</f>
        <v/>
      </c>
      <c r="AP274" s="51">
        <f>1/(1+EXP(-AO274))</f>
        <v/>
      </c>
      <c r="AQ274" s="52">
        <f>$BF$14*((AJ274)-$BD$5)/$BD$6+$BF$15*((AK274)-$BD$7)/$BD$8+$BF$16</f>
        <v/>
      </c>
      <c r="AR274" s="51">
        <f>1/(1+EXP(-AQ274))</f>
        <v/>
      </c>
      <c r="AS274" s="52">
        <f>$BG$14*((AJ274)-$BD$5)/$BD$6+$BG$15*((AK274)-$BD$7)/$BD$8+$BG$16</f>
        <v/>
      </c>
      <c r="AT274" s="51">
        <f>1/(1+EXP(-AS274))</f>
        <v/>
      </c>
      <c r="AU274" s="52">
        <f>$BH$14*((AJ274)-$BD$5)/$BD$6+$BH$15*((AK274)-$BD$7)/$BD$8+$BH$16</f>
        <v/>
      </c>
      <c r="AV274" s="51">
        <f>1/(1+EXP(-AU274))</f>
        <v/>
      </c>
      <c r="AW274" s="52">
        <f>$BI$14*((AJ274)-$BD$5)/$BD$6+$BI$15*((AK274)-$BD$7)/$BD$8+$BI$16</f>
        <v/>
      </c>
      <c r="AX274" s="51">
        <f>1/(1+EXP(-AW274))</f>
        <v/>
      </c>
      <c r="AY274" s="52">
        <f>$BJ$14*((AJ274)-$BD$5)/$BD$6+$BJ$15*((AK274)-$BD$7)/$BD$8+$BJ$16</f>
        <v/>
      </c>
      <c r="AZ274" s="51">
        <f>1/(1+EXP(-AY274))</f>
        <v/>
      </c>
      <c r="BA274" s="52">
        <f>$BK$14*((AJ274)-$BD$5)/$BD$6+$BK$15*((AK274)-$BD$7)/$BD$8+$BK$16</f>
        <v/>
      </c>
      <c r="BB274" s="51">
        <f>1/(1+EXP(-BA274))</f>
        <v/>
      </c>
    </row>
    <row r="275" ht="15" customHeight="1" s="35">
      <c r="A275" s="48">
        <f>'4_Seq_Features'!A273</f>
        <v/>
      </c>
      <c r="B275" s="55">
        <f>'4_Seq_Features'!F273</f>
        <v/>
      </c>
      <c r="C275" s="48">
        <f>'4_Seq_Features'!E273</f>
        <v/>
      </c>
      <c r="D275" s="52">
        <f>$U$12*((B275)-$U$5)/$U$6+$U$13</f>
        <v/>
      </c>
      <c r="E275" s="51">
        <f>1/(1+EXP(-D275))</f>
        <v/>
      </c>
      <c r="F275" s="52">
        <f>$V$12*((B275)-$U$5)/$U$6+$V$13</f>
        <v/>
      </c>
      <c r="G275" s="51">
        <f>1/(1+EXP(-F275))</f>
        <v/>
      </c>
      <c r="H275" s="52">
        <f>$W$12*((B275)-$U$5)/$U$6+$W$13</f>
        <v/>
      </c>
      <c r="I275" s="51">
        <f>1/(1+EXP(-H275))</f>
        <v/>
      </c>
      <c r="J275" s="52">
        <f>$X$12*((B275)-$U$5)/$U$6+$X$13</f>
        <v/>
      </c>
      <c r="K275" s="51">
        <f>1/(1+EXP(-J275))</f>
        <v/>
      </c>
      <c r="L275" s="52">
        <f>$Y$12*((B275)-$U$5)/$U$6+$Y$13</f>
        <v/>
      </c>
      <c r="M275" s="51">
        <f>1/(1+EXP(-L275))</f>
        <v/>
      </c>
      <c r="N275" s="52">
        <f>$Z$12*((B275)-$U$5)/$U$6+$Z$13</f>
        <v/>
      </c>
      <c r="O275" s="51">
        <f>1/(1+EXP(-N275))</f>
        <v/>
      </c>
      <c r="P275" s="52">
        <f>$AA$12*((B275)-$U$5)/$U$6+$AA$13</f>
        <v/>
      </c>
      <c r="Q275" s="51">
        <f>1/(1+EXP(-P275))</f>
        <v/>
      </c>
      <c r="R275" s="52">
        <f>$AB$12*((B275)-$U$5)/$U$6+$AB$13</f>
        <v/>
      </c>
      <c r="S275" s="51">
        <f>1/(1+EXP(-R275))</f>
        <v/>
      </c>
      <c r="AI275" s="48">
        <f>'4_Seq_Features'!A273</f>
        <v/>
      </c>
      <c r="AJ275" s="55">
        <f>'4_Seq_Features'!G273</f>
        <v/>
      </c>
      <c r="AK275" s="55">
        <f>'4_Seq_Features'!H273</f>
        <v/>
      </c>
      <c r="AL275" s="48">
        <f>'4_Seq_Features'!E273</f>
        <v/>
      </c>
      <c r="AM275" s="52">
        <f>$BD$14*((AJ275)-$BD$5)/$BD$6+$BD$15*((AK275)-$BD$7)/$BD$8+$BD$16</f>
        <v/>
      </c>
      <c r="AN275" s="51">
        <f>1/(1+EXP(-AM275))</f>
        <v/>
      </c>
      <c r="AO275" s="52">
        <f>$BE$14*((AJ275)-$BD$5)/$BD$6+$BE$15*((AK275)-$BD$7)/$BD$8+$BE$16</f>
        <v/>
      </c>
      <c r="AP275" s="51">
        <f>1/(1+EXP(-AO275))</f>
        <v/>
      </c>
      <c r="AQ275" s="52">
        <f>$BF$14*((AJ275)-$BD$5)/$BD$6+$BF$15*((AK275)-$BD$7)/$BD$8+$BF$16</f>
        <v/>
      </c>
      <c r="AR275" s="51">
        <f>1/(1+EXP(-AQ275))</f>
        <v/>
      </c>
      <c r="AS275" s="52">
        <f>$BG$14*((AJ275)-$BD$5)/$BD$6+$BG$15*((AK275)-$BD$7)/$BD$8+$BG$16</f>
        <v/>
      </c>
      <c r="AT275" s="51">
        <f>1/(1+EXP(-AS275))</f>
        <v/>
      </c>
      <c r="AU275" s="52">
        <f>$BH$14*((AJ275)-$BD$5)/$BD$6+$BH$15*((AK275)-$BD$7)/$BD$8+$BH$16</f>
        <v/>
      </c>
      <c r="AV275" s="51">
        <f>1/(1+EXP(-AU275))</f>
        <v/>
      </c>
      <c r="AW275" s="52">
        <f>$BI$14*((AJ275)-$BD$5)/$BD$6+$BI$15*((AK275)-$BD$7)/$BD$8+$BI$16</f>
        <v/>
      </c>
      <c r="AX275" s="51">
        <f>1/(1+EXP(-AW275))</f>
        <v/>
      </c>
      <c r="AY275" s="52">
        <f>$BJ$14*((AJ275)-$BD$5)/$BD$6+$BJ$15*((AK275)-$BD$7)/$BD$8+$BJ$16</f>
        <v/>
      </c>
      <c r="AZ275" s="51">
        <f>1/(1+EXP(-AY275))</f>
        <v/>
      </c>
      <c r="BA275" s="52">
        <f>$BK$14*((AJ275)-$BD$5)/$BD$6+$BK$15*((AK275)-$BD$7)/$BD$8+$BK$16</f>
        <v/>
      </c>
      <c r="BB275" s="51">
        <f>1/(1+EXP(-BA275))</f>
        <v/>
      </c>
    </row>
    <row r="276" ht="15" customHeight="1" s="35">
      <c r="A276" s="48">
        <f>'4_Seq_Features'!A274</f>
        <v/>
      </c>
      <c r="B276" s="55">
        <f>'4_Seq_Features'!F274</f>
        <v/>
      </c>
      <c r="C276" s="48">
        <f>'4_Seq_Features'!E274</f>
        <v/>
      </c>
      <c r="D276" s="52">
        <f>$U$12*((B276)-$U$5)/$U$6+$U$13</f>
        <v/>
      </c>
      <c r="E276" s="51">
        <f>1/(1+EXP(-D276))</f>
        <v/>
      </c>
      <c r="F276" s="52">
        <f>$V$12*((B276)-$U$5)/$U$6+$V$13</f>
        <v/>
      </c>
      <c r="G276" s="51">
        <f>1/(1+EXP(-F276))</f>
        <v/>
      </c>
      <c r="H276" s="52">
        <f>$W$12*((B276)-$U$5)/$U$6+$W$13</f>
        <v/>
      </c>
      <c r="I276" s="51">
        <f>1/(1+EXP(-H276))</f>
        <v/>
      </c>
      <c r="J276" s="52">
        <f>$X$12*((B276)-$U$5)/$U$6+$X$13</f>
        <v/>
      </c>
      <c r="K276" s="51">
        <f>1/(1+EXP(-J276))</f>
        <v/>
      </c>
      <c r="L276" s="52">
        <f>$Y$12*((B276)-$U$5)/$U$6+$Y$13</f>
        <v/>
      </c>
      <c r="M276" s="51">
        <f>1/(1+EXP(-L276))</f>
        <v/>
      </c>
      <c r="N276" s="52">
        <f>$Z$12*((B276)-$U$5)/$U$6+$Z$13</f>
        <v/>
      </c>
      <c r="O276" s="51">
        <f>1/(1+EXP(-N276))</f>
        <v/>
      </c>
      <c r="P276" s="52">
        <f>$AA$12*((B276)-$U$5)/$U$6+$AA$13</f>
        <v/>
      </c>
      <c r="Q276" s="51">
        <f>1/(1+EXP(-P276))</f>
        <v/>
      </c>
      <c r="R276" s="52">
        <f>$AB$12*((B276)-$U$5)/$U$6+$AB$13</f>
        <v/>
      </c>
      <c r="S276" s="51">
        <f>1/(1+EXP(-R276))</f>
        <v/>
      </c>
      <c r="AI276" s="48">
        <f>'4_Seq_Features'!A274</f>
        <v/>
      </c>
      <c r="AJ276" s="55">
        <f>'4_Seq_Features'!G274</f>
        <v/>
      </c>
      <c r="AK276" s="55">
        <f>'4_Seq_Features'!H274</f>
        <v/>
      </c>
      <c r="AL276" s="48">
        <f>'4_Seq_Features'!E274</f>
        <v/>
      </c>
      <c r="AM276" s="52">
        <f>$BD$14*((AJ276)-$BD$5)/$BD$6+$BD$15*((AK276)-$BD$7)/$BD$8+$BD$16</f>
        <v/>
      </c>
      <c r="AN276" s="51">
        <f>1/(1+EXP(-AM276))</f>
        <v/>
      </c>
      <c r="AO276" s="52">
        <f>$BE$14*((AJ276)-$BD$5)/$BD$6+$BE$15*((AK276)-$BD$7)/$BD$8+$BE$16</f>
        <v/>
      </c>
      <c r="AP276" s="51">
        <f>1/(1+EXP(-AO276))</f>
        <v/>
      </c>
      <c r="AQ276" s="52">
        <f>$BF$14*((AJ276)-$BD$5)/$BD$6+$BF$15*((AK276)-$BD$7)/$BD$8+$BF$16</f>
        <v/>
      </c>
      <c r="AR276" s="51">
        <f>1/(1+EXP(-AQ276))</f>
        <v/>
      </c>
      <c r="AS276" s="52">
        <f>$BG$14*((AJ276)-$BD$5)/$BD$6+$BG$15*((AK276)-$BD$7)/$BD$8+$BG$16</f>
        <v/>
      </c>
      <c r="AT276" s="51">
        <f>1/(1+EXP(-AS276))</f>
        <v/>
      </c>
      <c r="AU276" s="52">
        <f>$BH$14*((AJ276)-$BD$5)/$BD$6+$BH$15*((AK276)-$BD$7)/$BD$8+$BH$16</f>
        <v/>
      </c>
      <c r="AV276" s="51">
        <f>1/(1+EXP(-AU276))</f>
        <v/>
      </c>
      <c r="AW276" s="52">
        <f>$BI$14*((AJ276)-$BD$5)/$BD$6+$BI$15*((AK276)-$BD$7)/$BD$8+$BI$16</f>
        <v/>
      </c>
      <c r="AX276" s="51">
        <f>1/(1+EXP(-AW276))</f>
        <v/>
      </c>
      <c r="AY276" s="52">
        <f>$BJ$14*((AJ276)-$BD$5)/$BD$6+$BJ$15*((AK276)-$BD$7)/$BD$8+$BJ$16</f>
        <v/>
      </c>
      <c r="AZ276" s="51">
        <f>1/(1+EXP(-AY276))</f>
        <v/>
      </c>
      <c r="BA276" s="52">
        <f>$BK$14*((AJ276)-$BD$5)/$BD$6+$BK$15*((AK276)-$BD$7)/$BD$8+$BK$16</f>
        <v/>
      </c>
      <c r="BB276" s="51">
        <f>1/(1+EXP(-BA276))</f>
        <v/>
      </c>
    </row>
    <row r="277" ht="15" customHeight="1" s="35">
      <c r="A277" s="48">
        <f>'4_Seq_Features'!A275</f>
        <v/>
      </c>
      <c r="B277" s="55">
        <f>'4_Seq_Features'!F275</f>
        <v/>
      </c>
      <c r="C277" s="48">
        <f>'4_Seq_Features'!E275</f>
        <v/>
      </c>
      <c r="D277" s="52">
        <f>$U$12*((B277)-$U$5)/$U$6+$U$13</f>
        <v/>
      </c>
      <c r="E277" s="51">
        <f>1/(1+EXP(-D277))</f>
        <v/>
      </c>
      <c r="F277" s="52">
        <f>$V$12*((B277)-$U$5)/$U$6+$V$13</f>
        <v/>
      </c>
      <c r="G277" s="51">
        <f>1/(1+EXP(-F277))</f>
        <v/>
      </c>
      <c r="H277" s="52">
        <f>$W$12*((B277)-$U$5)/$U$6+$W$13</f>
        <v/>
      </c>
      <c r="I277" s="51">
        <f>1/(1+EXP(-H277))</f>
        <v/>
      </c>
      <c r="J277" s="52">
        <f>$X$12*((B277)-$U$5)/$U$6+$X$13</f>
        <v/>
      </c>
      <c r="K277" s="51">
        <f>1/(1+EXP(-J277))</f>
        <v/>
      </c>
      <c r="L277" s="52">
        <f>$Y$12*((B277)-$U$5)/$U$6+$Y$13</f>
        <v/>
      </c>
      <c r="M277" s="51">
        <f>1/(1+EXP(-L277))</f>
        <v/>
      </c>
      <c r="N277" s="52">
        <f>$Z$12*((B277)-$U$5)/$U$6+$Z$13</f>
        <v/>
      </c>
      <c r="O277" s="51">
        <f>1/(1+EXP(-N277))</f>
        <v/>
      </c>
      <c r="P277" s="52">
        <f>$AA$12*((B277)-$U$5)/$U$6+$AA$13</f>
        <v/>
      </c>
      <c r="Q277" s="51">
        <f>1/(1+EXP(-P277))</f>
        <v/>
      </c>
      <c r="R277" s="52">
        <f>$AB$12*((B277)-$U$5)/$U$6+$AB$13</f>
        <v/>
      </c>
      <c r="S277" s="51">
        <f>1/(1+EXP(-R277))</f>
        <v/>
      </c>
      <c r="AI277" s="48">
        <f>'4_Seq_Features'!A275</f>
        <v/>
      </c>
      <c r="AJ277" s="55">
        <f>'4_Seq_Features'!G275</f>
        <v/>
      </c>
      <c r="AK277" s="55">
        <f>'4_Seq_Features'!H275</f>
        <v/>
      </c>
      <c r="AL277" s="48">
        <f>'4_Seq_Features'!E275</f>
        <v/>
      </c>
      <c r="AM277" s="52">
        <f>$BD$14*((AJ277)-$BD$5)/$BD$6+$BD$15*((AK277)-$BD$7)/$BD$8+$BD$16</f>
        <v/>
      </c>
      <c r="AN277" s="51">
        <f>1/(1+EXP(-AM277))</f>
        <v/>
      </c>
      <c r="AO277" s="52">
        <f>$BE$14*((AJ277)-$BD$5)/$BD$6+$BE$15*((AK277)-$BD$7)/$BD$8+$BE$16</f>
        <v/>
      </c>
      <c r="AP277" s="51">
        <f>1/(1+EXP(-AO277))</f>
        <v/>
      </c>
      <c r="AQ277" s="52">
        <f>$BF$14*((AJ277)-$BD$5)/$BD$6+$BF$15*((AK277)-$BD$7)/$BD$8+$BF$16</f>
        <v/>
      </c>
      <c r="AR277" s="51">
        <f>1/(1+EXP(-AQ277))</f>
        <v/>
      </c>
      <c r="AS277" s="52">
        <f>$BG$14*((AJ277)-$BD$5)/$BD$6+$BG$15*((AK277)-$BD$7)/$BD$8+$BG$16</f>
        <v/>
      </c>
      <c r="AT277" s="51">
        <f>1/(1+EXP(-AS277))</f>
        <v/>
      </c>
      <c r="AU277" s="52">
        <f>$BH$14*((AJ277)-$BD$5)/$BD$6+$BH$15*((AK277)-$BD$7)/$BD$8+$BH$16</f>
        <v/>
      </c>
      <c r="AV277" s="51">
        <f>1/(1+EXP(-AU277))</f>
        <v/>
      </c>
      <c r="AW277" s="52">
        <f>$BI$14*((AJ277)-$BD$5)/$BD$6+$BI$15*((AK277)-$BD$7)/$BD$8+$BI$16</f>
        <v/>
      </c>
      <c r="AX277" s="51">
        <f>1/(1+EXP(-AW277))</f>
        <v/>
      </c>
      <c r="AY277" s="52">
        <f>$BJ$14*((AJ277)-$BD$5)/$BD$6+$BJ$15*((AK277)-$BD$7)/$BD$8+$BJ$16</f>
        <v/>
      </c>
      <c r="AZ277" s="51">
        <f>1/(1+EXP(-AY277))</f>
        <v/>
      </c>
      <c r="BA277" s="52">
        <f>$BK$14*((AJ277)-$BD$5)/$BD$6+$BK$15*((AK277)-$BD$7)/$BD$8+$BK$16</f>
        <v/>
      </c>
      <c r="BB277" s="51">
        <f>1/(1+EXP(-BA277))</f>
        <v/>
      </c>
    </row>
    <row r="278" ht="15" customHeight="1" s="35">
      <c r="A278" s="48">
        <f>'4_Seq_Features'!A276</f>
        <v/>
      </c>
      <c r="B278" s="55">
        <f>'4_Seq_Features'!F276</f>
        <v/>
      </c>
      <c r="C278" s="48">
        <f>'4_Seq_Features'!E276</f>
        <v/>
      </c>
      <c r="D278" s="52">
        <f>$U$12*((B278)-$U$5)/$U$6+$U$13</f>
        <v/>
      </c>
      <c r="E278" s="51">
        <f>1/(1+EXP(-D278))</f>
        <v/>
      </c>
      <c r="F278" s="52">
        <f>$V$12*((B278)-$U$5)/$U$6+$V$13</f>
        <v/>
      </c>
      <c r="G278" s="51">
        <f>1/(1+EXP(-F278))</f>
        <v/>
      </c>
      <c r="H278" s="52">
        <f>$W$12*((B278)-$U$5)/$U$6+$W$13</f>
        <v/>
      </c>
      <c r="I278" s="51">
        <f>1/(1+EXP(-H278))</f>
        <v/>
      </c>
      <c r="J278" s="52">
        <f>$X$12*((B278)-$U$5)/$U$6+$X$13</f>
        <v/>
      </c>
      <c r="K278" s="51">
        <f>1/(1+EXP(-J278))</f>
        <v/>
      </c>
      <c r="L278" s="52">
        <f>$Y$12*((B278)-$U$5)/$U$6+$Y$13</f>
        <v/>
      </c>
      <c r="M278" s="51">
        <f>1/(1+EXP(-L278))</f>
        <v/>
      </c>
      <c r="N278" s="52">
        <f>$Z$12*((B278)-$U$5)/$U$6+$Z$13</f>
        <v/>
      </c>
      <c r="O278" s="51">
        <f>1/(1+EXP(-N278))</f>
        <v/>
      </c>
      <c r="P278" s="52">
        <f>$AA$12*((B278)-$U$5)/$U$6+$AA$13</f>
        <v/>
      </c>
      <c r="Q278" s="51">
        <f>1/(1+EXP(-P278))</f>
        <v/>
      </c>
      <c r="R278" s="52">
        <f>$AB$12*((B278)-$U$5)/$U$6+$AB$13</f>
        <v/>
      </c>
      <c r="S278" s="51">
        <f>1/(1+EXP(-R278))</f>
        <v/>
      </c>
      <c r="AI278" s="48">
        <f>'4_Seq_Features'!A276</f>
        <v/>
      </c>
      <c r="AJ278" s="55">
        <f>'4_Seq_Features'!G276</f>
        <v/>
      </c>
      <c r="AK278" s="55">
        <f>'4_Seq_Features'!H276</f>
        <v/>
      </c>
      <c r="AL278" s="48">
        <f>'4_Seq_Features'!E276</f>
        <v/>
      </c>
      <c r="AM278" s="52">
        <f>$BD$14*((AJ278)-$BD$5)/$BD$6+$BD$15*((AK278)-$BD$7)/$BD$8+$BD$16</f>
        <v/>
      </c>
      <c r="AN278" s="51">
        <f>1/(1+EXP(-AM278))</f>
        <v/>
      </c>
      <c r="AO278" s="52">
        <f>$BE$14*((AJ278)-$BD$5)/$BD$6+$BE$15*((AK278)-$BD$7)/$BD$8+$BE$16</f>
        <v/>
      </c>
      <c r="AP278" s="51">
        <f>1/(1+EXP(-AO278))</f>
        <v/>
      </c>
      <c r="AQ278" s="52">
        <f>$BF$14*((AJ278)-$BD$5)/$BD$6+$BF$15*((AK278)-$BD$7)/$BD$8+$BF$16</f>
        <v/>
      </c>
      <c r="AR278" s="51">
        <f>1/(1+EXP(-AQ278))</f>
        <v/>
      </c>
      <c r="AS278" s="52">
        <f>$BG$14*((AJ278)-$BD$5)/$BD$6+$BG$15*((AK278)-$BD$7)/$BD$8+$BG$16</f>
        <v/>
      </c>
      <c r="AT278" s="51">
        <f>1/(1+EXP(-AS278))</f>
        <v/>
      </c>
      <c r="AU278" s="52">
        <f>$BH$14*((AJ278)-$BD$5)/$BD$6+$BH$15*((AK278)-$BD$7)/$BD$8+$BH$16</f>
        <v/>
      </c>
      <c r="AV278" s="51">
        <f>1/(1+EXP(-AU278))</f>
        <v/>
      </c>
      <c r="AW278" s="52">
        <f>$BI$14*((AJ278)-$BD$5)/$BD$6+$BI$15*((AK278)-$BD$7)/$BD$8+$BI$16</f>
        <v/>
      </c>
      <c r="AX278" s="51">
        <f>1/(1+EXP(-AW278))</f>
        <v/>
      </c>
      <c r="AY278" s="52">
        <f>$BJ$14*((AJ278)-$BD$5)/$BD$6+$BJ$15*((AK278)-$BD$7)/$BD$8+$BJ$16</f>
        <v/>
      </c>
      <c r="AZ278" s="51">
        <f>1/(1+EXP(-AY278))</f>
        <v/>
      </c>
      <c r="BA278" s="52">
        <f>$BK$14*((AJ278)-$BD$5)/$BD$6+$BK$15*((AK278)-$BD$7)/$BD$8+$BK$16</f>
        <v/>
      </c>
      <c r="BB278" s="51">
        <f>1/(1+EXP(-BA278))</f>
        <v/>
      </c>
    </row>
    <row r="279" ht="15" customHeight="1" s="35">
      <c r="A279" s="48">
        <f>'4_Seq_Features'!A277</f>
        <v/>
      </c>
      <c r="B279" s="55">
        <f>'4_Seq_Features'!F277</f>
        <v/>
      </c>
      <c r="C279" s="48">
        <f>'4_Seq_Features'!E277</f>
        <v/>
      </c>
      <c r="D279" s="52">
        <f>$U$12*((B279)-$U$5)/$U$6+$U$13</f>
        <v/>
      </c>
      <c r="E279" s="51">
        <f>1/(1+EXP(-D279))</f>
        <v/>
      </c>
      <c r="F279" s="52">
        <f>$V$12*((B279)-$U$5)/$U$6+$V$13</f>
        <v/>
      </c>
      <c r="G279" s="51">
        <f>1/(1+EXP(-F279))</f>
        <v/>
      </c>
      <c r="H279" s="52">
        <f>$W$12*((B279)-$U$5)/$U$6+$W$13</f>
        <v/>
      </c>
      <c r="I279" s="51">
        <f>1/(1+EXP(-H279))</f>
        <v/>
      </c>
      <c r="J279" s="52">
        <f>$X$12*((B279)-$U$5)/$U$6+$X$13</f>
        <v/>
      </c>
      <c r="K279" s="51">
        <f>1/(1+EXP(-J279))</f>
        <v/>
      </c>
      <c r="L279" s="52">
        <f>$Y$12*((B279)-$U$5)/$U$6+$Y$13</f>
        <v/>
      </c>
      <c r="M279" s="51">
        <f>1/(1+EXP(-L279))</f>
        <v/>
      </c>
      <c r="N279" s="52">
        <f>$Z$12*((B279)-$U$5)/$U$6+$Z$13</f>
        <v/>
      </c>
      <c r="O279" s="51">
        <f>1/(1+EXP(-N279))</f>
        <v/>
      </c>
      <c r="P279" s="52">
        <f>$AA$12*((B279)-$U$5)/$U$6+$AA$13</f>
        <v/>
      </c>
      <c r="Q279" s="51">
        <f>1/(1+EXP(-P279))</f>
        <v/>
      </c>
      <c r="R279" s="52">
        <f>$AB$12*((B279)-$U$5)/$U$6+$AB$13</f>
        <v/>
      </c>
      <c r="S279" s="51">
        <f>1/(1+EXP(-R279))</f>
        <v/>
      </c>
      <c r="AI279" s="48">
        <f>'4_Seq_Features'!A277</f>
        <v/>
      </c>
      <c r="AJ279" s="55">
        <f>'4_Seq_Features'!G277</f>
        <v/>
      </c>
      <c r="AK279" s="55">
        <f>'4_Seq_Features'!H277</f>
        <v/>
      </c>
      <c r="AL279" s="48">
        <f>'4_Seq_Features'!E277</f>
        <v/>
      </c>
      <c r="AM279" s="52">
        <f>$BD$14*((AJ279)-$BD$5)/$BD$6+$BD$15*((AK279)-$BD$7)/$BD$8+$BD$16</f>
        <v/>
      </c>
      <c r="AN279" s="51">
        <f>1/(1+EXP(-AM279))</f>
        <v/>
      </c>
      <c r="AO279" s="52">
        <f>$BE$14*((AJ279)-$BD$5)/$BD$6+$BE$15*((AK279)-$BD$7)/$BD$8+$BE$16</f>
        <v/>
      </c>
      <c r="AP279" s="51">
        <f>1/(1+EXP(-AO279))</f>
        <v/>
      </c>
      <c r="AQ279" s="52">
        <f>$BF$14*((AJ279)-$BD$5)/$BD$6+$BF$15*((AK279)-$BD$7)/$BD$8+$BF$16</f>
        <v/>
      </c>
      <c r="AR279" s="51">
        <f>1/(1+EXP(-AQ279))</f>
        <v/>
      </c>
      <c r="AS279" s="52">
        <f>$BG$14*((AJ279)-$BD$5)/$BD$6+$BG$15*((AK279)-$BD$7)/$BD$8+$BG$16</f>
        <v/>
      </c>
      <c r="AT279" s="51">
        <f>1/(1+EXP(-AS279))</f>
        <v/>
      </c>
      <c r="AU279" s="52">
        <f>$BH$14*((AJ279)-$BD$5)/$BD$6+$BH$15*((AK279)-$BD$7)/$BD$8+$BH$16</f>
        <v/>
      </c>
      <c r="AV279" s="51">
        <f>1/(1+EXP(-AU279))</f>
        <v/>
      </c>
      <c r="AW279" s="52">
        <f>$BI$14*((AJ279)-$BD$5)/$BD$6+$BI$15*((AK279)-$BD$7)/$BD$8+$BI$16</f>
        <v/>
      </c>
      <c r="AX279" s="51">
        <f>1/(1+EXP(-AW279))</f>
        <v/>
      </c>
      <c r="AY279" s="52">
        <f>$BJ$14*((AJ279)-$BD$5)/$BD$6+$BJ$15*((AK279)-$BD$7)/$BD$8+$BJ$16</f>
        <v/>
      </c>
      <c r="AZ279" s="51">
        <f>1/(1+EXP(-AY279))</f>
        <v/>
      </c>
      <c r="BA279" s="52">
        <f>$BK$14*((AJ279)-$BD$5)/$BD$6+$BK$15*((AK279)-$BD$7)/$BD$8+$BK$16</f>
        <v/>
      </c>
      <c r="BB279" s="51">
        <f>1/(1+EXP(-BA279))</f>
        <v/>
      </c>
    </row>
    <row r="280" ht="15" customHeight="1" s="35">
      <c r="A280" s="48">
        <f>'4_Seq_Features'!A278</f>
        <v/>
      </c>
      <c r="B280" s="55">
        <f>'4_Seq_Features'!F278</f>
        <v/>
      </c>
      <c r="C280" s="48">
        <f>'4_Seq_Features'!E278</f>
        <v/>
      </c>
      <c r="D280" s="52">
        <f>$U$12*((B280)-$U$5)/$U$6+$U$13</f>
        <v/>
      </c>
      <c r="E280" s="51">
        <f>1/(1+EXP(-D280))</f>
        <v/>
      </c>
      <c r="F280" s="52">
        <f>$V$12*((B280)-$U$5)/$U$6+$V$13</f>
        <v/>
      </c>
      <c r="G280" s="51">
        <f>1/(1+EXP(-F280))</f>
        <v/>
      </c>
      <c r="H280" s="52">
        <f>$W$12*((B280)-$U$5)/$U$6+$W$13</f>
        <v/>
      </c>
      <c r="I280" s="51">
        <f>1/(1+EXP(-H280))</f>
        <v/>
      </c>
      <c r="J280" s="52">
        <f>$X$12*((B280)-$U$5)/$U$6+$X$13</f>
        <v/>
      </c>
      <c r="K280" s="51">
        <f>1/(1+EXP(-J280))</f>
        <v/>
      </c>
      <c r="L280" s="52">
        <f>$Y$12*((B280)-$U$5)/$U$6+$Y$13</f>
        <v/>
      </c>
      <c r="M280" s="51">
        <f>1/(1+EXP(-L280))</f>
        <v/>
      </c>
      <c r="N280" s="52">
        <f>$Z$12*((B280)-$U$5)/$U$6+$Z$13</f>
        <v/>
      </c>
      <c r="O280" s="51">
        <f>1/(1+EXP(-N280))</f>
        <v/>
      </c>
      <c r="P280" s="52">
        <f>$AA$12*((B280)-$U$5)/$U$6+$AA$13</f>
        <v/>
      </c>
      <c r="Q280" s="51">
        <f>1/(1+EXP(-P280))</f>
        <v/>
      </c>
      <c r="R280" s="52">
        <f>$AB$12*((B280)-$U$5)/$U$6+$AB$13</f>
        <v/>
      </c>
      <c r="S280" s="51">
        <f>1/(1+EXP(-R280))</f>
        <v/>
      </c>
      <c r="AI280" s="48">
        <f>'4_Seq_Features'!A278</f>
        <v/>
      </c>
      <c r="AJ280" s="55">
        <f>'4_Seq_Features'!G278</f>
        <v/>
      </c>
      <c r="AK280" s="55">
        <f>'4_Seq_Features'!H278</f>
        <v/>
      </c>
      <c r="AL280" s="48">
        <f>'4_Seq_Features'!E278</f>
        <v/>
      </c>
      <c r="AM280" s="52">
        <f>$BD$14*((AJ280)-$BD$5)/$BD$6+$BD$15*((AK280)-$BD$7)/$BD$8+$BD$16</f>
        <v/>
      </c>
      <c r="AN280" s="51">
        <f>1/(1+EXP(-AM280))</f>
        <v/>
      </c>
      <c r="AO280" s="52">
        <f>$BE$14*((AJ280)-$BD$5)/$BD$6+$BE$15*((AK280)-$BD$7)/$BD$8+$BE$16</f>
        <v/>
      </c>
      <c r="AP280" s="51">
        <f>1/(1+EXP(-AO280))</f>
        <v/>
      </c>
      <c r="AQ280" s="52">
        <f>$BF$14*((AJ280)-$BD$5)/$BD$6+$BF$15*((AK280)-$BD$7)/$BD$8+$BF$16</f>
        <v/>
      </c>
      <c r="AR280" s="51">
        <f>1/(1+EXP(-AQ280))</f>
        <v/>
      </c>
      <c r="AS280" s="52">
        <f>$BG$14*((AJ280)-$BD$5)/$BD$6+$BG$15*((AK280)-$BD$7)/$BD$8+$BG$16</f>
        <v/>
      </c>
      <c r="AT280" s="51">
        <f>1/(1+EXP(-AS280))</f>
        <v/>
      </c>
      <c r="AU280" s="52">
        <f>$BH$14*((AJ280)-$BD$5)/$BD$6+$BH$15*((AK280)-$BD$7)/$BD$8+$BH$16</f>
        <v/>
      </c>
      <c r="AV280" s="51">
        <f>1/(1+EXP(-AU280))</f>
        <v/>
      </c>
      <c r="AW280" s="52">
        <f>$BI$14*((AJ280)-$BD$5)/$BD$6+$BI$15*((AK280)-$BD$7)/$BD$8+$BI$16</f>
        <v/>
      </c>
      <c r="AX280" s="51">
        <f>1/(1+EXP(-AW280))</f>
        <v/>
      </c>
      <c r="AY280" s="52">
        <f>$BJ$14*((AJ280)-$BD$5)/$BD$6+$BJ$15*((AK280)-$BD$7)/$BD$8+$BJ$16</f>
        <v/>
      </c>
      <c r="AZ280" s="51">
        <f>1/(1+EXP(-AY280))</f>
        <v/>
      </c>
      <c r="BA280" s="52">
        <f>$BK$14*((AJ280)-$BD$5)/$BD$6+$BK$15*((AK280)-$BD$7)/$BD$8+$BK$16</f>
        <v/>
      </c>
      <c r="BB280" s="51">
        <f>1/(1+EXP(-BA280))</f>
        <v/>
      </c>
    </row>
    <row r="281" ht="15" customHeight="1" s="35">
      <c r="A281" s="48">
        <f>'4_Seq_Features'!A279</f>
        <v/>
      </c>
      <c r="B281" s="55">
        <f>'4_Seq_Features'!F279</f>
        <v/>
      </c>
      <c r="C281" s="48">
        <f>'4_Seq_Features'!E279</f>
        <v/>
      </c>
      <c r="D281" s="52">
        <f>$U$12*((B281)-$U$5)/$U$6+$U$13</f>
        <v/>
      </c>
      <c r="E281" s="51">
        <f>1/(1+EXP(-D281))</f>
        <v/>
      </c>
      <c r="F281" s="52">
        <f>$V$12*((B281)-$U$5)/$U$6+$V$13</f>
        <v/>
      </c>
      <c r="G281" s="51">
        <f>1/(1+EXP(-F281))</f>
        <v/>
      </c>
      <c r="H281" s="52">
        <f>$W$12*((B281)-$U$5)/$U$6+$W$13</f>
        <v/>
      </c>
      <c r="I281" s="51">
        <f>1/(1+EXP(-H281))</f>
        <v/>
      </c>
      <c r="J281" s="52">
        <f>$X$12*((B281)-$U$5)/$U$6+$X$13</f>
        <v/>
      </c>
      <c r="K281" s="51">
        <f>1/(1+EXP(-J281))</f>
        <v/>
      </c>
      <c r="L281" s="52">
        <f>$Y$12*((B281)-$U$5)/$U$6+$Y$13</f>
        <v/>
      </c>
      <c r="M281" s="51">
        <f>1/(1+EXP(-L281))</f>
        <v/>
      </c>
      <c r="N281" s="52">
        <f>$Z$12*((B281)-$U$5)/$U$6+$Z$13</f>
        <v/>
      </c>
      <c r="O281" s="51">
        <f>1/(1+EXP(-N281))</f>
        <v/>
      </c>
      <c r="P281" s="52">
        <f>$AA$12*((B281)-$U$5)/$U$6+$AA$13</f>
        <v/>
      </c>
      <c r="Q281" s="51">
        <f>1/(1+EXP(-P281))</f>
        <v/>
      </c>
      <c r="R281" s="52">
        <f>$AB$12*((B281)-$U$5)/$U$6+$AB$13</f>
        <v/>
      </c>
      <c r="S281" s="51">
        <f>1/(1+EXP(-R281))</f>
        <v/>
      </c>
      <c r="AI281" s="48">
        <f>'4_Seq_Features'!A279</f>
        <v/>
      </c>
      <c r="AJ281" s="55">
        <f>'4_Seq_Features'!G279</f>
        <v/>
      </c>
      <c r="AK281" s="55">
        <f>'4_Seq_Features'!H279</f>
        <v/>
      </c>
      <c r="AL281" s="48">
        <f>'4_Seq_Features'!E279</f>
        <v/>
      </c>
      <c r="AM281" s="52">
        <f>$BD$14*((AJ281)-$BD$5)/$BD$6+$BD$15*((AK281)-$BD$7)/$BD$8+$BD$16</f>
        <v/>
      </c>
      <c r="AN281" s="51">
        <f>1/(1+EXP(-AM281))</f>
        <v/>
      </c>
      <c r="AO281" s="52">
        <f>$BE$14*((AJ281)-$BD$5)/$BD$6+$BE$15*((AK281)-$BD$7)/$BD$8+$BE$16</f>
        <v/>
      </c>
      <c r="AP281" s="51">
        <f>1/(1+EXP(-AO281))</f>
        <v/>
      </c>
      <c r="AQ281" s="52">
        <f>$BF$14*((AJ281)-$BD$5)/$BD$6+$BF$15*((AK281)-$BD$7)/$BD$8+$BF$16</f>
        <v/>
      </c>
      <c r="AR281" s="51">
        <f>1/(1+EXP(-AQ281))</f>
        <v/>
      </c>
      <c r="AS281" s="52">
        <f>$BG$14*((AJ281)-$BD$5)/$BD$6+$BG$15*((AK281)-$BD$7)/$BD$8+$BG$16</f>
        <v/>
      </c>
      <c r="AT281" s="51">
        <f>1/(1+EXP(-AS281))</f>
        <v/>
      </c>
      <c r="AU281" s="52">
        <f>$BH$14*((AJ281)-$BD$5)/$BD$6+$BH$15*((AK281)-$BD$7)/$BD$8+$BH$16</f>
        <v/>
      </c>
      <c r="AV281" s="51">
        <f>1/(1+EXP(-AU281))</f>
        <v/>
      </c>
      <c r="AW281" s="52">
        <f>$BI$14*((AJ281)-$BD$5)/$BD$6+$BI$15*((AK281)-$BD$7)/$BD$8+$BI$16</f>
        <v/>
      </c>
      <c r="AX281" s="51">
        <f>1/(1+EXP(-AW281))</f>
        <v/>
      </c>
      <c r="AY281" s="52">
        <f>$BJ$14*((AJ281)-$BD$5)/$BD$6+$BJ$15*((AK281)-$BD$7)/$BD$8+$BJ$16</f>
        <v/>
      </c>
      <c r="AZ281" s="51">
        <f>1/(1+EXP(-AY281))</f>
        <v/>
      </c>
      <c r="BA281" s="52">
        <f>$BK$14*((AJ281)-$BD$5)/$BD$6+$BK$15*((AK281)-$BD$7)/$BD$8+$BK$16</f>
        <v/>
      </c>
      <c r="BB281" s="51">
        <f>1/(1+EXP(-BA281))</f>
        <v/>
      </c>
    </row>
    <row r="282" ht="15" customHeight="1" s="35">
      <c r="A282" s="48">
        <f>'4_Seq_Features'!A280</f>
        <v/>
      </c>
      <c r="B282" s="55">
        <f>'4_Seq_Features'!F280</f>
        <v/>
      </c>
      <c r="C282" s="48">
        <f>'4_Seq_Features'!E280</f>
        <v/>
      </c>
      <c r="D282" s="52">
        <f>$U$12*((B282)-$U$5)/$U$6+$U$13</f>
        <v/>
      </c>
      <c r="E282" s="51">
        <f>1/(1+EXP(-D282))</f>
        <v/>
      </c>
      <c r="F282" s="52">
        <f>$V$12*((B282)-$U$5)/$U$6+$V$13</f>
        <v/>
      </c>
      <c r="G282" s="51">
        <f>1/(1+EXP(-F282))</f>
        <v/>
      </c>
      <c r="H282" s="52">
        <f>$W$12*((B282)-$U$5)/$U$6+$W$13</f>
        <v/>
      </c>
      <c r="I282" s="51">
        <f>1/(1+EXP(-H282))</f>
        <v/>
      </c>
      <c r="J282" s="52">
        <f>$X$12*((B282)-$U$5)/$U$6+$X$13</f>
        <v/>
      </c>
      <c r="K282" s="51">
        <f>1/(1+EXP(-J282))</f>
        <v/>
      </c>
      <c r="L282" s="52">
        <f>$Y$12*((B282)-$U$5)/$U$6+$Y$13</f>
        <v/>
      </c>
      <c r="M282" s="51">
        <f>1/(1+EXP(-L282))</f>
        <v/>
      </c>
      <c r="N282" s="52">
        <f>$Z$12*((B282)-$U$5)/$U$6+$Z$13</f>
        <v/>
      </c>
      <c r="O282" s="51">
        <f>1/(1+EXP(-N282))</f>
        <v/>
      </c>
      <c r="P282" s="52">
        <f>$AA$12*((B282)-$U$5)/$U$6+$AA$13</f>
        <v/>
      </c>
      <c r="Q282" s="51">
        <f>1/(1+EXP(-P282))</f>
        <v/>
      </c>
      <c r="R282" s="52">
        <f>$AB$12*((B282)-$U$5)/$U$6+$AB$13</f>
        <v/>
      </c>
      <c r="S282" s="51">
        <f>1/(1+EXP(-R282))</f>
        <v/>
      </c>
      <c r="AI282" s="48">
        <f>'4_Seq_Features'!A280</f>
        <v/>
      </c>
      <c r="AJ282" s="55">
        <f>'4_Seq_Features'!G280</f>
        <v/>
      </c>
      <c r="AK282" s="55">
        <f>'4_Seq_Features'!H280</f>
        <v/>
      </c>
      <c r="AL282" s="48">
        <f>'4_Seq_Features'!E280</f>
        <v/>
      </c>
      <c r="AM282" s="52">
        <f>$BD$14*((AJ282)-$BD$5)/$BD$6+$BD$15*((AK282)-$BD$7)/$BD$8+$BD$16</f>
        <v/>
      </c>
      <c r="AN282" s="51">
        <f>1/(1+EXP(-AM282))</f>
        <v/>
      </c>
      <c r="AO282" s="52">
        <f>$BE$14*((AJ282)-$BD$5)/$BD$6+$BE$15*((AK282)-$BD$7)/$BD$8+$BE$16</f>
        <v/>
      </c>
      <c r="AP282" s="51">
        <f>1/(1+EXP(-AO282))</f>
        <v/>
      </c>
      <c r="AQ282" s="52">
        <f>$BF$14*((AJ282)-$BD$5)/$BD$6+$BF$15*((AK282)-$BD$7)/$BD$8+$BF$16</f>
        <v/>
      </c>
      <c r="AR282" s="51">
        <f>1/(1+EXP(-AQ282))</f>
        <v/>
      </c>
      <c r="AS282" s="52">
        <f>$BG$14*((AJ282)-$BD$5)/$BD$6+$BG$15*((AK282)-$BD$7)/$BD$8+$BG$16</f>
        <v/>
      </c>
      <c r="AT282" s="51">
        <f>1/(1+EXP(-AS282))</f>
        <v/>
      </c>
      <c r="AU282" s="52">
        <f>$BH$14*((AJ282)-$BD$5)/$BD$6+$BH$15*((AK282)-$BD$7)/$BD$8+$BH$16</f>
        <v/>
      </c>
      <c r="AV282" s="51">
        <f>1/(1+EXP(-AU282))</f>
        <v/>
      </c>
      <c r="AW282" s="52">
        <f>$BI$14*((AJ282)-$BD$5)/$BD$6+$BI$15*((AK282)-$BD$7)/$BD$8+$BI$16</f>
        <v/>
      </c>
      <c r="AX282" s="51">
        <f>1/(1+EXP(-AW282))</f>
        <v/>
      </c>
      <c r="AY282" s="52">
        <f>$BJ$14*((AJ282)-$BD$5)/$BD$6+$BJ$15*((AK282)-$BD$7)/$BD$8+$BJ$16</f>
        <v/>
      </c>
      <c r="AZ282" s="51">
        <f>1/(1+EXP(-AY282))</f>
        <v/>
      </c>
      <c r="BA282" s="52">
        <f>$BK$14*((AJ282)-$BD$5)/$BD$6+$BK$15*((AK282)-$BD$7)/$BD$8+$BK$16</f>
        <v/>
      </c>
      <c r="BB282" s="51">
        <f>1/(1+EXP(-BA282))</f>
        <v/>
      </c>
    </row>
    <row r="283" ht="15" customHeight="1" s="35">
      <c r="A283" s="48">
        <f>'4_Seq_Features'!A281</f>
        <v/>
      </c>
      <c r="B283" s="55">
        <f>'4_Seq_Features'!F281</f>
        <v/>
      </c>
      <c r="C283" s="48">
        <f>'4_Seq_Features'!E281</f>
        <v/>
      </c>
      <c r="D283" s="52">
        <f>$U$12*((B283)-$U$5)/$U$6+$U$13</f>
        <v/>
      </c>
      <c r="E283" s="51">
        <f>1/(1+EXP(-D283))</f>
        <v/>
      </c>
      <c r="F283" s="52">
        <f>$V$12*((B283)-$U$5)/$U$6+$V$13</f>
        <v/>
      </c>
      <c r="G283" s="51">
        <f>1/(1+EXP(-F283))</f>
        <v/>
      </c>
      <c r="H283" s="52">
        <f>$W$12*((B283)-$U$5)/$U$6+$W$13</f>
        <v/>
      </c>
      <c r="I283" s="51">
        <f>1/(1+EXP(-H283))</f>
        <v/>
      </c>
      <c r="J283" s="52">
        <f>$X$12*((B283)-$U$5)/$U$6+$X$13</f>
        <v/>
      </c>
      <c r="K283" s="51">
        <f>1/(1+EXP(-J283))</f>
        <v/>
      </c>
      <c r="L283" s="52">
        <f>$Y$12*((B283)-$U$5)/$U$6+$Y$13</f>
        <v/>
      </c>
      <c r="M283" s="51">
        <f>1/(1+EXP(-L283))</f>
        <v/>
      </c>
      <c r="N283" s="52">
        <f>$Z$12*((B283)-$U$5)/$U$6+$Z$13</f>
        <v/>
      </c>
      <c r="O283" s="51">
        <f>1/(1+EXP(-N283))</f>
        <v/>
      </c>
      <c r="P283" s="52">
        <f>$AA$12*((B283)-$U$5)/$U$6+$AA$13</f>
        <v/>
      </c>
      <c r="Q283" s="51">
        <f>1/(1+EXP(-P283))</f>
        <v/>
      </c>
      <c r="R283" s="52">
        <f>$AB$12*((B283)-$U$5)/$U$6+$AB$13</f>
        <v/>
      </c>
      <c r="S283" s="51">
        <f>1/(1+EXP(-R283))</f>
        <v/>
      </c>
      <c r="AI283" s="48">
        <f>'4_Seq_Features'!A281</f>
        <v/>
      </c>
      <c r="AJ283" s="55">
        <f>'4_Seq_Features'!G281</f>
        <v/>
      </c>
      <c r="AK283" s="55">
        <f>'4_Seq_Features'!H281</f>
        <v/>
      </c>
      <c r="AL283" s="48">
        <f>'4_Seq_Features'!E281</f>
        <v/>
      </c>
      <c r="AM283" s="52">
        <f>$BD$14*((AJ283)-$BD$5)/$BD$6+$BD$15*((AK283)-$BD$7)/$BD$8+$BD$16</f>
        <v/>
      </c>
      <c r="AN283" s="51">
        <f>1/(1+EXP(-AM283))</f>
        <v/>
      </c>
      <c r="AO283" s="52">
        <f>$BE$14*((AJ283)-$BD$5)/$BD$6+$BE$15*((AK283)-$BD$7)/$BD$8+$BE$16</f>
        <v/>
      </c>
      <c r="AP283" s="51">
        <f>1/(1+EXP(-AO283))</f>
        <v/>
      </c>
      <c r="AQ283" s="52">
        <f>$BF$14*((AJ283)-$BD$5)/$BD$6+$BF$15*((AK283)-$BD$7)/$BD$8+$BF$16</f>
        <v/>
      </c>
      <c r="AR283" s="51">
        <f>1/(1+EXP(-AQ283))</f>
        <v/>
      </c>
      <c r="AS283" s="52">
        <f>$BG$14*((AJ283)-$BD$5)/$BD$6+$BG$15*((AK283)-$BD$7)/$BD$8+$BG$16</f>
        <v/>
      </c>
      <c r="AT283" s="51">
        <f>1/(1+EXP(-AS283))</f>
        <v/>
      </c>
      <c r="AU283" s="52">
        <f>$BH$14*((AJ283)-$BD$5)/$BD$6+$BH$15*((AK283)-$BD$7)/$BD$8+$BH$16</f>
        <v/>
      </c>
      <c r="AV283" s="51">
        <f>1/(1+EXP(-AU283))</f>
        <v/>
      </c>
      <c r="AW283" s="52">
        <f>$BI$14*((AJ283)-$BD$5)/$BD$6+$BI$15*((AK283)-$BD$7)/$BD$8+$BI$16</f>
        <v/>
      </c>
      <c r="AX283" s="51">
        <f>1/(1+EXP(-AW283))</f>
        <v/>
      </c>
      <c r="AY283" s="52">
        <f>$BJ$14*((AJ283)-$BD$5)/$BD$6+$BJ$15*((AK283)-$BD$7)/$BD$8+$BJ$16</f>
        <v/>
      </c>
      <c r="AZ283" s="51">
        <f>1/(1+EXP(-AY283))</f>
        <v/>
      </c>
      <c r="BA283" s="52">
        <f>$BK$14*((AJ283)-$BD$5)/$BD$6+$BK$15*((AK283)-$BD$7)/$BD$8+$BK$16</f>
        <v/>
      </c>
      <c r="BB283" s="51">
        <f>1/(1+EXP(-BA283))</f>
        <v/>
      </c>
    </row>
    <row r="284" ht="15" customHeight="1" s="35">
      <c r="A284" s="48">
        <f>'4_Seq_Features'!A282</f>
        <v/>
      </c>
      <c r="B284" s="55">
        <f>'4_Seq_Features'!F282</f>
        <v/>
      </c>
      <c r="C284" s="48">
        <f>'4_Seq_Features'!E282</f>
        <v/>
      </c>
      <c r="D284" s="52">
        <f>$U$12*((B284)-$U$5)/$U$6+$U$13</f>
        <v/>
      </c>
      <c r="E284" s="51">
        <f>1/(1+EXP(-D284))</f>
        <v/>
      </c>
      <c r="F284" s="52">
        <f>$V$12*((B284)-$U$5)/$U$6+$V$13</f>
        <v/>
      </c>
      <c r="G284" s="51">
        <f>1/(1+EXP(-F284))</f>
        <v/>
      </c>
      <c r="H284" s="52">
        <f>$W$12*((B284)-$U$5)/$U$6+$W$13</f>
        <v/>
      </c>
      <c r="I284" s="51">
        <f>1/(1+EXP(-H284))</f>
        <v/>
      </c>
      <c r="J284" s="52">
        <f>$X$12*((B284)-$U$5)/$U$6+$X$13</f>
        <v/>
      </c>
      <c r="K284" s="51">
        <f>1/(1+EXP(-J284))</f>
        <v/>
      </c>
      <c r="L284" s="52">
        <f>$Y$12*((B284)-$U$5)/$U$6+$Y$13</f>
        <v/>
      </c>
      <c r="M284" s="51">
        <f>1/(1+EXP(-L284))</f>
        <v/>
      </c>
      <c r="N284" s="52">
        <f>$Z$12*((B284)-$U$5)/$U$6+$Z$13</f>
        <v/>
      </c>
      <c r="O284" s="51">
        <f>1/(1+EXP(-N284))</f>
        <v/>
      </c>
      <c r="P284" s="52">
        <f>$AA$12*((B284)-$U$5)/$U$6+$AA$13</f>
        <v/>
      </c>
      <c r="Q284" s="51">
        <f>1/(1+EXP(-P284))</f>
        <v/>
      </c>
      <c r="R284" s="52">
        <f>$AB$12*((B284)-$U$5)/$U$6+$AB$13</f>
        <v/>
      </c>
      <c r="S284" s="51">
        <f>1/(1+EXP(-R284))</f>
        <v/>
      </c>
      <c r="AI284" s="48">
        <f>'4_Seq_Features'!A282</f>
        <v/>
      </c>
      <c r="AJ284" s="55">
        <f>'4_Seq_Features'!G282</f>
        <v/>
      </c>
      <c r="AK284" s="55">
        <f>'4_Seq_Features'!H282</f>
        <v/>
      </c>
      <c r="AL284" s="48">
        <f>'4_Seq_Features'!E282</f>
        <v/>
      </c>
      <c r="AM284" s="52">
        <f>$BD$14*((AJ284)-$BD$5)/$BD$6+$BD$15*((AK284)-$BD$7)/$BD$8+$BD$16</f>
        <v/>
      </c>
      <c r="AN284" s="51">
        <f>1/(1+EXP(-AM284))</f>
        <v/>
      </c>
      <c r="AO284" s="52">
        <f>$BE$14*((AJ284)-$BD$5)/$BD$6+$BE$15*((AK284)-$BD$7)/$BD$8+$BE$16</f>
        <v/>
      </c>
      <c r="AP284" s="51">
        <f>1/(1+EXP(-AO284))</f>
        <v/>
      </c>
      <c r="AQ284" s="52">
        <f>$BF$14*((AJ284)-$BD$5)/$BD$6+$BF$15*((AK284)-$BD$7)/$BD$8+$BF$16</f>
        <v/>
      </c>
      <c r="AR284" s="51">
        <f>1/(1+EXP(-AQ284))</f>
        <v/>
      </c>
      <c r="AS284" s="52">
        <f>$BG$14*((AJ284)-$BD$5)/$BD$6+$BG$15*((AK284)-$BD$7)/$BD$8+$BG$16</f>
        <v/>
      </c>
      <c r="AT284" s="51">
        <f>1/(1+EXP(-AS284))</f>
        <v/>
      </c>
      <c r="AU284" s="52">
        <f>$BH$14*((AJ284)-$BD$5)/$BD$6+$BH$15*((AK284)-$BD$7)/$BD$8+$BH$16</f>
        <v/>
      </c>
      <c r="AV284" s="51">
        <f>1/(1+EXP(-AU284))</f>
        <v/>
      </c>
      <c r="AW284" s="52">
        <f>$BI$14*((AJ284)-$BD$5)/$BD$6+$BI$15*((AK284)-$BD$7)/$BD$8+$BI$16</f>
        <v/>
      </c>
      <c r="AX284" s="51">
        <f>1/(1+EXP(-AW284))</f>
        <v/>
      </c>
      <c r="AY284" s="52">
        <f>$BJ$14*((AJ284)-$BD$5)/$BD$6+$BJ$15*((AK284)-$BD$7)/$BD$8+$BJ$16</f>
        <v/>
      </c>
      <c r="AZ284" s="51">
        <f>1/(1+EXP(-AY284))</f>
        <v/>
      </c>
      <c r="BA284" s="52">
        <f>$BK$14*((AJ284)-$BD$5)/$BD$6+$BK$15*((AK284)-$BD$7)/$BD$8+$BK$16</f>
        <v/>
      </c>
      <c r="BB284" s="51">
        <f>1/(1+EXP(-BA284))</f>
        <v/>
      </c>
    </row>
    <row r="285" ht="15" customHeight="1" s="35">
      <c r="A285" s="48">
        <f>'4_Seq_Features'!A283</f>
        <v/>
      </c>
      <c r="B285" s="55">
        <f>'4_Seq_Features'!F283</f>
        <v/>
      </c>
      <c r="C285" s="48">
        <f>'4_Seq_Features'!E283</f>
        <v/>
      </c>
      <c r="D285" s="52">
        <f>$U$12*((B285)-$U$5)/$U$6+$U$13</f>
        <v/>
      </c>
      <c r="E285" s="51">
        <f>1/(1+EXP(-D285))</f>
        <v/>
      </c>
      <c r="F285" s="52">
        <f>$V$12*((B285)-$U$5)/$U$6+$V$13</f>
        <v/>
      </c>
      <c r="G285" s="51">
        <f>1/(1+EXP(-F285))</f>
        <v/>
      </c>
      <c r="H285" s="52">
        <f>$W$12*((B285)-$U$5)/$U$6+$W$13</f>
        <v/>
      </c>
      <c r="I285" s="51">
        <f>1/(1+EXP(-H285))</f>
        <v/>
      </c>
      <c r="J285" s="52">
        <f>$X$12*((B285)-$U$5)/$U$6+$X$13</f>
        <v/>
      </c>
      <c r="K285" s="51">
        <f>1/(1+EXP(-J285))</f>
        <v/>
      </c>
      <c r="L285" s="52">
        <f>$Y$12*((B285)-$U$5)/$U$6+$Y$13</f>
        <v/>
      </c>
      <c r="M285" s="51">
        <f>1/(1+EXP(-L285))</f>
        <v/>
      </c>
      <c r="N285" s="52">
        <f>$Z$12*((B285)-$U$5)/$U$6+$Z$13</f>
        <v/>
      </c>
      <c r="O285" s="51">
        <f>1/(1+EXP(-N285))</f>
        <v/>
      </c>
      <c r="P285" s="52">
        <f>$AA$12*((B285)-$U$5)/$U$6+$AA$13</f>
        <v/>
      </c>
      <c r="Q285" s="51">
        <f>1/(1+EXP(-P285))</f>
        <v/>
      </c>
      <c r="R285" s="52">
        <f>$AB$12*((B285)-$U$5)/$U$6+$AB$13</f>
        <v/>
      </c>
      <c r="S285" s="51">
        <f>1/(1+EXP(-R285))</f>
        <v/>
      </c>
      <c r="AI285" s="48">
        <f>'4_Seq_Features'!A283</f>
        <v/>
      </c>
      <c r="AJ285" s="55">
        <f>'4_Seq_Features'!G283</f>
        <v/>
      </c>
      <c r="AK285" s="55">
        <f>'4_Seq_Features'!H283</f>
        <v/>
      </c>
      <c r="AL285" s="48">
        <f>'4_Seq_Features'!E283</f>
        <v/>
      </c>
      <c r="AM285" s="52">
        <f>$BD$14*((AJ285)-$BD$5)/$BD$6+$BD$15*((AK285)-$BD$7)/$BD$8+$BD$16</f>
        <v/>
      </c>
      <c r="AN285" s="51">
        <f>1/(1+EXP(-AM285))</f>
        <v/>
      </c>
      <c r="AO285" s="52">
        <f>$BE$14*((AJ285)-$BD$5)/$BD$6+$BE$15*((AK285)-$BD$7)/$BD$8+$BE$16</f>
        <v/>
      </c>
      <c r="AP285" s="51">
        <f>1/(1+EXP(-AO285))</f>
        <v/>
      </c>
      <c r="AQ285" s="52">
        <f>$BF$14*((AJ285)-$BD$5)/$BD$6+$BF$15*((AK285)-$BD$7)/$BD$8+$BF$16</f>
        <v/>
      </c>
      <c r="AR285" s="51">
        <f>1/(1+EXP(-AQ285))</f>
        <v/>
      </c>
      <c r="AS285" s="52">
        <f>$BG$14*((AJ285)-$BD$5)/$BD$6+$BG$15*((AK285)-$BD$7)/$BD$8+$BG$16</f>
        <v/>
      </c>
      <c r="AT285" s="51">
        <f>1/(1+EXP(-AS285))</f>
        <v/>
      </c>
      <c r="AU285" s="52">
        <f>$BH$14*((AJ285)-$BD$5)/$BD$6+$BH$15*((AK285)-$BD$7)/$BD$8+$BH$16</f>
        <v/>
      </c>
      <c r="AV285" s="51">
        <f>1/(1+EXP(-AU285))</f>
        <v/>
      </c>
      <c r="AW285" s="52">
        <f>$BI$14*((AJ285)-$BD$5)/$BD$6+$BI$15*((AK285)-$BD$7)/$BD$8+$BI$16</f>
        <v/>
      </c>
      <c r="AX285" s="51">
        <f>1/(1+EXP(-AW285))</f>
        <v/>
      </c>
      <c r="AY285" s="52">
        <f>$BJ$14*((AJ285)-$BD$5)/$BD$6+$BJ$15*((AK285)-$BD$7)/$BD$8+$BJ$16</f>
        <v/>
      </c>
      <c r="AZ285" s="51">
        <f>1/(1+EXP(-AY285))</f>
        <v/>
      </c>
      <c r="BA285" s="52">
        <f>$BK$14*((AJ285)-$BD$5)/$BD$6+$BK$15*((AK285)-$BD$7)/$BD$8+$BK$16</f>
        <v/>
      </c>
      <c r="BB285" s="51">
        <f>1/(1+EXP(-BA285))</f>
        <v/>
      </c>
    </row>
    <row r="286" ht="15" customHeight="1" s="35">
      <c r="A286" s="48">
        <f>'4_Seq_Features'!A284</f>
        <v/>
      </c>
      <c r="B286" s="55">
        <f>'4_Seq_Features'!F284</f>
        <v/>
      </c>
      <c r="C286" s="48">
        <f>'4_Seq_Features'!E284</f>
        <v/>
      </c>
      <c r="D286" s="52">
        <f>$U$12*((B286)-$U$5)/$U$6+$U$13</f>
        <v/>
      </c>
      <c r="E286" s="51">
        <f>1/(1+EXP(-D286))</f>
        <v/>
      </c>
      <c r="F286" s="52">
        <f>$V$12*((B286)-$U$5)/$U$6+$V$13</f>
        <v/>
      </c>
      <c r="G286" s="51">
        <f>1/(1+EXP(-F286))</f>
        <v/>
      </c>
      <c r="H286" s="52">
        <f>$W$12*((B286)-$U$5)/$U$6+$W$13</f>
        <v/>
      </c>
      <c r="I286" s="51">
        <f>1/(1+EXP(-H286))</f>
        <v/>
      </c>
      <c r="J286" s="52">
        <f>$X$12*((B286)-$U$5)/$U$6+$X$13</f>
        <v/>
      </c>
      <c r="K286" s="51">
        <f>1/(1+EXP(-J286))</f>
        <v/>
      </c>
      <c r="L286" s="52">
        <f>$Y$12*((B286)-$U$5)/$U$6+$Y$13</f>
        <v/>
      </c>
      <c r="M286" s="51">
        <f>1/(1+EXP(-L286))</f>
        <v/>
      </c>
      <c r="N286" s="52">
        <f>$Z$12*((B286)-$U$5)/$U$6+$Z$13</f>
        <v/>
      </c>
      <c r="O286" s="51">
        <f>1/(1+EXP(-N286))</f>
        <v/>
      </c>
      <c r="P286" s="52">
        <f>$AA$12*((B286)-$U$5)/$U$6+$AA$13</f>
        <v/>
      </c>
      <c r="Q286" s="51">
        <f>1/(1+EXP(-P286))</f>
        <v/>
      </c>
      <c r="R286" s="52">
        <f>$AB$12*((B286)-$U$5)/$U$6+$AB$13</f>
        <v/>
      </c>
      <c r="S286" s="51">
        <f>1/(1+EXP(-R286))</f>
        <v/>
      </c>
      <c r="AI286" s="48">
        <f>'4_Seq_Features'!A284</f>
        <v/>
      </c>
      <c r="AJ286" s="55">
        <f>'4_Seq_Features'!G284</f>
        <v/>
      </c>
      <c r="AK286" s="55">
        <f>'4_Seq_Features'!H284</f>
        <v/>
      </c>
      <c r="AL286" s="48">
        <f>'4_Seq_Features'!E284</f>
        <v/>
      </c>
      <c r="AM286" s="52">
        <f>$BD$14*((AJ286)-$BD$5)/$BD$6+$BD$15*((AK286)-$BD$7)/$BD$8+$BD$16</f>
        <v/>
      </c>
      <c r="AN286" s="51">
        <f>1/(1+EXP(-AM286))</f>
        <v/>
      </c>
      <c r="AO286" s="52">
        <f>$BE$14*((AJ286)-$BD$5)/$BD$6+$BE$15*((AK286)-$BD$7)/$BD$8+$BE$16</f>
        <v/>
      </c>
      <c r="AP286" s="51">
        <f>1/(1+EXP(-AO286))</f>
        <v/>
      </c>
      <c r="AQ286" s="52">
        <f>$BF$14*((AJ286)-$BD$5)/$BD$6+$BF$15*((AK286)-$BD$7)/$BD$8+$BF$16</f>
        <v/>
      </c>
      <c r="AR286" s="51">
        <f>1/(1+EXP(-AQ286))</f>
        <v/>
      </c>
      <c r="AS286" s="52">
        <f>$BG$14*((AJ286)-$BD$5)/$BD$6+$BG$15*((AK286)-$BD$7)/$BD$8+$BG$16</f>
        <v/>
      </c>
      <c r="AT286" s="51">
        <f>1/(1+EXP(-AS286))</f>
        <v/>
      </c>
      <c r="AU286" s="52">
        <f>$BH$14*((AJ286)-$BD$5)/$BD$6+$BH$15*((AK286)-$BD$7)/$BD$8+$BH$16</f>
        <v/>
      </c>
      <c r="AV286" s="51">
        <f>1/(1+EXP(-AU286))</f>
        <v/>
      </c>
      <c r="AW286" s="52">
        <f>$BI$14*((AJ286)-$BD$5)/$BD$6+$BI$15*((AK286)-$BD$7)/$BD$8+$BI$16</f>
        <v/>
      </c>
      <c r="AX286" s="51">
        <f>1/(1+EXP(-AW286))</f>
        <v/>
      </c>
      <c r="AY286" s="52">
        <f>$BJ$14*((AJ286)-$BD$5)/$BD$6+$BJ$15*((AK286)-$BD$7)/$BD$8+$BJ$16</f>
        <v/>
      </c>
      <c r="AZ286" s="51">
        <f>1/(1+EXP(-AY286))</f>
        <v/>
      </c>
      <c r="BA286" s="52">
        <f>$BK$14*((AJ286)-$BD$5)/$BD$6+$BK$15*((AK286)-$BD$7)/$BD$8+$BK$16</f>
        <v/>
      </c>
      <c r="BB286" s="51">
        <f>1/(1+EXP(-BA286))</f>
        <v/>
      </c>
    </row>
    <row r="287" ht="15" customHeight="1" s="35">
      <c r="A287" s="48">
        <f>'4_Seq_Features'!A285</f>
        <v/>
      </c>
      <c r="B287" s="55">
        <f>'4_Seq_Features'!F285</f>
        <v/>
      </c>
      <c r="C287" s="48">
        <f>'4_Seq_Features'!E285</f>
        <v/>
      </c>
      <c r="D287" s="52">
        <f>$U$12*((B287)-$U$5)/$U$6+$U$13</f>
        <v/>
      </c>
      <c r="E287" s="51">
        <f>1/(1+EXP(-D287))</f>
        <v/>
      </c>
      <c r="F287" s="52">
        <f>$V$12*((B287)-$U$5)/$U$6+$V$13</f>
        <v/>
      </c>
      <c r="G287" s="51">
        <f>1/(1+EXP(-F287))</f>
        <v/>
      </c>
      <c r="H287" s="52">
        <f>$W$12*((B287)-$U$5)/$U$6+$W$13</f>
        <v/>
      </c>
      <c r="I287" s="51">
        <f>1/(1+EXP(-H287))</f>
        <v/>
      </c>
      <c r="J287" s="52">
        <f>$X$12*((B287)-$U$5)/$U$6+$X$13</f>
        <v/>
      </c>
      <c r="K287" s="51">
        <f>1/(1+EXP(-J287))</f>
        <v/>
      </c>
      <c r="L287" s="52">
        <f>$Y$12*((B287)-$U$5)/$U$6+$Y$13</f>
        <v/>
      </c>
      <c r="M287" s="51">
        <f>1/(1+EXP(-L287))</f>
        <v/>
      </c>
      <c r="N287" s="52">
        <f>$Z$12*((B287)-$U$5)/$U$6+$Z$13</f>
        <v/>
      </c>
      <c r="O287" s="51">
        <f>1/(1+EXP(-N287))</f>
        <v/>
      </c>
      <c r="P287" s="52">
        <f>$AA$12*((B287)-$U$5)/$U$6+$AA$13</f>
        <v/>
      </c>
      <c r="Q287" s="51">
        <f>1/(1+EXP(-P287))</f>
        <v/>
      </c>
      <c r="R287" s="52">
        <f>$AB$12*((B287)-$U$5)/$U$6+$AB$13</f>
        <v/>
      </c>
      <c r="S287" s="51">
        <f>1/(1+EXP(-R287))</f>
        <v/>
      </c>
      <c r="AI287" s="48">
        <f>'4_Seq_Features'!A285</f>
        <v/>
      </c>
      <c r="AJ287" s="55">
        <f>'4_Seq_Features'!G285</f>
        <v/>
      </c>
      <c r="AK287" s="55">
        <f>'4_Seq_Features'!H285</f>
        <v/>
      </c>
      <c r="AL287" s="48">
        <f>'4_Seq_Features'!E285</f>
        <v/>
      </c>
      <c r="AM287" s="52">
        <f>$BD$14*((AJ287)-$BD$5)/$BD$6+$BD$15*((AK287)-$BD$7)/$BD$8+$BD$16</f>
        <v/>
      </c>
      <c r="AN287" s="51">
        <f>1/(1+EXP(-AM287))</f>
        <v/>
      </c>
      <c r="AO287" s="52">
        <f>$BE$14*((AJ287)-$BD$5)/$BD$6+$BE$15*((AK287)-$BD$7)/$BD$8+$BE$16</f>
        <v/>
      </c>
      <c r="AP287" s="51">
        <f>1/(1+EXP(-AO287))</f>
        <v/>
      </c>
      <c r="AQ287" s="52">
        <f>$BF$14*((AJ287)-$BD$5)/$BD$6+$BF$15*((AK287)-$BD$7)/$BD$8+$BF$16</f>
        <v/>
      </c>
      <c r="AR287" s="51">
        <f>1/(1+EXP(-AQ287))</f>
        <v/>
      </c>
      <c r="AS287" s="52">
        <f>$BG$14*((AJ287)-$BD$5)/$BD$6+$BG$15*((AK287)-$BD$7)/$BD$8+$BG$16</f>
        <v/>
      </c>
      <c r="AT287" s="51">
        <f>1/(1+EXP(-AS287))</f>
        <v/>
      </c>
      <c r="AU287" s="52">
        <f>$BH$14*((AJ287)-$BD$5)/$BD$6+$BH$15*((AK287)-$BD$7)/$BD$8+$BH$16</f>
        <v/>
      </c>
      <c r="AV287" s="51">
        <f>1/(1+EXP(-AU287))</f>
        <v/>
      </c>
      <c r="AW287" s="52">
        <f>$BI$14*((AJ287)-$BD$5)/$BD$6+$BI$15*((AK287)-$BD$7)/$BD$8+$BI$16</f>
        <v/>
      </c>
      <c r="AX287" s="51">
        <f>1/(1+EXP(-AW287))</f>
        <v/>
      </c>
      <c r="AY287" s="52">
        <f>$BJ$14*((AJ287)-$BD$5)/$BD$6+$BJ$15*((AK287)-$BD$7)/$BD$8+$BJ$16</f>
        <v/>
      </c>
      <c r="AZ287" s="51">
        <f>1/(1+EXP(-AY287))</f>
        <v/>
      </c>
      <c r="BA287" s="52">
        <f>$BK$14*((AJ287)-$BD$5)/$BD$6+$BK$15*((AK287)-$BD$7)/$BD$8+$BK$16</f>
        <v/>
      </c>
      <c r="BB287" s="51">
        <f>1/(1+EXP(-BA287))</f>
        <v/>
      </c>
    </row>
    <row r="288" ht="15" customHeight="1" s="35">
      <c r="A288" s="48">
        <f>'4_Seq_Features'!A286</f>
        <v/>
      </c>
      <c r="B288" s="55">
        <f>'4_Seq_Features'!F286</f>
        <v/>
      </c>
      <c r="C288" s="48">
        <f>'4_Seq_Features'!E286</f>
        <v/>
      </c>
      <c r="D288" s="52">
        <f>$U$12*((B288)-$U$5)/$U$6+$U$13</f>
        <v/>
      </c>
      <c r="E288" s="51">
        <f>1/(1+EXP(-D288))</f>
        <v/>
      </c>
      <c r="F288" s="52">
        <f>$V$12*((B288)-$U$5)/$U$6+$V$13</f>
        <v/>
      </c>
      <c r="G288" s="51">
        <f>1/(1+EXP(-F288))</f>
        <v/>
      </c>
      <c r="H288" s="52">
        <f>$W$12*((B288)-$U$5)/$U$6+$W$13</f>
        <v/>
      </c>
      <c r="I288" s="51">
        <f>1/(1+EXP(-H288))</f>
        <v/>
      </c>
      <c r="J288" s="52">
        <f>$X$12*((B288)-$U$5)/$U$6+$X$13</f>
        <v/>
      </c>
      <c r="K288" s="51">
        <f>1/(1+EXP(-J288))</f>
        <v/>
      </c>
      <c r="L288" s="52">
        <f>$Y$12*((B288)-$U$5)/$U$6+$Y$13</f>
        <v/>
      </c>
      <c r="M288" s="51">
        <f>1/(1+EXP(-L288))</f>
        <v/>
      </c>
      <c r="N288" s="52">
        <f>$Z$12*((B288)-$U$5)/$U$6+$Z$13</f>
        <v/>
      </c>
      <c r="O288" s="51">
        <f>1/(1+EXP(-N288))</f>
        <v/>
      </c>
      <c r="P288" s="52">
        <f>$AA$12*((B288)-$U$5)/$U$6+$AA$13</f>
        <v/>
      </c>
      <c r="Q288" s="51">
        <f>1/(1+EXP(-P288))</f>
        <v/>
      </c>
      <c r="R288" s="52">
        <f>$AB$12*((B288)-$U$5)/$U$6+$AB$13</f>
        <v/>
      </c>
      <c r="S288" s="51">
        <f>1/(1+EXP(-R288))</f>
        <v/>
      </c>
      <c r="AI288" s="48">
        <f>'4_Seq_Features'!A286</f>
        <v/>
      </c>
      <c r="AJ288" s="55">
        <f>'4_Seq_Features'!G286</f>
        <v/>
      </c>
      <c r="AK288" s="55">
        <f>'4_Seq_Features'!H286</f>
        <v/>
      </c>
      <c r="AL288" s="48">
        <f>'4_Seq_Features'!E286</f>
        <v/>
      </c>
      <c r="AM288" s="52">
        <f>$BD$14*((AJ288)-$BD$5)/$BD$6+$BD$15*((AK288)-$BD$7)/$BD$8+$BD$16</f>
        <v/>
      </c>
      <c r="AN288" s="51">
        <f>1/(1+EXP(-AM288))</f>
        <v/>
      </c>
      <c r="AO288" s="52">
        <f>$BE$14*((AJ288)-$BD$5)/$BD$6+$BE$15*((AK288)-$BD$7)/$BD$8+$BE$16</f>
        <v/>
      </c>
      <c r="AP288" s="51">
        <f>1/(1+EXP(-AO288))</f>
        <v/>
      </c>
      <c r="AQ288" s="52">
        <f>$BF$14*((AJ288)-$BD$5)/$BD$6+$BF$15*((AK288)-$BD$7)/$BD$8+$BF$16</f>
        <v/>
      </c>
      <c r="AR288" s="51">
        <f>1/(1+EXP(-AQ288))</f>
        <v/>
      </c>
      <c r="AS288" s="52">
        <f>$BG$14*((AJ288)-$BD$5)/$BD$6+$BG$15*((AK288)-$BD$7)/$BD$8+$BG$16</f>
        <v/>
      </c>
      <c r="AT288" s="51">
        <f>1/(1+EXP(-AS288))</f>
        <v/>
      </c>
      <c r="AU288" s="52">
        <f>$BH$14*((AJ288)-$BD$5)/$BD$6+$BH$15*((AK288)-$BD$7)/$BD$8+$BH$16</f>
        <v/>
      </c>
      <c r="AV288" s="51">
        <f>1/(1+EXP(-AU288))</f>
        <v/>
      </c>
      <c r="AW288" s="52">
        <f>$BI$14*((AJ288)-$BD$5)/$BD$6+$BI$15*((AK288)-$BD$7)/$BD$8+$BI$16</f>
        <v/>
      </c>
      <c r="AX288" s="51">
        <f>1/(1+EXP(-AW288))</f>
        <v/>
      </c>
      <c r="AY288" s="52">
        <f>$BJ$14*((AJ288)-$BD$5)/$BD$6+$BJ$15*((AK288)-$BD$7)/$BD$8+$BJ$16</f>
        <v/>
      </c>
      <c r="AZ288" s="51">
        <f>1/(1+EXP(-AY288))</f>
        <v/>
      </c>
      <c r="BA288" s="52">
        <f>$BK$14*((AJ288)-$BD$5)/$BD$6+$BK$15*((AK288)-$BD$7)/$BD$8+$BK$16</f>
        <v/>
      </c>
      <c r="BB288" s="51">
        <f>1/(1+EXP(-BA288))</f>
        <v/>
      </c>
    </row>
    <row r="289" ht="15" customHeight="1" s="35">
      <c r="A289" s="48">
        <f>'4_Seq_Features'!A287</f>
        <v/>
      </c>
      <c r="B289" s="55">
        <f>'4_Seq_Features'!F287</f>
        <v/>
      </c>
      <c r="C289" s="48">
        <f>'4_Seq_Features'!E287</f>
        <v/>
      </c>
      <c r="D289" s="52">
        <f>$U$12*((B289)-$U$5)/$U$6+$U$13</f>
        <v/>
      </c>
      <c r="E289" s="51">
        <f>1/(1+EXP(-D289))</f>
        <v/>
      </c>
      <c r="F289" s="52">
        <f>$V$12*((B289)-$U$5)/$U$6+$V$13</f>
        <v/>
      </c>
      <c r="G289" s="51">
        <f>1/(1+EXP(-F289))</f>
        <v/>
      </c>
      <c r="H289" s="52">
        <f>$W$12*((B289)-$U$5)/$U$6+$W$13</f>
        <v/>
      </c>
      <c r="I289" s="51">
        <f>1/(1+EXP(-H289))</f>
        <v/>
      </c>
      <c r="J289" s="52">
        <f>$X$12*((B289)-$U$5)/$U$6+$X$13</f>
        <v/>
      </c>
      <c r="K289" s="51">
        <f>1/(1+EXP(-J289))</f>
        <v/>
      </c>
      <c r="L289" s="52">
        <f>$Y$12*((B289)-$U$5)/$U$6+$Y$13</f>
        <v/>
      </c>
      <c r="M289" s="51">
        <f>1/(1+EXP(-L289))</f>
        <v/>
      </c>
      <c r="N289" s="52">
        <f>$Z$12*((B289)-$U$5)/$U$6+$Z$13</f>
        <v/>
      </c>
      <c r="O289" s="51">
        <f>1/(1+EXP(-N289))</f>
        <v/>
      </c>
      <c r="P289" s="52">
        <f>$AA$12*((B289)-$U$5)/$U$6+$AA$13</f>
        <v/>
      </c>
      <c r="Q289" s="51">
        <f>1/(1+EXP(-P289))</f>
        <v/>
      </c>
      <c r="R289" s="52">
        <f>$AB$12*((B289)-$U$5)/$U$6+$AB$13</f>
        <v/>
      </c>
      <c r="S289" s="51">
        <f>1/(1+EXP(-R289))</f>
        <v/>
      </c>
      <c r="AI289" s="48">
        <f>'4_Seq_Features'!A287</f>
        <v/>
      </c>
      <c r="AJ289" s="55">
        <f>'4_Seq_Features'!G287</f>
        <v/>
      </c>
      <c r="AK289" s="55">
        <f>'4_Seq_Features'!H287</f>
        <v/>
      </c>
      <c r="AL289" s="48">
        <f>'4_Seq_Features'!E287</f>
        <v/>
      </c>
      <c r="AM289" s="52">
        <f>$BD$14*((AJ289)-$BD$5)/$BD$6+$BD$15*((AK289)-$BD$7)/$BD$8+$BD$16</f>
        <v/>
      </c>
      <c r="AN289" s="51">
        <f>1/(1+EXP(-AM289))</f>
        <v/>
      </c>
      <c r="AO289" s="52">
        <f>$BE$14*((AJ289)-$BD$5)/$BD$6+$BE$15*((AK289)-$BD$7)/$BD$8+$BE$16</f>
        <v/>
      </c>
      <c r="AP289" s="51">
        <f>1/(1+EXP(-AO289))</f>
        <v/>
      </c>
      <c r="AQ289" s="52">
        <f>$BF$14*((AJ289)-$BD$5)/$BD$6+$BF$15*((AK289)-$BD$7)/$BD$8+$BF$16</f>
        <v/>
      </c>
      <c r="AR289" s="51">
        <f>1/(1+EXP(-AQ289))</f>
        <v/>
      </c>
      <c r="AS289" s="52">
        <f>$BG$14*((AJ289)-$BD$5)/$BD$6+$BG$15*((AK289)-$BD$7)/$BD$8+$BG$16</f>
        <v/>
      </c>
      <c r="AT289" s="51">
        <f>1/(1+EXP(-AS289))</f>
        <v/>
      </c>
      <c r="AU289" s="52">
        <f>$BH$14*((AJ289)-$BD$5)/$BD$6+$BH$15*((AK289)-$BD$7)/$BD$8+$BH$16</f>
        <v/>
      </c>
      <c r="AV289" s="51">
        <f>1/(1+EXP(-AU289))</f>
        <v/>
      </c>
      <c r="AW289" s="52">
        <f>$BI$14*((AJ289)-$BD$5)/$BD$6+$BI$15*((AK289)-$BD$7)/$BD$8+$BI$16</f>
        <v/>
      </c>
      <c r="AX289" s="51">
        <f>1/(1+EXP(-AW289))</f>
        <v/>
      </c>
      <c r="AY289" s="52">
        <f>$BJ$14*((AJ289)-$BD$5)/$BD$6+$BJ$15*((AK289)-$BD$7)/$BD$8+$BJ$16</f>
        <v/>
      </c>
      <c r="AZ289" s="51">
        <f>1/(1+EXP(-AY289))</f>
        <v/>
      </c>
      <c r="BA289" s="52">
        <f>$BK$14*((AJ289)-$BD$5)/$BD$6+$BK$15*((AK289)-$BD$7)/$BD$8+$BK$16</f>
        <v/>
      </c>
      <c r="BB289" s="51">
        <f>1/(1+EXP(-BA289))</f>
        <v/>
      </c>
    </row>
    <row r="290" ht="15" customHeight="1" s="35">
      <c r="A290" s="48">
        <f>'4_Seq_Features'!A288</f>
        <v/>
      </c>
      <c r="B290" s="55">
        <f>'4_Seq_Features'!F288</f>
        <v/>
      </c>
      <c r="C290" s="48">
        <f>'4_Seq_Features'!E288</f>
        <v/>
      </c>
      <c r="D290" s="52">
        <f>$U$12*((B290)-$U$5)/$U$6+$U$13</f>
        <v/>
      </c>
      <c r="E290" s="51">
        <f>1/(1+EXP(-D290))</f>
        <v/>
      </c>
      <c r="F290" s="52">
        <f>$V$12*((B290)-$U$5)/$U$6+$V$13</f>
        <v/>
      </c>
      <c r="G290" s="51">
        <f>1/(1+EXP(-F290))</f>
        <v/>
      </c>
      <c r="H290" s="52">
        <f>$W$12*((B290)-$U$5)/$U$6+$W$13</f>
        <v/>
      </c>
      <c r="I290" s="51">
        <f>1/(1+EXP(-H290))</f>
        <v/>
      </c>
      <c r="J290" s="52">
        <f>$X$12*((B290)-$U$5)/$U$6+$X$13</f>
        <v/>
      </c>
      <c r="K290" s="51">
        <f>1/(1+EXP(-J290))</f>
        <v/>
      </c>
      <c r="L290" s="52">
        <f>$Y$12*((B290)-$U$5)/$U$6+$Y$13</f>
        <v/>
      </c>
      <c r="M290" s="51">
        <f>1/(1+EXP(-L290))</f>
        <v/>
      </c>
      <c r="N290" s="52">
        <f>$Z$12*((B290)-$U$5)/$U$6+$Z$13</f>
        <v/>
      </c>
      <c r="O290" s="51">
        <f>1/(1+EXP(-N290))</f>
        <v/>
      </c>
      <c r="P290" s="52">
        <f>$AA$12*((B290)-$U$5)/$U$6+$AA$13</f>
        <v/>
      </c>
      <c r="Q290" s="51">
        <f>1/(1+EXP(-P290))</f>
        <v/>
      </c>
      <c r="R290" s="52">
        <f>$AB$12*((B290)-$U$5)/$U$6+$AB$13</f>
        <v/>
      </c>
      <c r="S290" s="51">
        <f>1/(1+EXP(-R290))</f>
        <v/>
      </c>
      <c r="AI290" s="48">
        <f>'4_Seq_Features'!A288</f>
        <v/>
      </c>
      <c r="AJ290" s="55">
        <f>'4_Seq_Features'!G288</f>
        <v/>
      </c>
      <c r="AK290" s="55">
        <f>'4_Seq_Features'!H288</f>
        <v/>
      </c>
      <c r="AL290" s="48">
        <f>'4_Seq_Features'!E288</f>
        <v/>
      </c>
      <c r="AM290" s="52">
        <f>$BD$14*((AJ290)-$BD$5)/$BD$6+$BD$15*((AK290)-$BD$7)/$BD$8+$BD$16</f>
        <v/>
      </c>
      <c r="AN290" s="51">
        <f>1/(1+EXP(-AM290))</f>
        <v/>
      </c>
      <c r="AO290" s="52">
        <f>$BE$14*((AJ290)-$BD$5)/$BD$6+$BE$15*((AK290)-$BD$7)/$BD$8+$BE$16</f>
        <v/>
      </c>
      <c r="AP290" s="51">
        <f>1/(1+EXP(-AO290))</f>
        <v/>
      </c>
      <c r="AQ290" s="52">
        <f>$BF$14*((AJ290)-$BD$5)/$BD$6+$BF$15*((AK290)-$BD$7)/$BD$8+$BF$16</f>
        <v/>
      </c>
      <c r="AR290" s="51">
        <f>1/(1+EXP(-AQ290))</f>
        <v/>
      </c>
      <c r="AS290" s="52">
        <f>$BG$14*((AJ290)-$BD$5)/$BD$6+$BG$15*((AK290)-$BD$7)/$BD$8+$BG$16</f>
        <v/>
      </c>
      <c r="AT290" s="51">
        <f>1/(1+EXP(-AS290))</f>
        <v/>
      </c>
      <c r="AU290" s="52">
        <f>$BH$14*((AJ290)-$BD$5)/$BD$6+$BH$15*((AK290)-$BD$7)/$BD$8+$BH$16</f>
        <v/>
      </c>
      <c r="AV290" s="51">
        <f>1/(1+EXP(-AU290))</f>
        <v/>
      </c>
      <c r="AW290" s="52">
        <f>$BI$14*((AJ290)-$BD$5)/$BD$6+$BI$15*((AK290)-$BD$7)/$BD$8+$BI$16</f>
        <v/>
      </c>
      <c r="AX290" s="51">
        <f>1/(1+EXP(-AW290))</f>
        <v/>
      </c>
      <c r="AY290" s="52">
        <f>$BJ$14*((AJ290)-$BD$5)/$BD$6+$BJ$15*((AK290)-$BD$7)/$BD$8+$BJ$16</f>
        <v/>
      </c>
      <c r="AZ290" s="51">
        <f>1/(1+EXP(-AY290))</f>
        <v/>
      </c>
      <c r="BA290" s="52">
        <f>$BK$14*((AJ290)-$BD$5)/$BD$6+$BK$15*((AK290)-$BD$7)/$BD$8+$BK$16</f>
        <v/>
      </c>
      <c r="BB290" s="51">
        <f>1/(1+EXP(-BA290))</f>
        <v/>
      </c>
    </row>
    <row r="291" ht="15" customHeight="1" s="35">
      <c r="A291" s="48">
        <f>'4_Seq_Features'!A289</f>
        <v/>
      </c>
      <c r="B291" s="55">
        <f>'4_Seq_Features'!F289</f>
        <v/>
      </c>
      <c r="C291" s="48">
        <f>'4_Seq_Features'!E289</f>
        <v/>
      </c>
      <c r="D291" s="52">
        <f>$U$12*((B291)-$U$5)/$U$6+$U$13</f>
        <v/>
      </c>
      <c r="E291" s="51">
        <f>1/(1+EXP(-D291))</f>
        <v/>
      </c>
      <c r="F291" s="52">
        <f>$V$12*((B291)-$U$5)/$U$6+$V$13</f>
        <v/>
      </c>
      <c r="G291" s="51">
        <f>1/(1+EXP(-F291))</f>
        <v/>
      </c>
      <c r="H291" s="52">
        <f>$W$12*((B291)-$U$5)/$U$6+$W$13</f>
        <v/>
      </c>
      <c r="I291" s="51">
        <f>1/(1+EXP(-H291))</f>
        <v/>
      </c>
      <c r="J291" s="52">
        <f>$X$12*((B291)-$U$5)/$U$6+$X$13</f>
        <v/>
      </c>
      <c r="K291" s="51">
        <f>1/(1+EXP(-J291))</f>
        <v/>
      </c>
      <c r="L291" s="52">
        <f>$Y$12*((B291)-$U$5)/$U$6+$Y$13</f>
        <v/>
      </c>
      <c r="M291" s="51">
        <f>1/(1+EXP(-L291))</f>
        <v/>
      </c>
      <c r="N291" s="52">
        <f>$Z$12*((B291)-$U$5)/$U$6+$Z$13</f>
        <v/>
      </c>
      <c r="O291" s="51">
        <f>1/(1+EXP(-N291))</f>
        <v/>
      </c>
      <c r="P291" s="52">
        <f>$AA$12*((B291)-$U$5)/$U$6+$AA$13</f>
        <v/>
      </c>
      <c r="Q291" s="51">
        <f>1/(1+EXP(-P291))</f>
        <v/>
      </c>
      <c r="R291" s="52">
        <f>$AB$12*((B291)-$U$5)/$U$6+$AB$13</f>
        <v/>
      </c>
      <c r="S291" s="51">
        <f>1/(1+EXP(-R291))</f>
        <v/>
      </c>
      <c r="AI291" s="48">
        <f>'4_Seq_Features'!A289</f>
        <v/>
      </c>
      <c r="AJ291" s="55">
        <f>'4_Seq_Features'!G289</f>
        <v/>
      </c>
      <c r="AK291" s="55">
        <f>'4_Seq_Features'!H289</f>
        <v/>
      </c>
      <c r="AL291" s="48">
        <f>'4_Seq_Features'!E289</f>
        <v/>
      </c>
      <c r="AM291" s="52">
        <f>$BD$14*((AJ291)-$BD$5)/$BD$6+$BD$15*((AK291)-$BD$7)/$BD$8+$BD$16</f>
        <v/>
      </c>
      <c r="AN291" s="51">
        <f>1/(1+EXP(-AM291))</f>
        <v/>
      </c>
      <c r="AO291" s="52">
        <f>$BE$14*((AJ291)-$BD$5)/$BD$6+$BE$15*((AK291)-$BD$7)/$BD$8+$BE$16</f>
        <v/>
      </c>
      <c r="AP291" s="51">
        <f>1/(1+EXP(-AO291))</f>
        <v/>
      </c>
      <c r="AQ291" s="52">
        <f>$BF$14*((AJ291)-$BD$5)/$BD$6+$BF$15*((AK291)-$BD$7)/$BD$8+$BF$16</f>
        <v/>
      </c>
      <c r="AR291" s="51">
        <f>1/(1+EXP(-AQ291))</f>
        <v/>
      </c>
      <c r="AS291" s="52">
        <f>$BG$14*((AJ291)-$BD$5)/$BD$6+$BG$15*((AK291)-$BD$7)/$BD$8+$BG$16</f>
        <v/>
      </c>
      <c r="AT291" s="51">
        <f>1/(1+EXP(-AS291))</f>
        <v/>
      </c>
      <c r="AU291" s="52">
        <f>$BH$14*((AJ291)-$BD$5)/$BD$6+$BH$15*((AK291)-$BD$7)/$BD$8+$BH$16</f>
        <v/>
      </c>
      <c r="AV291" s="51">
        <f>1/(1+EXP(-AU291))</f>
        <v/>
      </c>
      <c r="AW291" s="52">
        <f>$BI$14*((AJ291)-$BD$5)/$BD$6+$BI$15*((AK291)-$BD$7)/$BD$8+$BI$16</f>
        <v/>
      </c>
      <c r="AX291" s="51">
        <f>1/(1+EXP(-AW291))</f>
        <v/>
      </c>
      <c r="AY291" s="52">
        <f>$BJ$14*((AJ291)-$BD$5)/$BD$6+$BJ$15*((AK291)-$BD$7)/$BD$8+$BJ$16</f>
        <v/>
      </c>
      <c r="AZ291" s="51">
        <f>1/(1+EXP(-AY291))</f>
        <v/>
      </c>
      <c r="BA291" s="52">
        <f>$BK$14*((AJ291)-$BD$5)/$BD$6+$BK$15*((AK291)-$BD$7)/$BD$8+$BK$16</f>
        <v/>
      </c>
      <c r="BB291" s="51">
        <f>1/(1+EXP(-BA291))</f>
        <v/>
      </c>
    </row>
    <row r="292" ht="15" customHeight="1" s="35">
      <c r="A292" s="48">
        <f>'4_Seq_Features'!A290</f>
        <v/>
      </c>
      <c r="B292" s="55">
        <f>'4_Seq_Features'!F290</f>
        <v/>
      </c>
      <c r="C292" s="48">
        <f>'4_Seq_Features'!E290</f>
        <v/>
      </c>
      <c r="D292" s="52">
        <f>$U$12*((B292)-$U$5)/$U$6+$U$13</f>
        <v/>
      </c>
      <c r="E292" s="51">
        <f>1/(1+EXP(-D292))</f>
        <v/>
      </c>
      <c r="F292" s="52">
        <f>$V$12*((B292)-$U$5)/$U$6+$V$13</f>
        <v/>
      </c>
      <c r="G292" s="51">
        <f>1/(1+EXP(-F292))</f>
        <v/>
      </c>
      <c r="H292" s="52">
        <f>$W$12*((B292)-$U$5)/$U$6+$W$13</f>
        <v/>
      </c>
      <c r="I292" s="51">
        <f>1/(1+EXP(-H292))</f>
        <v/>
      </c>
      <c r="J292" s="52">
        <f>$X$12*((B292)-$U$5)/$U$6+$X$13</f>
        <v/>
      </c>
      <c r="K292" s="51">
        <f>1/(1+EXP(-J292))</f>
        <v/>
      </c>
      <c r="L292" s="52">
        <f>$Y$12*((B292)-$U$5)/$U$6+$Y$13</f>
        <v/>
      </c>
      <c r="M292" s="51">
        <f>1/(1+EXP(-L292))</f>
        <v/>
      </c>
      <c r="N292" s="52">
        <f>$Z$12*((B292)-$U$5)/$U$6+$Z$13</f>
        <v/>
      </c>
      <c r="O292" s="51">
        <f>1/(1+EXP(-N292))</f>
        <v/>
      </c>
      <c r="P292" s="52">
        <f>$AA$12*((B292)-$U$5)/$U$6+$AA$13</f>
        <v/>
      </c>
      <c r="Q292" s="51">
        <f>1/(1+EXP(-P292))</f>
        <v/>
      </c>
      <c r="R292" s="52">
        <f>$AB$12*((B292)-$U$5)/$U$6+$AB$13</f>
        <v/>
      </c>
      <c r="S292" s="51">
        <f>1/(1+EXP(-R292))</f>
        <v/>
      </c>
      <c r="AI292" s="48">
        <f>'4_Seq_Features'!A290</f>
        <v/>
      </c>
      <c r="AJ292" s="55">
        <f>'4_Seq_Features'!G290</f>
        <v/>
      </c>
      <c r="AK292" s="55">
        <f>'4_Seq_Features'!H290</f>
        <v/>
      </c>
      <c r="AL292" s="48">
        <f>'4_Seq_Features'!E290</f>
        <v/>
      </c>
      <c r="AM292" s="52">
        <f>$BD$14*((AJ292)-$BD$5)/$BD$6+$BD$15*((AK292)-$BD$7)/$BD$8+$BD$16</f>
        <v/>
      </c>
      <c r="AN292" s="51">
        <f>1/(1+EXP(-AM292))</f>
        <v/>
      </c>
      <c r="AO292" s="52">
        <f>$BE$14*((AJ292)-$BD$5)/$BD$6+$BE$15*((AK292)-$BD$7)/$BD$8+$BE$16</f>
        <v/>
      </c>
      <c r="AP292" s="51">
        <f>1/(1+EXP(-AO292))</f>
        <v/>
      </c>
      <c r="AQ292" s="52">
        <f>$BF$14*((AJ292)-$BD$5)/$BD$6+$BF$15*((AK292)-$BD$7)/$BD$8+$BF$16</f>
        <v/>
      </c>
      <c r="AR292" s="51">
        <f>1/(1+EXP(-AQ292))</f>
        <v/>
      </c>
      <c r="AS292" s="52">
        <f>$BG$14*((AJ292)-$BD$5)/$BD$6+$BG$15*((AK292)-$BD$7)/$BD$8+$BG$16</f>
        <v/>
      </c>
      <c r="AT292" s="51">
        <f>1/(1+EXP(-AS292))</f>
        <v/>
      </c>
      <c r="AU292" s="52">
        <f>$BH$14*((AJ292)-$BD$5)/$BD$6+$BH$15*((AK292)-$BD$7)/$BD$8+$BH$16</f>
        <v/>
      </c>
      <c r="AV292" s="51">
        <f>1/(1+EXP(-AU292))</f>
        <v/>
      </c>
      <c r="AW292" s="52">
        <f>$BI$14*((AJ292)-$BD$5)/$BD$6+$BI$15*((AK292)-$BD$7)/$BD$8+$BI$16</f>
        <v/>
      </c>
      <c r="AX292" s="51">
        <f>1/(1+EXP(-AW292))</f>
        <v/>
      </c>
      <c r="AY292" s="52">
        <f>$BJ$14*((AJ292)-$BD$5)/$BD$6+$BJ$15*((AK292)-$BD$7)/$BD$8+$BJ$16</f>
        <v/>
      </c>
      <c r="AZ292" s="51">
        <f>1/(1+EXP(-AY292))</f>
        <v/>
      </c>
      <c r="BA292" s="52">
        <f>$BK$14*((AJ292)-$BD$5)/$BD$6+$BK$15*((AK292)-$BD$7)/$BD$8+$BK$16</f>
        <v/>
      </c>
      <c r="BB292" s="51">
        <f>1/(1+EXP(-BA292))</f>
        <v/>
      </c>
    </row>
    <row r="293" ht="15" customHeight="1" s="35">
      <c r="A293" s="48">
        <f>'4_Seq_Features'!A291</f>
        <v/>
      </c>
      <c r="B293" s="55">
        <f>'4_Seq_Features'!F291</f>
        <v/>
      </c>
      <c r="C293" s="48">
        <f>'4_Seq_Features'!E291</f>
        <v/>
      </c>
      <c r="D293" s="52">
        <f>$U$12*((B293)-$U$5)/$U$6+$U$13</f>
        <v/>
      </c>
      <c r="E293" s="51">
        <f>1/(1+EXP(-D293))</f>
        <v/>
      </c>
      <c r="F293" s="52">
        <f>$V$12*((B293)-$U$5)/$U$6+$V$13</f>
        <v/>
      </c>
      <c r="G293" s="51">
        <f>1/(1+EXP(-F293))</f>
        <v/>
      </c>
      <c r="H293" s="52">
        <f>$W$12*((B293)-$U$5)/$U$6+$W$13</f>
        <v/>
      </c>
      <c r="I293" s="51">
        <f>1/(1+EXP(-H293))</f>
        <v/>
      </c>
      <c r="J293" s="52">
        <f>$X$12*((B293)-$U$5)/$U$6+$X$13</f>
        <v/>
      </c>
      <c r="K293" s="51">
        <f>1/(1+EXP(-J293))</f>
        <v/>
      </c>
      <c r="L293" s="52">
        <f>$Y$12*((B293)-$U$5)/$U$6+$Y$13</f>
        <v/>
      </c>
      <c r="M293" s="51">
        <f>1/(1+EXP(-L293))</f>
        <v/>
      </c>
      <c r="N293" s="52">
        <f>$Z$12*((B293)-$U$5)/$U$6+$Z$13</f>
        <v/>
      </c>
      <c r="O293" s="51">
        <f>1/(1+EXP(-N293))</f>
        <v/>
      </c>
      <c r="P293" s="52">
        <f>$AA$12*((B293)-$U$5)/$U$6+$AA$13</f>
        <v/>
      </c>
      <c r="Q293" s="51">
        <f>1/(1+EXP(-P293))</f>
        <v/>
      </c>
      <c r="R293" s="52">
        <f>$AB$12*((B293)-$U$5)/$U$6+$AB$13</f>
        <v/>
      </c>
      <c r="S293" s="51">
        <f>1/(1+EXP(-R293))</f>
        <v/>
      </c>
      <c r="AI293" s="48">
        <f>'4_Seq_Features'!A291</f>
        <v/>
      </c>
      <c r="AJ293" s="55">
        <f>'4_Seq_Features'!G291</f>
        <v/>
      </c>
      <c r="AK293" s="55">
        <f>'4_Seq_Features'!H291</f>
        <v/>
      </c>
      <c r="AL293" s="48">
        <f>'4_Seq_Features'!E291</f>
        <v/>
      </c>
      <c r="AM293" s="52">
        <f>$BD$14*((AJ293)-$BD$5)/$BD$6+$BD$15*((AK293)-$BD$7)/$BD$8+$BD$16</f>
        <v/>
      </c>
      <c r="AN293" s="51">
        <f>1/(1+EXP(-AM293))</f>
        <v/>
      </c>
      <c r="AO293" s="52">
        <f>$BE$14*((AJ293)-$BD$5)/$BD$6+$BE$15*((AK293)-$BD$7)/$BD$8+$BE$16</f>
        <v/>
      </c>
      <c r="AP293" s="51">
        <f>1/(1+EXP(-AO293))</f>
        <v/>
      </c>
      <c r="AQ293" s="52">
        <f>$BF$14*((AJ293)-$BD$5)/$BD$6+$BF$15*((AK293)-$BD$7)/$BD$8+$BF$16</f>
        <v/>
      </c>
      <c r="AR293" s="51">
        <f>1/(1+EXP(-AQ293))</f>
        <v/>
      </c>
      <c r="AS293" s="52">
        <f>$BG$14*((AJ293)-$BD$5)/$BD$6+$BG$15*((AK293)-$BD$7)/$BD$8+$BG$16</f>
        <v/>
      </c>
      <c r="AT293" s="51">
        <f>1/(1+EXP(-AS293))</f>
        <v/>
      </c>
      <c r="AU293" s="52">
        <f>$BH$14*((AJ293)-$BD$5)/$BD$6+$BH$15*((AK293)-$BD$7)/$BD$8+$BH$16</f>
        <v/>
      </c>
      <c r="AV293" s="51">
        <f>1/(1+EXP(-AU293))</f>
        <v/>
      </c>
      <c r="AW293" s="52">
        <f>$BI$14*((AJ293)-$BD$5)/$BD$6+$BI$15*((AK293)-$BD$7)/$BD$8+$BI$16</f>
        <v/>
      </c>
      <c r="AX293" s="51">
        <f>1/(1+EXP(-AW293))</f>
        <v/>
      </c>
      <c r="AY293" s="52">
        <f>$BJ$14*((AJ293)-$BD$5)/$BD$6+$BJ$15*((AK293)-$BD$7)/$BD$8+$BJ$16</f>
        <v/>
      </c>
      <c r="AZ293" s="51">
        <f>1/(1+EXP(-AY293))</f>
        <v/>
      </c>
      <c r="BA293" s="52">
        <f>$BK$14*((AJ293)-$BD$5)/$BD$6+$BK$15*((AK293)-$BD$7)/$BD$8+$BK$16</f>
        <v/>
      </c>
      <c r="BB293" s="51">
        <f>1/(1+EXP(-BA293))</f>
        <v/>
      </c>
    </row>
    <row r="294" ht="15" customHeight="1" s="35">
      <c r="A294" s="48">
        <f>'4_Seq_Features'!A292</f>
        <v/>
      </c>
      <c r="B294" s="55">
        <f>'4_Seq_Features'!F292</f>
        <v/>
      </c>
      <c r="C294" s="48">
        <f>'4_Seq_Features'!E292</f>
        <v/>
      </c>
      <c r="D294" s="52">
        <f>$U$12*((B294)-$U$5)/$U$6+$U$13</f>
        <v/>
      </c>
      <c r="E294" s="51">
        <f>1/(1+EXP(-D294))</f>
        <v/>
      </c>
      <c r="F294" s="52">
        <f>$V$12*((B294)-$U$5)/$U$6+$V$13</f>
        <v/>
      </c>
      <c r="G294" s="51">
        <f>1/(1+EXP(-F294))</f>
        <v/>
      </c>
      <c r="H294" s="52">
        <f>$W$12*((B294)-$U$5)/$U$6+$W$13</f>
        <v/>
      </c>
      <c r="I294" s="51">
        <f>1/(1+EXP(-H294))</f>
        <v/>
      </c>
      <c r="J294" s="52">
        <f>$X$12*((B294)-$U$5)/$U$6+$X$13</f>
        <v/>
      </c>
      <c r="K294" s="51">
        <f>1/(1+EXP(-J294))</f>
        <v/>
      </c>
      <c r="L294" s="52">
        <f>$Y$12*((B294)-$U$5)/$U$6+$Y$13</f>
        <v/>
      </c>
      <c r="M294" s="51">
        <f>1/(1+EXP(-L294))</f>
        <v/>
      </c>
      <c r="N294" s="52">
        <f>$Z$12*((B294)-$U$5)/$U$6+$Z$13</f>
        <v/>
      </c>
      <c r="O294" s="51">
        <f>1/(1+EXP(-N294))</f>
        <v/>
      </c>
      <c r="P294" s="52">
        <f>$AA$12*((B294)-$U$5)/$U$6+$AA$13</f>
        <v/>
      </c>
      <c r="Q294" s="51">
        <f>1/(1+EXP(-P294))</f>
        <v/>
      </c>
      <c r="R294" s="52">
        <f>$AB$12*((B294)-$U$5)/$U$6+$AB$13</f>
        <v/>
      </c>
      <c r="S294" s="51">
        <f>1/(1+EXP(-R294))</f>
        <v/>
      </c>
      <c r="AI294" s="48">
        <f>'4_Seq_Features'!A292</f>
        <v/>
      </c>
      <c r="AJ294" s="55">
        <f>'4_Seq_Features'!G292</f>
        <v/>
      </c>
      <c r="AK294" s="55">
        <f>'4_Seq_Features'!H292</f>
        <v/>
      </c>
      <c r="AL294" s="48">
        <f>'4_Seq_Features'!E292</f>
        <v/>
      </c>
      <c r="AM294" s="52">
        <f>$BD$14*((AJ294)-$BD$5)/$BD$6+$BD$15*((AK294)-$BD$7)/$BD$8+$BD$16</f>
        <v/>
      </c>
      <c r="AN294" s="51">
        <f>1/(1+EXP(-AM294))</f>
        <v/>
      </c>
      <c r="AO294" s="52">
        <f>$BE$14*((AJ294)-$BD$5)/$BD$6+$BE$15*((AK294)-$BD$7)/$BD$8+$BE$16</f>
        <v/>
      </c>
      <c r="AP294" s="51">
        <f>1/(1+EXP(-AO294))</f>
        <v/>
      </c>
      <c r="AQ294" s="52">
        <f>$BF$14*((AJ294)-$BD$5)/$BD$6+$BF$15*((AK294)-$BD$7)/$BD$8+$BF$16</f>
        <v/>
      </c>
      <c r="AR294" s="51">
        <f>1/(1+EXP(-AQ294))</f>
        <v/>
      </c>
      <c r="AS294" s="52">
        <f>$BG$14*((AJ294)-$BD$5)/$BD$6+$BG$15*((AK294)-$BD$7)/$BD$8+$BG$16</f>
        <v/>
      </c>
      <c r="AT294" s="51">
        <f>1/(1+EXP(-AS294))</f>
        <v/>
      </c>
      <c r="AU294" s="52">
        <f>$BH$14*((AJ294)-$BD$5)/$BD$6+$BH$15*((AK294)-$BD$7)/$BD$8+$BH$16</f>
        <v/>
      </c>
      <c r="AV294" s="51">
        <f>1/(1+EXP(-AU294))</f>
        <v/>
      </c>
      <c r="AW294" s="52">
        <f>$BI$14*((AJ294)-$BD$5)/$BD$6+$BI$15*((AK294)-$BD$7)/$BD$8+$BI$16</f>
        <v/>
      </c>
      <c r="AX294" s="51">
        <f>1/(1+EXP(-AW294))</f>
        <v/>
      </c>
      <c r="AY294" s="52">
        <f>$BJ$14*((AJ294)-$BD$5)/$BD$6+$BJ$15*((AK294)-$BD$7)/$BD$8+$BJ$16</f>
        <v/>
      </c>
      <c r="AZ294" s="51">
        <f>1/(1+EXP(-AY294))</f>
        <v/>
      </c>
      <c r="BA294" s="52">
        <f>$BK$14*((AJ294)-$BD$5)/$BD$6+$BK$15*((AK294)-$BD$7)/$BD$8+$BK$16</f>
        <v/>
      </c>
      <c r="BB294" s="51">
        <f>1/(1+EXP(-BA294))</f>
        <v/>
      </c>
    </row>
    <row r="295" ht="15" customHeight="1" s="35">
      <c r="A295" s="48">
        <f>'4_Seq_Features'!A293</f>
        <v/>
      </c>
      <c r="B295" s="55">
        <f>'4_Seq_Features'!F293</f>
        <v/>
      </c>
      <c r="C295" s="48">
        <f>'4_Seq_Features'!E293</f>
        <v/>
      </c>
      <c r="D295" s="52">
        <f>$U$12*((B295)-$U$5)/$U$6+$U$13</f>
        <v/>
      </c>
      <c r="E295" s="51">
        <f>1/(1+EXP(-D295))</f>
        <v/>
      </c>
      <c r="F295" s="52">
        <f>$V$12*((B295)-$U$5)/$U$6+$V$13</f>
        <v/>
      </c>
      <c r="G295" s="51">
        <f>1/(1+EXP(-F295))</f>
        <v/>
      </c>
      <c r="H295" s="52">
        <f>$W$12*((B295)-$U$5)/$U$6+$W$13</f>
        <v/>
      </c>
      <c r="I295" s="51">
        <f>1/(1+EXP(-H295))</f>
        <v/>
      </c>
      <c r="J295" s="52">
        <f>$X$12*((B295)-$U$5)/$U$6+$X$13</f>
        <v/>
      </c>
      <c r="K295" s="51">
        <f>1/(1+EXP(-J295))</f>
        <v/>
      </c>
      <c r="L295" s="52">
        <f>$Y$12*((B295)-$U$5)/$U$6+$Y$13</f>
        <v/>
      </c>
      <c r="M295" s="51">
        <f>1/(1+EXP(-L295))</f>
        <v/>
      </c>
      <c r="N295" s="52">
        <f>$Z$12*((B295)-$U$5)/$U$6+$Z$13</f>
        <v/>
      </c>
      <c r="O295" s="51">
        <f>1/(1+EXP(-N295))</f>
        <v/>
      </c>
      <c r="P295" s="52">
        <f>$AA$12*((B295)-$U$5)/$U$6+$AA$13</f>
        <v/>
      </c>
      <c r="Q295" s="51">
        <f>1/(1+EXP(-P295))</f>
        <v/>
      </c>
      <c r="R295" s="52">
        <f>$AB$12*((B295)-$U$5)/$U$6+$AB$13</f>
        <v/>
      </c>
      <c r="S295" s="51">
        <f>1/(1+EXP(-R295))</f>
        <v/>
      </c>
      <c r="AI295" s="48">
        <f>'4_Seq_Features'!A293</f>
        <v/>
      </c>
      <c r="AJ295" s="55">
        <f>'4_Seq_Features'!G293</f>
        <v/>
      </c>
      <c r="AK295" s="55">
        <f>'4_Seq_Features'!H293</f>
        <v/>
      </c>
      <c r="AL295" s="48">
        <f>'4_Seq_Features'!E293</f>
        <v/>
      </c>
      <c r="AM295" s="52">
        <f>$BD$14*((AJ295)-$BD$5)/$BD$6+$BD$15*((AK295)-$BD$7)/$BD$8+$BD$16</f>
        <v/>
      </c>
      <c r="AN295" s="51">
        <f>1/(1+EXP(-AM295))</f>
        <v/>
      </c>
      <c r="AO295" s="52">
        <f>$BE$14*((AJ295)-$BD$5)/$BD$6+$BE$15*((AK295)-$BD$7)/$BD$8+$BE$16</f>
        <v/>
      </c>
      <c r="AP295" s="51">
        <f>1/(1+EXP(-AO295))</f>
        <v/>
      </c>
      <c r="AQ295" s="52">
        <f>$BF$14*((AJ295)-$BD$5)/$BD$6+$BF$15*((AK295)-$BD$7)/$BD$8+$BF$16</f>
        <v/>
      </c>
      <c r="AR295" s="51">
        <f>1/(1+EXP(-AQ295))</f>
        <v/>
      </c>
      <c r="AS295" s="52">
        <f>$BG$14*((AJ295)-$BD$5)/$BD$6+$BG$15*((AK295)-$BD$7)/$BD$8+$BG$16</f>
        <v/>
      </c>
      <c r="AT295" s="51">
        <f>1/(1+EXP(-AS295))</f>
        <v/>
      </c>
      <c r="AU295" s="52">
        <f>$BH$14*((AJ295)-$BD$5)/$BD$6+$BH$15*((AK295)-$BD$7)/$BD$8+$BH$16</f>
        <v/>
      </c>
      <c r="AV295" s="51">
        <f>1/(1+EXP(-AU295))</f>
        <v/>
      </c>
      <c r="AW295" s="52">
        <f>$BI$14*((AJ295)-$BD$5)/$BD$6+$BI$15*((AK295)-$BD$7)/$BD$8+$BI$16</f>
        <v/>
      </c>
      <c r="AX295" s="51">
        <f>1/(1+EXP(-AW295))</f>
        <v/>
      </c>
      <c r="AY295" s="52">
        <f>$BJ$14*((AJ295)-$BD$5)/$BD$6+$BJ$15*((AK295)-$BD$7)/$BD$8+$BJ$16</f>
        <v/>
      </c>
      <c r="AZ295" s="51">
        <f>1/(1+EXP(-AY295))</f>
        <v/>
      </c>
      <c r="BA295" s="52">
        <f>$BK$14*((AJ295)-$BD$5)/$BD$6+$BK$15*((AK295)-$BD$7)/$BD$8+$BK$16</f>
        <v/>
      </c>
      <c r="BB295" s="51">
        <f>1/(1+EXP(-BA295))</f>
        <v/>
      </c>
    </row>
    <row r="296" ht="15" customHeight="1" s="35">
      <c r="A296" s="48">
        <f>'4_Seq_Features'!A294</f>
        <v/>
      </c>
      <c r="B296" s="55">
        <f>'4_Seq_Features'!F294</f>
        <v/>
      </c>
      <c r="C296" s="48">
        <f>'4_Seq_Features'!E294</f>
        <v/>
      </c>
      <c r="D296" s="52">
        <f>$U$12*((B296)-$U$5)/$U$6+$U$13</f>
        <v/>
      </c>
      <c r="E296" s="51">
        <f>1/(1+EXP(-D296))</f>
        <v/>
      </c>
      <c r="F296" s="52">
        <f>$V$12*((B296)-$U$5)/$U$6+$V$13</f>
        <v/>
      </c>
      <c r="G296" s="51">
        <f>1/(1+EXP(-F296))</f>
        <v/>
      </c>
      <c r="H296" s="52">
        <f>$W$12*((B296)-$U$5)/$U$6+$W$13</f>
        <v/>
      </c>
      <c r="I296" s="51">
        <f>1/(1+EXP(-H296))</f>
        <v/>
      </c>
      <c r="J296" s="52">
        <f>$X$12*((B296)-$U$5)/$U$6+$X$13</f>
        <v/>
      </c>
      <c r="K296" s="51">
        <f>1/(1+EXP(-J296))</f>
        <v/>
      </c>
      <c r="L296" s="52">
        <f>$Y$12*((B296)-$U$5)/$U$6+$Y$13</f>
        <v/>
      </c>
      <c r="M296" s="51">
        <f>1/(1+EXP(-L296))</f>
        <v/>
      </c>
      <c r="N296" s="52">
        <f>$Z$12*((B296)-$U$5)/$U$6+$Z$13</f>
        <v/>
      </c>
      <c r="O296" s="51">
        <f>1/(1+EXP(-N296))</f>
        <v/>
      </c>
      <c r="P296" s="52">
        <f>$AA$12*((B296)-$U$5)/$U$6+$AA$13</f>
        <v/>
      </c>
      <c r="Q296" s="51">
        <f>1/(1+EXP(-P296))</f>
        <v/>
      </c>
      <c r="R296" s="52">
        <f>$AB$12*((B296)-$U$5)/$U$6+$AB$13</f>
        <v/>
      </c>
      <c r="S296" s="51">
        <f>1/(1+EXP(-R296))</f>
        <v/>
      </c>
      <c r="AI296" s="48">
        <f>'4_Seq_Features'!A294</f>
        <v/>
      </c>
      <c r="AJ296" s="55">
        <f>'4_Seq_Features'!G294</f>
        <v/>
      </c>
      <c r="AK296" s="55">
        <f>'4_Seq_Features'!H294</f>
        <v/>
      </c>
      <c r="AL296" s="48">
        <f>'4_Seq_Features'!E294</f>
        <v/>
      </c>
      <c r="AM296" s="52">
        <f>$BD$14*((AJ296)-$BD$5)/$BD$6+$BD$15*((AK296)-$BD$7)/$BD$8+$BD$16</f>
        <v/>
      </c>
      <c r="AN296" s="51">
        <f>1/(1+EXP(-AM296))</f>
        <v/>
      </c>
      <c r="AO296" s="52">
        <f>$BE$14*((AJ296)-$BD$5)/$BD$6+$BE$15*((AK296)-$BD$7)/$BD$8+$BE$16</f>
        <v/>
      </c>
      <c r="AP296" s="51">
        <f>1/(1+EXP(-AO296))</f>
        <v/>
      </c>
      <c r="AQ296" s="52">
        <f>$BF$14*((AJ296)-$BD$5)/$BD$6+$BF$15*((AK296)-$BD$7)/$BD$8+$BF$16</f>
        <v/>
      </c>
      <c r="AR296" s="51">
        <f>1/(1+EXP(-AQ296))</f>
        <v/>
      </c>
      <c r="AS296" s="52">
        <f>$BG$14*((AJ296)-$BD$5)/$BD$6+$BG$15*((AK296)-$BD$7)/$BD$8+$BG$16</f>
        <v/>
      </c>
      <c r="AT296" s="51">
        <f>1/(1+EXP(-AS296))</f>
        <v/>
      </c>
      <c r="AU296" s="52">
        <f>$BH$14*((AJ296)-$BD$5)/$BD$6+$BH$15*((AK296)-$BD$7)/$BD$8+$BH$16</f>
        <v/>
      </c>
      <c r="AV296" s="51">
        <f>1/(1+EXP(-AU296))</f>
        <v/>
      </c>
      <c r="AW296" s="52">
        <f>$BI$14*((AJ296)-$BD$5)/$BD$6+$BI$15*((AK296)-$BD$7)/$BD$8+$BI$16</f>
        <v/>
      </c>
      <c r="AX296" s="51">
        <f>1/(1+EXP(-AW296))</f>
        <v/>
      </c>
      <c r="AY296" s="52">
        <f>$BJ$14*((AJ296)-$BD$5)/$BD$6+$BJ$15*((AK296)-$BD$7)/$BD$8+$BJ$16</f>
        <v/>
      </c>
      <c r="AZ296" s="51">
        <f>1/(1+EXP(-AY296))</f>
        <v/>
      </c>
      <c r="BA296" s="52">
        <f>$BK$14*((AJ296)-$BD$5)/$BD$6+$BK$15*((AK296)-$BD$7)/$BD$8+$BK$16</f>
        <v/>
      </c>
      <c r="BB296" s="51">
        <f>1/(1+EXP(-BA296))</f>
        <v/>
      </c>
    </row>
    <row r="297" ht="15" customHeight="1" s="35">
      <c r="A297" s="48">
        <f>'4_Seq_Features'!A295</f>
        <v/>
      </c>
      <c r="B297" s="55">
        <f>'4_Seq_Features'!F295</f>
        <v/>
      </c>
      <c r="C297" s="48">
        <f>'4_Seq_Features'!E295</f>
        <v/>
      </c>
      <c r="D297" s="52">
        <f>$U$12*((B297)-$U$5)/$U$6+$U$13</f>
        <v/>
      </c>
      <c r="E297" s="51">
        <f>1/(1+EXP(-D297))</f>
        <v/>
      </c>
      <c r="F297" s="52">
        <f>$V$12*((B297)-$U$5)/$U$6+$V$13</f>
        <v/>
      </c>
      <c r="G297" s="51">
        <f>1/(1+EXP(-F297))</f>
        <v/>
      </c>
      <c r="H297" s="52">
        <f>$W$12*((B297)-$U$5)/$U$6+$W$13</f>
        <v/>
      </c>
      <c r="I297" s="51">
        <f>1/(1+EXP(-H297))</f>
        <v/>
      </c>
      <c r="J297" s="52">
        <f>$X$12*((B297)-$U$5)/$U$6+$X$13</f>
        <v/>
      </c>
      <c r="K297" s="51">
        <f>1/(1+EXP(-J297))</f>
        <v/>
      </c>
      <c r="L297" s="52">
        <f>$Y$12*((B297)-$U$5)/$U$6+$Y$13</f>
        <v/>
      </c>
      <c r="M297" s="51">
        <f>1/(1+EXP(-L297))</f>
        <v/>
      </c>
      <c r="N297" s="52">
        <f>$Z$12*((B297)-$U$5)/$U$6+$Z$13</f>
        <v/>
      </c>
      <c r="O297" s="51">
        <f>1/(1+EXP(-N297))</f>
        <v/>
      </c>
      <c r="P297" s="52">
        <f>$AA$12*((B297)-$U$5)/$U$6+$AA$13</f>
        <v/>
      </c>
      <c r="Q297" s="51">
        <f>1/(1+EXP(-P297))</f>
        <v/>
      </c>
      <c r="R297" s="52">
        <f>$AB$12*((B297)-$U$5)/$U$6+$AB$13</f>
        <v/>
      </c>
      <c r="S297" s="51">
        <f>1/(1+EXP(-R297))</f>
        <v/>
      </c>
      <c r="AI297" s="48">
        <f>'4_Seq_Features'!A295</f>
        <v/>
      </c>
      <c r="AJ297" s="55">
        <f>'4_Seq_Features'!G295</f>
        <v/>
      </c>
      <c r="AK297" s="55">
        <f>'4_Seq_Features'!H295</f>
        <v/>
      </c>
      <c r="AL297" s="48">
        <f>'4_Seq_Features'!E295</f>
        <v/>
      </c>
      <c r="AM297" s="52">
        <f>$BD$14*((AJ297)-$BD$5)/$BD$6+$BD$15*((AK297)-$BD$7)/$BD$8+$BD$16</f>
        <v/>
      </c>
      <c r="AN297" s="51">
        <f>1/(1+EXP(-AM297))</f>
        <v/>
      </c>
      <c r="AO297" s="52">
        <f>$BE$14*((AJ297)-$BD$5)/$BD$6+$BE$15*((AK297)-$BD$7)/$BD$8+$BE$16</f>
        <v/>
      </c>
      <c r="AP297" s="51">
        <f>1/(1+EXP(-AO297))</f>
        <v/>
      </c>
      <c r="AQ297" s="52">
        <f>$BF$14*((AJ297)-$BD$5)/$BD$6+$BF$15*((AK297)-$BD$7)/$BD$8+$BF$16</f>
        <v/>
      </c>
      <c r="AR297" s="51">
        <f>1/(1+EXP(-AQ297))</f>
        <v/>
      </c>
      <c r="AS297" s="52">
        <f>$BG$14*((AJ297)-$BD$5)/$BD$6+$BG$15*((AK297)-$BD$7)/$BD$8+$BG$16</f>
        <v/>
      </c>
      <c r="AT297" s="51">
        <f>1/(1+EXP(-AS297))</f>
        <v/>
      </c>
      <c r="AU297" s="52">
        <f>$BH$14*((AJ297)-$BD$5)/$BD$6+$BH$15*((AK297)-$BD$7)/$BD$8+$BH$16</f>
        <v/>
      </c>
      <c r="AV297" s="51">
        <f>1/(1+EXP(-AU297))</f>
        <v/>
      </c>
      <c r="AW297" s="52">
        <f>$BI$14*((AJ297)-$BD$5)/$BD$6+$BI$15*((AK297)-$BD$7)/$BD$8+$BI$16</f>
        <v/>
      </c>
      <c r="AX297" s="51">
        <f>1/(1+EXP(-AW297))</f>
        <v/>
      </c>
      <c r="AY297" s="52">
        <f>$BJ$14*((AJ297)-$BD$5)/$BD$6+$BJ$15*((AK297)-$BD$7)/$BD$8+$BJ$16</f>
        <v/>
      </c>
      <c r="AZ297" s="51">
        <f>1/(1+EXP(-AY297))</f>
        <v/>
      </c>
      <c r="BA297" s="52">
        <f>$BK$14*((AJ297)-$BD$5)/$BD$6+$BK$15*((AK297)-$BD$7)/$BD$8+$BK$16</f>
        <v/>
      </c>
      <c r="BB297" s="51">
        <f>1/(1+EXP(-BA297))</f>
        <v/>
      </c>
    </row>
    <row r="298" ht="15" customHeight="1" s="35">
      <c r="A298" s="48">
        <f>'4_Seq_Features'!A296</f>
        <v/>
      </c>
      <c r="B298" s="55">
        <f>'4_Seq_Features'!F296</f>
        <v/>
      </c>
      <c r="C298" s="48">
        <f>'4_Seq_Features'!E296</f>
        <v/>
      </c>
      <c r="D298" s="52">
        <f>$U$12*((B298)-$U$5)/$U$6+$U$13</f>
        <v/>
      </c>
      <c r="E298" s="51">
        <f>1/(1+EXP(-D298))</f>
        <v/>
      </c>
      <c r="F298" s="52">
        <f>$V$12*((B298)-$U$5)/$U$6+$V$13</f>
        <v/>
      </c>
      <c r="G298" s="51">
        <f>1/(1+EXP(-F298))</f>
        <v/>
      </c>
      <c r="H298" s="52">
        <f>$W$12*((B298)-$U$5)/$U$6+$W$13</f>
        <v/>
      </c>
      <c r="I298" s="51">
        <f>1/(1+EXP(-H298))</f>
        <v/>
      </c>
      <c r="J298" s="52">
        <f>$X$12*((B298)-$U$5)/$U$6+$X$13</f>
        <v/>
      </c>
      <c r="K298" s="51">
        <f>1/(1+EXP(-J298))</f>
        <v/>
      </c>
      <c r="L298" s="52">
        <f>$Y$12*((B298)-$U$5)/$U$6+$Y$13</f>
        <v/>
      </c>
      <c r="M298" s="51">
        <f>1/(1+EXP(-L298))</f>
        <v/>
      </c>
      <c r="N298" s="52">
        <f>$Z$12*((B298)-$U$5)/$U$6+$Z$13</f>
        <v/>
      </c>
      <c r="O298" s="51">
        <f>1/(1+EXP(-N298))</f>
        <v/>
      </c>
      <c r="P298" s="52">
        <f>$AA$12*((B298)-$U$5)/$U$6+$AA$13</f>
        <v/>
      </c>
      <c r="Q298" s="51">
        <f>1/(1+EXP(-P298))</f>
        <v/>
      </c>
      <c r="R298" s="52">
        <f>$AB$12*((B298)-$U$5)/$U$6+$AB$13</f>
        <v/>
      </c>
      <c r="S298" s="51">
        <f>1/(1+EXP(-R298))</f>
        <v/>
      </c>
      <c r="AI298" s="48">
        <f>'4_Seq_Features'!A296</f>
        <v/>
      </c>
      <c r="AJ298" s="55">
        <f>'4_Seq_Features'!G296</f>
        <v/>
      </c>
      <c r="AK298" s="55">
        <f>'4_Seq_Features'!H296</f>
        <v/>
      </c>
      <c r="AL298" s="48">
        <f>'4_Seq_Features'!E296</f>
        <v/>
      </c>
      <c r="AM298" s="52">
        <f>$BD$14*((AJ298)-$BD$5)/$BD$6+$BD$15*((AK298)-$BD$7)/$BD$8+$BD$16</f>
        <v/>
      </c>
      <c r="AN298" s="51">
        <f>1/(1+EXP(-AM298))</f>
        <v/>
      </c>
      <c r="AO298" s="52">
        <f>$BE$14*((AJ298)-$BD$5)/$BD$6+$BE$15*((AK298)-$BD$7)/$BD$8+$BE$16</f>
        <v/>
      </c>
      <c r="AP298" s="51">
        <f>1/(1+EXP(-AO298))</f>
        <v/>
      </c>
      <c r="AQ298" s="52">
        <f>$BF$14*((AJ298)-$BD$5)/$BD$6+$BF$15*((AK298)-$BD$7)/$BD$8+$BF$16</f>
        <v/>
      </c>
      <c r="AR298" s="51">
        <f>1/(1+EXP(-AQ298))</f>
        <v/>
      </c>
      <c r="AS298" s="52">
        <f>$BG$14*((AJ298)-$BD$5)/$BD$6+$BG$15*((AK298)-$BD$7)/$BD$8+$BG$16</f>
        <v/>
      </c>
      <c r="AT298" s="51">
        <f>1/(1+EXP(-AS298))</f>
        <v/>
      </c>
      <c r="AU298" s="52">
        <f>$BH$14*((AJ298)-$BD$5)/$BD$6+$BH$15*((AK298)-$BD$7)/$BD$8+$BH$16</f>
        <v/>
      </c>
      <c r="AV298" s="51">
        <f>1/(1+EXP(-AU298))</f>
        <v/>
      </c>
      <c r="AW298" s="52">
        <f>$BI$14*((AJ298)-$BD$5)/$BD$6+$BI$15*((AK298)-$BD$7)/$BD$8+$BI$16</f>
        <v/>
      </c>
      <c r="AX298" s="51">
        <f>1/(1+EXP(-AW298))</f>
        <v/>
      </c>
      <c r="AY298" s="52">
        <f>$BJ$14*((AJ298)-$BD$5)/$BD$6+$BJ$15*((AK298)-$BD$7)/$BD$8+$BJ$16</f>
        <v/>
      </c>
      <c r="AZ298" s="51">
        <f>1/(1+EXP(-AY298))</f>
        <v/>
      </c>
      <c r="BA298" s="52">
        <f>$BK$14*((AJ298)-$BD$5)/$BD$6+$BK$15*((AK298)-$BD$7)/$BD$8+$BK$16</f>
        <v/>
      </c>
      <c r="BB298" s="51">
        <f>1/(1+EXP(-BA298))</f>
        <v/>
      </c>
    </row>
    <row r="299" ht="15" customHeight="1" s="35">
      <c r="A299" s="48">
        <f>'4_Seq_Features'!A297</f>
        <v/>
      </c>
      <c r="B299" s="55">
        <f>'4_Seq_Features'!F297</f>
        <v/>
      </c>
      <c r="C299" s="48">
        <f>'4_Seq_Features'!E297</f>
        <v/>
      </c>
      <c r="D299" s="52">
        <f>$U$12*((B299)-$U$5)/$U$6+$U$13</f>
        <v/>
      </c>
      <c r="E299" s="51">
        <f>1/(1+EXP(-D299))</f>
        <v/>
      </c>
      <c r="F299" s="52">
        <f>$V$12*((B299)-$U$5)/$U$6+$V$13</f>
        <v/>
      </c>
      <c r="G299" s="51">
        <f>1/(1+EXP(-F299))</f>
        <v/>
      </c>
      <c r="H299" s="52">
        <f>$W$12*((B299)-$U$5)/$U$6+$W$13</f>
        <v/>
      </c>
      <c r="I299" s="51">
        <f>1/(1+EXP(-H299))</f>
        <v/>
      </c>
      <c r="J299" s="52">
        <f>$X$12*((B299)-$U$5)/$U$6+$X$13</f>
        <v/>
      </c>
      <c r="K299" s="51">
        <f>1/(1+EXP(-J299))</f>
        <v/>
      </c>
      <c r="L299" s="52">
        <f>$Y$12*((B299)-$U$5)/$U$6+$Y$13</f>
        <v/>
      </c>
      <c r="M299" s="51">
        <f>1/(1+EXP(-L299))</f>
        <v/>
      </c>
      <c r="N299" s="52">
        <f>$Z$12*((B299)-$U$5)/$U$6+$Z$13</f>
        <v/>
      </c>
      <c r="O299" s="51">
        <f>1/(1+EXP(-N299))</f>
        <v/>
      </c>
      <c r="P299" s="52">
        <f>$AA$12*((B299)-$U$5)/$U$6+$AA$13</f>
        <v/>
      </c>
      <c r="Q299" s="51">
        <f>1/(1+EXP(-P299))</f>
        <v/>
      </c>
      <c r="R299" s="52">
        <f>$AB$12*((B299)-$U$5)/$U$6+$AB$13</f>
        <v/>
      </c>
      <c r="S299" s="51">
        <f>1/(1+EXP(-R299))</f>
        <v/>
      </c>
      <c r="AI299" s="48">
        <f>'4_Seq_Features'!A297</f>
        <v/>
      </c>
      <c r="AJ299" s="55">
        <f>'4_Seq_Features'!G297</f>
        <v/>
      </c>
      <c r="AK299" s="55">
        <f>'4_Seq_Features'!H297</f>
        <v/>
      </c>
      <c r="AL299" s="48">
        <f>'4_Seq_Features'!E297</f>
        <v/>
      </c>
      <c r="AM299" s="52">
        <f>$BD$14*((AJ299)-$BD$5)/$BD$6+$BD$15*((AK299)-$BD$7)/$BD$8+$BD$16</f>
        <v/>
      </c>
      <c r="AN299" s="51">
        <f>1/(1+EXP(-AM299))</f>
        <v/>
      </c>
      <c r="AO299" s="52">
        <f>$BE$14*((AJ299)-$BD$5)/$BD$6+$BE$15*((AK299)-$BD$7)/$BD$8+$BE$16</f>
        <v/>
      </c>
      <c r="AP299" s="51">
        <f>1/(1+EXP(-AO299))</f>
        <v/>
      </c>
      <c r="AQ299" s="52">
        <f>$BF$14*((AJ299)-$BD$5)/$BD$6+$BF$15*((AK299)-$BD$7)/$BD$8+$BF$16</f>
        <v/>
      </c>
      <c r="AR299" s="51">
        <f>1/(1+EXP(-AQ299))</f>
        <v/>
      </c>
      <c r="AS299" s="52">
        <f>$BG$14*((AJ299)-$BD$5)/$BD$6+$BG$15*((AK299)-$BD$7)/$BD$8+$BG$16</f>
        <v/>
      </c>
      <c r="AT299" s="51">
        <f>1/(1+EXP(-AS299))</f>
        <v/>
      </c>
      <c r="AU299" s="52">
        <f>$BH$14*((AJ299)-$BD$5)/$BD$6+$BH$15*((AK299)-$BD$7)/$BD$8+$BH$16</f>
        <v/>
      </c>
      <c r="AV299" s="51">
        <f>1/(1+EXP(-AU299))</f>
        <v/>
      </c>
      <c r="AW299" s="52">
        <f>$BI$14*((AJ299)-$BD$5)/$BD$6+$BI$15*((AK299)-$BD$7)/$BD$8+$BI$16</f>
        <v/>
      </c>
      <c r="AX299" s="51">
        <f>1/(1+EXP(-AW299))</f>
        <v/>
      </c>
      <c r="AY299" s="52">
        <f>$BJ$14*((AJ299)-$BD$5)/$BD$6+$BJ$15*((AK299)-$BD$7)/$BD$8+$BJ$16</f>
        <v/>
      </c>
      <c r="AZ299" s="51">
        <f>1/(1+EXP(-AY299))</f>
        <v/>
      </c>
      <c r="BA299" s="52">
        <f>$BK$14*((AJ299)-$BD$5)/$BD$6+$BK$15*((AK299)-$BD$7)/$BD$8+$BK$16</f>
        <v/>
      </c>
      <c r="BB299" s="51">
        <f>1/(1+EXP(-BA299))</f>
        <v/>
      </c>
    </row>
    <row r="300" ht="15" customHeight="1" s="35">
      <c r="A300" s="48">
        <f>'4_Seq_Features'!A298</f>
        <v/>
      </c>
      <c r="B300" s="55">
        <f>'4_Seq_Features'!F298</f>
        <v/>
      </c>
      <c r="C300" s="48">
        <f>'4_Seq_Features'!E298</f>
        <v/>
      </c>
      <c r="D300" s="52">
        <f>$U$12*((B300)-$U$5)/$U$6+$U$13</f>
        <v/>
      </c>
      <c r="E300" s="51">
        <f>1/(1+EXP(-D300))</f>
        <v/>
      </c>
      <c r="F300" s="52">
        <f>$V$12*((B300)-$U$5)/$U$6+$V$13</f>
        <v/>
      </c>
      <c r="G300" s="51">
        <f>1/(1+EXP(-F300))</f>
        <v/>
      </c>
      <c r="H300" s="52">
        <f>$W$12*((B300)-$U$5)/$U$6+$W$13</f>
        <v/>
      </c>
      <c r="I300" s="51">
        <f>1/(1+EXP(-H300))</f>
        <v/>
      </c>
      <c r="J300" s="52">
        <f>$X$12*((B300)-$U$5)/$U$6+$X$13</f>
        <v/>
      </c>
      <c r="K300" s="51">
        <f>1/(1+EXP(-J300))</f>
        <v/>
      </c>
      <c r="L300" s="52">
        <f>$Y$12*((B300)-$U$5)/$U$6+$Y$13</f>
        <v/>
      </c>
      <c r="M300" s="51">
        <f>1/(1+EXP(-L300))</f>
        <v/>
      </c>
      <c r="N300" s="52">
        <f>$Z$12*((B300)-$U$5)/$U$6+$Z$13</f>
        <v/>
      </c>
      <c r="O300" s="51">
        <f>1/(1+EXP(-N300))</f>
        <v/>
      </c>
      <c r="P300" s="52">
        <f>$AA$12*((B300)-$U$5)/$U$6+$AA$13</f>
        <v/>
      </c>
      <c r="Q300" s="51">
        <f>1/(1+EXP(-P300))</f>
        <v/>
      </c>
      <c r="R300" s="52">
        <f>$AB$12*((B300)-$U$5)/$U$6+$AB$13</f>
        <v/>
      </c>
      <c r="S300" s="51">
        <f>1/(1+EXP(-R300))</f>
        <v/>
      </c>
      <c r="AI300" s="48">
        <f>'4_Seq_Features'!A298</f>
        <v/>
      </c>
      <c r="AJ300" s="55">
        <f>'4_Seq_Features'!G298</f>
        <v/>
      </c>
      <c r="AK300" s="55">
        <f>'4_Seq_Features'!H298</f>
        <v/>
      </c>
      <c r="AL300" s="48">
        <f>'4_Seq_Features'!E298</f>
        <v/>
      </c>
      <c r="AM300" s="52">
        <f>$BD$14*((AJ300)-$BD$5)/$BD$6+$BD$15*((AK300)-$BD$7)/$BD$8+$BD$16</f>
        <v/>
      </c>
      <c r="AN300" s="51">
        <f>1/(1+EXP(-AM300))</f>
        <v/>
      </c>
      <c r="AO300" s="52">
        <f>$BE$14*((AJ300)-$BD$5)/$BD$6+$BE$15*((AK300)-$BD$7)/$BD$8+$BE$16</f>
        <v/>
      </c>
      <c r="AP300" s="51">
        <f>1/(1+EXP(-AO300))</f>
        <v/>
      </c>
      <c r="AQ300" s="52">
        <f>$BF$14*((AJ300)-$BD$5)/$BD$6+$BF$15*((AK300)-$BD$7)/$BD$8+$BF$16</f>
        <v/>
      </c>
      <c r="AR300" s="51">
        <f>1/(1+EXP(-AQ300))</f>
        <v/>
      </c>
      <c r="AS300" s="52">
        <f>$BG$14*((AJ300)-$BD$5)/$BD$6+$BG$15*((AK300)-$BD$7)/$BD$8+$BG$16</f>
        <v/>
      </c>
      <c r="AT300" s="51">
        <f>1/(1+EXP(-AS300))</f>
        <v/>
      </c>
      <c r="AU300" s="52">
        <f>$BH$14*((AJ300)-$BD$5)/$BD$6+$BH$15*((AK300)-$BD$7)/$BD$8+$BH$16</f>
        <v/>
      </c>
      <c r="AV300" s="51">
        <f>1/(1+EXP(-AU300))</f>
        <v/>
      </c>
      <c r="AW300" s="52">
        <f>$BI$14*((AJ300)-$BD$5)/$BD$6+$BI$15*((AK300)-$BD$7)/$BD$8+$BI$16</f>
        <v/>
      </c>
      <c r="AX300" s="51">
        <f>1/(1+EXP(-AW300))</f>
        <v/>
      </c>
      <c r="AY300" s="52">
        <f>$BJ$14*((AJ300)-$BD$5)/$BD$6+$BJ$15*((AK300)-$BD$7)/$BD$8+$BJ$16</f>
        <v/>
      </c>
      <c r="AZ300" s="51">
        <f>1/(1+EXP(-AY300))</f>
        <v/>
      </c>
      <c r="BA300" s="52">
        <f>$BK$14*((AJ300)-$BD$5)/$BD$6+$BK$15*((AK300)-$BD$7)/$BD$8+$BK$16</f>
        <v/>
      </c>
      <c r="BB300" s="51">
        <f>1/(1+EXP(-BA300))</f>
        <v/>
      </c>
    </row>
    <row r="301" ht="15" customHeight="1" s="35">
      <c r="A301" s="48">
        <f>'4_Seq_Features'!A299</f>
        <v/>
      </c>
      <c r="B301" s="55">
        <f>'4_Seq_Features'!F299</f>
        <v/>
      </c>
      <c r="C301" s="48">
        <f>'4_Seq_Features'!E299</f>
        <v/>
      </c>
      <c r="D301" s="52">
        <f>$U$12*((B301)-$U$5)/$U$6+$U$13</f>
        <v/>
      </c>
      <c r="E301" s="51">
        <f>1/(1+EXP(-D301))</f>
        <v/>
      </c>
      <c r="F301" s="52">
        <f>$V$12*((B301)-$U$5)/$U$6+$V$13</f>
        <v/>
      </c>
      <c r="G301" s="51">
        <f>1/(1+EXP(-F301))</f>
        <v/>
      </c>
      <c r="H301" s="52">
        <f>$W$12*((B301)-$U$5)/$U$6+$W$13</f>
        <v/>
      </c>
      <c r="I301" s="51">
        <f>1/(1+EXP(-H301))</f>
        <v/>
      </c>
      <c r="J301" s="52">
        <f>$X$12*((B301)-$U$5)/$U$6+$X$13</f>
        <v/>
      </c>
      <c r="K301" s="51">
        <f>1/(1+EXP(-J301))</f>
        <v/>
      </c>
      <c r="L301" s="52">
        <f>$Y$12*((B301)-$U$5)/$U$6+$Y$13</f>
        <v/>
      </c>
      <c r="M301" s="51">
        <f>1/(1+EXP(-L301))</f>
        <v/>
      </c>
      <c r="N301" s="52">
        <f>$Z$12*((B301)-$U$5)/$U$6+$Z$13</f>
        <v/>
      </c>
      <c r="O301" s="51">
        <f>1/(1+EXP(-N301))</f>
        <v/>
      </c>
      <c r="P301" s="52">
        <f>$AA$12*((B301)-$U$5)/$U$6+$AA$13</f>
        <v/>
      </c>
      <c r="Q301" s="51">
        <f>1/(1+EXP(-P301))</f>
        <v/>
      </c>
      <c r="R301" s="52">
        <f>$AB$12*((B301)-$U$5)/$U$6+$AB$13</f>
        <v/>
      </c>
      <c r="S301" s="51">
        <f>1/(1+EXP(-R301))</f>
        <v/>
      </c>
      <c r="AI301" s="48">
        <f>'4_Seq_Features'!A299</f>
        <v/>
      </c>
      <c r="AJ301" s="55">
        <f>'4_Seq_Features'!G299</f>
        <v/>
      </c>
      <c r="AK301" s="55">
        <f>'4_Seq_Features'!H299</f>
        <v/>
      </c>
      <c r="AL301" s="48">
        <f>'4_Seq_Features'!E299</f>
        <v/>
      </c>
      <c r="AM301" s="52">
        <f>$BD$14*((AJ301)-$BD$5)/$BD$6+$BD$15*((AK301)-$BD$7)/$BD$8+$BD$16</f>
        <v/>
      </c>
      <c r="AN301" s="51">
        <f>1/(1+EXP(-AM301))</f>
        <v/>
      </c>
      <c r="AO301" s="52">
        <f>$BE$14*((AJ301)-$BD$5)/$BD$6+$BE$15*((AK301)-$BD$7)/$BD$8+$BE$16</f>
        <v/>
      </c>
      <c r="AP301" s="51">
        <f>1/(1+EXP(-AO301))</f>
        <v/>
      </c>
      <c r="AQ301" s="52">
        <f>$BF$14*((AJ301)-$BD$5)/$BD$6+$BF$15*((AK301)-$BD$7)/$BD$8+$BF$16</f>
        <v/>
      </c>
      <c r="AR301" s="51">
        <f>1/(1+EXP(-AQ301))</f>
        <v/>
      </c>
      <c r="AS301" s="52">
        <f>$BG$14*((AJ301)-$BD$5)/$BD$6+$BG$15*((AK301)-$BD$7)/$BD$8+$BG$16</f>
        <v/>
      </c>
      <c r="AT301" s="51">
        <f>1/(1+EXP(-AS301))</f>
        <v/>
      </c>
      <c r="AU301" s="52">
        <f>$BH$14*((AJ301)-$BD$5)/$BD$6+$BH$15*((AK301)-$BD$7)/$BD$8+$BH$16</f>
        <v/>
      </c>
      <c r="AV301" s="51">
        <f>1/(1+EXP(-AU301))</f>
        <v/>
      </c>
      <c r="AW301" s="52">
        <f>$BI$14*((AJ301)-$BD$5)/$BD$6+$BI$15*((AK301)-$BD$7)/$BD$8+$BI$16</f>
        <v/>
      </c>
      <c r="AX301" s="51">
        <f>1/(1+EXP(-AW301))</f>
        <v/>
      </c>
      <c r="AY301" s="52">
        <f>$BJ$14*((AJ301)-$BD$5)/$BD$6+$BJ$15*((AK301)-$BD$7)/$BD$8+$BJ$16</f>
        <v/>
      </c>
      <c r="AZ301" s="51">
        <f>1/(1+EXP(-AY301))</f>
        <v/>
      </c>
      <c r="BA301" s="52">
        <f>$BK$14*((AJ301)-$BD$5)/$BD$6+$BK$15*((AK301)-$BD$7)/$BD$8+$BK$16</f>
        <v/>
      </c>
      <c r="BB301" s="51">
        <f>1/(1+EXP(-BA301))</f>
        <v/>
      </c>
    </row>
    <row r="302" ht="15" customHeight="1" s="35">
      <c r="A302" s="48">
        <f>'4_Seq_Features'!A300</f>
        <v/>
      </c>
      <c r="B302" s="55">
        <f>'4_Seq_Features'!F300</f>
        <v/>
      </c>
      <c r="C302" s="48">
        <f>'4_Seq_Features'!E300</f>
        <v/>
      </c>
      <c r="D302" s="52">
        <f>$U$12*((B302)-$U$5)/$U$6+$U$13</f>
        <v/>
      </c>
      <c r="E302" s="51">
        <f>1/(1+EXP(-D302))</f>
        <v/>
      </c>
      <c r="F302" s="52">
        <f>$V$12*((B302)-$U$5)/$U$6+$V$13</f>
        <v/>
      </c>
      <c r="G302" s="51">
        <f>1/(1+EXP(-F302))</f>
        <v/>
      </c>
      <c r="H302" s="52">
        <f>$W$12*((B302)-$U$5)/$U$6+$W$13</f>
        <v/>
      </c>
      <c r="I302" s="51">
        <f>1/(1+EXP(-H302))</f>
        <v/>
      </c>
      <c r="J302" s="52">
        <f>$X$12*((B302)-$U$5)/$U$6+$X$13</f>
        <v/>
      </c>
      <c r="K302" s="51">
        <f>1/(1+EXP(-J302))</f>
        <v/>
      </c>
      <c r="L302" s="52">
        <f>$Y$12*((B302)-$U$5)/$U$6+$Y$13</f>
        <v/>
      </c>
      <c r="M302" s="51">
        <f>1/(1+EXP(-L302))</f>
        <v/>
      </c>
      <c r="N302" s="52">
        <f>$Z$12*((B302)-$U$5)/$U$6+$Z$13</f>
        <v/>
      </c>
      <c r="O302" s="51">
        <f>1/(1+EXP(-N302))</f>
        <v/>
      </c>
      <c r="P302" s="52">
        <f>$AA$12*((B302)-$U$5)/$U$6+$AA$13</f>
        <v/>
      </c>
      <c r="Q302" s="51">
        <f>1/(1+EXP(-P302))</f>
        <v/>
      </c>
      <c r="R302" s="52">
        <f>$AB$12*((B302)-$U$5)/$U$6+$AB$13</f>
        <v/>
      </c>
      <c r="S302" s="51">
        <f>1/(1+EXP(-R302))</f>
        <v/>
      </c>
      <c r="AI302" s="48">
        <f>'4_Seq_Features'!A300</f>
        <v/>
      </c>
      <c r="AJ302" s="55">
        <f>'4_Seq_Features'!G300</f>
        <v/>
      </c>
      <c r="AK302" s="55">
        <f>'4_Seq_Features'!H300</f>
        <v/>
      </c>
      <c r="AL302" s="48">
        <f>'4_Seq_Features'!E300</f>
        <v/>
      </c>
      <c r="AM302" s="52">
        <f>$BD$14*((AJ302)-$BD$5)/$BD$6+$BD$15*((AK302)-$BD$7)/$BD$8+$BD$16</f>
        <v/>
      </c>
      <c r="AN302" s="51">
        <f>1/(1+EXP(-AM302))</f>
        <v/>
      </c>
      <c r="AO302" s="52">
        <f>$BE$14*((AJ302)-$BD$5)/$BD$6+$BE$15*((AK302)-$BD$7)/$BD$8+$BE$16</f>
        <v/>
      </c>
      <c r="AP302" s="51">
        <f>1/(1+EXP(-AO302))</f>
        <v/>
      </c>
      <c r="AQ302" s="52">
        <f>$BF$14*((AJ302)-$BD$5)/$BD$6+$BF$15*((AK302)-$BD$7)/$BD$8+$BF$16</f>
        <v/>
      </c>
      <c r="AR302" s="51">
        <f>1/(1+EXP(-AQ302))</f>
        <v/>
      </c>
      <c r="AS302" s="52">
        <f>$BG$14*((AJ302)-$BD$5)/$BD$6+$BG$15*((AK302)-$BD$7)/$BD$8+$BG$16</f>
        <v/>
      </c>
      <c r="AT302" s="51">
        <f>1/(1+EXP(-AS302))</f>
        <v/>
      </c>
      <c r="AU302" s="52">
        <f>$BH$14*((AJ302)-$BD$5)/$BD$6+$BH$15*((AK302)-$BD$7)/$BD$8+$BH$16</f>
        <v/>
      </c>
      <c r="AV302" s="51">
        <f>1/(1+EXP(-AU302))</f>
        <v/>
      </c>
      <c r="AW302" s="52">
        <f>$BI$14*((AJ302)-$BD$5)/$BD$6+$BI$15*((AK302)-$BD$7)/$BD$8+$BI$16</f>
        <v/>
      </c>
      <c r="AX302" s="51">
        <f>1/(1+EXP(-AW302))</f>
        <v/>
      </c>
      <c r="AY302" s="52">
        <f>$BJ$14*((AJ302)-$BD$5)/$BD$6+$BJ$15*((AK302)-$BD$7)/$BD$8+$BJ$16</f>
        <v/>
      </c>
      <c r="AZ302" s="51">
        <f>1/(1+EXP(-AY302))</f>
        <v/>
      </c>
      <c r="BA302" s="52">
        <f>$BK$14*((AJ302)-$BD$5)/$BD$6+$BK$15*((AK302)-$BD$7)/$BD$8+$BK$16</f>
        <v/>
      </c>
      <c r="BB302" s="51">
        <f>1/(1+EXP(-BA302))</f>
        <v/>
      </c>
    </row>
    <row r="303" ht="15" customHeight="1" s="35">
      <c r="A303" s="48">
        <f>'4_Seq_Features'!A301</f>
        <v/>
      </c>
      <c r="B303" s="55">
        <f>'4_Seq_Features'!F301</f>
        <v/>
      </c>
      <c r="C303" s="48">
        <f>'4_Seq_Features'!E301</f>
        <v/>
      </c>
      <c r="D303" s="52">
        <f>$U$12*((B303)-$U$5)/$U$6+$U$13</f>
        <v/>
      </c>
      <c r="E303" s="51">
        <f>1/(1+EXP(-D303))</f>
        <v/>
      </c>
      <c r="F303" s="52">
        <f>$V$12*((B303)-$U$5)/$U$6+$V$13</f>
        <v/>
      </c>
      <c r="G303" s="51">
        <f>1/(1+EXP(-F303))</f>
        <v/>
      </c>
      <c r="H303" s="52">
        <f>$W$12*((B303)-$U$5)/$U$6+$W$13</f>
        <v/>
      </c>
      <c r="I303" s="51">
        <f>1/(1+EXP(-H303))</f>
        <v/>
      </c>
      <c r="J303" s="52">
        <f>$X$12*((B303)-$U$5)/$U$6+$X$13</f>
        <v/>
      </c>
      <c r="K303" s="51">
        <f>1/(1+EXP(-J303))</f>
        <v/>
      </c>
      <c r="L303" s="52">
        <f>$Y$12*((B303)-$U$5)/$U$6+$Y$13</f>
        <v/>
      </c>
      <c r="M303" s="51">
        <f>1/(1+EXP(-L303))</f>
        <v/>
      </c>
      <c r="N303" s="52">
        <f>$Z$12*((B303)-$U$5)/$U$6+$Z$13</f>
        <v/>
      </c>
      <c r="O303" s="51">
        <f>1/(1+EXP(-N303))</f>
        <v/>
      </c>
      <c r="P303" s="52">
        <f>$AA$12*((B303)-$U$5)/$U$6+$AA$13</f>
        <v/>
      </c>
      <c r="Q303" s="51">
        <f>1/(1+EXP(-P303))</f>
        <v/>
      </c>
      <c r="R303" s="52">
        <f>$AB$12*((B303)-$U$5)/$U$6+$AB$13</f>
        <v/>
      </c>
      <c r="S303" s="51">
        <f>1/(1+EXP(-R303))</f>
        <v/>
      </c>
      <c r="AI303" s="48">
        <f>'4_Seq_Features'!A301</f>
        <v/>
      </c>
      <c r="AJ303" s="55">
        <f>'4_Seq_Features'!G301</f>
        <v/>
      </c>
      <c r="AK303" s="55">
        <f>'4_Seq_Features'!H301</f>
        <v/>
      </c>
      <c r="AL303" s="48">
        <f>'4_Seq_Features'!E301</f>
        <v/>
      </c>
      <c r="AM303" s="52">
        <f>$BD$14*((AJ303)-$BD$5)/$BD$6+$BD$15*((AK303)-$BD$7)/$BD$8+$BD$16</f>
        <v/>
      </c>
      <c r="AN303" s="51">
        <f>1/(1+EXP(-AM303))</f>
        <v/>
      </c>
      <c r="AO303" s="52">
        <f>$BE$14*((AJ303)-$BD$5)/$BD$6+$BE$15*((AK303)-$BD$7)/$BD$8+$BE$16</f>
        <v/>
      </c>
      <c r="AP303" s="51">
        <f>1/(1+EXP(-AO303))</f>
        <v/>
      </c>
      <c r="AQ303" s="52">
        <f>$BF$14*((AJ303)-$BD$5)/$BD$6+$BF$15*((AK303)-$BD$7)/$BD$8+$BF$16</f>
        <v/>
      </c>
      <c r="AR303" s="51">
        <f>1/(1+EXP(-AQ303))</f>
        <v/>
      </c>
      <c r="AS303" s="52">
        <f>$BG$14*((AJ303)-$BD$5)/$BD$6+$BG$15*((AK303)-$BD$7)/$BD$8+$BG$16</f>
        <v/>
      </c>
      <c r="AT303" s="51">
        <f>1/(1+EXP(-AS303))</f>
        <v/>
      </c>
      <c r="AU303" s="52">
        <f>$BH$14*((AJ303)-$BD$5)/$BD$6+$BH$15*((AK303)-$BD$7)/$BD$8+$BH$16</f>
        <v/>
      </c>
      <c r="AV303" s="51">
        <f>1/(1+EXP(-AU303))</f>
        <v/>
      </c>
      <c r="AW303" s="52">
        <f>$BI$14*((AJ303)-$BD$5)/$BD$6+$BI$15*((AK303)-$BD$7)/$BD$8+$BI$16</f>
        <v/>
      </c>
      <c r="AX303" s="51">
        <f>1/(1+EXP(-AW303))</f>
        <v/>
      </c>
      <c r="AY303" s="52">
        <f>$BJ$14*((AJ303)-$BD$5)/$BD$6+$BJ$15*((AK303)-$BD$7)/$BD$8+$BJ$16</f>
        <v/>
      </c>
      <c r="AZ303" s="51">
        <f>1/(1+EXP(-AY303))</f>
        <v/>
      </c>
      <c r="BA303" s="52">
        <f>$BK$14*((AJ303)-$BD$5)/$BD$6+$BK$15*((AK303)-$BD$7)/$BD$8+$BK$16</f>
        <v/>
      </c>
      <c r="BB303" s="51">
        <f>1/(1+EXP(-BA303))</f>
        <v/>
      </c>
    </row>
    <row r="304" ht="15" customHeight="1" s="35">
      <c r="A304" s="48">
        <f>'4_Seq_Features'!A302</f>
        <v/>
      </c>
      <c r="B304" s="55">
        <f>'4_Seq_Features'!F302</f>
        <v/>
      </c>
      <c r="C304" s="48">
        <f>'4_Seq_Features'!E302</f>
        <v/>
      </c>
      <c r="D304" s="52">
        <f>$U$12*((B304)-$U$5)/$U$6+$U$13</f>
        <v/>
      </c>
      <c r="E304" s="51">
        <f>1/(1+EXP(-D304))</f>
        <v/>
      </c>
      <c r="F304" s="52">
        <f>$V$12*((B304)-$U$5)/$U$6+$V$13</f>
        <v/>
      </c>
      <c r="G304" s="51">
        <f>1/(1+EXP(-F304))</f>
        <v/>
      </c>
      <c r="H304" s="52">
        <f>$W$12*((B304)-$U$5)/$U$6+$W$13</f>
        <v/>
      </c>
      <c r="I304" s="51">
        <f>1/(1+EXP(-H304))</f>
        <v/>
      </c>
      <c r="J304" s="52">
        <f>$X$12*((B304)-$U$5)/$U$6+$X$13</f>
        <v/>
      </c>
      <c r="K304" s="51">
        <f>1/(1+EXP(-J304))</f>
        <v/>
      </c>
      <c r="L304" s="52">
        <f>$Y$12*((B304)-$U$5)/$U$6+$Y$13</f>
        <v/>
      </c>
      <c r="M304" s="51">
        <f>1/(1+EXP(-L304))</f>
        <v/>
      </c>
      <c r="N304" s="52">
        <f>$Z$12*((B304)-$U$5)/$U$6+$Z$13</f>
        <v/>
      </c>
      <c r="O304" s="51">
        <f>1/(1+EXP(-N304))</f>
        <v/>
      </c>
      <c r="P304" s="52">
        <f>$AA$12*((B304)-$U$5)/$U$6+$AA$13</f>
        <v/>
      </c>
      <c r="Q304" s="51">
        <f>1/(1+EXP(-P304))</f>
        <v/>
      </c>
      <c r="R304" s="52">
        <f>$AB$12*((B304)-$U$5)/$U$6+$AB$13</f>
        <v/>
      </c>
      <c r="S304" s="51">
        <f>1/(1+EXP(-R304))</f>
        <v/>
      </c>
      <c r="AI304" s="48">
        <f>'4_Seq_Features'!A302</f>
        <v/>
      </c>
      <c r="AJ304" s="55">
        <f>'4_Seq_Features'!G302</f>
        <v/>
      </c>
      <c r="AK304" s="55">
        <f>'4_Seq_Features'!H302</f>
        <v/>
      </c>
      <c r="AL304" s="48">
        <f>'4_Seq_Features'!E302</f>
        <v/>
      </c>
      <c r="AM304" s="52">
        <f>$BD$14*((AJ304)-$BD$5)/$BD$6+$BD$15*((AK304)-$BD$7)/$BD$8+$BD$16</f>
        <v/>
      </c>
      <c r="AN304" s="51">
        <f>1/(1+EXP(-AM304))</f>
        <v/>
      </c>
      <c r="AO304" s="52">
        <f>$BE$14*((AJ304)-$BD$5)/$BD$6+$BE$15*((AK304)-$BD$7)/$BD$8+$BE$16</f>
        <v/>
      </c>
      <c r="AP304" s="51">
        <f>1/(1+EXP(-AO304))</f>
        <v/>
      </c>
      <c r="AQ304" s="52">
        <f>$BF$14*((AJ304)-$BD$5)/$BD$6+$BF$15*((AK304)-$BD$7)/$BD$8+$BF$16</f>
        <v/>
      </c>
      <c r="AR304" s="51">
        <f>1/(1+EXP(-AQ304))</f>
        <v/>
      </c>
      <c r="AS304" s="52">
        <f>$BG$14*((AJ304)-$BD$5)/$BD$6+$BG$15*((AK304)-$BD$7)/$BD$8+$BG$16</f>
        <v/>
      </c>
      <c r="AT304" s="51">
        <f>1/(1+EXP(-AS304))</f>
        <v/>
      </c>
      <c r="AU304" s="52">
        <f>$BH$14*((AJ304)-$BD$5)/$BD$6+$BH$15*((AK304)-$BD$7)/$BD$8+$BH$16</f>
        <v/>
      </c>
      <c r="AV304" s="51">
        <f>1/(1+EXP(-AU304))</f>
        <v/>
      </c>
      <c r="AW304" s="52">
        <f>$BI$14*((AJ304)-$BD$5)/$BD$6+$BI$15*((AK304)-$BD$7)/$BD$8+$BI$16</f>
        <v/>
      </c>
      <c r="AX304" s="51">
        <f>1/(1+EXP(-AW304))</f>
        <v/>
      </c>
      <c r="AY304" s="52">
        <f>$BJ$14*((AJ304)-$BD$5)/$BD$6+$BJ$15*((AK304)-$BD$7)/$BD$8+$BJ$16</f>
        <v/>
      </c>
      <c r="AZ304" s="51">
        <f>1/(1+EXP(-AY304))</f>
        <v/>
      </c>
      <c r="BA304" s="52">
        <f>$BK$14*((AJ304)-$BD$5)/$BD$6+$BK$15*((AK304)-$BD$7)/$BD$8+$BK$16</f>
        <v/>
      </c>
      <c r="BB304" s="51">
        <f>1/(1+EXP(-BA304))</f>
        <v/>
      </c>
    </row>
    <row r="305" ht="15" customHeight="1" s="35">
      <c r="A305" s="48">
        <f>'4_Seq_Features'!A303</f>
        <v/>
      </c>
      <c r="B305" s="55">
        <f>'4_Seq_Features'!F303</f>
        <v/>
      </c>
      <c r="C305" s="48">
        <f>'4_Seq_Features'!E303</f>
        <v/>
      </c>
      <c r="D305" s="52">
        <f>$U$12*((B305)-$U$5)/$U$6+$U$13</f>
        <v/>
      </c>
      <c r="E305" s="51">
        <f>1/(1+EXP(-D305))</f>
        <v/>
      </c>
      <c r="F305" s="52">
        <f>$V$12*((B305)-$U$5)/$U$6+$V$13</f>
        <v/>
      </c>
      <c r="G305" s="51">
        <f>1/(1+EXP(-F305))</f>
        <v/>
      </c>
      <c r="H305" s="52">
        <f>$W$12*((B305)-$U$5)/$U$6+$W$13</f>
        <v/>
      </c>
      <c r="I305" s="51">
        <f>1/(1+EXP(-H305))</f>
        <v/>
      </c>
      <c r="J305" s="52">
        <f>$X$12*((B305)-$U$5)/$U$6+$X$13</f>
        <v/>
      </c>
      <c r="K305" s="51">
        <f>1/(1+EXP(-J305))</f>
        <v/>
      </c>
      <c r="L305" s="52">
        <f>$Y$12*((B305)-$U$5)/$U$6+$Y$13</f>
        <v/>
      </c>
      <c r="M305" s="51">
        <f>1/(1+EXP(-L305))</f>
        <v/>
      </c>
      <c r="N305" s="52">
        <f>$Z$12*((B305)-$U$5)/$U$6+$Z$13</f>
        <v/>
      </c>
      <c r="O305" s="51">
        <f>1/(1+EXP(-N305))</f>
        <v/>
      </c>
      <c r="P305" s="52">
        <f>$AA$12*((B305)-$U$5)/$U$6+$AA$13</f>
        <v/>
      </c>
      <c r="Q305" s="51">
        <f>1/(1+EXP(-P305))</f>
        <v/>
      </c>
      <c r="R305" s="52">
        <f>$AB$12*((B305)-$U$5)/$U$6+$AB$13</f>
        <v/>
      </c>
      <c r="S305" s="51">
        <f>1/(1+EXP(-R305))</f>
        <v/>
      </c>
      <c r="AI305" s="48">
        <f>'4_Seq_Features'!A303</f>
        <v/>
      </c>
      <c r="AJ305" s="55">
        <f>'4_Seq_Features'!G303</f>
        <v/>
      </c>
      <c r="AK305" s="55">
        <f>'4_Seq_Features'!H303</f>
        <v/>
      </c>
      <c r="AL305" s="48">
        <f>'4_Seq_Features'!E303</f>
        <v/>
      </c>
      <c r="AM305" s="52">
        <f>$BD$14*((AJ305)-$BD$5)/$BD$6+$BD$15*((AK305)-$BD$7)/$BD$8+$BD$16</f>
        <v/>
      </c>
      <c r="AN305" s="51">
        <f>1/(1+EXP(-AM305))</f>
        <v/>
      </c>
      <c r="AO305" s="52">
        <f>$BE$14*((AJ305)-$BD$5)/$BD$6+$BE$15*((AK305)-$BD$7)/$BD$8+$BE$16</f>
        <v/>
      </c>
      <c r="AP305" s="51">
        <f>1/(1+EXP(-AO305))</f>
        <v/>
      </c>
      <c r="AQ305" s="52">
        <f>$BF$14*((AJ305)-$BD$5)/$BD$6+$BF$15*((AK305)-$BD$7)/$BD$8+$BF$16</f>
        <v/>
      </c>
      <c r="AR305" s="51">
        <f>1/(1+EXP(-AQ305))</f>
        <v/>
      </c>
      <c r="AS305" s="52">
        <f>$BG$14*((AJ305)-$BD$5)/$BD$6+$BG$15*((AK305)-$BD$7)/$BD$8+$BG$16</f>
        <v/>
      </c>
      <c r="AT305" s="51">
        <f>1/(1+EXP(-AS305))</f>
        <v/>
      </c>
      <c r="AU305" s="52">
        <f>$BH$14*((AJ305)-$BD$5)/$BD$6+$BH$15*((AK305)-$BD$7)/$BD$8+$BH$16</f>
        <v/>
      </c>
      <c r="AV305" s="51">
        <f>1/(1+EXP(-AU305))</f>
        <v/>
      </c>
      <c r="AW305" s="52">
        <f>$BI$14*((AJ305)-$BD$5)/$BD$6+$BI$15*((AK305)-$BD$7)/$BD$8+$BI$16</f>
        <v/>
      </c>
      <c r="AX305" s="51">
        <f>1/(1+EXP(-AW305))</f>
        <v/>
      </c>
      <c r="AY305" s="52">
        <f>$BJ$14*((AJ305)-$BD$5)/$BD$6+$BJ$15*((AK305)-$BD$7)/$BD$8+$BJ$16</f>
        <v/>
      </c>
      <c r="AZ305" s="51">
        <f>1/(1+EXP(-AY305))</f>
        <v/>
      </c>
      <c r="BA305" s="52">
        <f>$BK$14*((AJ305)-$BD$5)/$BD$6+$BK$15*((AK305)-$BD$7)/$BD$8+$BK$16</f>
        <v/>
      </c>
      <c r="BB305" s="51">
        <f>1/(1+EXP(-BA305))</f>
        <v/>
      </c>
    </row>
    <row r="306" ht="15" customHeight="1" s="35">
      <c r="A306" s="48">
        <f>'4_Seq_Features'!A304</f>
        <v/>
      </c>
      <c r="B306" s="55">
        <f>'4_Seq_Features'!F304</f>
        <v/>
      </c>
      <c r="C306" s="48">
        <f>'4_Seq_Features'!E304</f>
        <v/>
      </c>
      <c r="D306" s="52">
        <f>$U$12*((B306)-$U$5)/$U$6+$U$13</f>
        <v/>
      </c>
      <c r="E306" s="51">
        <f>1/(1+EXP(-D306))</f>
        <v/>
      </c>
      <c r="F306" s="52">
        <f>$V$12*((B306)-$U$5)/$U$6+$V$13</f>
        <v/>
      </c>
      <c r="G306" s="51">
        <f>1/(1+EXP(-F306))</f>
        <v/>
      </c>
      <c r="H306" s="52">
        <f>$W$12*((B306)-$U$5)/$U$6+$W$13</f>
        <v/>
      </c>
      <c r="I306" s="51">
        <f>1/(1+EXP(-H306))</f>
        <v/>
      </c>
      <c r="J306" s="52">
        <f>$X$12*((B306)-$U$5)/$U$6+$X$13</f>
        <v/>
      </c>
      <c r="K306" s="51">
        <f>1/(1+EXP(-J306))</f>
        <v/>
      </c>
      <c r="L306" s="52">
        <f>$Y$12*((B306)-$U$5)/$U$6+$Y$13</f>
        <v/>
      </c>
      <c r="M306" s="51">
        <f>1/(1+EXP(-L306))</f>
        <v/>
      </c>
      <c r="N306" s="52">
        <f>$Z$12*((B306)-$U$5)/$U$6+$Z$13</f>
        <v/>
      </c>
      <c r="O306" s="51">
        <f>1/(1+EXP(-N306))</f>
        <v/>
      </c>
      <c r="P306" s="52">
        <f>$AA$12*((B306)-$U$5)/$U$6+$AA$13</f>
        <v/>
      </c>
      <c r="Q306" s="51">
        <f>1/(1+EXP(-P306))</f>
        <v/>
      </c>
      <c r="R306" s="52">
        <f>$AB$12*((B306)-$U$5)/$U$6+$AB$13</f>
        <v/>
      </c>
      <c r="S306" s="51">
        <f>1/(1+EXP(-R306))</f>
        <v/>
      </c>
      <c r="AI306" s="48">
        <f>'4_Seq_Features'!A304</f>
        <v/>
      </c>
      <c r="AJ306" s="55">
        <f>'4_Seq_Features'!G304</f>
        <v/>
      </c>
      <c r="AK306" s="55">
        <f>'4_Seq_Features'!H304</f>
        <v/>
      </c>
      <c r="AL306" s="48">
        <f>'4_Seq_Features'!E304</f>
        <v/>
      </c>
      <c r="AM306" s="52">
        <f>$BD$14*((AJ306)-$BD$5)/$BD$6+$BD$15*((AK306)-$BD$7)/$BD$8+$BD$16</f>
        <v/>
      </c>
      <c r="AN306" s="51">
        <f>1/(1+EXP(-AM306))</f>
        <v/>
      </c>
      <c r="AO306" s="52">
        <f>$BE$14*((AJ306)-$BD$5)/$BD$6+$BE$15*((AK306)-$BD$7)/$BD$8+$BE$16</f>
        <v/>
      </c>
      <c r="AP306" s="51">
        <f>1/(1+EXP(-AO306))</f>
        <v/>
      </c>
      <c r="AQ306" s="52">
        <f>$BF$14*((AJ306)-$BD$5)/$BD$6+$BF$15*((AK306)-$BD$7)/$BD$8+$BF$16</f>
        <v/>
      </c>
      <c r="AR306" s="51">
        <f>1/(1+EXP(-AQ306))</f>
        <v/>
      </c>
      <c r="AS306" s="52">
        <f>$BG$14*((AJ306)-$BD$5)/$BD$6+$BG$15*((AK306)-$BD$7)/$BD$8+$BG$16</f>
        <v/>
      </c>
      <c r="AT306" s="51">
        <f>1/(1+EXP(-AS306))</f>
        <v/>
      </c>
      <c r="AU306" s="52">
        <f>$BH$14*((AJ306)-$BD$5)/$BD$6+$BH$15*((AK306)-$BD$7)/$BD$8+$BH$16</f>
        <v/>
      </c>
      <c r="AV306" s="51">
        <f>1/(1+EXP(-AU306))</f>
        <v/>
      </c>
      <c r="AW306" s="52">
        <f>$BI$14*((AJ306)-$BD$5)/$BD$6+$BI$15*((AK306)-$BD$7)/$BD$8+$BI$16</f>
        <v/>
      </c>
      <c r="AX306" s="51">
        <f>1/(1+EXP(-AW306))</f>
        <v/>
      </c>
      <c r="AY306" s="52">
        <f>$BJ$14*((AJ306)-$BD$5)/$BD$6+$BJ$15*((AK306)-$BD$7)/$BD$8+$BJ$16</f>
        <v/>
      </c>
      <c r="AZ306" s="51">
        <f>1/(1+EXP(-AY306))</f>
        <v/>
      </c>
      <c r="BA306" s="52">
        <f>$BK$14*((AJ306)-$BD$5)/$BD$6+$BK$15*((AK306)-$BD$7)/$BD$8+$BK$16</f>
        <v/>
      </c>
      <c r="BB306" s="51">
        <f>1/(1+EXP(-BA306))</f>
        <v/>
      </c>
    </row>
    <row r="307" ht="15" customHeight="1" s="35">
      <c r="A307" s="48">
        <f>'4_Seq_Features'!A305</f>
        <v/>
      </c>
      <c r="B307" s="55">
        <f>'4_Seq_Features'!F305</f>
        <v/>
      </c>
      <c r="C307" s="48">
        <f>'4_Seq_Features'!E305</f>
        <v/>
      </c>
      <c r="D307" s="52">
        <f>$U$12*((B307)-$U$5)/$U$6+$U$13</f>
        <v/>
      </c>
      <c r="E307" s="51">
        <f>1/(1+EXP(-D307))</f>
        <v/>
      </c>
      <c r="F307" s="52">
        <f>$V$12*((B307)-$U$5)/$U$6+$V$13</f>
        <v/>
      </c>
      <c r="G307" s="51">
        <f>1/(1+EXP(-F307))</f>
        <v/>
      </c>
      <c r="H307" s="52">
        <f>$W$12*((B307)-$U$5)/$U$6+$W$13</f>
        <v/>
      </c>
      <c r="I307" s="51">
        <f>1/(1+EXP(-H307))</f>
        <v/>
      </c>
      <c r="J307" s="52">
        <f>$X$12*((B307)-$U$5)/$U$6+$X$13</f>
        <v/>
      </c>
      <c r="K307" s="51">
        <f>1/(1+EXP(-J307))</f>
        <v/>
      </c>
      <c r="L307" s="52">
        <f>$Y$12*((B307)-$U$5)/$U$6+$Y$13</f>
        <v/>
      </c>
      <c r="M307" s="51">
        <f>1/(1+EXP(-L307))</f>
        <v/>
      </c>
      <c r="N307" s="52">
        <f>$Z$12*((B307)-$U$5)/$U$6+$Z$13</f>
        <v/>
      </c>
      <c r="O307" s="51">
        <f>1/(1+EXP(-N307))</f>
        <v/>
      </c>
      <c r="P307" s="52">
        <f>$AA$12*((B307)-$U$5)/$U$6+$AA$13</f>
        <v/>
      </c>
      <c r="Q307" s="51">
        <f>1/(1+EXP(-P307))</f>
        <v/>
      </c>
      <c r="R307" s="52">
        <f>$AB$12*((B307)-$U$5)/$U$6+$AB$13</f>
        <v/>
      </c>
      <c r="S307" s="51">
        <f>1/(1+EXP(-R307))</f>
        <v/>
      </c>
      <c r="AI307" s="48">
        <f>'4_Seq_Features'!A305</f>
        <v/>
      </c>
      <c r="AJ307" s="55">
        <f>'4_Seq_Features'!G305</f>
        <v/>
      </c>
      <c r="AK307" s="55">
        <f>'4_Seq_Features'!H305</f>
        <v/>
      </c>
      <c r="AL307" s="48">
        <f>'4_Seq_Features'!E305</f>
        <v/>
      </c>
      <c r="AM307" s="52">
        <f>$BD$14*((AJ307)-$BD$5)/$BD$6+$BD$15*((AK307)-$BD$7)/$BD$8+$BD$16</f>
        <v/>
      </c>
      <c r="AN307" s="51">
        <f>1/(1+EXP(-AM307))</f>
        <v/>
      </c>
      <c r="AO307" s="52">
        <f>$BE$14*((AJ307)-$BD$5)/$BD$6+$BE$15*((AK307)-$BD$7)/$BD$8+$BE$16</f>
        <v/>
      </c>
      <c r="AP307" s="51">
        <f>1/(1+EXP(-AO307))</f>
        <v/>
      </c>
      <c r="AQ307" s="52">
        <f>$BF$14*((AJ307)-$BD$5)/$BD$6+$BF$15*((AK307)-$BD$7)/$BD$8+$BF$16</f>
        <v/>
      </c>
      <c r="AR307" s="51">
        <f>1/(1+EXP(-AQ307))</f>
        <v/>
      </c>
      <c r="AS307" s="52">
        <f>$BG$14*((AJ307)-$BD$5)/$BD$6+$BG$15*((AK307)-$BD$7)/$BD$8+$BG$16</f>
        <v/>
      </c>
      <c r="AT307" s="51">
        <f>1/(1+EXP(-AS307))</f>
        <v/>
      </c>
      <c r="AU307" s="52">
        <f>$BH$14*((AJ307)-$BD$5)/$BD$6+$BH$15*((AK307)-$BD$7)/$BD$8+$BH$16</f>
        <v/>
      </c>
      <c r="AV307" s="51">
        <f>1/(1+EXP(-AU307))</f>
        <v/>
      </c>
      <c r="AW307" s="52">
        <f>$BI$14*((AJ307)-$BD$5)/$BD$6+$BI$15*((AK307)-$BD$7)/$BD$8+$BI$16</f>
        <v/>
      </c>
      <c r="AX307" s="51">
        <f>1/(1+EXP(-AW307))</f>
        <v/>
      </c>
      <c r="AY307" s="52">
        <f>$BJ$14*((AJ307)-$BD$5)/$BD$6+$BJ$15*((AK307)-$BD$7)/$BD$8+$BJ$16</f>
        <v/>
      </c>
      <c r="AZ307" s="51">
        <f>1/(1+EXP(-AY307))</f>
        <v/>
      </c>
      <c r="BA307" s="52">
        <f>$BK$14*((AJ307)-$BD$5)/$BD$6+$BK$15*((AK307)-$BD$7)/$BD$8+$BK$16</f>
        <v/>
      </c>
      <c r="BB307" s="51">
        <f>1/(1+EXP(-BA307))</f>
        <v/>
      </c>
    </row>
    <row r="308" ht="15" customHeight="1" s="35">
      <c r="A308" s="48">
        <f>'4_Seq_Features'!A306</f>
        <v/>
      </c>
      <c r="B308" s="55">
        <f>'4_Seq_Features'!F306</f>
        <v/>
      </c>
      <c r="C308" s="48">
        <f>'4_Seq_Features'!E306</f>
        <v/>
      </c>
      <c r="D308" s="52">
        <f>$U$12*((B308)-$U$5)/$U$6+$U$13</f>
        <v/>
      </c>
      <c r="E308" s="51">
        <f>1/(1+EXP(-D308))</f>
        <v/>
      </c>
      <c r="F308" s="52">
        <f>$V$12*((B308)-$U$5)/$U$6+$V$13</f>
        <v/>
      </c>
      <c r="G308" s="51">
        <f>1/(1+EXP(-F308))</f>
        <v/>
      </c>
      <c r="H308" s="52">
        <f>$W$12*((B308)-$U$5)/$U$6+$W$13</f>
        <v/>
      </c>
      <c r="I308" s="51">
        <f>1/(1+EXP(-H308))</f>
        <v/>
      </c>
      <c r="J308" s="52">
        <f>$X$12*((B308)-$U$5)/$U$6+$X$13</f>
        <v/>
      </c>
      <c r="K308" s="51">
        <f>1/(1+EXP(-J308))</f>
        <v/>
      </c>
      <c r="L308" s="52">
        <f>$Y$12*((B308)-$U$5)/$U$6+$Y$13</f>
        <v/>
      </c>
      <c r="M308" s="51">
        <f>1/(1+EXP(-L308))</f>
        <v/>
      </c>
      <c r="N308" s="52">
        <f>$Z$12*((B308)-$U$5)/$U$6+$Z$13</f>
        <v/>
      </c>
      <c r="O308" s="51">
        <f>1/(1+EXP(-N308))</f>
        <v/>
      </c>
      <c r="P308" s="52">
        <f>$AA$12*((B308)-$U$5)/$U$6+$AA$13</f>
        <v/>
      </c>
      <c r="Q308" s="51">
        <f>1/(1+EXP(-P308))</f>
        <v/>
      </c>
      <c r="R308" s="52">
        <f>$AB$12*((B308)-$U$5)/$U$6+$AB$13</f>
        <v/>
      </c>
      <c r="S308" s="51">
        <f>1/(1+EXP(-R308))</f>
        <v/>
      </c>
      <c r="AI308" s="48">
        <f>'4_Seq_Features'!A306</f>
        <v/>
      </c>
      <c r="AJ308" s="55">
        <f>'4_Seq_Features'!G306</f>
        <v/>
      </c>
      <c r="AK308" s="55">
        <f>'4_Seq_Features'!H306</f>
        <v/>
      </c>
      <c r="AL308" s="48">
        <f>'4_Seq_Features'!E306</f>
        <v/>
      </c>
      <c r="AM308" s="52">
        <f>$BD$14*((AJ308)-$BD$5)/$BD$6+$BD$15*((AK308)-$BD$7)/$BD$8+$BD$16</f>
        <v/>
      </c>
      <c r="AN308" s="51">
        <f>1/(1+EXP(-AM308))</f>
        <v/>
      </c>
      <c r="AO308" s="52">
        <f>$BE$14*((AJ308)-$BD$5)/$BD$6+$BE$15*((AK308)-$BD$7)/$BD$8+$BE$16</f>
        <v/>
      </c>
      <c r="AP308" s="51">
        <f>1/(1+EXP(-AO308))</f>
        <v/>
      </c>
      <c r="AQ308" s="52">
        <f>$BF$14*((AJ308)-$BD$5)/$BD$6+$BF$15*((AK308)-$BD$7)/$BD$8+$BF$16</f>
        <v/>
      </c>
      <c r="AR308" s="51">
        <f>1/(1+EXP(-AQ308))</f>
        <v/>
      </c>
      <c r="AS308" s="52">
        <f>$BG$14*((AJ308)-$BD$5)/$BD$6+$BG$15*((AK308)-$BD$7)/$BD$8+$BG$16</f>
        <v/>
      </c>
      <c r="AT308" s="51">
        <f>1/(1+EXP(-AS308))</f>
        <v/>
      </c>
      <c r="AU308" s="52">
        <f>$BH$14*((AJ308)-$BD$5)/$BD$6+$BH$15*((AK308)-$BD$7)/$BD$8+$BH$16</f>
        <v/>
      </c>
      <c r="AV308" s="51">
        <f>1/(1+EXP(-AU308))</f>
        <v/>
      </c>
      <c r="AW308" s="52">
        <f>$BI$14*((AJ308)-$BD$5)/$BD$6+$BI$15*((AK308)-$BD$7)/$BD$8+$BI$16</f>
        <v/>
      </c>
      <c r="AX308" s="51">
        <f>1/(1+EXP(-AW308))</f>
        <v/>
      </c>
      <c r="AY308" s="52">
        <f>$BJ$14*((AJ308)-$BD$5)/$BD$6+$BJ$15*((AK308)-$BD$7)/$BD$8+$BJ$16</f>
        <v/>
      </c>
      <c r="AZ308" s="51">
        <f>1/(1+EXP(-AY308))</f>
        <v/>
      </c>
      <c r="BA308" s="52">
        <f>$BK$14*((AJ308)-$BD$5)/$BD$6+$BK$15*((AK308)-$BD$7)/$BD$8+$BK$16</f>
        <v/>
      </c>
      <c r="BB308" s="51">
        <f>1/(1+EXP(-BA308))</f>
        <v/>
      </c>
    </row>
    <row r="309" ht="15" customHeight="1" s="35">
      <c r="A309" s="48">
        <f>'4_Seq_Features'!A307</f>
        <v/>
      </c>
      <c r="B309" s="55">
        <f>'4_Seq_Features'!F307</f>
        <v/>
      </c>
      <c r="C309" s="48">
        <f>'4_Seq_Features'!E307</f>
        <v/>
      </c>
      <c r="D309" s="52">
        <f>$U$12*((B309)-$U$5)/$U$6+$U$13</f>
        <v/>
      </c>
      <c r="E309" s="51">
        <f>1/(1+EXP(-D309))</f>
        <v/>
      </c>
      <c r="F309" s="52">
        <f>$V$12*((B309)-$U$5)/$U$6+$V$13</f>
        <v/>
      </c>
      <c r="G309" s="51">
        <f>1/(1+EXP(-F309))</f>
        <v/>
      </c>
      <c r="H309" s="52">
        <f>$W$12*((B309)-$U$5)/$U$6+$W$13</f>
        <v/>
      </c>
      <c r="I309" s="51">
        <f>1/(1+EXP(-H309))</f>
        <v/>
      </c>
      <c r="J309" s="52">
        <f>$X$12*((B309)-$U$5)/$U$6+$X$13</f>
        <v/>
      </c>
      <c r="K309" s="51">
        <f>1/(1+EXP(-J309))</f>
        <v/>
      </c>
      <c r="L309" s="52">
        <f>$Y$12*((B309)-$U$5)/$U$6+$Y$13</f>
        <v/>
      </c>
      <c r="M309" s="51">
        <f>1/(1+EXP(-L309))</f>
        <v/>
      </c>
      <c r="N309" s="52">
        <f>$Z$12*((B309)-$U$5)/$U$6+$Z$13</f>
        <v/>
      </c>
      <c r="O309" s="51">
        <f>1/(1+EXP(-N309))</f>
        <v/>
      </c>
      <c r="P309" s="52">
        <f>$AA$12*((B309)-$U$5)/$U$6+$AA$13</f>
        <v/>
      </c>
      <c r="Q309" s="51">
        <f>1/(1+EXP(-P309))</f>
        <v/>
      </c>
      <c r="R309" s="52">
        <f>$AB$12*((B309)-$U$5)/$U$6+$AB$13</f>
        <v/>
      </c>
      <c r="S309" s="51">
        <f>1/(1+EXP(-R309))</f>
        <v/>
      </c>
      <c r="AI309" s="48">
        <f>'4_Seq_Features'!A307</f>
        <v/>
      </c>
      <c r="AJ309" s="55">
        <f>'4_Seq_Features'!G307</f>
        <v/>
      </c>
      <c r="AK309" s="55">
        <f>'4_Seq_Features'!H307</f>
        <v/>
      </c>
      <c r="AL309" s="48">
        <f>'4_Seq_Features'!E307</f>
        <v/>
      </c>
      <c r="AM309" s="52">
        <f>$BD$14*((AJ309)-$BD$5)/$BD$6+$BD$15*((AK309)-$BD$7)/$BD$8+$BD$16</f>
        <v/>
      </c>
      <c r="AN309" s="51">
        <f>1/(1+EXP(-AM309))</f>
        <v/>
      </c>
      <c r="AO309" s="52">
        <f>$BE$14*((AJ309)-$BD$5)/$BD$6+$BE$15*((AK309)-$BD$7)/$BD$8+$BE$16</f>
        <v/>
      </c>
      <c r="AP309" s="51">
        <f>1/(1+EXP(-AO309))</f>
        <v/>
      </c>
      <c r="AQ309" s="52">
        <f>$BF$14*((AJ309)-$BD$5)/$BD$6+$BF$15*((AK309)-$BD$7)/$BD$8+$BF$16</f>
        <v/>
      </c>
      <c r="AR309" s="51">
        <f>1/(1+EXP(-AQ309))</f>
        <v/>
      </c>
      <c r="AS309" s="52">
        <f>$BG$14*((AJ309)-$BD$5)/$BD$6+$BG$15*((AK309)-$BD$7)/$BD$8+$BG$16</f>
        <v/>
      </c>
      <c r="AT309" s="51">
        <f>1/(1+EXP(-AS309))</f>
        <v/>
      </c>
      <c r="AU309" s="52">
        <f>$BH$14*((AJ309)-$BD$5)/$BD$6+$BH$15*((AK309)-$BD$7)/$BD$8+$BH$16</f>
        <v/>
      </c>
      <c r="AV309" s="51">
        <f>1/(1+EXP(-AU309))</f>
        <v/>
      </c>
      <c r="AW309" s="52">
        <f>$BI$14*((AJ309)-$BD$5)/$BD$6+$BI$15*((AK309)-$BD$7)/$BD$8+$BI$16</f>
        <v/>
      </c>
      <c r="AX309" s="51">
        <f>1/(1+EXP(-AW309))</f>
        <v/>
      </c>
      <c r="AY309" s="52">
        <f>$BJ$14*((AJ309)-$BD$5)/$BD$6+$BJ$15*((AK309)-$BD$7)/$BD$8+$BJ$16</f>
        <v/>
      </c>
      <c r="AZ309" s="51">
        <f>1/(1+EXP(-AY309))</f>
        <v/>
      </c>
      <c r="BA309" s="52">
        <f>$BK$14*((AJ309)-$BD$5)/$BD$6+$BK$15*((AK309)-$BD$7)/$BD$8+$BK$16</f>
        <v/>
      </c>
      <c r="BB309" s="51">
        <f>1/(1+EXP(-BA309))</f>
        <v/>
      </c>
    </row>
    <row r="310" ht="15" customHeight="1" s="35">
      <c r="A310" s="48">
        <f>'4_Seq_Features'!A308</f>
        <v/>
      </c>
      <c r="B310" s="55">
        <f>'4_Seq_Features'!F308</f>
        <v/>
      </c>
      <c r="C310" s="48">
        <f>'4_Seq_Features'!E308</f>
        <v/>
      </c>
      <c r="D310" s="52">
        <f>$U$12*((B310)-$U$5)/$U$6+$U$13</f>
        <v/>
      </c>
      <c r="E310" s="51">
        <f>1/(1+EXP(-D310))</f>
        <v/>
      </c>
      <c r="F310" s="52">
        <f>$V$12*((B310)-$U$5)/$U$6+$V$13</f>
        <v/>
      </c>
      <c r="G310" s="51">
        <f>1/(1+EXP(-F310))</f>
        <v/>
      </c>
      <c r="H310" s="52">
        <f>$W$12*((B310)-$U$5)/$U$6+$W$13</f>
        <v/>
      </c>
      <c r="I310" s="51">
        <f>1/(1+EXP(-H310))</f>
        <v/>
      </c>
      <c r="J310" s="52">
        <f>$X$12*((B310)-$U$5)/$U$6+$X$13</f>
        <v/>
      </c>
      <c r="K310" s="51">
        <f>1/(1+EXP(-J310))</f>
        <v/>
      </c>
      <c r="L310" s="52">
        <f>$Y$12*((B310)-$U$5)/$U$6+$Y$13</f>
        <v/>
      </c>
      <c r="M310" s="51">
        <f>1/(1+EXP(-L310))</f>
        <v/>
      </c>
      <c r="N310" s="52">
        <f>$Z$12*((B310)-$U$5)/$U$6+$Z$13</f>
        <v/>
      </c>
      <c r="O310" s="51">
        <f>1/(1+EXP(-N310))</f>
        <v/>
      </c>
      <c r="P310" s="52">
        <f>$AA$12*((B310)-$U$5)/$U$6+$AA$13</f>
        <v/>
      </c>
      <c r="Q310" s="51">
        <f>1/(1+EXP(-P310))</f>
        <v/>
      </c>
      <c r="R310" s="52">
        <f>$AB$12*((B310)-$U$5)/$U$6+$AB$13</f>
        <v/>
      </c>
      <c r="S310" s="51">
        <f>1/(1+EXP(-R310))</f>
        <v/>
      </c>
      <c r="AI310" s="48">
        <f>'4_Seq_Features'!A308</f>
        <v/>
      </c>
      <c r="AJ310" s="55">
        <f>'4_Seq_Features'!G308</f>
        <v/>
      </c>
      <c r="AK310" s="55">
        <f>'4_Seq_Features'!H308</f>
        <v/>
      </c>
      <c r="AL310" s="48">
        <f>'4_Seq_Features'!E308</f>
        <v/>
      </c>
      <c r="AM310" s="52">
        <f>$BD$14*((AJ310)-$BD$5)/$BD$6+$BD$15*((AK310)-$BD$7)/$BD$8+$BD$16</f>
        <v/>
      </c>
      <c r="AN310" s="51">
        <f>1/(1+EXP(-AM310))</f>
        <v/>
      </c>
      <c r="AO310" s="52">
        <f>$BE$14*((AJ310)-$BD$5)/$BD$6+$BE$15*((AK310)-$BD$7)/$BD$8+$BE$16</f>
        <v/>
      </c>
      <c r="AP310" s="51">
        <f>1/(1+EXP(-AO310))</f>
        <v/>
      </c>
      <c r="AQ310" s="52">
        <f>$BF$14*((AJ310)-$BD$5)/$BD$6+$BF$15*((AK310)-$BD$7)/$BD$8+$BF$16</f>
        <v/>
      </c>
      <c r="AR310" s="51">
        <f>1/(1+EXP(-AQ310))</f>
        <v/>
      </c>
      <c r="AS310" s="52">
        <f>$BG$14*((AJ310)-$BD$5)/$BD$6+$BG$15*((AK310)-$BD$7)/$BD$8+$BG$16</f>
        <v/>
      </c>
      <c r="AT310" s="51">
        <f>1/(1+EXP(-AS310))</f>
        <v/>
      </c>
      <c r="AU310" s="52">
        <f>$BH$14*((AJ310)-$BD$5)/$BD$6+$BH$15*((AK310)-$BD$7)/$BD$8+$BH$16</f>
        <v/>
      </c>
      <c r="AV310" s="51">
        <f>1/(1+EXP(-AU310))</f>
        <v/>
      </c>
      <c r="AW310" s="52">
        <f>$BI$14*((AJ310)-$BD$5)/$BD$6+$BI$15*((AK310)-$BD$7)/$BD$8+$BI$16</f>
        <v/>
      </c>
      <c r="AX310" s="51">
        <f>1/(1+EXP(-AW310))</f>
        <v/>
      </c>
      <c r="AY310" s="52">
        <f>$BJ$14*((AJ310)-$BD$5)/$BD$6+$BJ$15*((AK310)-$BD$7)/$BD$8+$BJ$16</f>
        <v/>
      </c>
      <c r="AZ310" s="51">
        <f>1/(1+EXP(-AY310))</f>
        <v/>
      </c>
      <c r="BA310" s="52">
        <f>$BK$14*((AJ310)-$BD$5)/$BD$6+$BK$15*((AK310)-$BD$7)/$BD$8+$BK$16</f>
        <v/>
      </c>
      <c r="BB310" s="51">
        <f>1/(1+EXP(-BA310))</f>
        <v/>
      </c>
    </row>
    <row r="311" ht="15" customHeight="1" s="35">
      <c r="A311" s="48">
        <f>'4_Seq_Features'!A309</f>
        <v/>
      </c>
      <c r="B311" s="55">
        <f>'4_Seq_Features'!F309</f>
        <v/>
      </c>
      <c r="C311" s="48">
        <f>'4_Seq_Features'!E309</f>
        <v/>
      </c>
      <c r="D311" s="52">
        <f>$U$12*((B311)-$U$5)/$U$6+$U$13</f>
        <v/>
      </c>
      <c r="E311" s="51">
        <f>1/(1+EXP(-D311))</f>
        <v/>
      </c>
      <c r="F311" s="52">
        <f>$V$12*((B311)-$U$5)/$U$6+$V$13</f>
        <v/>
      </c>
      <c r="G311" s="51">
        <f>1/(1+EXP(-F311))</f>
        <v/>
      </c>
      <c r="H311" s="52">
        <f>$W$12*((B311)-$U$5)/$U$6+$W$13</f>
        <v/>
      </c>
      <c r="I311" s="51">
        <f>1/(1+EXP(-H311))</f>
        <v/>
      </c>
      <c r="J311" s="52">
        <f>$X$12*((B311)-$U$5)/$U$6+$X$13</f>
        <v/>
      </c>
      <c r="K311" s="51">
        <f>1/(1+EXP(-J311))</f>
        <v/>
      </c>
      <c r="L311" s="52">
        <f>$Y$12*((B311)-$U$5)/$U$6+$Y$13</f>
        <v/>
      </c>
      <c r="M311" s="51">
        <f>1/(1+EXP(-L311))</f>
        <v/>
      </c>
      <c r="N311" s="52">
        <f>$Z$12*((B311)-$U$5)/$U$6+$Z$13</f>
        <v/>
      </c>
      <c r="O311" s="51">
        <f>1/(1+EXP(-N311))</f>
        <v/>
      </c>
      <c r="P311" s="52">
        <f>$AA$12*((B311)-$U$5)/$U$6+$AA$13</f>
        <v/>
      </c>
      <c r="Q311" s="51">
        <f>1/(1+EXP(-P311))</f>
        <v/>
      </c>
      <c r="R311" s="52">
        <f>$AB$12*((B311)-$U$5)/$U$6+$AB$13</f>
        <v/>
      </c>
      <c r="S311" s="51">
        <f>1/(1+EXP(-R311))</f>
        <v/>
      </c>
      <c r="AI311" s="48">
        <f>'4_Seq_Features'!A309</f>
        <v/>
      </c>
      <c r="AJ311" s="55">
        <f>'4_Seq_Features'!G309</f>
        <v/>
      </c>
      <c r="AK311" s="55">
        <f>'4_Seq_Features'!H309</f>
        <v/>
      </c>
      <c r="AL311" s="48">
        <f>'4_Seq_Features'!E309</f>
        <v/>
      </c>
      <c r="AM311" s="52">
        <f>$BD$14*((AJ311)-$BD$5)/$BD$6+$BD$15*((AK311)-$BD$7)/$BD$8+$BD$16</f>
        <v/>
      </c>
      <c r="AN311" s="51">
        <f>1/(1+EXP(-AM311))</f>
        <v/>
      </c>
      <c r="AO311" s="52">
        <f>$BE$14*((AJ311)-$BD$5)/$BD$6+$BE$15*((AK311)-$BD$7)/$BD$8+$BE$16</f>
        <v/>
      </c>
      <c r="AP311" s="51">
        <f>1/(1+EXP(-AO311))</f>
        <v/>
      </c>
      <c r="AQ311" s="52">
        <f>$BF$14*((AJ311)-$BD$5)/$BD$6+$BF$15*((AK311)-$BD$7)/$BD$8+$BF$16</f>
        <v/>
      </c>
      <c r="AR311" s="51">
        <f>1/(1+EXP(-AQ311))</f>
        <v/>
      </c>
      <c r="AS311" s="52">
        <f>$BG$14*((AJ311)-$BD$5)/$BD$6+$BG$15*((AK311)-$BD$7)/$BD$8+$BG$16</f>
        <v/>
      </c>
      <c r="AT311" s="51">
        <f>1/(1+EXP(-AS311))</f>
        <v/>
      </c>
      <c r="AU311" s="52">
        <f>$BH$14*((AJ311)-$BD$5)/$BD$6+$BH$15*((AK311)-$BD$7)/$BD$8+$BH$16</f>
        <v/>
      </c>
      <c r="AV311" s="51">
        <f>1/(1+EXP(-AU311))</f>
        <v/>
      </c>
      <c r="AW311" s="52">
        <f>$BI$14*((AJ311)-$BD$5)/$BD$6+$BI$15*((AK311)-$BD$7)/$BD$8+$BI$16</f>
        <v/>
      </c>
      <c r="AX311" s="51">
        <f>1/(1+EXP(-AW311))</f>
        <v/>
      </c>
      <c r="AY311" s="52">
        <f>$BJ$14*((AJ311)-$BD$5)/$BD$6+$BJ$15*((AK311)-$BD$7)/$BD$8+$BJ$16</f>
        <v/>
      </c>
      <c r="AZ311" s="51">
        <f>1/(1+EXP(-AY311))</f>
        <v/>
      </c>
      <c r="BA311" s="52">
        <f>$BK$14*((AJ311)-$BD$5)/$BD$6+$BK$15*((AK311)-$BD$7)/$BD$8+$BK$16</f>
        <v/>
      </c>
      <c r="BB311" s="51">
        <f>1/(1+EXP(-BA311))</f>
        <v/>
      </c>
    </row>
    <row r="312" ht="15" customHeight="1" s="35">
      <c r="A312" s="48">
        <f>'4_Seq_Features'!A310</f>
        <v/>
      </c>
      <c r="B312" s="55">
        <f>'4_Seq_Features'!F310</f>
        <v/>
      </c>
      <c r="C312" s="48">
        <f>'4_Seq_Features'!E310</f>
        <v/>
      </c>
      <c r="D312" s="52">
        <f>$U$12*((B312)-$U$5)/$U$6+$U$13</f>
        <v/>
      </c>
      <c r="E312" s="51">
        <f>1/(1+EXP(-D312))</f>
        <v/>
      </c>
      <c r="F312" s="52">
        <f>$V$12*((B312)-$U$5)/$U$6+$V$13</f>
        <v/>
      </c>
      <c r="G312" s="51">
        <f>1/(1+EXP(-F312))</f>
        <v/>
      </c>
      <c r="H312" s="52">
        <f>$W$12*((B312)-$U$5)/$U$6+$W$13</f>
        <v/>
      </c>
      <c r="I312" s="51">
        <f>1/(1+EXP(-H312))</f>
        <v/>
      </c>
      <c r="J312" s="52">
        <f>$X$12*((B312)-$U$5)/$U$6+$X$13</f>
        <v/>
      </c>
      <c r="K312" s="51">
        <f>1/(1+EXP(-J312))</f>
        <v/>
      </c>
      <c r="L312" s="52">
        <f>$Y$12*((B312)-$U$5)/$U$6+$Y$13</f>
        <v/>
      </c>
      <c r="M312" s="51">
        <f>1/(1+EXP(-L312))</f>
        <v/>
      </c>
      <c r="N312" s="52">
        <f>$Z$12*((B312)-$U$5)/$U$6+$Z$13</f>
        <v/>
      </c>
      <c r="O312" s="51">
        <f>1/(1+EXP(-N312))</f>
        <v/>
      </c>
      <c r="P312" s="52">
        <f>$AA$12*((B312)-$U$5)/$U$6+$AA$13</f>
        <v/>
      </c>
      <c r="Q312" s="51">
        <f>1/(1+EXP(-P312))</f>
        <v/>
      </c>
      <c r="R312" s="52">
        <f>$AB$12*((B312)-$U$5)/$U$6+$AB$13</f>
        <v/>
      </c>
      <c r="S312" s="51">
        <f>1/(1+EXP(-R312))</f>
        <v/>
      </c>
      <c r="AI312" s="48">
        <f>'4_Seq_Features'!A310</f>
        <v/>
      </c>
      <c r="AJ312" s="55">
        <f>'4_Seq_Features'!G310</f>
        <v/>
      </c>
      <c r="AK312" s="55">
        <f>'4_Seq_Features'!H310</f>
        <v/>
      </c>
      <c r="AL312" s="48">
        <f>'4_Seq_Features'!E310</f>
        <v/>
      </c>
      <c r="AM312" s="52">
        <f>$BD$14*((AJ312)-$BD$5)/$BD$6+$BD$15*((AK312)-$BD$7)/$BD$8+$BD$16</f>
        <v/>
      </c>
      <c r="AN312" s="51">
        <f>1/(1+EXP(-AM312))</f>
        <v/>
      </c>
      <c r="AO312" s="52">
        <f>$BE$14*((AJ312)-$BD$5)/$BD$6+$BE$15*((AK312)-$BD$7)/$BD$8+$BE$16</f>
        <v/>
      </c>
      <c r="AP312" s="51">
        <f>1/(1+EXP(-AO312))</f>
        <v/>
      </c>
      <c r="AQ312" s="52">
        <f>$BF$14*((AJ312)-$BD$5)/$BD$6+$BF$15*((AK312)-$BD$7)/$BD$8+$BF$16</f>
        <v/>
      </c>
      <c r="AR312" s="51">
        <f>1/(1+EXP(-AQ312))</f>
        <v/>
      </c>
      <c r="AS312" s="52">
        <f>$BG$14*((AJ312)-$BD$5)/$BD$6+$BG$15*((AK312)-$BD$7)/$BD$8+$BG$16</f>
        <v/>
      </c>
      <c r="AT312" s="51">
        <f>1/(1+EXP(-AS312))</f>
        <v/>
      </c>
      <c r="AU312" s="52">
        <f>$BH$14*((AJ312)-$BD$5)/$BD$6+$BH$15*((AK312)-$BD$7)/$BD$8+$BH$16</f>
        <v/>
      </c>
      <c r="AV312" s="51">
        <f>1/(1+EXP(-AU312))</f>
        <v/>
      </c>
      <c r="AW312" s="52">
        <f>$BI$14*((AJ312)-$BD$5)/$BD$6+$BI$15*((AK312)-$BD$7)/$BD$8+$BI$16</f>
        <v/>
      </c>
      <c r="AX312" s="51">
        <f>1/(1+EXP(-AW312))</f>
        <v/>
      </c>
      <c r="AY312" s="52">
        <f>$BJ$14*((AJ312)-$BD$5)/$BD$6+$BJ$15*((AK312)-$BD$7)/$BD$8+$BJ$16</f>
        <v/>
      </c>
      <c r="AZ312" s="51">
        <f>1/(1+EXP(-AY312))</f>
        <v/>
      </c>
      <c r="BA312" s="52">
        <f>$BK$14*((AJ312)-$BD$5)/$BD$6+$BK$15*((AK312)-$BD$7)/$BD$8+$BK$16</f>
        <v/>
      </c>
      <c r="BB312" s="51">
        <f>1/(1+EXP(-BA312))</f>
        <v/>
      </c>
    </row>
    <row r="313" ht="15" customHeight="1" s="35">
      <c r="A313" s="48">
        <f>'4_Seq_Features'!A311</f>
        <v/>
      </c>
      <c r="B313" s="55">
        <f>'4_Seq_Features'!F311</f>
        <v/>
      </c>
      <c r="C313" s="48">
        <f>'4_Seq_Features'!E311</f>
        <v/>
      </c>
      <c r="D313" s="52">
        <f>$U$12*((B313)-$U$5)/$U$6+$U$13</f>
        <v/>
      </c>
      <c r="E313" s="51">
        <f>1/(1+EXP(-D313))</f>
        <v/>
      </c>
      <c r="F313" s="52">
        <f>$V$12*((B313)-$U$5)/$U$6+$V$13</f>
        <v/>
      </c>
      <c r="G313" s="51">
        <f>1/(1+EXP(-F313))</f>
        <v/>
      </c>
      <c r="H313" s="52">
        <f>$W$12*((B313)-$U$5)/$U$6+$W$13</f>
        <v/>
      </c>
      <c r="I313" s="51">
        <f>1/(1+EXP(-H313))</f>
        <v/>
      </c>
      <c r="J313" s="52">
        <f>$X$12*((B313)-$U$5)/$U$6+$X$13</f>
        <v/>
      </c>
      <c r="K313" s="51">
        <f>1/(1+EXP(-J313))</f>
        <v/>
      </c>
      <c r="L313" s="52">
        <f>$Y$12*((B313)-$U$5)/$U$6+$Y$13</f>
        <v/>
      </c>
      <c r="M313" s="51">
        <f>1/(1+EXP(-L313))</f>
        <v/>
      </c>
      <c r="N313" s="52">
        <f>$Z$12*((B313)-$U$5)/$U$6+$Z$13</f>
        <v/>
      </c>
      <c r="O313" s="51">
        <f>1/(1+EXP(-N313))</f>
        <v/>
      </c>
      <c r="P313" s="52">
        <f>$AA$12*((B313)-$U$5)/$U$6+$AA$13</f>
        <v/>
      </c>
      <c r="Q313" s="51">
        <f>1/(1+EXP(-P313))</f>
        <v/>
      </c>
      <c r="R313" s="52">
        <f>$AB$12*((B313)-$U$5)/$U$6+$AB$13</f>
        <v/>
      </c>
      <c r="S313" s="51">
        <f>1/(1+EXP(-R313))</f>
        <v/>
      </c>
      <c r="AI313" s="48">
        <f>'4_Seq_Features'!A311</f>
        <v/>
      </c>
      <c r="AJ313" s="55">
        <f>'4_Seq_Features'!G311</f>
        <v/>
      </c>
      <c r="AK313" s="55">
        <f>'4_Seq_Features'!H311</f>
        <v/>
      </c>
      <c r="AL313" s="48">
        <f>'4_Seq_Features'!E311</f>
        <v/>
      </c>
      <c r="AM313" s="52">
        <f>$BD$14*((AJ313)-$BD$5)/$BD$6+$BD$15*((AK313)-$BD$7)/$BD$8+$BD$16</f>
        <v/>
      </c>
      <c r="AN313" s="51">
        <f>1/(1+EXP(-AM313))</f>
        <v/>
      </c>
      <c r="AO313" s="52">
        <f>$BE$14*((AJ313)-$BD$5)/$BD$6+$BE$15*((AK313)-$BD$7)/$BD$8+$BE$16</f>
        <v/>
      </c>
      <c r="AP313" s="51">
        <f>1/(1+EXP(-AO313))</f>
        <v/>
      </c>
      <c r="AQ313" s="52">
        <f>$BF$14*((AJ313)-$BD$5)/$BD$6+$BF$15*((AK313)-$BD$7)/$BD$8+$BF$16</f>
        <v/>
      </c>
      <c r="AR313" s="51">
        <f>1/(1+EXP(-AQ313))</f>
        <v/>
      </c>
      <c r="AS313" s="52">
        <f>$BG$14*((AJ313)-$BD$5)/$BD$6+$BG$15*((AK313)-$BD$7)/$BD$8+$BG$16</f>
        <v/>
      </c>
      <c r="AT313" s="51">
        <f>1/(1+EXP(-AS313))</f>
        <v/>
      </c>
      <c r="AU313" s="52">
        <f>$BH$14*((AJ313)-$BD$5)/$BD$6+$BH$15*((AK313)-$BD$7)/$BD$8+$BH$16</f>
        <v/>
      </c>
      <c r="AV313" s="51">
        <f>1/(1+EXP(-AU313))</f>
        <v/>
      </c>
      <c r="AW313" s="52">
        <f>$BI$14*((AJ313)-$BD$5)/$BD$6+$BI$15*((AK313)-$BD$7)/$BD$8+$BI$16</f>
        <v/>
      </c>
      <c r="AX313" s="51">
        <f>1/(1+EXP(-AW313))</f>
        <v/>
      </c>
      <c r="AY313" s="52">
        <f>$BJ$14*((AJ313)-$BD$5)/$BD$6+$BJ$15*((AK313)-$BD$7)/$BD$8+$BJ$16</f>
        <v/>
      </c>
      <c r="AZ313" s="51">
        <f>1/(1+EXP(-AY313))</f>
        <v/>
      </c>
      <c r="BA313" s="52">
        <f>$BK$14*((AJ313)-$BD$5)/$BD$6+$BK$15*((AK313)-$BD$7)/$BD$8+$BK$16</f>
        <v/>
      </c>
      <c r="BB313" s="51">
        <f>1/(1+EXP(-BA313))</f>
        <v/>
      </c>
    </row>
    <row r="314" ht="15" customHeight="1" s="35">
      <c r="A314" s="48">
        <f>'4_Seq_Features'!A312</f>
        <v/>
      </c>
      <c r="B314" s="55">
        <f>'4_Seq_Features'!F312</f>
        <v/>
      </c>
      <c r="C314" s="48">
        <f>'4_Seq_Features'!E312</f>
        <v/>
      </c>
      <c r="D314" s="52">
        <f>$U$12*((B314)-$U$5)/$U$6+$U$13</f>
        <v/>
      </c>
      <c r="E314" s="51">
        <f>1/(1+EXP(-D314))</f>
        <v/>
      </c>
      <c r="F314" s="52">
        <f>$V$12*((B314)-$U$5)/$U$6+$V$13</f>
        <v/>
      </c>
      <c r="G314" s="51">
        <f>1/(1+EXP(-F314))</f>
        <v/>
      </c>
      <c r="H314" s="52">
        <f>$W$12*((B314)-$U$5)/$U$6+$W$13</f>
        <v/>
      </c>
      <c r="I314" s="51">
        <f>1/(1+EXP(-H314))</f>
        <v/>
      </c>
      <c r="J314" s="52">
        <f>$X$12*((B314)-$U$5)/$U$6+$X$13</f>
        <v/>
      </c>
      <c r="K314" s="51">
        <f>1/(1+EXP(-J314))</f>
        <v/>
      </c>
      <c r="L314" s="52">
        <f>$Y$12*((B314)-$U$5)/$U$6+$Y$13</f>
        <v/>
      </c>
      <c r="M314" s="51">
        <f>1/(1+EXP(-L314))</f>
        <v/>
      </c>
      <c r="N314" s="52">
        <f>$Z$12*((B314)-$U$5)/$U$6+$Z$13</f>
        <v/>
      </c>
      <c r="O314" s="51">
        <f>1/(1+EXP(-N314))</f>
        <v/>
      </c>
      <c r="P314" s="52">
        <f>$AA$12*((B314)-$U$5)/$U$6+$AA$13</f>
        <v/>
      </c>
      <c r="Q314" s="51">
        <f>1/(1+EXP(-P314))</f>
        <v/>
      </c>
      <c r="R314" s="52">
        <f>$AB$12*((B314)-$U$5)/$U$6+$AB$13</f>
        <v/>
      </c>
      <c r="S314" s="51">
        <f>1/(1+EXP(-R314))</f>
        <v/>
      </c>
      <c r="AI314" s="48">
        <f>'4_Seq_Features'!A312</f>
        <v/>
      </c>
      <c r="AJ314" s="55">
        <f>'4_Seq_Features'!G312</f>
        <v/>
      </c>
      <c r="AK314" s="55">
        <f>'4_Seq_Features'!H312</f>
        <v/>
      </c>
      <c r="AL314" s="48">
        <f>'4_Seq_Features'!E312</f>
        <v/>
      </c>
      <c r="AM314" s="52">
        <f>$BD$14*((AJ314)-$BD$5)/$BD$6+$BD$15*((AK314)-$BD$7)/$BD$8+$BD$16</f>
        <v/>
      </c>
      <c r="AN314" s="51">
        <f>1/(1+EXP(-AM314))</f>
        <v/>
      </c>
      <c r="AO314" s="52">
        <f>$BE$14*((AJ314)-$BD$5)/$BD$6+$BE$15*((AK314)-$BD$7)/$BD$8+$BE$16</f>
        <v/>
      </c>
      <c r="AP314" s="51">
        <f>1/(1+EXP(-AO314))</f>
        <v/>
      </c>
      <c r="AQ314" s="52">
        <f>$BF$14*((AJ314)-$BD$5)/$BD$6+$BF$15*((AK314)-$BD$7)/$BD$8+$BF$16</f>
        <v/>
      </c>
      <c r="AR314" s="51">
        <f>1/(1+EXP(-AQ314))</f>
        <v/>
      </c>
      <c r="AS314" s="52">
        <f>$BG$14*((AJ314)-$BD$5)/$BD$6+$BG$15*((AK314)-$BD$7)/$BD$8+$BG$16</f>
        <v/>
      </c>
      <c r="AT314" s="51">
        <f>1/(1+EXP(-AS314))</f>
        <v/>
      </c>
      <c r="AU314" s="52">
        <f>$BH$14*((AJ314)-$BD$5)/$BD$6+$BH$15*((AK314)-$BD$7)/$BD$8+$BH$16</f>
        <v/>
      </c>
      <c r="AV314" s="51">
        <f>1/(1+EXP(-AU314))</f>
        <v/>
      </c>
      <c r="AW314" s="52">
        <f>$BI$14*((AJ314)-$BD$5)/$BD$6+$BI$15*((AK314)-$BD$7)/$BD$8+$BI$16</f>
        <v/>
      </c>
      <c r="AX314" s="51">
        <f>1/(1+EXP(-AW314))</f>
        <v/>
      </c>
      <c r="AY314" s="52">
        <f>$BJ$14*((AJ314)-$BD$5)/$BD$6+$BJ$15*((AK314)-$BD$7)/$BD$8+$BJ$16</f>
        <v/>
      </c>
      <c r="AZ314" s="51">
        <f>1/(1+EXP(-AY314))</f>
        <v/>
      </c>
      <c r="BA314" s="52">
        <f>$BK$14*((AJ314)-$BD$5)/$BD$6+$BK$15*((AK314)-$BD$7)/$BD$8+$BK$16</f>
        <v/>
      </c>
      <c r="BB314" s="51">
        <f>1/(1+EXP(-BA314))</f>
        <v/>
      </c>
    </row>
    <row r="315" ht="15" customHeight="1" s="35">
      <c r="A315" s="48">
        <f>'4_Seq_Features'!A313</f>
        <v/>
      </c>
      <c r="B315" s="55">
        <f>'4_Seq_Features'!F313</f>
        <v/>
      </c>
      <c r="C315" s="48">
        <f>'4_Seq_Features'!E313</f>
        <v/>
      </c>
      <c r="D315" s="52">
        <f>$U$12*((B315)-$U$5)/$U$6+$U$13</f>
        <v/>
      </c>
      <c r="E315" s="51">
        <f>1/(1+EXP(-D315))</f>
        <v/>
      </c>
      <c r="F315" s="52">
        <f>$V$12*((B315)-$U$5)/$U$6+$V$13</f>
        <v/>
      </c>
      <c r="G315" s="51">
        <f>1/(1+EXP(-F315))</f>
        <v/>
      </c>
      <c r="H315" s="52">
        <f>$W$12*((B315)-$U$5)/$U$6+$W$13</f>
        <v/>
      </c>
      <c r="I315" s="51">
        <f>1/(1+EXP(-H315))</f>
        <v/>
      </c>
      <c r="J315" s="52">
        <f>$X$12*((B315)-$U$5)/$U$6+$X$13</f>
        <v/>
      </c>
      <c r="K315" s="51">
        <f>1/(1+EXP(-J315))</f>
        <v/>
      </c>
      <c r="L315" s="52">
        <f>$Y$12*((B315)-$U$5)/$U$6+$Y$13</f>
        <v/>
      </c>
      <c r="M315" s="51">
        <f>1/(1+EXP(-L315))</f>
        <v/>
      </c>
      <c r="N315" s="52">
        <f>$Z$12*((B315)-$U$5)/$U$6+$Z$13</f>
        <v/>
      </c>
      <c r="O315" s="51">
        <f>1/(1+EXP(-N315))</f>
        <v/>
      </c>
      <c r="P315" s="52">
        <f>$AA$12*((B315)-$U$5)/$U$6+$AA$13</f>
        <v/>
      </c>
      <c r="Q315" s="51">
        <f>1/(1+EXP(-P315))</f>
        <v/>
      </c>
      <c r="R315" s="52">
        <f>$AB$12*((B315)-$U$5)/$U$6+$AB$13</f>
        <v/>
      </c>
      <c r="S315" s="51">
        <f>1/(1+EXP(-R315))</f>
        <v/>
      </c>
      <c r="AI315" s="48">
        <f>'4_Seq_Features'!A313</f>
        <v/>
      </c>
      <c r="AJ315" s="55">
        <f>'4_Seq_Features'!G313</f>
        <v/>
      </c>
      <c r="AK315" s="55">
        <f>'4_Seq_Features'!H313</f>
        <v/>
      </c>
      <c r="AL315" s="48">
        <f>'4_Seq_Features'!E313</f>
        <v/>
      </c>
      <c r="AM315" s="52">
        <f>$BD$14*((AJ315)-$BD$5)/$BD$6+$BD$15*((AK315)-$BD$7)/$BD$8+$BD$16</f>
        <v/>
      </c>
      <c r="AN315" s="51">
        <f>1/(1+EXP(-AM315))</f>
        <v/>
      </c>
      <c r="AO315" s="52">
        <f>$BE$14*((AJ315)-$BD$5)/$BD$6+$BE$15*((AK315)-$BD$7)/$BD$8+$BE$16</f>
        <v/>
      </c>
      <c r="AP315" s="51">
        <f>1/(1+EXP(-AO315))</f>
        <v/>
      </c>
      <c r="AQ315" s="52">
        <f>$BF$14*((AJ315)-$BD$5)/$BD$6+$BF$15*((AK315)-$BD$7)/$BD$8+$BF$16</f>
        <v/>
      </c>
      <c r="AR315" s="51">
        <f>1/(1+EXP(-AQ315))</f>
        <v/>
      </c>
      <c r="AS315" s="52">
        <f>$BG$14*((AJ315)-$BD$5)/$BD$6+$BG$15*((AK315)-$BD$7)/$BD$8+$BG$16</f>
        <v/>
      </c>
      <c r="AT315" s="51">
        <f>1/(1+EXP(-AS315))</f>
        <v/>
      </c>
      <c r="AU315" s="52">
        <f>$BH$14*((AJ315)-$BD$5)/$BD$6+$BH$15*((AK315)-$BD$7)/$BD$8+$BH$16</f>
        <v/>
      </c>
      <c r="AV315" s="51">
        <f>1/(1+EXP(-AU315))</f>
        <v/>
      </c>
      <c r="AW315" s="52">
        <f>$BI$14*((AJ315)-$BD$5)/$BD$6+$BI$15*((AK315)-$BD$7)/$BD$8+$BI$16</f>
        <v/>
      </c>
      <c r="AX315" s="51">
        <f>1/(1+EXP(-AW315))</f>
        <v/>
      </c>
      <c r="AY315" s="52">
        <f>$BJ$14*((AJ315)-$BD$5)/$BD$6+$BJ$15*((AK315)-$BD$7)/$BD$8+$BJ$16</f>
        <v/>
      </c>
      <c r="AZ315" s="51">
        <f>1/(1+EXP(-AY315))</f>
        <v/>
      </c>
      <c r="BA315" s="52">
        <f>$BK$14*((AJ315)-$BD$5)/$BD$6+$BK$15*((AK315)-$BD$7)/$BD$8+$BK$16</f>
        <v/>
      </c>
      <c r="BB315" s="51">
        <f>1/(1+EXP(-BA315))</f>
        <v/>
      </c>
    </row>
    <row r="316" ht="15" customHeight="1" s="35">
      <c r="A316" s="48">
        <f>'4_Seq_Features'!A314</f>
        <v/>
      </c>
      <c r="B316" s="55">
        <f>'4_Seq_Features'!F314</f>
        <v/>
      </c>
      <c r="C316" s="48">
        <f>'4_Seq_Features'!E314</f>
        <v/>
      </c>
      <c r="D316" s="52">
        <f>$U$12*((B316)-$U$5)/$U$6+$U$13</f>
        <v/>
      </c>
      <c r="E316" s="51">
        <f>1/(1+EXP(-D316))</f>
        <v/>
      </c>
      <c r="F316" s="52">
        <f>$V$12*((B316)-$U$5)/$U$6+$V$13</f>
        <v/>
      </c>
      <c r="G316" s="51">
        <f>1/(1+EXP(-F316))</f>
        <v/>
      </c>
      <c r="H316" s="52">
        <f>$W$12*((B316)-$U$5)/$U$6+$W$13</f>
        <v/>
      </c>
      <c r="I316" s="51">
        <f>1/(1+EXP(-H316))</f>
        <v/>
      </c>
      <c r="J316" s="52">
        <f>$X$12*((B316)-$U$5)/$U$6+$X$13</f>
        <v/>
      </c>
      <c r="K316" s="51">
        <f>1/(1+EXP(-J316))</f>
        <v/>
      </c>
      <c r="L316" s="52">
        <f>$Y$12*((B316)-$U$5)/$U$6+$Y$13</f>
        <v/>
      </c>
      <c r="M316" s="51">
        <f>1/(1+EXP(-L316))</f>
        <v/>
      </c>
      <c r="N316" s="52">
        <f>$Z$12*((B316)-$U$5)/$U$6+$Z$13</f>
        <v/>
      </c>
      <c r="O316" s="51">
        <f>1/(1+EXP(-N316))</f>
        <v/>
      </c>
      <c r="P316" s="52">
        <f>$AA$12*((B316)-$U$5)/$U$6+$AA$13</f>
        <v/>
      </c>
      <c r="Q316" s="51">
        <f>1/(1+EXP(-P316))</f>
        <v/>
      </c>
      <c r="R316" s="52">
        <f>$AB$12*((B316)-$U$5)/$U$6+$AB$13</f>
        <v/>
      </c>
      <c r="S316" s="51">
        <f>1/(1+EXP(-R316))</f>
        <v/>
      </c>
      <c r="AI316" s="48">
        <f>'4_Seq_Features'!A314</f>
        <v/>
      </c>
      <c r="AJ316" s="55">
        <f>'4_Seq_Features'!G314</f>
        <v/>
      </c>
      <c r="AK316" s="55">
        <f>'4_Seq_Features'!H314</f>
        <v/>
      </c>
      <c r="AL316" s="48">
        <f>'4_Seq_Features'!E314</f>
        <v/>
      </c>
      <c r="AM316" s="52">
        <f>$BD$14*((AJ316)-$BD$5)/$BD$6+$BD$15*((AK316)-$BD$7)/$BD$8+$BD$16</f>
        <v/>
      </c>
      <c r="AN316" s="51">
        <f>1/(1+EXP(-AM316))</f>
        <v/>
      </c>
      <c r="AO316" s="52">
        <f>$BE$14*((AJ316)-$BD$5)/$BD$6+$BE$15*((AK316)-$BD$7)/$BD$8+$BE$16</f>
        <v/>
      </c>
      <c r="AP316" s="51">
        <f>1/(1+EXP(-AO316))</f>
        <v/>
      </c>
      <c r="AQ316" s="52">
        <f>$BF$14*((AJ316)-$BD$5)/$BD$6+$BF$15*((AK316)-$BD$7)/$BD$8+$BF$16</f>
        <v/>
      </c>
      <c r="AR316" s="51">
        <f>1/(1+EXP(-AQ316))</f>
        <v/>
      </c>
      <c r="AS316" s="52">
        <f>$BG$14*((AJ316)-$BD$5)/$BD$6+$BG$15*((AK316)-$BD$7)/$BD$8+$BG$16</f>
        <v/>
      </c>
      <c r="AT316" s="51">
        <f>1/(1+EXP(-AS316))</f>
        <v/>
      </c>
      <c r="AU316" s="52">
        <f>$BH$14*((AJ316)-$BD$5)/$BD$6+$BH$15*((AK316)-$BD$7)/$BD$8+$BH$16</f>
        <v/>
      </c>
      <c r="AV316" s="51">
        <f>1/(1+EXP(-AU316))</f>
        <v/>
      </c>
      <c r="AW316" s="52">
        <f>$BI$14*((AJ316)-$BD$5)/$BD$6+$BI$15*((AK316)-$BD$7)/$BD$8+$BI$16</f>
        <v/>
      </c>
      <c r="AX316" s="51">
        <f>1/(1+EXP(-AW316))</f>
        <v/>
      </c>
      <c r="AY316" s="52">
        <f>$BJ$14*((AJ316)-$BD$5)/$BD$6+$BJ$15*((AK316)-$BD$7)/$BD$8+$BJ$16</f>
        <v/>
      </c>
      <c r="AZ316" s="51">
        <f>1/(1+EXP(-AY316))</f>
        <v/>
      </c>
      <c r="BA316" s="52">
        <f>$BK$14*((AJ316)-$BD$5)/$BD$6+$BK$15*((AK316)-$BD$7)/$BD$8+$BK$16</f>
        <v/>
      </c>
      <c r="BB316" s="51">
        <f>1/(1+EXP(-BA316))</f>
        <v/>
      </c>
    </row>
    <row r="317" ht="15" customHeight="1" s="35">
      <c r="A317" s="48">
        <f>'4_Seq_Features'!A315</f>
        <v/>
      </c>
      <c r="B317" s="55">
        <f>'4_Seq_Features'!F315</f>
        <v/>
      </c>
      <c r="C317" s="48">
        <f>'4_Seq_Features'!E315</f>
        <v/>
      </c>
      <c r="D317" s="52">
        <f>$U$12*((B317)-$U$5)/$U$6+$U$13</f>
        <v/>
      </c>
      <c r="E317" s="51">
        <f>1/(1+EXP(-D317))</f>
        <v/>
      </c>
      <c r="F317" s="52">
        <f>$V$12*((B317)-$U$5)/$U$6+$V$13</f>
        <v/>
      </c>
      <c r="G317" s="51">
        <f>1/(1+EXP(-F317))</f>
        <v/>
      </c>
      <c r="H317" s="52">
        <f>$W$12*((B317)-$U$5)/$U$6+$W$13</f>
        <v/>
      </c>
      <c r="I317" s="51">
        <f>1/(1+EXP(-H317))</f>
        <v/>
      </c>
      <c r="J317" s="52">
        <f>$X$12*((B317)-$U$5)/$U$6+$X$13</f>
        <v/>
      </c>
      <c r="K317" s="51">
        <f>1/(1+EXP(-J317))</f>
        <v/>
      </c>
      <c r="L317" s="52">
        <f>$Y$12*((B317)-$U$5)/$U$6+$Y$13</f>
        <v/>
      </c>
      <c r="M317" s="51">
        <f>1/(1+EXP(-L317))</f>
        <v/>
      </c>
      <c r="N317" s="52">
        <f>$Z$12*((B317)-$U$5)/$U$6+$Z$13</f>
        <v/>
      </c>
      <c r="O317" s="51">
        <f>1/(1+EXP(-N317))</f>
        <v/>
      </c>
      <c r="P317" s="52">
        <f>$AA$12*((B317)-$U$5)/$U$6+$AA$13</f>
        <v/>
      </c>
      <c r="Q317" s="51">
        <f>1/(1+EXP(-P317))</f>
        <v/>
      </c>
      <c r="R317" s="52">
        <f>$AB$12*((B317)-$U$5)/$U$6+$AB$13</f>
        <v/>
      </c>
      <c r="S317" s="51">
        <f>1/(1+EXP(-R317))</f>
        <v/>
      </c>
      <c r="AI317" s="48">
        <f>'4_Seq_Features'!A315</f>
        <v/>
      </c>
      <c r="AJ317" s="55">
        <f>'4_Seq_Features'!G315</f>
        <v/>
      </c>
      <c r="AK317" s="55">
        <f>'4_Seq_Features'!H315</f>
        <v/>
      </c>
      <c r="AL317" s="48">
        <f>'4_Seq_Features'!E315</f>
        <v/>
      </c>
      <c r="AM317" s="52">
        <f>$BD$14*((AJ317)-$BD$5)/$BD$6+$BD$15*((AK317)-$BD$7)/$BD$8+$BD$16</f>
        <v/>
      </c>
      <c r="AN317" s="51">
        <f>1/(1+EXP(-AM317))</f>
        <v/>
      </c>
      <c r="AO317" s="52">
        <f>$BE$14*((AJ317)-$BD$5)/$BD$6+$BE$15*((AK317)-$BD$7)/$BD$8+$BE$16</f>
        <v/>
      </c>
      <c r="AP317" s="51">
        <f>1/(1+EXP(-AO317))</f>
        <v/>
      </c>
      <c r="AQ317" s="52">
        <f>$BF$14*((AJ317)-$BD$5)/$BD$6+$BF$15*((AK317)-$BD$7)/$BD$8+$BF$16</f>
        <v/>
      </c>
      <c r="AR317" s="51">
        <f>1/(1+EXP(-AQ317))</f>
        <v/>
      </c>
      <c r="AS317" s="52">
        <f>$BG$14*((AJ317)-$BD$5)/$BD$6+$BG$15*((AK317)-$BD$7)/$BD$8+$BG$16</f>
        <v/>
      </c>
      <c r="AT317" s="51">
        <f>1/(1+EXP(-AS317))</f>
        <v/>
      </c>
      <c r="AU317" s="52">
        <f>$BH$14*((AJ317)-$BD$5)/$BD$6+$BH$15*((AK317)-$BD$7)/$BD$8+$BH$16</f>
        <v/>
      </c>
      <c r="AV317" s="51">
        <f>1/(1+EXP(-AU317))</f>
        <v/>
      </c>
      <c r="AW317" s="52">
        <f>$BI$14*((AJ317)-$BD$5)/$BD$6+$BI$15*((AK317)-$BD$7)/$BD$8+$BI$16</f>
        <v/>
      </c>
      <c r="AX317" s="51">
        <f>1/(1+EXP(-AW317))</f>
        <v/>
      </c>
      <c r="AY317" s="52">
        <f>$BJ$14*((AJ317)-$BD$5)/$BD$6+$BJ$15*((AK317)-$BD$7)/$BD$8+$BJ$16</f>
        <v/>
      </c>
      <c r="AZ317" s="51">
        <f>1/(1+EXP(-AY317))</f>
        <v/>
      </c>
      <c r="BA317" s="52">
        <f>$BK$14*((AJ317)-$BD$5)/$BD$6+$BK$15*((AK317)-$BD$7)/$BD$8+$BK$16</f>
        <v/>
      </c>
      <c r="BB317" s="51">
        <f>1/(1+EXP(-BA317))</f>
        <v/>
      </c>
    </row>
    <row r="318" ht="15" customHeight="1" s="35">
      <c r="A318" s="48">
        <f>'4_Seq_Features'!A316</f>
        <v/>
      </c>
      <c r="B318" s="55">
        <f>'4_Seq_Features'!F316</f>
        <v/>
      </c>
      <c r="C318" s="48">
        <f>'4_Seq_Features'!E316</f>
        <v/>
      </c>
      <c r="D318" s="52">
        <f>$U$12*((B318)-$U$5)/$U$6+$U$13</f>
        <v/>
      </c>
      <c r="E318" s="51">
        <f>1/(1+EXP(-D318))</f>
        <v/>
      </c>
      <c r="F318" s="52">
        <f>$V$12*((B318)-$U$5)/$U$6+$V$13</f>
        <v/>
      </c>
      <c r="G318" s="51">
        <f>1/(1+EXP(-F318))</f>
        <v/>
      </c>
      <c r="H318" s="52">
        <f>$W$12*((B318)-$U$5)/$U$6+$W$13</f>
        <v/>
      </c>
      <c r="I318" s="51">
        <f>1/(1+EXP(-H318))</f>
        <v/>
      </c>
      <c r="J318" s="52">
        <f>$X$12*((B318)-$U$5)/$U$6+$X$13</f>
        <v/>
      </c>
      <c r="K318" s="51">
        <f>1/(1+EXP(-J318))</f>
        <v/>
      </c>
      <c r="L318" s="52">
        <f>$Y$12*((B318)-$U$5)/$U$6+$Y$13</f>
        <v/>
      </c>
      <c r="M318" s="51">
        <f>1/(1+EXP(-L318))</f>
        <v/>
      </c>
      <c r="N318" s="52">
        <f>$Z$12*((B318)-$U$5)/$U$6+$Z$13</f>
        <v/>
      </c>
      <c r="O318" s="51">
        <f>1/(1+EXP(-N318))</f>
        <v/>
      </c>
      <c r="P318" s="52">
        <f>$AA$12*((B318)-$U$5)/$U$6+$AA$13</f>
        <v/>
      </c>
      <c r="Q318" s="51">
        <f>1/(1+EXP(-P318))</f>
        <v/>
      </c>
      <c r="R318" s="52">
        <f>$AB$12*((B318)-$U$5)/$U$6+$AB$13</f>
        <v/>
      </c>
      <c r="S318" s="51">
        <f>1/(1+EXP(-R318))</f>
        <v/>
      </c>
      <c r="AI318" s="48">
        <f>'4_Seq_Features'!A316</f>
        <v/>
      </c>
      <c r="AJ318" s="55">
        <f>'4_Seq_Features'!G316</f>
        <v/>
      </c>
      <c r="AK318" s="55">
        <f>'4_Seq_Features'!H316</f>
        <v/>
      </c>
      <c r="AL318" s="48">
        <f>'4_Seq_Features'!E316</f>
        <v/>
      </c>
      <c r="AM318" s="52">
        <f>$BD$14*((AJ318)-$BD$5)/$BD$6+$BD$15*((AK318)-$BD$7)/$BD$8+$BD$16</f>
        <v/>
      </c>
      <c r="AN318" s="51">
        <f>1/(1+EXP(-AM318))</f>
        <v/>
      </c>
      <c r="AO318" s="52">
        <f>$BE$14*((AJ318)-$BD$5)/$BD$6+$BE$15*((AK318)-$BD$7)/$BD$8+$BE$16</f>
        <v/>
      </c>
      <c r="AP318" s="51">
        <f>1/(1+EXP(-AO318))</f>
        <v/>
      </c>
      <c r="AQ318" s="52">
        <f>$BF$14*((AJ318)-$BD$5)/$BD$6+$BF$15*((AK318)-$BD$7)/$BD$8+$BF$16</f>
        <v/>
      </c>
      <c r="AR318" s="51">
        <f>1/(1+EXP(-AQ318))</f>
        <v/>
      </c>
      <c r="AS318" s="52">
        <f>$BG$14*((AJ318)-$BD$5)/$BD$6+$BG$15*((AK318)-$BD$7)/$BD$8+$BG$16</f>
        <v/>
      </c>
      <c r="AT318" s="51">
        <f>1/(1+EXP(-AS318))</f>
        <v/>
      </c>
      <c r="AU318" s="52">
        <f>$BH$14*((AJ318)-$BD$5)/$BD$6+$BH$15*((AK318)-$BD$7)/$BD$8+$BH$16</f>
        <v/>
      </c>
      <c r="AV318" s="51">
        <f>1/(1+EXP(-AU318))</f>
        <v/>
      </c>
      <c r="AW318" s="52">
        <f>$BI$14*((AJ318)-$BD$5)/$BD$6+$BI$15*((AK318)-$BD$7)/$BD$8+$BI$16</f>
        <v/>
      </c>
      <c r="AX318" s="51">
        <f>1/(1+EXP(-AW318))</f>
        <v/>
      </c>
      <c r="AY318" s="52">
        <f>$BJ$14*((AJ318)-$BD$5)/$BD$6+$BJ$15*((AK318)-$BD$7)/$BD$8+$BJ$16</f>
        <v/>
      </c>
      <c r="AZ318" s="51">
        <f>1/(1+EXP(-AY318))</f>
        <v/>
      </c>
      <c r="BA318" s="52">
        <f>$BK$14*((AJ318)-$BD$5)/$BD$6+$BK$15*((AK318)-$BD$7)/$BD$8+$BK$16</f>
        <v/>
      </c>
      <c r="BB318" s="51">
        <f>1/(1+EXP(-BA318))</f>
        <v/>
      </c>
    </row>
    <row r="319" ht="15" customHeight="1" s="35">
      <c r="A319" s="48">
        <f>'4_Seq_Features'!A317</f>
        <v/>
      </c>
      <c r="B319" s="55">
        <f>'4_Seq_Features'!F317</f>
        <v/>
      </c>
      <c r="C319" s="48">
        <f>'4_Seq_Features'!E317</f>
        <v/>
      </c>
      <c r="D319" s="52">
        <f>$U$12*((B319)-$U$5)/$U$6+$U$13</f>
        <v/>
      </c>
      <c r="E319" s="51">
        <f>1/(1+EXP(-D319))</f>
        <v/>
      </c>
      <c r="F319" s="52">
        <f>$V$12*((B319)-$U$5)/$U$6+$V$13</f>
        <v/>
      </c>
      <c r="G319" s="51">
        <f>1/(1+EXP(-F319))</f>
        <v/>
      </c>
      <c r="H319" s="52">
        <f>$W$12*((B319)-$U$5)/$U$6+$W$13</f>
        <v/>
      </c>
      <c r="I319" s="51">
        <f>1/(1+EXP(-H319))</f>
        <v/>
      </c>
      <c r="J319" s="52">
        <f>$X$12*((B319)-$U$5)/$U$6+$X$13</f>
        <v/>
      </c>
      <c r="K319" s="51">
        <f>1/(1+EXP(-J319))</f>
        <v/>
      </c>
      <c r="L319" s="52">
        <f>$Y$12*((B319)-$U$5)/$U$6+$Y$13</f>
        <v/>
      </c>
      <c r="M319" s="51">
        <f>1/(1+EXP(-L319))</f>
        <v/>
      </c>
      <c r="N319" s="52">
        <f>$Z$12*((B319)-$U$5)/$U$6+$Z$13</f>
        <v/>
      </c>
      <c r="O319" s="51">
        <f>1/(1+EXP(-N319))</f>
        <v/>
      </c>
      <c r="P319" s="52">
        <f>$AA$12*((B319)-$U$5)/$U$6+$AA$13</f>
        <v/>
      </c>
      <c r="Q319" s="51">
        <f>1/(1+EXP(-P319))</f>
        <v/>
      </c>
      <c r="R319" s="52">
        <f>$AB$12*((B319)-$U$5)/$U$6+$AB$13</f>
        <v/>
      </c>
      <c r="S319" s="51">
        <f>1/(1+EXP(-R319))</f>
        <v/>
      </c>
      <c r="AI319" s="48">
        <f>'4_Seq_Features'!A317</f>
        <v/>
      </c>
      <c r="AJ319" s="55">
        <f>'4_Seq_Features'!G317</f>
        <v/>
      </c>
      <c r="AK319" s="55">
        <f>'4_Seq_Features'!H317</f>
        <v/>
      </c>
      <c r="AL319" s="48">
        <f>'4_Seq_Features'!E317</f>
        <v/>
      </c>
      <c r="AM319" s="52">
        <f>$BD$14*((AJ319)-$BD$5)/$BD$6+$BD$15*((AK319)-$BD$7)/$BD$8+$BD$16</f>
        <v/>
      </c>
      <c r="AN319" s="51">
        <f>1/(1+EXP(-AM319))</f>
        <v/>
      </c>
      <c r="AO319" s="52">
        <f>$BE$14*((AJ319)-$BD$5)/$BD$6+$BE$15*((AK319)-$BD$7)/$BD$8+$BE$16</f>
        <v/>
      </c>
      <c r="AP319" s="51">
        <f>1/(1+EXP(-AO319))</f>
        <v/>
      </c>
      <c r="AQ319" s="52">
        <f>$BF$14*((AJ319)-$BD$5)/$BD$6+$BF$15*((AK319)-$BD$7)/$BD$8+$BF$16</f>
        <v/>
      </c>
      <c r="AR319" s="51">
        <f>1/(1+EXP(-AQ319))</f>
        <v/>
      </c>
      <c r="AS319" s="52">
        <f>$BG$14*((AJ319)-$BD$5)/$BD$6+$BG$15*((AK319)-$BD$7)/$BD$8+$BG$16</f>
        <v/>
      </c>
      <c r="AT319" s="51">
        <f>1/(1+EXP(-AS319))</f>
        <v/>
      </c>
      <c r="AU319" s="52">
        <f>$BH$14*((AJ319)-$BD$5)/$BD$6+$BH$15*((AK319)-$BD$7)/$BD$8+$BH$16</f>
        <v/>
      </c>
      <c r="AV319" s="51">
        <f>1/(1+EXP(-AU319))</f>
        <v/>
      </c>
      <c r="AW319" s="52">
        <f>$BI$14*((AJ319)-$BD$5)/$BD$6+$BI$15*((AK319)-$BD$7)/$BD$8+$BI$16</f>
        <v/>
      </c>
      <c r="AX319" s="51">
        <f>1/(1+EXP(-AW319))</f>
        <v/>
      </c>
      <c r="AY319" s="52">
        <f>$BJ$14*((AJ319)-$BD$5)/$BD$6+$BJ$15*((AK319)-$BD$7)/$BD$8+$BJ$16</f>
        <v/>
      </c>
      <c r="AZ319" s="51">
        <f>1/(1+EXP(-AY319))</f>
        <v/>
      </c>
      <c r="BA319" s="52">
        <f>$BK$14*((AJ319)-$BD$5)/$BD$6+$BK$15*((AK319)-$BD$7)/$BD$8+$BK$16</f>
        <v/>
      </c>
      <c r="BB319" s="51">
        <f>1/(1+EXP(-BA319))</f>
        <v/>
      </c>
    </row>
    <row r="320" ht="15" customHeight="1" s="35">
      <c r="A320" s="48">
        <f>'4_Seq_Features'!A318</f>
        <v/>
      </c>
      <c r="B320" s="55">
        <f>'4_Seq_Features'!F318</f>
        <v/>
      </c>
      <c r="C320" s="48">
        <f>'4_Seq_Features'!E318</f>
        <v/>
      </c>
      <c r="D320" s="52">
        <f>$U$12*((B320)-$U$5)/$U$6+$U$13</f>
        <v/>
      </c>
      <c r="E320" s="51">
        <f>1/(1+EXP(-D320))</f>
        <v/>
      </c>
      <c r="F320" s="52">
        <f>$V$12*((B320)-$U$5)/$U$6+$V$13</f>
        <v/>
      </c>
      <c r="G320" s="51">
        <f>1/(1+EXP(-F320))</f>
        <v/>
      </c>
      <c r="H320" s="52">
        <f>$W$12*((B320)-$U$5)/$U$6+$W$13</f>
        <v/>
      </c>
      <c r="I320" s="51">
        <f>1/(1+EXP(-H320))</f>
        <v/>
      </c>
      <c r="J320" s="52">
        <f>$X$12*((B320)-$U$5)/$U$6+$X$13</f>
        <v/>
      </c>
      <c r="K320" s="51">
        <f>1/(1+EXP(-J320))</f>
        <v/>
      </c>
      <c r="L320" s="52">
        <f>$Y$12*((B320)-$U$5)/$U$6+$Y$13</f>
        <v/>
      </c>
      <c r="M320" s="51">
        <f>1/(1+EXP(-L320))</f>
        <v/>
      </c>
      <c r="N320" s="52">
        <f>$Z$12*((B320)-$U$5)/$U$6+$Z$13</f>
        <v/>
      </c>
      <c r="O320" s="51">
        <f>1/(1+EXP(-N320))</f>
        <v/>
      </c>
      <c r="P320" s="52">
        <f>$AA$12*((B320)-$U$5)/$U$6+$AA$13</f>
        <v/>
      </c>
      <c r="Q320" s="51">
        <f>1/(1+EXP(-P320))</f>
        <v/>
      </c>
      <c r="R320" s="52">
        <f>$AB$12*((B320)-$U$5)/$U$6+$AB$13</f>
        <v/>
      </c>
      <c r="S320" s="51">
        <f>1/(1+EXP(-R320))</f>
        <v/>
      </c>
      <c r="AI320" s="48">
        <f>'4_Seq_Features'!A318</f>
        <v/>
      </c>
      <c r="AJ320" s="55">
        <f>'4_Seq_Features'!G318</f>
        <v/>
      </c>
      <c r="AK320" s="55">
        <f>'4_Seq_Features'!H318</f>
        <v/>
      </c>
      <c r="AL320" s="48">
        <f>'4_Seq_Features'!E318</f>
        <v/>
      </c>
      <c r="AM320" s="52">
        <f>$BD$14*((AJ320)-$BD$5)/$BD$6+$BD$15*((AK320)-$BD$7)/$BD$8+$BD$16</f>
        <v/>
      </c>
      <c r="AN320" s="51">
        <f>1/(1+EXP(-AM320))</f>
        <v/>
      </c>
      <c r="AO320" s="52">
        <f>$BE$14*((AJ320)-$BD$5)/$BD$6+$BE$15*((AK320)-$BD$7)/$BD$8+$BE$16</f>
        <v/>
      </c>
      <c r="AP320" s="51">
        <f>1/(1+EXP(-AO320))</f>
        <v/>
      </c>
      <c r="AQ320" s="52">
        <f>$BF$14*((AJ320)-$BD$5)/$BD$6+$BF$15*((AK320)-$BD$7)/$BD$8+$BF$16</f>
        <v/>
      </c>
      <c r="AR320" s="51">
        <f>1/(1+EXP(-AQ320))</f>
        <v/>
      </c>
      <c r="AS320" s="52">
        <f>$BG$14*((AJ320)-$BD$5)/$BD$6+$BG$15*((AK320)-$BD$7)/$BD$8+$BG$16</f>
        <v/>
      </c>
      <c r="AT320" s="51">
        <f>1/(1+EXP(-AS320))</f>
        <v/>
      </c>
      <c r="AU320" s="52">
        <f>$BH$14*((AJ320)-$BD$5)/$BD$6+$BH$15*((AK320)-$BD$7)/$BD$8+$BH$16</f>
        <v/>
      </c>
      <c r="AV320" s="51">
        <f>1/(1+EXP(-AU320))</f>
        <v/>
      </c>
      <c r="AW320" s="52">
        <f>$BI$14*((AJ320)-$BD$5)/$BD$6+$BI$15*((AK320)-$BD$7)/$BD$8+$BI$16</f>
        <v/>
      </c>
      <c r="AX320" s="51">
        <f>1/(1+EXP(-AW320))</f>
        <v/>
      </c>
      <c r="AY320" s="52">
        <f>$BJ$14*((AJ320)-$BD$5)/$BD$6+$BJ$15*((AK320)-$BD$7)/$BD$8+$BJ$16</f>
        <v/>
      </c>
      <c r="AZ320" s="51">
        <f>1/(1+EXP(-AY320))</f>
        <v/>
      </c>
      <c r="BA320" s="52">
        <f>$BK$14*((AJ320)-$BD$5)/$BD$6+$BK$15*((AK320)-$BD$7)/$BD$8+$BK$16</f>
        <v/>
      </c>
      <c r="BB320" s="51">
        <f>1/(1+EXP(-BA320))</f>
        <v/>
      </c>
    </row>
    <row r="321" ht="15" customHeight="1" s="35">
      <c r="A321" s="48">
        <f>'4_Seq_Features'!A319</f>
        <v/>
      </c>
      <c r="B321" s="55">
        <f>'4_Seq_Features'!F319</f>
        <v/>
      </c>
      <c r="C321" s="48">
        <f>'4_Seq_Features'!E319</f>
        <v/>
      </c>
      <c r="D321" s="52">
        <f>$U$12*((B321)-$U$5)/$U$6+$U$13</f>
        <v/>
      </c>
      <c r="E321" s="51">
        <f>1/(1+EXP(-D321))</f>
        <v/>
      </c>
      <c r="F321" s="52">
        <f>$V$12*((B321)-$U$5)/$U$6+$V$13</f>
        <v/>
      </c>
      <c r="G321" s="51">
        <f>1/(1+EXP(-F321))</f>
        <v/>
      </c>
      <c r="H321" s="52">
        <f>$W$12*((B321)-$U$5)/$U$6+$W$13</f>
        <v/>
      </c>
      <c r="I321" s="51">
        <f>1/(1+EXP(-H321))</f>
        <v/>
      </c>
      <c r="J321" s="52">
        <f>$X$12*((B321)-$U$5)/$U$6+$X$13</f>
        <v/>
      </c>
      <c r="K321" s="51">
        <f>1/(1+EXP(-J321))</f>
        <v/>
      </c>
      <c r="L321" s="52">
        <f>$Y$12*((B321)-$U$5)/$U$6+$Y$13</f>
        <v/>
      </c>
      <c r="M321" s="51">
        <f>1/(1+EXP(-L321))</f>
        <v/>
      </c>
      <c r="N321" s="52">
        <f>$Z$12*((B321)-$U$5)/$U$6+$Z$13</f>
        <v/>
      </c>
      <c r="O321" s="51">
        <f>1/(1+EXP(-N321))</f>
        <v/>
      </c>
      <c r="P321" s="52">
        <f>$AA$12*((B321)-$U$5)/$U$6+$AA$13</f>
        <v/>
      </c>
      <c r="Q321" s="51">
        <f>1/(1+EXP(-P321))</f>
        <v/>
      </c>
      <c r="R321" s="52">
        <f>$AB$12*((B321)-$U$5)/$U$6+$AB$13</f>
        <v/>
      </c>
      <c r="S321" s="51">
        <f>1/(1+EXP(-R321))</f>
        <v/>
      </c>
      <c r="AI321" s="48">
        <f>'4_Seq_Features'!A319</f>
        <v/>
      </c>
      <c r="AJ321" s="55">
        <f>'4_Seq_Features'!G319</f>
        <v/>
      </c>
      <c r="AK321" s="55">
        <f>'4_Seq_Features'!H319</f>
        <v/>
      </c>
      <c r="AL321" s="48">
        <f>'4_Seq_Features'!E319</f>
        <v/>
      </c>
      <c r="AM321" s="52">
        <f>$BD$14*((AJ321)-$BD$5)/$BD$6+$BD$15*((AK321)-$BD$7)/$BD$8+$BD$16</f>
        <v/>
      </c>
      <c r="AN321" s="51">
        <f>1/(1+EXP(-AM321))</f>
        <v/>
      </c>
      <c r="AO321" s="52">
        <f>$BE$14*((AJ321)-$BD$5)/$BD$6+$BE$15*((AK321)-$BD$7)/$BD$8+$BE$16</f>
        <v/>
      </c>
      <c r="AP321" s="51">
        <f>1/(1+EXP(-AO321))</f>
        <v/>
      </c>
      <c r="AQ321" s="52">
        <f>$BF$14*((AJ321)-$BD$5)/$BD$6+$BF$15*((AK321)-$BD$7)/$BD$8+$BF$16</f>
        <v/>
      </c>
      <c r="AR321" s="51">
        <f>1/(1+EXP(-AQ321))</f>
        <v/>
      </c>
      <c r="AS321" s="52">
        <f>$BG$14*((AJ321)-$BD$5)/$BD$6+$BG$15*((AK321)-$BD$7)/$BD$8+$BG$16</f>
        <v/>
      </c>
      <c r="AT321" s="51">
        <f>1/(1+EXP(-AS321))</f>
        <v/>
      </c>
      <c r="AU321" s="52">
        <f>$BH$14*((AJ321)-$BD$5)/$BD$6+$BH$15*((AK321)-$BD$7)/$BD$8+$BH$16</f>
        <v/>
      </c>
      <c r="AV321" s="51">
        <f>1/(1+EXP(-AU321))</f>
        <v/>
      </c>
      <c r="AW321" s="52">
        <f>$BI$14*((AJ321)-$BD$5)/$BD$6+$BI$15*((AK321)-$BD$7)/$BD$8+$BI$16</f>
        <v/>
      </c>
      <c r="AX321" s="51">
        <f>1/(1+EXP(-AW321))</f>
        <v/>
      </c>
      <c r="AY321" s="52">
        <f>$BJ$14*((AJ321)-$BD$5)/$BD$6+$BJ$15*((AK321)-$BD$7)/$BD$8+$BJ$16</f>
        <v/>
      </c>
      <c r="AZ321" s="51">
        <f>1/(1+EXP(-AY321))</f>
        <v/>
      </c>
      <c r="BA321" s="52">
        <f>$BK$14*((AJ321)-$BD$5)/$BD$6+$BK$15*((AK321)-$BD$7)/$BD$8+$BK$16</f>
        <v/>
      </c>
      <c r="BB321" s="51">
        <f>1/(1+EXP(-BA321))</f>
        <v/>
      </c>
    </row>
    <row r="322" ht="15" customHeight="1" s="35">
      <c r="A322" s="48">
        <f>'4_Seq_Features'!A320</f>
        <v/>
      </c>
      <c r="B322" s="55">
        <f>'4_Seq_Features'!F320</f>
        <v/>
      </c>
      <c r="C322" s="48">
        <f>'4_Seq_Features'!E320</f>
        <v/>
      </c>
      <c r="D322" s="52">
        <f>$U$12*((B322)-$U$5)/$U$6+$U$13</f>
        <v/>
      </c>
      <c r="E322" s="51">
        <f>1/(1+EXP(-D322))</f>
        <v/>
      </c>
      <c r="F322" s="52">
        <f>$V$12*((B322)-$U$5)/$U$6+$V$13</f>
        <v/>
      </c>
      <c r="G322" s="51">
        <f>1/(1+EXP(-F322))</f>
        <v/>
      </c>
      <c r="H322" s="52">
        <f>$W$12*((B322)-$U$5)/$U$6+$W$13</f>
        <v/>
      </c>
      <c r="I322" s="51">
        <f>1/(1+EXP(-H322))</f>
        <v/>
      </c>
      <c r="J322" s="52">
        <f>$X$12*((B322)-$U$5)/$U$6+$X$13</f>
        <v/>
      </c>
      <c r="K322" s="51">
        <f>1/(1+EXP(-J322))</f>
        <v/>
      </c>
      <c r="L322" s="52">
        <f>$Y$12*((B322)-$U$5)/$U$6+$Y$13</f>
        <v/>
      </c>
      <c r="M322" s="51">
        <f>1/(1+EXP(-L322))</f>
        <v/>
      </c>
      <c r="N322" s="52">
        <f>$Z$12*((B322)-$U$5)/$U$6+$Z$13</f>
        <v/>
      </c>
      <c r="O322" s="51">
        <f>1/(1+EXP(-N322))</f>
        <v/>
      </c>
      <c r="P322" s="52">
        <f>$AA$12*((B322)-$U$5)/$U$6+$AA$13</f>
        <v/>
      </c>
      <c r="Q322" s="51">
        <f>1/(1+EXP(-P322))</f>
        <v/>
      </c>
      <c r="R322" s="52">
        <f>$AB$12*((B322)-$U$5)/$U$6+$AB$13</f>
        <v/>
      </c>
      <c r="S322" s="51">
        <f>1/(1+EXP(-R322))</f>
        <v/>
      </c>
      <c r="AI322" s="48">
        <f>'4_Seq_Features'!A320</f>
        <v/>
      </c>
      <c r="AJ322" s="55">
        <f>'4_Seq_Features'!G320</f>
        <v/>
      </c>
      <c r="AK322" s="55">
        <f>'4_Seq_Features'!H320</f>
        <v/>
      </c>
      <c r="AL322" s="48">
        <f>'4_Seq_Features'!E320</f>
        <v/>
      </c>
      <c r="AM322" s="52">
        <f>$BD$14*((AJ322)-$BD$5)/$BD$6+$BD$15*((AK322)-$BD$7)/$BD$8+$BD$16</f>
        <v/>
      </c>
      <c r="AN322" s="51">
        <f>1/(1+EXP(-AM322))</f>
        <v/>
      </c>
      <c r="AO322" s="52">
        <f>$BE$14*((AJ322)-$BD$5)/$BD$6+$BE$15*((AK322)-$BD$7)/$BD$8+$BE$16</f>
        <v/>
      </c>
      <c r="AP322" s="51">
        <f>1/(1+EXP(-AO322))</f>
        <v/>
      </c>
      <c r="AQ322" s="52">
        <f>$BF$14*((AJ322)-$BD$5)/$BD$6+$BF$15*((AK322)-$BD$7)/$BD$8+$BF$16</f>
        <v/>
      </c>
      <c r="AR322" s="51">
        <f>1/(1+EXP(-AQ322))</f>
        <v/>
      </c>
      <c r="AS322" s="52">
        <f>$BG$14*((AJ322)-$BD$5)/$BD$6+$BG$15*((AK322)-$BD$7)/$BD$8+$BG$16</f>
        <v/>
      </c>
      <c r="AT322" s="51">
        <f>1/(1+EXP(-AS322))</f>
        <v/>
      </c>
      <c r="AU322" s="52">
        <f>$BH$14*((AJ322)-$BD$5)/$BD$6+$BH$15*((AK322)-$BD$7)/$BD$8+$BH$16</f>
        <v/>
      </c>
      <c r="AV322" s="51">
        <f>1/(1+EXP(-AU322))</f>
        <v/>
      </c>
      <c r="AW322" s="52">
        <f>$BI$14*((AJ322)-$BD$5)/$BD$6+$BI$15*((AK322)-$BD$7)/$BD$8+$BI$16</f>
        <v/>
      </c>
      <c r="AX322" s="51">
        <f>1/(1+EXP(-AW322))</f>
        <v/>
      </c>
      <c r="AY322" s="52">
        <f>$BJ$14*((AJ322)-$BD$5)/$BD$6+$BJ$15*((AK322)-$BD$7)/$BD$8+$BJ$16</f>
        <v/>
      </c>
      <c r="AZ322" s="51">
        <f>1/(1+EXP(-AY322))</f>
        <v/>
      </c>
      <c r="BA322" s="52">
        <f>$BK$14*((AJ322)-$BD$5)/$BD$6+$BK$15*((AK322)-$BD$7)/$BD$8+$BK$16</f>
        <v/>
      </c>
      <c r="BB322" s="51">
        <f>1/(1+EXP(-BA322))</f>
        <v/>
      </c>
    </row>
    <row r="323" ht="15" customHeight="1" s="35">
      <c r="A323" s="48">
        <f>'4_Seq_Features'!A321</f>
        <v/>
      </c>
      <c r="B323" s="55">
        <f>'4_Seq_Features'!F321</f>
        <v/>
      </c>
      <c r="C323" s="48">
        <f>'4_Seq_Features'!E321</f>
        <v/>
      </c>
      <c r="D323" s="52">
        <f>$U$12*((B323)-$U$5)/$U$6+$U$13</f>
        <v/>
      </c>
      <c r="E323" s="51">
        <f>1/(1+EXP(-D323))</f>
        <v/>
      </c>
      <c r="F323" s="52">
        <f>$V$12*((B323)-$U$5)/$U$6+$V$13</f>
        <v/>
      </c>
      <c r="G323" s="51">
        <f>1/(1+EXP(-F323))</f>
        <v/>
      </c>
      <c r="H323" s="52">
        <f>$W$12*((B323)-$U$5)/$U$6+$W$13</f>
        <v/>
      </c>
      <c r="I323" s="51">
        <f>1/(1+EXP(-H323))</f>
        <v/>
      </c>
      <c r="J323" s="52">
        <f>$X$12*((B323)-$U$5)/$U$6+$X$13</f>
        <v/>
      </c>
      <c r="K323" s="51">
        <f>1/(1+EXP(-J323))</f>
        <v/>
      </c>
      <c r="L323" s="52">
        <f>$Y$12*((B323)-$U$5)/$U$6+$Y$13</f>
        <v/>
      </c>
      <c r="M323" s="51">
        <f>1/(1+EXP(-L323))</f>
        <v/>
      </c>
      <c r="N323" s="52">
        <f>$Z$12*((B323)-$U$5)/$U$6+$Z$13</f>
        <v/>
      </c>
      <c r="O323" s="51">
        <f>1/(1+EXP(-N323))</f>
        <v/>
      </c>
      <c r="P323" s="52">
        <f>$AA$12*((B323)-$U$5)/$U$6+$AA$13</f>
        <v/>
      </c>
      <c r="Q323" s="51">
        <f>1/(1+EXP(-P323))</f>
        <v/>
      </c>
      <c r="R323" s="52">
        <f>$AB$12*((B323)-$U$5)/$U$6+$AB$13</f>
        <v/>
      </c>
      <c r="S323" s="51">
        <f>1/(1+EXP(-R323))</f>
        <v/>
      </c>
      <c r="AI323" s="48">
        <f>'4_Seq_Features'!A321</f>
        <v/>
      </c>
      <c r="AJ323" s="55">
        <f>'4_Seq_Features'!G321</f>
        <v/>
      </c>
      <c r="AK323" s="55">
        <f>'4_Seq_Features'!H321</f>
        <v/>
      </c>
      <c r="AL323" s="48">
        <f>'4_Seq_Features'!E321</f>
        <v/>
      </c>
      <c r="AM323" s="52">
        <f>$BD$14*((AJ323)-$BD$5)/$BD$6+$BD$15*((AK323)-$BD$7)/$BD$8+$BD$16</f>
        <v/>
      </c>
      <c r="AN323" s="51">
        <f>1/(1+EXP(-AM323))</f>
        <v/>
      </c>
      <c r="AO323" s="52">
        <f>$BE$14*((AJ323)-$BD$5)/$BD$6+$BE$15*((AK323)-$BD$7)/$BD$8+$BE$16</f>
        <v/>
      </c>
      <c r="AP323" s="51">
        <f>1/(1+EXP(-AO323))</f>
        <v/>
      </c>
      <c r="AQ323" s="52">
        <f>$BF$14*((AJ323)-$BD$5)/$BD$6+$BF$15*((AK323)-$BD$7)/$BD$8+$BF$16</f>
        <v/>
      </c>
      <c r="AR323" s="51">
        <f>1/(1+EXP(-AQ323))</f>
        <v/>
      </c>
      <c r="AS323" s="52">
        <f>$BG$14*((AJ323)-$BD$5)/$BD$6+$BG$15*((AK323)-$BD$7)/$BD$8+$BG$16</f>
        <v/>
      </c>
      <c r="AT323" s="51">
        <f>1/(1+EXP(-AS323))</f>
        <v/>
      </c>
      <c r="AU323" s="52">
        <f>$BH$14*((AJ323)-$BD$5)/$BD$6+$BH$15*((AK323)-$BD$7)/$BD$8+$BH$16</f>
        <v/>
      </c>
      <c r="AV323" s="51">
        <f>1/(1+EXP(-AU323))</f>
        <v/>
      </c>
      <c r="AW323" s="52">
        <f>$BI$14*((AJ323)-$BD$5)/$BD$6+$BI$15*((AK323)-$BD$7)/$BD$8+$BI$16</f>
        <v/>
      </c>
      <c r="AX323" s="51">
        <f>1/(1+EXP(-AW323))</f>
        <v/>
      </c>
      <c r="AY323" s="52">
        <f>$BJ$14*((AJ323)-$BD$5)/$BD$6+$BJ$15*((AK323)-$BD$7)/$BD$8+$BJ$16</f>
        <v/>
      </c>
      <c r="AZ323" s="51">
        <f>1/(1+EXP(-AY323))</f>
        <v/>
      </c>
      <c r="BA323" s="52">
        <f>$BK$14*((AJ323)-$BD$5)/$BD$6+$BK$15*((AK323)-$BD$7)/$BD$8+$BK$16</f>
        <v/>
      </c>
      <c r="BB323" s="51">
        <f>1/(1+EXP(-BA323))</f>
        <v/>
      </c>
    </row>
    <row r="324" ht="15" customHeight="1" s="35">
      <c r="A324" s="48">
        <f>'4_Seq_Features'!A322</f>
        <v/>
      </c>
      <c r="B324" s="55">
        <f>'4_Seq_Features'!F322</f>
        <v/>
      </c>
      <c r="C324" s="48">
        <f>'4_Seq_Features'!E322</f>
        <v/>
      </c>
      <c r="D324" s="52">
        <f>$U$12*((B324)-$U$5)/$U$6+$U$13</f>
        <v/>
      </c>
      <c r="E324" s="51">
        <f>1/(1+EXP(-D324))</f>
        <v/>
      </c>
      <c r="F324" s="52">
        <f>$V$12*((B324)-$U$5)/$U$6+$V$13</f>
        <v/>
      </c>
      <c r="G324" s="51">
        <f>1/(1+EXP(-F324))</f>
        <v/>
      </c>
      <c r="H324" s="52">
        <f>$W$12*((B324)-$U$5)/$U$6+$W$13</f>
        <v/>
      </c>
      <c r="I324" s="51">
        <f>1/(1+EXP(-H324))</f>
        <v/>
      </c>
      <c r="J324" s="52">
        <f>$X$12*((B324)-$U$5)/$U$6+$X$13</f>
        <v/>
      </c>
      <c r="K324" s="51">
        <f>1/(1+EXP(-J324))</f>
        <v/>
      </c>
      <c r="L324" s="52">
        <f>$Y$12*((B324)-$U$5)/$U$6+$Y$13</f>
        <v/>
      </c>
      <c r="M324" s="51">
        <f>1/(1+EXP(-L324))</f>
        <v/>
      </c>
      <c r="N324" s="52">
        <f>$Z$12*((B324)-$U$5)/$U$6+$Z$13</f>
        <v/>
      </c>
      <c r="O324" s="51">
        <f>1/(1+EXP(-N324))</f>
        <v/>
      </c>
      <c r="P324" s="52">
        <f>$AA$12*((B324)-$U$5)/$U$6+$AA$13</f>
        <v/>
      </c>
      <c r="Q324" s="51">
        <f>1/(1+EXP(-P324))</f>
        <v/>
      </c>
      <c r="R324" s="52">
        <f>$AB$12*((B324)-$U$5)/$U$6+$AB$13</f>
        <v/>
      </c>
      <c r="S324" s="51">
        <f>1/(1+EXP(-R324))</f>
        <v/>
      </c>
      <c r="AI324" s="48">
        <f>'4_Seq_Features'!A322</f>
        <v/>
      </c>
      <c r="AJ324" s="55">
        <f>'4_Seq_Features'!G322</f>
        <v/>
      </c>
      <c r="AK324" s="55">
        <f>'4_Seq_Features'!H322</f>
        <v/>
      </c>
      <c r="AL324" s="48">
        <f>'4_Seq_Features'!E322</f>
        <v/>
      </c>
      <c r="AM324" s="52">
        <f>$BD$14*((AJ324)-$BD$5)/$BD$6+$BD$15*((AK324)-$BD$7)/$BD$8+$BD$16</f>
        <v/>
      </c>
      <c r="AN324" s="51">
        <f>1/(1+EXP(-AM324))</f>
        <v/>
      </c>
      <c r="AO324" s="52">
        <f>$BE$14*((AJ324)-$BD$5)/$BD$6+$BE$15*((AK324)-$BD$7)/$BD$8+$BE$16</f>
        <v/>
      </c>
      <c r="AP324" s="51">
        <f>1/(1+EXP(-AO324))</f>
        <v/>
      </c>
      <c r="AQ324" s="52">
        <f>$BF$14*((AJ324)-$BD$5)/$BD$6+$BF$15*((AK324)-$BD$7)/$BD$8+$BF$16</f>
        <v/>
      </c>
      <c r="AR324" s="51">
        <f>1/(1+EXP(-AQ324))</f>
        <v/>
      </c>
      <c r="AS324" s="52">
        <f>$BG$14*((AJ324)-$BD$5)/$BD$6+$BG$15*((AK324)-$BD$7)/$BD$8+$BG$16</f>
        <v/>
      </c>
      <c r="AT324" s="51">
        <f>1/(1+EXP(-AS324))</f>
        <v/>
      </c>
      <c r="AU324" s="52">
        <f>$BH$14*((AJ324)-$BD$5)/$BD$6+$BH$15*((AK324)-$BD$7)/$BD$8+$BH$16</f>
        <v/>
      </c>
      <c r="AV324" s="51">
        <f>1/(1+EXP(-AU324))</f>
        <v/>
      </c>
      <c r="AW324" s="52">
        <f>$BI$14*((AJ324)-$BD$5)/$BD$6+$BI$15*((AK324)-$BD$7)/$BD$8+$BI$16</f>
        <v/>
      </c>
      <c r="AX324" s="51">
        <f>1/(1+EXP(-AW324))</f>
        <v/>
      </c>
      <c r="AY324" s="52">
        <f>$BJ$14*((AJ324)-$BD$5)/$BD$6+$BJ$15*((AK324)-$BD$7)/$BD$8+$BJ$16</f>
        <v/>
      </c>
      <c r="AZ324" s="51">
        <f>1/(1+EXP(-AY324))</f>
        <v/>
      </c>
      <c r="BA324" s="52">
        <f>$BK$14*((AJ324)-$BD$5)/$BD$6+$BK$15*((AK324)-$BD$7)/$BD$8+$BK$16</f>
        <v/>
      </c>
      <c r="BB324" s="51">
        <f>1/(1+EXP(-BA324))</f>
        <v/>
      </c>
    </row>
    <row r="325" ht="15" customHeight="1" s="35">
      <c r="A325" s="48">
        <f>'4_Seq_Features'!A323</f>
        <v/>
      </c>
      <c r="B325" s="55">
        <f>'4_Seq_Features'!F323</f>
        <v/>
      </c>
      <c r="C325" s="48">
        <f>'4_Seq_Features'!E323</f>
        <v/>
      </c>
      <c r="D325" s="52">
        <f>$U$12*((B325)-$U$5)/$U$6+$U$13</f>
        <v/>
      </c>
      <c r="E325" s="51">
        <f>1/(1+EXP(-D325))</f>
        <v/>
      </c>
      <c r="F325" s="52">
        <f>$V$12*((B325)-$U$5)/$U$6+$V$13</f>
        <v/>
      </c>
      <c r="G325" s="51">
        <f>1/(1+EXP(-F325))</f>
        <v/>
      </c>
      <c r="H325" s="52">
        <f>$W$12*((B325)-$U$5)/$U$6+$W$13</f>
        <v/>
      </c>
      <c r="I325" s="51">
        <f>1/(1+EXP(-H325))</f>
        <v/>
      </c>
      <c r="J325" s="52">
        <f>$X$12*((B325)-$U$5)/$U$6+$X$13</f>
        <v/>
      </c>
      <c r="K325" s="51">
        <f>1/(1+EXP(-J325))</f>
        <v/>
      </c>
      <c r="L325" s="52">
        <f>$Y$12*((B325)-$U$5)/$U$6+$Y$13</f>
        <v/>
      </c>
      <c r="M325" s="51">
        <f>1/(1+EXP(-L325))</f>
        <v/>
      </c>
      <c r="N325" s="52">
        <f>$Z$12*((B325)-$U$5)/$U$6+$Z$13</f>
        <v/>
      </c>
      <c r="O325" s="51">
        <f>1/(1+EXP(-N325))</f>
        <v/>
      </c>
      <c r="P325" s="52">
        <f>$AA$12*((B325)-$U$5)/$U$6+$AA$13</f>
        <v/>
      </c>
      <c r="Q325" s="51">
        <f>1/(1+EXP(-P325))</f>
        <v/>
      </c>
      <c r="R325" s="52">
        <f>$AB$12*((B325)-$U$5)/$U$6+$AB$13</f>
        <v/>
      </c>
      <c r="S325" s="51">
        <f>1/(1+EXP(-R325))</f>
        <v/>
      </c>
      <c r="AI325" s="48">
        <f>'4_Seq_Features'!A323</f>
        <v/>
      </c>
      <c r="AJ325" s="55">
        <f>'4_Seq_Features'!G323</f>
        <v/>
      </c>
      <c r="AK325" s="55">
        <f>'4_Seq_Features'!H323</f>
        <v/>
      </c>
      <c r="AL325" s="48">
        <f>'4_Seq_Features'!E323</f>
        <v/>
      </c>
      <c r="AM325" s="52">
        <f>$BD$14*((AJ325)-$BD$5)/$BD$6+$BD$15*((AK325)-$BD$7)/$BD$8+$BD$16</f>
        <v/>
      </c>
      <c r="AN325" s="51">
        <f>1/(1+EXP(-AM325))</f>
        <v/>
      </c>
      <c r="AO325" s="52">
        <f>$BE$14*((AJ325)-$BD$5)/$BD$6+$BE$15*((AK325)-$BD$7)/$BD$8+$BE$16</f>
        <v/>
      </c>
      <c r="AP325" s="51">
        <f>1/(1+EXP(-AO325))</f>
        <v/>
      </c>
      <c r="AQ325" s="52">
        <f>$BF$14*((AJ325)-$BD$5)/$BD$6+$BF$15*((AK325)-$BD$7)/$BD$8+$BF$16</f>
        <v/>
      </c>
      <c r="AR325" s="51">
        <f>1/(1+EXP(-AQ325))</f>
        <v/>
      </c>
      <c r="AS325" s="52">
        <f>$BG$14*((AJ325)-$BD$5)/$BD$6+$BG$15*((AK325)-$BD$7)/$BD$8+$BG$16</f>
        <v/>
      </c>
      <c r="AT325" s="51">
        <f>1/(1+EXP(-AS325))</f>
        <v/>
      </c>
      <c r="AU325" s="52">
        <f>$BH$14*((AJ325)-$BD$5)/$BD$6+$BH$15*((AK325)-$BD$7)/$BD$8+$BH$16</f>
        <v/>
      </c>
      <c r="AV325" s="51">
        <f>1/(1+EXP(-AU325))</f>
        <v/>
      </c>
      <c r="AW325" s="52">
        <f>$BI$14*((AJ325)-$BD$5)/$BD$6+$BI$15*((AK325)-$BD$7)/$BD$8+$BI$16</f>
        <v/>
      </c>
      <c r="AX325" s="51">
        <f>1/(1+EXP(-AW325))</f>
        <v/>
      </c>
      <c r="AY325" s="52">
        <f>$BJ$14*((AJ325)-$BD$5)/$BD$6+$BJ$15*((AK325)-$BD$7)/$BD$8+$BJ$16</f>
        <v/>
      </c>
      <c r="AZ325" s="51">
        <f>1/(1+EXP(-AY325))</f>
        <v/>
      </c>
      <c r="BA325" s="52">
        <f>$BK$14*((AJ325)-$BD$5)/$BD$6+$BK$15*((AK325)-$BD$7)/$BD$8+$BK$16</f>
        <v/>
      </c>
      <c r="BB325" s="51">
        <f>1/(1+EXP(-BA325))</f>
        <v/>
      </c>
    </row>
    <row r="326" ht="15" customHeight="1" s="35">
      <c r="A326" s="48">
        <f>'4_Seq_Features'!A324</f>
        <v/>
      </c>
      <c r="B326" s="55">
        <f>'4_Seq_Features'!F324</f>
        <v/>
      </c>
      <c r="C326" s="48">
        <f>'4_Seq_Features'!E324</f>
        <v/>
      </c>
      <c r="D326" s="52">
        <f>$U$12*((B326)-$U$5)/$U$6+$U$13</f>
        <v/>
      </c>
      <c r="E326" s="51">
        <f>1/(1+EXP(-D326))</f>
        <v/>
      </c>
      <c r="F326" s="52">
        <f>$V$12*((B326)-$U$5)/$U$6+$V$13</f>
        <v/>
      </c>
      <c r="G326" s="51">
        <f>1/(1+EXP(-F326))</f>
        <v/>
      </c>
      <c r="H326" s="52">
        <f>$W$12*((B326)-$U$5)/$U$6+$W$13</f>
        <v/>
      </c>
      <c r="I326" s="51">
        <f>1/(1+EXP(-H326))</f>
        <v/>
      </c>
      <c r="J326" s="52">
        <f>$X$12*((B326)-$U$5)/$U$6+$X$13</f>
        <v/>
      </c>
      <c r="K326" s="51">
        <f>1/(1+EXP(-J326))</f>
        <v/>
      </c>
      <c r="L326" s="52">
        <f>$Y$12*((B326)-$U$5)/$U$6+$Y$13</f>
        <v/>
      </c>
      <c r="M326" s="51">
        <f>1/(1+EXP(-L326))</f>
        <v/>
      </c>
      <c r="N326" s="52">
        <f>$Z$12*((B326)-$U$5)/$U$6+$Z$13</f>
        <v/>
      </c>
      <c r="O326" s="51">
        <f>1/(1+EXP(-N326))</f>
        <v/>
      </c>
      <c r="P326" s="52">
        <f>$AA$12*((B326)-$U$5)/$U$6+$AA$13</f>
        <v/>
      </c>
      <c r="Q326" s="51">
        <f>1/(1+EXP(-P326))</f>
        <v/>
      </c>
      <c r="R326" s="52">
        <f>$AB$12*((B326)-$U$5)/$U$6+$AB$13</f>
        <v/>
      </c>
      <c r="S326" s="51">
        <f>1/(1+EXP(-R326))</f>
        <v/>
      </c>
      <c r="AI326" s="48">
        <f>'4_Seq_Features'!A324</f>
        <v/>
      </c>
      <c r="AJ326" s="55">
        <f>'4_Seq_Features'!G324</f>
        <v/>
      </c>
      <c r="AK326" s="55">
        <f>'4_Seq_Features'!H324</f>
        <v/>
      </c>
      <c r="AL326" s="48">
        <f>'4_Seq_Features'!E324</f>
        <v/>
      </c>
      <c r="AM326" s="52">
        <f>$BD$14*((AJ326)-$BD$5)/$BD$6+$BD$15*((AK326)-$BD$7)/$BD$8+$BD$16</f>
        <v/>
      </c>
      <c r="AN326" s="51">
        <f>1/(1+EXP(-AM326))</f>
        <v/>
      </c>
      <c r="AO326" s="52">
        <f>$BE$14*((AJ326)-$BD$5)/$BD$6+$BE$15*((AK326)-$BD$7)/$BD$8+$BE$16</f>
        <v/>
      </c>
      <c r="AP326" s="51">
        <f>1/(1+EXP(-AO326))</f>
        <v/>
      </c>
      <c r="AQ326" s="52">
        <f>$BF$14*((AJ326)-$BD$5)/$BD$6+$BF$15*((AK326)-$BD$7)/$BD$8+$BF$16</f>
        <v/>
      </c>
      <c r="AR326" s="51">
        <f>1/(1+EXP(-AQ326))</f>
        <v/>
      </c>
      <c r="AS326" s="52">
        <f>$BG$14*((AJ326)-$BD$5)/$BD$6+$BG$15*((AK326)-$BD$7)/$BD$8+$BG$16</f>
        <v/>
      </c>
      <c r="AT326" s="51">
        <f>1/(1+EXP(-AS326))</f>
        <v/>
      </c>
      <c r="AU326" s="52">
        <f>$BH$14*((AJ326)-$BD$5)/$BD$6+$BH$15*((AK326)-$BD$7)/$BD$8+$BH$16</f>
        <v/>
      </c>
      <c r="AV326" s="51">
        <f>1/(1+EXP(-AU326))</f>
        <v/>
      </c>
      <c r="AW326" s="52">
        <f>$BI$14*((AJ326)-$BD$5)/$BD$6+$BI$15*((AK326)-$BD$7)/$BD$8+$BI$16</f>
        <v/>
      </c>
      <c r="AX326" s="51">
        <f>1/(1+EXP(-AW326))</f>
        <v/>
      </c>
      <c r="AY326" s="52">
        <f>$BJ$14*((AJ326)-$BD$5)/$BD$6+$BJ$15*((AK326)-$BD$7)/$BD$8+$BJ$16</f>
        <v/>
      </c>
      <c r="AZ326" s="51">
        <f>1/(1+EXP(-AY326))</f>
        <v/>
      </c>
      <c r="BA326" s="52">
        <f>$BK$14*((AJ326)-$BD$5)/$BD$6+$BK$15*((AK326)-$BD$7)/$BD$8+$BK$16</f>
        <v/>
      </c>
      <c r="BB326" s="51">
        <f>1/(1+EXP(-BA326))</f>
        <v/>
      </c>
    </row>
    <row r="327" ht="15" customHeight="1" s="35">
      <c r="A327" s="48">
        <f>'4_Seq_Features'!A325</f>
        <v/>
      </c>
      <c r="B327" s="55">
        <f>'4_Seq_Features'!F325</f>
        <v/>
      </c>
      <c r="C327" s="48">
        <f>'4_Seq_Features'!E325</f>
        <v/>
      </c>
      <c r="D327" s="52">
        <f>$U$12*((B327)-$U$5)/$U$6+$U$13</f>
        <v/>
      </c>
      <c r="E327" s="51">
        <f>1/(1+EXP(-D327))</f>
        <v/>
      </c>
      <c r="F327" s="52">
        <f>$V$12*((B327)-$U$5)/$U$6+$V$13</f>
        <v/>
      </c>
      <c r="G327" s="51">
        <f>1/(1+EXP(-F327))</f>
        <v/>
      </c>
      <c r="H327" s="52">
        <f>$W$12*((B327)-$U$5)/$U$6+$W$13</f>
        <v/>
      </c>
      <c r="I327" s="51">
        <f>1/(1+EXP(-H327))</f>
        <v/>
      </c>
      <c r="J327" s="52">
        <f>$X$12*((B327)-$U$5)/$U$6+$X$13</f>
        <v/>
      </c>
      <c r="K327" s="51">
        <f>1/(1+EXP(-J327))</f>
        <v/>
      </c>
      <c r="L327" s="52">
        <f>$Y$12*((B327)-$U$5)/$U$6+$Y$13</f>
        <v/>
      </c>
      <c r="M327" s="51">
        <f>1/(1+EXP(-L327))</f>
        <v/>
      </c>
      <c r="N327" s="52">
        <f>$Z$12*((B327)-$U$5)/$U$6+$Z$13</f>
        <v/>
      </c>
      <c r="O327" s="51">
        <f>1/(1+EXP(-N327))</f>
        <v/>
      </c>
      <c r="P327" s="52">
        <f>$AA$12*((B327)-$U$5)/$U$6+$AA$13</f>
        <v/>
      </c>
      <c r="Q327" s="51">
        <f>1/(1+EXP(-P327))</f>
        <v/>
      </c>
      <c r="R327" s="52">
        <f>$AB$12*((B327)-$U$5)/$U$6+$AB$13</f>
        <v/>
      </c>
      <c r="S327" s="51">
        <f>1/(1+EXP(-R327))</f>
        <v/>
      </c>
      <c r="AI327" s="48">
        <f>'4_Seq_Features'!A325</f>
        <v/>
      </c>
      <c r="AJ327" s="55">
        <f>'4_Seq_Features'!G325</f>
        <v/>
      </c>
      <c r="AK327" s="55">
        <f>'4_Seq_Features'!H325</f>
        <v/>
      </c>
      <c r="AL327" s="48">
        <f>'4_Seq_Features'!E325</f>
        <v/>
      </c>
      <c r="AM327" s="52">
        <f>$BD$14*((AJ327)-$BD$5)/$BD$6+$BD$15*((AK327)-$BD$7)/$BD$8+$BD$16</f>
        <v/>
      </c>
      <c r="AN327" s="51">
        <f>1/(1+EXP(-AM327))</f>
        <v/>
      </c>
      <c r="AO327" s="52">
        <f>$BE$14*((AJ327)-$BD$5)/$BD$6+$BE$15*((AK327)-$BD$7)/$BD$8+$BE$16</f>
        <v/>
      </c>
      <c r="AP327" s="51">
        <f>1/(1+EXP(-AO327))</f>
        <v/>
      </c>
      <c r="AQ327" s="52">
        <f>$BF$14*((AJ327)-$BD$5)/$BD$6+$BF$15*((AK327)-$BD$7)/$BD$8+$BF$16</f>
        <v/>
      </c>
      <c r="AR327" s="51">
        <f>1/(1+EXP(-AQ327))</f>
        <v/>
      </c>
      <c r="AS327" s="52">
        <f>$BG$14*((AJ327)-$BD$5)/$BD$6+$BG$15*((AK327)-$BD$7)/$BD$8+$BG$16</f>
        <v/>
      </c>
      <c r="AT327" s="51">
        <f>1/(1+EXP(-AS327))</f>
        <v/>
      </c>
      <c r="AU327" s="52">
        <f>$BH$14*((AJ327)-$BD$5)/$BD$6+$BH$15*((AK327)-$BD$7)/$BD$8+$BH$16</f>
        <v/>
      </c>
      <c r="AV327" s="51">
        <f>1/(1+EXP(-AU327))</f>
        <v/>
      </c>
      <c r="AW327" s="52">
        <f>$BI$14*((AJ327)-$BD$5)/$BD$6+$BI$15*((AK327)-$BD$7)/$BD$8+$BI$16</f>
        <v/>
      </c>
      <c r="AX327" s="51">
        <f>1/(1+EXP(-AW327))</f>
        <v/>
      </c>
      <c r="AY327" s="52">
        <f>$BJ$14*((AJ327)-$BD$5)/$BD$6+$BJ$15*((AK327)-$BD$7)/$BD$8+$BJ$16</f>
        <v/>
      </c>
      <c r="AZ327" s="51">
        <f>1/(1+EXP(-AY327))</f>
        <v/>
      </c>
      <c r="BA327" s="52">
        <f>$BK$14*((AJ327)-$BD$5)/$BD$6+$BK$15*((AK327)-$BD$7)/$BD$8+$BK$16</f>
        <v/>
      </c>
      <c r="BB327" s="51">
        <f>1/(1+EXP(-BA327))</f>
        <v/>
      </c>
    </row>
    <row r="328" ht="15" customHeight="1" s="35">
      <c r="A328" s="48">
        <f>'4_Seq_Features'!A326</f>
        <v/>
      </c>
      <c r="B328" s="55">
        <f>'4_Seq_Features'!F326</f>
        <v/>
      </c>
      <c r="C328" s="48">
        <f>'4_Seq_Features'!E326</f>
        <v/>
      </c>
      <c r="D328" s="52">
        <f>$U$12*((B328)-$U$5)/$U$6+$U$13</f>
        <v/>
      </c>
      <c r="E328" s="51">
        <f>1/(1+EXP(-D328))</f>
        <v/>
      </c>
      <c r="F328" s="52">
        <f>$V$12*((B328)-$U$5)/$U$6+$V$13</f>
        <v/>
      </c>
      <c r="G328" s="51">
        <f>1/(1+EXP(-F328))</f>
        <v/>
      </c>
      <c r="H328" s="52">
        <f>$W$12*((B328)-$U$5)/$U$6+$W$13</f>
        <v/>
      </c>
      <c r="I328" s="51">
        <f>1/(1+EXP(-H328))</f>
        <v/>
      </c>
      <c r="J328" s="52">
        <f>$X$12*((B328)-$U$5)/$U$6+$X$13</f>
        <v/>
      </c>
      <c r="K328" s="51">
        <f>1/(1+EXP(-J328))</f>
        <v/>
      </c>
      <c r="L328" s="52">
        <f>$Y$12*((B328)-$U$5)/$U$6+$Y$13</f>
        <v/>
      </c>
      <c r="M328" s="51">
        <f>1/(1+EXP(-L328))</f>
        <v/>
      </c>
      <c r="N328" s="52">
        <f>$Z$12*((B328)-$U$5)/$U$6+$Z$13</f>
        <v/>
      </c>
      <c r="O328" s="51">
        <f>1/(1+EXP(-N328))</f>
        <v/>
      </c>
      <c r="P328" s="52">
        <f>$AA$12*((B328)-$U$5)/$U$6+$AA$13</f>
        <v/>
      </c>
      <c r="Q328" s="51">
        <f>1/(1+EXP(-P328))</f>
        <v/>
      </c>
      <c r="R328" s="52">
        <f>$AB$12*((B328)-$U$5)/$U$6+$AB$13</f>
        <v/>
      </c>
      <c r="S328" s="51">
        <f>1/(1+EXP(-R328))</f>
        <v/>
      </c>
      <c r="AI328" s="48">
        <f>'4_Seq_Features'!A326</f>
        <v/>
      </c>
      <c r="AJ328" s="55">
        <f>'4_Seq_Features'!G326</f>
        <v/>
      </c>
      <c r="AK328" s="55">
        <f>'4_Seq_Features'!H326</f>
        <v/>
      </c>
      <c r="AL328" s="48">
        <f>'4_Seq_Features'!E326</f>
        <v/>
      </c>
      <c r="AM328" s="52">
        <f>$BD$14*((AJ328)-$BD$5)/$BD$6+$BD$15*((AK328)-$BD$7)/$BD$8+$BD$16</f>
        <v/>
      </c>
      <c r="AN328" s="51">
        <f>1/(1+EXP(-AM328))</f>
        <v/>
      </c>
      <c r="AO328" s="52">
        <f>$BE$14*((AJ328)-$BD$5)/$BD$6+$BE$15*((AK328)-$BD$7)/$BD$8+$BE$16</f>
        <v/>
      </c>
      <c r="AP328" s="51">
        <f>1/(1+EXP(-AO328))</f>
        <v/>
      </c>
      <c r="AQ328" s="52">
        <f>$BF$14*((AJ328)-$BD$5)/$BD$6+$BF$15*((AK328)-$BD$7)/$BD$8+$BF$16</f>
        <v/>
      </c>
      <c r="AR328" s="51">
        <f>1/(1+EXP(-AQ328))</f>
        <v/>
      </c>
      <c r="AS328" s="52">
        <f>$BG$14*((AJ328)-$BD$5)/$BD$6+$BG$15*((AK328)-$BD$7)/$BD$8+$BG$16</f>
        <v/>
      </c>
      <c r="AT328" s="51">
        <f>1/(1+EXP(-AS328))</f>
        <v/>
      </c>
      <c r="AU328" s="52">
        <f>$BH$14*((AJ328)-$BD$5)/$BD$6+$BH$15*((AK328)-$BD$7)/$BD$8+$BH$16</f>
        <v/>
      </c>
      <c r="AV328" s="51">
        <f>1/(1+EXP(-AU328))</f>
        <v/>
      </c>
      <c r="AW328" s="52">
        <f>$BI$14*((AJ328)-$BD$5)/$BD$6+$BI$15*((AK328)-$BD$7)/$BD$8+$BI$16</f>
        <v/>
      </c>
      <c r="AX328" s="51">
        <f>1/(1+EXP(-AW328))</f>
        <v/>
      </c>
      <c r="AY328" s="52">
        <f>$BJ$14*((AJ328)-$BD$5)/$BD$6+$BJ$15*((AK328)-$BD$7)/$BD$8+$BJ$16</f>
        <v/>
      </c>
      <c r="AZ328" s="51">
        <f>1/(1+EXP(-AY328))</f>
        <v/>
      </c>
      <c r="BA328" s="52">
        <f>$BK$14*((AJ328)-$BD$5)/$BD$6+$BK$15*((AK328)-$BD$7)/$BD$8+$BK$16</f>
        <v/>
      </c>
      <c r="BB328" s="51">
        <f>1/(1+EXP(-BA328))</f>
        <v/>
      </c>
    </row>
    <row r="329" ht="15" customHeight="1" s="35">
      <c r="A329" s="48">
        <f>'4_Seq_Features'!A327</f>
        <v/>
      </c>
      <c r="B329" s="55">
        <f>'4_Seq_Features'!F327</f>
        <v/>
      </c>
      <c r="C329" s="48">
        <f>'4_Seq_Features'!E327</f>
        <v/>
      </c>
      <c r="D329" s="52">
        <f>$U$12*((B329)-$U$5)/$U$6+$U$13</f>
        <v/>
      </c>
      <c r="E329" s="51">
        <f>1/(1+EXP(-D329))</f>
        <v/>
      </c>
      <c r="F329" s="52">
        <f>$V$12*((B329)-$U$5)/$U$6+$V$13</f>
        <v/>
      </c>
      <c r="G329" s="51">
        <f>1/(1+EXP(-F329))</f>
        <v/>
      </c>
      <c r="H329" s="52">
        <f>$W$12*((B329)-$U$5)/$U$6+$W$13</f>
        <v/>
      </c>
      <c r="I329" s="51">
        <f>1/(1+EXP(-H329))</f>
        <v/>
      </c>
      <c r="J329" s="52">
        <f>$X$12*((B329)-$U$5)/$U$6+$X$13</f>
        <v/>
      </c>
      <c r="K329" s="51">
        <f>1/(1+EXP(-J329))</f>
        <v/>
      </c>
      <c r="L329" s="52">
        <f>$Y$12*((B329)-$U$5)/$U$6+$Y$13</f>
        <v/>
      </c>
      <c r="M329" s="51">
        <f>1/(1+EXP(-L329))</f>
        <v/>
      </c>
      <c r="N329" s="52">
        <f>$Z$12*((B329)-$U$5)/$U$6+$Z$13</f>
        <v/>
      </c>
      <c r="O329" s="51">
        <f>1/(1+EXP(-N329))</f>
        <v/>
      </c>
      <c r="P329" s="52">
        <f>$AA$12*((B329)-$U$5)/$U$6+$AA$13</f>
        <v/>
      </c>
      <c r="Q329" s="51">
        <f>1/(1+EXP(-P329))</f>
        <v/>
      </c>
      <c r="R329" s="52">
        <f>$AB$12*((B329)-$U$5)/$U$6+$AB$13</f>
        <v/>
      </c>
      <c r="S329" s="51">
        <f>1/(1+EXP(-R329))</f>
        <v/>
      </c>
      <c r="AI329" s="48">
        <f>'4_Seq_Features'!A327</f>
        <v/>
      </c>
      <c r="AJ329" s="55">
        <f>'4_Seq_Features'!G327</f>
        <v/>
      </c>
      <c r="AK329" s="55">
        <f>'4_Seq_Features'!H327</f>
        <v/>
      </c>
      <c r="AL329" s="48">
        <f>'4_Seq_Features'!E327</f>
        <v/>
      </c>
      <c r="AM329" s="52">
        <f>$BD$14*((AJ329)-$BD$5)/$BD$6+$BD$15*((AK329)-$BD$7)/$BD$8+$BD$16</f>
        <v/>
      </c>
      <c r="AN329" s="51">
        <f>1/(1+EXP(-AM329))</f>
        <v/>
      </c>
      <c r="AO329" s="52">
        <f>$BE$14*((AJ329)-$BD$5)/$BD$6+$BE$15*((AK329)-$BD$7)/$BD$8+$BE$16</f>
        <v/>
      </c>
      <c r="AP329" s="51">
        <f>1/(1+EXP(-AO329))</f>
        <v/>
      </c>
      <c r="AQ329" s="52">
        <f>$BF$14*((AJ329)-$BD$5)/$BD$6+$BF$15*((AK329)-$BD$7)/$BD$8+$BF$16</f>
        <v/>
      </c>
      <c r="AR329" s="51">
        <f>1/(1+EXP(-AQ329))</f>
        <v/>
      </c>
      <c r="AS329" s="52">
        <f>$BG$14*((AJ329)-$BD$5)/$BD$6+$BG$15*((AK329)-$BD$7)/$BD$8+$BG$16</f>
        <v/>
      </c>
      <c r="AT329" s="51">
        <f>1/(1+EXP(-AS329))</f>
        <v/>
      </c>
      <c r="AU329" s="52">
        <f>$BH$14*((AJ329)-$BD$5)/$BD$6+$BH$15*((AK329)-$BD$7)/$BD$8+$BH$16</f>
        <v/>
      </c>
      <c r="AV329" s="51">
        <f>1/(1+EXP(-AU329))</f>
        <v/>
      </c>
      <c r="AW329" s="52">
        <f>$BI$14*((AJ329)-$BD$5)/$BD$6+$BI$15*((AK329)-$BD$7)/$BD$8+$BI$16</f>
        <v/>
      </c>
      <c r="AX329" s="51">
        <f>1/(1+EXP(-AW329))</f>
        <v/>
      </c>
      <c r="AY329" s="52">
        <f>$BJ$14*((AJ329)-$BD$5)/$BD$6+$BJ$15*((AK329)-$BD$7)/$BD$8+$BJ$16</f>
        <v/>
      </c>
      <c r="AZ329" s="51">
        <f>1/(1+EXP(-AY329))</f>
        <v/>
      </c>
      <c r="BA329" s="52">
        <f>$BK$14*((AJ329)-$BD$5)/$BD$6+$BK$15*((AK329)-$BD$7)/$BD$8+$BK$16</f>
        <v/>
      </c>
      <c r="BB329" s="51">
        <f>1/(1+EXP(-BA329))</f>
        <v/>
      </c>
    </row>
    <row r="330" ht="15" customHeight="1" s="35">
      <c r="A330" s="48">
        <f>'4_Seq_Features'!A328</f>
        <v/>
      </c>
      <c r="B330" s="55">
        <f>'4_Seq_Features'!F328</f>
        <v/>
      </c>
      <c r="C330" s="48">
        <f>'4_Seq_Features'!E328</f>
        <v/>
      </c>
      <c r="D330" s="52">
        <f>$U$12*((B330)-$U$5)/$U$6+$U$13</f>
        <v/>
      </c>
      <c r="E330" s="51">
        <f>1/(1+EXP(-D330))</f>
        <v/>
      </c>
      <c r="F330" s="52">
        <f>$V$12*((B330)-$U$5)/$U$6+$V$13</f>
        <v/>
      </c>
      <c r="G330" s="51">
        <f>1/(1+EXP(-F330))</f>
        <v/>
      </c>
      <c r="H330" s="52">
        <f>$W$12*((B330)-$U$5)/$U$6+$W$13</f>
        <v/>
      </c>
      <c r="I330" s="51">
        <f>1/(1+EXP(-H330))</f>
        <v/>
      </c>
      <c r="J330" s="52">
        <f>$X$12*((B330)-$U$5)/$U$6+$X$13</f>
        <v/>
      </c>
      <c r="K330" s="51">
        <f>1/(1+EXP(-J330))</f>
        <v/>
      </c>
      <c r="L330" s="52">
        <f>$Y$12*((B330)-$U$5)/$U$6+$Y$13</f>
        <v/>
      </c>
      <c r="M330" s="51">
        <f>1/(1+EXP(-L330))</f>
        <v/>
      </c>
      <c r="N330" s="52">
        <f>$Z$12*((B330)-$U$5)/$U$6+$Z$13</f>
        <v/>
      </c>
      <c r="O330" s="51">
        <f>1/(1+EXP(-N330))</f>
        <v/>
      </c>
      <c r="P330" s="52">
        <f>$AA$12*((B330)-$U$5)/$U$6+$AA$13</f>
        <v/>
      </c>
      <c r="Q330" s="51">
        <f>1/(1+EXP(-P330))</f>
        <v/>
      </c>
      <c r="R330" s="52">
        <f>$AB$12*((B330)-$U$5)/$U$6+$AB$13</f>
        <v/>
      </c>
      <c r="S330" s="51">
        <f>1/(1+EXP(-R330))</f>
        <v/>
      </c>
      <c r="AI330" s="48">
        <f>'4_Seq_Features'!A328</f>
        <v/>
      </c>
      <c r="AJ330" s="55">
        <f>'4_Seq_Features'!G328</f>
        <v/>
      </c>
      <c r="AK330" s="55">
        <f>'4_Seq_Features'!H328</f>
        <v/>
      </c>
      <c r="AL330" s="48">
        <f>'4_Seq_Features'!E328</f>
        <v/>
      </c>
      <c r="AM330" s="52">
        <f>$BD$14*((AJ330)-$BD$5)/$BD$6+$BD$15*((AK330)-$BD$7)/$BD$8+$BD$16</f>
        <v/>
      </c>
      <c r="AN330" s="51">
        <f>1/(1+EXP(-AM330))</f>
        <v/>
      </c>
      <c r="AO330" s="52">
        <f>$BE$14*((AJ330)-$BD$5)/$BD$6+$BE$15*((AK330)-$BD$7)/$BD$8+$BE$16</f>
        <v/>
      </c>
      <c r="AP330" s="51">
        <f>1/(1+EXP(-AO330))</f>
        <v/>
      </c>
      <c r="AQ330" s="52">
        <f>$BF$14*((AJ330)-$BD$5)/$BD$6+$BF$15*((AK330)-$BD$7)/$BD$8+$BF$16</f>
        <v/>
      </c>
      <c r="AR330" s="51">
        <f>1/(1+EXP(-AQ330))</f>
        <v/>
      </c>
      <c r="AS330" s="52">
        <f>$BG$14*((AJ330)-$BD$5)/$BD$6+$BG$15*((AK330)-$BD$7)/$BD$8+$BG$16</f>
        <v/>
      </c>
      <c r="AT330" s="51">
        <f>1/(1+EXP(-AS330))</f>
        <v/>
      </c>
      <c r="AU330" s="52">
        <f>$BH$14*((AJ330)-$BD$5)/$BD$6+$BH$15*((AK330)-$BD$7)/$BD$8+$BH$16</f>
        <v/>
      </c>
      <c r="AV330" s="51">
        <f>1/(1+EXP(-AU330))</f>
        <v/>
      </c>
      <c r="AW330" s="52">
        <f>$BI$14*((AJ330)-$BD$5)/$BD$6+$BI$15*((AK330)-$BD$7)/$BD$8+$BI$16</f>
        <v/>
      </c>
      <c r="AX330" s="51">
        <f>1/(1+EXP(-AW330))</f>
        <v/>
      </c>
      <c r="AY330" s="52">
        <f>$BJ$14*((AJ330)-$BD$5)/$BD$6+$BJ$15*((AK330)-$BD$7)/$BD$8+$BJ$16</f>
        <v/>
      </c>
      <c r="AZ330" s="51">
        <f>1/(1+EXP(-AY330))</f>
        <v/>
      </c>
      <c r="BA330" s="52">
        <f>$BK$14*((AJ330)-$BD$5)/$BD$6+$BK$15*((AK330)-$BD$7)/$BD$8+$BK$16</f>
        <v/>
      </c>
      <c r="BB330" s="51">
        <f>1/(1+EXP(-BA330))</f>
        <v/>
      </c>
    </row>
    <row r="331" ht="15" customHeight="1" s="35">
      <c r="A331" s="48">
        <f>'4_Seq_Features'!A329</f>
        <v/>
      </c>
      <c r="B331" s="55">
        <f>'4_Seq_Features'!F329</f>
        <v/>
      </c>
      <c r="C331" s="48">
        <f>'4_Seq_Features'!E329</f>
        <v/>
      </c>
      <c r="D331" s="52">
        <f>$U$12*((B331)-$U$5)/$U$6+$U$13</f>
        <v/>
      </c>
      <c r="E331" s="51">
        <f>1/(1+EXP(-D331))</f>
        <v/>
      </c>
      <c r="F331" s="52">
        <f>$V$12*((B331)-$U$5)/$U$6+$V$13</f>
        <v/>
      </c>
      <c r="G331" s="51">
        <f>1/(1+EXP(-F331))</f>
        <v/>
      </c>
      <c r="H331" s="52">
        <f>$W$12*((B331)-$U$5)/$U$6+$W$13</f>
        <v/>
      </c>
      <c r="I331" s="51">
        <f>1/(1+EXP(-H331))</f>
        <v/>
      </c>
      <c r="J331" s="52">
        <f>$X$12*((B331)-$U$5)/$U$6+$X$13</f>
        <v/>
      </c>
      <c r="K331" s="51">
        <f>1/(1+EXP(-J331))</f>
        <v/>
      </c>
      <c r="L331" s="52">
        <f>$Y$12*((B331)-$U$5)/$U$6+$Y$13</f>
        <v/>
      </c>
      <c r="M331" s="51">
        <f>1/(1+EXP(-L331))</f>
        <v/>
      </c>
      <c r="N331" s="52">
        <f>$Z$12*((B331)-$U$5)/$U$6+$Z$13</f>
        <v/>
      </c>
      <c r="O331" s="51">
        <f>1/(1+EXP(-N331))</f>
        <v/>
      </c>
      <c r="P331" s="52">
        <f>$AA$12*((B331)-$U$5)/$U$6+$AA$13</f>
        <v/>
      </c>
      <c r="Q331" s="51">
        <f>1/(1+EXP(-P331))</f>
        <v/>
      </c>
      <c r="R331" s="52">
        <f>$AB$12*((B331)-$U$5)/$U$6+$AB$13</f>
        <v/>
      </c>
      <c r="S331" s="51">
        <f>1/(1+EXP(-R331))</f>
        <v/>
      </c>
      <c r="AI331" s="48">
        <f>'4_Seq_Features'!A329</f>
        <v/>
      </c>
      <c r="AJ331" s="55">
        <f>'4_Seq_Features'!G329</f>
        <v/>
      </c>
      <c r="AK331" s="55">
        <f>'4_Seq_Features'!H329</f>
        <v/>
      </c>
      <c r="AL331" s="48">
        <f>'4_Seq_Features'!E329</f>
        <v/>
      </c>
      <c r="AM331" s="52">
        <f>$BD$14*((AJ331)-$BD$5)/$BD$6+$BD$15*((AK331)-$BD$7)/$BD$8+$BD$16</f>
        <v/>
      </c>
      <c r="AN331" s="51">
        <f>1/(1+EXP(-AM331))</f>
        <v/>
      </c>
      <c r="AO331" s="52">
        <f>$BE$14*((AJ331)-$BD$5)/$BD$6+$BE$15*((AK331)-$BD$7)/$BD$8+$BE$16</f>
        <v/>
      </c>
      <c r="AP331" s="51">
        <f>1/(1+EXP(-AO331))</f>
        <v/>
      </c>
      <c r="AQ331" s="52">
        <f>$BF$14*((AJ331)-$BD$5)/$BD$6+$BF$15*((AK331)-$BD$7)/$BD$8+$BF$16</f>
        <v/>
      </c>
      <c r="AR331" s="51">
        <f>1/(1+EXP(-AQ331))</f>
        <v/>
      </c>
      <c r="AS331" s="52">
        <f>$BG$14*((AJ331)-$BD$5)/$BD$6+$BG$15*((AK331)-$BD$7)/$BD$8+$BG$16</f>
        <v/>
      </c>
      <c r="AT331" s="51">
        <f>1/(1+EXP(-AS331))</f>
        <v/>
      </c>
      <c r="AU331" s="52">
        <f>$BH$14*((AJ331)-$BD$5)/$BD$6+$BH$15*((AK331)-$BD$7)/$BD$8+$BH$16</f>
        <v/>
      </c>
      <c r="AV331" s="51">
        <f>1/(1+EXP(-AU331))</f>
        <v/>
      </c>
      <c r="AW331" s="52">
        <f>$BI$14*((AJ331)-$BD$5)/$BD$6+$BI$15*((AK331)-$BD$7)/$BD$8+$BI$16</f>
        <v/>
      </c>
      <c r="AX331" s="51">
        <f>1/(1+EXP(-AW331))</f>
        <v/>
      </c>
      <c r="AY331" s="52">
        <f>$BJ$14*((AJ331)-$BD$5)/$BD$6+$BJ$15*((AK331)-$BD$7)/$BD$8+$BJ$16</f>
        <v/>
      </c>
      <c r="AZ331" s="51">
        <f>1/(1+EXP(-AY331))</f>
        <v/>
      </c>
      <c r="BA331" s="52">
        <f>$BK$14*((AJ331)-$BD$5)/$BD$6+$BK$15*((AK331)-$BD$7)/$BD$8+$BK$16</f>
        <v/>
      </c>
      <c r="BB331" s="51">
        <f>1/(1+EXP(-BA331))</f>
        <v/>
      </c>
    </row>
    <row r="332" ht="15" customHeight="1" s="35">
      <c r="A332" s="48">
        <f>'4_Seq_Features'!A330</f>
        <v/>
      </c>
      <c r="B332" s="55">
        <f>'4_Seq_Features'!F330</f>
        <v/>
      </c>
      <c r="C332" s="48">
        <f>'4_Seq_Features'!E330</f>
        <v/>
      </c>
      <c r="D332" s="52">
        <f>$U$12*((B332)-$U$5)/$U$6+$U$13</f>
        <v/>
      </c>
      <c r="E332" s="51">
        <f>1/(1+EXP(-D332))</f>
        <v/>
      </c>
      <c r="F332" s="52">
        <f>$V$12*((B332)-$U$5)/$U$6+$V$13</f>
        <v/>
      </c>
      <c r="G332" s="51">
        <f>1/(1+EXP(-F332))</f>
        <v/>
      </c>
      <c r="H332" s="52">
        <f>$W$12*((B332)-$U$5)/$U$6+$W$13</f>
        <v/>
      </c>
      <c r="I332" s="51">
        <f>1/(1+EXP(-H332))</f>
        <v/>
      </c>
      <c r="J332" s="52">
        <f>$X$12*((B332)-$U$5)/$U$6+$X$13</f>
        <v/>
      </c>
      <c r="K332" s="51">
        <f>1/(1+EXP(-J332))</f>
        <v/>
      </c>
      <c r="L332" s="52">
        <f>$Y$12*((B332)-$U$5)/$U$6+$Y$13</f>
        <v/>
      </c>
      <c r="M332" s="51">
        <f>1/(1+EXP(-L332))</f>
        <v/>
      </c>
      <c r="N332" s="52">
        <f>$Z$12*((B332)-$U$5)/$U$6+$Z$13</f>
        <v/>
      </c>
      <c r="O332" s="51">
        <f>1/(1+EXP(-N332))</f>
        <v/>
      </c>
      <c r="P332" s="52">
        <f>$AA$12*((B332)-$U$5)/$U$6+$AA$13</f>
        <v/>
      </c>
      <c r="Q332" s="51">
        <f>1/(1+EXP(-P332))</f>
        <v/>
      </c>
      <c r="R332" s="52">
        <f>$AB$12*((B332)-$U$5)/$U$6+$AB$13</f>
        <v/>
      </c>
      <c r="S332" s="51">
        <f>1/(1+EXP(-R332))</f>
        <v/>
      </c>
      <c r="AI332" s="48">
        <f>'4_Seq_Features'!A330</f>
        <v/>
      </c>
      <c r="AJ332" s="55">
        <f>'4_Seq_Features'!G330</f>
        <v/>
      </c>
      <c r="AK332" s="55">
        <f>'4_Seq_Features'!H330</f>
        <v/>
      </c>
      <c r="AL332" s="48">
        <f>'4_Seq_Features'!E330</f>
        <v/>
      </c>
      <c r="AM332" s="52">
        <f>$BD$14*((AJ332)-$BD$5)/$BD$6+$BD$15*((AK332)-$BD$7)/$BD$8+$BD$16</f>
        <v/>
      </c>
      <c r="AN332" s="51">
        <f>1/(1+EXP(-AM332))</f>
        <v/>
      </c>
      <c r="AO332" s="52">
        <f>$BE$14*((AJ332)-$BD$5)/$BD$6+$BE$15*((AK332)-$BD$7)/$BD$8+$BE$16</f>
        <v/>
      </c>
      <c r="AP332" s="51">
        <f>1/(1+EXP(-AO332))</f>
        <v/>
      </c>
      <c r="AQ332" s="52">
        <f>$BF$14*((AJ332)-$BD$5)/$BD$6+$BF$15*((AK332)-$BD$7)/$BD$8+$BF$16</f>
        <v/>
      </c>
      <c r="AR332" s="51">
        <f>1/(1+EXP(-AQ332))</f>
        <v/>
      </c>
      <c r="AS332" s="52">
        <f>$BG$14*((AJ332)-$BD$5)/$BD$6+$BG$15*((AK332)-$BD$7)/$BD$8+$BG$16</f>
        <v/>
      </c>
      <c r="AT332" s="51">
        <f>1/(1+EXP(-AS332))</f>
        <v/>
      </c>
      <c r="AU332" s="52">
        <f>$BH$14*((AJ332)-$BD$5)/$BD$6+$BH$15*((AK332)-$BD$7)/$BD$8+$BH$16</f>
        <v/>
      </c>
      <c r="AV332" s="51">
        <f>1/(1+EXP(-AU332))</f>
        <v/>
      </c>
      <c r="AW332" s="52">
        <f>$BI$14*((AJ332)-$BD$5)/$BD$6+$BI$15*((AK332)-$BD$7)/$BD$8+$BI$16</f>
        <v/>
      </c>
      <c r="AX332" s="51">
        <f>1/(1+EXP(-AW332))</f>
        <v/>
      </c>
      <c r="AY332" s="52">
        <f>$BJ$14*((AJ332)-$BD$5)/$BD$6+$BJ$15*((AK332)-$BD$7)/$BD$8+$BJ$16</f>
        <v/>
      </c>
      <c r="AZ332" s="51">
        <f>1/(1+EXP(-AY332))</f>
        <v/>
      </c>
      <c r="BA332" s="52">
        <f>$BK$14*((AJ332)-$BD$5)/$BD$6+$BK$15*((AK332)-$BD$7)/$BD$8+$BK$16</f>
        <v/>
      </c>
      <c r="BB332" s="51">
        <f>1/(1+EXP(-BA332))</f>
        <v/>
      </c>
    </row>
    <row r="333" ht="15" customHeight="1" s="35">
      <c r="A333" s="48">
        <f>'4_Seq_Features'!A331</f>
        <v/>
      </c>
      <c r="B333" s="55">
        <f>'4_Seq_Features'!F331</f>
        <v/>
      </c>
      <c r="C333" s="48">
        <f>'4_Seq_Features'!E331</f>
        <v/>
      </c>
      <c r="D333" s="52">
        <f>$U$12*((B333)-$U$5)/$U$6+$U$13</f>
        <v/>
      </c>
      <c r="E333" s="51">
        <f>1/(1+EXP(-D333))</f>
        <v/>
      </c>
      <c r="F333" s="52">
        <f>$V$12*((B333)-$U$5)/$U$6+$V$13</f>
        <v/>
      </c>
      <c r="G333" s="51">
        <f>1/(1+EXP(-F333))</f>
        <v/>
      </c>
      <c r="H333" s="52">
        <f>$W$12*((B333)-$U$5)/$U$6+$W$13</f>
        <v/>
      </c>
      <c r="I333" s="51">
        <f>1/(1+EXP(-H333))</f>
        <v/>
      </c>
      <c r="J333" s="52">
        <f>$X$12*((B333)-$U$5)/$U$6+$X$13</f>
        <v/>
      </c>
      <c r="K333" s="51">
        <f>1/(1+EXP(-J333))</f>
        <v/>
      </c>
      <c r="L333" s="52">
        <f>$Y$12*((B333)-$U$5)/$U$6+$Y$13</f>
        <v/>
      </c>
      <c r="M333" s="51">
        <f>1/(1+EXP(-L333))</f>
        <v/>
      </c>
      <c r="N333" s="52">
        <f>$Z$12*((B333)-$U$5)/$U$6+$Z$13</f>
        <v/>
      </c>
      <c r="O333" s="51">
        <f>1/(1+EXP(-N333))</f>
        <v/>
      </c>
      <c r="P333" s="52">
        <f>$AA$12*((B333)-$U$5)/$U$6+$AA$13</f>
        <v/>
      </c>
      <c r="Q333" s="51">
        <f>1/(1+EXP(-P333))</f>
        <v/>
      </c>
      <c r="R333" s="52">
        <f>$AB$12*((B333)-$U$5)/$U$6+$AB$13</f>
        <v/>
      </c>
      <c r="S333" s="51">
        <f>1/(1+EXP(-R333))</f>
        <v/>
      </c>
      <c r="AI333" s="48">
        <f>'4_Seq_Features'!A331</f>
        <v/>
      </c>
      <c r="AJ333" s="55">
        <f>'4_Seq_Features'!G331</f>
        <v/>
      </c>
      <c r="AK333" s="55">
        <f>'4_Seq_Features'!H331</f>
        <v/>
      </c>
      <c r="AL333" s="48">
        <f>'4_Seq_Features'!E331</f>
        <v/>
      </c>
      <c r="AM333" s="52">
        <f>$BD$14*((AJ333)-$BD$5)/$BD$6+$BD$15*((AK333)-$BD$7)/$BD$8+$BD$16</f>
        <v/>
      </c>
      <c r="AN333" s="51">
        <f>1/(1+EXP(-AM333))</f>
        <v/>
      </c>
      <c r="AO333" s="52">
        <f>$BE$14*((AJ333)-$BD$5)/$BD$6+$BE$15*((AK333)-$BD$7)/$BD$8+$BE$16</f>
        <v/>
      </c>
      <c r="AP333" s="51">
        <f>1/(1+EXP(-AO333))</f>
        <v/>
      </c>
      <c r="AQ333" s="52">
        <f>$BF$14*((AJ333)-$BD$5)/$BD$6+$BF$15*((AK333)-$BD$7)/$BD$8+$BF$16</f>
        <v/>
      </c>
      <c r="AR333" s="51">
        <f>1/(1+EXP(-AQ333))</f>
        <v/>
      </c>
      <c r="AS333" s="52">
        <f>$BG$14*((AJ333)-$BD$5)/$BD$6+$BG$15*((AK333)-$BD$7)/$BD$8+$BG$16</f>
        <v/>
      </c>
      <c r="AT333" s="51">
        <f>1/(1+EXP(-AS333))</f>
        <v/>
      </c>
      <c r="AU333" s="52">
        <f>$BH$14*((AJ333)-$BD$5)/$BD$6+$BH$15*((AK333)-$BD$7)/$BD$8+$BH$16</f>
        <v/>
      </c>
      <c r="AV333" s="51">
        <f>1/(1+EXP(-AU333))</f>
        <v/>
      </c>
      <c r="AW333" s="52">
        <f>$BI$14*((AJ333)-$BD$5)/$BD$6+$BI$15*((AK333)-$BD$7)/$BD$8+$BI$16</f>
        <v/>
      </c>
      <c r="AX333" s="51">
        <f>1/(1+EXP(-AW333))</f>
        <v/>
      </c>
      <c r="AY333" s="52">
        <f>$BJ$14*((AJ333)-$BD$5)/$BD$6+$BJ$15*((AK333)-$BD$7)/$BD$8+$BJ$16</f>
        <v/>
      </c>
      <c r="AZ333" s="51">
        <f>1/(1+EXP(-AY333))</f>
        <v/>
      </c>
      <c r="BA333" s="52">
        <f>$BK$14*((AJ333)-$BD$5)/$BD$6+$BK$15*((AK333)-$BD$7)/$BD$8+$BK$16</f>
        <v/>
      </c>
      <c r="BB333" s="51">
        <f>1/(1+EXP(-BA333))</f>
        <v/>
      </c>
    </row>
    <row r="334" ht="15" customHeight="1" s="35">
      <c r="A334" s="48">
        <f>'4_Seq_Features'!A332</f>
        <v/>
      </c>
      <c r="B334" s="55">
        <f>'4_Seq_Features'!F332</f>
        <v/>
      </c>
      <c r="C334" s="48">
        <f>'4_Seq_Features'!E332</f>
        <v/>
      </c>
      <c r="D334" s="52">
        <f>$U$12*((B334)-$U$5)/$U$6+$U$13</f>
        <v/>
      </c>
      <c r="E334" s="51">
        <f>1/(1+EXP(-D334))</f>
        <v/>
      </c>
      <c r="F334" s="52">
        <f>$V$12*((B334)-$U$5)/$U$6+$V$13</f>
        <v/>
      </c>
      <c r="G334" s="51">
        <f>1/(1+EXP(-F334))</f>
        <v/>
      </c>
      <c r="H334" s="52">
        <f>$W$12*((B334)-$U$5)/$U$6+$W$13</f>
        <v/>
      </c>
      <c r="I334" s="51">
        <f>1/(1+EXP(-H334))</f>
        <v/>
      </c>
      <c r="J334" s="52">
        <f>$X$12*((B334)-$U$5)/$U$6+$X$13</f>
        <v/>
      </c>
      <c r="K334" s="51">
        <f>1/(1+EXP(-J334))</f>
        <v/>
      </c>
      <c r="L334" s="52">
        <f>$Y$12*((B334)-$U$5)/$U$6+$Y$13</f>
        <v/>
      </c>
      <c r="M334" s="51">
        <f>1/(1+EXP(-L334))</f>
        <v/>
      </c>
      <c r="N334" s="52">
        <f>$Z$12*((B334)-$U$5)/$U$6+$Z$13</f>
        <v/>
      </c>
      <c r="O334" s="51">
        <f>1/(1+EXP(-N334))</f>
        <v/>
      </c>
      <c r="P334" s="52">
        <f>$AA$12*((B334)-$U$5)/$U$6+$AA$13</f>
        <v/>
      </c>
      <c r="Q334" s="51">
        <f>1/(1+EXP(-P334))</f>
        <v/>
      </c>
      <c r="R334" s="52">
        <f>$AB$12*((B334)-$U$5)/$U$6+$AB$13</f>
        <v/>
      </c>
      <c r="S334" s="51">
        <f>1/(1+EXP(-R334))</f>
        <v/>
      </c>
      <c r="AI334" s="48">
        <f>'4_Seq_Features'!A332</f>
        <v/>
      </c>
      <c r="AJ334" s="55">
        <f>'4_Seq_Features'!G332</f>
        <v/>
      </c>
      <c r="AK334" s="55">
        <f>'4_Seq_Features'!H332</f>
        <v/>
      </c>
      <c r="AL334" s="48">
        <f>'4_Seq_Features'!E332</f>
        <v/>
      </c>
      <c r="AM334" s="52">
        <f>$BD$14*((AJ334)-$BD$5)/$BD$6+$BD$15*((AK334)-$BD$7)/$BD$8+$BD$16</f>
        <v/>
      </c>
      <c r="AN334" s="51">
        <f>1/(1+EXP(-AM334))</f>
        <v/>
      </c>
      <c r="AO334" s="52">
        <f>$BE$14*((AJ334)-$BD$5)/$BD$6+$BE$15*((AK334)-$BD$7)/$BD$8+$BE$16</f>
        <v/>
      </c>
      <c r="AP334" s="51">
        <f>1/(1+EXP(-AO334))</f>
        <v/>
      </c>
      <c r="AQ334" s="52">
        <f>$BF$14*((AJ334)-$BD$5)/$BD$6+$BF$15*((AK334)-$BD$7)/$BD$8+$BF$16</f>
        <v/>
      </c>
      <c r="AR334" s="51">
        <f>1/(1+EXP(-AQ334))</f>
        <v/>
      </c>
      <c r="AS334" s="52">
        <f>$BG$14*((AJ334)-$BD$5)/$BD$6+$BG$15*((AK334)-$BD$7)/$BD$8+$BG$16</f>
        <v/>
      </c>
      <c r="AT334" s="51">
        <f>1/(1+EXP(-AS334))</f>
        <v/>
      </c>
      <c r="AU334" s="52">
        <f>$BH$14*((AJ334)-$BD$5)/$BD$6+$BH$15*((AK334)-$BD$7)/$BD$8+$BH$16</f>
        <v/>
      </c>
      <c r="AV334" s="51">
        <f>1/(1+EXP(-AU334))</f>
        <v/>
      </c>
      <c r="AW334" s="52">
        <f>$BI$14*((AJ334)-$BD$5)/$BD$6+$BI$15*((AK334)-$BD$7)/$BD$8+$BI$16</f>
        <v/>
      </c>
      <c r="AX334" s="51">
        <f>1/(1+EXP(-AW334))</f>
        <v/>
      </c>
      <c r="AY334" s="52">
        <f>$BJ$14*((AJ334)-$BD$5)/$BD$6+$BJ$15*((AK334)-$BD$7)/$BD$8+$BJ$16</f>
        <v/>
      </c>
      <c r="AZ334" s="51">
        <f>1/(1+EXP(-AY334))</f>
        <v/>
      </c>
      <c r="BA334" s="52">
        <f>$BK$14*((AJ334)-$BD$5)/$BD$6+$BK$15*((AK334)-$BD$7)/$BD$8+$BK$16</f>
        <v/>
      </c>
      <c r="BB334" s="51">
        <f>1/(1+EXP(-BA334))</f>
        <v/>
      </c>
    </row>
    <row r="335" ht="15" customHeight="1" s="35">
      <c r="A335" s="48">
        <f>'4_Seq_Features'!A333</f>
        <v/>
      </c>
      <c r="B335" s="55">
        <f>'4_Seq_Features'!F333</f>
        <v/>
      </c>
      <c r="C335" s="48">
        <f>'4_Seq_Features'!E333</f>
        <v/>
      </c>
      <c r="D335" s="52">
        <f>$U$12*((B335)-$U$5)/$U$6+$U$13</f>
        <v/>
      </c>
      <c r="E335" s="51">
        <f>1/(1+EXP(-D335))</f>
        <v/>
      </c>
      <c r="F335" s="52">
        <f>$V$12*((B335)-$U$5)/$U$6+$V$13</f>
        <v/>
      </c>
      <c r="G335" s="51">
        <f>1/(1+EXP(-F335))</f>
        <v/>
      </c>
      <c r="H335" s="52">
        <f>$W$12*((B335)-$U$5)/$U$6+$W$13</f>
        <v/>
      </c>
      <c r="I335" s="51">
        <f>1/(1+EXP(-H335))</f>
        <v/>
      </c>
      <c r="J335" s="52">
        <f>$X$12*((B335)-$U$5)/$U$6+$X$13</f>
        <v/>
      </c>
      <c r="K335" s="51">
        <f>1/(1+EXP(-J335))</f>
        <v/>
      </c>
      <c r="L335" s="52">
        <f>$Y$12*((B335)-$U$5)/$U$6+$Y$13</f>
        <v/>
      </c>
      <c r="M335" s="51">
        <f>1/(1+EXP(-L335))</f>
        <v/>
      </c>
      <c r="N335" s="52">
        <f>$Z$12*((B335)-$U$5)/$U$6+$Z$13</f>
        <v/>
      </c>
      <c r="O335" s="51">
        <f>1/(1+EXP(-N335))</f>
        <v/>
      </c>
      <c r="P335" s="52">
        <f>$AA$12*((B335)-$U$5)/$U$6+$AA$13</f>
        <v/>
      </c>
      <c r="Q335" s="51">
        <f>1/(1+EXP(-P335))</f>
        <v/>
      </c>
      <c r="R335" s="52">
        <f>$AB$12*((B335)-$U$5)/$U$6+$AB$13</f>
        <v/>
      </c>
      <c r="S335" s="51">
        <f>1/(1+EXP(-R335))</f>
        <v/>
      </c>
      <c r="AI335" s="48">
        <f>'4_Seq_Features'!A333</f>
        <v/>
      </c>
      <c r="AJ335" s="55">
        <f>'4_Seq_Features'!G333</f>
        <v/>
      </c>
      <c r="AK335" s="55">
        <f>'4_Seq_Features'!H333</f>
        <v/>
      </c>
      <c r="AL335" s="48">
        <f>'4_Seq_Features'!E333</f>
        <v/>
      </c>
      <c r="AM335" s="52">
        <f>$BD$14*((AJ335)-$BD$5)/$BD$6+$BD$15*((AK335)-$BD$7)/$BD$8+$BD$16</f>
        <v/>
      </c>
      <c r="AN335" s="51">
        <f>1/(1+EXP(-AM335))</f>
        <v/>
      </c>
      <c r="AO335" s="52">
        <f>$BE$14*((AJ335)-$BD$5)/$BD$6+$BE$15*((AK335)-$BD$7)/$BD$8+$BE$16</f>
        <v/>
      </c>
      <c r="AP335" s="51">
        <f>1/(1+EXP(-AO335))</f>
        <v/>
      </c>
      <c r="AQ335" s="52">
        <f>$BF$14*((AJ335)-$BD$5)/$BD$6+$BF$15*((AK335)-$BD$7)/$BD$8+$BF$16</f>
        <v/>
      </c>
      <c r="AR335" s="51">
        <f>1/(1+EXP(-AQ335))</f>
        <v/>
      </c>
      <c r="AS335" s="52">
        <f>$BG$14*((AJ335)-$BD$5)/$BD$6+$BG$15*((AK335)-$BD$7)/$BD$8+$BG$16</f>
        <v/>
      </c>
      <c r="AT335" s="51">
        <f>1/(1+EXP(-AS335))</f>
        <v/>
      </c>
      <c r="AU335" s="52">
        <f>$BH$14*((AJ335)-$BD$5)/$BD$6+$BH$15*((AK335)-$BD$7)/$BD$8+$BH$16</f>
        <v/>
      </c>
      <c r="AV335" s="51">
        <f>1/(1+EXP(-AU335))</f>
        <v/>
      </c>
      <c r="AW335" s="52">
        <f>$BI$14*((AJ335)-$BD$5)/$BD$6+$BI$15*((AK335)-$BD$7)/$BD$8+$BI$16</f>
        <v/>
      </c>
      <c r="AX335" s="51">
        <f>1/(1+EXP(-AW335))</f>
        <v/>
      </c>
      <c r="AY335" s="52">
        <f>$BJ$14*((AJ335)-$BD$5)/$BD$6+$BJ$15*((AK335)-$BD$7)/$BD$8+$BJ$16</f>
        <v/>
      </c>
      <c r="AZ335" s="51">
        <f>1/(1+EXP(-AY335))</f>
        <v/>
      </c>
      <c r="BA335" s="52">
        <f>$BK$14*((AJ335)-$BD$5)/$BD$6+$BK$15*((AK335)-$BD$7)/$BD$8+$BK$16</f>
        <v/>
      </c>
      <c r="BB335" s="51">
        <f>1/(1+EXP(-BA335))</f>
        <v/>
      </c>
    </row>
    <row r="336" ht="15" customHeight="1" s="35">
      <c r="A336" s="48">
        <f>'4_Seq_Features'!A334</f>
        <v/>
      </c>
      <c r="B336" s="55">
        <f>'4_Seq_Features'!F334</f>
        <v/>
      </c>
      <c r="C336" s="48">
        <f>'4_Seq_Features'!E334</f>
        <v/>
      </c>
      <c r="D336" s="52">
        <f>$U$12*((B336)-$U$5)/$U$6+$U$13</f>
        <v/>
      </c>
      <c r="E336" s="51">
        <f>1/(1+EXP(-D336))</f>
        <v/>
      </c>
      <c r="F336" s="52">
        <f>$V$12*((B336)-$U$5)/$U$6+$V$13</f>
        <v/>
      </c>
      <c r="G336" s="51">
        <f>1/(1+EXP(-F336))</f>
        <v/>
      </c>
      <c r="H336" s="52">
        <f>$W$12*((B336)-$U$5)/$U$6+$W$13</f>
        <v/>
      </c>
      <c r="I336" s="51">
        <f>1/(1+EXP(-H336))</f>
        <v/>
      </c>
      <c r="J336" s="52">
        <f>$X$12*((B336)-$U$5)/$U$6+$X$13</f>
        <v/>
      </c>
      <c r="K336" s="51">
        <f>1/(1+EXP(-J336))</f>
        <v/>
      </c>
      <c r="L336" s="52">
        <f>$Y$12*((B336)-$U$5)/$U$6+$Y$13</f>
        <v/>
      </c>
      <c r="M336" s="51">
        <f>1/(1+EXP(-L336))</f>
        <v/>
      </c>
      <c r="N336" s="52">
        <f>$Z$12*((B336)-$U$5)/$U$6+$Z$13</f>
        <v/>
      </c>
      <c r="O336" s="51">
        <f>1/(1+EXP(-N336))</f>
        <v/>
      </c>
      <c r="P336" s="52">
        <f>$AA$12*((B336)-$U$5)/$U$6+$AA$13</f>
        <v/>
      </c>
      <c r="Q336" s="51">
        <f>1/(1+EXP(-P336))</f>
        <v/>
      </c>
      <c r="R336" s="52">
        <f>$AB$12*((B336)-$U$5)/$U$6+$AB$13</f>
        <v/>
      </c>
      <c r="S336" s="51">
        <f>1/(1+EXP(-R336))</f>
        <v/>
      </c>
      <c r="AI336" s="48">
        <f>'4_Seq_Features'!A334</f>
        <v/>
      </c>
      <c r="AJ336" s="55">
        <f>'4_Seq_Features'!G334</f>
        <v/>
      </c>
      <c r="AK336" s="55">
        <f>'4_Seq_Features'!H334</f>
        <v/>
      </c>
      <c r="AL336" s="48">
        <f>'4_Seq_Features'!E334</f>
        <v/>
      </c>
      <c r="AM336" s="52">
        <f>$BD$14*((AJ336)-$BD$5)/$BD$6+$BD$15*((AK336)-$BD$7)/$BD$8+$BD$16</f>
        <v/>
      </c>
      <c r="AN336" s="51">
        <f>1/(1+EXP(-AM336))</f>
        <v/>
      </c>
      <c r="AO336" s="52">
        <f>$BE$14*((AJ336)-$BD$5)/$BD$6+$BE$15*((AK336)-$BD$7)/$BD$8+$BE$16</f>
        <v/>
      </c>
      <c r="AP336" s="51">
        <f>1/(1+EXP(-AO336))</f>
        <v/>
      </c>
      <c r="AQ336" s="52">
        <f>$BF$14*((AJ336)-$BD$5)/$BD$6+$BF$15*((AK336)-$BD$7)/$BD$8+$BF$16</f>
        <v/>
      </c>
      <c r="AR336" s="51">
        <f>1/(1+EXP(-AQ336))</f>
        <v/>
      </c>
      <c r="AS336" s="52">
        <f>$BG$14*((AJ336)-$BD$5)/$BD$6+$BG$15*((AK336)-$BD$7)/$BD$8+$BG$16</f>
        <v/>
      </c>
      <c r="AT336" s="51">
        <f>1/(1+EXP(-AS336))</f>
        <v/>
      </c>
      <c r="AU336" s="52">
        <f>$BH$14*((AJ336)-$BD$5)/$BD$6+$BH$15*((AK336)-$BD$7)/$BD$8+$BH$16</f>
        <v/>
      </c>
      <c r="AV336" s="51">
        <f>1/(1+EXP(-AU336))</f>
        <v/>
      </c>
      <c r="AW336" s="52">
        <f>$BI$14*((AJ336)-$BD$5)/$BD$6+$BI$15*((AK336)-$BD$7)/$BD$8+$BI$16</f>
        <v/>
      </c>
      <c r="AX336" s="51">
        <f>1/(1+EXP(-AW336))</f>
        <v/>
      </c>
      <c r="AY336" s="52">
        <f>$BJ$14*((AJ336)-$BD$5)/$BD$6+$BJ$15*((AK336)-$BD$7)/$BD$8+$BJ$16</f>
        <v/>
      </c>
      <c r="AZ336" s="51">
        <f>1/(1+EXP(-AY336))</f>
        <v/>
      </c>
      <c r="BA336" s="52">
        <f>$BK$14*((AJ336)-$BD$5)/$BD$6+$BK$15*((AK336)-$BD$7)/$BD$8+$BK$16</f>
        <v/>
      </c>
      <c r="BB336" s="51">
        <f>1/(1+EXP(-BA336))</f>
        <v/>
      </c>
    </row>
    <row r="337" ht="15" customHeight="1" s="35">
      <c r="A337" s="48">
        <f>'4_Seq_Features'!A335</f>
        <v/>
      </c>
      <c r="B337" s="55">
        <f>'4_Seq_Features'!F335</f>
        <v/>
      </c>
      <c r="C337" s="48">
        <f>'4_Seq_Features'!E335</f>
        <v/>
      </c>
      <c r="D337" s="52">
        <f>$U$12*((B337)-$U$5)/$U$6+$U$13</f>
        <v/>
      </c>
      <c r="E337" s="51">
        <f>1/(1+EXP(-D337))</f>
        <v/>
      </c>
      <c r="F337" s="52">
        <f>$V$12*((B337)-$U$5)/$U$6+$V$13</f>
        <v/>
      </c>
      <c r="G337" s="51">
        <f>1/(1+EXP(-F337))</f>
        <v/>
      </c>
      <c r="H337" s="52">
        <f>$W$12*((B337)-$U$5)/$U$6+$W$13</f>
        <v/>
      </c>
      <c r="I337" s="51">
        <f>1/(1+EXP(-H337))</f>
        <v/>
      </c>
      <c r="J337" s="52">
        <f>$X$12*((B337)-$U$5)/$U$6+$X$13</f>
        <v/>
      </c>
      <c r="K337" s="51">
        <f>1/(1+EXP(-J337))</f>
        <v/>
      </c>
      <c r="L337" s="52">
        <f>$Y$12*((B337)-$U$5)/$U$6+$Y$13</f>
        <v/>
      </c>
      <c r="M337" s="51">
        <f>1/(1+EXP(-L337))</f>
        <v/>
      </c>
      <c r="N337" s="52">
        <f>$Z$12*((B337)-$U$5)/$U$6+$Z$13</f>
        <v/>
      </c>
      <c r="O337" s="51">
        <f>1/(1+EXP(-N337))</f>
        <v/>
      </c>
      <c r="P337" s="52">
        <f>$AA$12*((B337)-$U$5)/$U$6+$AA$13</f>
        <v/>
      </c>
      <c r="Q337" s="51">
        <f>1/(1+EXP(-P337))</f>
        <v/>
      </c>
      <c r="R337" s="52">
        <f>$AB$12*((B337)-$U$5)/$U$6+$AB$13</f>
        <v/>
      </c>
      <c r="S337" s="51">
        <f>1/(1+EXP(-R337))</f>
        <v/>
      </c>
      <c r="AI337" s="48">
        <f>'4_Seq_Features'!A335</f>
        <v/>
      </c>
      <c r="AJ337" s="55">
        <f>'4_Seq_Features'!G335</f>
        <v/>
      </c>
      <c r="AK337" s="55">
        <f>'4_Seq_Features'!H335</f>
        <v/>
      </c>
      <c r="AL337" s="48">
        <f>'4_Seq_Features'!E335</f>
        <v/>
      </c>
      <c r="AM337" s="52">
        <f>$BD$14*((AJ337)-$BD$5)/$BD$6+$BD$15*((AK337)-$BD$7)/$BD$8+$BD$16</f>
        <v/>
      </c>
      <c r="AN337" s="51">
        <f>1/(1+EXP(-AM337))</f>
        <v/>
      </c>
      <c r="AO337" s="52">
        <f>$BE$14*((AJ337)-$BD$5)/$BD$6+$BE$15*((AK337)-$BD$7)/$BD$8+$BE$16</f>
        <v/>
      </c>
      <c r="AP337" s="51">
        <f>1/(1+EXP(-AO337))</f>
        <v/>
      </c>
      <c r="AQ337" s="52">
        <f>$BF$14*((AJ337)-$BD$5)/$BD$6+$BF$15*((AK337)-$BD$7)/$BD$8+$BF$16</f>
        <v/>
      </c>
      <c r="AR337" s="51">
        <f>1/(1+EXP(-AQ337))</f>
        <v/>
      </c>
      <c r="AS337" s="52">
        <f>$BG$14*((AJ337)-$BD$5)/$BD$6+$BG$15*((AK337)-$BD$7)/$BD$8+$BG$16</f>
        <v/>
      </c>
      <c r="AT337" s="51">
        <f>1/(1+EXP(-AS337))</f>
        <v/>
      </c>
      <c r="AU337" s="52">
        <f>$BH$14*((AJ337)-$BD$5)/$BD$6+$BH$15*((AK337)-$BD$7)/$BD$8+$BH$16</f>
        <v/>
      </c>
      <c r="AV337" s="51">
        <f>1/(1+EXP(-AU337))</f>
        <v/>
      </c>
      <c r="AW337" s="52">
        <f>$BI$14*((AJ337)-$BD$5)/$BD$6+$BI$15*((AK337)-$BD$7)/$BD$8+$BI$16</f>
        <v/>
      </c>
      <c r="AX337" s="51">
        <f>1/(1+EXP(-AW337))</f>
        <v/>
      </c>
      <c r="AY337" s="52">
        <f>$BJ$14*((AJ337)-$BD$5)/$BD$6+$BJ$15*((AK337)-$BD$7)/$BD$8+$BJ$16</f>
        <v/>
      </c>
      <c r="AZ337" s="51">
        <f>1/(1+EXP(-AY337))</f>
        <v/>
      </c>
      <c r="BA337" s="52">
        <f>$BK$14*((AJ337)-$BD$5)/$BD$6+$BK$15*((AK337)-$BD$7)/$BD$8+$BK$16</f>
        <v/>
      </c>
      <c r="BB337" s="51">
        <f>1/(1+EXP(-BA337))</f>
        <v/>
      </c>
    </row>
    <row r="338" ht="15" customHeight="1" s="35">
      <c r="A338" s="48">
        <f>'4_Seq_Features'!A336</f>
        <v/>
      </c>
      <c r="B338" s="55">
        <f>'4_Seq_Features'!F336</f>
        <v/>
      </c>
      <c r="C338" s="48">
        <f>'4_Seq_Features'!E336</f>
        <v/>
      </c>
      <c r="D338" s="52">
        <f>$U$12*((B338)-$U$5)/$U$6+$U$13</f>
        <v/>
      </c>
      <c r="E338" s="51">
        <f>1/(1+EXP(-D338))</f>
        <v/>
      </c>
      <c r="F338" s="52">
        <f>$V$12*((B338)-$U$5)/$U$6+$V$13</f>
        <v/>
      </c>
      <c r="G338" s="51">
        <f>1/(1+EXP(-F338))</f>
        <v/>
      </c>
      <c r="H338" s="52">
        <f>$W$12*((B338)-$U$5)/$U$6+$W$13</f>
        <v/>
      </c>
      <c r="I338" s="51">
        <f>1/(1+EXP(-H338))</f>
        <v/>
      </c>
      <c r="J338" s="52">
        <f>$X$12*((B338)-$U$5)/$U$6+$X$13</f>
        <v/>
      </c>
      <c r="K338" s="51">
        <f>1/(1+EXP(-J338))</f>
        <v/>
      </c>
      <c r="L338" s="52">
        <f>$Y$12*((B338)-$U$5)/$U$6+$Y$13</f>
        <v/>
      </c>
      <c r="M338" s="51">
        <f>1/(1+EXP(-L338))</f>
        <v/>
      </c>
      <c r="N338" s="52">
        <f>$Z$12*((B338)-$U$5)/$U$6+$Z$13</f>
        <v/>
      </c>
      <c r="O338" s="51">
        <f>1/(1+EXP(-N338))</f>
        <v/>
      </c>
      <c r="P338" s="52">
        <f>$AA$12*((B338)-$U$5)/$U$6+$AA$13</f>
        <v/>
      </c>
      <c r="Q338" s="51">
        <f>1/(1+EXP(-P338))</f>
        <v/>
      </c>
      <c r="R338" s="52">
        <f>$AB$12*((B338)-$U$5)/$U$6+$AB$13</f>
        <v/>
      </c>
      <c r="S338" s="51">
        <f>1/(1+EXP(-R338))</f>
        <v/>
      </c>
      <c r="AI338" s="48">
        <f>'4_Seq_Features'!A336</f>
        <v/>
      </c>
      <c r="AJ338" s="55">
        <f>'4_Seq_Features'!G336</f>
        <v/>
      </c>
      <c r="AK338" s="55">
        <f>'4_Seq_Features'!H336</f>
        <v/>
      </c>
      <c r="AL338" s="48">
        <f>'4_Seq_Features'!E336</f>
        <v/>
      </c>
      <c r="AM338" s="52">
        <f>$BD$14*((AJ338)-$BD$5)/$BD$6+$BD$15*((AK338)-$BD$7)/$BD$8+$BD$16</f>
        <v/>
      </c>
      <c r="AN338" s="51">
        <f>1/(1+EXP(-AM338))</f>
        <v/>
      </c>
      <c r="AO338" s="52">
        <f>$BE$14*((AJ338)-$BD$5)/$BD$6+$BE$15*((AK338)-$BD$7)/$BD$8+$BE$16</f>
        <v/>
      </c>
      <c r="AP338" s="51">
        <f>1/(1+EXP(-AO338))</f>
        <v/>
      </c>
      <c r="AQ338" s="52">
        <f>$BF$14*((AJ338)-$BD$5)/$BD$6+$BF$15*((AK338)-$BD$7)/$BD$8+$BF$16</f>
        <v/>
      </c>
      <c r="AR338" s="51">
        <f>1/(1+EXP(-AQ338))</f>
        <v/>
      </c>
      <c r="AS338" s="52">
        <f>$BG$14*((AJ338)-$BD$5)/$BD$6+$BG$15*((AK338)-$BD$7)/$BD$8+$BG$16</f>
        <v/>
      </c>
      <c r="AT338" s="51">
        <f>1/(1+EXP(-AS338))</f>
        <v/>
      </c>
      <c r="AU338" s="52">
        <f>$BH$14*((AJ338)-$BD$5)/$BD$6+$BH$15*((AK338)-$BD$7)/$BD$8+$BH$16</f>
        <v/>
      </c>
      <c r="AV338" s="51">
        <f>1/(1+EXP(-AU338))</f>
        <v/>
      </c>
      <c r="AW338" s="52">
        <f>$BI$14*((AJ338)-$BD$5)/$BD$6+$BI$15*((AK338)-$BD$7)/$BD$8+$BI$16</f>
        <v/>
      </c>
      <c r="AX338" s="51">
        <f>1/(1+EXP(-AW338))</f>
        <v/>
      </c>
      <c r="AY338" s="52">
        <f>$BJ$14*((AJ338)-$BD$5)/$BD$6+$BJ$15*((AK338)-$BD$7)/$BD$8+$BJ$16</f>
        <v/>
      </c>
      <c r="AZ338" s="51">
        <f>1/(1+EXP(-AY338))</f>
        <v/>
      </c>
      <c r="BA338" s="52">
        <f>$BK$14*((AJ338)-$BD$5)/$BD$6+$BK$15*((AK338)-$BD$7)/$BD$8+$BK$16</f>
        <v/>
      </c>
      <c r="BB338" s="51">
        <f>1/(1+EXP(-BA338))</f>
        <v/>
      </c>
    </row>
    <row r="339" ht="15" customHeight="1" s="35">
      <c r="A339" s="48">
        <f>'4_Seq_Features'!A337</f>
        <v/>
      </c>
      <c r="B339" s="55">
        <f>'4_Seq_Features'!F337</f>
        <v/>
      </c>
      <c r="C339" s="48">
        <f>'4_Seq_Features'!E337</f>
        <v/>
      </c>
      <c r="D339" s="52">
        <f>$U$12*((B339)-$U$5)/$U$6+$U$13</f>
        <v/>
      </c>
      <c r="E339" s="51">
        <f>1/(1+EXP(-D339))</f>
        <v/>
      </c>
      <c r="F339" s="52">
        <f>$V$12*((B339)-$U$5)/$U$6+$V$13</f>
        <v/>
      </c>
      <c r="G339" s="51">
        <f>1/(1+EXP(-F339))</f>
        <v/>
      </c>
      <c r="H339" s="52">
        <f>$W$12*((B339)-$U$5)/$U$6+$W$13</f>
        <v/>
      </c>
      <c r="I339" s="51">
        <f>1/(1+EXP(-H339))</f>
        <v/>
      </c>
      <c r="J339" s="52">
        <f>$X$12*((B339)-$U$5)/$U$6+$X$13</f>
        <v/>
      </c>
      <c r="K339" s="51">
        <f>1/(1+EXP(-J339))</f>
        <v/>
      </c>
      <c r="L339" s="52">
        <f>$Y$12*((B339)-$U$5)/$U$6+$Y$13</f>
        <v/>
      </c>
      <c r="M339" s="51">
        <f>1/(1+EXP(-L339))</f>
        <v/>
      </c>
      <c r="N339" s="52">
        <f>$Z$12*((B339)-$U$5)/$U$6+$Z$13</f>
        <v/>
      </c>
      <c r="O339" s="51">
        <f>1/(1+EXP(-N339))</f>
        <v/>
      </c>
      <c r="P339" s="52">
        <f>$AA$12*((B339)-$U$5)/$U$6+$AA$13</f>
        <v/>
      </c>
      <c r="Q339" s="51">
        <f>1/(1+EXP(-P339))</f>
        <v/>
      </c>
      <c r="R339" s="52">
        <f>$AB$12*((B339)-$U$5)/$U$6+$AB$13</f>
        <v/>
      </c>
      <c r="S339" s="51">
        <f>1/(1+EXP(-R339))</f>
        <v/>
      </c>
      <c r="AI339" s="48">
        <f>'4_Seq_Features'!A337</f>
        <v/>
      </c>
      <c r="AJ339" s="55">
        <f>'4_Seq_Features'!G337</f>
        <v/>
      </c>
      <c r="AK339" s="55">
        <f>'4_Seq_Features'!H337</f>
        <v/>
      </c>
      <c r="AL339" s="48">
        <f>'4_Seq_Features'!E337</f>
        <v/>
      </c>
      <c r="AM339" s="52">
        <f>$BD$14*((AJ339)-$BD$5)/$BD$6+$BD$15*((AK339)-$BD$7)/$BD$8+$BD$16</f>
        <v/>
      </c>
      <c r="AN339" s="51">
        <f>1/(1+EXP(-AM339))</f>
        <v/>
      </c>
      <c r="AO339" s="52">
        <f>$BE$14*((AJ339)-$BD$5)/$BD$6+$BE$15*((AK339)-$BD$7)/$BD$8+$BE$16</f>
        <v/>
      </c>
      <c r="AP339" s="51">
        <f>1/(1+EXP(-AO339))</f>
        <v/>
      </c>
      <c r="AQ339" s="52">
        <f>$BF$14*((AJ339)-$BD$5)/$BD$6+$BF$15*((AK339)-$BD$7)/$BD$8+$BF$16</f>
        <v/>
      </c>
      <c r="AR339" s="51">
        <f>1/(1+EXP(-AQ339))</f>
        <v/>
      </c>
      <c r="AS339" s="52">
        <f>$BG$14*((AJ339)-$BD$5)/$BD$6+$BG$15*((AK339)-$BD$7)/$BD$8+$BG$16</f>
        <v/>
      </c>
      <c r="AT339" s="51">
        <f>1/(1+EXP(-AS339))</f>
        <v/>
      </c>
      <c r="AU339" s="52">
        <f>$BH$14*((AJ339)-$BD$5)/$BD$6+$BH$15*((AK339)-$BD$7)/$BD$8+$BH$16</f>
        <v/>
      </c>
      <c r="AV339" s="51">
        <f>1/(1+EXP(-AU339))</f>
        <v/>
      </c>
      <c r="AW339" s="52">
        <f>$BI$14*((AJ339)-$BD$5)/$BD$6+$BI$15*((AK339)-$BD$7)/$BD$8+$BI$16</f>
        <v/>
      </c>
      <c r="AX339" s="51">
        <f>1/(1+EXP(-AW339))</f>
        <v/>
      </c>
      <c r="AY339" s="52">
        <f>$BJ$14*((AJ339)-$BD$5)/$BD$6+$BJ$15*((AK339)-$BD$7)/$BD$8+$BJ$16</f>
        <v/>
      </c>
      <c r="AZ339" s="51">
        <f>1/(1+EXP(-AY339))</f>
        <v/>
      </c>
      <c r="BA339" s="52">
        <f>$BK$14*((AJ339)-$BD$5)/$BD$6+$BK$15*((AK339)-$BD$7)/$BD$8+$BK$16</f>
        <v/>
      </c>
      <c r="BB339" s="51">
        <f>1/(1+EXP(-BA339))</f>
        <v/>
      </c>
    </row>
    <row r="340" ht="15" customHeight="1" s="35">
      <c r="A340" s="48">
        <f>'4_Seq_Features'!A338</f>
        <v/>
      </c>
      <c r="B340" s="55">
        <f>'4_Seq_Features'!F338</f>
        <v/>
      </c>
      <c r="C340" s="48">
        <f>'4_Seq_Features'!E338</f>
        <v/>
      </c>
      <c r="D340" s="52">
        <f>$U$12*((B340)-$U$5)/$U$6+$U$13</f>
        <v/>
      </c>
      <c r="E340" s="51">
        <f>1/(1+EXP(-D340))</f>
        <v/>
      </c>
      <c r="F340" s="52">
        <f>$V$12*((B340)-$U$5)/$U$6+$V$13</f>
        <v/>
      </c>
      <c r="G340" s="51">
        <f>1/(1+EXP(-F340))</f>
        <v/>
      </c>
      <c r="H340" s="52">
        <f>$W$12*((B340)-$U$5)/$U$6+$W$13</f>
        <v/>
      </c>
      <c r="I340" s="51">
        <f>1/(1+EXP(-H340))</f>
        <v/>
      </c>
      <c r="J340" s="52">
        <f>$X$12*((B340)-$U$5)/$U$6+$X$13</f>
        <v/>
      </c>
      <c r="K340" s="51">
        <f>1/(1+EXP(-J340))</f>
        <v/>
      </c>
      <c r="L340" s="52">
        <f>$Y$12*((B340)-$U$5)/$U$6+$Y$13</f>
        <v/>
      </c>
      <c r="M340" s="51">
        <f>1/(1+EXP(-L340))</f>
        <v/>
      </c>
      <c r="N340" s="52">
        <f>$Z$12*((B340)-$U$5)/$U$6+$Z$13</f>
        <v/>
      </c>
      <c r="O340" s="51">
        <f>1/(1+EXP(-N340))</f>
        <v/>
      </c>
      <c r="P340" s="52">
        <f>$AA$12*((B340)-$U$5)/$U$6+$AA$13</f>
        <v/>
      </c>
      <c r="Q340" s="51">
        <f>1/(1+EXP(-P340))</f>
        <v/>
      </c>
      <c r="R340" s="52">
        <f>$AB$12*((B340)-$U$5)/$U$6+$AB$13</f>
        <v/>
      </c>
      <c r="S340" s="51">
        <f>1/(1+EXP(-R340))</f>
        <v/>
      </c>
      <c r="AI340" s="48">
        <f>'4_Seq_Features'!A338</f>
        <v/>
      </c>
      <c r="AJ340" s="55">
        <f>'4_Seq_Features'!G338</f>
        <v/>
      </c>
      <c r="AK340" s="55">
        <f>'4_Seq_Features'!H338</f>
        <v/>
      </c>
      <c r="AL340" s="48">
        <f>'4_Seq_Features'!E338</f>
        <v/>
      </c>
      <c r="AM340" s="52">
        <f>$BD$14*((AJ340)-$BD$5)/$BD$6+$BD$15*((AK340)-$BD$7)/$BD$8+$BD$16</f>
        <v/>
      </c>
      <c r="AN340" s="51">
        <f>1/(1+EXP(-AM340))</f>
        <v/>
      </c>
      <c r="AO340" s="52">
        <f>$BE$14*((AJ340)-$BD$5)/$BD$6+$BE$15*((AK340)-$BD$7)/$BD$8+$BE$16</f>
        <v/>
      </c>
      <c r="AP340" s="51">
        <f>1/(1+EXP(-AO340))</f>
        <v/>
      </c>
      <c r="AQ340" s="52">
        <f>$BF$14*((AJ340)-$BD$5)/$BD$6+$BF$15*((AK340)-$BD$7)/$BD$8+$BF$16</f>
        <v/>
      </c>
      <c r="AR340" s="51">
        <f>1/(1+EXP(-AQ340))</f>
        <v/>
      </c>
      <c r="AS340" s="52">
        <f>$BG$14*((AJ340)-$BD$5)/$BD$6+$BG$15*((AK340)-$BD$7)/$BD$8+$BG$16</f>
        <v/>
      </c>
      <c r="AT340" s="51">
        <f>1/(1+EXP(-AS340))</f>
        <v/>
      </c>
      <c r="AU340" s="52">
        <f>$BH$14*((AJ340)-$BD$5)/$BD$6+$BH$15*((AK340)-$BD$7)/$BD$8+$BH$16</f>
        <v/>
      </c>
      <c r="AV340" s="51">
        <f>1/(1+EXP(-AU340))</f>
        <v/>
      </c>
      <c r="AW340" s="52">
        <f>$BI$14*((AJ340)-$BD$5)/$BD$6+$BI$15*((AK340)-$BD$7)/$BD$8+$BI$16</f>
        <v/>
      </c>
      <c r="AX340" s="51">
        <f>1/(1+EXP(-AW340))</f>
        <v/>
      </c>
      <c r="AY340" s="52">
        <f>$BJ$14*((AJ340)-$BD$5)/$BD$6+$BJ$15*((AK340)-$BD$7)/$BD$8+$BJ$16</f>
        <v/>
      </c>
      <c r="AZ340" s="51">
        <f>1/(1+EXP(-AY340))</f>
        <v/>
      </c>
      <c r="BA340" s="52">
        <f>$BK$14*((AJ340)-$BD$5)/$BD$6+$BK$15*((AK340)-$BD$7)/$BD$8+$BK$16</f>
        <v/>
      </c>
      <c r="BB340" s="51">
        <f>1/(1+EXP(-BA340))</f>
        <v/>
      </c>
    </row>
    <row r="341" ht="15" customHeight="1" s="35">
      <c r="A341" s="48">
        <f>'4_Seq_Features'!A339</f>
        <v/>
      </c>
      <c r="B341" s="55">
        <f>'4_Seq_Features'!F339</f>
        <v/>
      </c>
      <c r="C341" s="48">
        <f>'4_Seq_Features'!E339</f>
        <v/>
      </c>
      <c r="D341" s="52">
        <f>$U$12*((B341)-$U$5)/$U$6+$U$13</f>
        <v/>
      </c>
      <c r="E341" s="51">
        <f>1/(1+EXP(-D341))</f>
        <v/>
      </c>
      <c r="F341" s="52">
        <f>$V$12*((B341)-$U$5)/$U$6+$V$13</f>
        <v/>
      </c>
      <c r="G341" s="51">
        <f>1/(1+EXP(-F341))</f>
        <v/>
      </c>
      <c r="H341" s="52">
        <f>$W$12*((B341)-$U$5)/$U$6+$W$13</f>
        <v/>
      </c>
      <c r="I341" s="51">
        <f>1/(1+EXP(-H341))</f>
        <v/>
      </c>
      <c r="J341" s="52">
        <f>$X$12*((B341)-$U$5)/$U$6+$X$13</f>
        <v/>
      </c>
      <c r="K341" s="51">
        <f>1/(1+EXP(-J341))</f>
        <v/>
      </c>
      <c r="L341" s="52">
        <f>$Y$12*((B341)-$U$5)/$U$6+$Y$13</f>
        <v/>
      </c>
      <c r="M341" s="51">
        <f>1/(1+EXP(-L341))</f>
        <v/>
      </c>
      <c r="N341" s="52">
        <f>$Z$12*((B341)-$U$5)/$U$6+$Z$13</f>
        <v/>
      </c>
      <c r="O341" s="51">
        <f>1/(1+EXP(-N341))</f>
        <v/>
      </c>
      <c r="P341" s="52">
        <f>$AA$12*((B341)-$U$5)/$U$6+$AA$13</f>
        <v/>
      </c>
      <c r="Q341" s="51">
        <f>1/(1+EXP(-P341))</f>
        <v/>
      </c>
      <c r="R341" s="52">
        <f>$AB$12*((B341)-$U$5)/$U$6+$AB$13</f>
        <v/>
      </c>
      <c r="S341" s="51">
        <f>1/(1+EXP(-R341))</f>
        <v/>
      </c>
      <c r="AI341" s="48">
        <f>'4_Seq_Features'!A339</f>
        <v/>
      </c>
      <c r="AJ341" s="55">
        <f>'4_Seq_Features'!G339</f>
        <v/>
      </c>
      <c r="AK341" s="55">
        <f>'4_Seq_Features'!H339</f>
        <v/>
      </c>
      <c r="AL341" s="48">
        <f>'4_Seq_Features'!E339</f>
        <v/>
      </c>
      <c r="AM341" s="52">
        <f>$BD$14*((AJ341)-$BD$5)/$BD$6+$BD$15*((AK341)-$BD$7)/$BD$8+$BD$16</f>
        <v/>
      </c>
      <c r="AN341" s="51">
        <f>1/(1+EXP(-AM341))</f>
        <v/>
      </c>
      <c r="AO341" s="52">
        <f>$BE$14*((AJ341)-$BD$5)/$BD$6+$BE$15*((AK341)-$BD$7)/$BD$8+$BE$16</f>
        <v/>
      </c>
      <c r="AP341" s="51">
        <f>1/(1+EXP(-AO341))</f>
        <v/>
      </c>
      <c r="AQ341" s="52">
        <f>$BF$14*((AJ341)-$BD$5)/$BD$6+$BF$15*((AK341)-$BD$7)/$BD$8+$BF$16</f>
        <v/>
      </c>
      <c r="AR341" s="51">
        <f>1/(1+EXP(-AQ341))</f>
        <v/>
      </c>
      <c r="AS341" s="52">
        <f>$BG$14*((AJ341)-$BD$5)/$BD$6+$BG$15*((AK341)-$BD$7)/$BD$8+$BG$16</f>
        <v/>
      </c>
      <c r="AT341" s="51">
        <f>1/(1+EXP(-AS341))</f>
        <v/>
      </c>
      <c r="AU341" s="52">
        <f>$BH$14*((AJ341)-$BD$5)/$BD$6+$BH$15*((AK341)-$BD$7)/$BD$8+$BH$16</f>
        <v/>
      </c>
      <c r="AV341" s="51">
        <f>1/(1+EXP(-AU341))</f>
        <v/>
      </c>
      <c r="AW341" s="52">
        <f>$BI$14*((AJ341)-$BD$5)/$BD$6+$BI$15*((AK341)-$BD$7)/$BD$8+$BI$16</f>
        <v/>
      </c>
      <c r="AX341" s="51">
        <f>1/(1+EXP(-AW341))</f>
        <v/>
      </c>
      <c r="AY341" s="52">
        <f>$BJ$14*((AJ341)-$BD$5)/$BD$6+$BJ$15*((AK341)-$BD$7)/$BD$8+$BJ$16</f>
        <v/>
      </c>
      <c r="AZ341" s="51">
        <f>1/(1+EXP(-AY341))</f>
        <v/>
      </c>
      <c r="BA341" s="52">
        <f>$BK$14*((AJ341)-$BD$5)/$BD$6+$BK$15*((AK341)-$BD$7)/$BD$8+$BK$16</f>
        <v/>
      </c>
      <c r="BB341" s="51">
        <f>1/(1+EXP(-BA341))</f>
        <v/>
      </c>
    </row>
    <row r="342" ht="15" customHeight="1" s="35">
      <c r="A342" s="48">
        <f>'4_Seq_Features'!A340</f>
        <v/>
      </c>
      <c r="B342" s="55">
        <f>'4_Seq_Features'!F340</f>
        <v/>
      </c>
      <c r="C342" s="48">
        <f>'4_Seq_Features'!E340</f>
        <v/>
      </c>
      <c r="D342" s="52">
        <f>$U$12*((B342)-$U$5)/$U$6+$U$13</f>
        <v/>
      </c>
      <c r="E342" s="51">
        <f>1/(1+EXP(-D342))</f>
        <v/>
      </c>
      <c r="F342" s="52">
        <f>$V$12*((B342)-$U$5)/$U$6+$V$13</f>
        <v/>
      </c>
      <c r="G342" s="51">
        <f>1/(1+EXP(-F342))</f>
        <v/>
      </c>
      <c r="H342" s="52">
        <f>$W$12*((B342)-$U$5)/$U$6+$W$13</f>
        <v/>
      </c>
      <c r="I342" s="51">
        <f>1/(1+EXP(-H342))</f>
        <v/>
      </c>
      <c r="J342" s="52">
        <f>$X$12*((B342)-$U$5)/$U$6+$X$13</f>
        <v/>
      </c>
      <c r="K342" s="51">
        <f>1/(1+EXP(-J342))</f>
        <v/>
      </c>
      <c r="L342" s="52">
        <f>$Y$12*((B342)-$U$5)/$U$6+$Y$13</f>
        <v/>
      </c>
      <c r="M342" s="51">
        <f>1/(1+EXP(-L342))</f>
        <v/>
      </c>
      <c r="N342" s="52">
        <f>$Z$12*((B342)-$U$5)/$U$6+$Z$13</f>
        <v/>
      </c>
      <c r="O342" s="51">
        <f>1/(1+EXP(-N342))</f>
        <v/>
      </c>
      <c r="P342" s="52">
        <f>$AA$12*((B342)-$U$5)/$U$6+$AA$13</f>
        <v/>
      </c>
      <c r="Q342" s="51">
        <f>1/(1+EXP(-P342))</f>
        <v/>
      </c>
      <c r="R342" s="52">
        <f>$AB$12*((B342)-$U$5)/$U$6+$AB$13</f>
        <v/>
      </c>
      <c r="S342" s="51">
        <f>1/(1+EXP(-R342))</f>
        <v/>
      </c>
      <c r="AI342" s="48">
        <f>'4_Seq_Features'!A340</f>
        <v/>
      </c>
      <c r="AJ342" s="55">
        <f>'4_Seq_Features'!G340</f>
        <v/>
      </c>
      <c r="AK342" s="55">
        <f>'4_Seq_Features'!H340</f>
        <v/>
      </c>
      <c r="AL342" s="48">
        <f>'4_Seq_Features'!E340</f>
        <v/>
      </c>
      <c r="AM342" s="52">
        <f>$BD$14*((AJ342)-$BD$5)/$BD$6+$BD$15*((AK342)-$BD$7)/$BD$8+$BD$16</f>
        <v/>
      </c>
      <c r="AN342" s="51">
        <f>1/(1+EXP(-AM342))</f>
        <v/>
      </c>
      <c r="AO342" s="52">
        <f>$BE$14*((AJ342)-$BD$5)/$BD$6+$BE$15*((AK342)-$BD$7)/$BD$8+$BE$16</f>
        <v/>
      </c>
      <c r="AP342" s="51">
        <f>1/(1+EXP(-AO342))</f>
        <v/>
      </c>
      <c r="AQ342" s="52">
        <f>$BF$14*((AJ342)-$BD$5)/$BD$6+$BF$15*((AK342)-$BD$7)/$BD$8+$BF$16</f>
        <v/>
      </c>
      <c r="AR342" s="51">
        <f>1/(1+EXP(-AQ342))</f>
        <v/>
      </c>
      <c r="AS342" s="52">
        <f>$BG$14*((AJ342)-$BD$5)/$BD$6+$BG$15*((AK342)-$BD$7)/$BD$8+$BG$16</f>
        <v/>
      </c>
      <c r="AT342" s="51">
        <f>1/(1+EXP(-AS342))</f>
        <v/>
      </c>
      <c r="AU342" s="52">
        <f>$BH$14*((AJ342)-$BD$5)/$BD$6+$BH$15*((AK342)-$BD$7)/$BD$8+$BH$16</f>
        <v/>
      </c>
      <c r="AV342" s="51">
        <f>1/(1+EXP(-AU342))</f>
        <v/>
      </c>
      <c r="AW342" s="52">
        <f>$BI$14*((AJ342)-$BD$5)/$BD$6+$BI$15*((AK342)-$BD$7)/$BD$8+$BI$16</f>
        <v/>
      </c>
      <c r="AX342" s="51">
        <f>1/(1+EXP(-AW342))</f>
        <v/>
      </c>
      <c r="AY342" s="52">
        <f>$BJ$14*((AJ342)-$BD$5)/$BD$6+$BJ$15*((AK342)-$BD$7)/$BD$8+$BJ$16</f>
        <v/>
      </c>
      <c r="AZ342" s="51">
        <f>1/(1+EXP(-AY342))</f>
        <v/>
      </c>
      <c r="BA342" s="52">
        <f>$BK$14*((AJ342)-$BD$5)/$BD$6+$BK$15*((AK342)-$BD$7)/$BD$8+$BK$16</f>
        <v/>
      </c>
      <c r="BB342" s="51">
        <f>1/(1+EXP(-BA342))</f>
        <v/>
      </c>
    </row>
    <row r="343" ht="15" customHeight="1" s="35">
      <c r="A343" s="48">
        <f>'4_Seq_Features'!A341</f>
        <v/>
      </c>
      <c r="B343" s="55">
        <f>'4_Seq_Features'!F341</f>
        <v/>
      </c>
      <c r="C343" s="48">
        <f>'4_Seq_Features'!E341</f>
        <v/>
      </c>
      <c r="D343" s="52">
        <f>$U$12*((B343)-$U$5)/$U$6+$U$13</f>
        <v/>
      </c>
      <c r="E343" s="51">
        <f>1/(1+EXP(-D343))</f>
        <v/>
      </c>
      <c r="F343" s="52">
        <f>$V$12*((B343)-$U$5)/$U$6+$V$13</f>
        <v/>
      </c>
      <c r="G343" s="51">
        <f>1/(1+EXP(-F343))</f>
        <v/>
      </c>
      <c r="H343" s="52">
        <f>$W$12*((B343)-$U$5)/$U$6+$W$13</f>
        <v/>
      </c>
      <c r="I343" s="51">
        <f>1/(1+EXP(-H343))</f>
        <v/>
      </c>
      <c r="J343" s="52">
        <f>$X$12*((B343)-$U$5)/$U$6+$X$13</f>
        <v/>
      </c>
      <c r="K343" s="51">
        <f>1/(1+EXP(-J343))</f>
        <v/>
      </c>
      <c r="L343" s="52">
        <f>$Y$12*((B343)-$U$5)/$U$6+$Y$13</f>
        <v/>
      </c>
      <c r="M343" s="51">
        <f>1/(1+EXP(-L343))</f>
        <v/>
      </c>
      <c r="N343" s="52">
        <f>$Z$12*((B343)-$U$5)/$U$6+$Z$13</f>
        <v/>
      </c>
      <c r="O343" s="51">
        <f>1/(1+EXP(-N343))</f>
        <v/>
      </c>
      <c r="P343" s="52">
        <f>$AA$12*((B343)-$U$5)/$U$6+$AA$13</f>
        <v/>
      </c>
      <c r="Q343" s="51">
        <f>1/(1+EXP(-P343))</f>
        <v/>
      </c>
      <c r="R343" s="52">
        <f>$AB$12*((B343)-$U$5)/$U$6+$AB$13</f>
        <v/>
      </c>
      <c r="S343" s="51">
        <f>1/(1+EXP(-R343))</f>
        <v/>
      </c>
      <c r="AI343" s="48">
        <f>'4_Seq_Features'!A341</f>
        <v/>
      </c>
      <c r="AJ343" s="55">
        <f>'4_Seq_Features'!G341</f>
        <v/>
      </c>
      <c r="AK343" s="55">
        <f>'4_Seq_Features'!H341</f>
        <v/>
      </c>
      <c r="AL343" s="48">
        <f>'4_Seq_Features'!E341</f>
        <v/>
      </c>
      <c r="AM343" s="52">
        <f>$BD$14*((AJ343)-$BD$5)/$BD$6+$BD$15*((AK343)-$BD$7)/$BD$8+$BD$16</f>
        <v/>
      </c>
      <c r="AN343" s="51">
        <f>1/(1+EXP(-AM343))</f>
        <v/>
      </c>
      <c r="AO343" s="52">
        <f>$BE$14*((AJ343)-$BD$5)/$BD$6+$BE$15*((AK343)-$BD$7)/$BD$8+$BE$16</f>
        <v/>
      </c>
      <c r="AP343" s="51">
        <f>1/(1+EXP(-AO343))</f>
        <v/>
      </c>
      <c r="AQ343" s="52">
        <f>$BF$14*((AJ343)-$BD$5)/$BD$6+$BF$15*((AK343)-$BD$7)/$BD$8+$BF$16</f>
        <v/>
      </c>
      <c r="AR343" s="51">
        <f>1/(1+EXP(-AQ343))</f>
        <v/>
      </c>
      <c r="AS343" s="52">
        <f>$BG$14*((AJ343)-$BD$5)/$BD$6+$BG$15*((AK343)-$BD$7)/$BD$8+$BG$16</f>
        <v/>
      </c>
      <c r="AT343" s="51">
        <f>1/(1+EXP(-AS343))</f>
        <v/>
      </c>
      <c r="AU343" s="52">
        <f>$BH$14*((AJ343)-$BD$5)/$BD$6+$BH$15*((AK343)-$BD$7)/$BD$8+$BH$16</f>
        <v/>
      </c>
      <c r="AV343" s="51">
        <f>1/(1+EXP(-AU343))</f>
        <v/>
      </c>
      <c r="AW343" s="52">
        <f>$BI$14*((AJ343)-$BD$5)/$BD$6+$BI$15*((AK343)-$BD$7)/$BD$8+$BI$16</f>
        <v/>
      </c>
      <c r="AX343" s="51">
        <f>1/(1+EXP(-AW343))</f>
        <v/>
      </c>
      <c r="AY343" s="52">
        <f>$BJ$14*((AJ343)-$BD$5)/$BD$6+$BJ$15*((AK343)-$BD$7)/$BD$8+$BJ$16</f>
        <v/>
      </c>
      <c r="AZ343" s="51">
        <f>1/(1+EXP(-AY343))</f>
        <v/>
      </c>
      <c r="BA343" s="52">
        <f>$BK$14*((AJ343)-$BD$5)/$BD$6+$BK$15*((AK343)-$BD$7)/$BD$8+$BK$16</f>
        <v/>
      </c>
      <c r="BB343" s="51">
        <f>1/(1+EXP(-BA343))</f>
        <v/>
      </c>
    </row>
    <row r="344" ht="15" customHeight="1" s="35">
      <c r="A344" s="48">
        <f>'4_Seq_Features'!A342</f>
        <v/>
      </c>
      <c r="B344" s="55">
        <f>'4_Seq_Features'!F342</f>
        <v/>
      </c>
      <c r="C344" s="48">
        <f>'4_Seq_Features'!E342</f>
        <v/>
      </c>
      <c r="D344" s="52">
        <f>$U$12*((B344)-$U$5)/$U$6+$U$13</f>
        <v/>
      </c>
      <c r="E344" s="51">
        <f>1/(1+EXP(-D344))</f>
        <v/>
      </c>
      <c r="F344" s="52">
        <f>$V$12*((B344)-$U$5)/$U$6+$V$13</f>
        <v/>
      </c>
      <c r="G344" s="51">
        <f>1/(1+EXP(-F344))</f>
        <v/>
      </c>
      <c r="H344" s="52">
        <f>$W$12*((B344)-$U$5)/$U$6+$W$13</f>
        <v/>
      </c>
      <c r="I344" s="51">
        <f>1/(1+EXP(-H344))</f>
        <v/>
      </c>
      <c r="J344" s="52">
        <f>$X$12*((B344)-$U$5)/$U$6+$X$13</f>
        <v/>
      </c>
      <c r="K344" s="51">
        <f>1/(1+EXP(-J344))</f>
        <v/>
      </c>
      <c r="L344" s="52">
        <f>$Y$12*((B344)-$U$5)/$U$6+$Y$13</f>
        <v/>
      </c>
      <c r="M344" s="51">
        <f>1/(1+EXP(-L344))</f>
        <v/>
      </c>
      <c r="N344" s="52">
        <f>$Z$12*((B344)-$U$5)/$U$6+$Z$13</f>
        <v/>
      </c>
      <c r="O344" s="51">
        <f>1/(1+EXP(-N344))</f>
        <v/>
      </c>
      <c r="P344" s="52">
        <f>$AA$12*((B344)-$U$5)/$U$6+$AA$13</f>
        <v/>
      </c>
      <c r="Q344" s="51">
        <f>1/(1+EXP(-P344))</f>
        <v/>
      </c>
      <c r="R344" s="52">
        <f>$AB$12*((B344)-$U$5)/$U$6+$AB$13</f>
        <v/>
      </c>
      <c r="S344" s="51">
        <f>1/(1+EXP(-R344))</f>
        <v/>
      </c>
      <c r="AI344" s="48">
        <f>'4_Seq_Features'!A342</f>
        <v/>
      </c>
      <c r="AJ344" s="55">
        <f>'4_Seq_Features'!G342</f>
        <v/>
      </c>
      <c r="AK344" s="55">
        <f>'4_Seq_Features'!H342</f>
        <v/>
      </c>
      <c r="AL344" s="48">
        <f>'4_Seq_Features'!E342</f>
        <v/>
      </c>
      <c r="AM344" s="52">
        <f>$BD$14*((AJ344)-$BD$5)/$BD$6+$BD$15*((AK344)-$BD$7)/$BD$8+$BD$16</f>
        <v/>
      </c>
      <c r="AN344" s="51">
        <f>1/(1+EXP(-AM344))</f>
        <v/>
      </c>
      <c r="AO344" s="52">
        <f>$BE$14*((AJ344)-$BD$5)/$BD$6+$BE$15*((AK344)-$BD$7)/$BD$8+$BE$16</f>
        <v/>
      </c>
      <c r="AP344" s="51">
        <f>1/(1+EXP(-AO344))</f>
        <v/>
      </c>
      <c r="AQ344" s="52">
        <f>$BF$14*((AJ344)-$BD$5)/$BD$6+$BF$15*((AK344)-$BD$7)/$BD$8+$BF$16</f>
        <v/>
      </c>
      <c r="AR344" s="51">
        <f>1/(1+EXP(-AQ344))</f>
        <v/>
      </c>
      <c r="AS344" s="52">
        <f>$BG$14*((AJ344)-$BD$5)/$BD$6+$BG$15*((AK344)-$BD$7)/$BD$8+$BG$16</f>
        <v/>
      </c>
      <c r="AT344" s="51">
        <f>1/(1+EXP(-AS344))</f>
        <v/>
      </c>
      <c r="AU344" s="52">
        <f>$BH$14*((AJ344)-$BD$5)/$BD$6+$BH$15*((AK344)-$BD$7)/$BD$8+$BH$16</f>
        <v/>
      </c>
      <c r="AV344" s="51">
        <f>1/(1+EXP(-AU344))</f>
        <v/>
      </c>
      <c r="AW344" s="52">
        <f>$BI$14*((AJ344)-$BD$5)/$BD$6+$BI$15*((AK344)-$BD$7)/$BD$8+$BI$16</f>
        <v/>
      </c>
      <c r="AX344" s="51">
        <f>1/(1+EXP(-AW344))</f>
        <v/>
      </c>
      <c r="AY344" s="52">
        <f>$BJ$14*((AJ344)-$BD$5)/$BD$6+$BJ$15*((AK344)-$BD$7)/$BD$8+$BJ$16</f>
        <v/>
      </c>
      <c r="AZ344" s="51">
        <f>1/(1+EXP(-AY344))</f>
        <v/>
      </c>
      <c r="BA344" s="52">
        <f>$BK$14*((AJ344)-$BD$5)/$BD$6+$BK$15*((AK344)-$BD$7)/$BD$8+$BK$16</f>
        <v/>
      </c>
      <c r="BB344" s="51">
        <f>1/(1+EXP(-BA344))</f>
        <v/>
      </c>
    </row>
    <row r="345" ht="15" customHeight="1" s="35">
      <c r="A345" s="48">
        <f>'4_Seq_Features'!A343</f>
        <v/>
      </c>
      <c r="B345" s="55">
        <f>'4_Seq_Features'!F343</f>
        <v/>
      </c>
      <c r="C345" s="48">
        <f>'4_Seq_Features'!E343</f>
        <v/>
      </c>
      <c r="D345" s="52">
        <f>$U$12*((B345)-$U$5)/$U$6+$U$13</f>
        <v/>
      </c>
      <c r="E345" s="51">
        <f>1/(1+EXP(-D345))</f>
        <v/>
      </c>
      <c r="F345" s="52">
        <f>$V$12*((B345)-$U$5)/$U$6+$V$13</f>
        <v/>
      </c>
      <c r="G345" s="51">
        <f>1/(1+EXP(-F345))</f>
        <v/>
      </c>
      <c r="H345" s="52">
        <f>$W$12*((B345)-$U$5)/$U$6+$W$13</f>
        <v/>
      </c>
      <c r="I345" s="51">
        <f>1/(1+EXP(-H345))</f>
        <v/>
      </c>
      <c r="J345" s="52">
        <f>$X$12*((B345)-$U$5)/$U$6+$X$13</f>
        <v/>
      </c>
      <c r="K345" s="51">
        <f>1/(1+EXP(-J345))</f>
        <v/>
      </c>
      <c r="L345" s="52">
        <f>$Y$12*((B345)-$U$5)/$U$6+$Y$13</f>
        <v/>
      </c>
      <c r="M345" s="51">
        <f>1/(1+EXP(-L345))</f>
        <v/>
      </c>
      <c r="N345" s="52">
        <f>$Z$12*((B345)-$U$5)/$U$6+$Z$13</f>
        <v/>
      </c>
      <c r="O345" s="51">
        <f>1/(1+EXP(-N345))</f>
        <v/>
      </c>
      <c r="P345" s="52">
        <f>$AA$12*((B345)-$U$5)/$U$6+$AA$13</f>
        <v/>
      </c>
      <c r="Q345" s="51">
        <f>1/(1+EXP(-P345))</f>
        <v/>
      </c>
      <c r="R345" s="52">
        <f>$AB$12*((B345)-$U$5)/$U$6+$AB$13</f>
        <v/>
      </c>
      <c r="S345" s="51">
        <f>1/(1+EXP(-R345))</f>
        <v/>
      </c>
      <c r="AI345" s="48">
        <f>'4_Seq_Features'!A343</f>
        <v/>
      </c>
      <c r="AJ345" s="55">
        <f>'4_Seq_Features'!G343</f>
        <v/>
      </c>
      <c r="AK345" s="55">
        <f>'4_Seq_Features'!H343</f>
        <v/>
      </c>
      <c r="AL345" s="48">
        <f>'4_Seq_Features'!E343</f>
        <v/>
      </c>
      <c r="AM345" s="52">
        <f>$BD$14*((AJ345)-$BD$5)/$BD$6+$BD$15*((AK345)-$BD$7)/$BD$8+$BD$16</f>
        <v/>
      </c>
      <c r="AN345" s="51">
        <f>1/(1+EXP(-AM345))</f>
        <v/>
      </c>
      <c r="AO345" s="52">
        <f>$BE$14*((AJ345)-$BD$5)/$BD$6+$BE$15*((AK345)-$BD$7)/$BD$8+$BE$16</f>
        <v/>
      </c>
      <c r="AP345" s="51">
        <f>1/(1+EXP(-AO345))</f>
        <v/>
      </c>
      <c r="AQ345" s="52">
        <f>$BF$14*((AJ345)-$BD$5)/$BD$6+$BF$15*((AK345)-$BD$7)/$BD$8+$BF$16</f>
        <v/>
      </c>
      <c r="AR345" s="51">
        <f>1/(1+EXP(-AQ345))</f>
        <v/>
      </c>
      <c r="AS345" s="52">
        <f>$BG$14*((AJ345)-$BD$5)/$BD$6+$BG$15*((AK345)-$BD$7)/$BD$8+$BG$16</f>
        <v/>
      </c>
      <c r="AT345" s="51">
        <f>1/(1+EXP(-AS345))</f>
        <v/>
      </c>
      <c r="AU345" s="52">
        <f>$BH$14*((AJ345)-$BD$5)/$BD$6+$BH$15*((AK345)-$BD$7)/$BD$8+$BH$16</f>
        <v/>
      </c>
      <c r="AV345" s="51">
        <f>1/(1+EXP(-AU345))</f>
        <v/>
      </c>
      <c r="AW345" s="52">
        <f>$BI$14*((AJ345)-$BD$5)/$BD$6+$BI$15*((AK345)-$BD$7)/$BD$8+$BI$16</f>
        <v/>
      </c>
      <c r="AX345" s="51">
        <f>1/(1+EXP(-AW345))</f>
        <v/>
      </c>
      <c r="AY345" s="52">
        <f>$BJ$14*((AJ345)-$BD$5)/$BD$6+$BJ$15*((AK345)-$BD$7)/$BD$8+$BJ$16</f>
        <v/>
      </c>
      <c r="AZ345" s="51">
        <f>1/(1+EXP(-AY345))</f>
        <v/>
      </c>
      <c r="BA345" s="52">
        <f>$BK$14*((AJ345)-$BD$5)/$BD$6+$BK$15*((AK345)-$BD$7)/$BD$8+$BK$16</f>
        <v/>
      </c>
      <c r="BB345" s="51">
        <f>1/(1+EXP(-BA345))</f>
        <v/>
      </c>
    </row>
    <row r="346" ht="15" customHeight="1" s="35">
      <c r="A346" s="48">
        <f>'4_Seq_Features'!A344</f>
        <v/>
      </c>
      <c r="B346" s="55">
        <f>'4_Seq_Features'!F344</f>
        <v/>
      </c>
      <c r="C346" s="48">
        <f>'4_Seq_Features'!E344</f>
        <v/>
      </c>
      <c r="D346" s="52">
        <f>$U$12*((B346)-$U$5)/$U$6+$U$13</f>
        <v/>
      </c>
      <c r="E346" s="51">
        <f>1/(1+EXP(-D346))</f>
        <v/>
      </c>
      <c r="F346" s="52">
        <f>$V$12*((B346)-$U$5)/$U$6+$V$13</f>
        <v/>
      </c>
      <c r="G346" s="51">
        <f>1/(1+EXP(-F346))</f>
        <v/>
      </c>
      <c r="H346" s="52">
        <f>$W$12*((B346)-$U$5)/$U$6+$W$13</f>
        <v/>
      </c>
      <c r="I346" s="51">
        <f>1/(1+EXP(-H346))</f>
        <v/>
      </c>
      <c r="J346" s="52">
        <f>$X$12*((B346)-$U$5)/$U$6+$X$13</f>
        <v/>
      </c>
      <c r="K346" s="51">
        <f>1/(1+EXP(-J346))</f>
        <v/>
      </c>
      <c r="L346" s="52">
        <f>$Y$12*((B346)-$U$5)/$U$6+$Y$13</f>
        <v/>
      </c>
      <c r="M346" s="51">
        <f>1/(1+EXP(-L346))</f>
        <v/>
      </c>
      <c r="N346" s="52">
        <f>$Z$12*((B346)-$U$5)/$U$6+$Z$13</f>
        <v/>
      </c>
      <c r="O346" s="51">
        <f>1/(1+EXP(-N346))</f>
        <v/>
      </c>
      <c r="P346" s="52">
        <f>$AA$12*((B346)-$U$5)/$U$6+$AA$13</f>
        <v/>
      </c>
      <c r="Q346" s="51">
        <f>1/(1+EXP(-P346))</f>
        <v/>
      </c>
      <c r="R346" s="52">
        <f>$AB$12*((B346)-$U$5)/$U$6+$AB$13</f>
        <v/>
      </c>
      <c r="S346" s="51">
        <f>1/(1+EXP(-R346))</f>
        <v/>
      </c>
      <c r="AI346" s="48">
        <f>'4_Seq_Features'!A344</f>
        <v/>
      </c>
      <c r="AJ346" s="55">
        <f>'4_Seq_Features'!G344</f>
        <v/>
      </c>
      <c r="AK346" s="55">
        <f>'4_Seq_Features'!H344</f>
        <v/>
      </c>
      <c r="AL346" s="48">
        <f>'4_Seq_Features'!E344</f>
        <v/>
      </c>
      <c r="AM346" s="52">
        <f>$BD$14*((AJ346)-$BD$5)/$BD$6+$BD$15*((AK346)-$BD$7)/$BD$8+$BD$16</f>
        <v/>
      </c>
      <c r="AN346" s="51">
        <f>1/(1+EXP(-AM346))</f>
        <v/>
      </c>
      <c r="AO346" s="52">
        <f>$BE$14*((AJ346)-$BD$5)/$BD$6+$BE$15*((AK346)-$BD$7)/$BD$8+$BE$16</f>
        <v/>
      </c>
      <c r="AP346" s="51">
        <f>1/(1+EXP(-AO346))</f>
        <v/>
      </c>
      <c r="AQ346" s="52">
        <f>$BF$14*((AJ346)-$BD$5)/$BD$6+$BF$15*((AK346)-$BD$7)/$BD$8+$BF$16</f>
        <v/>
      </c>
      <c r="AR346" s="51">
        <f>1/(1+EXP(-AQ346))</f>
        <v/>
      </c>
      <c r="AS346" s="52">
        <f>$BG$14*((AJ346)-$BD$5)/$BD$6+$BG$15*((AK346)-$BD$7)/$BD$8+$BG$16</f>
        <v/>
      </c>
      <c r="AT346" s="51">
        <f>1/(1+EXP(-AS346))</f>
        <v/>
      </c>
      <c r="AU346" s="52">
        <f>$BH$14*((AJ346)-$BD$5)/$BD$6+$BH$15*((AK346)-$BD$7)/$BD$8+$BH$16</f>
        <v/>
      </c>
      <c r="AV346" s="51">
        <f>1/(1+EXP(-AU346))</f>
        <v/>
      </c>
      <c r="AW346" s="52">
        <f>$BI$14*((AJ346)-$BD$5)/$BD$6+$BI$15*((AK346)-$BD$7)/$BD$8+$BI$16</f>
        <v/>
      </c>
      <c r="AX346" s="51">
        <f>1/(1+EXP(-AW346))</f>
        <v/>
      </c>
      <c r="AY346" s="52">
        <f>$BJ$14*((AJ346)-$BD$5)/$BD$6+$BJ$15*((AK346)-$BD$7)/$BD$8+$BJ$16</f>
        <v/>
      </c>
      <c r="AZ346" s="51">
        <f>1/(1+EXP(-AY346))</f>
        <v/>
      </c>
      <c r="BA346" s="52">
        <f>$BK$14*((AJ346)-$BD$5)/$BD$6+$BK$15*((AK346)-$BD$7)/$BD$8+$BK$16</f>
        <v/>
      </c>
      <c r="BB346" s="51">
        <f>1/(1+EXP(-BA346))</f>
        <v/>
      </c>
    </row>
    <row r="347" ht="15" customHeight="1" s="35">
      <c r="A347" s="48">
        <f>'4_Seq_Features'!A345</f>
        <v/>
      </c>
      <c r="B347" s="55">
        <f>'4_Seq_Features'!F345</f>
        <v/>
      </c>
      <c r="C347" s="48">
        <f>'4_Seq_Features'!E345</f>
        <v/>
      </c>
      <c r="D347" s="52">
        <f>$U$12*((B347)-$U$5)/$U$6+$U$13</f>
        <v/>
      </c>
      <c r="E347" s="51">
        <f>1/(1+EXP(-D347))</f>
        <v/>
      </c>
      <c r="F347" s="52">
        <f>$V$12*((B347)-$U$5)/$U$6+$V$13</f>
        <v/>
      </c>
      <c r="G347" s="51">
        <f>1/(1+EXP(-F347))</f>
        <v/>
      </c>
      <c r="H347" s="52">
        <f>$W$12*((B347)-$U$5)/$U$6+$W$13</f>
        <v/>
      </c>
      <c r="I347" s="51">
        <f>1/(1+EXP(-H347))</f>
        <v/>
      </c>
      <c r="J347" s="52">
        <f>$X$12*((B347)-$U$5)/$U$6+$X$13</f>
        <v/>
      </c>
      <c r="K347" s="51">
        <f>1/(1+EXP(-J347))</f>
        <v/>
      </c>
      <c r="L347" s="52">
        <f>$Y$12*((B347)-$U$5)/$U$6+$Y$13</f>
        <v/>
      </c>
      <c r="M347" s="51">
        <f>1/(1+EXP(-L347))</f>
        <v/>
      </c>
      <c r="N347" s="52">
        <f>$Z$12*((B347)-$U$5)/$U$6+$Z$13</f>
        <v/>
      </c>
      <c r="O347" s="51">
        <f>1/(1+EXP(-N347))</f>
        <v/>
      </c>
      <c r="P347" s="52">
        <f>$AA$12*((B347)-$U$5)/$U$6+$AA$13</f>
        <v/>
      </c>
      <c r="Q347" s="51">
        <f>1/(1+EXP(-P347))</f>
        <v/>
      </c>
      <c r="R347" s="52">
        <f>$AB$12*((B347)-$U$5)/$U$6+$AB$13</f>
        <v/>
      </c>
      <c r="S347" s="51">
        <f>1/(1+EXP(-R347))</f>
        <v/>
      </c>
      <c r="AI347" s="48">
        <f>'4_Seq_Features'!A345</f>
        <v/>
      </c>
      <c r="AJ347" s="55">
        <f>'4_Seq_Features'!G345</f>
        <v/>
      </c>
      <c r="AK347" s="55">
        <f>'4_Seq_Features'!H345</f>
        <v/>
      </c>
      <c r="AL347" s="48">
        <f>'4_Seq_Features'!E345</f>
        <v/>
      </c>
      <c r="AM347" s="52">
        <f>$BD$14*((AJ347)-$BD$5)/$BD$6+$BD$15*((AK347)-$BD$7)/$BD$8+$BD$16</f>
        <v/>
      </c>
      <c r="AN347" s="51">
        <f>1/(1+EXP(-AM347))</f>
        <v/>
      </c>
      <c r="AO347" s="52">
        <f>$BE$14*((AJ347)-$BD$5)/$BD$6+$BE$15*((AK347)-$BD$7)/$BD$8+$BE$16</f>
        <v/>
      </c>
      <c r="AP347" s="51">
        <f>1/(1+EXP(-AO347))</f>
        <v/>
      </c>
      <c r="AQ347" s="52">
        <f>$BF$14*((AJ347)-$BD$5)/$BD$6+$BF$15*((AK347)-$BD$7)/$BD$8+$BF$16</f>
        <v/>
      </c>
      <c r="AR347" s="51">
        <f>1/(1+EXP(-AQ347))</f>
        <v/>
      </c>
      <c r="AS347" s="52">
        <f>$BG$14*((AJ347)-$BD$5)/$BD$6+$BG$15*((AK347)-$BD$7)/$BD$8+$BG$16</f>
        <v/>
      </c>
      <c r="AT347" s="51">
        <f>1/(1+EXP(-AS347))</f>
        <v/>
      </c>
      <c r="AU347" s="52">
        <f>$BH$14*((AJ347)-$BD$5)/$BD$6+$BH$15*((AK347)-$BD$7)/$BD$8+$BH$16</f>
        <v/>
      </c>
      <c r="AV347" s="51">
        <f>1/(1+EXP(-AU347))</f>
        <v/>
      </c>
      <c r="AW347" s="52">
        <f>$BI$14*((AJ347)-$BD$5)/$BD$6+$BI$15*((AK347)-$BD$7)/$BD$8+$BI$16</f>
        <v/>
      </c>
      <c r="AX347" s="51">
        <f>1/(1+EXP(-AW347))</f>
        <v/>
      </c>
      <c r="AY347" s="52">
        <f>$BJ$14*((AJ347)-$BD$5)/$BD$6+$BJ$15*((AK347)-$BD$7)/$BD$8+$BJ$16</f>
        <v/>
      </c>
      <c r="AZ347" s="51">
        <f>1/(1+EXP(-AY347))</f>
        <v/>
      </c>
      <c r="BA347" s="52">
        <f>$BK$14*((AJ347)-$BD$5)/$BD$6+$BK$15*((AK347)-$BD$7)/$BD$8+$BK$16</f>
        <v/>
      </c>
      <c r="BB347" s="51">
        <f>1/(1+EXP(-BA347))</f>
        <v/>
      </c>
    </row>
    <row r="348" ht="15" customHeight="1" s="35">
      <c r="A348" s="48">
        <f>'4_Seq_Features'!A346</f>
        <v/>
      </c>
      <c r="B348" s="55">
        <f>'4_Seq_Features'!F346</f>
        <v/>
      </c>
      <c r="C348" s="48">
        <f>'4_Seq_Features'!E346</f>
        <v/>
      </c>
      <c r="D348" s="52">
        <f>$U$12*((B348)-$U$5)/$U$6+$U$13</f>
        <v/>
      </c>
      <c r="E348" s="51">
        <f>1/(1+EXP(-D348))</f>
        <v/>
      </c>
      <c r="F348" s="52">
        <f>$V$12*((B348)-$U$5)/$U$6+$V$13</f>
        <v/>
      </c>
      <c r="G348" s="51">
        <f>1/(1+EXP(-F348))</f>
        <v/>
      </c>
      <c r="H348" s="52">
        <f>$W$12*((B348)-$U$5)/$U$6+$W$13</f>
        <v/>
      </c>
      <c r="I348" s="51">
        <f>1/(1+EXP(-H348))</f>
        <v/>
      </c>
      <c r="J348" s="52">
        <f>$X$12*((B348)-$U$5)/$U$6+$X$13</f>
        <v/>
      </c>
      <c r="K348" s="51">
        <f>1/(1+EXP(-J348))</f>
        <v/>
      </c>
      <c r="L348" s="52">
        <f>$Y$12*((B348)-$U$5)/$U$6+$Y$13</f>
        <v/>
      </c>
      <c r="M348" s="51">
        <f>1/(1+EXP(-L348))</f>
        <v/>
      </c>
      <c r="N348" s="52">
        <f>$Z$12*((B348)-$U$5)/$U$6+$Z$13</f>
        <v/>
      </c>
      <c r="O348" s="51">
        <f>1/(1+EXP(-N348))</f>
        <v/>
      </c>
      <c r="P348" s="52">
        <f>$AA$12*((B348)-$U$5)/$U$6+$AA$13</f>
        <v/>
      </c>
      <c r="Q348" s="51">
        <f>1/(1+EXP(-P348))</f>
        <v/>
      </c>
      <c r="R348" s="52">
        <f>$AB$12*((B348)-$U$5)/$U$6+$AB$13</f>
        <v/>
      </c>
      <c r="S348" s="51">
        <f>1/(1+EXP(-R348))</f>
        <v/>
      </c>
      <c r="AI348" s="48">
        <f>'4_Seq_Features'!A346</f>
        <v/>
      </c>
      <c r="AJ348" s="55">
        <f>'4_Seq_Features'!G346</f>
        <v/>
      </c>
      <c r="AK348" s="55">
        <f>'4_Seq_Features'!H346</f>
        <v/>
      </c>
      <c r="AL348" s="48">
        <f>'4_Seq_Features'!E346</f>
        <v/>
      </c>
      <c r="AM348" s="52">
        <f>$BD$14*((AJ348)-$BD$5)/$BD$6+$BD$15*((AK348)-$BD$7)/$BD$8+$BD$16</f>
        <v/>
      </c>
      <c r="AN348" s="51">
        <f>1/(1+EXP(-AM348))</f>
        <v/>
      </c>
      <c r="AO348" s="52">
        <f>$BE$14*((AJ348)-$BD$5)/$BD$6+$BE$15*((AK348)-$BD$7)/$BD$8+$BE$16</f>
        <v/>
      </c>
      <c r="AP348" s="51">
        <f>1/(1+EXP(-AO348))</f>
        <v/>
      </c>
      <c r="AQ348" s="52">
        <f>$BF$14*((AJ348)-$BD$5)/$BD$6+$BF$15*((AK348)-$BD$7)/$BD$8+$BF$16</f>
        <v/>
      </c>
      <c r="AR348" s="51">
        <f>1/(1+EXP(-AQ348))</f>
        <v/>
      </c>
      <c r="AS348" s="52">
        <f>$BG$14*((AJ348)-$BD$5)/$BD$6+$BG$15*((AK348)-$BD$7)/$BD$8+$BG$16</f>
        <v/>
      </c>
      <c r="AT348" s="51">
        <f>1/(1+EXP(-AS348))</f>
        <v/>
      </c>
      <c r="AU348" s="52">
        <f>$BH$14*((AJ348)-$BD$5)/$BD$6+$BH$15*((AK348)-$BD$7)/$BD$8+$BH$16</f>
        <v/>
      </c>
      <c r="AV348" s="51">
        <f>1/(1+EXP(-AU348))</f>
        <v/>
      </c>
      <c r="AW348" s="52">
        <f>$BI$14*((AJ348)-$BD$5)/$BD$6+$BI$15*((AK348)-$BD$7)/$BD$8+$BI$16</f>
        <v/>
      </c>
      <c r="AX348" s="51">
        <f>1/(1+EXP(-AW348))</f>
        <v/>
      </c>
      <c r="AY348" s="52">
        <f>$BJ$14*((AJ348)-$BD$5)/$BD$6+$BJ$15*((AK348)-$BD$7)/$BD$8+$BJ$16</f>
        <v/>
      </c>
      <c r="AZ348" s="51">
        <f>1/(1+EXP(-AY348))</f>
        <v/>
      </c>
      <c r="BA348" s="52">
        <f>$BK$14*((AJ348)-$BD$5)/$BD$6+$BK$15*((AK348)-$BD$7)/$BD$8+$BK$16</f>
        <v/>
      </c>
      <c r="BB348" s="51">
        <f>1/(1+EXP(-BA348))</f>
        <v/>
      </c>
    </row>
    <row r="349" ht="15" customHeight="1" s="35">
      <c r="A349" s="48">
        <f>'4_Seq_Features'!A347</f>
        <v/>
      </c>
      <c r="B349" s="55">
        <f>'4_Seq_Features'!F347</f>
        <v/>
      </c>
      <c r="C349" s="48">
        <f>'4_Seq_Features'!E347</f>
        <v/>
      </c>
      <c r="D349" s="52">
        <f>$U$12*((B349)-$U$5)/$U$6+$U$13</f>
        <v/>
      </c>
      <c r="E349" s="51">
        <f>1/(1+EXP(-D349))</f>
        <v/>
      </c>
      <c r="F349" s="52">
        <f>$V$12*((B349)-$U$5)/$U$6+$V$13</f>
        <v/>
      </c>
      <c r="G349" s="51">
        <f>1/(1+EXP(-F349))</f>
        <v/>
      </c>
      <c r="H349" s="52">
        <f>$W$12*((B349)-$U$5)/$U$6+$W$13</f>
        <v/>
      </c>
      <c r="I349" s="51">
        <f>1/(1+EXP(-H349))</f>
        <v/>
      </c>
      <c r="J349" s="52">
        <f>$X$12*((B349)-$U$5)/$U$6+$X$13</f>
        <v/>
      </c>
      <c r="K349" s="51">
        <f>1/(1+EXP(-J349))</f>
        <v/>
      </c>
      <c r="L349" s="52">
        <f>$Y$12*((B349)-$U$5)/$U$6+$Y$13</f>
        <v/>
      </c>
      <c r="M349" s="51">
        <f>1/(1+EXP(-L349))</f>
        <v/>
      </c>
      <c r="N349" s="52">
        <f>$Z$12*((B349)-$U$5)/$U$6+$Z$13</f>
        <v/>
      </c>
      <c r="O349" s="51">
        <f>1/(1+EXP(-N349))</f>
        <v/>
      </c>
      <c r="P349" s="52">
        <f>$AA$12*((B349)-$U$5)/$U$6+$AA$13</f>
        <v/>
      </c>
      <c r="Q349" s="51">
        <f>1/(1+EXP(-P349))</f>
        <v/>
      </c>
      <c r="R349" s="52">
        <f>$AB$12*((B349)-$U$5)/$U$6+$AB$13</f>
        <v/>
      </c>
      <c r="S349" s="51">
        <f>1/(1+EXP(-R349))</f>
        <v/>
      </c>
      <c r="AI349" s="48">
        <f>'4_Seq_Features'!A347</f>
        <v/>
      </c>
      <c r="AJ349" s="55">
        <f>'4_Seq_Features'!G347</f>
        <v/>
      </c>
      <c r="AK349" s="55">
        <f>'4_Seq_Features'!H347</f>
        <v/>
      </c>
      <c r="AL349" s="48">
        <f>'4_Seq_Features'!E347</f>
        <v/>
      </c>
      <c r="AM349" s="52">
        <f>$BD$14*((AJ349)-$BD$5)/$BD$6+$BD$15*((AK349)-$BD$7)/$BD$8+$BD$16</f>
        <v/>
      </c>
      <c r="AN349" s="51">
        <f>1/(1+EXP(-AM349))</f>
        <v/>
      </c>
      <c r="AO349" s="52">
        <f>$BE$14*((AJ349)-$BD$5)/$BD$6+$BE$15*((AK349)-$BD$7)/$BD$8+$BE$16</f>
        <v/>
      </c>
      <c r="AP349" s="51">
        <f>1/(1+EXP(-AO349))</f>
        <v/>
      </c>
      <c r="AQ349" s="52">
        <f>$BF$14*((AJ349)-$BD$5)/$BD$6+$BF$15*((AK349)-$BD$7)/$BD$8+$BF$16</f>
        <v/>
      </c>
      <c r="AR349" s="51">
        <f>1/(1+EXP(-AQ349))</f>
        <v/>
      </c>
      <c r="AS349" s="52">
        <f>$BG$14*((AJ349)-$BD$5)/$BD$6+$BG$15*((AK349)-$BD$7)/$BD$8+$BG$16</f>
        <v/>
      </c>
      <c r="AT349" s="51">
        <f>1/(1+EXP(-AS349))</f>
        <v/>
      </c>
      <c r="AU349" s="52">
        <f>$BH$14*((AJ349)-$BD$5)/$BD$6+$BH$15*((AK349)-$BD$7)/$BD$8+$BH$16</f>
        <v/>
      </c>
      <c r="AV349" s="51">
        <f>1/(1+EXP(-AU349))</f>
        <v/>
      </c>
      <c r="AW349" s="52">
        <f>$BI$14*((AJ349)-$BD$5)/$BD$6+$BI$15*((AK349)-$BD$7)/$BD$8+$BI$16</f>
        <v/>
      </c>
      <c r="AX349" s="51">
        <f>1/(1+EXP(-AW349))</f>
        <v/>
      </c>
      <c r="AY349" s="52">
        <f>$BJ$14*((AJ349)-$BD$5)/$BD$6+$BJ$15*((AK349)-$BD$7)/$BD$8+$BJ$16</f>
        <v/>
      </c>
      <c r="AZ349" s="51">
        <f>1/(1+EXP(-AY349))</f>
        <v/>
      </c>
      <c r="BA349" s="52">
        <f>$BK$14*((AJ349)-$BD$5)/$BD$6+$BK$15*((AK349)-$BD$7)/$BD$8+$BK$16</f>
        <v/>
      </c>
      <c r="BB349" s="51">
        <f>1/(1+EXP(-BA349))</f>
        <v/>
      </c>
    </row>
    <row r="350" ht="15" customHeight="1" s="35">
      <c r="A350" s="48">
        <f>'4_Seq_Features'!A348</f>
        <v/>
      </c>
      <c r="B350" s="55">
        <f>'4_Seq_Features'!F348</f>
        <v/>
      </c>
      <c r="C350" s="48">
        <f>'4_Seq_Features'!E348</f>
        <v/>
      </c>
      <c r="D350" s="52">
        <f>$U$12*((B350)-$U$5)/$U$6+$U$13</f>
        <v/>
      </c>
      <c r="E350" s="51">
        <f>1/(1+EXP(-D350))</f>
        <v/>
      </c>
      <c r="F350" s="52">
        <f>$V$12*((B350)-$U$5)/$U$6+$V$13</f>
        <v/>
      </c>
      <c r="G350" s="51">
        <f>1/(1+EXP(-F350))</f>
        <v/>
      </c>
      <c r="H350" s="52">
        <f>$W$12*((B350)-$U$5)/$U$6+$W$13</f>
        <v/>
      </c>
      <c r="I350" s="51">
        <f>1/(1+EXP(-H350))</f>
        <v/>
      </c>
      <c r="J350" s="52">
        <f>$X$12*((B350)-$U$5)/$U$6+$X$13</f>
        <v/>
      </c>
      <c r="K350" s="51">
        <f>1/(1+EXP(-J350))</f>
        <v/>
      </c>
      <c r="L350" s="52">
        <f>$Y$12*((B350)-$U$5)/$U$6+$Y$13</f>
        <v/>
      </c>
      <c r="M350" s="51">
        <f>1/(1+EXP(-L350))</f>
        <v/>
      </c>
      <c r="N350" s="52">
        <f>$Z$12*((B350)-$U$5)/$U$6+$Z$13</f>
        <v/>
      </c>
      <c r="O350" s="51">
        <f>1/(1+EXP(-N350))</f>
        <v/>
      </c>
      <c r="P350" s="52">
        <f>$AA$12*((B350)-$U$5)/$U$6+$AA$13</f>
        <v/>
      </c>
      <c r="Q350" s="51">
        <f>1/(1+EXP(-P350))</f>
        <v/>
      </c>
      <c r="R350" s="52">
        <f>$AB$12*((B350)-$U$5)/$U$6+$AB$13</f>
        <v/>
      </c>
      <c r="S350" s="51">
        <f>1/(1+EXP(-R350))</f>
        <v/>
      </c>
      <c r="AI350" s="48">
        <f>'4_Seq_Features'!A348</f>
        <v/>
      </c>
      <c r="AJ350" s="55">
        <f>'4_Seq_Features'!G348</f>
        <v/>
      </c>
      <c r="AK350" s="55">
        <f>'4_Seq_Features'!H348</f>
        <v/>
      </c>
      <c r="AL350" s="48">
        <f>'4_Seq_Features'!E348</f>
        <v/>
      </c>
      <c r="AM350" s="52">
        <f>$BD$14*((AJ350)-$BD$5)/$BD$6+$BD$15*((AK350)-$BD$7)/$BD$8+$BD$16</f>
        <v/>
      </c>
      <c r="AN350" s="51">
        <f>1/(1+EXP(-AM350))</f>
        <v/>
      </c>
      <c r="AO350" s="52">
        <f>$BE$14*((AJ350)-$BD$5)/$BD$6+$BE$15*((AK350)-$BD$7)/$BD$8+$BE$16</f>
        <v/>
      </c>
      <c r="AP350" s="51">
        <f>1/(1+EXP(-AO350))</f>
        <v/>
      </c>
      <c r="AQ350" s="52">
        <f>$BF$14*((AJ350)-$BD$5)/$BD$6+$BF$15*((AK350)-$BD$7)/$BD$8+$BF$16</f>
        <v/>
      </c>
      <c r="AR350" s="51">
        <f>1/(1+EXP(-AQ350))</f>
        <v/>
      </c>
      <c r="AS350" s="52">
        <f>$BG$14*((AJ350)-$BD$5)/$BD$6+$BG$15*((AK350)-$BD$7)/$BD$8+$BG$16</f>
        <v/>
      </c>
      <c r="AT350" s="51">
        <f>1/(1+EXP(-AS350))</f>
        <v/>
      </c>
      <c r="AU350" s="52">
        <f>$BH$14*((AJ350)-$BD$5)/$BD$6+$BH$15*((AK350)-$BD$7)/$BD$8+$BH$16</f>
        <v/>
      </c>
      <c r="AV350" s="51">
        <f>1/(1+EXP(-AU350))</f>
        <v/>
      </c>
      <c r="AW350" s="52">
        <f>$BI$14*((AJ350)-$BD$5)/$BD$6+$BI$15*((AK350)-$BD$7)/$BD$8+$BI$16</f>
        <v/>
      </c>
      <c r="AX350" s="51">
        <f>1/(1+EXP(-AW350))</f>
        <v/>
      </c>
      <c r="AY350" s="52">
        <f>$BJ$14*((AJ350)-$BD$5)/$BD$6+$BJ$15*((AK350)-$BD$7)/$BD$8+$BJ$16</f>
        <v/>
      </c>
      <c r="AZ350" s="51">
        <f>1/(1+EXP(-AY350))</f>
        <v/>
      </c>
      <c r="BA350" s="52">
        <f>$BK$14*((AJ350)-$BD$5)/$BD$6+$BK$15*((AK350)-$BD$7)/$BD$8+$BK$16</f>
        <v/>
      </c>
      <c r="BB350" s="51">
        <f>1/(1+EXP(-BA350))</f>
        <v/>
      </c>
    </row>
    <row r="351" ht="15" customHeight="1" s="35">
      <c r="A351" s="48">
        <f>'4_Seq_Features'!A349</f>
        <v/>
      </c>
      <c r="B351" s="55">
        <f>'4_Seq_Features'!F349</f>
        <v/>
      </c>
      <c r="C351" s="48">
        <f>'4_Seq_Features'!E349</f>
        <v/>
      </c>
      <c r="D351" s="52">
        <f>$U$12*((B351)-$U$5)/$U$6+$U$13</f>
        <v/>
      </c>
      <c r="E351" s="51">
        <f>1/(1+EXP(-D351))</f>
        <v/>
      </c>
      <c r="F351" s="52">
        <f>$V$12*((B351)-$U$5)/$U$6+$V$13</f>
        <v/>
      </c>
      <c r="G351" s="51">
        <f>1/(1+EXP(-F351))</f>
        <v/>
      </c>
      <c r="H351" s="52">
        <f>$W$12*((B351)-$U$5)/$U$6+$W$13</f>
        <v/>
      </c>
      <c r="I351" s="51">
        <f>1/(1+EXP(-H351))</f>
        <v/>
      </c>
      <c r="J351" s="52">
        <f>$X$12*((B351)-$U$5)/$U$6+$X$13</f>
        <v/>
      </c>
      <c r="K351" s="51">
        <f>1/(1+EXP(-J351))</f>
        <v/>
      </c>
      <c r="L351" s="52">
        <f>$Y$12*((B351)-$U$5)/$U$6+$Y$13</f>
        <v/>
      </c>
      <c r="M351" s="51">
        <f>1/(1+EXP(-L351))</f>
        <v/>
      </c>
      <c r="N351" s="52">
        <f>$Z$12*((B351)-$U$5)/$U$6+$Z$13</f>
        <v/>
      </c>
      <c r="O351" s="51">
        <f>1/(1+EXP(-N351))</f>
        <v/>
      </c>
      <c r="P351" s="52">
        <f>$AA$12*((B351)-$U$5)/$U$6+$AA$13</f>
        <v/>
      </c>
      <c r="Q351" s="51">
        <f>1/(1+EXP(-P351))</f>
        <v/>
      </c>
      <c r="R351" s="52">
        <f>$AB$12*((B351)-$U$5)/$U$6+$AB$13</f>
        <v/>
      </c>
      <c r="S351" s="51">
        <f>1/(1+EXP(-R351))</f>
        <v/>
      </c>
      <c r="AI351" s="48">
        <f>'4_Seq_Features'!A349</f>
        <v/>
      </c>
      <c r="AJ351" s="55">
        <f>'4_Seq_Features'!G349</f>
        <v/>
      </c>
      <c r="AK351" s="55">
        <f>'4_Seq_Features'!H349</f>
        <v/>
      </c>
      <c r="AL351" s="48">
        <f>'4_Seq_Features'!E349</f>
        <v/>
      </c>
      <c r="AM351" s="52">
        <f>$BD$14*((AJ351)-$BD$5)/$BD$6+$BD$15*((AK351)-$BD$7)/$BD$8+$BD$16</f>
        <v/>
      </c>
      <c r="AN351" s="51">
        <f>1/(1+EXP(-AM351))</f>
        <v/>
      </c>
      <c r="AO351" s="52">
        <f>$BE$14*((AJ351)-$BD$5)/$BD$6+$BE$15*((AK351)-$BD$7)/$BD$8+$BE$16</f>
        <v/>
      </c>
      <c r="AP351" s="51">
        <f>1/(1+EXP(-AO351))</f>
        <v/>
      </c>
      <c r="AQ351" s="52">
        <f>$BF$14*((AJ351)-$BD$5)/$BD$6+$BF$15*((AK351)-$BD$7)/$BD$8+$BF$16</f>
        <v/>
      </c>
      <c r="AR351" s="51">
        <f>1/(1+EXP(-AQ351))</f>
        <v/>
      </c>
      <c r="AS351" s="52">
        <f>$BG$14*((AJ351)-$BD$5)/$BD$6+$BG$15*((AK351)-$BD$7)/$BD$8+$BG$16</f>
        <v/>
      </c>
      <c r="AT351" s="51">
        <f>1/(1+EXP(-AS351))</f>
        <v/>
      </c>
      <c r="AU351" s="52">
        <f>$BH$14*((AJ351)-$BD$5)/$BD$6+$BH$15*((AK351)-$BD$7)/$BD$8+$BH$16</f>
        <v/>
      </c>
      <c r="AV351" s="51">
        <f>1/(1+EXP(-AU351))</f>
        <v/>
      </c>
      <c r="AW351" s="52">
        <f>$BI$14*((AJ351)-$BD$5)/$BD$6+$BI$15*((AK351)-$BD$7)/$BD$8+$BI$16</f>
        <v/>
      </c>
      <c r="AX351" s="51">
        <f>1/(1+EXP(-AW351))</f>
        <v/>
      </c>
      <c r="AY351" s="52">
        <f>$BJ$14*((AJ351)-$BD$5)/$BD$6+$BJ$15*((AK351)-$BD$7)/$BD$8+$BJ$16</f>
        <v/>
      </c>
      <c r="AZ351" s="51">
        <f>1/(1+EXP(-AY351))</f>
        <v/>
      </c>
      <c r="BA351" s="52">
        <f>$BK$14*((AJ351)-$BD$5)/$BD$6+$BK$15*((AK351)-$BD$7)/$BD$8+$BK$16</f>
        <v/>
      </c>
      <c r="BB351" s="51">
        <f>1/(1+EXP(-BA351))</f>
        <v/>
      </c>
    </row>
    <row r="352" ht="15" customHeight="1" s="35">
      <c r="A352" s="48">
        <f>'4_Seq_Features'!A350</f>
        <v/>
      </c>
      <c r="B352" s="55">
        <f>'4_Seq_Features'!F350</f>
        <v/>
      </c>
      <c r="C352" s="48">
        <f>'4_Seq_Features'!E350</f>
        <v/>
      </c>
      <c r="D352" s="52">
        <f>$U$12*((B352)-$U$5)/$U$6+$U$13</f>
        <v/>
      </c>
      <c r="E352" s="51">
        <f>1/(1+EXP(-D352))</f>
        <v/>
      </c>
      <c r="F352" s="52">
        <f>$V$12*((B352)-$U$5)/$U$6+$V$13</f>
        <v/>
      </c>
      <c r="G352" s="51">
        <f>1/(1+EXP(-F352))</f>
        <v/>
      </c>
      <c r="H352" s="52">
        <f>$W$12*((B352)-$U$5)/$U$6+$W$13</f>
        <v/>
      </c>
      <c r="I352" s="51">
        <f>1/(1+EXP(-H352))</f>
        <v/>
      </c>
      <c r="J352" s="52">
        <f>$X$12*((B352)-$U$5)/$U$6+$X$13</f>
        <v/>
      </c>
      <c r="K352" s="51">
        <f>1/(1+EXP(-J352))</f>
        <v/>
      </c>
      <c r="L352" s="52">
        <f>$Y$12*((B352)-$U$5)/$U$6+$Y$13</f>
        <v/>
      </c>
      <c r="M352" s="51">
        <f>1/(1+EXP(-L352))</f>
        <v/>
      </c>
      <c r="N352" s="52">
        <f>$Z$12*((B352)-$U$5)/$U$6+$Z$13</f>
        <v/>
      </c>
      <c r="O352" s="51">
        <f>1/(1+EXP(-N352))</f>
        <v/>
      </c>
      <c r="P352" s="52">
        <f>$AA$12*((B352)-$U$5)/$U$6+$AA$13</f>
        <v/>
      </c>
      <c r="Q352" s="51">
        <f>1/(1+EXP(-P352))</f>
        <v/>
      </c>
      <c r="R352" s="52">
        <f>$AB$12*((B352)-$U$5)/$U$6+$AB$13</f>
        <v/>
      </c>
      <c r="S352" s="51">
        <f>1/(1+EXP(-R352))</f>
        <v/>
      </c>
      <c r="AI352" s="48">
        <f>'4_Seq_Features'!A350</f>
        <v/>
      </c>
      <c r="AJ352" s="55">
        <f>'4_Seq_Features'!G350</f>
        <v/>
      </c>
      <c r="AK352" s="55">
        <f>'4_Seq_Features'!H350</f>
        <v/>
      </c>
      <c r="AL352" s="48">
        <f>'4_Seq_Features'!E350</f>
        <v/>
      </c>
      <c r="AM352" s="52">
        <f>$BD$14*((AJ352)-$BD$5)/$BD$6+$BD$15*((AK352)-$BD$7)/$BD$8+$BD$16</f>
        <v/>
      </c>
      <c r="AN352" s="51">
        <f>1/(1+EXP(-AM352))</f>
        <v/>
      </c>
      <c r="AO352" s="52">
        <f>$BE$14*((AJ352)-$BD$5)/$BD$6+$BE$15*((AK352)-$BD$7)/$BD$8+$BE$16</f>
        <v/>
      </c>
      <c r="AP352" s="51">
        <f>1/(1+EXP(-AO352))</f>
        <v/>
      </c>
      <c r="AQ352" s="52">
        <f>$BF$14*((AJ352)-$BD$5)/$BD$6+$BF$15*((AK352)-$BD$7)/$BD$8+$BF$16</f>
        <v/>
      </c>
      <c r="AR352" s="51">
        <f>1/(1+EXP(-AQ352))</f>
        <v/>
      </c>
      <c r="AS352" s="52">
        <f>$BG$14*((AJ352)-$BD$5)/$BD$6+$BG$15*((AK352)-$BD$7)/$BD$8+$BG$16</f>
        <v/>
      </c>
      <c r="AT352" s="51">
        <f>1/(1+EXP(-AS352))</f>
        <v/>
      </c>
      <c r="AU352" s="52">
        <f>$BH$14*((AJ352)-$BD$5)/$BD$6+$BH$15*((AK352)-$BD$7)/$BD$8+$BH$16</f>
        <v/>
      </c>
      <c r="AV352" s="51">
        <f>1/(1+EXP(-AU352))</f>
        <v/>
      </c>
      <c r="AW352" s="52">
        <f>$BI$14*((AJ352)-$BD$5)/$BD$6+$BI$15*((AK352)-$BD$7)/$BD$8+$BI$16</f>
        <v/>
      </c>
      <c r="AX352" s="51">
        <f>1/(1+EXP(-AW352))</f>
        <v/>
      </c>
      <c r="AY352" s="52">
        <f>$BJ$14*((AJ352)-$BD$5)/$BD$6+$BJ$15*((AK352)-$BD$7)/$BD$8+$BJ$16</f>
        <v/>
      </c>
      <c r="AZ352" s="51">
        <f>1/(1+EXP(-AY352))</f>
        <v/>
      </c>
      <c r="BA352" s="52">
        <f>$BK$14*((AJ352)-$BD$5)/$BD$6+$BK$15*((AK352)-$BD$7)/$BD$8+$BK$16</f>
        <v/>
      </c>
      <c r="BB352" s="51">
        <f>1/(1+EXP(-BA352))</f>
        <v/>
      </c>
    </row>
    <row r="353" ht="15" customHeight="1" s="35">
      <c r="A353" s="48">
        <f>'4_Seq_Features'!A351</f>
        <v/>
      </c>
      <c r="B353" s="55">
        <f>'4_Seq_Features'!F351</f>
        <v/>
      </c>
      <c r="C353" s="48">
        <f>'4_Seq_Features'!E351</f>
        <v/>
      </c>
      <c r="D353" s="52">
        <f>$U$12*((B353)-$U$5)/$U$6+$U$13</f>
        <v/>
      </c>
      <c r="E353" s="51">
        <f>1/(1+EXP(-D353))</f>
        <v/>
      </c>
      <c r="F353" s="52">
        <f>$V$12*((B353)-$U$5)/$U$6+$V$13</f>
        <v/>
      </c>
      <c r="G353" s="51">
        <f>1/(1+EXP(-F353))</f>
        <v/>
      </c>
      <c r="H353" s="52">
        <f>$W$12*((B353)-$U$5)/$U$6+$W$13</f>
        <v/>
      </c>
      <c r="I353" s="51">
        <f>1/(1+EXP(-H353))</f>
        <v/>
      </c>
      <c r="J353" s="52">
        <f>$X$12*((B353)-$U$5)/$U$6+$X$13</f>
        <v/>
      </c>
      <c r="K353" s="51">
        <f>1/(1+EXP(-J353))</f>
        <v/>
      </c>
      <c r="L353" s="52">
        <f>$Y$12*((B353)-$U$5)/$U$6+$Y$13</f>
        <v/>
      </c>
      <c r="M353" s="51">
        <f>1/(1+EXP(-L353))</f>
        <v/>
      </c>
      <c r="N353" s="52">
        <f>$Z$12*((B353)-$U$5)/$U$6+$Z$13</f>
        <v/>
      </c>
      <c r="O353" s="51">
        <f>1/(1+EXP(-N353))</f>
        <v/>
      </c>
      <c r="P353" s="52">
        <f>$AA$12*((B353)-$U$5)/$U$6+$AA$13</f>
        <v/>
      </c>
      <c r="Q353" s="51">
        <f>1/(1+EXP(-P353))</f>
        <v/>
      </c>
      <c r="R353" s="52">
        <f>$AB$12*((B353)-$U$5)/$U$6+$AB$13</f>
        <v/>
      </c>
      <c r="S353" s="51">
        <f>1/(1+EXP(-R353))</f>
        <v/>
      </c>
      <c r="AI353" s="48">
        <f>'4_Seq_Features'!A351</f>
        <v/>
      </c>
      <c r="AJ353" s="55">
        <f>'4_Seq_Features'!G351</f>
        <v/>
      </c>
      <c r="AK353" s="55">
        <f>'4_Seq_Features'!H351</f>
        <v/>
      </c>
      <c r="AL353" s="48">
        <f>'4_Seq_Features'!E351</f>
        <v/>
      </c>
      <c r="AM353" s="52">
        <f>$BD$14*((AJ353)-$BD$5)/$BD$6+$BD$15*((AK353)-$BD$7)/$BD$8+$BD$16</f>
        <v/>
      </c>
      <c r="AN353" s="51">
        <f>1/(1+EXP(-AM353))</f>
        <v/>
      </c>
      <c r="AO353" s="52">
        <f>$BE$14*((AJ353)-$BD$5)/$BD$6+$BE$15*((AK353)-$BD$7)/$BD$8+$BE$16</f>
        <v/>
      </c>
      <c r="AP353" s="51">
        <f>1/(1+EXP(-AO353))</f>
        <v/>
      </c>
      <c r="AQ353" s="52">
        <f>$BF$14*((AJ353)-$BD$5)/$BD$6+$BF$15*((AK353)-$BD$7)/$BD$8+$BF$16</f>
        <v/>
      </c>
      <c r="AR353" s="51">
        <f>1/(1+EXP(-AQ353))</f>
        <v/>
      </c>
      <c r="AS353" s="52">
        <f>$BG$14*((AJ353)-$BD$5)/$BD$6+$BG$15*((AK353)-$BD$7)/$BD$8+$BG$16</f>
        <v/>
      </c>
      <c r="AT353" s="51">
        <f>1/(1+EXP(-AS353))</f>
        <v/>
      </c>
      <c r="AU353" s="52">
        <f>$BH$14*((AJ353)-$BD$5)/$BD$6+$BH$15*((AK353)-$BD$7)/$BD$8+$BH$16</f>
        <v/>
      </c>
      <c r="AV353" s="51">
        <f>1/(1+EXP(-AU353))</f>
        <v/>
      </c>
      <c r="AW353" s="52">
        <f>$BI$14*((AJ353)-$BD$5)/$BD$6+$BI$15*((AK353)-$BD$7)/$BD$8+$BI$16</f>
        <v/>
      </c>
      <c r="AX353" s="51">
        <f>1/(1+EXP(-AW353))</f>
        <v/>
      </c>
      <c r="AY353" s="52">
        <f>$BJ$14*((AJ353)-$BD$5)/$BD$6+$BJ$15*((AK353)-$BD$7)/$BD$8+$BJ$16</f>
        <v/>
      </c>
      <c r="AZ353" s="51">
        <f>1/(1+EXP(-AY353))</f>
        <v/>
      </c>
      <c r="BA353" s="52">
        <f>$BK$14*((AJ353)-$BD$5)/$BD$6+$BK$15*((AK353)-$BD$7)/$BD$8+$BK$16</f>
        <v/>
      </c>
      <c r="BB353" s="51">
        <f>1/(1+EXP(-BA353))</f>
        <v/>
      </c>
    </row>
    <row r="354" ht="15" customHeight="1" s="35">
      <c r="A354" s="48">
        <f>'4_Seq_Features'!A352</f>
        <v/>
      </c>
      <c r="B354" s="55">
        <f>'4_Seq_Features'!F352</f>
        <v/>
      </c>
      <c r="C354" s="48">
        <f>'4_Seq_Features'!E352</f>
        <v/>
      </c>
      <c r="D354" s="52">
        <f>$U$12*((B354)-$U$5)/$U$6+$U$13</f>
        <v/>
      </c>
      <c r="E354" s="51">
        <f>1/(1+EXP(-D354))</f>
        <v/>
      </c>
      <c r="F354" s="52">
        <f>$V$12*((B354)-$U$5)/$U$6+$V$13</f>
        <v/>
      </c>
      <c r="G354" s="51">
        <f>1/(1+EXP(-F354))</f>
        <v/>
      </c>
      <c r="H354" s="52">
        <f>$W$12*((B354)-$U$5)/$U$6+$W$13</f>
        <v/>
      </c>
      <c r="I354" s="51">
        <f>1/(1+EXP(-H354))</f>
        <v/>
      </c>
      <c r="J354" s="52">
        <f>$X$12*((B354)-$U$5)/$U$6+$X$13</f>
        <v/>
      </c>
      <c r="K354" s="51">
        <f>1/(1+EXP(-J354))</f>
        <v/>
      </c>
      <c r="L354" s="52">
        <f>$Y$12*((B354)-$U$5)/$U$6+$Y$13</f>
        <v/>
      </c>
      <c r="M354" s="51">
        <f>1/(1+EXP(-L354))</f>
        <v/>
      </c>
      <c r="N354" s="52">
        <f>$Z$12*((B354)-$U$5)/$U$6+$Z$13</f>
        <v/>
      </c>
      <c r="O354" s="51">
        <f>1/(1+EXP(-N354))</f>
        <v/>
      </c>
      <c r="P354" s="52">
        <f>$AA$12*((B354)-$U$5)/$U$6+$AA$13</f>
        <v/>
      </c>
      <c r="Q354" s="51">
        <f>1/(1+EXP(-P354))</f>
        <v/>
      </c>
      <c r="R354" s="52">
        <f>$AB$12*((B354)-$U$5)/$U$6+$AB$13</f>
        <v/>
      </c>
      <c r="S354" s="51">
        <f>1/(1+EXP(-R354))</f>
        <v/>
      </c>
      <c r="AI354" s="48">
        <f>'4_Seq_Features'!A352</f>
        <v/>
      </c>
      <c r="AJ354" s="55">
        <f>'4_Seq_Features'!G352</f>
        <v/>
      </c>
      <c r="AK354" s="55">
        <f>'4_Seq_Features'!H352</f>
        <v/>
      </c>
      <c r="AL354" s="48">
        <f>'4_Seq_Features'!E352</f>
        <v/>
      </c>
      <c r="AM354" s="52">
        <f>$BD$14*((AJ354)-$BD$5)/$BD$6+$BD$15*((AK354)-$BD$7)/$BD$8+$BD$16</f>
        <v/>
      </c>
      <c r="AN354" s="51">
        <f>1/(1+EXP(-AM354))</f>
        <v/>
      </c>
      <c r="AO354" s="52">
        <f>$BE$14*((AJ354)-$BD$5)/$BD$6+$BE$15*((AK354)-$BD$7)/$BD$8+$BE$16</f>
        <v/>
      </c>
      <c r="AP354" s="51">
        <f>1/(1+EXP(-AO354))</f>
        <v/>
      </c>
      <c r="AQ354" s="52">
        <f>$BF$14*((AJ354)-$BD$5)/$BD$6+$BF$15*((AK354)-$BD$7)/$BD$8+$BF$16</f>
        <v/>
      </c>
      <c r="AR354" s="51">
        <f>1/(1+EXP(-AQ354))</f>
        <v/>
      </c>
      <c r="AS354" s="52">
        <f>$BG$14*((AJ354)-$BD$5)/$BD$6+$BG$15*((AK354)-$BD$7)/$BD$8+$BG$16</f>
        <v/>
      </c>
      <c r="AT354" s="51">
        <f>1/(1+EXP(-AS354))</f>
        <v/>
      </c>
      <c r="AU354" s="52">
        <f>$BH$14*((AJ354)-$BD$5)/$BD$6+$BH$15*((AK354)-$BD$7)/$BD$8+$BH$16</f>
        <v/>
      </c>
      <c r="AV354" s="51">
        <f>1/(1+EXP(-AU354))</f>
        <v/>
      </c>
      <c r="AW354" s="52">
        <f>$BI$14*((AJ354)-$BD$5)/$BD$6+$BI$15*((AK354)-$BD$7)/$BD$8+$BI$16</f>
        <v/>
      </c>
      <c r="AX354" s="51">
        <f>1/(1+EXP(-AW354))</f>
        <v/>
      </c>
      <c r="AY354" s="52">
        <f>$BJ$14*((AJ354)-$BD$5)/$BD$6+$BJ$15*((AK354)-$BD$7)/$BD$8+$BJ$16</f>
        <v/>
      </c>
      <c r="AZ354" s="51">
        <f>1/(1+EXP(-AY354))</f>
        <v/>
      </c>
      <c r="BA354" s="52">
        <f>$BK$14*((AJ354)-$BD$5)/$BD$6+$BK$15*((AK354)-$BD$7)/$BD$8+$BK$16</f>
        <v/>
      </c>
      <c r="BB354" s="51">
        <f>1/(1+EXP(-BA354))</f>
        <v/>
      </c>
    </row>
    <row r="355" ht="15" customHeight="1" s="35">
      <c r="A355" s="48">
        <f>'4_Seq_Features'!A353</f>
        <v/>
      </c>
      <c r="B355" s="55">
        <f>'4_Seq_Features'!F353</f>
        <v/>
      </c>
      <c r="C355" s="48">
        <f>'4_Seq_Features'!E353</f>
        <v/>
      </c>
      <c r="D355" s="52">
        <f>$U$12*((B355)-$U$5)/$U$6+$U$13</f>
        <v/>
      </c>
      <c r="E355" s="51">
        <f>1/(1+EXP(-D355))</f>
        <v/>
      </c>
      <c r="F355" s="52">
        <f>$V$12*((B355)-$U$5)/$U$6+$V$13</f>
        <v/>
      </c>
      <c r="G355" s="51">
        <f>1/(1+EXP(-F355))</f>
        <v/>
      </c>
      <c r="H355" s="52">
        <f>$W$12*((B355)-$U$5)/$U$6+$W$13</f>
        <v/>
      </c>
      <c r="I355" s="51">
        <f>1/(1+EXP(-H355))</f>
        <v/>
      </c>
      <c r="J355" s="52">
        <f>$X$12*((B355)-$U$5)/$U$6+$X$13</f>
        <v/>
      </c>
      <c r="K355" s="51">
        <f>1/(1+EXP(-J355))</f>
        <v/>
      </c>
      <c r="L355" s="52">
        <f>$Y$12*((B355)-$U$5)/$U$6+$Y$13</f>
        <v/>
      </c>
      <c r="M355" s="51">
        <f>1/(1+EXP(-L355))</f>
        <v/>
      </c>
      <c r="N355" s="52">
        <f>$Z$12*((B355)-$U$5)/$U$6+$Z$13</f>
        <v/>
      </c>
      <c r="O355" s="51">
        <f>1/(1+EXP(-N355))</f>
        <v/>
      </c>
      <c r="P355" s="52">
        <f>$AA$12*((B355)-$U$5)/$U$6+$AA$13</f>
        <v/>
      </c>
      <c r="Q355" s="51">
        <f>1/(1+EXP(-P355))</f>
        <v/>
      </c>
      <c r="R355" s="52">
        <f>$AB$12*((B355)-$U$5)/$U$6+$AB$13</f>
        <v/>
      </c>
      <c r="S355" s="51">
        <f>1/(1+EXP(-R355))</f>
        <v/>
      </c>
      <c r="AI355" s="48">
        <f>'4_Seq_Features'!A353</f>
        <v/>
      </c>
      <c r="AJ355" s="55">
        <f>'4_Seq_Features'!G353</f>
        <v/>
      </c>
      <c r="AK355" s="55">
        <f>'4_Seq_Features'!H353</f>
        <v/>
      </c>
      <c r="AL355" s="48">
        <f>'4_Seq_Features'!E353</f>
        <v/>
      </c>
      <c r="AM355" s="52">
        <f>$BD$14*((AJ355)-$BD$5)/$BD$6+$BD$15*((AK355)-$BD$7)/$BD$8+$BD$16</f>
        <v/>
      </c>
      <c r="AN355" s="51">
        <f>1/(1+EXP(-AM355))</f>
        <v/>
      </c>
      <c r="AO355" s="52">
        <f>$BE$14*((AJ355)-$BD$5)/$BD$6+$BE$15*((AK355)-$BD$7)/$BD$8+$BE$16</f>
        <v/>
      </c>
      <c r="AP355" s="51">
        <f>1/(1+EXP(-AO355))</f>
        <v/>
      </c>
      <c r="AQ355" s="52">
        <f>$BF$14*((AJ355)-$BD$5)/$BD$6+$BF$15*((AK355)-$BD$7)/$BD$8+$BF$16</f>
        <v/>
      </c>
      <c r="AR355" s="51">
        <f>1/(1+EXP(-AQ355))</f>
        <v/>
      </c>
      <c r="AS355" s="52">
        <f>$BG$14*((AJ355)-$BD$5)/$BD$6+$BG$15*((AK355)-$BD$7)/$BD$8+$BG$16</f>
        <v/>
      </c>
      <c r="AT355" s="51">
        <f>1/(1+EXP(-AS355))</f>
        <v/>
      </c>
      <c r="AU355" s="52">
        <f>$BH$14*((AJ355)-$BD$5)/$BD$6+$BH$15*((AK355)-$BD$7)/$BD$8+$BH$16</f>
        <v/>
      </c>
      <c r="AV355" s="51">
        <f>1/(1+EXP(-AU355))</f>
        <v/>
      </c>
      <c r="AW355" s="52">
        <f>$BI$14*((AJ355)-$BD$5)/$BD$6+$BI$15*((AK355)-$BD$7)/$BD$8+$BI$16</f>
        <v/>
      </c>
      <c r="AX355" s="51">
        <f>1/(1+EXP(-AW355))</f>
        <v/>
      </c>
      <c r="AY355" s="52">
        <f>$BJ$14*((AJ355)-$BD$5)/$BD$6+$BJ$15*((AK355)-$BD$7)/$BD$8+$BJ$16</f>
        <v/>
      </c>
      <c r="AZ355" s="51">
        <f>1/(1+EXP(-AY355))</f>
        <v/>
      </c>
      <c r="BA355" s="52">
        <f>$BK$14*((AJ355)-$BD$5)/$BD$6+$BK$15*((AK355)-$BD$7)/$BD$8+$BK$16</f>
        <v/>
      </c>
      <c r="BB355" s="51">
        <f>1/(1+EXP(-BA355))</f>
        <v/>
      </c>
    </row>
    <row r="356" ht="15" customHeight="1" s="35">
      <c r="A356" s="48">
        <f>'4_Seq_Features'!A354</f>
        <v/>
      </c>
      <c r="B356" s="55">
        <f>'4_Seq_Features'!F354</f>
        <v/>
      </c>
      <c r="C356" s="48">
        <f>'4_Seq_Features'!E354</f>
        <v/>
      </c>
      <c r="D356" s="52">
        <f>$U$12*((B356)-$U$5)/$U$6+$U$13</f>
        <v/>
      </c>
      <c r="E356" s="51">
        <f>1/(1+EXP(-D356))</f>
        <v/>
      </c>
      <c r="F356" s="52">
        <f>$V$12*((B356)-$U$5)/$U$6+$V$13</f>
        <v/>
      </c>
      <c r="G356" s="51">
        <f>1/(1+EXP(-F356))</f>
        <v/>
      </c>
      <c r="H356" s="52">
        <f>$W$12*((B356)-$U$5)/$U$6+$W$13</f>
        <v/>
      </c>
      <c r="I356" s="51">
        <f>1/(1+EXP(-H356))</f>
        <v/>
      </c>
      <c r="J356" s="52">
        <f>$X$12*((B356)-$U$5)/$U$6+$X$13</f>
        <v/>
      </c>
      <c r="K356" s="51">
        <f>1/(1+EXP(-J356))</f>
        <v/>
      </c>
      <c r="L356" s="52">
        <f>$Y$12*((B356)-$U$5)/$U$6+$Y$13</f>
        <v/>
      </c>
      <c r="M356" s="51">
        <f>1/(1+EXP(-L356))</f>
        <v/>
      </c>
      <c r="N356" s="52">
        <f>$Z$12*((B356)-$U$5)/$U$6+$Z$13</f>
        <v/>
      </c>
      <c r="O356" s="51">
        <f>1/(1+EXP(-N356))</f>
        <v/>
      </c>
      <c r="P356" s="52">
        <f>$AA$12*((B356)-$U$5)/$U$6+$AA$13</f>
        <v/>
      </c>
      <c r="Q356" s="51">
        <f>1/(1+EXP(-P356))</f>
        <v/>
      </c>
      <c r="R356" s="52">
        <f>$AB$12*((B356)-$U$5)/$U$6+$AB$13</f>
        <v/>
      </c>
      <c r="S356" s="51">
        <f>1/(1+EXP(-R356))</f>
        <v/>
      </c>
      <c r="AI356" s="48">
        <f>'4_Seq_Features'!A354</f>
        <v/>
      </c>
      <c r="AJ356" s="55">
        <f>'4_Seq_Features'!G354</f>
        <v/>
      </c>
      <c r="AK356" s="55">
        <f>'4_Seq_Features'!H354</f>
        <v/>
      </c>
      <c r="AL356" s="48">
        <f>'4_Seq_Features'!E354</f>
        <v/>
      </c>
      <c r="AM356" s="52">
        <f>$BD$14*((AJ356)-$BD$5)/$BD$6+$BD$15*((AK356)-$BD$7)/$BD$8+$BD$16</f>
        <v/>
      </c>
      <c r="AN356" s="51">
        <f>1/(1+EXP(-AM356))</f>
        <v/>
      </c>
      <c r="AO356" s="52">
        <f>$BE$14*((AJ356)-$BD$5)/$BD$6+$BE$15*((AK356)-$BD$7)/$BD$8+$BE$16</f>
        <v/>
      </c>
      <c r="AP356" s="51">
        <f>1/(1+EXP(-AO356))</f>
        <v/>
      </c>
      <c r="AQ356" s="52">
        <f>$BF$14*((AJ356)-$BD$5)/$BD$6+$BF$15*((AK356)-$BD$7)/$BD$8+$BF$16</f>
        <v/>
      </c>
      <c r="AR356" s="51">
        <f>1/(1+EXP(-AQ356))</f>
        <v/>
      </c>
      <c r="AS356" s="52">
        <f>$BG$14*((AJ356)-$BD$5)/$BD$6+$BG$15*((AK356)-$BD$7)/$BD$8+$BG$16</f>
        <v/>
      </c>
      <c r="AT356" s="51">
        <f>1/(1+EXP(-AS356))</f>
        <v/>
      </c>
      <c r="AU356" s="52">
        <f>$BH$14*((AJ356)-$BD$5)/$BD$6+$BH$15*((AK356)-$BD$7)/$BD$8+$BH$16</f>
        <v/>
      </c>
      <c r="AV356" s="51">
        <f>1/(1+EXP(-AU356))</f>
        <v/>
      </c>
      <c r="AW356" s="52">
        <f>$BI$14*((AJ356)-$BD$5)/$BD$6+$BI$15*((AK356)-$BD$7)/$BD$8+$BI$16</f>
        <v/>
      </c>
      <c r="AX356" s="51">
        <f>1/(1+EXP(-AW356))</f>
        <v/>
      </c>
      <c r="AY356" s="52">
        <f>$BJ$14*((AJ356)-$BD$5)/$BD$6+$BJ$15*((AK356)-$BD$7)/$BD$8+$BJ$16</f>
        <v/>
      </c>
      <c r="AZ356" s="51">
        <f>1/(1+EXP(-AY356))</f>
        <v/>
      </c>
      <c r="BA356" s="52">
        <f>$BK$14*((AJ356)-$BD$5)/$BD$6+$BK$15*((AK356)-$BD$7)/$BD$8+$BK$16</f>
        <v/>
      </c>
      <c r="BB356" s="51">
        <f>1/(1+EXP(-BA356))</f>
        <v/>
      </c>
    </row>
    <row r="357" ht="15" customHeight="1" s="35">
      <c r="A357" s="48">
        <f>'4_Seq_Features'!A355</f>
        <v/>
      </c>
      <c r="B357" s="55">
        <f>'4_Seq_Features'!F355</f>
        <v/>
      </c>
      <c r="C357" s="48">
        <f>'4_Seq_Features'!E355</f>
        <v/>
      </c>
      <c r="D357" s="52">
        <f>$U$12*((B357)-$U$5)/$U$6+$U$13</f>
        <v/>
      </c>
      <c r="E357" s="51">
        <f>1/(1+EXP(-D357))</f>
        <v/>
      </c>
      <c r="F357" s="52">
        <f>$V$12*((B357)-$U$5)/$U$6+$V$13</f>
        <v/>
      </c>
      <c r="G357" s="51">
        <f>1/(1+EXP(-F357))</f>
        <v/>
      </c>
      <c r="H357" s="52">
        <f>$W$12*((B357)-$U$5)/$U$6+$W$13</f>
        <v/>
      </c>
      <c r="I357" s="51">
        <f>1/(1+EXP(-H357))</f>
        <v/>
      </c>
      <c r="J357" s="52">
        <f>$X$12*((B357)-$U$5)/$U$6+$X$13</f>
        <v/>
      </c>
      <c r="K357" s="51">
        <f>1/(1+EXP(-J357))</f>
        <v/>
      </c>
      <c r="L357" s="52">
        <f>$Y$12*((B357)-$U$5)/$U$6+$Y$13</f>
        <v/>
      </c>
      <c r="M357" s="51">
        <f>1/(1+EXP(-L357))</f>
        <v/>
      </c>
      <c r="N357" s="52">
        <f>$Z$12*((B357)-$U$5)/$U$6+$Z$13</f>
        <v/>
      </c>
      <c r="O357" s="51">
        <f>1/(1+EXP(-N357))</f>
        <v/>
      </c>
      <c r="P357" s="52">
        <f>$AA$12*((B357)-$U$5)/$U$6+$AA$13</f>
        <v/>
      </c>
      <c r="Q357" s="51">
        <f>1/(1+EXP(-P357))</f>
        <v/>
      </c>
      <c r="R357" s="52">
        <f>$AB$12*((B357)-$U$5)/$U$6+$AB$13</f>
        <v/>
      </c>
      <c r="S357" s="51">
        <f>1/(1+EXP(-R357))</f>
        <v/>
      </c>
      <c r="AI357" s="48">
        <f>'4_Seq_Features'!A355</f>
        <v/>
      </c>
      <c r="AJ357" s="55">
        <f>'4_Seq_Features'!G355</f>
        <v/>
      </c>
      <c r="AK357" s="55">
        <f>'4_Seq_Features'!H355</f>
        <v/>
      </c>
      <c r="AL357" s="48">
        <f>'4_Seq_Features'!E355</f>
        <v/>
      </c>
      <c r="AM357" s="52">
        <f>$BD$14*((AJ357)-$BD$5)/$BD$6+$BD$15*((AK357)-$BD$7)/$BD$8+$BD$16</f>
        <v/>
      </c>
      <c r="AN357" s="51">
        <f>1/(1+EXP(-AM357))</f>
        <v/>
      </c>
      <c r="AO357" s="52">
        <f>$BE$14*((AJ357)-$BD$5)/$BD$6+$BE$15*((AK357)-$BD$7)/$BD$8+$BE$16</f>
        <v/>
      </c>
      <c r="AP357" s="51">
        <f>1/(1+EXP(-AO357))</f>
        <v/>
      </c>
      <c r="AQ357" s="52">
        <f>$BF$14*((AJ357)-$BD$5)/$BD$6+$BF$15*((AK357)-$BD$7)/$BD$8+$BF$16</f>
        <v/>
      </c>
      <c r="AR357" s="51">
        <f>1/(1+EXP(-AQ357))</f>
        <v/>
      </c>
      <c r="AS357" s="52">
        <f>$BG$14*((AJ357)-$BD$5)/$BD$6+$BG$15*((AK357)-$BD$7)/$BD$8+$BG$16</f>
        <v/>
      </c>
      <c r="AT357" s="51">
        <f>1/(1+EXP(-AS357))</f>
        <v/>
      </c>
      <c r="AU357" s="52">
        <f>$BH$14*((AJ357)-$BD$5)/$BD$6+$BH$15*((AK357)-$BD$7)/$BD$8+$BH$16</f>
        <v/>
      </c>
      <c r="AV357" s="51">
        <f>1/(1+EXP(-AU357))</f>
        <v/>
      </c>
      <c r="AW357" s="52">
        <f>$BI$14*((AJ357)-$BD$5)/$BD$6+$BI$15*((AK357)-$BD$7)/$BD$8+$BI$16</f>
        <v/>
      </c>
      <c r="AX357" s="51">
        <f>1/(1+EXP(-AW357))</f>
        <v/>
      </c>
      <c r="AY357" s="52">
        <f>$BJ$14*((AJ357)-$BD$5)/$BD$6+$BJ$15*((AK357)-$BD$7)/$BD$8+$BJ$16</f>
        <v/>
      </c>
      <c r="AZ357" s="51">
        <f>1/(1+EXP(-AY357))</f>
        <v/>
      </c>
      <c r="BA357" s="52">
        <f>$BK$14*((AJ357)-$BD$5)/$BD$6+$BK$15*((AK357)-$BD$7)/$BD$8+$BK$16</f>
        <v/>
      </c>
      <c r="BB357" s="51">
        <f>1/(1+EXP(-BA357))</f>
        <v/>
      </c>
    </row>
    <row r="358" ht="15" customHeight="1" s="35">
      <c r="A358" s="48">
        <f>'4_Seq_Features'!A356</f>
        <v/>
      </c>
      <c r="B358" s="55">
        <f>'4_Seq_Features'!F356</f>
        <v/>
      </c>
      <c r="C358" s="48">
        <f>'4_Seq_Features'!E356</f>
        <v/>
      </c>
      <c r="D358" s="52">
        <f>$U$12*((B358)-$U$5)/$U$6+$U$13</f>
        <v/>
      </c>
      <c r="E358" s="51">
        <f>1/(1+EXP(-D358))</f>
        <v/>
      </c>
      <c r="F358" s="52">
        <f>$V$12*((B358)-$U$5)/$U$6+$V$13</f>
        <v/>
      </c>
      <c r="G358" s="51">
        <f>1/(1+EXP(-F358))</f>
        <v/>
      </c>
      <c r="H358" s="52">
        <f>$W$12*((B358)-$U$5)/$U$6+$W$13</f>
        <v/>
      </c>
      <c r="I358" s="51">
        <f>1/(1+EXP(-H358))</f>
        <v/>
      </c>
      <c r="J358" s="52">
        <f>$X$12*((B358)-$U$5)/$U$6+$X$13</f>
        <v/>
      </c>
      <c r="K358" s="51">
        <f>1/(1+EXP(-J358))</f>
        <v/>
      </c>
      <c r="L358" s="52">
        <f>$Y$12*((B358)-$U$5)/$U$6+$Y$13</f>
        <v/>
      </c>
      <c r="M358" s="51">
        <f>1/(1+EXP(-L358))</f>
        <v/>
      </c>
      <c r="N358" s="52">
        <f>$Z$12*((B358)-$U$5)/$U$6+$Z$13</f>
        <v/>
      </c>
      <c r="O358" s="51">
        <f>1/(1+EXP(-N358))</f>
        <v/>
      </c>
      <c r="P358" s="52">
        <f>$AA$12*((B358)-$U$5)/$U$6+$AA$13</f>
        <v/>
      </c>
      <c r="Q358" s="51">
        <f>1/(1+EXP(-P358))</f>
        <v/>
      </c>
      <c r="R358" s="52">
        <f>$AB$12*((B358)-$U$5)/$U$6+$AB$13</f>
        <v/>
      </c>
      <c r="S358" s="51">
        <f>1/(1+EXP(-R358))</f>
        <v/>
      </c>
      <c r="AI358" s="48">
        <f>'4_Seq_Features'!A356</f>
        <v/>
      </c>
      <c r="AJ358" s="55">
        <f>'4_Seq_Features'!G356</f>
        <v/>
      </c>
      <c r="AK358" s="55">
        <f>'4_Seq_Features'!H356</f>
        <v/>
      </c>
      <c r="AL358" s="48">
        <f>'4_Seq_Features'!E356</f>
        <v/>
      </c>
      <c r="AM358" s="52">
        <f>$BD$14*((AJ358)-$BD$5)/$BD$6+$BD$15*((AK358)-$BD$7)/$BD$8+$BD$16</f>
        <v/>
      </c>
      <c r="AN358" s="51">
        <f>1/(1+EXP(-AM358))</f>
        <v/>
      </c>
      <c r="AO358" s="52">
        <f>$BE$14*((AJ358)-$BD$5)/$BD$6+$BE$15*((AK358)-$BD$7)/$BD$8+$BE$16</f>
        <v/>
      </c>
      <c r="AP358" s="51">
        <f>1/(1+EXP(-AO358))</f>
        <v/>
      </c>
      <c r="AQ358" s="52">
        <f>$BF$14*((AJ358)-$BD$5)/$BD$6+$BF$15*((AK358)-$BD$7)/$BD$8+$BF$16</f>
        <v/>
      </c>
      <c r="AR358" s="51">
        <f>1/(1+EXP(-AQ358))</f>
        <v/>
      </c>
      <c r="AS358" s="52">
        <f>$BG$14*((AJ358)-$BD$5)/$BD$6+$BG$15*((AK358)-$BD$7)/$BD$8+$BG$16</f>
        <v/>
      </c>
      <c r="AT358" s="51">
        <f>1/(1+EXP(-AS358))</f>
        <v/>
      </c>
      <c r="AU358" s="52">
        <f>$BH$14*((AJ358)-$BD$5)/$BD$6+$BH$15*((AK358)-$BD$7)/$BD$8+$BH$16</f>
        <v/>
      </c>
      <c r="AV358" s="51">
        <f>1/(1+EXP(-AU358))</f>
        <v/>
      </c>
      <c r="AW358" s="52">
        <f>$BI$14*((AJ358)-$BD$5)/$BD$6+$BI$15*((AK358)-$BD$7)/$BD$8+$BI$16</f>
        <v/>
      </c>
      <c r="AX358" s="51">
        <f>1/(1+EXP(-AW358))</f>
        <v/>
      </c>
      <c r="AY358" s="52">
        <f>$BJ$14*((AJ358)-$BD$5)/$BD$6+$BJ$15*((AK358)-$BD$7)/$BD$8+$BJ$16</f>
        <v/>
      </c>
      <c r="AZ358" s="51">
        <f>1/(1+EXP(-AY358))</f>
        <v/>
      </c>
      <c r="BA358" s="52">
        <f>$BK$14*((AJ358)-$BD$5)/$BD$6+$BK$15*((AK358)-$BD$7)/$BD$8+$BK$16</f>
        <v/>
      </c>
      <c r="BB358" s="51">
        <f>1/(1+EXP(-BA358))</f>
        <v/>
      </c>
    </row>
    <row r="359" ht="15" customHeight="1" s="35">
      <c r="A359" s="48">
        <f>'4_Seq_Features'!A357</f>
        <v/>
      </c>
      <c r="B359" s="55">
        <f>'4_Seq_Features'!F357</f>
        <v/>
      </c>
      <c r="C359" s="48">
        <f>'4_Seq_Features'!E357</f>
        <v/>
      </c>
      <c r="D359" s="52">
        <f>$U$12*((B359)-$U$5)/$U$6+$U$13</f>
        <v/>
      </c>
      <c r="E359" s="51">
        <f>1/(1+EXP(-D359))</f>
        <v/>
      </c>
      <c r="F359" s="52">
        <f>$V$12*((B359)-$U$5)/$U$6+$V$13</f>
        <v/>
      </c>
      <c r="G359" s="51">
        <f>1/(1+EXP(-F359))</f>
        <v/>
      </c>
      <c r="H359" s="52">
        <f>$W$12*((B359)-$U$5)/$U$6+$W$13</f>
        <v/>
      </c>
      <c r="I359" s="51">
        <f>1/(1+EXP(-H359))</f>
        <v/>
      </c>
      <c r="J359" s="52">
        <f>$X$12*((B359)-$U$5)/$U$6+$X$13</f>
        <v/>
      </c>
      <c r="K359" s="51">
        <f>1/(1+EXP(-J359))</f>
        <v/>
      </c>
      <c r="L359" s="52">
        <f>$Y$12*((B359)-$U$5)/$U$6+$Y$13</f>
        <v/>
      </c>
      <c r="M359" s="51">
        <f>1/(1+EXP(-L359))</f>
        <v/>
      </c>
      <c r="N359" s="52">
        <f>$Z$12*((B359)-$U$5)/$U$6+$Z$13</f>
        <v/>
      </c>
      <c r="O359" s="51">
        <f>1/(1+EXP(-N359))</f>
        <v/>
      </c>
      <c r="P359" s="52">
        <f>$AA$12*((B359)-$U$5)/$U$6+$AA$13</f>
        <v/>
      </c>
      <c r="Q359" s="51">
        <f>1/(1+EXP(-P359))</f>
        <v/>
      </c>
      <c r="R359" s="52">
        <f>$AB$12*((B359)-$U$5)/$U$6+$AB$13</f>
        <v/>
      </c>
      <c r="S359" s="51">
        <f>1/(1+EXP(-R359))</f>
        <v/>
      </c>
      <c r="AI359" s="48">
        <f>'4_Seq_Features'!A357</f>
        <v/>
      </c>
      <c r="AJ359" s="55">
        <f>'4_Seq_Features'!G357</f>
        <v/>
      </c>
      <c r="AK359" s="55">
        <f>'4_Seq_Features'!H357</f>
        <v/>
      </c>
      <c r="AL359" s="48">
        <f>'4_Seq_Features'!E357</f>
        <v/>
      </c>
      <c r="AM359" s="52">
        <f>$BD$14*((AJ359)-$BD$5)/$BD$6+$BD$15*((AK359)-$BD$7)/$BD$8+$BD$16</f>
        <v/>
      </c>
      <c r="AN359" s="51">
        <f>1/(1+EXP(-AM359))</f>
        <v/>
      </c>
      <c r="AO359" s="52">
        <f>$BE$14*((AJ359)-$BD$5)/$BD$6+$BE$15*((AK359)-$BD$7)/$BD$8+$BE$16</f>
        <v/>
      </c>
      <c r="AP359" s="51">
        <f>1/(1+EXP(-AO359))</f>
        <v/>
      </c>
      <c r="AQ359" s="52">
        <f>$BF$14*((AJ359)-$BD$5)/$BD$6+$BF$15*((AK359)-$BD$7)/$BD$8+$BF$16</f>
        <v/>
      </c>
      <c r="AR359" s="51">
        <f>1/(1+EXP(-AQ359))</f>
        <v/>
      </c>
      <c r="AS359" s="52">
        <f>$BG$14*((AJ359)-$BD$5)/$BD$6+$BG$15*((AK359)-$BD$7)/$BD$8+$BG$16</f>
        <v/>
      </c>
      <c r="AT359" s="51">
        <f>1/(1+EXP(-AS359))</f>
        <v/>
      </c>
      <c r="AU359" s="52">
        <f>$BH$14*((AJ359)-$BD$5)/$BD$6+$BH$15*((AK359)-$BD$7)/$BD$8+$BH$16</f>
        <v/>
      </c>
      <c r="AV359" s="51">
        <f>1/(1+EXP(-AU359))</f>
        <v/>
      </c>
      <c r="AW359" s="52">
        <f>$BI$14*((AJ359)-$BD$5)/$BD$6+$BI$15*((AK359)-$BD$7)/$BD$8+$BI$16</f>
        <v/>
      </c>
      <c r="AX359" s="51">
        <f>1/(1+EXP(-AW359))</f>
        <v/>
      </c>
      <c r="AY359" s="52">
        <f>$BJ$14*((AJ359)-$BD$5)/$BD$6+$BJ$15*((AK359)-$BD$7)/$BD$8+$BJ$16</f>
        <v/>
      </c>
      <c r="AZ359" s="51">
        <f>1/(1+EXP(-AY359))</f>
        <v/>
      </c>
      <c r="BA359" s="52">
        <f>$BK$14*((AJ359)-$BD$5)/$BD$6+$BK$15*((AK359)-$BD$7)/$BD$8+$BK$16</f>
        <v/>
      </c>
      <c r="BB359" s="51">
        <f>1/(1+EXP(-BA359))</f>
        <v/>
      </c>
    </row>
    <row r="360" ht="15" customHeight="1" s="35">
      <c r="A360" s="48">
        <f>'4_Seq_Features'!A358</f>
        <v/>
      </c>
      <c r="B360" s="55">
        <f>'4_Seq_Features'!F358</f>
        <v/>
      </c>
      <c r="C360" s="48">
        <f>'4_Seq_Features'!E358</f>
        <v/>
      </c>
      <c r="D360" s="52">
        <f>$U$12*((B360)-$U$5)/$U$6+$U$13</f>
        <v/>
      </c>
      <c r="E360" s="51">
        <f>1/(1+EXP(-D360))</f>
        <v/>
      </c>
      <c r="F360" s="52">
        <f>$V$12*((B360)-$U$5)/$U$6+$V$13</f>
        <v/>
      </c>
      <c r="G360" s="51">
        <f>1/(1+EXP(-F360))</f>
        <v/>
      </c>
      <c r="H360" s="52">
        <f>$W$12*((B360)-$U$5)/$U$6+$W$13</f>
        <v/>
      </c>
      <c r="I360" s="51">
        <f>1/(1+EXP(-H360))</f>
        <v/>
      </c>
      <c r="J360" s="52">
        <f>$X$12*((B360)-$U$5)/$U$6+$X$13</f>
        <v/>
      </c>
      <c r="K360" s="51">
        <f>1/(1+EXP(-J360))</f>
        <v/>
      </c>
      <c r="L360" s="52">
        <f>$Y$12*((B360)-$U$5)/$U$6+$Y$13</f>
        <v/>
      </c>
      <c r="M360" s="51">
        <f>1/(1+EXP(-L360))</f>
        <v/>
      </c>
      <c r="N360" s="52">
        <f>$Z$12*((B360)-$U$5)/$U$6+$Z$13</f>
        <v/>
      </c>
      <c r="O360" s="51">
        <f>1/(1+EXP(-N360))</f>
        <v/>
      </c>
      <c r="P360" s="52">
        <f>$AA$12*((B360)-$U$5)/$U$6+$AA$13</f>
        <v/>
      </c>
      <c r="Q360" s="51">
        <f>1/(1+EXP(-P360))</f>
        <v/>
      </c>
      <c r="R360" s="52">
        <f>$AB$12*((B360)-$U$5)/$U$6+$AB$13</f>
        <v/>
      </c>
      <c r="S360" s="51">
        <f>1/(1+EXP(-R360))</f>
        <v/>
      </c>
      <c r="AI360" s="48">
        <f>'4_Seq_Features'!A358</f>
        <v/>
      </c>
      <c r="AJ360" s="55">
        <f>'4_Seq_Features'!G358</f>
        <v/>
      </c>
      <c r="AK360" s="55">
        <f>'4_Seq_Features'!H358</f>
        <v/>
      </c>
      <c r="AL360" s="48">
        <f>'4_Seq_Features'!E358</f>
        <v/>
      </c>
      <c r="AM360" s="52">
        <f>$BD$14*((AJ360)-$BD$5)/$BD$6+$BD$15*((AK360)-$BD$7)/$BD$8+$BD$16</f>
        <v/>
      </c>
      <c r="AN360" s="51">
        <f>1/(1+EXP(-AM360))</f>
        <v/>
      </c>
      <c r="AO360" s="52">
        <f>$BE$14*((AJ360)-$BD$5)/$BD$6+$BE$15*((AK360)-$BD$7)/$BD$8+$BE$16</f>
        <v/>
      </c>
      <c r="AP360" s="51">
        <f>1/(1+EXP(-AO360))</f>
        <v/>
      </c>
      <c r="AQ360" s="52">
        <f>$BF$14*((AJ360)-$BD$5)/$BD$6+$BF$15*((AK360)-$BD$7)/$BD$8+$BF$16</f>
        <v/>
      </c>
      <c r="AR360" s="51">
        <f>1/(1+EXP(-AQ360))</f>
        <v/>
      </c>
      <c r="AS360" s="52">
        <f>$BG$14*((AJ360)-$BD$5)/$BD$6+$BG$15*((AK360)-$BD$7)/$BD$8+$BG$16</f>
        <v/>
      </c>
      <c r="AT360" s="51">
        <f>1/(1+EXP(-AS360))</f>
        <v/>
      </c>
      <c r="AU360" s="52">
        <f>$BH$14*((AJ360)-$BD$5)/$BD$6+$BH$15*((AK360)-$BD$7)/$BD$8+$BH$16</f>
        <v/>
      </c>
      <c r="AV360" s="51">
        <f>1/(1+EXP(-AU360))</f>
        <v/>
      </c>
      <c r="AW360" s="52">
        <f>$BI$14*((AJ360)-$BD$5)/$BD$6+$BI$15*((AK360)-$BD$7)/$BD$8+$BI$16</f>
        <v/>
      </c>
      <c r="AX360" s="51">
        <f>1/(1+EXP(-AW360))</f>
        <v/>
      </c>
      <c r="AY360" s="52">
        <f>$BJ$14*((AJ360)-$BD$5)/$BD$6+$BJ$15*((AK360)-$BD$7)/$BD$8+$BJ$16</f>
        <v/>
      </c>
      <c r="AZ360" s="51">
        <f>1/(1+EXP(-AY360))</f>
        <v/>
      </c>
      <c r="BA360" s="52">
        <f>$BK$14*((AJ360)-$BD$5)/$BD$6+$BK$15*((AK360)-$BD$7)/$BD$8+$BK$16</f>
        <v/>
      </c>
      <c r="BB360" s="51">
        <f>1/(1+EXP(-BA360))</f>
        <v/>
      </c>
    </row>
    <row r="361" ht="15" customHeight="1" s="35">
      <c r="A361" s="48">
        <f>'4_Seq_Features'!A359</f>
        <v/>
      </c>
      <c r="B361" s="55">
        <f>'4_Seq_Features'!F359</f>
        <v/>
      </c>
      <c r="C361" s="48">
        <f>'4_Seq_Features'!E359</f>
        <v/>
      </c>
      <c r="D361" s="52">
        <f>$U$12*((B361)-$U$5)/$U$6+$U$13</f>
        <v/>
      </c>
      <c r="E361" s="51">
        <f>1/(1+EXP(-D361))</f>
        <v/>
      </c>
      <c r="F361" s="52">
        <f>$V$12*((B361)-$U$5)/$U$6+$V$13</f>
        <v/>
      </c>
      <c r="G361" s="51">
        <f>1/(1+EXP(-F361))</f>
        <v/>
      </c>
      <c r="H361" s="52">
        <f>$W$12*((B361)-$U$5)/$U$6+$W$13</f>
        <v/>
      </c>
      <c r="I361" s="51">
        <f>1/(1+EXP(-H361))</f>
        <v/>
      </c>
      <c r="J361" s="52">
        <f>$X$12*((B361)-$U$5)/$U$6+$X$13</f>
        <v/>
      </c>
      <c r="K361" s="51">
        <f>1/(1+EXP(-J361))</f>
        <v/>
      </c>
      <c r="L361" s="52">
        <f>$Y$12*((B361)-$U$5)/$U$6+$Y$13</f>
        <v/>
      </c>
      <c r="M361" s="51">
        <f>1/(1+EXP(-L361))</f>
        <v/>
      </c>
      <c r="N361" s="52">
        <f>$Z$12*((B361)-$U$5)/$U$6+$Z$13</f>
        <v/>
      </c>
      <c r="O361" s="51">
        <f>1/(1+EXP(-N361))</f>
        <v/>
      </c>
      <c r="P361" s="52">
        <f>$AA$12*((B361)-$U$5)/$U$6+$AA$13</f>
        <v/>
      </c>
      <c r="Q361" s="51">
        <f>1/(1+EXP(-P361))</f>
        <v/>
      </c>
      <c r="R361" s="52">
        <f>$AB$12*((B361)-$U$5)/$U$6+$AB$13</f>
        <v/>
      </c>
      <c r="S361" s="51">
        <f>1/(1+EXP(-R361))</f>
        <v/>
      </c>
      <c r="AI361" s="48">
        <f>'4_Seq_Features'!A359</f>
        <v/>
      </c>
      <c r="AJ361" s="55">
        <f>'4_Seq_Features'!G359</f>
        <v/>
      </c>
      <c r="AK361" s="55">
        <f>'4_Seq_Features'!H359</f>
        <v/>
      </c>
      <c r="AL361" s="48">
        <f>'4_Seq_Features'!E359</f>
        <v/>
      </c>
      <c r="AM361" s="52">
        <f>$BD$14*((AJ361)-$BD$5)/$BD$6+$BD$15*((AK361)-$BD$7)/$BD$8+$BD$16</f>
        <v/>
      </c>
      <c r="AN361" s="51">
        <f>1/(1+EXP(-AM361))</f>
        <v/>
      </c>
      <c r="AO361" s="52">
        <f>$BE$14*((AJ361)-$BD$5)/$BD$6+$BE$15*((AK361)-$BD$7)/$BD$8+$BE$16</f>
        <v/>
      </c>
      <c r="AP361" s="51">
        <f>1/(1+EXP(-AO361))</f>
        <v/>
      </c>
      <c r="AQ361" s="52">
        <f>$BF$14*((AJ361)-$BD$5)/$BD$6+$BF$15*((AK361)-$BD$7)/$BD$8+$BF$16</f>
        <v/>
      </c>
      <c r="AR361" s="51">
        <f>1/(1+EXP(-AQ361))</f>
        <v/>
      </c>
      <c r="AS361" s="52">
        <f>$BG$14*((AJ361)-$BD$5)/$BD$6+$BG$15*((AK361)-$BD$7)/$BD$8+$BG$16</f>
        <v/>
      </c>
      <c r="AT361" s="51">
        <f>1/(1+EXP(-AS361))</f>
        <v/>
      </c>
      <c r="AU361" s="52">
        <f>$BH$14*((AJ361)-$BD$5)/$BD$6+$BH$15*((AK361)-$BD$7)/$BD$8+$BH$16</f>
        <v/>
      </c>
      <c r="AV361" s="51">
        <f>1/(1+EXP(-AU361))</f>
        <v/>
      </c>
      <c r="AW361" s="52">
        <f>$BI$14*((AJ361)-$BD$5)/$BD$6+$BI$15*((AK361)-$BD$7)/$BD$8+$BI$16</f>
        <v/>
      </c>
      <c r="AX361" s="51">
        <f>1/(1+EXP(-AW361))</f>
        <v/>
      </c>
      <c r="AY361" s="52">
        <f>$BJ$14*((AJ361)-$BD$5)/$BD$6+$BJ$15*((AK361)-$BD$7)/$BD$8+$BJ$16</f>
        <v/>
      </c>
      <c r="AZ361" s="51">
        <f>1/(1+EXP(-AY361))</f>
        <v/>
      </c>
      <c r="BA361" s="52">
        <f>$BK$14*((AJ361)-$BD$5)/$BD$6+$BK$15*((AK361)-$BD$7)/$BD$8+$BK$16</f>
        <v/>
      </c>
      <c r="BB361" s="51">
        <f>1/(1+EXP(-BA361))</f>
        <v/>
      </c>
    </row>
    <row r="362" ht="15" customHeight="1" s="35">
      <c r="A362" s="48">
        <f>'4_Seq_Features'!A360</f>
        <v/>
      </c>
      <c r="B362" s="55">
        <f>'4_Seq_Features'!F360</f>
        <v/>
      </c>
      <c r="C362" s="48">
        <f>'4_Seq_Features'!E360</f>
        <v/>
      </c>
      <c r="D362" s="52">
        <f>$U$12*((B362)-$U$5)/$U$6+$U$13</f>
        <v/>
      </c>
      <c r="E362" s="51">
        <f>1/(1+EXP(-D362))</f>
        <v/>
      </c>
      <c r="F362" s="52">
        <f>$V$12*((B362)-$U$5)/$U$6+$V$13</f>
        <v/>
      </c>
      <c r="G362" s="51">
        <f>1/(1+EXP(-F362))</f>
        <v/>
      </c>
      <c r="H362" s="52">
        <f>$W$12*((B362)-$U$5)/$U$6+$W$13</f>
        <v/>
      </c>
      <c r="I362" s="51">
        <f>1/(1+EXP(-H362))</f>
        <v/>
      </c>
      <c r="J362" s="52">
        <f>$X$12*((B362)-$U$5)/$U$6+$X$13</f>
        <v/>
      </c>
      <c r="K362" s="51">
        <f>1/(1+EXP(-J362))</f>
        <v/>
      </c>
      <c r="L362" s="52">
        <f>$Y$12*((B362)-$U$5)/$U$6+$Y$13</f>
        <v/>
      </c>
      <c r="M362" s="51">
        <f>1/(1+EXP(-L362))</f>
        <v/>
      </c>
      <c r="N362" s="52">
        <f>$Z$12*((B362)-$U$5)/$U$6+$Z$13</f>
        <v/>
      </c>
      <c r="O362" s="51">
        <f>1/(1+EXP(-N362))</f>
        <v/>
      </c>
      <c r="P362" s="52">
        <f>$AA$12*((B362)-$U$5)/$U$6+$AA$13</f>
        <v/>
      </c>
      <c r="Q362" s="51">
        <f>1/(1+EXP(-P362))</f>
        <v/>
      </c>
      <c r="R362" s="52">
        <f>$AB$12*((B362)-$U$5)/$U$6+$AB$13</f>
        <v/>
      </c>
      <c r="S362" s="51">
        <f>1/(1+EXP(-R362))</f>
        <v/>
      </c>
      <c r="AI362" s="48">
        <f>'4_Seq_Features'!A360</f>
        <v/>
      </c>
      <c r="AJ362" s="55">
        <f>'4_Seq_Features'!G360</f>
        <v/>
      </c>
      <c r="AK362" s="55">
        <f>'4_Seq_Features'!H360</f>
        <v/>
      </c>
      <c r="AL362" s="48">
        <f>'4_Seq_Features'!E360</f>
        <v/>
      </c>
      <c r="AM362" s="52">
        <f>$BD$14*((AJ362)-$BD$5)/$BD$6+$BD$15*((AK362)-$BD$7)/$BD$8+$BD$16</f>
        <v/>
      </c>
      <c r="AN362" s="51">
        <f>1/(1+EXP(-AM362))</f>
        <v/>
      </c>
      <c r="AO362" s="52">
        <f>$BE$14*((AJ362)-$BD$5)/$BD$6+$BE$15*((AK362)-$BD$7)/$BD$8+$BE$16</f>
        <v/>
      </c>
      <c r="AP362" s="51">
        <f>1/(1+EXP(-AO362))</f>
        <v/>
      </c>
      <c r="AQ362" s="52">
        <f>$BF$14*((AJ362)-$BD$5)/$BD$6+$BF$15*((AK362)-$BD$7)/$BD$8+$BF$16</f>
        <v/>
      </c>
      <c r="AR362" s="51">
        <f>1/(1+EXP(-AQ362))</f>
        <v/>
      </c>
      <c r="AS362" s="52">
        <f>$BG$14*((AJ362)-$BD$5)/$BD$6+$BG$15*((AK362)-$BD$7)/$BD$8+$BG$16</f>
        <v/>
      </c>
      <c r="AT362" s="51">
        <f>1/(1+EXP(-AS362))</f>
        <v/>
      </c>
      <c r="AU362" s="52">
        <f>$BH$14*((AJ362)-$BD$5)/$BD$6+$BH$15*((AK362)-$BD$7)/$BD$8+$BH$16</f>
        <v/>
      </c>
      <c r="AV362" s="51">
        <f>1/(1+EXP(-AU362))</f>
        <v/>
      </c>
      <c r="AW362" s="52">
        <f>$BI$14*((AJ362)-$BD$5)/$BD$6+$BI$15*((AK362)-$BD$7)/$BD$8+$BI$16</f>
        <v/>
      </c>
      <c r="AX362" s="51">
        <f>1/(1+EXP(-AW362))</f>
        <v/>
      </c>
      <c r="AY362" s="52">
        <f>$BJ$14*((AJ362)-$BD$5)/$BD$6+$BJ$15*((AK362)-$BD$7)/$BD$8+$BJ$16</f>
        <v/>
      </c>
      <c r="AZ362" s="51">
        <f>1/(1+EXP(-AY362))</f>
        <v/>
      </c>
      <c r="BA362" s="52">
        <f>$BK$14*((AJ362)-$BD$5)/$BD$6+$BK$15*((AK362)-$BD$7)/$BD$8+$BK$16</f>
        <v/>
      </c>
      <c r="BB362" s="51">
        <f>1/(1+EXP(-BA362))</f>
        <v/>
      </c>
    </row>
    <row r="363" ht="15" customHeight="1" s="35">
      <c r="A363" s="48">
        <f>'4_Seq_Features'!A361</f>
        <v/>
      </c>
      <c r="B363" s="55">
        <f>'4_Seq_Features'!F361</f>
        <v/>
      </c>
      <c r="C363" s="48">
        <f>'4_Seq_Features'!E361</f>
        <v/>
      </c>
      <c r="D363" s="52">
        <f>$U$12*((B363)-$U$5)/$U$6+$U$13</f>
        <v/>
      </c>
      <c r="E363" s="51">
        <f>1/(1+EXP(-D363))</f>
        <v/>
      </c>
      <c r="F363" s="52">
        <f>$V$12*((B363)-$U$5)/$U$6+$V$13</f>
        <v/>
      </c>
      <c r="G363" s="51">
        <f>1/(1+EXP(-F363))</f>
        <v/>
      </c>
      <c r="H363" s="52">
        <f>$W$12*((B363)-$U$5)/$U$6+$W$13</f>
        <v/>
      </c>
      <c r="I363" s="51">
        <f>1/(1+EXP(-H363))</f>
        <v/>
      </c>
      <c r="J363" s="52">
        <f>$X$12*((B363)-$U$5)/$U$6+$X$13</f>
        <v/>
      </c>
      <c r="K363" s="51">
        <f>1/(1+EXP(-J363))</f>
        <v/>
      </c>
      <c r="L363" s="52">
        <f>$Y$12*((B363)-$U$5)/$U$6+$Y$13</f>
        <v/>
      </c>
      <c r="M363" s="51">
        <f>1/(1+EXP(-L363))</f>
        <v/>
      </c>
      <c r="N363" s="52">
        <f>$Z$12*((B363)-$U$5)/$U$6+$Z$13</f>
        <v/>
      </c>
      <c r="O363" s="51">
        <f>1/(1+EXP(-N363))</f>
        <v/>
      </c>
      <c r="P363" s="52">
        <f>$AA$12*((B363)-$U$5)/$U$6+$AA$13</f>
        <v/>
      </c>
      <c r="Q363" s="51">
        <f>1/(1+EXP(-P363))</f>
        <v/>
      </c>
      <c r="R363" s="52">
        <f>$AB$12*((B363)-$U$5)/$U$6+$AB$13</f>
        <v/>
      </c>
      <c r="S363" s="51">
        <f>1/(1+EXP(-R363))</f>
        <v/>
      </c>
      <c r="AI363" s="48">
        <f>'4_Seq_Features'!A361</f>
        <v/>
      </c>
      <c r="AJ363" s="55">
        <f>'4_Seq_Features'!G361</f>
        <v/>
      </c>
      <c r="AK363" s="55">
        <f>'4_Seq_Features'!H361</f>
        <v/>
      </c>
      <c r="AL363" s="48">
        <f>'4_Seq_Features'!E361</f>
        <v/>
      </c>
      <c r="AM363" s="52">
        <f>$BD$14*((AJ363)-$BD$5)/$BD$6+$BD$15*((AK363)-$BD$7)/$BD$8+$BD$16</f>
        <v/>
      </c>
      <c r="AN363" s="51">
        <f>1/(1+EXP(-AM363))</f>
        <v/>
      </c>
      <c r="AO363" s="52">
        <f>$BE$14*((AJ363)-$BD$5)/$BD$6+$BE$15*((AK363)-$BD$7)/$BD$8+$BE$16</f>
        <v/>
      </c>
      <c r="AP363" s="51">
        <f>1/(1+EXP(-AO363))</f>
        <v/>
      </c>
      <c r="AQ363" s="52">
        <f>$BF$14*((AJ363)-$BD$5)/$BD$6+$BF$15*((AK363)-$BD$7)/$BD$8+$BF$16</f>
        <v/>
      </c>
      <c r="AR363" s="51">
        <f>1/(1+EXP(-AQ363))</f>
        <v/>
      </c>
      <c r="AS363" s="52">
        <f>$BG$14*((AJ363)-$BD$5)/$BD$6+$BG$15*((AK363)-$BD$7)/$BD$8+$BG$16</f>
        <v/>
      </c>
      <c r="AT363" s="51">
        <f>1/(1+EXP(-AS363))</f>
        <v/>
      </c>
      <c r="AU363" s="52">
        <f>$BH$14*((AJ363)-$BD$5)/$BD$6+$BH$15*((AK363)-$BD$7)/$BD$8+$BH$16</f>
        <v/>
      </c>
      <c r="AV363" s="51">
        <f>1/(1+EXP(-AU363))</f>
        <v/>
      </c>
      <c r="AW363" s="52">
        <f>$BI$14*((AJ363)-$BD$5)/$BD$6+$BI$15*((AK363)-$BD$7)/$BD$8+$BI$16</f>
        <v/>
      </c>
      <c r="AX363" s="51">
        <f>1/(1+EXP(-AW363))</f>
        <v/>
      </c>
      <c r="AY363" s="52">
        <f>$BJ$14*((AJ363)-$BD$5)/$BD$6+$BJ$15*((AK363)-$BD$7)/$BD$8+$BJ$16</f>
        <v/>
      </c>
      <c r="AZ363" s="51">
        <f>1/(1+EXP(-AY363))</f>
        <v/>
      </c>
      <c r="BA363" s="52">
        <f>$BK$14*((AJ363)-$BD$5)/$BD$6+$BK$15*((AK363)-$BD$7)/$BD$8+$BK$16</f>
        <v/>
      </c>
      <c r="BB363" s="51">
        <f>1/(1+EXP(-BA363))</f>
        <v/>
      </c>
    </row>
    <row r="364" ht="15" customHeight="1" s="35">
      <c r="A364" s="48">
        <f>'4_Seq_Features'!A362</f>
        <v/>
      </c>
      <c r="B364" s="55">
        <f>'4_Seq_Features'!F362</f>
        <v/>
      </c>
      <c r="C364" s="48">
        <f>'4_Seq_Features'!E362</f>
        <v/>
      </c>
      <c r="D364" s="52">
        <f>$U$12*((B364)-$U$5)/$U$6+$U$13</f>
        <v/>
      </c>
      <c r="E364" s="51">
        <f>1/(1+EXP(-D364))</f>
        <v/>
      </c>
      <c r="F364" s="52">
        <f>$V$12*((B364)-$U$5)/$U$6+$V$13</f>
        <v/>
      </c>
      <c r="G364" s="51">
        <f>1/(1+EXP(-F364))</f>
        <v/>
      </c>
      <c r="H364" s="52">
        <f>$W$12*((B364)-$U$5)/$U$6+$W$13</f>
        <v/>
      </c>
      <c r="I364" s="51">
        <f>1/(1+EXP(-H364))</f>
        <v/>
      </c>
      <c r="J364" s="52">
        <f>$X$12*((B364)-$U$5)/$U$6+$X$13</f>
        <v/>
      </c>
      <c r="K364" s="51">
        <f>1/(1+EXP(-J364))</f>
        <v/>
      </c>
      <c r="L364" s="52">
        <f>$Y$12*((B364)-$U$5)/$U$6+$Y$13</f>
        <v/>
      </c>
      <c r="M364" s="51">
        <f>1/(1+EXP(-L364))</f>
        <v/>
      </c>
      <c r="N364" s="52">
        <f>$Z$12*((B364)-$U$5)/$U$6+$Z$13</f>
        <v/>
      </c>
      <c r="O364" s="51">
        <f>1/(1+EXP(-N364))</f>
        <v/>
      </c>
      <c r="P364" s="52">
        <f>$AA$12*((B364)-$U$5)/$U$6+$AA$13</f>
        <v/>
      </c>
      <c r="Q364" s="51">
        <f>1/(1+EXP(-P364))</f>
        <v/>
      </c>
      <c r="R364" s="52">
        <f>$AB$12*((B364)-$U$5)/$U$6+$AB$13</f>
        <v/>
      </c>
      <c r="S364" s="51">
        <f>1/(1+EXP(-R364))</f>
        <v/>
      </c>
      <c r="AI364" s="48">
        <f>'4_Seq_Features'!A362</f>
        <v/>
      </c>
      <c r="AJ364" s="55">
        <f>'4_Seq_Features'!G362</f>
        <v/>
      </c>
      <c r="AK364" s="55">
        <f>'4_Seq_Features'!H362</f>
        <v/>
      </c>
      <c r="AL364" s="48">
        <f>'4_Seq_Features'!E362</f>
        <v/>
      </c>
      <c r="AM364" s="52">
        <f>$BD$14*((AJ364)-$BD$5)/$BD$6+$BD$15*((AK364)-$BD$7)/$BD$8+$BD$16</f>
        <v/>
      </c>
      <c r="AN364" s="51">
        <f>1/(1+EXP(-AM364))</f>
        <v/>
      </c>
      <c r="AO364" s="52">
        <f>$BE$14*((AJ364)-$BD$5)/$BD$6+$BE$15*((AK364)-$BD$7)/$BD$8+$BE$16</f>
        <v/>
      </c>
      <c r="AP364" s="51">
        <f>1/(1+EXP(-AO364))</f>
        <v/>
      </c>
      <c r="AQ364" s="52">
        <f>$BF$14*((AJ364)-$BD$5)/$BD$6+$BF$15*((AK364)-$BD$7)/$BD$8+$BF$16</f>
        <v/>
      </c>
      <c r="AR364" s="51">
        <f>1/(1+EXP(-AQ364))</f>
        <v/>
      </c>
      <c r="AS364" s="52">
        <f>$BG$14*((AJ364)-$BD$5)/$BD$6+$BG$15*((AK364)-$BD$7)/$BD$8+$BG$16</f>
        <v/>
      </c>
      <c r="AT364" s="51">
        <f>1/(1+EXP(-AS364))</f>
        <v/>
      </c>
      <c r="AU364" s="52">
        <f>$BH$14*((AJ364)-$BD$5)/$BD$6+$BH$15*((AK364)-$BD$7)/$BD$8+$BH$16</f>
        <v/>
      </c>
      <c r="AV364" s="51">
        <f>1/(1+EXP(-AU364))</f>
        <v/>
      </c>
      <c r="AW364" s="52">
        <f>$BI$14*((AJ364)-$BD$5)/$BD$6+$BI$15*((AK364)-$BD$7)/$BD$8+$BI$16</f>
        <v/>
      </c>
      <c r="AX364" s="51">
        <f>1/(1+EXP(-AW364))</f>
        <v/>
      </c>
      <c r="AY364" s="52">
        <f>$BJ$14*((AJ364)-$BD$5)/$BD$6+$BJ$15*((AK364)-$BD$7)/$BD$8+$BJ$16</f>
        <v/>
      </c>
      <c r="AZ364" s="51">
        <f>1/(1+EXP(-AY364))</f>
        <v/>
      </c>
      <c r="BA364" s="52">
        <f>$BK$14*((AJ364)-$BD$5)/$BD$6+$BK$15*((AK364)-$BD$7)/$BD$8+$BK$16</f>
        <v/>
      </c>
      <c r="BB364" s="51">
        <f>1/(1+EXP(-BA364))</f>
        <v/>
      </c>
    </row>
    <row r="365" ht="15" customHeight="1" s="35">
      <c r="A365" s="48">
        <f>'4_Seq_Features'!A363</f>
        <v/>
      </c>
      <c r="B365" s="55">
        <f>'4_Seq_Features'!F363</f>
        <v/>
      </c>
      <c r="C365" s="48">
        <f>'4_Seq_Features'!E363</f>
        <v/>
      </c>
      <c r="D365" s="52">
        <f>$U$12*((B365)-$U$5)/$U$6+$U$13</f>
        <v/>
      </c>
      <c r="E365" s="51">
        <f>1/(1+EXP(-D365))</f>
        <v/>
      </c>
      <c r="F365" s="52">
        <f>$V$12*((B365)-$U$5)/$U$6+$V$13</f>
        <v/>
      </c>
      <c r="G365" s="51">
        <f>1/(1+EXP(-F365))</f>
        <v/>
      </c>
      <c r="H365" s="52">
        <f>$W$12*((B365)-$U$5)/$U$6+$W$13</f>
        <v/>
      </c>
      <c r="I365" s="51">
        <f>1/(1+EXP(-H365))</f>
        <v/>
      </c>
      <c r="J365" s="52">
        <f>$X$12*((B365)-$U$5)/$U$6+$X$13</f>
        <v/>
      </c>
      <c r="K365" s="51">
        <f>1/(1+EXP(-J365))</f>
        <v/>
      </c>
      <c r="L365" s="52">
        <f>$Y$12*((B365)-$U$5)/$U$6+$Y$13</f>
        <v/>
      </c>
      <c r="M365" s="51">
        <f>1/(1+EXP(-L365))</f>
        <v/>
      </c>
      <c r="N365" s="52">
        <f>$Z$12*((B365)-$U$5)/$U$6+$Z$13</f>
        <v/>
      </c>
      <c r="O365" s="51">
        <f>1/(1+EXP(-N365))</f>
        <v/>
      </c>
      <c r="P365" s="52">
        <f>$AA$12*((B365)-$U$5)/$U$6+$AA$13</f>
        <v/>
      </c>
      <c r="Q365" s="51">
        <f>1/(1+EXP(-P365))</f>
        <v/>
      </c>
      <c r="R365" s="52">
        <f>$AB$12*((B365)-$U$5)/$U$6+$AB$13</f>
        <v/>
      </c>
      <c r="S365" s="51">
        <f>1/(1+EXP(-R365))</f>
        <v/>
      </c>
      <c r="AI365" s="48">
        <f>'4_Seq_Features'!A363</f>
        <v/>
      </c>
      <c r="AJ365" s="55">
        <f>'4_Seq_Features'!G363</f>
        <v/>
      </c>
      <c r="AK365" s="55">
        <f>'4_Seq_Features'!H363</f>
        <v/>
      </c>
      <c r="AL365" s="48">
        <f>'4_Seq_Features'!E363</f>
        <v/>
      </c>
      <c r="AM365" s="52">
        <f>$BD$14*((AJ365)-$BD$5)/$BD$6+$BD$15*((AK365)-$BD$7)/$BD$8+$BD$16</f>
        <v/>
      </c>
      <c r="AN365" s="51">
        <f>1/(1+EXP(-AM365))</f>
        <v/>
      </c>
      <c r="AO365" s="52">
        <f>$BE$14*((AJ365)-$BD$5)/$BD$6+$BE$15*((AK365)-$BD$7)/$BD$8+$BE$16</f>
        <v/>
      </c>
      <c r="AP365" s="51">
        <f>1/(1+EXP(-AO365))</f>
        <v/>
      </c>
      <c r="AQ365" s="52">
        <f>$BF$14*((AJ365)-$BD$5)/$BD$6+$BF$15*((AK365)-$BD$7)/$BD$8+$BF$16</f>
        <v/>
      </c>
      <c r="AR365" s="51">
        <f>1/(1+EXP(-AQ365))</f>
        <v/>
      </c>
      <c r="AS365" s="52">
        <f>$BG$14*((AJ365)-$BD$5)/$BD$6+$BG$15*((AK365)-$BD$7)/$BD$8+$BG$16</f>
        <v/>
      </c>
      <c r="AT365" s="51">
        <f>1/(1+EXP(-AS365))</f>
        <v/>
      </c>
      <c r="AU365" s="52">
        <f>$BH$14*((AJ365)-$BD$5)/$BD$6+$BH$15*((AK365)-$BD$7)/$BD$8+$BH$16</f>
        <v/>
      </c>
      <c r="AV365" s="51">
        <f>1/(1+EXP(-AU365))</f>
        <v/>
      </c>
      <c r="AW365" s="52">
        <f>$BI$14*((AJ365)-$BD$5)/$BD$6+$BI$15*((AK365)-$BD$7)/$BD$8+$BI$16</f>
        <v/>
      </c>
      <c r="AX365" s="51">
        <f>1/(1+EXP(-AW365))</f>
        <v/>
      </c>
      <c r="AY365" s="52">
        <f>$BJ$14*((AJ365)-$BD$5)/$BD$6+$BJ$15*((AK365)-$BD$7)/$BD$8+$BJ$16</f>
        <v/>
      </c>
      <c r="AZ365" s="51">
        <f>1/(1+EXP(-AY365))</f>
        <v/>
      </c>
      <c r="BA365" s="52">
        <f>$BK$14*((AJ365)-$BD$5)/$BD$6+$BK$15*((AK365)-$BD$7)/$BD$8+$BK$16</f>
        <v/>
      </c>
      <c r="BB365" s="51">
        <f>1/(1+EXP(-BA365))</f>
        <v/>
      </c>
    </row>
    <row r="366" ht="15" customHeight="1" s="35">
      <c r="A366" s="48">
        <f>'4_Seq_Features'!A364</f>
        <v/>
      </c>
      <c r="B366" s="55">
        <f>'4_Seq_Features'!F364</f>
        <v/>
      </c>
      <c r="C366" s="48">
        <f>'4_Seq_Features'!E364</f>
        <v/>
      </c>
      <c r="D366" s="52">
        <f>$U$12*((B366)-$U$5)/$U$6+$U$13</f>
        <v/>
      </c>
      <c r="E366" s="51">
        <f>1/(1+EXP(-D366))</f>
        <v/>
      </c>
      <c r="F366" s="52">
        <f>$V$12*((B366)-$U$5)/$U$6+$V$13</f>
        <v/>
      </c>
      <c r="G366" s="51">
        <f>1/(1+EXP(-F366))</f>
        <v/>
      </c>
      <c r="H366" s="52">
        <f>$W$12*((B366)-$U$5)/$U$6+$W$13</f>
        <v/>
      </c>
      <c r="I366" s="51">
        <f>1/(1+EXP(-H366))</f>
        <v/>
      </c>
      <c r="J366" s="52">
        <f>$X$12*((B366)-$U$5)/$U$6+$X$13</f>
        <v/>
      </c>
      <c r="K366" s="51">
        <f>1/(1+EXP(-J366))</f>
        <v/>
      </c>
      <c r="L366" s="52">
        <f>$Y$12*((B366)-$U$5)/$U$6+$Y$13</f>
        <v/>
      </c>
      <c r="M366" s="51">
        <f>1/(1+EXP(-L366))</f>
        <v/>
      </c>
      <c r="N366" s="52">
        <f>$Z$12*((B366)-$U$5)/$U$6+$Z$13</f>
        <v/>
      </c>
      <c r="O366" s="51">
        <f>1/(1+EXP(-N366))</f>
        <v/>
      </c>
      <c r="P366" s="52">
        <f>$AA$12*((B366)-$U$5)/$U$6+$AA$13</f>
        <v/>
      </c>
      <c r="Q366" s="51">
        <f>1/(1+EXP(-P366))</f>
        <v/>
      </c>
      <c r="R366" s="52">
        <f>$AB$12*((B366)-$U$5)/$U$6+$AB$13</f>
        <v/>
      </c>
      <c r="S366" s="51">
        <f>1/(1+EXP(-R366))</f>
        <v/>
      </c>
      <c r="AI366" s="48">
        <f>'4_Seq_Features'!A364</f>
        <v/>
      </c>
      <c r="AJ366" s="55">
        <f>'4_Seq_Features'!G364</f>
        <v/>
      </c>
      <c r="AK366" s="55">
        <f>'4_Seq_Features'!H364</f>
        <v/>
      </c>
      <c r="AL366" s="48">
        <f>'4_Seq_Features'!E364</f>
        <v/>
      </c>
      <c r="AM366" s="52">
        <f>$BD$14*((AJ366)-$BD$5)/$BD$6+$BD$15*((AK366)-$BD$7)/$BD$8+$BD$16</f>
        <v/>
      </c>
      <c r="AN366" s="51">
        <f>1/(1+EXP(-AM366))</f>
        <v/>
      </c>
      <c r="AO366" s="52">
        <f>$BE$14*((AJ366)-$BD$5)/$BD$6+$BE$15*((AK366)-$BD$7)/$BD$8+$BE$16</f>
        <v/>
      </c>
      <c r="AP366" s="51">
        <f>1/(1+EXP(-AO366))</f>
        <v/>
      </c>
      <c r="AQ366" s="52">
        <f>$BF$14*((AJ366)-$BD$5)/$BD$6+$BF$15*((AK366)-$BD$7)/$BD$8+$BF$16</f>
        <v/>
      </c>
      <c r="AR366" s="51">
        <f>1/(1+EXP(-AQ366))</f>
        <v/>
      </c>
      <c r="AS366" s="52">
        <f>$BG$14*((AJ366)-$BD$5)/$BD$6+$BG$15*((AK366)-$BD$7)/$BD$8+$BG$16</f>
        <v/>
      </c>
      <c r="AT366" s="51">
        <f>1/(1+EXP(-AS366))</f>
        <v/>
      </c>
      <c r="AU366" s="52">
        <f>$BH$14*((AJ366)-$BD$5)/$BD$6+$BH$15*((AK366)-$BD$7)/$BD$8+$BH$16</f>
        <v/>
      </c>
      <c r="AV366" s="51">
        <f>1/(1+EXP(-AU366))</f>
        <v/>
      </c>
      <c r="AW366" s="52">
        <f>$BI$14*((AJ366)-$BD$5)/$BD$6+$BI$15*((AK366)-$BD$7)/$BD$8+$BI$16</f>
        <v/>
      </c>
      <c r="AX366" s="51">
        <f>1/(1+EXP(-AW366))</f>
        <v/>
      </c>
      <c r="AY366" s="52">
        <f>$BJ$14*((AJ366)-$BD$5)/$BD$6+$BJ$15*((AK366)-$BD$7)/$BD$8+$BJ$16</f>
        <v/>
      </c>
      <c r="AZ366" s="51">
        <f>1/(1+EXP(-AY366))</f>
        <v/>
      </c>
      <c r="BA366" s="52">
        <f>$BK$14*((AJ366)-$BD$5)/$BD$6+$BK$15*((AK366)-$BD$7)/$BD$8+$BK$16</f>
        <v/>
      </c>
      <c r="BB366" s="51">
        <f>1/(1+EXP(-BA366))</f>
        <v/>
      </c>
    </row>
    <row r="367" ht="15" customHeight="1" s="35">
      <c r="A367" s="48">
        <f>'4_Seq_Features'!A365</f>
        <v/>
      </c>
      <c r="B367" s="55">
        <f>'4_Seq_Features'!F365</f>
        <v/>
      </c>
      <c r="C367" s="48">
        <f>'4_Seq_Features'!E365</f>
        <v/>
      </c>
      <c r="D367" s="52">
        <f>$U$12*((B367)-$U$5)/$U$6+$U$13</f>
        <v/>
      </c>
      <c r="E367" s="51">
        <f>1/(1+EXP(-D367))</f>
        <v/>
      </c>
      <c r="F367" s="52">
        <f>$V$12*((B367)-$U$5)/$U$6+$V$13</f>
        <v/>
      </c>
      <c r="G367" s="51">
        <f>1/(1+EXP(-F367))</f>
        <v/>
      </c>
      <c r="H367" s="52">
        <f>$W$12*((B367)-$U$5)/$U$6+$W$13</f>
        <v/>
      </c>
      <c r="I367" s="51">
        <f>1/(1+EXP(-H367))</f>
        <v/>
      </c>
      <c r="J367" s="52">
        <f>$X$12*((B367)-$U$5)/$U$6+$X$13</f>
        <v/>
      </c>
      <c r="K367" s="51">
        <f>1/(1+EXP(-J367))</f>
        <v/>
      </c>
      <c r="L367" s="52">
        <f>$Y$12*((B367)-$U$5)/$U$6+$Y$13</f>
        <v/>
      </c>
      <c r="M367" s="51">
        <f>1/(1+EXP(-L367))</f>
        <v/>
      </c>
      <c r="N367" s="52">
        <f>$Z$12*((B367)-$U$5)/$U$6+$Z$13</f>
        <v/>
      </c>
      <c r="O367" s="51">
        <f>1/(1+EXP(-N367))</f>
        <v/>
      </c>
      <c r="P367" s="52">
        <f>$AA$12*((B367)-$U$5)/$U$6+$AA$13</f>
        <v/>
      </c>
      <c r="Q367" s="51">
        <f>1/(1+EXP(-P367))</f>
        <v/>
      </c>
      <c r="R367" s="52">
        <f>$AB$12*((B367)-$U$5)/$U$6+$AB$13</f>
        <v/>
      </c>
      <c r="S367" s="51">
        <f>1/(1+EXP(-R367))</f>
        <v/>
      </c>
      <c r="AI367" s="48">
        <f>'4_Seq_Features'!A365</f>
        <v/>
      </c>
      <c r="AJ367" s="55">
        <f>'4_Seq_Features'!G365</f>
        <v/>
      </c>
      <c r="AK367" s="55">
        <f>'4_Seq_Features'!H365</f>
        <v/>
      </c>
      <c r="AL367" s="48">
        <f>'4_Seq_Features'!E365</f>
        <v/>
      </c>
      <c r="AM367" s="52">
        <f>$BD$14*((AJ367)-$BD$5)/$BD$6+$BD$15*((AK367)-$BD$7)/$BD$8+$BD$16</f>
        <v/>
      </c>
      <c r="AN367" s="51">
        <f>1/(1+EXP(-AM367))</f>
        <v/>
      </c>
      <c r="AO367" s="52">
        <f>$BE$14*((AJ367)-$BD$5)/$BD$6+$BE$15*((AK367)-$BD$7)/$BD$8+$BE$16</f>
        <v/>
      </c>
      <c r="AP367" s="51">
        <f>1/(1+EXP(-AO367))</f>
        <v/>
      </c>
      <c r="AQ367" s="52">
        <f>$BF$14*((AJ367)-$BD$5)/$BD$6+$BF$15*((AK367)-$BD$7)/$BD$8+$BF$16</f>
        <v/>
      </c>
      <c r="AR367" s="51">
        <f>1/(1+EXP(-AQ367))</f>
        <v/>
      </c>
      <c r="AS367" s="52">
        <f>$BG$14*((AJ367)-$BD$5)/$BD$6+$BG$15*((AK367)-$BD$7)/$BD$8+$BG$16</f>
        <v/>
      </c>
      <c r="AT367" s="51">
        <f>1/(1+EXP(-AS367))</f>
        <v/>
      </c>
      <c r="AU367" s="52">
        <f>$BH$14*((AJ367)-$BD$5)/$BD$6+$BH$15*((AK367)-$BD$7)/$BD$8+$BH$16</f>
        <v/>
      </c>
      <c r="AV367" s="51">
        <f>1/(1+EXP(-AU367))</f>
        <v/>
      </c>
      <c r="AW367" s="52">
        <f>$BI$14*((AJ367)-$BD$5)/$BD$6+$BI$15*((AK367)-$BD$7)/$BD$8+$BI$16</f>
        <v/>
      </c>
      <c r="AX367" s="51">
        <f>1/(1+EXP(-AW367))</f>
        <v/>
      </c>
      <c r="AY367" s="52">
        <f>$BJ$14*((AJ367)-$BD$5)/$BD$6+$BJ$15*((AK367)-$BD$7)/$BD$8+$BJ$16</f>
        <v/>
      </c>
      <c r="AZ367" s="51">
        <f>1/(1+EXP(-AY367))</f>
        <v/>
      </c>
      <c r="BA367" s="52">
        <f>$BK$14*((AJ367)-$BD$5)/$BD$6+$BK$15*((AK367)-$BD$7)/$BD$8+$BK$16</f>
        <v/>
      </c>
      <c r="BB367" s="51">
        <f>1/(1+EXP(-BA367))</f>
        <v/>
      </c>
    </row>
    <row r="368" ht="15" customHeight="1" s="35">
      <c r="A368" s="48">
        <f>'4_Seq_Features'!A366</f>
        <v/>
      </c>
      <c r="B368" s="55">
        <f>'4_Seq_Features'!F366</f>
        <v/>
      </c>
      <c r="C368" s="48">
        <f>'4_Seq_Features'!E366</f>
        <v/>
      </c>
      <c r="D368" s="52">
        <f>$U$12*((B368)-$U$5)/$U$6+$U$13</f>
        <v/>
      </c>
      <c r="E368" s="51">
        <f>1/(1+EXP(-D368))</f>
        <v/>
      </c>
      <c r="F368" s="52">
        <f>$V$12*((B368)-$U$5)/$U$6+$V$13</f>
        <v/>
      </c>
      <c r="G368" s="51">
        <f>1/(1+EXP(-F368))</f>
        <v/>
      </c>
      <c r="H368" s="52">
        <f>$W$12*((B368)-$U$5)/$U$6+$W$13</f>
        <v/>
      </c>
      <c r="I368" s="51">
        <f>1/(1+EXP(-H368))</f>
        <v/>
      </c>
      <c r="J368" s="52">
        <f>$X$12*((B368)-$U$5)/$U$6+$X$13</f>
        <v/>
      </c>
      <c r="K368" s="51">
        <f>1/(1+EXP(-J368))</f>
        <v/>
      </c>
      <c r="L368" s="52">
        <f>$Y$12*((B368)-$U$5)/$U$6+$Y$13</f>
        <v/>
      </c>
      <c r="M368" s="51">
        <f>1/(1+EXP(-L368))</f>
        <v/>
      </c>
      <c r="N368" s="52">
        <f>$Z$12*((B368)-$U$5)/$U$6+$Z$13</f>
        <v/>
      </c>
      <c r="O368" s="51">
        <f>1/(1+EXP(-N368))</f>
        <v/>
      </c>
      <c r="P368" s="52">
        <f>$AA$12*((B368)-$U$5)/$U$6+$AA$13</f>
        <v/>
      </c>
      <c r="Q368" s="51">
        <f>1/(1+EXP(-P368))</f>
        <v/>
      </c>
      <c r="R368" s="52">
        <f>$AB$12*((B368)-$U$5)/$U$6+$AB$13</f>
        <v/>
      </c>
      <c r="S368" s="51">
        <f>1/(1+EXP(-R368))</f>
        <v/>
      </c>
      <c r="AI368" s="48">
        <f>'4_Seq_Features'!A366</f>
        <v/>
      </c>
      <c r="AJ368" s="55">
        <f>'4_Seq_Features'!G366</f>
        <v/>
      </c>
      <c r="AK368" s="55">
        <f>'4_Seq_Features'!H366</f>
        <v/>
      </c>
      <c r="AL368" s="48">
        <f>'4_Seq_Features'!E366</f>
        <v/>
      </c>
      <c r="AM368" s="52">
        <f>$BD$14*((AJ368)-$BD$5)/$BD$6+$BD$15*((AK368)-$BD$7)/$BD$8+$BD$16</f>
        <v/>
      </c>
      <c r="AN368" s="51">
        <f>1/(1+EXP(-AM368))</f>
        <v/>
      </c>
      <c r="AO368" s="52">
        <f>$BE$14*((AJ368)-$BD$5)/$BD$6+$BE$15*((AK368)-$BD$7)/$BD$8+$BE$16</f>
        <v/>
      </c>
      <c r="AP368" s="51">
        <f>1/(1+EXP(-AO368))</f>
        <v/>
      </c>
      <c r="AQ368" s="52">
        <f>$BF$14*((AJ368)-$BD$5)/$BD$6+$BF$15*((AK368)-$BD$7)/$BD$8+$BF$16</f>
        <v/>
      </c>
      <c r="AR368" s="51">
        <f>1/(1+EXP(-AQ368))</f>
        <v/>
      </c>
      <c r="AS368" s="52">
        <f>$BG$14*((AJ368)-$BD$5)/$BD$6+$BG$15*((AK368)-$BD$7)/$BD$8+$BG$16</f>
        <v/>
      </c>
      <c r="AT368" s="51">
        <f>1/(1+EXP(-AS368))</f>
        <v/>
      </c>
      <c r="AU368" s="52">
        <f>$BH$14*((AJ368)-$BD$5)/$BD$6+$BH$15*((AK368)-$BD$7)/$BD$8+$BH$16</f>
        <v/>
      </c>
      <c r="AV368" s="51">
        <f>1/(1+EXP(-AU368))</f>
        <v/>
      </c>
      <c r="AW368" s="52">
        <f>$BI$14*((AJ368)-$BD$5)/$BD$6+$BI$15*((AK368)-$BD$7)/$BD$8+$BI$16</f>
        <v/>
      </c>
      <c r="AX368" s="51">
        <f>1/(1+EXP(-AW368))</f>
        <v/>
      </c>
      <c r="AY368" s="52">
        <f>$BJ$14*((AJ368)-$BD$5)/$BD$6+$BJ$15*((AK368)-$BD$7)/$BD$8+$BJ$16</f>
        <v/>
      </c>
      <c r="AZ368" s="51">
        <f>1/(1+EXP(-AY368))</f>
        <v/>
      </c>
      <c r="BA368" s="52">
        <f>$BK$14*((AJ368)-$BD$5)/$BD$6+$BK$15*((AK368)-$BD$7)/$BD$8+$BK$16</f>
        <v/>
      </c>
      <c r="BB368" s="51">
        <f>1/(1+EXP(-BA368))</f>
        <v/>
      </c>
    </row>
    <row r="369" ht="15" customHeight="1" s="35">
      <c r="A369" s="48">
        <f>'4_Seq_Features'!A367</f>
        <v/>
      </c>
      <c r="B369" s="55">
        <f>'4_Seq_Features'!F367</f>
        <v/>
      </c>
      <c r="C369" s="48">
        <f>'4_Seq_Features'!E367</f>
        <v/>
      </c>
      <c r="D369" s="52">
        <f>$U$12*((B369)-$U$5)/$U$6+$U$13</f>
        <v/>
      </c>
      <c r="E369" s="51">
        <f>1/(1+EXP(-D369))</f>
        <v/>
      </c>
      <c r="F369" s="52">
        <f>$V$12*((B369)-$U$5)/$U$6+$V$13</f>
        <v/>
      </c>
      <c r="G369" s="51">
        <f>1/(1+EXP(-F369))</f>
        <v/>
      </c>
      <c r="H369" s="52">
        <f>$W$12*((B369)-$U$5)/$U$6+$W$13</f>
        <v/>
      </c>
      <c r="I369" s="51">
        <f>1/(1+EXP(-H369))</f>
        <v/>
      </c>
      <c r="J369" s="52">
        <f>$X$12*((B369)-$U$5)/$U$6+$X$13</f>
        <v/>
      </c>
      <c r="K369" s="51">
        <f>1/(1+EXP(-J369))</f>
        <v/>
      </c>
      <c r="L369" s="52">
        <f>$Y$12*((B369)-$U$5)/$U$6+$Y$13</f>
        <v/>
      </c>
      <c r="M369" s="51">
        <f>1/(1+EXP(-L369))</f>
        <v/>
      </c>
      <c r="N369" s="52">
        <f>$Z$12*((B369)-$U$5)/$U$6+$Z$13</f>
        <v/>
      </c>
      <c r="O369" s="51">
        <f>1/(1+EXP(-N369))</f>
        <v/>
      </c>
      <c r="P369" s="52">
        <f>$AA$12*((B369)-$U$5)/$U$6+$AA$13</f>
        <v/>
      </c>
      <c r="Q369" s="51">
        <f>1/(1+EXP(-P369))</f>
        <v/>
      </c>
      <c r="R369" s="52">
        <f>$AB$12*((B369)-$U$5)/$U$6+$AB$13</f>
        <v/>
      </c>
      <c r="S369" s="51">
        <f>1/(1+EXP(-R369))</f>
        <v/>
      </c>
      <c r="AI369" s="48">
        <f>'4_Seq_Features'!A367</f>
        <v/>
      </c>
      <c r="AJ369" s="55">
        <f>'4_Seq_Features'!G367</f>
        <v/>
      </c>
      <c r="AK369" s="55">
        <f>'4_Seq_Features'!H367</f>
        <v/>
      </c>
      <c r="AL369" s="48">
        <f>'4_Seq_Features'!E367</f>
        <v/>
      </c>
      <c r="AM369" s="52">
        <f>$BD$14*((AJ369)-$BD$5)/$BD$6+$BD$15*((AK369)-$BD$7)/$BD$8+$BD$16</f>
        <v/>
      </c>
      <c r="AN369" s="51">
        <f>1/(1+EXP(-AM369))</f>
        <v/>
      </c>
      <c r="AO369" s="52">
        <f>$BE$14*((AJ369)-$BD$5)/$BD$6+$BE$15*((AK369)-$BD$7)/$BD$8+$BE$16</f>
        <v/>
      </c>
      <c r="AP369" s="51">
        <f>1/(1+EXP(-AO369))</f>
        <v/>
      </c>
      <c r="AQ369" s="52">
        <f>$BF$14*((AJ369)-$BD$5)/$BD$6+$BF$15*((AK369)-$BD$7)/$BD$8+$BF$16</f>
        <v/>
      </c>
      <c r="AR369" s="51">
        <f>1/(1+EXP(-AQ369))</f>
        <v/>
      </c>
      <c r="AS369" s="52">
        <f>$BG$14*((AJ369)-$BD$5)/$BD$6+$BG$15*((AK369)-$BD$7)/$BD$8+$BG$16</f>
        <v/>
      </c>
      <c r="AT369" s="51">
        <f>1/(1+EXP(-AS369))</f>
        <v/>
      </c>
      <c r="AU369" s="52">
        <f>$BH$14*((AJ369)-$BD$5)/$BD$6+$BH$15*((AK369)-$BD$7)/$BD$8+$BH$16</f>
        <v/>
      </c>
      <c r="AV369" s="51">
        <f>1/(1+EXP(-AU369))</f>
        <v/>
      </c>
      <c r="AW369" s="52">
        <f>$BI$14*((AJ369)-$BD$5)/$BD$6+$BI$15*((AK369)-$BD$7)/$BD$8+$BI$16</f>
        <v/>
      </c>
      <c r="AX369" s="51">
        <f>1/(1+EXP(-AW369))</f>
        <v/>
      </c>
      <c r="AY369" s="52">
        <f>$BJ$14*((AJ369)-$BD$5)/$BD$6+$BJ$15*((AK369)-$BD$7)/$BD$8+$BJ$16</f>
        <v/>
      </c>
      <c r="AZ369" s="51">
        <f>1/(1+EXP(-AY369))</f>
        <v/>
      </c>
      <c r="BA369" s="52">
        <f>$BK$14*((AJ369)-$BD$5)/$BD$6+$BK$15*((AK369)-$BD$7)/$BD$8+$BK$16</f>
        <v/>
      </c>
      <c r="BB369" s="51">
        <f>1/(1+EXP(-BA369))</f>
        <v/>
      </c>
    </row>
    <row r="370" ht="15" customHeight="1" s="35">
      <c r="A370" s="48">
        <f>'4_Seq_Features'!A368</f>
        <v/>
      </c>
      <c r="B370" s="55">
        <f>'4_Seq_Features'!F368</f>
        <v/>
      </c>
      <c r="C370" s="48">
        <f>'4_Seq_Features'!E368</f>
        <v/>
      </c>
      <c r="D370" s="52">
        <f>$U$12*((B370)-$U$5)/$U$6+$U$13</f>
        <v/>
      </c>
      <c r="E370" s="51">
        <f>1/(1+EXP(-D370))</f>
        <v/>
      </c>
      <c r="F370" s="52">
        <f>$V$12*((B370)-$U$5)/$U$6+$V$13</f>
        <v/>
      </c>
      <c r="G370" s="51">
        <f>1/(1+EXP(-F370))</f>
        <v/>
      </c>
      <c r="H370" s="52">
        <f>$W$12*((B370)-$U$5)/$U$6+$W$13</f>
        <v/>
      </c>
      <c r="I370" s="51">
        <f>1/(1+EXP(-H370))</f>
        <v/>
      </c>
      <c r="J370" s="52">
        <f>$X$12*((B370)-$U$5)/$U$6+$X$13</f>
        <v/>
      </c>
      <c r="K370" s="51">
        <f>1/(1+EXP(-J370))</f>
        <v/>
      </c>
      <c r="L370" s="52">
        <f>$Y$12*((B370)-$U$5)/$U$6+$Y$13</f>
        <v/>
      </c>
      <c r="M370" s="51">
        <f>1/(1+EXP(-L370))</f>
        <v/>
      </c>
      <c r="N370" s="52">
        <f>$Z$12*((B370)-$U$5)/$U$6+$Z$13</f>
        <v/>
      </c>
      <c r="O370" s="51">
        <f>1/(1+EXP(-N370))</f>
        <v/>
      </c>
      <c r="P370" s="52">
        <f>$AA$12*((B370)-$U$5)/$U$6+$AA$13</f>
        <v/>
      </c>
      <c r="Q370" s="51">
        <f>1/(1+EXP(-P370))</f>
        <v/>
      </c>
      <c r="R370" s="52">
        <f>$AB$12*((B370)-$U$5)/$U$6+$AB$13</f>
        <v/>
      </c>
      <c r="S370" s="51">
        <f>1/(1+EXP(-R370))</f>
        <v/>
      </c>
      <c r="AI370" s="48">
        <f>'4_Seq_Features'!A368</f>
        <v/>
      </c>
      <c r="AJ370" s="55">
        <f>'4_Seq_Features'!G368</f>
        <v/>
      </c>
      <c r="AK370" s="55">
        <f>'4_Seq_Features'!H368</f>
        <v/>
      </c>
      <c r="AL370" s="48">
        <f>'4_Seq_Features'!E368</f>
        <v/>
      </c>
      <c r="AM370" s="52">
        <f>$BD$14*((AJ370)-$BD$5)/$BD$6+$BD$15*((AK370)-$BD$7)/$BD$8+$BD$16</f>
        <v/>
      </c>
      <c r="AN370" s="51">
        <f>1/(1+EXP(-AM370))</f>
        <v/>
      </c>
      <c r="AO370" s="52">
        <f>$BE$14*((AJ370)-$BD$5)/$BD$6+$BE$15*((AK370)-$BD$7)/$BD$8+$BE$16</f>
        <v/>
      </c>
      <c r="AP370" s="51">
        <f>1/(1+EXP(-AO370))</f>
        <v/>
      </c>
      <c r="AQ370" s="52">
        <f>$BF$14*((AJ370)-$BD$5)/$BD$6+$BF$15*((AK370)-$BD$7)/$BD$8+$BF$16</f>
        <v/>
      </c>
      <c r="AR370" s="51">
        <f>1/(1+EXP(-AQ370))</f>
        <v/>
      </c>
      <c r="AS370" s="52">
        <f>$BG$14*((AJ370)-$BD$5)/$BD$6+$BG$15*((AK370)-$BD$7)/$BD$8+$BG$16</f>
        <v/>
      </c>
      <c r="AT370" s="51">
        <f>1/(1+EXP(-AS370))</f>
        <v/>
      </c>
      <c r="AU370" s="52">
        <f>$BH$14*((AJ370)-$BD$5)/$BD$6+$BH$15*((AK370)-$BD$7)/$BD$8+$BH$16</f>
        <v/>
      </c>
      <c r="AV370" s="51">
        <f>1/(1+EXP(-AU370))</f>
        <v/>
      </c>
      <c r="AW370" s="52">
        <f>$BI$14*((AJ370)-$BD$5)/$BD$6+$BI$15*((AK370)-$BD$7)/$BD$8+$BI$16</f>
        <v/>
      </c>
      <c r="AX370" s="51">
        <f>1/(1+EXP(-AW370))</f>
        <v/>
      </c>
      <c r="AY370" s="52">
        <f>$BJ$14*((AJ370)-$BD$5)/$BD$6+$BJ$15*((AK370)-$BD$7)/$BD$8+$BJ$16</f>
        <v/>
      </c>
      <c r="AZ370" s="51">
        <f>1/(1+EXP(-AY370))</f>
        <v/>
      </c>
      <c r="BA370" s="52">
        <f>$BK$14*((AJ370)-$BD$5)/$BD$6+$BK$15*((AK370)-$BD$7)/$BD$8+$BK$16</f>
        <v/>
      </c>
      <c r="BB370" s="51">
        <f>1/(1+EXP(-BA370))</f>
        <v/>
      </c>
    </row>
    <row r="371" ht="15" customHeight="1" s="35">
      <c r="A371" s="48">
        <f>'4_Seq_Features'!A369</f>
        <v/>
      </c>
      <c r="B371" s="55">
        <f>'4_Seq_Features'!F369</f>
        <v/>
      </c>
      <c r="C371" s="48">
        <f>'4_Seq_Features'!E369</f>
        <v/>
      </c>
      <c r="D371" s="52">
        <f>$U$12*((B371)-$U$5)/$U$6+$U$13</f>
        <v/>
      </c>
      <c r="E371" s="51">
        <f>1/(1+EXP(-D371))</f>
        <v/>
      </c>
      <c r="F371" s="52">
        <f>$V$12*((B371)-$U$5)/$U$6+$V$13</f>
        <v/>
      </c>
      <c r="G371" s="51">
        <f>1/(1+EXP(-F371))</f>
        <v/>
      </c>
      <c r="H371" s="52">
        <f>$W$12*((B371)-$U$5)/$U$6+$W$13</f>
        <v/>
      </c>
      <c r="I371" s="51">
        <f>1/(1+EXP(-H371))</f>
        <v/>
      </c>
      <c r="J371" s="52">
        <f>$X$12*((B371)-$U$5)/$U$6+$X$13</f>
        <v/>
      </c>
      <c r="K371" s="51">
        <f>1/(1+EXP(-J371))</f>
        <v/>
      </c>
      <c r="L371" s="52">
        <f>$Y$12*((B371)-$U$5)/$U$6+$Y$13</f>
        <v/>
      </c>
      <c r="M371" s="51">
        <f>1/(1+EXP(-L371))</f>
        <v/>
      </c>
      <c r="N371" s="52">
        <f>$Z$12*((B371)-$U$5)/$U$6+$Z$13</f>
        <v/>
      </c>
      <c r="O371" s="51">
        <f>1/(1+EXP(-N371))</f>
        <v/>
      </c>
      <c r="P371" s="52">
        <f>$AA$12*((B371)-$U$5)/$U$6+$AA$13</f>
        <v/>
      </c>
      <c r="Q371" s="51">
        <f>1/(1+EXP(-P371))</f>
        <v/>
      </c>
      <c r="R371" s="52">
        <f>$AB$12*((B371)-$U$5)/$U$6+$AB$13</f>
        <v/>
      </c>
      <c r="S371" s="51">
        <f>1/(1+EXP(-R371))</f>
        <v/>
      </c>
      <c r="AI371" s="48">
        <f>'4_Seq_Features'!A369</f>
        <v/>
      </c>
      <c r="AJ371" s="55">
        <f>'4_Seq_Features'!G369</f>
        <v/>
      </c>
      <c r="AK371" s="55">
        <f>'4_Seq_Features'!H369</f>
        <v/>
      </c>
      <c r="AL371" s="48">
        <f>'4_Seq_Features'!E369</f>
        <v/>
      </c>
      <c r="AM371" s="52">
        <f>$BD$14*((AJ371)-$BD$5)/$BD$6+$BD$15*((AK371)-$BD$7)/$BD$8+$BD$16</f>
        <v/>
      </c>
      <c r="AN371" s="51">
        <f>1/(1+EXP(-AM371))</f>
        <v/>
      </c>
      <c r="AO371" s="52">
        <f>$BE$14*((AJ371)-$BD$5)/$BD$6+$BE$15*((AK371)-$BD$7)/$BD$8+$BE$16</f>
        <v/>
      </c>
      <c r="AP371" s="51">
        <f>1/(1+EXP(-AO371))</f>
        <v/>
      </c>
      <c r="AQ371" s="52">
        <f>$BF$14*((AJ371)-$BD$5)/$BD$6+$BF$15*((AK371)-$BD$7)/$BD$8+$BF$16</f>
        <v/>
      </c>
      <c r="AR371" s="51">
        <f>1/(1+EXP(-AQ371))</f>
        <v/>
      </c>
      <c r="AS371" s="52">
        <f>$BG$14*((AJ371)-$BD$5)/$BD$6+$BG$15*((AK371)-$BD$7)/$BD$8+$BG$16</f>
        <v/>
      </c>
      <c r="AT371" s="51">
        <f>1/(1+EXP(-AS371))</f>
        <v/>
      </c>
      <c r="AU371" s="52">
        <f>$BH$14*((AJ371)-$BD$5)/$BD$6+$BH$15*((AK371)-$BD$7)/$BD$8+$BH$16</f>
        <v/>
      </c>
      <c r="AV371" s="51">
        <f>1/(1+EXP(-AU371))</f>
        <v/>
      </c>
      <c r="AW371" s="52">
        <f>$BI$14*((AJ371)-$BD$5)/$BD$6+$BI$15*((AK371)-$BD$7)/$BD$8+$BI$16</f>
        <v/>
      </c>
      <c r="AX371" s="51">
        <f>1/(1+EXP(-AW371))</f>
        <v/>
      </c>
      <c r="AY371" s="52">
        <f>$BJ$14*((AJ371)-$BD$5)/$BD$6+$BJ$15*((AK371)-$BD$7)/$BD$8+$BJ$16</f>
        <v/>
      </c>
      <c r="AZ371" s="51">
        <f>1/(1+EXP(-AY371))</f>
        <v/>
      </c>
      <c r="BA371" s="52">
        <f>$BK$14*((AJ371)-$BD$5)/$BD$6+$BK$15*((AK371)-$BD$7)/$BD$8+$BK$16</f>
        <v/>
      </c>
      <c r="BB371" s="51">
        <f>1/(1+EXP(-BA371))</f>
        <v/>
      </c>
    </row>
    <row r="372" ht="15" customHeight="1" s="35">
      <c r="A372" s="48">
        <f>'4_Seq_Features'!A370</f>
        <v/>
      </c>
      <c r="B372" s="55">
        <f>'4_Seq_Features'!F370</f>
        <v/>
      </c>
      <c r="C372" s="48">
        <f>'4_Seq_Features'!E370</f>
        <v/>
      </c>
      <c r="D372" s="52">
        <f>$U$12*((B372)-$U$5)/$U$6+$U$13</f>
        <v/>
      </c>
      <c r="E372" s="51">
        <f>1/(1+EXP(-D372))</f>
        <v/>
      </c>
      <c r="F372" s="52">
        <f>$V$12*((B372)-$U$5)/$U$6+$V$13</f>
        <v/>
      </c>
      <c r="G372" s="51">
        <f>1/(1+EXP(-F372))</f>
        <v/>
      </c>
      <c r="H372" s="52">
        <f>$W$12*((B372)-$U$5)/$U$6+$W$13</f>
        <v/>
      </c>
      <c r="I372" s="51">
        <f>1/(1+EXP(-H372))</f>
        <v/>
      </c>
      <c r="J372" s="52">
        <f>$X$12*((B372)-$U$5)/$U$6+$X$13</f>
        <v/>
      </c>
      <c r="K372" s="51">
        <f>1/(1+EXP(-J372))</f>
        <v/>
      </c>
      <c r="L372" s="52">
        <f>$Y$12*((B372)-$U$5)/$U$6+$Y$13</f>
        <v/>
      </c>
      <c r="M372" s="51">
        <f>1/(1+EXP(-L372))</f>
        <v/>
      </c>
      <c r="N372" s="52">
        <f>$Z$12*((B372)-$U$5)/$U$6+$Z$13</f>
        <v/>
      </c>
      <c r="O372" s="51">
        <f>1/(1+EXP(-N372))</f>
        <v/>
      </c>
      <c r="P372" s="52">
        <f>$AA$12*((B372)-$U$5)/$U$6+$AA$13</f>
        <v/>
      </c>
      <c r="Q372" s="51">
        <f>1/(1+EXP(-P372))</f>
        <v/>
      </c>
      <c r="R372" s="52">
        <f>$AB$12*((B372)-$U$5)/$U$6+$AB$13</f>
        <v/>
      </c>
      <c r="S372" s="51">
        <f>1/(1+EXP(-R372))</f>
        <v/>
      </c>
      <c r="AI372" s="48">
        <f>'4_Seq_Features'!A370</f>
        <v/>
      </c>
      <c r="AJ372" s="55">
        <f>'4_Seq_Features'!G370</f>
        <v/>
      </c>
      <c r="AK372" s="55">
        <f>'4_Seq_Features'!H370</f>
        <v/>
      </c>
      <c r="AL372" s="48">
        <f>'4_Seq_Features'!E370</f>
        <v/>
      </c>
      <c r="AM372" s="52">
        <f>$BD$14*((AJ372)-$BD$5)/$BD$6+$BD$15*((AK372)-$BD$7)/$BD$8+$BD$16</f>
        <v/>
      </c>
      <c r="AN372" s="51">
        <f>1/(1+EXP(-AM372))</f>
        <v/>
      </c>
      <c r="AO372" s="52">
        <f>$BE$14*((AJ372)-$BD$5)/$BD$6+$BE$15*((AK372)-$BD$7)/$BD$8+$BE$16</f>
        <v/>
      </c>
      <c r="AP372" s="51">
        <f>1/(1+EXP(-AO372))</f>
        <v/>
      </c>
      <c r="AQ372" s="52">
        <f>$BF$14*((AJ372)-$BD$5)/$BD$6+$BF$15*((AK372)-$BD$7)/$BD$8+$BF$16</f>
        <v/>
      </c>
      <c r="AR372" s="51">
        <f>1/(1+EXP(-AQ372))</f>
        <v/>
      </c>
      <c r="AS372" s="52">
        <f>$BG$14*((AJ372)-$BD$5)/$BD$6+$BG$15*((AK372)-$BD$7)/$BD$8+$BG$16</f>
        <v/>
      </c>
      <c r="AT372" s="51">
        <f>1/(1+EXP(-AS372))</f>
        <v/>
      </c>
      <c r="AU372" s="52">
        <f>$BH$14*((AJ372)-$BD$5)/$BD$6+$BH$15*((AK372)-$BD$7)/$BD$8+$BH$16</f>
        <v/>
      </c>
      <c r="AV372" s="51">
        <f>1/(1+EXP(-AU372))</f>
        <v/>
      </c>
      <c r="AW372" s="52">
        <f>$BI$14*((AJ372)-$BD$5)/$BD$6+$BI$15*((AK372)-$BD$7)/$BD$8+$BI$16</f>
        <v/>
      </c>
      <c r="AX372" s="51">
        <f>1/(1+EXP(-AW372))</f>
        <v/>
      </c>
      <c r="AY372" s="52">
        <f>$BJ$14*((AJ372)-$BD$5)/$BD$6+$BJ$15*((AK372)-$BD$7)/$BD$8+$BJ$16</f>
        <v/>
      </c>
      <c r="AZ372" s="51">
        <f>1/(1+EXP(-AY372))</f>
        <v/>
      </c>
      <c r="BA372" s="52">
        <f>$BK$14*((AJ372)-$BD$5)/$BD$6+$BK$15*((AK372)-$BD$7)/$BD$8+$BK$16</f>
        <v/>
      </c>
      <c r="BB372" s="51">
        <f>1/(1+EXP(-BA372))</f>
        <v/>
      </c>
    </row>
    <row r="373" ht="15" customHeight="1" s="35">
      <c r="A373" s="48">
        <f>'4_Seq_Features'!A371</f>
        <v/>
      </c>
      <c r="B373" s="55">
        <f>'4_Seq_Features'!F371</f>
        <v/>
      </c>
      <c r="C373" s="48">
        <f>'4_Seq_Features'!E371</f>
        <v/>
      </c>
      <c r="D373" s="52">
        <f>$U$12*((B373)-$U$5)/$U$6+$U$13</f>
        <v/>
      </c>
      <c r="E373" s="51">
        <f>1/(1+EXP(-D373))</f>
        <v/>
      </c>
      <c r="F373" s="52">
        <f>$V$12*((B373)-$U$5)/$U$6+$V$13</f>
        <v/>
      </c>
      <c r="G373" s="51">
        <f>1/(1+EXP(-F373))</f>
        <v/>
      </c>
      <c r="H373" s="52">
        <f>$W$12*((B373)-$U$5)/$U$6+$W$13</f>
        <v/>
      </c>
      <c r="I373" s="51">
        <f>1/(1+EXP(-H373))</f>
        <v/>
      </c>
      <c r="J373" s="52">
        <f>$X$12*((B373)-$U$5)/$U$6+$X$13</f>
        <v/>
      </c>
      <c r="K373" s="51">
        <f>1/(1+EXP(-J373))</f>
        <v/>
      </c>
      <c r="L373" s="52">
        <f>$Y$12*((B373)-$U$5)/$U$6+$Y$13</f>
        <v/>
      </c>
      <c r="M373" s="51">
        <f>1/(1+EXP(-L373))</f>
        <v/>
      </c>
      <c r="N373" s="52">
        <f>$Z$12*((B373)-$U$5)/$U$6+$Z$13</f>
        <v/>
      </c>
      <c r="O373" s="51">
        <f>1/(1+EXP(-N373))</f>
        <v/>
      </c>
      <c r="P373" s="52">
        <f>$AA$12*((B373)-$U$5)/$U$6+$AA$13</f>
        <v/>
      </c>
      <c r="Q373" s="51">
        <f>1/(1+EXP(-P373))</f>
        <v/>
      </c>
      <c r="R373" s="52">
        <f>$AB$12*((B373)-$U$5)/$U$6+$AB$13</f>
        <v/>
      </c>
      <c r="S373" s="51">
        <f>1/(1+EXP(-R373))</f>
        <v/>
      </c>
      <c r="AI373" s="48">
        <f>'4_Seq_Features'!A371</f>
        <v/>
      </c>
      <c r="AJ373" s="55">
        <f>'4_Seq_Features'!G371</f>
        <v/>
      </c>
      <c r="AK373" s="55">
        <f>'4_Seq_Features'!H371</f>
        <v/>
      </c>
      <c r="AL373" s="48">
        <f>'4_Seq_Features'!E371</f>
        <v/>
      </c>
      <c r="AM373" s="52">
        <f>$BD$14*((AJ373)-$BD$5)/$BD$6+$BD$15*((AK373)-$BD$7)/$BD$8+$BD$16</f>
        <v/>
      </c>
      <c r="AN373" s="51">
        <f>1/(1+EXP(-AM373))</f>
        <v/>
      </c>
      <c r="AO373" s="52">
        <f>$BE$14*((AJ373)-$BD$5)/$BD$6+$BE$15*((AK373)-$BD$7)/$BD$8+$BE$16</f>
        <v/>
      </c>
      <c r="AP373" s="51">
        <f>1/(1+EXP(-AO373))</f>
        <v/>
      </c>
      <c r="AQ373" s="52">
        <f>$BF$14*((AJ373)-$BD$5)/$BD$6+$BF$15*((AK373)-$BD$7)/$BD$8+$BF$16</f>
        <v/>
      </c>
      <c r="AR373" s="51">
        <f>1/(1+EXP(-AQ373))</f>
        <v/>
      </c>
      <c r="AS373" s="52">
        <f>$BG$14*((AJ373)-$BD$5)/$BD$6+$BG$15*((AK373)-$BD$7)/$BD$8+$BG$16</f>
        <v/>
      </c>
      <c r="AT373" s="51">
        <f>1/(1+EXP(-AS373))</f>
        <v/>
      </c>
      <c r="AU373" s="52">
        <f>$BH$14*((AJ373)-$BD$5)/$BD$6+$BH$15*((AK373)-$BD$7)/$BD$8+$BH$16</f>
        <v/>
      </c>
      <c r="AV373" s="51">
        <f>1/(1+EXP(-AU373))</f>
        <v/>
      </c>
      <c r="AW373" s="52">
        <f>$BI$14*((AJ373)-$BD$5)/$BD$6+$BI$15*((AK373)-$BD$7)/$BD$8+$BI$16</f>
        <v/>
      </c>
      <c r="AX373" s="51">
        <f>1/(1+EXP(-AW373))</f>
        <v/>
      </c>
      <c r="AY373" s="52">
        <f>$BJ$14*((AJ373)-$BD$5)/$BD$6+$BJ$15*((AK373)-$BD$7)/$BD$8+$BJ$16</f>
        <v/>
      </c>
      <c r="AZ373" s="51">
        <f>1/(1+EXP(-AY373))</f>
        <v/>
      </c>
      <c r="BA373" s="52">
        <f>$BK$14*((AJ373)-$BD$5)/$BD$6+$BK$15*((AK373)-$BD$7)/$BD$8+$BK$16</f>
        <v/>
      </c>
      <c r="BB373" s="51">
        <f>1/(1+EXP(-BA373))</f>
        <v/>
      </c>
    </row>
    <row r="374" ht="15" customHeight="1" s="35">
      <c r="A374" s="48">
        <f>'4_Seq_Features'!A372</f>
        <v/>
      </c>
      <c r="B374" s="55">
        <f>'4_Seq_Features'!F372</f>
        <v/>
      </c>
      <c r="C374" s="48">
        <f>'4_Seq_Features'!E372</f>
        <v/>
      </c>
      <c r="D374" s="52">
        <f>$U$12*((B374)-$U$5)/$U$6+$U$13</f>
        <v/>
      </c>
      <c r="E374" s="51">
        <f>1/(1+EXP(-D374))</f>
        <v/>
      </c>
      <c r="F374" s="52">
        <f>$V$12*((B374)-$U$5)/$U$6+$V$13</f>
        <v/>
      </c>
      <c r="G374" s="51">
        <f>1/(1+EXP(-F374))</f>
        <v/>
      </c>
      <c r="H374" s="52">
        <f>$W$12*((B374)-$U$5)/$U$6+$W$13</f>
        <v/>
      </c>
      <c r="I374" s="51">
        <f>1/(1+EXP(-H374))</f>
        <v/>
      </c>
      <c r="J374" s="52">
        <f>$X$12*((B374)-$U$5)/$U$6+$X$13</f>
        <v/>
      </c>
      <c r="K374" s="51">
        <f>1/(1+EXP(-J374))</f>
        <v/>
      </c>
      <c r="L374" s="52">
        <f>$Y$12*((B374)-$U$5)/$U$6+$Y$13</f>
        <v/>
      </c>
      <c r="M374" s="51">
        <f>1/(1+EXP(-L374))</f>
        <v/>
      </c>
      <c r="N374" s="52">
        <f>$Z$12*((B374)-$U$5)/$U$6+$Z$13</f>
        <v/>
      </c>
      <c r="O374" s="51">
        <f>1/(1+EXP(-N374))</f>
        <v/>
      </c>
      <c r="P374" s="52">
        <f>$AA$12*((B374)-$U$5)/$U$6+$AA$13</f>
        <v/>
      </c>
      <c r="Q374" s="51">
        <f>1/(1+EXP(-P374))</f>
        <v/>
      </c>
      <c r="R374" s="52">
        <f>$AB$12*((B374)-$U$5)/$U$6+$AB$13</f>
        <v/>
      </c>
      <c r="S374" s="51">
        <f>1/(1+EXP(-R374))</f>
        <v/>
      </c>
      <c r="AI374" s="48">
        <f>'4_Seq_Features'!A372</f>
        <v/>
      </c>
      <c r="AJ374" s="55">
        <f>'4_Seq_Features'!G372</f>
        <v/>
      </c>
      <c r="AK374" s="55">
        <f>'4_Seq_Features'!H372</f>
        <v/>
      </c>
      <c r="AL374" s="48">
        <f>'4_Seq_Features'!E372</f>
        <v/>
      </c>
      <c r="AM374" s="52">
        <f>$BD$14*((AJ374)-$BD$5)/$BD$6+$BD$15*((AK374)-$BD$7)/$BD$8+$BD$16</f>
        <v/>
      </c>
      <c r="AN374" s="51">
        <f>1/(1+EXP(-AM374))</f>
        <v/>
      </c>
      <c r="AO374" s="52">
        <f>$BE$14*((AJ374)-$BD$5)/$BD$6+$BE$15*((AK374)-$BD$7)/$BD$8+$BE$16</f>
        <v/>
      </c>
      <c r="AP374" s="51">
        <f>1/(1+EXP(-AO374))</f>
        <v/>
      </c>
      <c r="AQ374" s="52">
        <f>$BF$14*((AJ374)-$BD$5)/$BD$6+$BF$15*((AK374)-$BD$7)/$BD$8+$BF$16</f>
        <v/>
      </c>
      <c r="AR374" s="51">
        <f>1/(1+EXP(-AQ374))</f>
        <v/>
      </c>
      <c r="AS374" s="52">
        <f>$BG$14*((AJ374)-$BD$5)/$BD$6+$BG$15*((AK374)-$BD$7)/$BD$8+$BG$16</f>
        <v/>
      </c>
      <c r="AT374" s="51">
        <f>1/(1+EXP(-AS374))</f>
        <v/>
      </c>
      <c r="AU374" s="52">
        <f>$BH$14*((AJ374)-$BD$5)/$BD$6+$BH$15*((AK374)-$BD$7)/$BD$8+$BH$16</f>
        <v/>
      </c>
      <c r="AV374" s="51">
        <f>1/(1+EXP(-AU374))</f>
        <v/>
      </c>
      <c r="AW374" s="52">
        <f>$BI$14*((AJ374)-$BD$5)/$BD$6+$BI$15*((AK374)-$BD$7)/$BD$8+$BI$16</f>
        <v/>
      </c>
      <c r="AX374" s="51">
        <f>1/(1+EXP(-AW374))</f>
        <v/>
      </c>
      <c r="AY374" s="52">
        <f>$BJ$14*((AJ374)-$BD$5)/$BD$6+$BJ$15*((AK374)-$BD$7)/$BD$8+$BJ$16</f>
        <v/>
      </c>
      <c r="AZ374" s="51">
        <f>1/(1+EXP(-AY374))</f>
        <v/>
      </c>
      <c r="BA374" s="52">
        <f>$BK$14*((AJ374)-$BD$5)/$BD$6+$BK$15*((AK374)-$BD$7)/$BD$8+$BK$16</f>
        <v/>
      </c>
      <c r="BB374" s="51">
        <f>1/(1+EXP(-BA374))</f>
        <v/>
      </c>
    </row>
    <row r="375" ht="15" customHeight="1" s="35">
      <c r="A375" s="48">
        <f>'4_Seq_Features'!A373</f>
        <v/>
      </c>
      <c r="B375" s="55">
        <f>'4_Seq_Features'!F373</f>
        <v/>
      </c>
      <c r="C375" s="48">
        <f>'4_Seq_Features'!E373</f>
        <v/>
      </c>
      <c r="D375" s="52">
        <f>$U$12*((B375)-$U$5)/$U$6+$U$13</f>
        <v/>
      </c>
      <c r="E375" s="51">
        <f>1/(1+EXP(-D375))</f>
        <v/>
      </c>
      <c r="F375" s="52">
        <f>$V$12*((B375)-$U$5)/$U$6+$V$13</f>
        <v/>
      </c>
      <c r="G375" s="51">
        <f>1/(1+EXP(-F375))</f>
        <v/>
      </c>
      <c r="H375" s="52">
        <f>$W$12*((B375)-$U$5)/$U$6+$W$13</f>
        <v/>
      </c>
      <c r="I375" s="51">
        <f>1/(1+EXP(-H375))</f>
        <v/>
      </c>
      <c r="J375" s="52">
        <f>$X$12*((B375)-$U$5)/$U$6+$X$13</f>
        <v/>
      </c>
      <c r="K375" s="51">
        <f>1/(1+EXP(-J375))</f>
        <v/>
      </c>
      <c r="L375" s="52">
        <f>$Y$12*((B375)-$U$5)/$U$6+$Y$13</f>
        <v/>
      </c>
      <c r="M375" s="51">
        <f>1/(1+EXP(-L375))</f>
        <v/>
      </c>
      <c r="N375" s="52">
        <f>$Z$12*((B375)-$U$5)/$U$6+$Z$13</f>
        <v/>
      </c>
      <c r="O375" s="51">
        <f>1/(1+EXP(-N375))</f>
        <v/>
      </c>
      <c r="P375" s="52">
        <f>$AA$12*((B375)-$U$5)/$U$6+$AA$13</f>
        <v/>
      </c>
      <c r="Q375" s="51">
        <f>1/(1+EXP(-P375))</f>
        <v/>
      </c>
      <c r="R375" s="52">
        <f>$AB$12*((B375)-$U$5)/$U$6+$AB$13</f>
        <v/>
      </c>
      <c r="S375" s="51">
        <f>1/(1+EXP(-R375))</f>
        <v/>
      </c>
      <c r="AI375" s="48">
        <f>'4_Seq_Features'!A373</f>
        <v/>
      </c>
      <c r="AJ375" s="55">
        <f>'4_Seq_Features'!G373</f>
        <v/>
      </c>
      <c r="AK375" s="55">
        <f>'4_Seq_Features'!H373</f>
        <v/>
      </c>
      <c r="AL375" s="48">
        <f>'4_Seq_Features'!E373</f>
        <v/>
      </c>
      <c r="AM375" s="52">
        <f>$BD$14*((AJ375)-$BD$5)/$BD$6+$BD$15*((AK375)-$BD$7)/$BD$8+$BD$16</f>
        <v/>
      </c>
      <c r="AN375" s="51">
        <f>1/(1+EXP(-AM375))</f>
        <v/>
      </c>
      <c r="AO375" s="52">
        <f>$BE$14*((AJ375)-$BD$5)/$BD$6+$BE$15*((AK375)-$BD$7)/$BD$8+$BE$16</f>
        <v/>
      </c>
      <c r="AP375" s="51">
        <f>1/(1+EXP(-AO375))</f>
        <v/>
      </c>
      <c r="AQ375" s="52">
        <f>$BF$14*((AJ375)-$BD$5)/$BD$6+$BF$15*((AK375)-$BD$7)/$BD$8+$BF$16</f>
        <v/>
      </c>
      <c r="AR375" s="51">
        <f>1/(1+EXP(-AQ375))</f>
        <v/>
      </c>
      <c r="AS375" s="52">
        <f>$BG$14*((AJ375)-$BD$5)/$BD$6+$BG$15*((AK375)-$BD$7)/$BD$8+$BG$16</f>
        <v/>
      </c>
      <c r="AT375" s="51">
        <f>1/(1+EXP(-AS375))</f>
        <v/>
      </c>
      <c r="AU375" s="52">
        <f>$BH$14*((AJ375)-$BD$5)/$BD$6+$BH$15*((AK375)-$BD$7)/$BD$8+$BH$16</f>
        <v/>
      </c>
      <c r="AV375" s="51">
        <f>1/(1+EXP(-AU375))</f>
        <v/>
      </c>
      <c r="AW375" s="52">
        <f>$BI$14*((AJ375)-$BD$5)/$BD$6+$BI$15*((AK375)-$BD$7)/$BD$8+$BI$16</f>
        <v/>
      </c>
      <c r="AX375" s="51">
        <f>1/(1+EXP(-AW375))</f>
        <v/>
      </c>
      <c r="AY375" s="52">
        <f>$BJ$14*((AJ375)-$BD$5)/$BD$6+$BJ$15*((AK375)-$BD$7)/$BD$8+$BJ$16</f>
        <v/>
      </c>
      <c r="AZ375" s="51">
        <f>1/(1+EXP(-AY375))</f>
        <v/>
      </c>
      <c r="BA375" s="52">
        <f>$BK$14*((AJ375)-$BD$5)/$BD$6+$BK$15*((AK375)-$BD$7)/$BD$8+$BK$16</f>
        <v/>
      </c>
      <c r="BB375" s="51">
        <f>1/(1+EXP(-BA375))</f>
        <v/>
      </c>
    </row>
    <row r="376" ht="15" customHeight="1" s="35">
      <c r="A376" s="48">
        <f>'4_Seq_Features'!A374</f>
        <v/>
      </c>
      <c r="B376" s="55">
        <f>'4_Seq_Features'!F374</f>
        <v/>
      </c>
      <c r="C376" s="48">
        <f>'4_Seq_Features'!E374</f>
        <v/>
      </c>
      <c r="D376" s="52">
        <f>$U$12*((B376)-$U$5)/$U$6+$U$13</f>
        <v/>
      </c>
      <c r="E376" s="51">
        <f>1/(1+EXP(-D376))</f>
        <v/>
      </c>
      <c r="F376" s="52">
        <f>$V$12*((B376)-$U$5)/$U$6+$V$13</f>
        <v/>
      </c>
      <c r="G376" s="51">
        <f>1/(1+EXP(-F376))</f>
        <v/>
      </c>
      <c r="H376" s="52">
        <f>$W$12*((B376)-$U$5)/$U$6+$W$13</f>
        <v/>
      </c>
      <c r="I376" s="51">
        <f>1/(1+EXP(-H376))</f>
        <v/>
      </c>
      <c r="J376" s="52">
        <f>$X$12*((B376)-$U$5)/$U$6+$X$13</f>
        <v/>
      </c>
      <c r="K376" s="51">
        <f>1/(1+EXP(-J376))</f>
        <v/>
      </c>
      <c r="L376" s="52">
        <f>$Y$12*((B376)-$U$5)/$U$6+$Y$13</f>
        <v/>
      </c>
      <c r="M376" s="51">
        <f>1/(1+EXP(-L376))</f>
        <v/>
      </c>
      <c r="N376" s="52">
        <f>$Z$12*((B376)-$U$5)/$U$6+$Z$13</f>
        <v/>
      </c>
      <c r="O376" s="51">
        <f>1/(1+EXP(-N376))</f>
        <v/>
      </c>
      <c r="P376" s="52">
        <f>$AA$12*((B376)-$U$5)/$U$6+$AA$13</f>
        <v/>
      </c>
      <c r="Q376" s="51">
        <f>1/(1+EXP(-P376))</f>
        <v/>
      </c>
      <c r="R376" s="52">
        <f>$AB$12*((B376)-$U$5)/$U$6+$AB$13</f>
        <v/>
      </c>
      <c r="S376" s="51">
        <f>1/(1+EXP(-R376))</f>
        <v/>
      </c>
      <c r="AI376" s="48">
        <f>'4_Seq_Features'!A374</f>
        <v/>
      </c>
      <c r="AJ376" s="55">
        <f>'4_Seq_Features'!G374</f>
        <v/>
      </c>
      <c r="AK376" s="55">
        <f>'4_Seq_Features'!H374</f>
        <v/>
      </c>
      <c r="AL376" s="48">
        <f>'4_Seq_Features'!E374</f>
        <v/>
      </c>
      <c r="AM376" s="52">
        <f>$BD$14*((AJ376)-$BD$5)/$BD$6+$BD$15*((AK376)-$BD$7)/$BD$8+$BD$16</f>
        <v/>
      </c>
      <c r="AN376" s="51">
        <f>1/(1+EXP(-AM376))</f>
        <v/>
      </c>
      <c r="AO376" s="52">
        <f>$BE$14*((AJ376)-$BD$5)/$BD$6+$BE$15*((AK376)-$BD$7)/$BD$8+$BE$16</f>
        <v/>
      </c>
      <c r="AP376" s="51">
        <f>1/(1+EXP(-AO376))</f>
        <v/>
      </c>
      <c r="AQ376" s="52">
        <f>$BF$14*((AJ376)-$BD$5)/$BD$6+$BF$15*((AK376)-$BD$7)/$BD$8+$BF$16</f>
        <v/>
      </c>
      <c r="AR376" s="51">
        <f>1/(1+EXP(-AQ376))</f>
        <v/>
      </c>
      <c r="AS376" s="52">
        <f>$BG$14*((AJ376)-$BD$5)/$BD$6+$BG$15*((AK376)-$BD$7)/$BD$8+$BG$16</f>
        <v/>
      </c>
      <c r="AT376" s="51">
        <f>1/(1+EXP(-AS376))</f>
        <v/>
      </c>
      <c r="AU376" s="52">
        <f>$BH$14*((AJ376)-$BD$5)/$BD$6+$BH$15*((AK376)-$BD$7)/$BD$8+$BH$16</f>
        <v/>
      </c>
      <c r="AV376" s="51">
        <f>1/(1+EXP(-AU376))</f>
        <v/>
      </c>
      <c r="AW376" s="52">
        <f>$BI$14*((AJ376)-$BD$5)/$BD$6+$BI$15*((AK376)-$BD$7)/$BD$8+$BI$16</f>
        <v/>
      </c>
      <c r="AX376" s="51">
        <f>1/(1+EXP(-AW376))</f>
        <v/>
      </c>
      <c r="AY376" s="52">
        <f>$BJ$14*((AJ376)-$BD$5)/$BD$6+$BJ$15*((AK376)-$BD$7)/$BD$8+$BJ$16</f>
        <v/>
      </c>
      <c r="AZ376" s="51">
        <f>1/(1+EXP(-AY376))</f>
        <v/>
      </c>
      <c r="BA376" s="52">
        <f>$BK$14*((AJ376)-$BD$5)/$BD$6+$BK$15*((AK376)-$BD$7)/$BD$8+$BK$16</f>
        <v/>
      </c>
      <c r="BB376" s="51">
        <f>1/(1+EXP(-BA376))</f>
        <v/>
      </c>
    </row>
    <row r="377" ht="15" customHeight="1" s="35">
      <c r="A377" s="48">
        <f>'4_Seq_Features'!A375</f>
        <v/>
      </c>
      <c r="B377" s="55">
        <f>'4_Seq_Features'!F375</f>
        <v/>
      </c>
      <c r="C377" s="48">
        <f>'4_Seq_Features'!E375</f>
        <v/>
      </c>
      <c r="D377" s="52">
        <f>$U$12*((B377)-$U$5)/$U$6+$U$13</f>
        <v/>
      </c>
      <c r="E377" s="51">
        <f>1/(1+EXP(-D377))</f>
        <v/>
      </c>
      <c r="F377" s="52">
        <f>$V$12*((B377)-$U$5)/$U$6+$V$13</f>
        <v/>
      </c>
      <c r="G377" s="51">
        <f>1/(1+EXP(-F377))</f>
        <v/>
      </c>
      <c r="H377" s="52">
        <f>$W$12*((B377)-$U$5)/$U$6+$W$13</f>
        <v/>
      </c>
      <c r="I377" s="51">
        <f>1/(1+EXP(-H377))</f>
        <v/>
      </c>
      <c r="J377" s="52">
        <f>$X$12*((B377)-$U$5)/$U$6+$X$13</f>
        <v/>
      </c>
      <c r="K377" s="51">
        <f>1/(1+EXP(-J377))</f>
        <v/>
      </c>
      <c r="L377" s="52">
        <f>$Y$12*((B377)-$U$5)/$U$6+$Y$13</f>
        <v/>
      </c>
      <c r="M377" s="51">
        <f>1/(1+EXP(-L377))</f>
        <v/>
      </c>
      <c r="N377" s="52">
        <f>$Z$12*((B377)-$U$5)/$U$6+$Z$13</f>
        <v/>
      </c>
      <c r="O377" s="51">
        <f>1/(1+EXP(-N377))</f>
        <v/>
      </c>
      <c r="P377" s="52">
        <f>$AA$12*((B377)-$U$5)/$U$6+$AA$13</f>
        <v/>
      </c>
      <c r="Q377" s="51">
        <f>1/(1+EXP(-P377))</f>
        <v/>
      </c>
      <c r="R377" s="52">
        <f>$AB$12*((B377)-$U$5)/$U$6+$AB$13</f>
        <v/>
      </c>
      <c r="S377" s="51">
        <f>1/(1+EXP(-R377))</f>
        <v/>
      </c>
      <c r="AI377" s="48">
        <f>'4_Seq_Features'!A375</f>
        <v/>
      </c>
      <c r="AJ377" s="55">
        <f>'4_Seq_Features'!G375</f>
        <v/>
      </c>
      <c r="AK377" s="55">
        <f>'4_Seq_Features'!H375</f>
        <v/>
      </c>
      <c r="AL377" s="48">
        <f>'4_Seq_Features'!E375</f>
        <v/>
      </c>
      <c r="AM377" s="52">
        <f>$BD$14*((AJ377)-$BD$5)/$BD$6+$BD$15*((AK377)-$BD$7)/$BD$8+$BD$16</f>
        <v/>
      </c>
      <c r="AN377" s="51">
        <f>1/(1+EXP(-AM377))</f>
        <v/>
      </c>
      <c r="AO377" s="52">
        <f>$BE$14*((AJ377)-$BD$5)/$BD$6+$BE$15*((AK377)-$BD$7)/$BD$8+$BE$16</f>
        <v/>
      </c>
      <c r="AP377" s="51">
        <f>1/(1+EXP(-AO377))</f>
        <v/>
      </c>
      <c r="AQ377" s="52">
        <f>$BF$14*((AJ377)-$BD$5)/$BD$6+$BF$15*((AK377)-$BD$7)/$BD$8+$BF$16</f>
        <v/>
      </c>
      <c r="AR377" s="51">
        <f>1/(1+EXP(-AQ377))</f>
        <v/>
      </c>
      <c r="AS377" s="52">
        <f>$BG$14*((AJ377)-$BD$5)/$BD$6+$BG$15*((AK377)-$BD$7)/$BD$8+$BG$16</f>
        <v/>
      </c>
      <c r="AT377" s="51">
        <f>1/(1+EXP(-AS377))</f>
        <v/>
      </c>
      <c r="AU377" s="52">
        <f>$BH$14*((AJ377)-$BD$5)/$BD$6+$BH$15*((AK377)-$BD$7)/$BD$8+$BH$16</f>
        <v/>
      </c>
      <c r="AV377" s="51">
        <f>1/(1+EXP(-AU377))</f>
        <v/>
      </c>
      <c r="AW377" s="52">
        <f>$BI$14*((AJ377)-$BD$5)/$BD$6+$BI$15*((AK377)-$BD$7)/$BD$8+$BI$16</f>
        <v/>
      </c>
      <c r="AX377" s="51">
        <f>1/(1+EXP(-AW377))</f>
        <v/>
      </c>
      <c r="AY377" s="52">
        <f>$BJ$14*((AJ377)-$BD$5)/$BD$6+$BJ$15*((AK377)-$BD$7)/$BD$8+$BJ$16</f>
        <v/>
      </c>
      <c r="AZ377" s="51">
        <f>1/(1+EXP(-AY377))</f>
        <v/>
      </c>
      <c r="BA377" s="52">
        <f>$BK$14*((AJ377)-$BD$5)/$BD$6+$BK$15*((AK377)-$BD$7)/$BD$8+$BK$16</f>
        <v/>
      </c>
      <c r="BB377" s="51">
        <f>1/(1+EXP(-BA377))</f>
        <v/>
      </c>
    </row>
    <row r="378" ht="15" customHeight="1" s="35">
      <c r="A378" s="48">
        <f>'4_Seq_Features'!A376</f>
        <v/>
      </c>
      <c r="B378" s="55">
        <f>'4_Seq_Features'!F376</f>
        <v/>
      </c>
      <c r="C378" s="48">
        <f>'4_Seq_Features'!E376</f>
        <v/>
      </c>
      <c r="D378" s="52">
        <f>$U$12*((B378)-$U$5)/$U$6+$U$13</f>
        <v/>
      </c>
      <c r="E378" s="51">
        <f>1/(1+EXP(-D378))</f>
        <v/>
      </c>
      <c r="F378" s="52">
        <f>$V$12*((B378)-$U$5)/$U$6+$V$13</f>
        <v/>
      </c>
      <c r="G378" s="51">
        <f>1/(1+EXP(-F378))</f>
        <v/>
      </c>
      <c r="H378" s="52">
        <f>$W$12*((B378)-$U$5)/$U$6+$W$13</f>
        <v/>
      </c>
      <c r="I378" s="51">
        <f>1/(1+EXP(-H378))</f>
        <v/>
      </c>
      <c r="J378" s="52">
        <f>$X$12*((B378)-$U$5)/$U$6+$X$13</f>
        <v/>
      </c>
      <c r="K378" s="51">
        <f>1/(1+EXP(-J378))</f>
        <v/>
      </c>
      <c r="L378" s="52">
        <f>$Y$12*((B378)-$U$5)/$U$6+$Y$13</f>
        <v/>
      </c>
      <c r="M378" s="51">
        <f>1/(1+EXP(-L378))</f>
        <v/>
      </c>
      <c r="N378" s="52">
        <f>$Z$12*((B378)-$U$5)/$U$6+$Z$13</f>
        <v/>
      </c>
      <c r="O378" s="51">
        <f>1/(1+EXP(-N378))</f>
        <v/>
      </c>
      <c r="P378" s="52">
        <f>$AA$12*((B378)-$U$5)/$U$6+$AA$13</f>
        <v/>
      </c>
      <c r="Q378" s="51">
        <f>1/(1+EXP(-P378))</f>
        <v/>
      </c>
      <c r="R378" s="52">
        <f>$AB$12*((B378)-$U$5)/$U$6+$AB$13</f>
        <v/>
      </c>
      <c r="S378" s="51">
        <f>1/(1+EXP(-R378))</f>
        <v/>
      </c>
      <c r="AI378" s="48">
        <f>'4_Seq_Features'!A376</f>
        <v/>
      </c>
      <c r="AJ378" s="55">
        <f>'4_Seq_Features'!G376</f>
        <v/>
      </c>
      <c r="AK378" s="55">
        <f>'4_Seq_Features'!H376</f>
        <v/>
      </c>
      <c r="AL378" s="48">
        <f>'4_Seq_Features'!E376</f>
        <v/>
      </c>
      <c r="AM378" s="52">
        <f>$BD$14*((AJ378)-$BD$5)/$BD$6+$BD$15*((AK378)-$BD$7)/$BD$8+$BD$16</f>
        <v/>
      </c>
      <c r="AN378" s="51">
        <f>1/(1+EXP(-AM378))</f>
        <v/>
      </c>
      <c r="AO378" s="52">
        <f>$BE$14*((AJ378)-$BD$5)/$BD$6+$BE$15*((AK378)-$BD$7)/$BD$8+$BE$16</f>
        <v/>
      </c>
      <c r="AP378" s="51">
        <f>1/(1+EXP(-AO378))</f>
        <v/>
      </c>
      <c r="AQ378" s="52">
        <f>$BF$14*((AJ378)-$BD$5)/$BD$6+$BF$15*((AK378)-$BD$7)/$BD$8+$BF$16</f>
        <v/>
      </c>
      <c r="AR378" s="51">
        <f>1/(1+EXP(-AQ378))</f>
        <v/>
      </c>
      <c r="AS378" s="52">
        <f>$BG$14*((AJ378)-$BD$5)/$BD$6+$BG$15*((AK378)-$BD$7)/$BD$8+$BG$16</f>
        <v/>
      </c>
      <c r="AT378" s="51">
        <f>1/(1+EXP(-AS378))</f>
        <v/>
      </c>
      <c r="AU378" s="52">
        <f>$BH$14*((AJ378)-$BD$5)/$BD$6+$BH$15*((AK378)-$BD$7)/$BD$8+$BH$16</f>
        <v/>
      </c>
      <c r="AV378" s="51">
        <f>1/(1+EXP(-AU378))</f>
        <v/>
      </c>
      <c r="AW378" s="52">
        <f>$BI$14*((AJ378)-$BD$5)/$BD$6+$BI$15*((AK378)-$BD$7)/$BD$8+$BI$16</f>
        <v/>
      </c>
      <c r="AX378" s="51">
        <f>1/(1+EXP(-AW378))</f>
        <v/>
      </c>
      <c r="AY378" s="52">
        <f>$BJ$14*((AJ378)-$BD$5)/$BD$6+$BJ$15*((AK378)-$BD$7)/$BD$8+$BJ$16</f>
        <v/>
      </c>
      <c r="AZ378" s="51">
        <f>1/(1+EXP(-AY378))</f>
        <v/>
      </c>
      <c r="BA378" s="52">
        <f>$BK$14*((AJ378)-$BD$5)/$BD$6+$BK$15*((AK378)-$BD$7)/$BD$8+$BK$16</f>
        <v/>
      </c>
      <c r="BB378" s="51">
        <f>1/(1+EXP(-BA378))</f>
        <v/>
      </c>
    </row>
    <row r="379" ht="15" customHeight="1" s="35">
      <c r="A379" s="48">
        <f>'4_Seq_Features'!A377</f>
        <v/>
      </c>
      <c r="B379" s="55">
        <f>'4_Seq_Features'!F377</f>
        <v/>
      </c>
      <c r="C379" s="48">
        <f>'4_Seq_Features'!E377</f>
        <v/>
      </c>
      <c r="D379" s="52">
        <f>$U$12*((B379)-$U$5)/$U$6+$U$13</f>
        <v/>
      </c>
      <c r="E379" s="51">
        <f>1/(1+EXP(-D379))</f>
        <v/>
      </c>
      <c r="F379" s="52">
        <f>$V$12*((B379)-$U$5)/$U$6+$V$13</f>
        <v/>
      </c>
      <c r="G379" s="51">
        <f>1/(1+EXP(-F379))</f>
        <v/>
      </c>
      <c r="H379" s="52">
        <f>$W$12*((B379)-$U$5)/$U$6+$W$13</f>
        <v/>
      </c>
      <c r="I379" s="51">
        <f>1/(1+EXP(-H379))</f>
        <v/>
      </c>
      <c r="J379" s="52">
        <f>$X$12*((B379)-$U$5)/$U$6+$X$13</f>
        <v/>
      </c>
      <c r="K379" s="51">
        <f>1/(1+EXP(-J379))</f>
        <v/>
      </c>
      <c r="L379" s="52">
        <f>$Y$12*((B379)-$U$5)/$U$6+$Y$13</f>
        <v/>
      </c>
      <c r="M379" s="51">
        <f>1/(1+EXP(-L379))</f>
        <v/>
      </c>
      <c r="N379" s="52">
        <f>$Z$12*((B379)-$U$5)/$U$6+$Z$13</f>
        <v/>
      </c>
      <c r="O379" s="51">
        <f>1/(1+EXP(-N379))</f>
        <v/>
      </c>
      <c r="P379" s="52">
        <f>$AA$12*((B379)-$U$5)/$U$6+$AA$13</f>
        <v/>
      </c>
      <c r="Q379" s="51">
        <f>1/(1+EXP(-P379))</f>
        <v/>
      </c>
      <c r="R379" s="52">
        <f>$AB$12*((B379)-$U$5)/$U$6+$AB$13</f>
        <v/>
      </c>
      <c r="S379" s="51">
        <f>1/(1+EXP(-R379))</f>
        <v/>
      </c>
      <c r="AI379" s="48">
        <f>'4_Seq_Features'!A377</f>
        <v/>
      </c>
      <c r="AJ379" s="55">
        <f>'4_Seq_Features'!G377</f>
        <v/>
      </c>
      <c r="AK379" s="55">
        <f>'4_Seq_Features'!H377</f>
        <v/>
      </c>
      <c r="AL379" s="48">
        <f>'4_Seq_Features'!E377</f>
        <v/>
      </c>
      <c r="AM379" s="52">
        <f>$BD$14*((AJ379)-$BD$5)/$BD$6+$BD$15*((AK379)-$BD$7)/$BD$8+$BD$16</f>
        <v/>
      </c>
      <c r="AN379" s="51">
        <f>1/(1+EXP(-AM379))</f>
        <v/>
      </c>
      <c r="AO379" s="52">
        <f>$BE$14*((AJ379)-$BD$5)/$BD$6+$BE$15*((AK379)-$BD$7)/$BD$8+$BE$16</f>
        <v/>
      </c>
      <c r="AP379" s="51">
        <f>1/(1+EXP(-AO379))</f>
        <v/>
      </c>
      <c r="AQ379" s="52">
        <f>$BF$14*((AJ379)-$BD$5)/$BD$6+$BF$15*((AK379)-$BD$7)/$BD$8+$BF$16</f>
        <v/>
      </c>
      <c r="AR379" s="51">
        <f>1/(1+EXP(-AQ379))</f>
        <v/>
      </c>
      <c r="AS379" s="52">
        <f>$BG$14*((AJ379)-$BD$5)/$BD$6+$BG$15*((AK379)-$BD$7)/$BD$8+$BG$16</f>
        <v/>
      </c>
      <c r="AT379" s="51">
        <f>1/(1+EXP(-AS379))</f>
        <v/>
      </c>
      <c r="AU379" s="52">
        <f>$BH$14*((AJ379)-$BD$5)/$BD$6+$BH$15*((AK379)-$BD$7)/$BD$8+$BH$16</f>
        <v/>
      </c>
      <c r="AV379" s="51">
        <f>1/(1+EXP(-AU379))</f>
        <v/>
      </c>
      <c r="AW379" s="52">
        <f>$BI$14*((AJ379)-$BD$5)/$BD$6+$BI$15*((AK379)-$BD$7)/$BD$8+$BI$16</f>
        <v/>
      </c>
      <c r="AX379" s="51">
        <f>1/(1+EXP(-AW379))</f>
        <v/>
      </c>
      <c r="AY379" s="52">
        <f>$BJ$14*((AJ379)-$BD$5)/$BD$6+$BJ$15*((AK379)-$BD$7)/$BD$8+$BJ$16</f>
        <v/>
      </c>
      <c r="AZ379" s="51">
        <f>1/(1+EXP(-AY379))</f>
        <v/>
      </c>
      <c r="BA379" s="52">
        <f>$BK$14*((AJ379)-$BD$5)/$BD$6+$BK$15*((AK379)-$BD$7)/$BD$8+$BK$16</f>
        <v/>
      </c>
      <c r="BB379" s="51">
        <f>1/(1+EXP(-BA379))</f>
        <v/>
      </c>
    </row>
    <row r="380" ht="15" customHeight="1" s="35">
      <c r="A380" s="48">
        <f>'4_Seq_Features'!A378</f>
        <v/>
      </c>
      <c r="B380" s="55">
        <f>'4_Seq_Features'!F378</f>
        <v/>
      </c>
      <c r="C380" s="48">
        <f>'4_Seq_Features'!E378</f>
        <v/>
      </c>
      <c r="D380" s="52">
        <f>$U$12*((B380)-$U$5)/$U$6+$U$13</f>
        <v/>
      </c>
      <c r="E380" s="51">
        <f>1/(1+EXP(-D380))</f>
        <v/>
      </c>
      <c r="F380" s="52">
        <f>$V$12*((B380)-$U$5)/$U$6+$V$13</f>
        <v/>
      </c>
      <c r="G380" s="51">
        <f>1/(1+EXP(-F380))</f>
        <v/>
      </c>
      <c r="H380" s="52">
        <f>$W$12*((B380)-$U$5)/$U$6+$W$13</f>
        <v/>
      </c>
      <c r="I380" s="51">
        <f>1/(1+EXP(-H380))</f>
        <v/>
      </c>
      <c r="J380" s="52">
        <f>$X$12*((B380)-$U$5)/$U$6+$X$13</f>
        <v/>
      </c>
      <c r="K380" s="51">
        <f>1/(1+EXP(-J380))</f>
        <v/>
      </c>
      <c r="L380" s="52">
        <f>$Y$12*((B380)-$U$5)/$U$6+$Y$13</f>
        <v/>
      </c>
      <c r="M380" s="51">
        <f>1/(1+EXP(-L380))</f>
        <v/>
      </c>
      <c r="N380" s="52">
        <f>$Z$12*((B380)-$U$5)/$U$6+$Z$13</f>
        <v/>
      </c>
      <c r="O380" s="51">
        <f>1/(1+EXP(-N380))</f>
        <v/>
      </c>
      <c r="P380" s="52">
        <f>$AA$12*((B380)-$U$5)/$U$6+$AA$13</f>
        <v/>
      </c>
      <c r="Q380" s="51">
        <f>1/(1+EXP(-P380))</f>
        <v/>
      </c>
      <c r="R380" s="52">
        <f>$AB$12*((B380)-$U$5)/$U$6+$AB$13</f>
        <v/>
      </c>
      <c r="S380" s="51">
        <f>1/(1+EXP(-R380))</f>
        <v/>
      </c>
      <c r="AI380" s="48">
        <f>'4_Seq_Features'!A378</f>
        <v/>
      </c>
      <c r="AJ380" s="55">
        <f>'4_Seq_Features'!G378</f>
        <v/>
      </c>
      <c r="AK380" s="55">
        <f>'4_Seq_Features'!H378</f>
        <v/>
      </c>
      <c r="AL380" s="48">
        <f>'4_Seq_Features'!E378</f>
        <v/>
      </c>
      <c r="AM380" s="52">
        <f>$BD$14*((AJ380)-$BD$5)/$BD$6+$BD$15*((AK380)-$BD$7)/$BD$8+$BD$16</f>
        <v/>
      </c>
      <c r="AN380" s="51">
        <f>1/(1+EXP(-AM380))</f>
        <v/>
      </c>
      <c r="AO380" s="52">
        <f>$BE$14*((AJ380)-$BD$5)/$BD$6+$BE$15*((AK380)-$BD$7)/$BD$8+$BE$16</f>
        <v/>
      </c>
      <c r="AP380" s="51">
        <f>1/(1+EXP(-AO380))</f>
        <v/>
      </c>
      <c r="AQ380" s="52">
        <f>$BF$14*((AJ380)-$BD$5)/$BD$6+$BF$15*((AK380)-$BD$7)/$BD$8+$BF$16</f>
        <v/>
      </c>
      <c r="AR380" s="51">
        <f>1/(1+EXP(-AQ380))</f>
        <v/>
      </c>
      <c r="AS380" s="52">
        <f>$BG$14*((AJ380)-$BD$5)/$BD$6+$BG$15*((AK380)-$BD$7)/$BD$8+$BG$16</f>
        <v/>
      </c>
      <c r="AT380" s="51">
        <f>1/(1+EXP(-AS380))</f>
        <v/>
      </c>
      <c r="AU380" s="52">
        <f>$BH$14*((AJ380)-$BD$5)/$BD$6+$BH$15*((AK380)-$BD$7)/$BD$8+$BH$16</f>
        <v/>
      </c>
      <c r="AV380" s="51">
        <f>1/(1+EXP(-AU380))</f>
        <v/>
      </c>
      <c r="AW380" s="52">
        <f>$BI$14*((AJ380)-$BD$5)/$BD$6+$BI$15*((AK380)-$BD$7)/$BD$8+$BI$16</f>
        <v/>
      </c>
      <c r="AX380" s="51">
        <f>1/(1+EXP(-AW380))</f>
        <v/>
      </c>
      <c r="AY380" s="52">
        <f>$BJ$14*((AJ380)-$BD$5)/$BD$6+$BJ$15*((AK380)-$BD$7)/$BD$8+$BJ$16</f>
        <v/>
      </c>
      <c r="AZ380" s="51">
        <f>1/(1+EXP(-AY380))</f>
        <v/>
      </c>
      <c r="BA380" s="52">
        <f>$BK$14*((AJ380)-$BD$5)/$BD$6+$BK$15*((AK380)-$BD$7)/$BD$8+$BK$16</f>
        <v/>
      </c>
      <c r="BB380" s="51">
        <f>1/(1+EXP(-BA380))</f>
        <v/>
      </c>
    </row>
    <row r="381" ht="15" customHeight="1" s="35">
      <c r="A381" s="48">
        <f>'4_Seq_Features'!A379</f>
        <v/>
      </c>
      <c r="B381" s="55">
        <f>'4_Seq_Features'!F379</f>
        <v/>
      </c>
      <c r="C381" s="48">
        <f>'4_Seq_Features'!E379</f>
        <v/>
      </c>
      <c r="D381" s="52">
        <f>$U$12*((B381)-$U$5)/$U$6+$U$13</f>
        <v/>
      </c>
      <c r="E381" s="51">
        <f>1/(1+EXP(-D381))</f>
        <v/>
      </c>
      <c r="F381" s="52">
        <f>$V$12*((B381)-$U$5)/$U$6+$V$13</f>
        <v/>
      </c>
      <c r="G381" s="51">
        <f>1/(1+EXP(-F381))</f>
        <v/>
      </c>
      <c r="H381" s="52">
        <f>$W$12*((B381)-$U$5)/$U$6+$W$13</f>
        <v/>
      </c>
      <c r="I381" s="51">
        <f>1/(1+EXP(-H381))</f>
        <v/>
      </c>
      <c r="J381" s="52">
        <f>$X$12*((B381)-$U$5)/$U$6+$X$13</f>
        <v/>
      </c>
      <c r="K381" s="51">
        <f>1/(1+EXP(-J381))</f>
        <v/>
      </c>
      <c r="L381" s="52">
        <f>$Y$12*((B381)-$U$5)/$U$6+$Y$13</f>
        <v/>
      </c>
      <c r="M381" s="51">
        <f>1/(1+EXP(-L381))</f>
        <v/>
      </c>
      <c r="N381" s="52">
        <f>$Z$12*((B381)-$U$5)/$U$6+$Z$13</f>
        <v/>
      </c>
      <c r="O381" s="51">
        <f>1/(1+EXP(-N381))</f>
        <v/>
      </c>
      <c r="P381" s="52">
        <f>$AA$12*((B381)-$U$5)/$U$6+$AA$13</f>
        <v/>
      </c>
      <c r="Q381" s="51">
        <f>1/(1+EXP(-P381))</f>
        <v/>
      </c>
      <c r="R381" s="52">
        <f>$AB$12*((B381)-$U$5)/$U$6+$AB$13</f>
        <v/>
      </c>
      <c r="S381" s="51">
        <f>1/(1+EXP(-R381))</f>
        <v/>
      </c>
      <c r="AI381" s="48">
        <f>'4_Seq_Features'!A379</f>
        <v/>
      </c>
      <c r="AJ381" s="55">
        <f>'4_Seq_Features'!G379</f>
        <v/>
      </c>
      <c r="AK381" s="55">
        <f>'4_Seq_Features'!H379</f>
        <v/>
      </c>
      <c r="AL381" s="48">
        <f>'4_Seq_Features'!E379</f>
        <v/>
      </c>
      <c r="AM381" s="52">
        <f>$BD$14*((AJ381)-$BD$5)/$BD$6+$BD$15*((AK381)-$BD$7)/$BD$8+$BD$16</f>
        <v/>
      </c>
      <c r="AN381" s="51">
        <f>1/(1+EXP(-AM381))</f>
        <v/>
      </c>
      <c r="AO381" s="52">
        <f>$BE$14*((AJ381)-$BD$5)/$BD$6+$BE$15*((AK381)-$BD$7)/$BD$8+$BE$16</f>
        <v/>
      </c>
      <c r="AP381" s="51">
        <f>1/(1+EXP(-AO381))</f>
        <v/>
      </c>
      <c r="AQ381" s="52">
        <f>$BF$14*((AJ381)-$BD$5)/$BD$6+$BF$15*((AK381)-$BD$7)/$BD$8+$BF$16</f>
        <v/>
      </c>
      <c r="AR381" s="51">
        <f>1/(1+EXP(-AQ381))</f>
        <v/>
      </c>
      <c r="AS381" s="52">
        <f>$BG$14*((AJ381)-$BD$5)/$BD$6+$BG$15*((AK381)-$BD$7)/$BD$8+$BG$16</f>
        <v/>
      </c>
      <c r="AT381" s="51">
        <f>1/(1+EXP(-AS381))</f>
        <v/>
      </c>
      <c r="AU381" s="52">
        <f>$BH$14*((AJ381)-$BD$5)/$BD$6+$BH$15*((AK381)-$BD$7)/$BD$8+$BH$16</f>
        <v/>
      </c>
      <c r="AV381" s="51">
        <f>1/(1+EXP(-AU381))</f>
        <v/>
      </c>
      <c r="AW381" s="52">
        <f>$BI$14*((AJ381)-$BD$5)/$BD$6+$BI$15*((AK381)-$BD$7)/$BD$8+$BI$16</f>
        <v/>
      </c>
      <c r="AX381" s="51">
        <f>1/(1+EXP(-AW381))</f>
        <v/>
      </c>
      <c r="AY381" s="52">
        <f>$BJ$14*((AJ381)-$BD$5)/$BD$6+$BJ$15*((AK381)-$BD$7)/$BD$8+$BJ$16</f>
        <v/>
      </c>
      <c r="AZ381" s="51">
        <f>1/(1+EXP(-AY381))</f>
        <v/>
      </c>
      <c r="BA381" s="52">
        <f>$BK$14*((AJ381)-$BD$5)/$BD$6+$BK$15*((AK381)-$BD$7)/$BD$8+$BK$16</f>
        <v/>
      </c>
      <c r="BB381" s="51">
        <f>1/(1+EXP(-BA381))</f>
        <v/>
      </c>
    </row>
    <row r="382" ht="15" customHeight="1" s="35">
      <c r="A382" s="48">
        <f>'4_Seq_Features'!A380</f>
        <v/>
      </c>
      <c r="B382" s="55">
        <f>'4_Seq_Features'!F380</f>
        <v/>
      </c>
      <c r="C382" s="48">
        <f>'4_Seq_Features'!E380</f>
        <v/>
      </c>
      <c r="D382" s="52">
        <f>$U$12*((B382)-$U$5)/$U$6+$U$13</f>
        <v/>
      </c>
      <c r="E382" s="51">
        <f>1/(1+EXP(-D382))</f>
        <v/>
      </c>
      <c r="F382" s="52">
        <f>$V$12*((B382)-$U$5)/$U$6+$V$13</f>
        <v/>
      </c>
      <c r="G382" s="51">
        <f>1/(1+EXP(-F382))</f>
        <v/>
      </c>
      <c r="H382" s="52">
        <f>$W$12*((B382)-$U$5)/$U$6+$W$13</f>
        <v/>
      </c>
      <c r="I382" s="51">
        <f>1/(1+EXP(-H382))</f>
        <v/>
      </c>
      <c r="J382" s="52">
        <f>$X$12*((B382)-$U$5)/$U$6+$X$13</f>
        <v/>
      </c>
      <c r="K382" s="51">
        <f>1/(1+EXP(-J382))</f>
        <v/>
      </c>
      <c r="L382" s="52">
        <f>$Y$12*((B382)-$U$5)/$U$6+$Y$13</f>
        <v/>
      </c>
      <c r="M382" s="51">
        <f>1/(1+EXP(-L382))</f>
        <v/>
      </c>
      <c r="N382" s="52">
        <f>$Z$12*((B382)-$U$5)/$U$6+$Z$13</f>
        <v/>
      </c>
      <c r="O382" s="51">
        <f>1/(1+EXP(-N382))</f>
        <v/>
      </c>
      <c r="P382" s="52">
        <f>$AA$12*((B382)-$U$5)/$U$6+$AA$13</f>
        <v/>
      </c>
      <c r="Q382" s="51">
        <f>1/(1+EXP(-P382))</f>
        <v/>
      </c>
      <c r="R382" s="52">
        <f>$AB$12*((B382)-$U$5)/$U$6+$AB$13</f>
        <v/>
      </c>
      <c r="S382" s="51">
        <f>1/(1+EXP(-R382))</f>
        <v/>
      </c>
      <c r="AI382" s="48">
        <f>'4_Seq_Features'!A380</f>
        <v/>
      </c>
      <c r="AJ382" s="55">
        <f>'4_Seq_Features'!G380</f>
        <v/>
      </c>
      <c r="AK382" s="55">
        <f>'4_Seq_Features'!H380</f>
        <v/>
      </c>
      <c r="AL382" s="48">
        <f>'4_Seq_Features'!E380</f>
        <v/>
      </c>
      <c r="AM382" s="52">
        <f>$BD$14*((AJ382)-$BD$5)/$BD$6+$BD$15*((AK382)-$BD$7)/$BD$8+$BD$16</f>
        <v/>
      </c>
      <c r="AN382" s="51">
        <f>1/(1+EXP(-AM382))</f>
        <v/>
      </c>
      <c r="AO382" s="52">
        <f>$BE$14*((AJ382)-$BD$5)/$BD$6+$BE$15*((AK382)-$BD$7)/$BD$8+$BE$16</f>
        <v/>
      </c>
      <c r="AP382" s="51">
        <f>1/(1+EXP(-AO382))</f>
        <v/>
      </c>
      <c r="AQ382" s="52">
        <f>$BF$14*((AJ382)-$BD$5)/$BD$6+$BF$15*((AK382)-$BD$7)/$BD$8+$BF$16</f>
        <v/>
      </c>
      <c r="AR382" s="51">
        <f>1/(1+EXP(-AQ382))</f>
        <v/>
      </c>
      <c r="AS382" s="52">
        <f>$BG$14*((AJ382)-$BD$5)/$BD$6+$BG$15*((AK382)-$BD$7)/$BD$8+$BG$16</f>
        <v/>
      </c>
      <c r="AT382" s="51">
        <f>1/(1+EXP(-AS382))</f>
        <v/>
      </c>
      <c r="AU382" s="52">
        <f>$BH$14*((AJ382)-$BD$5)/$BD$6+$BH$15*((AK382)-$BD$7)/$BD$8+$BH$16</f>
        <v/>
      </c>
      <c r="AV382" s="51">
        <f>1/(1+EXP(-AU382))</f>
        <v/>
      </c>
      <c r="AW382" s="52">
        <f>$BI$14*((AJ382)-$BD$5)/$BD$6+$BI$15*((AK382)-$BD$7)/$BD$8+$BI$16</f>
        <v/>
      </c>
      <c r="AX382" s="51">
        <f>1/(1+EXP(-AW382))</f>
        <v/>
      </c>
      <c r="AY382" s="52">
        <f>$BJ$14*((AJ382)-$BD$5)/$BD$6+$BJ$15*((AK382)-$BD$7)/$BD$8+$BJ$16</f>
        <v/>
      </c>
      <c r="AZ382" s="51">
        <f>1/(1+EXP(-AY382))</f>
        <v/>
      </c>
      <c r="BA382" s="52">
        <f>$BK$14*((AJ382)-$BD$5)/$BD$6+$BK$15*((AK382)-$BD$7)/$BD$8+$BK$16</f>
        <v/>
      </c>
      <c r="BB382" s="51">
        <f>1/(1+EXP(-BA382))</f>
        <v/>
      </c>
    </row>
    <row r="383" ht="15" customHeight="1" s="35">
      <c r="A383" s="48">
        <f>'4_Seq_Features'!A381</f>
        <v/>
      </c>
      <c r="B383" s="55">
        <f>'4_Seq_Features'!F381</f>
        <v/>
      </c>
      <c r="C383" s="48">
        <f>'4_Seq_Features'!E381</f>
        <v/>
      </c>
      <c r="D383" s="52">
        <f>$U$12*((B383)-$U$5)/$U$6+$U$13</f>
        <v/>
      </c>
      <c r="E383" s="51">
        <f>1/(1+EXP(-D383))</f>
        <v/>
      </c>
      <c r="F383" s="52">
        <f>$V$12*((B383)-$U$5)/$U$6+$V$13</f>
        <v/>
      </c>
      <c r="G383" s="51">
        <f>1/(1+EXP(-F383))</f>
        <v/>
      </c>
      <c r="H383" s="52">
        <f>$W$12*((B383)-$U$5)/$U$6+$W$13</f>
        <v/>
      </c>
      <c r="I383" s="51">
        <f>1/(1+EXP(-H383))</f>
        <v/>
      </c>
      <c r="J383" s="52">
        <f>$X$12*((B383)-$U$5)/$U$6+$X$13</f>
        <v/>
      </c>
      <c r="K383" s="51">
        <f>1/(1+EXP(-J383))</f>
        <v/>
      </c>
      <c r="L383" s="52">
        <f>$Y$12*((B383)-$U$5)/$U$6+$Y$13</f>
        <v/>
      </c>
      <c r="M383" s="51">
        <f>1/(1+EXP(-L383))</f>
        <v/>
      </c>
      <c r="N383" s="52">
        <f>$Z$12*((B383)-$U$5)/$U$6+$Z$13</f>
        <v/>
      </c>
      <c r="O383" s="51">
        <f>1/(1+EXP(-N383))</f>
        <v/>
      </c>
      <c r="P383" s="52">
        <f>$AA$12*((B383)-$U$5)/$U$6+$AA$13</f>
        <v/>
      </c>
      <c r="Q383" s="51">
        <f>1/(1+EXP(-P383))</f>
        <v/>
      </c>
      <c r="R383" s="52">
        <f>$AB$12*((B383)-$U$5)/$U$6+$AB$13</f>
        <v/>
      </c>
      <c r="S383" s="51">
        <f>1/(1+EXP(-R383))</f>
        <v/>
      </c>
      <c r="AI383" s="48">
        <f>'4_Seq_Features'!A381</f>
        <v/>
      </c>
      <c r="AJ383" s="55">
        <f>'4_Seq_Features'!G381</f>
        <v/>
      </c>
      <c r="AK383" s="55">
        <f>'4_Seq_Features'!H381</f>
        <v/>
      </c>
      <c r="AL383" s="48">
        <f>'4_Seq_Features'!E381</f>
        <v/>
      </c>
      <c r="AM383" s="52">
        <f>$BD$14*((AJ383)-$BD$5)/$BD$6+$BD$15*((AK383)-$BD$7)/$BD$8+$BD$16</f>
        <v/>
      </c>
      <c r="AN383" s="51">
        <f>1/(1+EXP(-AM383))</f>
        <v/>
      </c>
      <c r="AO383" s="52">
        <f>$BE$14*((AJ383)-$BD$5)/$BD$6+$BE$15*((AK383)-$BD$7)/$BD$8+$BE$16</f>
        <v/>
      </c>
      <c r="AP383" s="51">
        <f>1/(1+EXP(-AO383))</f>
        <v/>
      </c>
      <c r="AQ383" s="52">
        <f>$BF$14*((AJ383)-$BD$5)/$BD$6+$BF$15*((AK383)-$BD$7)/$BD$8+$BF$16</f>
        <v/>
      </c>
      <c r="AR383" s="51">
        <f>1/(1+EXP(-AQ383))</f>
        <v/>
      </c>
      <c r="AS383" s="52">
        <f>$BG$14*((AJ383)-$BD$5)/$BD$6+$BG$15*((AK383)-$BD$7)/$BD$8+$BG$16</f>
        <v/>
      </c>
      <c r="AT383" s="51">
        <f>1/(1+EXP(-AS383))</f>
        <v/>
      </c>
      <c r="AU383" s="52">
        <f>$BH$14*((AJ383)-$BD$5)/$BD$6+$BH$15*((AK383)-$BD$7)/$BD$8+$BH$16</f>
        <v/>
      </c>
      <c r="AV383" s="51">
        <f>1/(1+EXP(-AU383))</f>
        <v/>
      </c>
      <c r="AW383" s="52">
        <f>$BI$14*((AJ383)-$BD$5)/$BD$6+$BI$15*((AK383)-$BD$7)/$BD$8+$BI$16</f>
        <v/>
      </c>
      <c r="AX383" s="51">
        <f>1/(1+EXP(-AW383))</f>
        <v/>
      </c>
      <c r="AY383" s="52">
        <f>$BJ$14*((AJ383)-$BD$5)/$BD$6+$BJ$15*((AK383)-$BD$7)/$BD$8+$BJ$16</f>
        <v/>
      </c>
      <c r="AZ383" s="51">
        <f>1/(1+EXP(-AY383))</f>
        <v/>
      </c>
      <c r="BA383" s="52">
        <f>$BK$14*((AJ383)-$BD$5)/$BD$6+$BK$15*((AK383)-$BD$7)/$BD$8+$BK$16</f>
        <v/>
      </c>
      <c r="BB383" s="51">
        <f>1/(1+EXP(-BA383))</f>
        <v/>
      </c>
    </row>
    <row r="384" ht="15" customHeight="1" s="35">
      <c r="A384" s="48">
        <f>'4_Seq_Features'!A382</f>
        <v/>
      </c>
      <c r="B384" s="55">
        <f>'4_Seq_Features'!F382</f>
        <v/>
      </c>
      <c r="C384" s="48">
        <f>'4_Seq_Features'!E382</f>
        <v/>
      </c>
      <c r="D384" s="52">
        <f>$U$12*((B384)-$U$5)/$U$6+$U$13</f>
        <v/>
      </c>
      <c r="E384" s="51">
        <f>1/(1+EXP(-D384))</f>
        <v/>
      </c>
      <c r="F384" s="52">
        <f>$V$12*((B384)-$U$5)/$U$6+$V$13</f>
        <v/>
      </c>
      <c r="G384" s="51">
        <f>1/(1+EXP(-F384))</f>
        <v/>
      </c>
      <c r="H384" s="52">
        <f>$W$12*((B384)-$U$5)/$U$6+$W$13</f>
        <v/>
      </c>
      <c r="I384" s="51">
        <f>1/(1+EXP(-H384))</f>
        <v/>
      </c>
      <c r="J384" s="52">
        <f>$X$12*((B384)-$U$5)/$U$6+$X$13</f>
        <v/>
      </c>
      <c r="K384" s="51">
        <f>1/(1+EXP(-J384))</f>
        <v/>
      </c>
      <c r="L384" s="52">
        <f>$Y$12*((B384)-$U$5)/$U$6+$Y$13</f>
        <v/>
      </c>
      <c r="M384" s="51">
        <f>1/(1+EXP(-L384))</f>
        <v/>
      </c>
      <c r="N384" s="52">
        <f>$Z$12*((B384)-$U$5)/$U$6+$Z$13</f>
        <v/>
      </c>
      <c r="O384" s="51">
        <f>1/(1+EXP(-N384))</f>
        <v/>
      </c>
      <c r="P384" s="52">
        <f>$AA$12*((B384)-$U$5)/$U$6+$AA$13</f>
        <v/>
      </c>
      <c r="Q384" s="51">
        <f>1/(1+EXP(-P384))</f>
        <v/>
      </c>
      <c r="R384" s="52">
        <f>$AB$12*((B384)-$U$5)/$U$6+$AB$13</f>
        <v/>
      </c>
      <c r="S384" s="51">
        <f>1/(1+EXP(-R384))</f>
        <v/>
      </c>
      <c r="AI384" s="48">
        <f>'4_Seq_Features'!A382</f>
        <v/>
      </c>
      <c r="AJ384" s="55">
        <f>'4_Seq_Features'!G382</f>
        <v/>
      </c>
      <c r="AK384" s="55">
        <f>'4_Seq_Features'!H382</f>
        <v/>
      </c>
      <c r="AL384" s="48">
        <f>'4_Seq_Features'!E382</f>
        <v/>
      </c>
      <c r="AM384" s="52">
        <f>$BD$14*((AJ384)-$BD$5)/$BD$6+$BD$15*((AK384)-$BD$7)/$BD$8+$BD$16</f>
        <v/>
      </c>
      <c r="AN384" s="51">
        <f>1/(1+EXP(-AM384))</f>
        <v/>
      </c>
      <c r="AO384" s="52">
        <f>$BE$14*((AJ384)-$BD$5)/$BD$6+$BE$15*((AK384)-$BD$7)/$BD$8+$BE$16</f>
        <v/>
      </c>
      <c r="AP384" s="51">
        <f>1/(1+EXP(-AO384))</f>
        <v/>
      </c>
      <c r="AQ384" s="52">
        <f>$BF$14*((AJ384)-$BD$5)/$BD$6+$BF$15*((AK384)-$BD$7)/$BD$8+$BF$16</f>
        <v/>
      </c>
      <c r="AR384" s="51">
        <f>1/(1+EXP(-AQ384))</f>
        <v/>
      </c>
      <c r="AS384" s="52">
        <f>$BG$14*((AJ384)-$BD$5)/$BD$6+$BG$15*((AK384)-$BD$7)/$BD$8+$BG$16</f>
        <v/>
      </c>
      <c r="AT384" s="51">
        <f>1/(1+EXP(-AS384))</f>
        <v/>
      </c>
      <c r="AU384" s="52">
        <f>$BH$14*((AJ384)-$BD$5)/$BD$6+$BH$15*((AK384)-$BD$7)/$BD$8+$BH$16</f>
        <v/>
      </c>
      <c r="AV384" s="51">
        <f>1/(1+EXP(-AU384))</f>
        <v/>
      </c>
      <c r="AW384" s="52">
        <f>$BI$14*((AJ384)-$BD$5)/$BD$6+$BI$15*((AK384)-$BD$7)/$BD$8+$BI$16</f>
        <v/>
      </c>
      <c r="AX384" s="51">
        <f>1/(1+EXP(-AW384))</f>
        <v/>
      </c>
      <c r="AY384" s="52">
        <f>$BJ$14*((AJ384)-$BD$5)/$BD$6+$BJ$15*((AK384)-$BD$7)/$BD$8+$BJ$16</f>
        <v/>
      </c>
      <c r="AZ384" s="51">
        <f>1/(1+EXP(-AY384))</f>
        <v/>
      </c>
      <c r="BA384" s="52">
        <f>$BK$14*((AJ384)-$BD$5)/$BD$6+$BK$15*((AK384)-$BD$7)/$BD$8+$BK$16</f>
        <v/>
      </c>
      <c r="BB384" s="51">
        <f>1/(1+EXP(-BA384))</f>
        <v/>
      </c>
    </row>
    <row r="385" ht="15" customHeight="1" s="35">
      <c r="A385" s="48">
        <f>'4_Seq_Features'!A383</f>
        <v/>
      </c>
      <c r="B385" s="55">
        <f>'4_Seq_Features'!F383</f>
        <v/>
      </c>
      <c r="C385" s="48">
        <f>'4_Seq_Features'!E383</f>
        <v/>
      </c>
      <c r="D385" s="52">
        <f>$U$12*((B385)-$U$5)/$U$6+$U$13</f>
        <v/>
      </c>
      <c r="E385" s="51">
        <f>1/(1+EXP(-D385))</f>
        <v/>
      </c>
      <c r="F385" s="52">
        <f>$V$12*((B385)-$U$5)/$U$6+$V$13</f>
        <v/>
      </c>
      <c r="G385" s="51">
        <f>1/(1+EXP(-F385))</f>
        <v/>
      </c>
      <c r="H385" s="52">
        <f>$W$12*((B385)-$U$5)/$U$6+$W$13</f>
        <v/>
      </c>
      <c r="I385" s="51">
        <f>1/(1+EXP(-H385))</f>
        <v/>
      </c>
      <c r="J385" s="52">
        <f>$X$12*((B385)-$U$5)/$U$6+$X$13</f>
        <v/>
      </c>
      <c r="K385" s="51">
        <f>1/(1+EXP(-J385))</f>
        <v/>
      </c>
      <c r="L385" s="52">
        <f>$Y$12*((B385)-$U$5)/$U$6+$Y$13</f>
        <v/>
      </c>
      <c r="M385" s="51">
        <f>1/(1+EXP(-L385))</f>
        <v/>
      </c>
      <c r="N385" s="52">
        <f>$Z$12*((B385)-$U$5)/$U$6+$Z$13</f>
        <v/>
      </c>
      <c r="O385" s="51">
        <f>1/(1+EXP(-N385))</f>
        <v/>
      </c>
      <c r="P385" s="52">
        <f>$AA$12*((B385)-$U$5)/$U$6+$AA$13</f>
        <v/>
      </c>
      <c r="Q385" s="51">
        <f>1/(1+EXP(-P385))</f>
        <v/>
      </c>
      <c r="R385" s="52">
        <f>$AB$12*((B385)-$U$5)/$U$6+$AB$13</f>
        <v/>
      </c>
      <c r="S385" s="51">
        <f>1/(1+EXP(-R385))</f>
        <v/>
      </c>
      <c r="AI385" s="48">
        <f>'4_Seq_Features'!A383</f>
        <v/>
      </c>
      <c r="AJ385" s="55">
        <f>'4_Seq_Features'!G383</f>
        <v/>
      </c>
      <c r="AK385" s="55">
        <f>'4_Seq_Features'!H383</f>
        <v/>
      </c>
      <c r="AL385" s="48">
        <f>'4_Seq_Features'!E383</f>
        <v/>
      </c>
      <c r="AM385" s="52">
        <f>$BD$14*((AJ385)-$BD$5)/$BD$6+$BD$15*((AK385)-$BD$7)/$BD$8+$BD$16</f>
        <v/>
      </c>
      <c r="AN385" s="51">
        <f>1/(1+EXP(-AM385))</f>
        <v/>
      </c>
      <c r="AO385" s="52">
        <f>$BE$14*((AJ385)-$BD$5)/$BD$6+$BE$15*((AK385)-$BD$7)/$BD$8+$BE$16</f>
        <v/>
      </c>
      <c r="AP385" s="51">
        <f>1/(1+EXP(-AO385))</f>
        <v/>
      </c>
      <c r="AQ385" s="52">
        <f>$BF$14*((AJ385)-$BD$5)/$BD$6+$BF$15*((AK385)-$BD$7)/$BD$8+$BF$16</f>
        <v/>
      </c>
      <c r="AR385" s="51">
        <f>1/(1+EXP(-AQ385))</f>
        <v/>
      </c>
      <c r="AS385" s="52">
        <f>$BG$14*((AJ385)-$BD$5)/$BD$6+$BG$15*((AK385)-$BD$7)/$BD$8+$BG$16</f>
        <v/>
      </c>
      <c r="AT385" s="51">
        <f>1/(1+EXP(-AS385))</f>
        <v/>
      </c>
      <c r="AU385" s="52">
        <f>$BH$14*((AJ385)-$BD$5)/$BD$6+$BH$15*((AK385)-$BD$7)/$BD$8+$BH$16</f>
        <v/>
      </c>
      <c r="AV385" s="51">
        <f>1/(1+EXP(-AU385))</f>
        <v/>
      </c>
      <c r="AW385" s="52">
        <f>$BI$14*((AJ385)-$BD$5)/$BD$6+$BI$15*((AK385)-$BD$7)/$BD$8+$BI$16</f>
        <v/>
      </c>
      <c r="AX385" s="51">
        <f>1/(1+EXP(-AW385))</f>
        <v/>
      </c>
      <c r="AY385" s="52">
        <f>$BJ$14*((AJ385)-$BD$5)/$BD$6+$BJ$15*((AK385)-$BD$7)/$BD$8+$BJ$16</f>
        <v/>
      </c>
      <c r="AZ385" s="51">
        <f>1/(1+EXP(-AY385))</f>
        <v/>
      </c>
      <c r="BA385" s="52">
        <f>$BK$14*((AJ385)-$BD$5)/$BD$6+$BK$15*((AK385)-$BD$7)/$BD$8+$BK$16</f>
        <v/>
      </c>
      <c r="BB385" s="51">
        <f>1/(1+EXP(-BA385))</f>
        <v/>
      </c>
    </row>
    <row r="386" ht="15" customHeight="1" s="35">
      <c r="A386" s="48">
        <f>'4_Seq_Features'!A384</f>
        <v/>
      </c>
      <c r="B386" s="55">
        <f>'4_Seq_Features'!F384</f>
        <v/>
      </c>
      <c r="C386" s="48">
        <f>'4_Seq_Features'!E384</f>
        <v/>
      </c>
      <c r="D386" s="52">
        <f>$U$12*((B386)-$U$5)/$U$6+$U$13</f>
        <v/>
      </c>
      <c r="E386" s="51">
        <f>1/(1+EXP(-D386))</f>
        <v/>
      </c>
      <c r="F386" s="52">
        <f>$V$12*((B386)-$U$5)/$U$6+$V$13</f>
        <v/>
      </c>
      <c r="G386" s="51">
        <f>1/(1+EXP(-F386))</f>
        <v/>
      </c>
      <c r="H386" s="52">
        <f>$W$12*((B386)-$U$5)/$U$6+$W$13</f>
        <v/>
      </c>
      <c r="I386" s="51">
        <f>1/(1+EXP(-H386))</f>
        <v/>
      </c>
      <c r="J386" s="52">
        <f>$X$12*((B386)-$U$5)/$U$6+$X$13</f>
        <v/>
      </c>
      <c r="K386" s="51">
        <f>1/(1+EXP(-J386))</f>
        <v/>
      </c>
      <c r="L386" s="52">
        <f>$Y$12*((B386)-$U$5)/$U$6+$Y$13</f>
        <v/>
      </c>
      <c r="M386" s="51">
        <f>1/(1+EXP(-L386))</f>
        <v/>
      </c>
      <c r="N386" s="52">
        <f>$Z$12*((B386)-$U$5)/$U$6+$Z$13</f>
        <v/>
      </c>
      <c r="O386" s="51">
        <f>1/(1+EXP(-N386))</f>
        <v/>
      </c>
      <c r="P386" s="52">
        <f>$AA$12*((B386)-$U$5)/$U$6+$AA$13</f>
        <v/>
      </c>
      <c r="Q386" s="51">
        <f>1/(1+EXP(-P386))</f>
        <v/>
      </c>
      <c r="R386" s="52">
        <f>$AB$12*((B386)-$U$5)/$U$6+$AB$13</f>
        <v/>
      </c>
      <c r="S386" s="51">
        <f>1/(1+EXP(-R386))</f>
        <v/>
      </c>
      <c r="AI386" s="48">
        <f>'4_Seq_Features'!A384</f>
        <v/>
      </c>
      <c r="AJ386" s="55">
        <f>'4_Seq_Features'!G384</f>
        <v/>
      </c>
      <c r="AK386" s="55">
        <f>'4_Seq_Features'!H384</f>
        <v/>
      </c>
      <c r="AL386" s="48">
        <f>'4_Seq_Features'!E384</f>
        <v/>
      </c>
      <c r="AM386" s="52">
        <f>$BD$14*((AJ386)-$BD$5)/$BD$6+$BD$15*((AK386)-$BD$7)/$BD$8+$BD$16</f>
        <v/>
      </c>
      <c r="AN386" s="51">
        <f>1/(1+EXP(-AM386))</f>
        <v/>
      </c>
      <c r="AO386" s="52">
        <f>$BE$14*((AJ386)-$BD$5)/$BD$6+$BE$15*((AK386)-$BD$7)/$BD$8+$BE$16</f>
        <v/>
      </c>
      <c r="AP386" s="51">
        <f>1/(1+EXP(-AO386))</f>
        <v/>
      </c>
      <c r="AQ386" s="52">
        <f>$BF$14*((AJ386)-$BD$5)/$BD$6+$BF$15*((AK386)-$BD$7)/$BD$8+$BF$16</f>
        <v/>
      </c>
      <c r="AR386" s="51">
        <f>1/(1+EXP(-AQ386))</f>
        <v/>
      </c>
      <c r="AS386" s="52">
        <f>$BG$14*((AJ386)-$BD$5)/$BD$6+$BG$15*((AK386)-$BD$7)/$BD$8+$BG$16</f>
        <v/>
      </c>
      <c r="AT386" s="51">
        <f>1/(1+EXP(-AS386))</f>
        <v/>
      </c>
      <c r="AU386" s="52">
        <f>$BH$14*((AJ386)-$BD$5)/$BD$6+$BH$15*((AK386)-$BD$7)/$BD$8+$BH$16</f>
        <v/>
      </c>
      <c r="AV386" s="51">
        <f>1/(1+EXP(-AU386))</f>
        <v/>
      </c>
      <c r="AW386" s="52">
        <f>$BI$14*((AJ386)-$BD$5)/$BD$6+$BI$15*((AK386)-$BD$7)/$BD$8+$BI$16</f>
        <v/>
      </c>
      <c r="AX386" s="51">
        <f>1/(1+EXP(-AW386))</f>
        <v/>
      </c>
      <c r="AY386" s="52">
        <f>$BJ$14*((AJ386)-$BD$5)/$BD$6+$BJ$15*((AK386)-$BD$7)/$BD$8+$BJ$16</f>
        <v/>
      </c>
      <c r="AZ386" s="51">
        <f>1/(1+EXP(-AY386))</f>
        <v/>
      </c>
      <c r="BA386" s="52">
        <f>$BK$14*((AJ386)-$BD$5)/$BD$6+$BK$15*((AK386)-$BD$7)/$BD$8+$BK$16</f>
        <v/>
      </c>
      <c r="BB386" s="51">
        <f>1/(1+EXP(-BA386))</f>
        <v/>
      </c>
    </row>
    <row r="387" ht="15" customHeight="1" s="35">
      <c r="A387" s="48">
        <f>'4_Seq_Features'!A385</f>
        <v/>
      </c>
      <c r="B387" s="55">
        <f>'4_Seq_Features'!F385</f>
        <v/>
      </c>
      <c r="C387" s="48">
        <f>'4_Seq_Features'!E385</f>
        <v/>
      </c>
      <c r="D387" s="52">
        <f>$U$12*((B387)-$U$5)/$U$6+$U$13</f>
        <v/>
      </c>
      <c r="E387" s="51">
        <f>1/(1+EXP(-D387))</f>
        <v/>
      </c>
      <c r="F387" s="52">
        <f>$V$12*((B387)-$U$5)/$U$6+$V$13</f>
        <v/>
      </c>
      <c r="G387" s="51">
        <f>1/(1+EXP(-F387))</f>
        <v/>
      </c>
      <c r="H387" s="52">
        <f>$W$12*((B387)-$U$5)/$U$6+$W$13</f>
        <v/>
      </c>
      <c r="I387" s="51">
        <f>1/(1+EXP(-H387))</f>
        <v/>
      </c>
      <c r="J387" s="52">
        <f>$X$12*((B387)-$U$5)/$U$6+$X$13</f>
        <v/>
      </c>
      <c r="K387" s="51">
        <f>1/(1+EXP(-J387))</f>
        <v/>
      </c>
      <c r="L387" s="52">
        <f>$Y$12*((B387)-$U$5)/$U$6+$Y$13</f>
        <v/>
      </c>
      <c r="M387" s="51">
        <f>1/(1+EXP(-L387))</f>
        <v/>
      </c>
      <c r="N387" s="52">
        <f>$Z$12*((B387)-$U$5)/$U$6+$Z$13</f>
        <v/>
      </c>
      <c r="O387" s="51">
        <f>1/(1+EXP(-N387))</f>
        <v/>
      </c>
      <c r="P387" s="52">
        <f>$AA$12*((B387)-$U$5)/$U$6+$AA$13</f>
        <v/>
      </c>
      <c r="Q387" s="51">
        <f>1/(1+EXP(-P387))</f>
        <v/>
      </c>
      <c r="R387" s="52">
        <f>$AB$12*((B387)-$U$5)/$U$6+$AB$13</f>
        <v/>
      </c>
      <c r="S387" s="51">
        <f>1/(1+EXP(-R387))</f>
        <v/>
      </c>
      <c r="AI387" s="48">
        <f>'4_Seq_Features'!A385</f>
        <v/>
      </c>
      <c r="AJ387" s="55">
        <f>'4_Seq_Features'!G385</f>
        <v/>
      </c>
      <c r="AK387" s="55">
        <f>'4_Seq_Features'!H385</f>
        <v/>
      </c>
      <c r="AL387" s="48">
        <f>'4_Seq_Features'!E385</f>
        <v/>
      </c>
      <c r="AM387" s="52">
        <f>$BD$14*((AJ387)-$BD$5)/$BD$6+$BD$15*((AK387)-$BD$7)/$BD$8+$BD$16</f>
        <v/>
      </c>
      <c r="AN387" s="51">
        <f>1/(1+EXP(-AM387))</f>
        <v/>
      </c>
      <c r="AO387" s="52">
        <f>$BE$14*((AJ387)-$BD$5)/$BD$6+$BE$15*((AK387)-$BD$7)/$BD$8+$BE$16</f>
        <v/>
      </c>
      <c r="AP387" s="51">
        <f>1/(1+EXP(-AO387))</f>
        <v/>
      </c>
      <c r="AQ387" s="52">
        <f>$BF$14*((AJ387)-$BD$5)/$BD$6+$BF$15*((AK387)-$BD$7)/$BD$8+$BF$16</f>
        <v/>
      </c>
      <c r="AR387" s="51">
        <f>1/(1+EXP(-AQ387))</f>
        <v/>
      </c>
      <c r="AS387" s="52">
        <f>$BG$14*((AJ387)-$BD$5)/$BD$6+$BG$15*((AK387)-$BD$7)/$BD$8+$BG$16</f>
        <v/>
      </c>
      <c r="AT387" s="51">
        <f>1/(1+EXP(-AS387))</f>
        <v/>
      </c>
      <c r="AU387" s="52">
        <f>$BH$14*((AJ387)-$BD$5)/$BD$6+$BH$15*((AK387)-$BD$7)/$BD$8+$BH$16</f>
        <v/>
      </c>
      <c r="AV387" s="51">
        <f>1/(1+EXP(-AU387))</f>
        <v/>
      </c>
      <c r="AW387" s="52">
        <f>$BI$14*((AJ387)-$BD$5)/$BD$6+$BI$15*((AK387)-$BD$7)/$BD$8+$BI$16</f>
        <v/>
      </c>
      <c r="AX387" s="51">
        <f>1/(1+EXP(-AW387))</f>
        <v/>
      </c>
      <c r="AY387" s="52">
        <f>$BJ$14*((AJ387)-$BD$5)/$BD$6+$BJ$15*((AK387)-$BD$7)/$BD$8+$BJ$16</f>
        <v/>
      </c>
      <c r="AZ387" s="51">
        <f>1/(1+EXP(-AY387))</f>
        <v/>
      </c>
      <c r="BA387" s="52">
        <f>$BK$14*((AJ387)-$BD$5)/$BD$6+$BK$15*((AK387)-$BD$7)/$BD$8+$BK$16</f>
        <v/>
      </c>
      <c r="BB387" s="51">
        <f>1/(1+EXP(-BA387))</f>
        <v/>
      </c>
    </row>
    <row r="388" ht="15" customHeight="1" s="35">
      <c r="A388" s="48">
        <f>'4_Seq_Features'!A386</f>
        <v/>
      </c>
      <c r="B388" s="55">
        <f>'4_Seq_Features'!F386</f>
        <v/>
      </c>
      <c r="C388" s="48">
        <f>'4_Seq_Features'!E386</f>
        <v/>
      </c>
      <c r="D388" s="52">
        <f>$U$12*((B388)-$U$5)/$U$6+$U$13</f>
        <v/>
      </c>
      <c r="E388" s="51">
        <f>1/(1+EXP(-D388))</f>
        <v/>
      </c>
      <c r="F388" s="52">
        <f>$V$12*((B388)-$U$5)/$U$6+$V$13</f>
        <v/>
      </c>
      <c r="G388" s="51">
        <f>1/(1+EXP(-F388))</f>
        <v/>
      </c>
      <c r="H388" s="52">
        <f>$W$12*((B388)-$U$5)/$U$6+$W$13</f>
        <v/>
      </c>
      <c r="I388" s="51">
        <f>1/(1+EXP(-H388))</f>
        <v/>
      </c>
      <c r="J388" s="52">
        <f>$X$12*((B388)-$U$5)/$U$6+$X$13</f>
        <v/>
      </c>
      <c r="K388" s="51">
        <f>1/(1+EXP(-J388))</f>
        <v/>
      </c>
      <c r="L388" s="52">
        <f>$Y$12*((B388)-$U$5)/$U$6+$Y$13</f>
        <v/>
      </c>
      <c r="M388" s="51">
        <f>1/(1+EXP(-L388))</f>
        <v/>
      </c>
      <c r="N388" s="52">
        <f>$Z$12*((B388)-$U$5)/$U$6+$Z$13</f>
        <v/>
      </c>
      <c r="O388" s="51">
        <f>1/(1+EXP(-N388))</f>
        <v/>
      </c>
      <c r="P388" s="52">
        <f>$AA$12*((B388)-$U$5)/$U$6+$AA$13</f>
        <v/>
      </c>
      <c r="Q388" s="51">
        <f>1/(1+EXP(-P388))</f>
        <v/>
      </c>
      <c r="R388" s="52">
        <f>$AB$12*((B388)-$U$5)/$U$6+$AB$13</f>
        <v/>
      </c>
      <c r="S388" s="51">
        <f>1/(1+EXP(-R388))</f>
        <v/>
      </c>
      <c r="AI388" s="48">
        <f>'4_Seq_Features'!A386</f>
        <v/>
      </c>
      <c r="AJ388" s="55">
        <f>'4_Seq_Features'!G386</f>
        <v/>
      </c>
      <c r="AK388" s="55">
        <f>'4_Seq_Features'!H386</f>
        <v/>
      </c>
      <c r="AL388" s="48">
        <f>'4_Seq_Features'!E386</f>
        <v/>
      </c>
      <c r="AM388" s="52">
        <f>$BD$14*((AJ388)-$BD$5)/$BD$6+$BD$15*((AK388)-$BD$7)/$BD$8+$BD$16</f>
        <v/>
      </c>
      <c r="AN388" s="51">
        <f>1/(1+EXP(-AM388))</f>
        <v/>
      </c>
      <c r="AO388" s="52">
        <f>$BE$14*((AJ388)-$BD$5)/$BD$6+$BE$15*((AK388)-$BD$7)/$BD$8+$BE$16</f>
        <v/>
      </c>
      <c r="AP388" s="51">
        <f>1/(1+EXP(-AO388))</f>
        <v/>
      </c>
      <c r="AQ388" s="52">
        <f>$BF$14*((AJ388)-$BD$5)/$BD$6+$BF$15*((AK388)-$BD$7)/$BD$8+$BF$16</f>
        <v/>
      </c>
      <c r="AR388" s="51">
        <f>1/(1+EXP(-AQ388))</f>
        <v/>
      </c>
      <c r="AS388" s="52">
        <f>$BG$14*((AJ388)-$BD$5)/$BD$6+$BG$15*((AK388)-$BD$7)/$BD$8+$BG$16</f>
        <v/>
      </c>
      <c r="AT388" s="51">
        <f>1/(1+EXP(-AS388))</f>
        <v/>
      </c>
      <c r="AU388" s="52">
        <f>$BH$14*((AJ388)-$BD$5)/$BD$6+$BH$15*((AK388)-$BD$7)/$BD$8+$BH$16</f>
        <v/>
      </c>
      <c r="AV388" s="51">
        <f>1/(1+EXP(-AU388))</f>
        <v/>
      </c>
      <c r="AW388" s="52">
        <f>$BI$14*((AJ388)-$BD$5)/$BD$6+$BI$15*((AK388)-$BD$7)/$BD$8+$BI$16</f>
        <v/>
      </c>
      <c r="AX388" s="51">
        <f>1/(1+EXP(-AW388))</f>
        <v/>
      </c>
      <c r="AY388" s="52">
        <f>$BJ$14*((AJ388)-$BD$5)/$BD$6+$BJ$15*((AK388)-$BD$7)/$BD$8+$BJ$16</f>
        <v/>
      </c>
      <c r="AZ388" s="51">
        <f>1/(1+EXP(-AY388))</f>
        <v/>
      </c>
      <c r="BA388" s="52">
        <f>$BK$14*((AJ388)-$BD$5)/$BD$6+$BK$15*((AK388)-$BD$7)/$BD$8+$BK$16</f>
        <v/>
      </c>
      <c r="BB388" s="51">
        <f>1/(1+EXP(-BA388))</f>
        <v/>
      </c>
    </row>
    <row r="389" ht="15" customHeight="1" s="35">
      <c r="A389" s="48">
        <f>'4_Seq_Features'!A387</f>
        <v/>
      </c>
      <c r="B389" s="55">
        <f>'4_Seq_Features'!F387</f>
        <v/>
      </c>
      <c r="C389" s="48">
        <f>'4_Seq_Features'!E387</f>
        <v/>
      </c>
      <c r="D389" s="52">
        <f>$U$12*((B389)-$U$5)/$U$6+$U$13</f>
        <v/>
      </c>
      <c r="E389" s="51">
        <f>1/(1+EXP(-D389))</f>
        <v/>
      </c>
      <c r="F389" s="52">
        <f>$V$12*((B389)-$U$5)/$U$6+$V$13</f>
        <v/>
      </c>
      <c r="G389" s="51">
        <f>1/(1+EXP(-F389))</f>
        <v/>
      </c>
      <c r="H389" s="52">
        <f>$W$12*((B389)-$U$5)/$U$6+$W$13</f>
        <v/>
      </c>
      <c r="I389" s="51">
        <f>1/(1+EXP(-H389))</f>
        <v/>
      </c>
      <c r="J389" s="52">
        <f>$X$12*((B389)-$U$5)/$U$6+$X$13</f>
        <v/>
      </c>
      <c r="K389" s="51">
        <f>1/(1+EXP(-J389))</f>
        <v/>
      </c>
      <c r="L389" s="52">
        <f>$Y$12*((B389)-$U$5)/$U$6+$Y$13</f>
        <v/>
      </c>
      <c r="M389" s="51">
        <f>1/(1+EXP(-L389))</f>
        <v/>
      </c>
      <c r="N389" s="52">
        <f>$Z$12*((B389)-$U$5)/$U$6+$Z$13</f>
        <v/>
      </c>
      <c r="O389" s="51">
        <f>1/(1+EXP(-N389))</f>
        <v/>
      </c>
      <c r="P389" s="52">
        <f>$AA$12*((B389)-$U$5)/$U$6+$AA$13</f>
        <v/>
      </c>
      <c r="Q389" s="51">
        <f>1/(1+EXP(-P389))</f>
        <v/>
      </c>
      <c r="R389" s="52">
        <f>$AB$12*((B389)-$U$5)/$U$6+$AB$13</f>
        <v/>
      </c>
      <c r="S389" s="51">
        <f>1/(1+EXP(-R389))</f>
        <v/>
      </c>
      <c r="AI389" s="48">
        <f>'4_Seq_Features'!A387</f>
        <v/>
      </c>
      <c r="AJ389" s="55">
        <f>'4_Seq_Features'!G387</f>
        <v/>
      </c>
      <c r="AK389" s="55">
        <f>'4_Seq_Features'!H387</f>
        <v/>
      </c>
      <c r="AL389" s="48">
        <f>'4_Seq_Features'!E387</f>
        <v/>
      </c>
      <c r="AM389" s="52">
        <f>$BD$14*((AJ389)-$BD$5)/$BD$6+$BD$15*((AK389)-$BD$7)/$BD$8+$BD$16</f>
        <v/>
      </c>
      <c r="AN389" s="51">
        <f>1/(1+EXP(-AM389))</f>
        <v/>
      </c>
      <c r="AO389" s="52">
        <f>$BE$14*((AJ389)-$BD$5)/$BD$6+$BE$15*((AK389)-$BD$7)/$BD$8+$BE$16</f>
        <v/>
      </c>
      <c r="AP389" s="51">
        <f>1/(1+EXP(-AO389))</f>
        <v/>
      </c>
      <c r="AQ389" s="52">
        <f>$BF$14*((AJ389)-$BD$5)/$BD$6+$BF$15*((AK389)-$BD$7)/$BD$8+$BF$16</f>
        <v/>
      </c>
      <c r="AR389" s="51">
        <f>1/(1+EXP(-AQ389))</f>
        <v/>
      </c>
      <c r="AS389" s="52">
        <f>$BG$14*((AJ389)-$BD$5)/$BD$6+$BG$15*((AK389)-$BD$7)/$BD$8+$BG$16</f>
        <v/>
      </c>
      <c r="AT389" s="51">
        <f>1/(1+EXP(-AS389))</f>
        <v/>
      </c>
      <c r="AU389" s="52">
        <f>$BH$14*((AJ389)-$BD$5)/$BD$6+$BH$15*((AK389)-$BD$7)/$BD$8+$BH$16</f>
        <v/>
      </c>
      <c r="AV389" s="51">
        <f>1/(1+EXP(-AU389))</f>
        <v/>
      </c>
      <c r="AW389" s="52">
        <f>$BI$14*((AJ389)-$BD$5)/$BD$6+$BI$15*((AK389)-$BD$7)/$BD$8+$BI$16</f>
        <v/>
      </c>
      <c r="AX389" s="51">
        <f>1/(1+EXP(-AW389))</f>
        <v/>
      </c>
      <c r="AY389" s="52">
        <f>$BJ$14*((AJ389)-$BD$5)/$BD$6+$BJ$15*((AK389)-$BD$7)/$BD$8+$BJ$16</f>
        <v/>
      </c>
      <c r="AZ389" s="51">
        <f>1/(1+EXP(-AY389))</f>
        <v/>
      </c>
      <c r="BA389" s="52">
        <f>$BK$14*((AJ389)-$BD$5)/$BD$6+$BK$15*((AK389)-$BD$7)/$BD$8+$BK$16</f>
        <v/>
      </c>
      <c r="BB389" s="51">
        <f>1/(1+EXP(-BA389))</f>
        <v/>
      </c>
    </row>
    <row r="390" ht="15" customHeight="1" s="35">
      <c r="A390" s="48">
        <f>'4_Seq_Features'!A388</f>
        <v/>
      </c>
      <c r="B390" s="55">
        <f>'4_Seq_Features'!F388</f>
        <v/>
      </c>
      <c r="C390" s="48">
        <f>'4_Seq_Features'!E388</f>
        <v/>
      </c>
      <c r="D390" s="52">
        <f>$U$12*((B390)-$U$5)/$U$6+$U$13</f>
        <v/>
      </c>
      <c r="E390" s="51">
        <f>1/(1+EXP(-D390))</f>
        <v/>
      </c>
      <c r="F390" s="52">
        <f>$V$12*((B390)-$U$5)/$U$6+$V$13</f>
        <v/>
      </c>
      <c r="G390" s="51">
        <f>1/(1+EXP(-F390))</f>
        <v/>
      </c>
      <c r="H390" s="52">
        <f>$W$12*((B390)-$U$5)/$U$6+$W$13</f>
        <v/>
      </c>
      <c r="I390" s="51">
        <f>1/(1+EXP(-H390))</f>
        <v/>
      </c>
      <c r="J390" s="52">
        <f>$X$12*((B390)-$U$5)/$U$6+$X$13</f>
        <v/>
      </c>
      <c r="K390" s="51">
        <f>1/(1+EXP(-J390))</f>
        <v/>
      </c>
      <c r="L390" s="52">
        <f>$Y$12*((B390)-$U$5)/$U$6+$Y$13</f>
        <v/>
      </c>
      <c r="M390" s="51">
        <f>1/(1+EXP(-L390))</f>
        <v/>
      </c>
      <c r="N390" s="52">
        <f>$Z$12*((B390)-$U$5)/$U$6+$Z$13</f>
        <v/>
      </c>
      <c r="O390" s="51">
        <f>1/(1+EXP(-N390))</f>
        <v/>
      </c>
      <c r="P390" s="52">
        <f>$AA$12*((B390)-$U$5)/$U$6+$AA$13</f>
        <v/>
      </c>
      <c r="Q390" s="51">
        <f>1/(1+EXP(-P390))</f>
        <v/>
      </c>
      <c r="R390" s="52">
        <f>$AB$12*((B390)-$U$5)/$U$6+$AB$13</f>
        <v/>
      </c>
      <c r="S390" s="51">
        <f>1/(1+EXP(-R390))</f>
        <v/>
      </c>
      <c r="AI390" s="48">
        <f>'4_Seq_Features'!A388</f>
        <v/>
      </c>
      <c r="AJ390" s="55">
        <f>'4_Seq_Features'!G388</f>
        <v/>
      </c>
      <c r="AK390" s="55">
        <f>'4_Seq_Features'!H388</f>
        <v/>
      </c>
      <c r="AL390" s="48">
        <f>'4_Seq_Features'!E388</f>
        <v/>
      </c>
      <c r="AM390" s="52">
        <f>$BD$14*((AJ390)-$BD$5)/$BD$6+$BD$15*((AK390)-$BD$7)/$BD$8+$BD$16</f>
        <v/>
      </c>
      <c r="AN390" s="51">
        <f>1/(1+EXP(-AM390))</f>
        <v/>
      </c>
      <c r="AO390" s="52">
        <f>$BE$14*((AJ390)-$BD$5)/$BD$6+$BE$15*((AK390)-$BD$7)/$BD$8+$BE$16</f>
        <v/>
      </c>
      <c r="AP390" s="51">
        <f>1/(1+EXP(-AO390))</f>
        <v/>
      </c>
      <c r="AQ390" s="52">
        <f>$BF$14*((AJ390)-$BD$5)/$BD$6+$BF$15*((AK390)-$BD$7)/$BD$8+$BF$16</f>
        <v/>
      </c>
      <c r="AR390" s="51">
        <f>1/(1+EXP(-AQ390))</f>
        <v/>
      </c>
      <c r="AS390" s="52">
        <f>$BG$14*((AJ390)-$BD$5)/$BD$6+$BG$15*((AK390)-$BD$7)/$BD$8+$BG$16</f>
        <v/>
      </c>
      <c r="AT390" s="51">
        <f>1/(1+EXP(-AS390))</f>
        <v/>
      </c>
      <c r="AU390" s="52">
        <f>$BH$14*((AJ390)-$BD$5)/$BD$6+$BH$15*((AK390)-$BD$7)/$BD$8+$BH$16</f>
        <v/>
      </c>
      <c r="AV390" s="51">
        <f>1/(1+EXP(-AU390))</f>
        <v/>
      </c>
      <c r="AW390" s="52">
        <f>$BI$14*((AJ390)-$BD$5)/$BD$6+$BI$15*((AK390)-$BD$7)/$BD$8+$BI$16</f>
        <v/>
      </c>
      <c r="AX390" s="51">
        <f>1/(1+EXP(-AW390))</f>
        <v/>
      </c>
      <c r="AY390" s="52">
        <f>$BJ$14*((AJ390)-$BD$5)/$BD$6+$BJ$15*((AK390)-$BD$7)/$BD$8+$BJ$16</f>
        <v/>
      </c>
      <c r="AZ390" s="51">
        <f>1/(1+EXP(-AY390))</f>
        <v/>
      </c>
      <c r="BA390" s="52">
        <f>$BK$14*((AJ390)-$BD$5)/$BD$6+$BK$15*((AK390)-$BD$7)/$BD$8+$BK$16</f>
        <v/>
      </c>
      <c r="BB390" s="51">
        <f>1/(1+EXP(-BA390))</f>
        <v/>
      </c>
    </row>
    <row r="391" ht="15" customHeight="1" s="35">
      <c r="A391" s="48">
        <f>'4_Seq_Features'!A389</f>
        <v/>
      </c>
      <c r="B391" s="55">
        <f>'4_Seq_Features'!F389</f>
        <v/>
      </c>
      <c r="C391" s="48">
        <f>'4_Seq_Features'!E389</f>
        <v/>
      </c>
      <c r="D391" s="52">
        <f>$U$12*((B391)-$U$5)/$U$6+$U$13</f>
        <v/>
      </c>
      <c r="E391" s="51">
        <f>1/(1+EXP(-D391))</f>
        <v/>
      </c>
      <c r="F391" s="52">
        <f>$V$12*((B391)-$U$5)/$U$6+$V$13</f>
        <v/>
      </c>
      <c r="G391" s="51">
        <f>1/(1+EXP(-F391))</f>
        <v/>
      </c>
      <c r="H391" s="52">
        <f>$W$12*((B391)-$U$5)/$U$6+$W$13</f>
        <v/>
      </c>
      <c r="I391" s="51">
        <f>1/(1+EXP(-H391))</f>
        <v/>
      </c>
      <c r="J391" s="52">
        <f>$X$12*((B391)-$U$5)/$U$6+$X$13</f>
        <v/>
      </c>
      <c r="K391" s="51">
        <f>1/(1+EXP(-J391))</f>
        <v/>
      </c>
      <c r="L391" s="52">
        <f>$Y$12*((B391)-$U$5)/$U$6+$Y$13</f>
        <v/>
      </c>
      <c r="M391" s="51">
        <f>1/(1+EXP(-L391))</f>
        <v/>
      </c>
      <c r="N391" s="52">
        <f>$Z$12*((B391)-$U$5)/$U$6+$Z$13</f>
        <v/>
      </c>
      <c r="O391" s="51">
        <f>1/(1+EXP(-N391))</f>
        <v/>
      </c>
      <c r="P391" s="52">
        <f>$AA$12*((B391)-$U$5)/$U$6+$AA$13</f>
        <v/>
      </c>
      <c r="Q391" s="51">
        <f>1/(1+EXP(-P391))</f>
        <v/>
      </c>
      <c r="R391" s="52">
        <f>$AB$12*((B391)-$U$5)/$U$6+$AB$13</f>
        <v/>
      </c>
      <c r="S391" s="51">
        <f>1/(1+EXP(-R391))</f>
        <v/>
      </c>
      <c r="AI391" s="48">
        <f>'4_Seq_Features'!A389</f>
        <v/>
      </c>
      <c r="AJ391" s="55">
        <f>'4_Seq_Features'!G389</f>
        <v/>
      </c>
      <c r="AK391" s="55">
        <f>'4_Seq_Features'!H389</f>
        <v/>
      </c>
      <c r="AL391" s="48">
        <f>'4_Seq_Features'!E389</f>
        <v/>
      </c>
      <c r="AM391" s="52">
        <f>$BD$14*((AJ391)-$BD$5)/$BD$6+$BD$15*((AK391)-$BD$7)/$BD$8+$BD$16</f>
        <v/>
      </c>
      <c r="AN391" s="51">
        <f>1/(1+EXP(-AM391))</f>
        <v/>
      </c>
      <c r="AO391" s="52">
        <f>$BE$14*((AJ391)-$BD$5)/$BD$6+$BE$15*((AK391)-$BD$7)/$BD$8+$BE$16</f>
        <v/>
      </c>
      <c r="AP391" s="51">
        <f>1/(1+EXP(-AO391))</f>
        <v/>
      </c>
      <c r="AQ391" s="52">
        <f>$BF$14*((AJ391)-$BD$5)/$BD$6+$BF$15*((AK391)-$BD$7)/$BD$8+$BF$16</f>
        <v/>
      </c>
      <c r="AR391" s="51">
        <f>1/(1+EXP(-AQ391))</f>
        <v/>
      </c>
      <c r="AS391" s="52">
        <f>$BG$14*((AJ391)-$BD$5)/$BD$6+$BG$15*((AK391)-$BD$7)/$BD$8+$BG$16</f>
        <v/>
      </c>
      <c r="AT391" s="51">
        <f>1/(1+EXP(-AS391))</f>
        <v/>
      </c>
      <c r="AU391" s="52">
        <f>$BH$14*((AJ391)-$BD$5)/$BD$6+$BH$15*((AK391)-$BD$7)/$BD$8+$BH$16</f>
        <v/>
      </c>
      <c r="AV391" s="51">
        <f>1/(1+EXP(-AU391))</f>
        <v/>
      </c>
      <c r="AW391" s="52">
        <f>$BI$14*((AJ391)-$BD$5)/$BD$6+$BI$15*((AK391)-$BD$7)/$BD$8+$BI$16</f>
        <v/>
      </c>
      <c r="AX391" s="51">
        <f>1/(1+EXP(-AW391))</f>
        <v/>
      </c>
      <c r="AY391" s="52">
        <f>$BJ$14*((AJ391)-$BD$5)/$BD$6+$BJ$15*((AK391)-$BD$7)/$BD$8+$BJ$16</f>
        <v/>
      </c>
      <c r="AZ391" s="51">
        <f>1/(1+EXP(-AY391))</f>
        <v/>
      </c>
      <c r="BA391" s="52">
        <f>$BK$14*((AJ391)-$BD$5)/$BD$6+$BK$15*((AK391)-$BD$7)/$BD$8+$BK$16</f>
        <v/>
      </c>
      <c r="BB391" s="51">
        <f>1/(1+EXP(-BA391))</f>
        <v/>
      </c>
    </row>
    <row r="392" ht="15" customHeight="1" s="35">
      <c r="A392" s="48">
        <f>'4_Seq_Features'!A390</f>
        <v/>
      </c>
      <c r="B392" s="55">
        <f>'4_Seq_Features'!F390</f>
        <v/>
      </c>
      <c r="C392" s="48">
        <f>'4_Seq_Features'!E390</f>
        <v/>
      </c>
      <c r="D392" s="52">
        <f>$U$12*((B392)-$U$5)/$U$6+$U$13</f>
        <v/>
      </c>
      <c r="E392" s="51">
        <f>1/(1+EXP(-D392))</f>
        <v/>
      </c>
      <c r="F392" s="52">
        <f>$V$12*((B392)-$U$5)/$U$6+$V$13</f>
        <v/>
      </c>
      <c r="G392" s="51">
        <f>1/(1+EXP(-F392))</f>
        <v/>
      </c>
      <c r="H392" s="52">
        <f>$W$12*((B392)-$U$5)/$U$6+$W$13</f>
        <v/>
      </c>
      <c r="I392" s="51">
        <f>1/(1+EXP(-H392))</f>
        <v/>
      </c>
      <c r="J392" s="52">
        <f>$X$12*((B392)-$U$5)/$U$6+$X$13</f>
        <v/>
      </c>
      <c r="K392" s="51">
        <f>1/(1+EXP(-J392))</f>
        <v/>
      </c>
      <c r="L392" s="52">
        <f>$Y$12*((B392)-$U$5)/$U$6+$Y$13</f>
        <v/>
      </c>
      <c r="M392" s="51">
        <f>1/(1+EXP(-L392))</f>
        <v/>
      </c>
      <c r="N392" s="52">
        <f>$Z$12*((B392)-$U$5)/$U$6+$Z$13</f>
        <v/>
      </c>
      <c r="O392" s="51">
        <f>1/(1+EXP(-N392))</f>
        <v/>
      </c>
      <c r="P392" s="52">
        <f>$AA$12*((B392)-$U$5)/$U$6+$AA$13</f>
        <v/>
      </c>
      <c r="Q392" s="51">
        <f>1/(1+EXP(-P392))</f>
        <v/>
      </c>
      <c r="R392" s="52">
        <f>$AB$12*((B392)-$U$5)/$U$6+$AB$13</f>
        <v/>
      </c>
      <c r="S392" s="51">
        <f>1/(1+EXP(-R392))</f>
        <v/>
      </c>
      <c r="AI392" s="48">
        <f>'4_Seq_Features'!A390</f>
        <v/>
      </c>
      <c r="AJ392" s="55">
        <f>'4_Seq_Features'!G390</f>
        <v/>
      </c>
      <c r="AK392" s="55">
        <f>'4_Seq_Features'!H390</f>
        <v/>
      </c>
      <c r="AL392" s="48">
        <f>'4_Seq_Features'!E390</f>
        <v/>
      </c>
      <c r="AM392" s="52">
        <f>$BD$14*((AJ392)-$BD$5)/$BD$6+$BD$15*((AK392)-$BD$7)/$BD$8+$BD$16</f>
        <v/>
      </c>
      <c r="AN392" s="51">
        <f>1/(1+EXP(-AM392))</f>
        <v/>
      </c>
      <c r="AO392" s="52">
        <f>$BE$14*((AJ392)-$BD$5)/$BD$6+$BE$15*((AK392)-$BD$7)/$BD$8+$BE$16</f>
        <v/>
      </c>
      <c r="AP392" s="51">
        <f>1/(1+EXP(-AO392))</f>
        <v/>
      </c>
      <c r="AQ392" s="52">
        <f>$BF$14*((AJ392)-$BD$5)/$BD$6+$BF$15*((AK392)-$BD$7)/$BD$8+$BF$16</f>
        <v/>
      </c>
      <c r="AR392" s="51">
        <f>1/(1+EXP(-AQ392))</f>
        <v/>
      </c>
      <c r="AS392" s="52">
        <f>$BG$14*((AJ392)-$BD$5)/$BD$6+$BG$15*((AK392)-$BD$7)/$BD$8+$BG$16</f>
        <v/>
      </c>
      <c r="AT392" s="51">
        <f>1/(1+EXP(-AS392))</f>
        <v/>
      </c>
      <c r="AU392" s="52">
        <f>$BH$14*((AJ392)-$BD$5)/$BD$6+$BH$15*((AK392)-$BD$7)/$BD$8+$BH$16</f>
        <v/>
      </c>
      <c r="AV392" s="51">
        <f>1/(1+EXP(-AU392))</f>
        <v/>
      </c>
      <c r="AW392" s="52">
        <f>$BI$14*((AJ392)-$BD$5)/$BD$6+$BI$15*((AK392)-$BD$7)/$BD$8+$BI$16</f>
        <v/>
      </c>
      <c r="AX392" s="51">
        <f>1/(1+EXP(-AW392))</f>
        <v/>
      </c>
      <c r="AY392" s="52">
        <f>$BJ$14*((AJ392)-$BD$5)/$BD$6+$BJ$15*((AK392)-$BD$7)/$BD$8+$BJ$16</f>
        <v/>
      </c>
      <c r="AZ392" s="51">
        <f>1/(1+EXP(-AY392))</f>
        <v/>
      </c>
      <c r="BA392" s="52">
        <f>$BK$14*((AJ392)-$BD$5)/$BD$6+$BK$15*((AK392)-$BD$7)/$BD$8+$BK$16</f>
        <v/>
      </c>
      <c r="BB392" s="51">
        <f>1/(1+EXP(-BA392))</f>
        <v/>
      </c>
    </row>
    <row r="393" ht="15" customHeight="1" s="35">
      <c r="A393" s="48">
        <f>'4_Seq_Features'!A391</f>
        <v/>
      </c>
      <c r="B393" s="55">
        <f>'4_Seq_Features'!F391</f>
        <v/>
      </c>
      <c r="C393" s="48">
        <f>'4_Seq_Features'!E391</f>
        <v/>
      </c>
      <c r="D393" s="52">
        <f>$U$12*((B393)-$U$5)/$U$6+$U$13</f>
        <v/>
      </c>
      <c r="E393" s="51">
        <f>1/(1+EXP(-D393))</f>
        <v/>
      </c>
      <c r="F393" s="52">
        <f>$V$12*((B393)-$U$5)/$U$6+$V$13</f>
        <v/>
      </c>
      <c r="G393" s="51">
        <f>1/(1+EXP(-F393))</f>
        <v/>
      </c>
      <c r="H393" s="52">
        <f>$W$12*((B393)-$U$5)/$U$6+$W$13</f>
        <v/>
      </c>
      <c r="I393" s="51">
        <f>1/(1+EXP(-H393))</f>
        <v/>
      </c>
      <c r="J393" s="52">
        <f>$X$12*((B393)-$U$5)/$U$6+$X$13</f>
        <v/>
      </c>
      <c r="K393" s="51">
        <f>1/(1+EXP(-J393))</f>
        <v/>
      </c>
      <c r="L393" s="52">
        <f>$Y$12*((B393)-$U$5)/$U$6+$Y$13</f>
        <v/>
      </c>
      <c r="M393" s="51">
        <f>1/(1+EXP(-L393))</f>
        <v/>
      </c>
      <c r="N393" s="52">
        <f>$Z$12*((B393)-$U$5)/$U$6+$Z$13</f>
        <v/>
      </c>
      <c r="O393" s="51">
        <f>1/(1+EXP(-N393))</f>
        <v/>
      </c>
      <c r="P393" s="52">
        <f>$AA$12*((B393)-$U$5)/$U$6+$AA$13</f>
        <v/>
      </c>
      <c r="Q393" s="51">
        <f>1/(1+EXP(-P393))</f>
        <v/>
      </c>
      <c r="R393" s="52">
        <f>$AB$12*((B393)-$U$5)/$U$6+$AB$13</f>
        <v/>
      </c>
      <c r="S393" s="51">
        <f>1/(1+EXP(-R393))</f>
        <v/>
      </c>
      <c r="AI393" s="48">
        <f>'4_Seq_Features'!A391</f>
        <v/>
      </c>
      <c r="AJ393" s="55">
        <f>'4_Seq_Features'!G391</f>
        <v/>
      </c>
      <c r="AK393" s="55">
        <f>'4_Seq_Features'!H391</f>
        <v/>
      </c>
      <c r="AL393" s="48">
        <f>'4_Seq_Features'!E391</f>
        <v/>
      </c>
      <c r="AM393" s="52">
        <f>$BD$14*((AJ393)-$BD$5)/$BD$6+$BD$15*((AK393)-$BD$7)/$BD$8+$BD$16</f>
        <v/>
      </c>
      <c r="AN393" s="51">
        <f>1/(1+EXP(-AM393))</f>
        <v/>
      </c>
      <c r="AO393" s="52">
        <f>$BE$14*((AJ393)-$BD$5)/$BD$6+$BE$15*((AK393)-$BD$7)/$BD$8+$BE$16</f>
        <v/>
      </c>
      <c r="AP393" s="51">
        <f>1/(1+EXP(-AO393))</f>
        <v/>
      </c>
      <c r="AQ393" s="52">
        <f>$BF$14*((AJ393)-$BD$5)/$BD$6+$BF$15*((AK393)-$BD$7)/$BD$8+$BF$16</f>
        <v/>
      </c>
      <c r="AR393" s="51">
        <f>1/(1+EXP(-AQ393))</f>
        <v/>
      </c>
      <c r="AS393" s="52">
        <f>$BG$14*((AJ393)-$BD$5)/$BD$6+$BG$15*((AK393)-$BD$7)/$BD$8+$BG$16</f>
        <v/>
      </c>
      <c r="AT393" s="51">
        <f>1/(1+EXP(-AS393))</f>
        <v/>
      </c>
      <c r="AU393" s="52">
        <f>$BH$14*((AJ393)-$BD$5)/$BD$6+$BH$15*((AK393)-$BD$7)/$BD$8+$BH$16</f>
        <v/>
      </c>
      <c r="AV393" s="51">
        <f>1/(1+EXP(-AU393))</f>
        <v/>
      </c>
      <c r="AW393" s="52">
        <f>$BI$14*((AJ393)-$BD$5)/$BD$6+$BI$15*((AK393)-$BD$7)/$BD$8+$BI$16</f>
        <v/>
      </c>
      <c r="AX393" s="51">
        <f>1/(1+EXP(-AW393))</f>
        <v/>
      </c>
      <c r="AY393" s="52">
        <f>$BJ$14*((AJ393)-$BD$5)/$BD$6+$BJ$15*((AK393)-$BD$7)/$BD$8+$BJ$16</f>
        <v/>
      </c>
      <c r="AZ393" s="51">
        <f>1/(1+EXP(-AY393))</f>
        <v/>
      </c>
      <c r="BA393" s="52">
        <f>$BK$14*((AJ393)-$BD$5)/$BD$6+$BK$15*((AK393)-$BD$7)/$BD$8+$BK$16</f>
        <v/>
      </c>
      <c r="BB393" s="51">
        <f>1/(1+EXP(-BA393))</f>
        <v/>
      </c>
    </row>
    <row r="394" ht="15" customHeight="1" s="35">
      <c r="A394" s="48">
        <f>'4_Seq_Features'!A392</f>
        <v/>
      </c>
      <c r="B394" s="55">
        <f>'4_Seq_Features'!F392</f>
        <v/>
      </c>
      <c r="C394" s="48">
        <f>'4_Seq_Features'!E392</f>
        <v/>
      </c>
      <c r="D394" s="52">
        <f>$U$12*((B394)-$U$5)/$U$6+$U$13</f>
        <v/>
      </c>
      <c r="E394" s="51">
        <f>1/(1+EXP(-D394))</f>
        <v/>
      </c>
      <c r="F394" s="52">
        <f>$V$12*((B394)-$U$5)/$U$6+$V$13</f>
        <v/>
      </c>
      <c r="G394" s="51">
        <f>1/(1+EXP(-F394))</f>
        <v/>
      </c>
      <c r="H394" s="52">
        <f>$W$12*((B394)-$U$5)/$U$6+$W$13</f>
        <v/>
      </c>
      <c r="I394" s="51">
        <f>1/(1+EXP(-H394))</f>
        <v/>
      </c>
      <c r="J394" s="52">
        <f>$X$12*((B394)-$U$5)/$U$6+$X$13</f>
        <v/>
      </c>
      <c r="K394" s="51">
        <f>1/(1+EXP(-J394))</f>
        <v/>
      </c>
      <c r="L394" s="52">
        <f>$Y$12*((B394)-$U$5)/$U$6+$Y$13</f>
        <v/>
      </c>
      <c r="M394" s="51">
        <f>1/(1+EXP(-L394))</f>
        <v/>
      </c>
      <c r="N394" s="52">
        <f>$Z$12*((B394)-$U$5)/$U$6+$Z$13</f>
        <v/>
      </c>
      <c r="O394" s="51">
        <f>1/(1+EXP(-N394))</f>
        <v/>
      </c>
      <c r="P394" s="52">
        <f>$AA$12*((B394)-$U$5)/$U$6+$AA$13</f>
        <v/>
      </c>
      <c r="Q394" s="51">
        <f>1/(1+EXP(-P394))</f>
        <v/>
      </c>
      <c r="R394" s="52">
        <f>$AB$12*((B394)-$U$5)/$U$6+$AB$13</f>
        <v/>
      </c>
      <c r="S394" s="51">
        <f>1/(1+EXP(-R394))</f>
        <v/>
      </c>
      <c r="AI394" s="48">
        <f>'4_Seq_Features'!A392</f>
        <v/>
      </c>
      <c r="AJ394" s="55">
        <f>'4_Seq_Features'!G392</f>
        <v/>
      </c>
      <c r="AK394" s="55">
        <f>'4_Seq_Features'!H392</f>
        <v/>
      </c>
      <c r="AL394" s="48">
        <f>'4_Seq_Features'!E392</f>
        <v/>
      </c>
      <c r="AM394" s="52">
        <f>$BD$14*((AJ394)-$BD$5)/$BD$6+$BD$15*((AK394)-$BD$7)/$BD$8+$BD$16</f>
        <v/>
      </c>
      <c r="AN394" s="51">
        <f>1/(1+EXP(-AM394))</f>
        <v/>
      </c>
      <c r="AO394" s="52">
        <f>$BE$14*((AJ394)-$BD$5)/$BD$6+$BE$15*((AK394)-$BD$7)/$BD$8+$BE$16</f>
        <v/>
      </c>
      <c r="AP394" s="51">
        <f>1/(1+EXP(-AO394))</f>
        <v/>
      </c>
      <c r="AQ394" s="52">
        <f>$BF$14*((AJ394)-$BD$5)/$BD$6+$BF$15*((AK394)-$BD$7)/$BD$8+$BF$16</f>
        <v/>
      </c>
      <c r="AR394" s="51">
        <f>1/(1+EXP(-AQ394))</f>
        <v/>
      </c>
      <c r="AS394" s="52">
        <f>$BG$14*((AJ394)-$BD$5)/$BD$6+$BG$15*((AK394)-$BD$7)/$BD$8+$BG$16</f>
        <v/>
      </c>
      <c r="AT394" s="51">
        <f>1/(1+EXP(-AS394))</f>
        <v/>
      </c>
      <c r="AU394" s="52">
        <f>$BH$14*((AJ394)-$BD$5)/$BD$6+$BH$15*((AK394)-$BD$7)/$BD$8+$BH$16</f>
        <v/>
      </c>
      <c r="AV394" s="51">
        <f>1/(1+EXP(-AU394))</f>
        <v/>
      </c>
      <c r="AW394" s="52">
        <f>$BI$14*((AJ394)-$BD$5)/$BD$6+$BI$15*((AK394)-$BD$7)/$BD$8+$BI$16</f>
        <v/>
      </c>
      <c r="AX394" s="51">
        <f>1/(1+EXP(-AW394))</f>
        <v/>
      </c>
      <c r="AY394" s="52">
        <f>$BJ$14*((AJ394)-$BD$5)/$BD$6+$BJ$15*((AK394)-$BD$7)/$BD$8+$BJ$16</f>
        <v/>
      </c>
      <c r="AZ394" s="51">
        <f>1/(1+EXP(-AY394))</f>
        <v/>
      </c>
      <c r="BA394" s="52">
        <f>$BK$14*((AJ394)-$BD$5)/$BD$6+$BK$15*((AK394)-$BD$7)/$BD$8+$BK$16</f>
        <v/>
      </c>
      <c r="BB394" s="51">
        <f>1/(1+EXP(-BA394))</f>
        <v/>
      </c>
    </row>
    <row r="395" ht="15" customHeight="1" s="35">
      <c r="A395" s="48">
        <f>'4_Seq_Features'!A393</f>
        <v/>
      </c>
      <c r="B395" s="55">
        <f>'4_Seq_Features'!F393</f>
        <v/>
      </c>
      <c r="C395" s="48">
        <f>'4_Seq_Features'!E393</f>
        <v/>
      </c>
      <c r="D395" s="52">
        <f>$U$12*((B395)-$U$5)/$U$6+$U$13</f>
        <v/>
      </c>
      <c r="E395" s="51">
        <f>1/(1+EXP(-D395))</f>
        <v/>
      </c>
      <c r="F395" s="52">
        <f>$V$12*((B395)-$U$5)/$U$6+$V$13</f>
        <v/>
      </c>
      <c r="G395" s="51">
        <f>1/(1+EXP(-F395))</f>
        <v/>
      </c>
      <c r="H395" s="52">
        <f>$W$12*((B395)-$U$5)/$U$6+$W$13</f>
        <v/>
      </c>
      <c r="I395" s="51">
        <f>1/(1+EXP(-H395))</f>
        <v/>
      </c>
      <c r="J395" s="52">
        <f>$X$12*((B395)-$U$5)/$U$6+$X$13</f>
        <v/>
      </c>
      <c r="K395" s="51">
        <f>1/(1+EXP(-J395))</f>
        <v/>
      </c>
      <c r="L395" s="52">
        <f>$Y$12*((B395)-$U$5)/$U$6+$Y$13</f>
        <v/>
      </c>
      <c r="M395" s="51">
        <f>1/(1+EXP(-L395))</f>
        <v/>
      </c>
      <c r="N395" s="52">
        <f>$Z$12*((B395)-$U$5)/$U$6+$Z$13</f>
        <v/>
      </c>
      <c r="O395" s="51">
        <f>1/(1+EXP(-N395))</f>
        <v/>
      </c>
      <c r="P395" s="52">
        <f>$AA$12*((B395)-$U$5)/$U$6+$AA$13</f>
        <v/>
      </c>
      <c r="Q395" s="51">
        <f>1/(1+EXP(-P395))</f>
        <v/>
      </c>
      <c r="R395" s="52">
        <f>$AB$12*((B395)-$U$5)/$U$6+$AB$13</f>
        <v/>
      </c>
      <c r="S395" s="51">
        <f>1/(1+EXP(-R395))</f>
        <v/>
      </c>
      <c r="AI395" s="48">
        <f>'4_Seq_Features'!A393</f>
        <v/>
      </c>
      <c r="AJ395" s="55">
        <f>'4_Seq_Features'!G393</f>
        <v/>
      </c>
      <c r="AK395" s="55">
        <f>'4_Seq_Features'!H393</f>
        <v/>
      </c>
      <c r="AL395" s="48">
        <f>'4_Seq_Features'!E393</f>
        <v/>
      </c>
      <c r="AM395" s="52">
        <f>$BD$14*((AJ395)-$BD$5)/$BD$6+$BD$15*((AK395)-$BD$7)/$BD$8+$BD$16</f>
        <v/>
      </c>
      <c r="AN395" s="51">
        <f>1/(1+EXP(-AM395))</f>
        <v/>
      </c>
      <c r="AO395" s="52">
        <f>$BE$14*((AJ395)-$BD$5)/$BD$6+$BE$15*((AK395)-$BD$7)/$BD$8+$BE$16</f>
        <v/>
      </c>
      <c r="AP395" s="51">
        <f>1/(1+EXP(-AO395))</f>
        <v/>
      </c>
      <c r="AQ395" s="52">
        <f>$BF$14*((AJ395)-$BD$5)/$BD$6+$BF$15*((AK395)-$BD$7)/$BD$8+$BF$16</f>
        <v/>
      </c>
      <c r="AR395" s="51">
        <f>1/(1+EXP(-AQ395))</f>
        <v/>
      </c>
      <c r="AS395" s="52">
        <f>$BG$14*((AJ395)-$BD$5)/$BD$6+$BG$15*((AK395)-$BD$7)/$BD$8+$BG$16</f>
        <v/>
      </c>
      <c r="AT395" s="51">
        <f>1/(1+EXP(-AS395))</f>
        <v/>
      </c>
      <c r="AU395" s="52">
        <f>$BH$14*((AJ395)-$BD$5)/$BD$6+$BH$15*((AK395)-$BD$7)/$BD$8+$BH$16</f>
        <v/>
      </c>
      <c r="AV395" s="51">
        <f>1/(1+EXP(-AU395))</f>
        <v/>
      </c>
      <c r="AW395" s="52">
        <f>$BI$14*((AJ395)-$BD$5)/$BD$6+$BI$15*((AK395)-$BD$7)/$BD$8+$BI$16</f>
        <v/>
      </c>
      <c r="AX395" s="51">
        <f>1/(1+EXP(-AW395))</f>
        <v/>
      </c>
      <c r="AY395" s="52">
        <f>$BJ$14*((AJ395)-$BD$5)/$BD$6+$BJ$15*((AK395)-$BD$7)/$BD$8+$BJ$16</f>
        <v/>
      </c>
      <c r="AZ395" s="51">
        <f>1/(1+EXP(-AY395))</f>
        <v/>
      </c>
      <c r="BA395" s="52">
        <f>$BK$14*((AJ395)-$BD$5)/$BD$6+$BK$15*((AK395)-$BD$7)/$BD$8+$BK$16</f>
        <v/>
      </c>
      <c r="BB395" s="51">
        <f>1/(1+EXP(-BA395))</f>
        <v/>
      </c>
    </row>
    <row r="396" ht="15" customHeight="1" s="35">
      <c r="A396" s="48">
        <f>'4_Seq_Features'!A394</f>
        <v/>
      </c>
      <c r="B396" s="55">
        <f>'4_Seq_Features'!F394</f>
        <v/>
      </c>
      <c r="C396" s="48">
        <f>'4_Seq_Features'!E394</f>
        <v/>
      </c>
      <c r="D396" s="52">
        <f>$U$12*((B396)-$U$5)/$U$6+$U$13</f>
        <v/>
      </c>
      <c r="E396" s="51">
        <f>1/(1+EXP(-D396))</f>
        <v/>
      </c>
      <c r="F396" s="52">
        <f>$V$12*((B396)-$U$5)/$U$6+$V$13</f>
        <v/>
      </c>
      <c r="G396" s="51">
        <f>1/(1+EXP(-F396))</f>
        <v/>
      </c>
      <c r="H396" s="52">
        <f>$W$12*((B396)-$U$5)/$U$6+$W$13</f>
        <v/>
      </c>
      <c r="I396" s="51">
        <f>1/(1+EXP(-H396))</f>
        <v/>
      </c>
      <c r="J396" s="52">
        <f>$X$12*((B396)-$U$5)/$U$6+$X$13</f>
        <v/>
      </c>
      <c r="K396" s="51">
        <f>1/(1+EXP(-J396))</f>
        <v/>
      </c>
      <c r="L396" s="52">
        <f>$Y$12*((B396)-$U$5)/$U$6+$Y$13</f>
        <v/>
      </c>
      <c r="M396" s="51">
        <f>1/(1+EXP(-L396))</f>
        <v/>
      </c>
      <c r="N396" s="52">
        <f>$Z$12*((B396)-$U$5)/$U$6+$Z$13</f>
        <v/>
      </c>
      <c r="O396" s="51">
        <f>1/(1+EXP(-N396))</f>
        <v/>
      </c>
      <c r="P396" s="52">
        <f>$AA$12*((B396)-$U$5)/$U$6+$AA$13</f>
        <v/>
      </c>
      <c r="Q396" s="51">
        <f>1/(1+EXP(-P396))</f>
        <v/>
      </c>
      <c r="R396" s="52">
        <f>$AB$12*((B396)-$U$5)/$U$6+$AB$13</f>
        <v/>
      </c>
      <c r="S396" s="51">
        <f>1/(1+EXP(-R396))</f>
        <v/>
      </c>
      <c r="AI396" s="48">
        <f>'4_Seq_Features'!A394</f>
        <v/>
      </c>
      <c r="AJ396" s="55">
        <f>'4_Seq_Features'!G394</f>
        <v/>
      </c>
      <c r="AK396" s="55">
        <f>'4_Seq_Features'!H394</f>
        <v/>
      </c>
      <c r="AL396" s="48">
        <f>'4_Seq_Features'!E394</f>
        <v/>
      </c>
      <c r="AM396" s="52">
        <f>$BD$14*((AJ396)-$BD$5)/$BD$6+$BD$15*((AK396)-$BD$7)/$BD$8+$BD$16</f>
        <v/>
      </c>
      <c r="AN396" s="51">
        <f>1/(1+EXP(-AM396))</f>
        <v/>
      </c>
      <c r="AO396" s="52">
        <f>$BE$14*((AJ396)-$BD$5)/$BD$6+$BE$15*((AK396)-$BD$7)/$BD$8+$BE$16</f>
        <v/>
      </c>
      <c r="AP396" s="51">
        <f>1/(1+EXP(-AO396))</f>
        <v/>
      </c>
      <c r="AQ396" s="52">
        <f>$BF$14*((AJ396)-$BD$5)/$BD$6+$BF$15*((AK396)-$BD$7)/$BD$8+$BF$16</f>
        <v/>
      </c>
      <c r="AR396" s="51">
        <f>1/(1+EXP(-AQ396))</f>
        <v/>
      </c>
      <c r="AS396" s="52">
        <f>$BG$14*((AJ396)-$BD$5)/$BD$6+$BG$15*((AK396)-$BD$7)/$BD$8+$BG$16</f>
        <v/>
      </c>
      <c r="AT396" s="51">
        <f>1/(1+EXP(-AS396))</f>
        <v/>
      </c>
      <c r="AU396" s="52">
        <f>$BH$14*((AJ396)-$BD$5)/$BD$6+$BH$15*((AK396)-$BD$7)/$BD$8+$BH$16</f>
        <v/>
      </c>
      <c r="AV396" s="51">
        <f>1/(1+EXP(-AU396))</f>
        <v/>
      </c>
      <c r="AW396" s="52">
        <f>$BI$14*((AJ396)-$BD$5)/$BD$6+$BI$15*((AK396)-$BD$7)/$BD$8+$BI$16</f>
        <v/>
      </c>
      <c r="AX396" s="51">
        <f>1/(1+EXP(-AW396))</f>
        <v/>
      </c>
      <c r="AY396" s="52">
        <f>$BJ$14*((AJ396)-$BD$5)/$BD$6+$BJ$15*((AK396)-$BD$7)/$BD$8+$BJ$16</f>
        <v/>
      </c>
      <c r="AZ396" s="51">
        <f>1/(1+EXP(-AY396))</f>
        <v/>
      </c>
      <c r="BA396" s="52">
        <f>$BK$14*((AJ396)-$BD$5)/$BD$6+$BK$15*((AK396)-$BD$7)/$BD$8+$BK$16</f>
        <v/>
      </c>
      <c r="BB396" s="51">
        <f>1/(1+EXP(-BA396))</f>
        <v/>
      </c>
    </row>
    <row r="397" ht="15" customHeight="1" s="35">
      <c r="A397" s="48">
        <f>'4_Seq_Features'!A395</f>
        <v/>
      </c>
      <c r="B397" s="55">
        <f>'4_Seq_Features'!F395</f>
        <v/>
      </c>
      <c r="C397" s="48">
        <f>'4_Seq_Features'!E395</f>
        <v/>
      </c>
      <c r="D397" s="52">
        <f>$U$12*((B397)-$U$5)/$U$6+$U$13</f>
        <v/>
      </c>
      <c r="E397" s="51">
        <f>1/(1+EXP(-D397))</f>
        <v/>
      </c>
      <c r="F397" s="52">
        <f>$V$12*((B397)-$U$5)/$U$6+$V$13</f>
        <v/>
      </c>
      <c r="G397" s="51">
        <f>1/(1+EXP(-F397))</f>
        <v/>
      </c>
      <c r="H397" s="52">
        <f>$W$12*((B397)-$U$5)/$U$6+$W$13</f>
        <v/>
      </c>
      <c r="I397" s="51">
        <f>1/(1+EXP(-H397))</f>
        <v/>
      </c>
      <c r="J397" s="52">
        <f>$X$12*((B397)-$U$5)/$U$6+$X$13</f>
        <v/>
      </c>
      <c r="K397" s="51">
        <f>1/(1+EXP(-J397))</f>
        <v/>
      </c>
      <c r="L397" s="52">
        <f>$Y$12*((B397)-$U$5)/$U$6+$Y$13</f>
        <v/>
      </c>
      <c r="M397" s="51">
        <f>1/(1+EXP(-L397))</f>
        <v/>
      </c>
      <c r="N397" s="52">
        <f>$Z$12*((B397)-$U$5)/$U$6+$Z$13</f>
        <v/>
      </c>
      <c r="O397" s="51">
        <f>1/(1+EXP(-N397))</f>
        <v/>
      </c>
      <c r="P397" s="52">
        <f>$AA$12*((B397)-$U$5)/$U$6+$AA$13</f>
        <v/>
      </c>
      <c r="Q397" s="51">
        <f>1/(1+EXP(-P397))</f>
        <v/>
      </c>
      <c r="R397" s="52">
        <f>$AB$12*((B397)-$U$5)/$U$6+$AB$13</f>
        <v/>
      </c>
      <c r="S397" s="51">
        <f>1/(1+EXP(-R397))</f>
        <v/>
      </c>
      <c r="AI397" s="48">
        <f>'4_Seq_Features'!A395</f>
        <v/>
      </c>
      <c r="AJ397" s="55">
        <f>'4_Seq_Features'!G395</f>
        <v/>
      </c>
      <c r="AK397" s="55">
        <f>'4_Seq_Features'!H395</f>
        <v/>
      </c>
      <c r="AL397" s="48">
        <f>'4_Seq_Features'!E395</f>
        <v/>
      </c>
      <c r="AM397" s="52">
        <f>$BD$14*((AJ397)-$BD$5)/$BD$6+$BD$15*((AK397)-$BD$7)/$BD$8+$BD$16</f>
        <v/>
      </c>
      <c r="AN397" s="51">
        <f>1/(1+EXP(-AM397))</f>
        <v/>
      </c>
      <c r="AO397" s="52">
        <f>$BE$14*((AJ397)-$BD$5)/$BD$6+$BE$15*((AK397)-$BD$7)/$BD$8+$BE$16</f>
        <v/>
      </c>
      <c r="AP397" s="51">
        <f>1/(1+EXP(-AO397))</f>
        <v/>
      </c>
      <c r="AQ397" s="52">
        <f>$BF$14*((AJ397)-$BD$5)/$BD$6+$BF$15*((AK397)-$BD$7)/$BD$8+$BF$16</f>
        <v/>
      </c>
      <c r="AR397" s="51">
        <f>1/(1+EXP(-AQ397))</f>
        <v/>
      </c>
      <c r="AS397" s="52">
        <f>$BG$14*((AJ397)-$BD$5)/$BD$6+$BG$15*((AK397)-$BD$7)/$BD$8+$BG$16</f>
        <v/>
      </c>
      <c r="AT397" s="51">
        <f>1/(1+EXP(-AS397))</f>
        <v/>
      </c>
      <c r="AU397" s="52">
        <f>$BH$14*((AJ397)-$BD$5)/$BD$6+$BH$15*((AK397)-$BD$7)/$BD$8+$BH$16</f>
        <v/>
      </c>
      <c r="AV397" s="51">
        <f>1/(1+EXP(-AU397))</f>
        <v/>
      </c>
      <c r="AW397" s="52">
        <f>$BI$14*((AJ397)-$BD$5)/$BD$6+$BI$15*((AK397)-$BD$7)/$BD$8+$BI$16</f>
        <v/>
      </c>
      <c r="AX397" s="51">
        <f>1/(1+EXP(-AW397))</f>
        <v/>
      </c>
      <c r="AY397" s="52">
        <f>$BJ$14*((AJ397)-$BD$5)/$BD$6+$BJ$15*((AK397)-$BD$7)/$BD$8+$BJ$16</f>
        <v/>
      </c>
      <c r="AZ397" s="51">
        <f>1/(1+EXP(-AY397))</f>
        <v/>
      </c>
      <c r="BA397" s="52">
        <f>$BK$14*((AJ397)-$BD$5)/$BD$6+$BK$15*((AK397)-$BD$7)/$BD$8+$BK$16</f>
        <v/>
      </c>
      <c r="BB397" s="51">
        <f>1/(1+EXP(-BA397))</f>
        <v/>
      </c>
    </row>
    <row r="398" ht="15" customHeight="1" s="35">
      <c r="A398" s="48">
        <f>'4_Seq_Features'!A396</f>
        <v/>
      </c>
      <c r="B398" s="55">
        <f>'4_Seq_Features'!F396</f>
        <v/>
      </c>
      <c r="C398" s="48">
        <f>'4_Seq_Features'!E396</f>
        <v/>
      </c>
      <c r="D398" s="52">
        <f>$U$12*((B398)-$U$5)/$U$6+$U$13</f>
        <v/>
      </c>
      <c r="E398" s="51">
        <f>1/(1+EXP(-D398))</f>
        <v/>
      </c>
      <c r="F398" s="52">
        <f>$V$12*((B398)-$U$5)/$U$6+$V$13</f>
        <v/>
      </c>
      <c r="G398" s="51">
        <f>1/(1+EXP(-F398))</f>
        <v/>
      </c>
      <c r="H398" s="52">
        <f>$W$12*((B398)-$U$5)/$U$6+$W$13</f>
        <v/>
      </c>
      <c r="I398" s="51">
        <f>1/(1+EXP(-H398))</f>
        <v/>
      </c>
      <c r="J398" s="52">
        <f>$X$12*((B398)-$U$5)/$U$6+$X$13</f>
        <v/>
      </c>
      <c r="K398" s="51">
        <f>1/(1+EXP(-J398))</f>
        <v/>
      </c>
      <c r="L398" s="52">
        <f>$Y$12*((B398)-$U$5)/$U$6+$Y$13</f>
        <v/>
      </c>
      <c r="M398" s="51">
        <f>1/(1+EXP(-L398))</f>
        <v/>
      </c>
      <c r="N398" s="52">
        <f>$Z$12*((B398)-$U$5)/$U$6+$Z$13</f>
        <v/>
      </c>
      <c r="O398" s="51">
        <f>1/(1+EXP(-N398))</f>
        <v/>
      </c>
      <c r="P398" s="52">
        <f>$AA$12*((B398)-$U$5)/$U$6+$AA$13</f>
        <v/>
      </c>
      <c r="Q398" s="51">
        <f>1/(1+EXP(-P398))</f>
        <v/>
      </c>
      <c r="R398" s="52">
        <f>$AB$12*((B398)-$U$5)/$U$6+$AB$13</f>
        <v/>
      </c>
      <c r="S398" s="51">
        <f>1/(1+EXP(-R398))</f>
        <v/>
      </c>
      <c r="AI398" s="48">
        <f>'4_Seq_Features'!A396</f>
        <v/>
      </c>
      <c r="AJ398" s="55">
        <f>'4_Seq_Features'!G396</f>
        <v/>
      </c>
      <c r="AK398" s="55">
        <f>'4_Seq_Features'!H396</f>
        <v/>
      </c>
      <c r="AL398" s="48">
        <f>'4_Seq_Features'!E396</f>
        <v/>
      </c>
      <c r="AM398" s="52">
        <f>$BD$14*((AJ398)-$BD$5)/$BD$6+$BD$15*((AK398)-$BD$7)/$BD$8+$BD$16</f>
        <v/>
      </c>
      <c r="AN398" s="51">
        <f>1/(1+EXP(-AM398))</f>
        <v/>
      </c>
      <c r="AO398" s="52">
        <f>$BE$14*((AJ398)-$BD$5)/$BD$6+$BE$15*((AK398)-$BD$7)/$BD$8+$BE$16</f>
        <v/>
      </c>
      <c r="AP398" s="51">
        <f>1/(1+EXP(-AO398))</f>
        <v/>
      </c>
      <c r="AQ398" s="52">
        <f>$BF$14*((AJ398)-$BD$5)/$BD$6+$BF$15*((AK398)-$BD$7)/$BD$8+$BF$16</f>
        <v/>
      </c>
      <c r="AR398" s="51">
        <f>1/(1+EXP(-AQ398))</f>
        <v/>
      </c>
      <c r="AS398" s="52">
        <f>$BG$14*((AJ398)-$BD$5)/$BD$6+$BG$15*((AK398)-$BD$7)/$BD$8+$BG$16</f>
        <v/>
      </c>
      <c r="AT398" s="51">
        <f>1/(1+EXP(-AS398))</f>
        <v/>
      </c>
      <c r="AU398" s="52">
        <f>$BH$14*((AJ398)-$BD$5)/$BD$6+$BH$15*((AK398)-$BD$7)/$BD$8+$BH$16</f>
        <v/>
      </c>
      <c r="AV398" s="51">
        <f>1/(1+EXP(-AU398))</f>
        <v/>
      </c>
      <c r="AW398" s="52">
        <f>$BI$14*((AJ398)-$BD$5)/$BD$6+$BI$15*((AK398)-$BD$7)/$BD$8+$BI$16</f>
        <v/>
      </c>
      <c r="AX398" s="51">
        <f>1/(1+EXP(-AW398))</f>
        <v/>
      </c>
      <c r="AY398" s="52">
        <f>$BJ$14*((AJ398)-$BD$5)/$BD$6+$BJ$15*((AK398)-$BD$7)/$BD$8+$BJ$16</f>
        <v/>
      </c>
      <c r="AZ398" s="51">
        <f>1/(1+EXP(-AY398))</f>
        <v/>
      </c>
      <c r="BA398" s="52">
        <f>$BK$14*((AJ398)-$BD$5)/$BD$6+$BK$15*((AK398)-$BD$7)/$BD$8+$BK$16</f>
        <v/>
      </c>
      <c r="BB398" s="51">
        <f>1/(1+EXP(-BA398))</f>
        <v/>
      </c>
    </row>
    <row r="399" ht="15" customHeight="1" s="35">
      <c r="A399" s="48">
        <f>'4_Seq_Features'!A397</f>
        <v/>
      </c>
      <c r="B399" s="55">
        <f>'4_Seq_Features'!F397</f>
        <v/>
      </c>
      <c r="C399" s="48">
        <f>'4_Seq_Features'!E397</f>
        <v/>
      </c>
      <c r="D399" s="52">
        <f>$U$12*((B399)-$U$5)/$U$6+$U$13</f>
        <v/>
      </c>
      <c r="E399" s="51">
        <f>1/(1+EXP(-D399))</f>
        <v/>
      </c>
      <c r="F399" s="52">
        <f>$V$12*((B399)-$U$5)/$U$6+$V$13</f>
        <v/>
      </c>
      <c r="G399" s="51">
        <f>1/(1+EXP(-F399))</f>
        <v/>
      </c>
      <c r="H399" s="52">
        <f>$W$12*((B399)-$U$5)/$U$6+$W$13</f>
        <v/>
      </c>
      <c r="I399" s="51">
        <f>1/(1+EXP(-H399))</f>
        <v/>
      </c>
      <c r="J399" s="52">
        <f>$X$12*((B399)-$U$5)/$U$6+$X$13</f>
        <v/>
      </c>
      <c r="K399" s="51">
        <f>1/(1+EXP(-J399))</f>
        <v/>
      </c>
      <c r="L399" s="52">
        <f>$Y$12*((B399)-$U$5)/$U$6+$Y$13</f>
        <v/>
      </c>
      <c r="M399" s="51">
        <f>1/(1+EXP(-L399))</f>
        <v/>
      </c>
      <c r="N399" s="52">
        <f>$Z$12*((B399)-$U$5)/$U$6+$Z$13</f>
        <v/>
      </c>
      <c r="O399" s="51">
        <f>1/(1+EXP(-N399))</f>
        <v/>
      </c>
      <c r="P399" s="52">
        <f>$AA$12*((B399)-$U$5)/$U$6+$AA$13</f>
        <v/>
      </c>
      <c r="Q399" s="51">
        <f>1/(1+EXP(-P399))</f>
        <v/>
      </c>
      <c r="R399" s="52">
        <f>$AB$12*((B399)-$U$5)/$U$6+$AB$13</f>
        <v/>
      </c>
      <c r="S399" s="51">
        <f>1/(1+EXP(-R399))</f>
        <v/>
      </c>
      <c r="AI399" s="48">
        <f>'4_Seq_Features'!A397</f>
        <v/>
      </c>
      <c r="AJ399" s="55">
        <f>'4_Seq_Features'!G397</f>
        <v/>
      </c>
      <c r="AK399" s="55">
        <f>'4_Seq_Features'!H397</f>
        <v/>
      </c>
      <c r="AL399" s="48">
        <f>'4_Seq_Features'!E397</f>
        <v/>
      </c>
      <c r="AM399" s="52">
        <f>$BD$14*((AJ399)-$BD$5)/$BD$6+$BD$15*((AK399)-$BD$7)/$BD$8+$BD$16</f>
        <v/>
      </c>
      <c r="AN399" s="51">
        <f>1/(1+EXP(-AM399))</f>
        <v/>
      </c>
      <c r="AO399" s="52">
        <f>$BE$14*((AJ399)-$BD$5)/$BD$6+$BE$15*((AK399)-$BD$7)/$BD$8+$BE$16</f>
        <v/>
      </c>
      <c r="AP399" s="51">
        <f>1/(1+EXP(-AO399))</f>
        <v/>
      </c>
      <c r="AQ399" s="52">
        <f>$BF$14*((AJ399)-$BD$5)/$BD$6+$BF$15*((AK399)-$BD$7)/$BD$8+$BF$16</f>
        <v/>
      </c>
      <c r="AR399" s="51">
        <f>1/(1+EXP(-AQ399))</f>
        <v/>
      </c>
      <c r="AS399" s="52">
        <f>$BG$14*((AJ399)-$BD$5)/$BD$6+$BG$15*((AK399)-$BD$7)/$BD$8+$BG$16</f>
        <v/>
      </c>
      <c r="AT399" s="51">
        <f>1/(1+EXP(-AS399))</f>
        <v/>
      </c>
      <c r="AU399" s="52">
        <f>$BH$14*((AJ399)-$BD$5)/$BD$6+$BH$15*((AK399)-$BD$7)/$BD$8+$BH$16</f>
        <v/>
      </c>
      <c r="AV399" s="51">
        <f>1/(1+EXP(-AU399))</f>
        <v/>
      </c>
      <c r="AW399" s="52">
        <f>$BI$14*((AJ399)-$BD$5)/$BD$6+$BI$15*((AK399)-$BD$7)/$BD$8+$BI$16</f>
        <v/>
      </c>
      <c r="AX399" s="51">
        <f>1/(1+EXP(-AW399))</f>
        <v/>
      </c>
      <c r="AY399" s="52">
        <f>$BJ$14*((AJ399)-$BD$5)/$BD$6+$BJ$15*((AK399)-$BD$7)/$BD$8+$BJ$16</f>
        <v/>
      </c>
      <c r="AZ399" s="51">
        <f>1/(1+EXP(-AY399))</f>
        <v/>
      </c>
      <c r="BA399" s="52">
        <f>$BK$14*((AJ399)-$BD$5)/$BD$6+$BK$15*((AK399)-$BD$7)/$BD$8+$BK$16</f>
        <v/>
      </c>
      <c r="BB399" s="51">
        <f>1/(1+EXP(-BA399))</f>
        <v/>
      </c>
    </row>
    <row r="400" ht="15" customHeight="1" s="35">
      <c r="A400" s="48">
        <f>'4_Seq_Features'!A398</f>
        <v/>
      </c>
      <c r="B400" s="55">
        <f>'4_Seq_Features'!F398</f>
        <v/>
      </c>
      <c r="C400" s="48">
        <f>'4_Seq_Features'!E398</f>
        <v/>
      </c>
      <c r="D400" s="52">
        <f>$U$12*((B400)-$U$5)/$U$6+$U$13</f>
        <v/>
      </c>
      <c r="E400" s="51">
        <f>1/(1+EXP(-D400))</f>
        <v/>
      </c>
      <c r="F400" s="52">
        <f>$V$12*((B400)-$U$5)/$U$6+$V$13</f>
        <v/>
      </c>
      <c r="G400" s="51">
        <f>1/(1+EXP(-F400))</f>
        <v/>
      </c>
      <c r="H400" s="52">
        <f>$W$12*((B400)-$U$5)/$U$6+$W$13</f>
        <v/>
      </c>
      <c r="I400" s="51">
        <f>1/(1+EXP(-H400))</f>
        <v/>
      </c>
      <c r="J400" s="52">
        <f>$X$12*((B400)-$U$5)/$U$6+$X$13</f>
        <v/>
      </c>
      <c r="K400" s="51">
        <f>1/(1+EXP(-J400))</f>
        <v/>
      </c>
      <c r="L400" s="52">
        <f>$Y$12*((B400)-$U$5)/$U$6+$Y$13</f>
        <v/>
      </c>
      <c r="M400" s="51">
        <f>1/(1+EXP(-L400))</f>
        <v/>
      </c>
      <c r="N400" s="52">
        <f>$Z$12*((B400)-$U$5)/$U$6+$Z$13</f>
        <v/>
      </c>
      <c r="O400" s="51">
        <f>1/(1+EXP(-N400))</f>
        <v/>
      </c>
      <c r="P400" s="52">
        <f>$AA$12*((B400)-$U$5)/$U$6+$AA$13</f>
        <v/>
      </c>
      <c r="Q400" s="51">
        <f>1/(1+EXP(-P400))</f>
        <v/>
      </c>
      <c r="R400" s="52">
        <f>$AB$12*((B400)-$U$5)/$U$6+$AB$13</f>
        <v/>
      </c>
      <c r="S400" s="51">
        <f>1/(1+EXP(-R400))</f>
        <v/>
      </c>
      <c r="AI400" s="48">
        <f>'4_Seq_Features'!A398</f>
        <v/>
      </c>
      <c r="AJ400" s="55">
        <f>'4_Seq_Features'!G398</f>
        <v/>
      </c>
      <c r="AK400" s="55">
        <f>'4_Seq_Features'!H398</f>
        <v/>
      </c>
      <c r="AL400" s="48">
        <f>'4_Seq_Features'!E398</f>
        <v/>
      </c>
      <c r="AM400" s="52">
        <f>$BD$14*((AJ400)-$BD$5)/$BD$6+$BD$15*((AK400)-$BD$7)/$BD$8+$BD$16</f>
        <v/>
      </c>
      <c r="AN400" s="51">
        <f>1/(1+EXP(-AM400))</f>
        <v/>
      </c>
      <c r="AO400" s="52">
        <f>$BE$14*((AJ400)-$BD$5)/$BD$6+$BE$15*((AK400)-$BD$7)/$BD$8+$BE$16</f>
        <v/>
      </c>
      <c r="AP400" s="51">
        <f>1/(1+EXP(-AO400))</f>
        <v/>
      </c>
      <c r="AQ400" s="52">
        <f>$BF$14*((AJ400)-$BD$5)/$BD$6+$BF$15*((AK400)-$BD$7)/$BD$8+$BF$16</f>
        <v/>
      </c>
      <c r="AR400" s="51">
        <f>1/(1+EXP(-AQ400))</f>
        <v/>
      </c>
      <c r="AS400" s="52">
        <f>$BG$14*((AJ400)-$BD$5)/$BD$6+$BG$15*((AK400)-$BD$7)/$BD$8+$BG$16</f>
        <v/>
      </c>
      <c r="AT400" s="51">
        <f>1/(1+EXP(-AS400))</f>
        <v/>
      </c>
      <c r="AU400" s="52">
        <f>$BH$14*((AJ400)-$BD$5)/$BD$6+$BH$15*((AK400)-$BD$7)/$BD$8+$BH$16</f>
        <v/>
      </c>
      <c r="AV400" s="51">
        <f>1/(1+EXP(-AU400))</f>
        <v/>
      </c>
      <c r="AW400" s="52">
        <f>$BI$14*((AJ400)-$BD$5)/$BD$6+$BI$15*((AK400)-$BD$7)/$BD$8+$BI$16</f>
        <v/>
      </c>
      <c r="AX400" s="51">
        <f>1/(1+EXP(-AW400))</f>
        <v/>
      </c>
      <c r="AY400" s="52">
        <f>$BJ$14*((AJ400)-$BD$5)/$BD$6+$BJ$15*((AK400)-$BD$7)/$BD$8+$BJ$16</f>
        <v/>
      </c>
      <c r="AZ400" s="51">
        <f>1/(1+EXP(-AY400))</f>
        <v/>
      </c>
      <c r="BA400" s="52">
        <f>$BK$14*((AJ400)-$BD$5)/$BD$6+$BK$15*((AK400)-$BD$7)/$BD$8+$BK$16</f>
        <v/>
      </c>
      <c r="BB400" s="51">
        <f>1/(1+EXP(-BA400))</f>
        <v/>
      </c>
    </row>
    <row r="401" ht="15" customHeight="1" s="35">
      <c r="A401" s="48">
        <f>'4_Seq_Features'!A399</f>
        <v/>
      </c>
      <c r="B401" s="55">
        <f>'4_Seq_Features'!F399</f>
        <v/>
      </c>
      <c r="C401" s="48">
        <f>'4_Seq_Features'!E399</f>
        <v/>
      </c>
      <c r="D401" s="52">
        <f>$U$12*((B401)-$U$5)/$U$6+$U$13</f>
        <v/>
      </c>
      <c r="E401" s="51">
        <f>1/(1+EXP(-D401))</f>
        <v/>
      </c>
      <c r="F401" s="52">
        <f>$V$12*((B401)-$U$5)/$U$6+$V$13</f>
        <v/>
      </c>
      <c r="G401" s="51">
        <f>1/(1+EXP(-F401))</f>
        <v/>
      </c>
      <c r="H401" s="52">
        <f>$W$12*((B401)-$U$5)/$U$6+$W$13</f>
        <v/>
      </c>
      <c r="I401" s="51">
        <f>1/(1+EXP(-H401))</f>
        <v/>
      </c>
      <c r="J401" s="52">
        <f>$X$12*((B401)-$U$5)/$U$6+$X$13</f>
        <v/>
      </c>
      <c r="K401" s="51">
        <f>1/(1+EXP(-J401))</f>
        <v/>
      </c>
      <c r="L401" s="52">
        <f>$Y$12*((B401)-$U$5)/$U$6+$Y$13</f>
        <v/>
      </c>
      <c r="M401" s="51">
        <f>1/(1+EXP(-L401))</f>
        <v/>
      </c>
      <c r="N401" s="52">
        <f>$Z$12*((B401)-$U$5)/$U$6+$Z$13</f>
        <v/>
      </c>
      <c r="O401" s="51">
        <f>1/(1+EXP(-N401))</f>
        <v/>
      </c>
      <c r="P401" s="52">
        <f>$AA$12*((B401)-$U$5)/$U$6+$AA$13</f>
        <v/>
      </c>
      <c r="Q401" s="51">
        <f>1/(1+EXP(-P401))</f>
        <v/>
      </c>
      <c r="R401" s="52">
        <f>$AB$12*((B401)-$U$5)/$U$6+$AB$13</f>
        <v/>
      </c>
      <c r="S401" s="51">
        <f>1/(1+EXP(-R401))</f>
        <v/>
      </c>
      <c r="AI401" s="48">
        <f>'4_Seq_Features'!A399</f>
        <v/>
      </c>
      <c r="AJ401" s="55">
        <f>'4_Seq_Features'!G399</f>
        <v/>
      </c>
      <c r="AK401" s="55">
        <f>'4_Seq_Features'!H399</f>
        <v/>
      </c>
      <c r="AL401" s="48">
        <f>'4_Seq_Features'!E399</f>
        <v/>
      </c>
      <c r="AM401" s="52">
        <f>$BD$14*((AJ401)-$BD$5)/$BD$6+$BD$15*((AK401)-$BD$7)/$BD$8+$BD$16</f>
        <v/>
      </c>
      <c r="AN401" s="51">
        <f>1/(1+EXP(-AM401))</f>
        <v/>
      </c>
      <c r="AO401" s="52">
        <f>$BE$14*((AJ401)-$BD$5)/$BD$6+$BE$15*((AK401)-$BD$7)/$BD$8+$BE$16</f>
        <v/>
      </c>
      <c r="AP401" s="51">
        <f>1/(1+EXP(-AO401))</f>
        <v/>
      </c>
      <c r="AQ401" s="52">
        <f>$BF$14*((AJ401)-$BD$5)/$BD$6+$BF$15*((AK401)-$BD$7)/$BD$8+$BF$16</f>
        <v/>
      </c>
      <c r="AR401" s="51">
        <f>1/(1+EXP(-AQ401))</f>
        <v/>
      </c>
      <c r="AS401" s="52">
        <f>$BG$14*((AJ401)-$BD$5)/$BD$6+$BG$15*((AK401)-$BD$7)/$BD$8+$BG$16</f>
        <v/>
      </c>
      <c r="AT401" s="51">
        <f>1/(1+EXP(-AS401))</f>
        <v/>
      </c>
      <c r="AU401" s="52">
        <f>$BH$14*((AJ401)-$BD$5)/$BD$6+$BH$15*((AK401)-$BD$7)/$BD$8+$BH$16</f>
        <v/>
      </c>
      <c r="AV401" s="51">
        <f>1/(1+EXP(-AU401))</f>
        <v/>
      </c>
      <c r="AW401" s="52">
        <f>$BI$14*((AJ401)-$BD$5)/$BD$6+$BI$15*((AK401)-$BD$7)/$BD$8+$BI$16</f>
        <v/>
      </c>
      <c r="AX401" s="51">
        <f>1/(1+EXP(-AW401))</f>
        <v/>
      </c>
      <c r="AY401" s="52">
        <f>$BJ$14*((AJ401)-$BD$5)/$BD$6+$BJ$15*((AK401)-$BD$7)/$BD$8+$BJ$16</f>
        <v/>
      </c>
      <c r="AZ401" s="51">
        <f>1/(1+EXP(-AY401))</f>
        <v/>
      </c>
      <c r="BA401" s="52">
        <f>$BK$14*((AJ401)-$BD$5)/$BD$6+$BK$15*((AK401)-$BD$7)/$BD$8+$BK$16</f>
        <v/>
      </c>
      <c r="BB401" s="51">
        <f>1/(1+EXP(-BA401))</f>
        <v/>
      </c>
    </row>
    <row r="402" ht="15" customHeight="1" s="35">
      <c r="A402" s="48">
        <f>'4_Seq_Features'!A400</f>
        <v/>
      </c>
      <c r="B402" s="55">
        <f>'4_Seq_Features'!F400</f>
        <v/>
      </c>
      <c r="C402" s="48">
        <f>'4_Seq_Features'!E400</f>
        <v/>
      </c>
      <c r="D402" s="52">
        <f>$U$12*((B402)-$U$5)/$U$6+$U$13</f>
        <v/>
      </c>
      <c r="E402" s="51">
        <f>1/(1+EXP(-D402))</f>
        <v/>
      </c>
      <c r="F402" s="52">
        <f>$V$12*((B402)-$U$5)/$U$6+$V$13</f>
        <v/>
      </c>
      <c r="G402" s="51">
        <f>1/(1+EXP(-F402))</f>
        <v/>
      </c>
      <c r="H402" s="52">
        <f>$W$12*((B402)-$U$5)/$U$6+$W$13</f>
        <v/>
      </c>
      <c r="I402" s="51">
        <f>1/(1+EXP(-H402))</f>
        <v/>
      </c>
      <c r="J402" s="52">
        <f>$X$12*((B402)-$U$5)/$U$6+$X$13</f>
        <v/>
      </c>
      <c r="K402" s="51">
        <f>1/(1+EXP(-J402))</f>
        <v/>
      </c>
      <c r="L402" s="52">
        <f>$Y$12*((B402)-$U$5)/$U$6+$Y$13</f>
        <v/>
      </c>
      <c r="M402" s="51">
        <f>1/(1+EXP(-L402))</f>
        <v/>
      </c>
      <c r="N402" s="52">
        <f>$Z$12*((B402)-$U$5)/$U$6+$Z$13</f>
        <v/>
      </c>
      <c r="O402" s="51">
        <f>1/(1+EXP(-N402))</f>
        <v/>
      </c>
      <c r="P402" s="52">
        <f>$AA$12*((B402)-$U$5)/$U$6+$AA$13</f>
        <v/>
      </c>
      <c r="Q402" s="51">
        <f>1/(1+EXP(-P402))</f>
        <v/>
      </c>
      <c r="R402" s="52">
        <f>$AB$12*((B402)-$U$5)/$U$6+$AB$13</f>
        <v/>
      </c>
      <c r="S402" s="51">
        <f>1/(1+EXP(-R402))</f>
        <v/>
      </c>
      <c r="AI402" s="48">
        <f>'4_Seq_Features'!A400</f>
        <v/>
      </c>
      <c r="AJ402" s="55">
        <f>'4_Seq_Features'!G400</f>
        <v/>
      </c>
      <c r="AK402" s="55">
        <f>'4_Seq_Features'!H400</f>
        <v/>
      </c>
      <c r="AL402" s="48">
        <f>'4_Seq_Features'!E400</f>
        <v/>
      </c>
      <c r="AM402" s="52">
        <f>$BD$14*((AJ402)-$BD$5)/$BD$6+$BD$15*((AK402)-$BD$7)/$BD$8+$BD$16</f>
        <v/>
      </c>
      <c r="AN402" s="51">
        <f>1/(1+EXP(-AM402))</f>
        <v/>
      </c>
      <c r="AO402" s="52">
        <f>$BE$14*((AJ402)-$BD$5)/$BD$6+$BE$15*((AK402)-$BD$7)/$BD$8+$BE$16</f>
        <v/>
      </c>
      <c r="AP402" s="51">
        <f>1/(1+EXP(-AO402))</f>
        <v/>
      </c>
      <c r="AQ402" s="52">
        <f>$BF$14*((AJ402)-$BD$5)/$BD$6+$BF$15*((AK402)-$BD$7)/$BD$8+$BF$16</f>
        <v/>
      </c>
      <c r="AR402" s="51">
        <f>1/(1+EXP(-AQ402))</f>
        <v/>
      </c>
      <c r="AS402" s="52">
        <f>$BG$14*((AJ402)-$BD$5)/$BD$6+$BG$15*((AK402)-$BD$7)/$BD$8+$BG$16</f>
        <v/>
      </c>
      <c r="AT402" s="51">
        <f>1/(1+EXP(-AS402))</f>
        <v/>
      </c>
      <c r="AU402" s="52">
        <f>$BH$14*((AJ402)-$BD$5)/$BD$6+$BH$15*((AK402)-$BD$7)/$BD$8+$BH$16</f>
        <v/>
      </c>
      <c r="AV402" s="51">
        <f>1/(1+EXP(-AU402))</f>
        <v/>
      </c>
      <c r="AW402" s="52">
        <f>$BI$14*((AJ402)-$BD$5)/$BD$6+$BI$15*((AK402)-$BD$7)/$BD$8+$BI$16</f>
        <v/>
      </c>
      <c r="AX402" s="51">
        <f>1/(1+EXP(-AW402))</f>
        <v/>
      </c>
      <c r="AY402" s="52">
        <f>$BJ$14*((AJ402)-$BD$5)/$BD$6+$BJ$15*((AK402)-$BD$7)/$BD$8+$BJ$16</f>
        <v/>
      </c>
      <c r="AZ402" s="51">
        <f>1/(1+EXP(-AY402))</f>
        <v/>
      </c>
      <c r="BA402" s="52">
        <f>$BK$14*((AJ402)-$BD$5)/$BD$6+$BK$15*((AK402)-$BD$7)/$BD$8+$BK$16</f>
        <v/>
      </c>
      <c r="BB402" s="51">
        <f>1/(1+EXP(-BA402))</f>
        <v/>
      </c>
    </row>
    <row r="403" ht="15" customHeight="1" s="35">
      <c r="A403" s="48">
        <f>'4_Seq_Features'!A401</f>
        <v/>
      </c>
      <c r="B403" s="55">
        <f>'4_Seq_Features'!F401</f>
        <v/>
      </c>
      <c r="C403" s="48">
        <f>'4_Seq_Features'!E401</f>
        <v/>
      </c>
      <c r="D403" s="52">
        <f>$U$12*((B403)-$U$5)/$U$6+$U$13</f>
        <v/>
      </c>
      <c r="E403" s="51">
        <f>1/(1+EXP(-D403))</f>
        <v/>
      </c>
      <c r="F403" s="52">
        <f>$V$12*((B403)-$U$5)/$U$6+$V$13</f>
        <v/>
      </c>
      <c r="G403" s="51">
        <f>1/(1+EXP(-F403))</f>
        <v/>
      </c>
      <c r="H403" s="52">
        <f>$W$12*((B403)-$U$5)/$U$6+$W$13</f>
        <v/>
      </c>
      <c r="I403" s="51">
        <f>1/(1+EXP(-H403))</f>
        <v/>
      </c>
      <c r="J403" s="52">
        <f>$X$12*((B403)-$U$5)/$U$6+$X$13</f>
        <v/>
      </c>
      <c r="K403" s="51">
        <f>1/(1+EXP(-J403))</f>
        <v/>
      </c>
      <c r="L403" s="52">
        <f>$Y$12*((B403)-$U$5)/$U$6+$Y$13</f>
        <v/>
      </c>
      <c r="M403" s="51">
        <f>1/(1+EXP(-L403))</f>
        <v/>
      </c>
      <c r="N403" s="52">
        <f>$Z$12*((B403)-$U$5)/$U$6+$Z$13</f>
        <v/>
      </c>
      <c r="O403" s="51">
        <f>1/(1+EXP(-N403))</f>
        <v/>
      </c>
      <c r="P403" s="52">
        <f>$AA$12*((B403)-$U$5)/$U$6+$AA$13</f>
        <v/>
      </c>
      <c r="Q403" s="51">
        <f>1/(1+EXP(-P403))</f>
        <v/>
      </c>
      <c r="R403" s="52">
        <f>$AB$12*((B403)-$U$5)/$U$6+$AB$13</f>
        <v/>
      </c>
      <c r="S403" s="51">
        <f>1/(1+EXP(-R403))</f>
        <v/>
      </c>
      <c r="AI403" s="48">
        <f>'4_Seq_Features'!A401</f>
        <v/>
      </c>
      <c r="AJ403" s="55">
        <f>'4_Seq_Features'!G401</f>
        <v/>
      </c>
      <c r="AK403" s="55">
        <f>'4_Seq_Features'!H401</f>
        <v/>
      </c>
      <c r="AL403" s="48">
        <f>'4_Seq_Features'!E401</f>
        <v/>
      </c>
      <c r="AM403" s="52">
        <f>$BD$14*((AJ403)-$BD$5)/$BD$6+$BD$15*((AK403)-$BD$7)/$BD$8+$BD$16</f>
        <v/>
      </c>
      <c r="AN403" s="51">
        <f>1/(1+EXP(-AM403))</f>
        <v/>
      </c>
      <c r="AO403" s="52">
        <f>$BE$14*((AJ403)-$BD$5)/$BD$6+$BE$15*((AK403)-$BD$7)/$BD$8+$BE$16</f>
        <v/>
      </c>
      <c r="AP403" s="51">
        <f>1/(1+EXP(-AO403))</f>
        <v/>
      </c>
      <c r="AQ403" s="52">
        <f>$BF$14*((AJ403)-$BD$5)/$BD$6+$BF$15*((AK403)-$BD$7)/$BD$8+$BF$16</f>
        <v/>
      </c>
      <c r="AR403" s="51">
        <f>1/(1+EXP(-AQ403))</f>
        <v/>
      </c>
      <c r="AS403" s="52">
        <f>$BG$14*((AJ403)-$BD$5)/$BD$6+$BG$15*((AK403)-$BD$7)/$BD$8+$BG$16</f>
        <v/>
      </c>
      <c r="AT403" s="51">
        <f>1/(1+EXP(-AS403))</f>
        <v/>
      </c>
      <c r="AU403" s="52">
        <f>$BH$14*((AJ403)-$BD$5)/$BD$6+$BH$15*((AK403)-$BD$7)/$BD$8+$BH$16</f>
        <v/>
      </c>
      <c r="AV403" s="51">
        <f>1/(1+EXP(-AU403))</f>
        <v/>
      </c>
      <c r="AW403" s="52">
        <f>$BI$14*((AJ403)-$BD$5)/$BD$6+$BI$15*((AK403)-$BD$7)/$BD$8+$BI$16</f>
        <v/>
      </c>
      <c r="AX403" s="51">
        <f>1/(1+EXP(-AW403))</f>
        <v/>
      </c>
      <c r="AY403" s="52">
        <f>$BJ$14*((AJ403)-$BD$5)/$BD$6+$BJ$15*((AK403)-$BD$7)/$BD$8+$BJ$16</f>
        <v/>
      </c>
      <c r="AZ403" s="51">
        <f>1/(1+EXP(-AY403))</f>
        <v/>
      </c>
      <c r="BA403" s="52">
        <f>$BK$14*((AJ403)-$BD$5)/$BD$6+$BK$15*((AK403)-$BD$7)/$BD$8+$BK$16</f>
        <v/>
      </c>
      <c r="BB403" s="51">
        <f>1/(1+EXP(-BA403))</f>
        <v/>
      </c>
    </row>
    <row r="404" ht="15" customHeight="1" s="35">
      <c r="A404" s="48">
        <f>'4_Seq_Features'!A402</f>
        <v/>
      </c>
      <c r="B404" s="55">
        <f>'4_Seq_Features'!F402</f>
        <v/>
      </c>
      <c r="C404" s="48">
        <f>'4_Seq_Features'!E402</f>
        <v/>
      </c>
      <c r="D404" s="52">
        <f>$U$12*((B404)-$U$5)/$U$6+$U$13</f>
        <v/>
      </c>
      <c r="E404" s="51">
        <f>1/(1+EXP(-D404))</f>
        <v/>
      </c>
      <c r="F404" s="52">
        <f>$V$12*((B404)-$U$5)/$U$6+$V$13</f>
        <v/>
      </c>
      <c r="G404" s="51">
        <f>1/(1+EXP(-F404))</f>
        <v/>
      </c>
      <c r="H404" s="52">
        <f>$W$12*((B404)-$U$5)/$U$6+$W$13</f>
        <v/>
      </c>
      <c r="I404" s="51">
        <f>1/(1+EXP(-H404))</f>
        <v/>
      </c>
      <c r="J404" s="52">
        <f>$X$12*((B404)-$U$5)/$U$6+$X$13</f>
        <v/>
      </c>
      <c r="K404" s="51">
        <f>1/(1+EXP(-J404))</f>
        <v/>
      </c>
      <c r="L404" s="52">
        <f>$Y$12*((B404)-$U$5)/$U$6+$Y$13</f>
        <v/>
      </c>
      <c r="M404" s="51">
        <f>1/(1+EXP(-L404))</f>
        <v/>
      </c>
      <c r="N404" s="52">
        <f>$Z$12*((B404)-$U$5)/$U$6+$Z$13</f>
        <v/>
      </c>
      <c r="O404" s="51">
        <f>1/(1+EXP(-N404))</f>
        <v/>
      </c>
      <c r="P404" s="52">
        <f>$AA$12*((B404)-$U$5)/$U$6+$AA$13</f>
        <v/>
      </c>
      <c r="Q404" s="51">
        <f>1/(1+EXP(-P404))</f>
        <v/>
      </c>
      <c r="R404" s="52">
        <f>$AB$12*((B404)-$U$5)/$U$6+$AB$13</f>
        <v/>
      </c>
      <c r="S404" s="51">
        <f>1/(1+EXP(-R404))</f>
        <v/>
      </c>
      <c r="AI404" s="48">
        <f>'4_Seq_Features'!A402</f>
        <v/>
      </c>
      <c r="AJ404" s="55">
        <f>'4_Seq_Features'!G402</f>
        <v/>
      </c>
      <c r="AK404" s="55">
        <f>'4_Seq_Features'!H402</f>
        <v/>
      </c>
      <c r="AL404" s="48">
        <f>'4_Seq_Features'!E402</f>
        <v/>
      </c>
      <c r="AM404" s="52">
        <f>$BD$14*((AJ404)-$BD$5)/$BD$6+$BD$15*((AK404)-$BD$7)/$BD$8+$BD$16</f>
        <v/>
      </c>
      <c r="AN404" s="51">
        <f>1/(1+EXP(-AM404))</f>
        <v/>
      </c>
      <c r="AO404" s="52">
        <f>$BE$14*((AJ404)-$BD$5)/$BD$6+$BE$15*((AK404)-$BD$7)/$BD$8+$BE$16</f>
        <v/>
      </c>
      <c r="AP404" s="51">
        <f>1/(1+EXP(-AO404))</f>
        <v/>
      </c>
      <c r="AQ404" s="52">
        <f>$BF$14*((AJ404)-$BD$5)/$BD$6+$BF$15*((AK404)-$BD$7)/$BD$8+$BF$16</f>
        <v/>
      </c>
      <c r="AR404" s="51">
        <f>1/(1+EXP(-AQ404))</f>
        <v/>
      </c>
      <c r="AS404" s="52">
        <f>$BG$14*((AJ404)-$BD$5)/$BD$6+$BG$15*((AK404)-$BD$7)/$BD$8+$BG$16</f>
        <v/>
      </c>
      <c r="AT404" s="51">
        <f>1/(1+EXP(-AS404))</f>
        <v/>
      </c>
      <c r="AU404" s="52">
        <f>$BH$14*((AJ404)-$BD$5)/$BD$6+$BH$15*((AK404)-$BD$7)/$BD$8+$BH$16</f>
        <v/>
      </c>
      <c r="AV404" s="51">
        <f>1/(1+EXP(-AU404))</f>
        <v/>
      </c>
      <c r="AW404" s="52">
        <f>$BI$14*((AJ404)-$BD$5)/$BD$6+$BI$15*((AK404)-$BD$7)/$BD$8+$BI$16</f>
        <v/>
      </c>
      <c r="AX404" s="51">
        <f>1/(1+EXP(-AW404))</f>
        <v/>
      </c>
      <c r="AY404" s="52">
        <f>$BJ$14*((AJ404)-$BD$5)/$BD$6+$BJ$15*((AK404)-$BD$7)/$BD$8+$BJ$16</f>
        <v/>
      </c>
      <c r="AZ404" s="51">
        <f>1/(1+EXP(-AY404))</f>
        <v/>
      </c>
      <c r="BA404" s="52">
        <f>$BK$14*((AJ404)-$BD$5)/$BD$6+$BK$15*((AK404)-$BD$7)/$BD$8+$BK$16</f>
        <v/>
      </c>
      <c r="BB404" s="51">
        <f>1/(1+EXP(-BA404))</f>
        <v/>
      </c>
    </row>
    <row r="405" ht="15" customHeight="1" s="35">
      <c r="A405" s="48">
        <f>'4_Seq_Features'!A403</f>
        <v/>
      </c>
      <c r="B405" s="55">
        <f>'4_Seq_Features'!F403</f>
        <v/>
      </c>
      <c r="C405" s="48">
        <f>'4_Seq_Features'!E403</f>
        <v/>
      </c>
      <c r="D405" s="52">
        <f>$U$12*((B405)-$U$5)/$U$6+$U$13</f>
        <v/>
      </c>
      <c r="E405" s="51">
        <f>1/(1+EXP(-D405))</f>
        <v/>
      </c>
      <c r="F405" s="52">
        <f>$V$12*((B405)-$U$5)/$U$6+$V$13</f>
        <v/>
      </c>
      <c r="G405" s="51">
        <f>1/(1+EXP(-F405))</f>
        <v/>
      </c>
      <c r="H405" s="52">
        <f>$W$12*((B405)-$U$5)/$U$6+$W$13</f>
        <v/>
      </c>
      <c r="I405" s="51">
        <f>1/(1+EXP(-H405))</f>
        <v/>
      </c>
      <c r="J405" s="52">
        <f>$X$12*((B405)-$U$5)/$U$6+$X$13</f>
        <v/>
      </c>
      <c r="K405" s="51">
        <f>1/(1+EXP(-J405))</f>
        <v/>
      </c>
      <c r="L405" s="52">
        <f>$Y$12*((B405)-$U$5)/$U$6+$Y$13</f>
        <v/>
      </c>
      <c r="M405" s="51">
        <f>1/(1+EXP(-L405))</f>
        <v/>
      </c>
      <c r="N405" s="52">
        <f>$Z$12*((B405)-$U$5)/$U$6+$Z$13</f>
        <v/>
      </c>
      <c r="O405" s="51">
        <f>1/(1+EXP(-N405))</f>
        <v/>
      </c>
      <c r="P405" s="52">
        <f>$AA$12*((B405)-$U$5)/$U$6+$AA$13</f>
        <v/>
      </c>
      <c r="Q405" s="51">
        <f>1/(1+EXP(-P405))</f>
        <v/>
      </c>
      <c r="R405" s="52">
        <f>$AB$12*((B405)-$U$5)/$U$6+$AB$13</f>
        <v/>
      </c>
      <c r="S405" s="51">
        <f>1/(1+EXP(-R405))</f>
        <v/>
      </c>
      <c r="AI405" s="48">
        <f>'4_Seq_Features'!A403</f>
        <v/>
      </c>
      <c r="AJ405" s="55">
        <f>'4_Seq_Features'!G403</f>
        <v/>
      </c>
      <c r="AK405" s="55">
        <f>'4_Seq_Features'!H403</f>
        <v/>
      </c>
      <c r="AL405" s="48">
        <f>'4_Seq_Features'!E403</f>
        <v/>
      </c>
      <c r="AM405" s="52">
        <f>$BD$14*((AJ405)-$BD$5)/$BD$6+$BD$15*((AK405)-$BD$7)/$BD$8+$BD$16</f>
        <v/>
      </c>
      <c r="AN405" s="51">
        <f>1/(1+EXP(-AM405))</f>
        <v/>
      </c>
      <c r="AO405" s="52">
        <f>$BE$14*((AJ405)-$BD$5)/$BD$6+$BE$15*((AK405)-$BD$7)/$BD$8+$BE$16</f>
        <v/>
      </c>
      <c r="AP405" s="51">
        <f>1/(1+EXP(-AO405))</f>
        <v/>
      </c>
      <c r="AQ405" s="52">
        <f>$BF$14*((AJ405)-$BD$5)/$BD$6+$BF$15*((AK405)-$BD$7)/$BD$8+$BF$16</f>
        <v/>
      </c>
      <c r="AR405" s="51">
        <f>1/(1+EXP(-AQ405))</f>
        <v/>
      </c>
      <c r="AS405" s="52">
        <f>$BG$14*((AJ405)-$BD$5)/$BD$6+$BG$15*((AK405)-$BD$7)/$BD$8+$BG$16</f>
        <v/>
      </c>
      <c r="AT405" s="51">
        <f>1/(1+EXP(-AS405))</f>
        <v/>
      </c>
      <c r="AU405" s="52">
        <f>$BH$14*((AJ405)-$BD$5)/$BD$6+$BH$15*((AK405)-$BD$7)/$BD$8+$BH$16</f>
        <v/>
      </c>
      <c r="AV405" s="51">
        <f>1/(1+EXP(-AU405))</f>
        <v/>
      </c>
      <c r="AW405" s="52">
        <f>$BI$14*((AJ405)-$BD$5)/$BD$6+$BI$15*((AK405)-$BD$7)/$BD$8+$BI$16</f>
        <v/>
      </c>
      <c r="AX405" s="51">
        <f>1/(1+EXP(-AW405))</f>
        <v/>
      </c>
      <c r="AY405" s="52">
        <f>$BJ$14*((AJ405)-$BD$5)/$BD$6+$BJ$15*((AK405)-$BD$7)/$BD$8+$BJ$16</f>
        <v/>
      </c>
      <c r="AZ405" s="51">
        <f>1/(1+EXP(-AY405))</f>
        <v/>
      </c>
      <c r="BA405" s="52">
        <f>$BK$14*((AJ405)-$BD$5)/$BD$6+$BK$15*((AK405)-$BD$7)/$BD$8+$BK$16</f>
        <v/>
      </c>
      <c r="BB405" s="51">
        <f>1/(1+EXP(-BA405))</f>
        <v/>
      </c>
    </row>
    <row r="406" ht="15" customHeight="1" s="35">
      <c r="A406" s="48">
        <f>'4_Seq_Features'!A404</f>
        <v/>
      </c>
      <c r="B406" s="55">
        <f>'4_Seq_Features'!F404</f>
        <v/>
      </c>
      <c r="C406" s="48">
        <f>'4_Seq_Features'!E404</f>
        <v/>
      </c>
      <c r="D406" s="52">
        <f>$U$12*((B406)-$U$5)/$U$6+$U$13</f>
        <v/>
      </c>
      <c r="E406" s="51">
        <f>1/(1+EXP(-D406))</f>
        <v/>
      </c>
      <c r="F406" s="52">
        <f>$V$12*((B406)-$U$5)/$U$6+$V$13</f>
        <v/>
      </c>
      <c r="G406" s="51">
        <f>1/(1+EXP(-F406))</f>
        <v/>
      </c>
      <c r="H406" s="52">
        <f>$W$12*((B406)-$U$5)/$U$6+$W$13</f>
        <v/>
      </c>
      <c r="I406" s="51">
        <f>1/(1+EXP(-H406))</f>
        <v/>
      </c>
      <c r="J406" s="52">
        <f>$X$12*((B406)-$U$5)/$U$6+$X$13</f>
        <v/>
      </c>
      <c r="K406" s="51">
        <f>1/(1+EXP(-J406))</f>
        <v/>
      </c>
      <c r="L406" s="52">
        <f>$Y$12*((B406)-$U$5)/$U$6+$Y$13</f>
        <v/>
      </c>
      <c r="M406" s="51">
        <f>1/(1+EXP(-L406))</f>
        <v/>
      </c>
      <c r="N406" s="52">
        <f>$Z$12*((B406)-$U$5)/$U$6+$Z$13</f>
        <v/>
      </c>
      <c r="O406" s="51">
        <f>1/(1+EXP(-N406))</f>
        <v/>
      </c>
      <c r="P406" s="52">
        <f>$AA$12*((B406)-$U$5)/$U$6+$AA$13</f>
        <v/>
      </c>
      <c r="Q406" s="51">
        <f>1/(1+EXP(-P406))</f>
        <v/>
      </c>
      <c r="R406" s="52">
        <f>$AB$12*((B406)-$U$5)/$U$6+$AB$13</f>
        <v/>
      </c>
      <c r="S406" s="51">
        <f>1/(1+EXP(-R406))</f>
        <v/>
      </c>
      <c r="AI406" s="48">
        <f>'4_Seq_Features'!A404</f>
        <v/>
      </c>
      <c r="AJ406" s="55">
        <f>'4_Seq_Features'!G404</f>
        <v/>
      </c>
      <c r="AK406" s="55">
        <f>'4_Seq_Features'!H404</f>
        <v/>
      </c>
      <c r="AL406" s="48">
        <f>'4_Seq_Features'!E404</f>
        <v/>
      </c>
      <c r="AM406" s="52">
        <f>$BD$14*((AJ406)-$BD$5)/$BD$6+$BD$15*((AK406)-$BD$7)/$BD$8+$BD$16</f>
        <v/>
      </c>
      <c r="AN406" s="51">
        <f>1/(1+EXP(-AM406))</f>
        <v/>
      </c>
      <c r="AO406" s="52">
        <f>$BE$14*((AJ406)-$BD$5)/$BD$6+$BE$15*((AK406)-$BD$7)/$BD$8+$BE$16</f>
        <v/>
      </c>
      <c r="AP406" s="51">
        <f>1/(1+EXP(-AO406))</f>
        <v/>
      </c>
      <c r="AQ406" s="52">
        <f>$BF$14*((AJ406)-$BD$5)/$BD$6+$BF$15*((AK406)-$BD$7)/$BD$8+$BF$16</f>
        <v/>
      </c>
      <c r="AR406" s="51">
        <f>1/(1+EXP(-AQ406))</f>
        <v/>
      </c>
      <c r="AS406" s="52">
        <f>$BG$14*((AJ406)-$BD$5)/$BD$6+$BG$15*((AK406)-$BD$7)/$BD$8+$BG$16</f>
        <v/>
      </c>
      <c r="AT406" s="51">
        <f>1/(1+EXP(-AS406))</f>
        <v/>
      </c>
      <c r="AU406" s="52">
        <f>$BH$14*((AJ406)-$BD$5)/$BD$6+$BH$15*((AK406)-$BD$7)/$BD$8+$BH$16</f>
        <v/>
      </c>
      <c r="AV406" s="51">
        <f>1/(1+EXP(-AU406))</f>
        <v/>
      </c>
      <c r="AW406" s="52">
        <f>$BI$14*((AJ406)-$BD$5)/$BD$6+$BI$15*((AK406)-$BD$7)/$BD$8+$BI$16</f>
        <v/>
      </c>
      <c r="AX406" s="51">
        <f>1/(1+EXP(-AW406))</f>
        <v/>
      </c>
      <c r="AY406" s="52">
        <f>$BJ$14*((AJ406)-$BD$5)/$BD$6+$BJ$15*((AK406)-$BD$7)/$BD$8+$BJ$16</f>
        <v/>
      </c>
      <c r="AZ406" s="51">
        <f>1/(1+EXP(-AY406))</f>
        <v/>
      </c>
      <c r="BA406" s="52">
        <f>$BK$14*((AJ406)-$BD$5)/$BD$6+$BK$15*((AK406)-$BD$7)/$BD$8+$BK$16</f>
        <v/>
      </c>
      <c r="BB406" s="51">
        <f>1/(1+EXP(-BA406))</f>
        <v/>
      </c>
    </row>
    <row r="407" ht="15" customHeight="1" s="35">
      <c r="A407" s="48">
        <f>'4_Seq_Features'!A405</f>
        <v/>
      </c>
      <c r="B407" s="55">
        <f>'4_Seq_Features'!F405</f>
        <v/>
      </c>
      <c r="C407" s="48">
        <f>'4_Seq_Features'!E405</f>
        <v/>
      </c>
      <c r="D407" s="52">
        <f>$U$12*((B407)-$U$5)/$U$6+$U$13</f>
        <v/>
      </c>
      <c r="E407" s="51">
        <f>1/(1+EXP(-D407))</f>
        <v/>
      </c>
      <c r="F407" s="52">
        <f>$V$12*((B407)-$U$5)/$U$6+$V$13</f>
        <v/>
      </c>
      <c r="G407" s="51">
        <f>1/(1+EXP(-F407))</f>
        <v/>
      </c>
      <c r="H407" s="52">
        <f>$W$12*((B407)-$U$5)/$U$6+$W$13</f>
        <v/>
      </c>
      <c r="I407" s="51">
        <f>1/(1+EXP(-H407))</f>
        <v/>
      </c>
      <c r="J407" s="52">
        <f>$X$12*((B407)-$U$5)/$U$6+$X$13</f>
        <v/>
      </c>
      <c r="K407" s="51">
        <f>1/(1+EXP(-J407))</f>
        <v/>
      </c>
      <c r="L407" s="52">
        <f>$Y$12*((B407)-$U$5)/$U$6+$Y$13</f>
        <v/>
      </c>
      <c r="M407" s="51">
        <f>1/(1+EXP(-L407))</f>
        <v/>
      </c>
      <c r="N407" s="52">
        <f>$Z$12*((B407)-$U$5)/$U$6+$Z$13</f>
        <v/>
      </c>
      <c r="O407" s="51">
        <f>1/(1+EXP(-N407))</f>
        <v/>
      </c>
      <c r="P407" s="52">
        <f>$AA$12*((B407)-$U$5)/$U$6+$AA$13</f>
        <v/>
      </c>
      <c r="Q407" s="51">
        <f>1/(1+EXP(-P407))</f>
        <v/>
      </c>
      <c r="R407" s="52">
        <f>$AB$12*((B407)-$U$5)/$U$6+$AB$13</f>
        <v/>
      </c>
      <c r="S407" s="51">
        <f>1/(1+EXP(-R407))</f>
        <v/>
      </c>
      <c r="AI407" s="48">
        <f>'4_Seq_Features'!A405</f>
        <v/>
      </c>
      <c r="AJ407" s="55">
        <f>'4_Seq_Features'!G405</f>
        <v/>
      </c>
      <c r="AK407" s="55">
        <f>'4_Seq_Features'!H405</f>
        <v/>
      </c>
      <c r="AL407" s="48">
        <f>'4_Seq_Features'!E405</f>
        <v/>
      </c>
      <c r="AM407" s="52">
        <f>$BD$14*((AJ407)-$BD$5)/$BD$6+$BD$15*((AK407)-$BD$7)/$BD$8+$BD$16</f>
        <v/>
      </c>
      <c r="AN407" s="51">
        <f>1/(1+EXP(-AM407))</f>
        <v/>
      </c>
      <c r="AO407" s="52">
        <f>$BE$14*((AJ407)-$BD$5)/$BD$6+$BE$15*((AK407)-$BD$7)/$BD$8+$BE$16</f>
        <v/>
      </c>
      <c r="AP407" s="51">
        <f>1/(1+EXP(-AO407))</f>
        <v/>
      </c>
      <c r="AQ407" s="52">
        <f>$BF$14*((AJ407)-$BD$5)/$BD$6+$BF$15*((AK407)-$BD$7)/$BD$8+$BF$16</f>
        <v/>
      </c>
      <c r="AR407" s="51">
        <f>1/(1+EXP(-AQ407))</f>
        <v/>
      </c>
      <c r="AS407" s="52">
        <f>$BG$14*((AJ407)-$BD$5)/$BD$6+$BG$15*((AK407)-$BD$7)/$BD$8+$BG$16</f>
        <v/>
      </c>
      <c r="AT407" s="51">
        <f>1/(1+EXP(-AS407))</f>
        <v/>
      </c>
      <c r="AU407" s="52">
        <f>$BH$14*((AJ407)-$BD$5)/$BD$6+$BH$15*((AK407)-$BD$7)/$BD$8+$BH$16</f>
        <v/>
      </c>
      <c r="AV407" s="51">
        <f>1/(1+EXP(-AU407))</f>
        <v/>
      </c>
      <c r="AW407" s="52">
        <f>$BI$14*((AJ407)-$BD$5)/$BD$6+$BI$15*((AK407)-$BD$7)/$BD$8+$BI$16</f>
        <v/>
      </c>
      <c r="AX407" s="51">
        <f>1/(1+EXP(-AW407))</f>
        <v/>
      </c>
      <c r="AY407" s="52">
        <f>$BJ$14*((AJ407)-$BD$5)/$BD$6+$BJ$15*((AK407)-$BD$7)/$BD$8+$BJ$16</f>
        <v/>
      </c>
      <c r="AZ407" s="51">
        <f>1/(1+EXP(-AY407))</f>
        <v/>
      </c>
      <c r="BA407" s="52">
        <f>$BK$14*((AJ407)-$BD$5)/$BD$6+$BK$15*((AK407)-$BD$7)/$BD$8+$BK$16</f>
        <v/>
      </c>
      <c r="BB407" s="51">
        <f>1/(1+EXP(-BA407))</f>
        <v/>
      </c>
    </row>
    <row r="408" ht="15" customHeight="1" s="35">
      <c r="A408" s="48">
        <f>'4_Seq_Features'!A406</f>
        <v/>
      </c>
      <c r="B408" s="55">
        <f>'4_Seq_Features'!F406</f>
        <v/>
      </c>
      <c r="C408" s="48">
        <f>'4_Seq_Features'!E406</f>
        <v/>
      </c>
      <c r="D408" s="52">
        <f>$U$12*((B408)-$U$5)/$U$6+$U$13</f>
        <v/>
      </c>
      <c r="E408" s="51">
        <f>1/(1+EXP(-D408))</f>
        <v/>
      </c>
      <c r="F408" s="52">
        <f>$V$12*((B408)-$U$5)/$U$6+$V$13</f>
        <v/>
      </c>
      <c r="G408" s="51">
        <f>1/(1+EXP(-F408))</f>
        <v/>
      </c>
      <c r="H408" s="52">
        <f>$W$12*((B408)-$U$5)/$U$6+$W$13</f>
        <v/>
      </c>
      <c r="I408" s="51">
        <f>1/(1+EXP(-H408))</f>
        <v/>
      </c>
      <c r="J408" s="52">
        <f>$X$12*((B408)-$U$5)/$U$6+$X$13</f>
        <v/>
      </c>
      <c r="K408" s="51">
        <f>1/(1+EXP(-J408))</f>
        <v/>
      </c>
      <c r="L408" s="52">
        <f>$Y$12*((B408)-$U$5)/$U$6+$Y$13</f>
        <v/>
      </c>
      <c r="M408" s="51">
        <f>1/(1+EXP(-L408))</f>
        <v/>
      </c>
      <c r="N408" s="52">
        <f>$Z$12*((B408)-$U$5)/$U$6+$Z$13</f>
        <v/>
      </c>
      <c r="O408" s="51">
        <f>1/(1+EXP(-N408))</f>
        <v/>
      </c>
      <c r="P408" s="52">
        <f>$AA$12*((B408)-$U$5)/$U$6+$AA$13</f>
        <v/>
      </c>
      <c r="Q408" s="51">
        <f>1/(1+EXP(-P408))</f>
        <v/>
      </c>
      <c r="R408" s="52">
        <f>$AB$12*((B408)-$U$5)/$U$6+$AB$13</f>
        <v/>
      </c>
      <c r="S408" s="51">
        <f>1/(1+EXP(-R408))</f>
        <v/>
      </c>
      <c r="AI408" s="48">
        <f>'4_Seq_Features'!A406</f>
        <v/>
      </c>
      <c r="AJ408" s="55">
        <f>'4_Seq_Features'!G406</f>
        <v/>
      </c>
      <c r="AK408" s="55">
        <f>'4_Seq_Features'!H406</f>
        <v/>
      </c>
      <c r="AL408" s="48">
        <f>'4_Seq_Features'!E406</f>
        <v/>
      </c>
      <c r="AM408" s="52">
        <f>$BD$14*((AJ408)-$BD$5)/$BD$6+$BD$15*((AK408)-$BD$7)/$BD$8+$BD$16</f>
        <v/>
      </c>
      <c r="AN408" s="51">
        <f>1/(1+EXP(-AM408))</f>
        <v/>
      </c>
      <c r="AO408" s="52">
        <f>$BE$14*((AJ408)-$BD$5)/$BD$6+$BE$15*((AK408)-$BD$7)/$BD$8+$BE$16</f>
        <v/>
      </c>
      <c r="AP408" s="51">
        <f>1/(1+EXP(-AO408))</f>
        <v/>
      </c>
      <c r="AQ408" s="52">
        <f>$BF$14*((AJ408)-$BD$5)/$BD$6+$BF$15*((AK408)-$BD$7)/$BD$8+$BF$16</f>
        <v/>
      </c>
      <c r="AR408" s="51">
        <f>1/(1+EXP(-AQ408))</f>
        <v/>
      </c>
      <c r="AS408" s="52">
        <f>$BG$14*((AJ408)-$BD$5)/$BD$6+$BG$15*((AK408)-$BD$7)/$BD$8+$BG$16</f>
        <v/>
      </c>
      <c r="AT408" s="51">
        <f>1/(1+EXP(-AS408))</f>
        <v/>
      </c>
      <c r="AU408" s="52">
        <f>$BH$14*((AJ408)-$BD$5)/$BD$6+$BH$15*((AK408)-$BD$7)/$BD$8+$BH$16</f>
        <v/>
      </c>
      <c r="AV408" s="51">
        <f>1/(1+EXP(-AU408))</f>
        <v/>
      </c>
      <c r="AW408" s="52">
        <f>$BI$14*((AJ408)-$BD$5)/$BD$6+$BI$15*((AK408)-$BD$7)/$BD$8+$BI$16</f>
        <v/>
      </c>
      <c r="AX408" s="51">
        <f>1/(1+EXP(-AW408))</f>
        <v/>
      </c>
      <c r="AY408" s="52">
        <f>$BJ$14*((AJ408)-$BD$5)/$BD$6+$BJ$15*((AK408)-$BD$7)/$BD$8+$BJ$16</f>
        <v/>
      </c>
      <c r="AZ408" s="51">
        <f>1/(1+EXP(-AY408))</f>
        <v/>
      </c>
      <c r="BA408" s="52">
        <f>$BK$14*((AJ408)-$BD$5)/$BD$6+$BK$15*((AK408)-$BD$7)/$BD$8+$BK$16</f>
        <v/>
      </c>
      <c r="BB408" s="51">
        <f>1/(1+EXP(-BA408))</f>
        <v/>
      </c>
    </row>
    <row r="409" ht="15" customHeight="1" s="35">
      <c r="A409" s="48">
        <f>'4_Seq_Features'!A407</f>
        <v/>
      </c>
      <c r="B409" s="55">
        <f>'4_Seq_Features'!F407</f>
        <v/>
      </c>
      <c r="C409" s="48">
        <f>'4_Seq_Features'!E407</f>
        <v/>
      </c>
      <c r="D409" s="52">
        <f>$U$12*((B409)-$U$5)/$U$6+$U$13</f>
        <v/>
      </c>
      <c r="E409" s="51">
        <f>1/(1+EXP(-D409))</f>
        <v/>
      </c>
      <c r="F409" s="52">
        <f>$V$12*((B409)-$U$5)/$U$6+$V$13</f>
        <v/>
      </c>
      <c r="G409" s="51">
        <f>1/(1+EXP(-F409))</f>
        <v/>
      </c>
      <c r="H409" s="52">
        <f>$W$12*((B409)-$U$5)/$U$6+$W$13</f>
        <v/>
      </c>
      <c r="I409" s="51">
        <f>1/(1+EXP(-H409))</f>
        <v/>
      </c>
      <c r="J409" s="52">
        <f>$X$12*((B409)-$U$5)/$U$6+$X$13</f>
        <v/>
      </c>
      <c r="K409" s="51">
        <f>1/(1+EXP(-J409))</f>
        <v/>
      </c>
      <c r="L409" s="52">
        <f>$Y$12*((B409)-$U$5)/$U$6+$Y$13</f>
        <v/>
      </c>
      <c r="M409" s="51">
        <f>1/(1+EXP(-L409))</f>
        <v/>
      </c>
      <c r="N409" s="52">
        <f>$Z$12*((B409)-$U$5)/$U$6+$Z$13</f>
        <v/>
      </c>
      <c r="O409" s="51">
        <f>1/(1+EXP(-N409))</f>
        <v/>
      </c>
      <c r="P409" s="52">
        <f>$AA$12*((B409)-$U$5)/$U$6+$AA$13</f>
        <v/>
      </c>
      <c r="Q409" s="51">
        <f>1/(1+EXP(-P409))</f>
        <v/>
      </c>
      <c r="R409" s="52">
        <f>$AB$12*((B409)-$U$5)/$U$6+$AB$13</f>
        <v/>
      </c>
      <c r="S409" s="51">
        <f>1/(1+EXP(-R409))</f>
        <v/>
      </c>
      <c r="AI409" s="48">
        <f>'4_Seq_Features'!A407</f>
        <v/>
      </c>
      <c r="AJ409" s="55">
        <f>'4_Seq_Features'!G407</f>
        <v/>
      </c>
      <c r="AK409" s="55">
        <f>'4_Seq_Features'!H407</f>
        <v/>
      </c>
      <c r="AL409" s="48">
        <f>'4_Seq_Features'!E407</f>
        <v/>
      </c>
      <c r="AM409" s="52">
        <f>$BD$14*((AJ409)-$BD$5)/$BD$6+$BD$15*((AK409)-$BD$7)/$BD$8+$BD$16</f>
        <v/>
      </c>
      <c r="AN409" s="51">
        <f>1/(1+EXP(-AM409))</f>
        <v/>
      </c>
      <c r="AO409" s="52">
        <f>$BE$14*((AJ409)-$BD$5)/$BD$6+$BE$15*((AK409)-$BD$7)/$BD$8+$BE$16</f>
        <v/>
      </c>
      <c r="AP409" s="51">
        <f>1/(1+EXP(-AO409))</f>
        <v/>
      </c>
      <c r="AQ409" s="52">
        <f>$BF$14*((AJ409)-$BD$5)/$BD$6+$BF$15*((AK409)-$BD$7)/$BD$8+$BF$16</f>
        <v/>
      </c>
      <c r="AR409" s="51">
        <f>1/(1+EXP(-AQ409))</f>
        <v/>
      </c>
      <c r="AS409" s="52">
        <f>$BG$14*((AJ409)-$BD$5)/$BD$6+$BG$15*((AK409)-$BD$7)/$BD$8+$BG$16</f>
        <v/>
      </c>
      <c r="AT409" s="51">
        <f>1/(1+EXP(-AS409))</f>
        <v/>
      </c>
      <c r="AU409" s="52">
        <f>$BH$14*((AJ409)-$BD$5)/$BD$6+$BH$15*((AK409)-$BD$7)/$BD$8+$BH$16</f>
        <v/>
      </c>
      <c r="AV409" s="51">
        <f>1/(1+EXP(-AU409))</f>
        <v/>
      </c>
      <c r="AW409" s="52">
        <f>$BI$14*((AJ409)-$BD$5)/$BD$6+$BI$15*((AK409)-$BD$7)/$BD$8+$BI$16</f>
        <v/>
      </c>
      <c r="AX409" s="51">
        <f>1/(1+EXP(-AW409))</f>
        <v/>
      </c>
      <c r="AY409" s="52">
        <f>$BJ$14*((AJ409)-$BD$5)/$BD$6+$BJ$15*((AK409)-$BD$7)/$BD$8+$BJ$16</f>
        <v/>
      </c>
      <c r="AZ409" s="51">
        <f>1/(1+EXP(-AY409))</f>
        <v/>
      </c>
      <c r="BA409" s="52">
        <f>$BK$14*((AJ409)-$BD$5)/$BD$6+$BK$15*((AK409)-$BD$7)/$BD$8+$BK$16</f>
        <v/>
      </c>
      <c r="BB409" s="51">
        <f>1/(1+EXP(-BA409))</f>
        <v/>
      </c>
    </row>
    <row r="410" ht="15" customHeight="1" s="35">
      <c r="A410" s="48">
        <f>'4_Seq_Features'!A408</f>
        <v/>
      </c>
      <c r="B410" s="55">
        <f>'4_Seq_Features'!F408</f>
        <v/>
      </c>
      <c r="C410" s="48">
        <f>'4_Seq_Features'!E408</f>
        <v/>
      </c>
      <c r="D410" s="52">
        <f>$U$12*((B410)-$U$5)/$U$6+$U$13</f>
        <v/>
      </c>
      <c r="E410" s="51">
        <f>1/(1+EXP(-D410))</f>
        <v/>
      </c>
      <c r="F410" s="52">
        <f>$V$12*((B410)-$U$5)/$U$6+$V$13</f>
        <v/>
      </c>
      <c r="G410" s="51">
        <f>1/(1+EXP(-F410))</f>
        <v/>
      </c>
      <c r="H410" s="52">
        <f>$W$12*((B410)-$U$5)/$U$6+$W$13</f>
        <v/>
      </c>
      <c r="I410" s="51">
        <f>1/(1+EXP(-H410))</f>
        <v/>
      </c>
      <c r="J410" s="52">
        <f>$X$12*((B410)-$U$5)/$U$6+$X$13</f>
        <v/>
      </c>
      <c r="K410" s="51">
        <f>1/(1+EXP(-J410))</f>
        <v/>
      </c>
      <c r="L410" s="52">
        <f>$Y$12*((B410)-$U$5)/$U$6+$Y$13</f>
        <v/>
      </c>
      <c r="M410" s="51">
        <f>1/(1+EXP(-L410))</f>
        <v/>
      </c>
      <c r="N410" s="52">
        <f>$Z$12*((B410)-$U$5)/$U$6+$Z$13</f>
        <v/>
      </c>
      <c r="O410" s="51">
        <f>1/(1+EXP(-N410))</f>
        <v/>
      </c>
      <c r="P410" s="52">
        <f>$AA$12*((B410)-$U$5)/$U$6+$AA$13</f>
        <v/>
      </c>
      <c r="Q410" s="51">
        <f>1/(1+EXP(-P410))</f>
        <v/>
      </c>
      <c r="R410" s="52">
        <f>$AB$12*((B410)-$U$5)/$U$6+$AB$13</f>
        <v/>
      </c>
      <c r="S410" s="51">
        <f>1/(1+EXP(-R410))</f>
        <v/>
      </c>
      <c r="AI410" s="48">
        <f>'4_Seq_Features'!A408</f>
        <v/>
      </c>
      <c r="AJ410" s="55">
        <f>'4_Seq_Features'!G408</f>
        <v/>
      </c>
      <c r="AK410" s="55">
        <f>'4_Seq_Features'!H408</f>
        <v/>
      </c>
      <c r="AL410" s="48">
        <f>'4_Seq_Features'!E408</f>
        <v/>
      </c>
      <c r="AM410" s="52">
        <f>$BD$14*((AJ410)-$BD$5)/$BD$6+$BD$15*((AK410)-$BD$7)/$BD$8+$BD$16</f>
        <v/>
      </c>
      <c r="AN410" s="51">
        <f>1/(1+EXP(-AM410))</f>
        <v/>
      </c>
      <c r="AO410" s="52">
        <f>$BE$14*((AJ410)-$BD$5)/$BD$6+$BE$15*((AK410)-$BD$7)/$BD$8+$BE$16</f>
        <v/>
      </c>
      <c r="AP410" s="51">
        <f>1/(1+EXP(-AO410))</f>
        <v/>
      </c>
      <c r="AQ410" s="52">
        <f>$BF$14*((AJ410)-$BD$5)/$BD$6+$BF$15*((AK410)-$BD$7)/$BD$8+$BF$16</f>
        <v/>
      </c>
      <c r="AR410" s="51">
        <f>1/(1+EXP(-AQ410))</f>
        <v/>
      </c>
      <c r="AS410" s="52">
        <f>$BG$14*((AJ410)-$BD$5)/$BD$6+$BG$15*((AK410)-$BD$7)/$BD$8+$BG$16</f>
        <v/>
      </c>
      <c r="AT410" s="51">
        <f>1/(1+EXP(-AS410))</f>
        <v/>
      </c>
      <c r="AU410" s="52">
        <f>$BH$14*((AJ410)-$BD$5)/$BD$6+$BH$15*((AK410)-$BD$7)/$BD$8+$BH$16</f>
        <v/>
      </c>
      <c r="AV410" s="51">
        <f>1/(1+EXP(-AU410))</f>
        <v/>
      </c>
      <c r="AW410" s="52">
        <f>$BI$14*((AJ410)-$BD$5)/$BD$6+$BI$15*((AK410)-$BD$7)/$BD$8+$BI$16</f>
        <v/>
      </c>
      <c r="AX410" s="51">
        <f>1/(1+EXP(-AW410))</f>
        <v/>
      </c>
      <c r="AY410" s="52">
        <f>$BJ$14*((AJ410)-$BD$5)/$BD$6+$BJ$15*((AK410)-$BD$7)/$BD$8+$BJ$16</f>
        <v/>
      </c>
      <c r="AZ410" s="51">
        <f>1/(1+EXP(-AY410))</f>
        <v/>
      </c>
      <c r="BA410" s="52">
        <f>$BK$14*((AJ410)-$BD$5)/$BD$6+$BK$15*((AK410)-$BD$7)/$BD$8+$BK$16</f>
        <v/>
      </c>
      <c r="BB410" s="51">
        <f>1/(1+EXP(-BA410))</f>
        <v/>
      </c>
    </row>
    <row r="411" ht="15" customHeight="1" s="35">
      <c r="A411" s="48">
        <f>'4_Seq_Features'!A409</f>
        <v/>
      </c>
      <c r="B411" s="55">
        <f>'4_Seq_Features'!F409</f>
        <v/>
      </c>
      <c r="C411" s="48">
        <f>'4_Seq_Features'!E409</f>
        <v/>
      </c>
      <c r="D411" s="52">
        <f>$U$12*((B411)-$U$5)/$U$6+$U$13</f>
        <v/>
      </c>
      <c r="E411" s="51">
        <f>1/(1+EXP(-D411))</f>
        <v/>
      </c>
      <c r="F411" s="52">
        <f>$V$12*((B411)-$U$5)/$U$6+$V$13</f>
        <v/>
      </c>
      <c r="G411" s="51">
        <f>1/(1+EXP(-F411))</f>
        <v/>
      </c>
      <c r="H411" s="52">
        <f>$W$12*((B411)-$U$5)/$U$6+$W$13</f>
        <v/>
      </c>
      <c r="I411" s="51">
        <f>1/(1+EXP(-H411))</f>
        <v/>
      </c>
      <c r="J411" s="52">
        <f>$X$12*((B411)-$U$5)/$U$6+$X$13</f>
        <v/>
      </c>
      <c r="K411" s="51">
        <f>1/(1+EXP(-J411))</f>
        <v/>
      </c>
      <c r="L411" s="52">
        <f>$Y$12*((B411)-$U$5)/$U$6+$Y$13</f>
        <v/>
      </c>
      <c r="M411" s="51">
        <f>1/(1+EXP(-L411))</f>
        <v/>
      </c>
      <c r="N411" s="52">
        <f>$Z$12*((B411)-$U$5)/$U$6+$Z$13</f>
        <v/>
      </c>
      <c r="O411" s="51">
        <f>1/(1+EXP(-N411))</f>
        <v/>
      </c>
      <c r="P411" s="52">
        <f>$AA$12*((B411)-$U$5)/$U$6+$AA$13</f>
        <v/>
      </c>
      <c r="Q411" s="51">
        <f>1/(1+EXP(-P411))</f>
        <v/>
      </c>
      <c r="R411" s="52">
        <f>$AB$12*((B411)-$U$5)/$U$6+$AB$13</f>
        <v/>
      </c>
      <c r="S411" s="51">
        <f>1/(1+EXP(-R411))</f>
        <v/>
      </c>
      <c r="AI411" s="48">
        <f>'4_Seq_Features'!A409</f>
        <v/>
      </c>
      <c r="AJ411" s="55">
        <f>'4_Seq_Features'!G409</f>
        <v/>
      </c>
      <c r="AK411" s="55">
        <f>'4_Seq_Features'!H409</f>
        <v/>
      </c>
      <c r="AL411" s="48">
        <f>'4_Seq_Features'!E409</f>
        <v/>
      </c>
      <c r="AM411" s="52">
        <f>$BD$14*((AJ411)-$BD$5)/$BD$6+$BD$15*((AK411)-$BD$7)/$BD$8+$BD$16</f>
        <v/>
      </c>
      <c r="AN411" s="51">
        <f>1/(1+EXP(-AM411))</f>
        <v/>
      </c>
      <c r="AO411" s="52">
        <f>$BE$14*((AJ411)-$BD$5)/$BD$6+$BE$15*((AK411)-$BD$7)/$BD$8+$BE$16</f>
        <v/>
      </c>
      <c r="AP411" s="51">
        <f>1/(1+EXP(-AO411))</f>
        <v/>
      </c>
      <c r="AQ411" s="52">
        <f>$BF$14*((AJ411)-$BD$5)/$BD$6+$BF$15*((AK411)-$BD$7)/$BD$8+$BF$16</f>
        <v/>
      </c>
      <c r="AR411" s="51">
        <f>1/(1+EXP(-AQ411))</f>
        <v/>
      </c>
      <c r="AS411" s="52">
        <f>$BG$14*((AJ411)-$BD$5)/$BD$6+$BG$15*((AK411)-$BD$7)/$BD$8+$BG$16</f>
        <v/>
      </c>
      <c r="AT411" s="51">
        <f>1/(1+EXP(-AS411))</f>
        <v/>
      </c>
      <c r="AU411" s="52">
        <f>$BH$14*((AJ411)-$BD$5)/$BD$6+$BH$15*((AK411)-$BD$7)/$BD$8+$BH$16</f>
        <v/>
      </c>
      <c r="AV411" s="51">
        <f>1/(1+EXP(-AU411))</f>
        <v/>
      </c>
      <c r="AW411" s="52">
        <f>$BI$14*((AJ411)-$BD$5)/$BD$6+$BI$15*((AK411)-$BD$7)/$BD$8+$BI$16</f>
        <v/>
      </c>
      <c r="AX411" s="51">
        <f>1/(1+EXP(-AW411))</f>
        <v/>
      </c>
      <c r="AY411" s="52">
        <f>$BJ$14*((AJ411)-$BD$5)/$BD$6+$BJ$15*((AK411)-$BD$7)/$BD$8+$BJ$16</f>
        <v/>
      </c>
      <c r="AZ411" s="51">
        <f>1/(1+EXP(-AY411))</f>
        <v/>
      </c>
      <c r="BA411" s="52">
        <f>$BK$14*((AJ411)-$BD$5)/$BD$6+$BK$15*((AK411)-$BD$7)/$BD$8+$BK$16</f>
        <v/>
      </c>
      <c r="BB411" s="51">
        <f>1/(1+EXP(-BA411))</f>
        <v/>
      </c>
    </row>
    <row r="412" ht="15" customHeight="1" s="35">
      <c r="A412" s="48">
        <f>'4_Seq_Features'!A410</f>
        <v/>
      </c>
      <c r="B412" s="55">
        <f>'4_Seq_Features'!F410</f>
        <v/>
      </c>
      <c r="C412" s="48">
        <f>'4_Seq_Features'!E410</f>
        <v/>
      </c>
      <c r="D412" s="52">
        <f>$U$12*((B412)-$U$5)/$U$6+$U$13</f>
        <v/>
      </c>
      <c r="E412" s="51">
        <f>1/(1+EXP(-D412))</f>
        <v/>
      </c>
      <c r="F412" s="52">
        <f>$V$12*((B412)-$U$5)/$U$6+$V$13</f>
        <v/>
      </c>
      <c r="G412" s="51">
        <f>1/(1+EXP(-F412))</f>
        <v/>
      </c>
      <c r="H412" s="52">
        <f>$W$12*((B412)-$U$5)/$U$6+$W$13</f>
        <v/>
      </c>
      <c r="I412" s="51">
        <f>1/(1+EXP(-H412))</f>
        <v/>
      </c>
      <c r="J412" s="52">
        <f>$X$12*((B412)-$U$5)/$U$6+$X$13</f>
        <v/>
      </c>
      <c r="K412" s="51">
        <f>1/(1+EXP(-J412))</f>
        <v/>
      </c>
      <c r="L412" s="52">
        <f>$Y$12*((B412)-$U$5)/$U$6+$Y$13</f>
        <v/>
      </c>
      <c r="M412" s="51">
        <f>1/(1+EXP(-L412))</f>
        <v/>
      </c>
      <c r="N412" s="52">
        <f>$Z$12*((B412)-$U$5)/$U$6+$Z$13</f>
        <v/>
      </c>
      <c r="O412" s="51">
        <f>1/(1+EXP(-N412))</f>
        <v/>
      </c>
      <c r="P412" s="52">
        <f>$AA$12*((B412)-$U$5)/$U$6+$AA$13</f>
        <v/>
      </c>
      <c r="Q412" s="51">
        <f>1/(1+EXP(-P412))</f>
        <v/>
      </c>
      <c r="R412" s="52">
        <f>$AB$12*((B412)-$U$5)/$U$6+$AB$13</f>
        <v/>
      </c>
      <c r="S412" s="51">
        <f>1/(1+EXP(-R412))</f>
        <v/>
      </c>
      <c r="AI412" s="48">
        <f>'4_Seq_Features'!A410</f>
        <v/>
      </c>
      <c r="AJ412" s="55">
        <f>'4_Seq_Features'!G410</f>
        <v/>
      </c>
      <c r="AK412" s="55">
        <f>'4_Seq_Features'!H410</f>
        <v/>
      </c>
      <c r="AL412" s="48">
        <f>'4_Seq_Features'!E410</f>
        <v/>
      </c>
      <c r="AM412" s="52">
        <f>$BD$14*((AJ412)-$BD$5)/$BD$6+$BD$15*((AK412)-$BD$7)/$BD$8+$BD$16</f>
        <v/>
      </c>
      <c r="AN412" s="51">
        <f>1/(1+EXP(-AM412))</f>
        <v/>
      </c>
      <c r="AO412" s="52">
        <f>$BE$14*((AJ412)-$BD$5)/$BD$6+$BE$15*((AK412)-$BD$7)/$BD$8+$BE$16</f>
        <v/>
      </c>
      <c r="AP412" s="51">
        <f>1/(1+EXP(-AO412))</f>
        <v/>
      </c>
      <c r="AQ412" s="52">
        <f>$BF$14*((AJ412)-$BD$5)/$BD$6+$BF$15*((AK412)-$BD$7)/$BD$8+$BF$16</f>
        <v/>
      </c>
      <c r="AR412" s="51">
        <f>1/(1+EXP(-AQ412))</f>
        <v/>
      </c>
      <c r="AS412" s="52">
        <f>$BG$14*((AJ412)-$BD$5)/$BD$6+$BG$15*((AK412)-$BD$7)/$BD$8+$BG$16</f>
        <v/>
      </c>
      <c r="AT412" s="51">
        <f>1/(1+EXP(-AS412))</f>
        <v/>
      </c>
      <c r="AU412" s="52">
        <f>$BH$14*((AJ412)-$BD$5)/$BD$6+$BH$15*((AK412)-$BD$7)/$BD$8+$BH$16</f>
        <v/>
      </c>
      <c r="AV412" s="51">
        <f>1/(1+EXP(-AU412))</f>
        <v/>
      </c>
      <c r="AW412" s="52">
        <f>$BI$14*((AJ412)-$BD$5)/$BD$6+$BI$15*((AK412)-$BD$7)/$BD$8+$BI$16</f>
        <v/>
      </c>
      <c r="AX412" s="51">
        <f>1/(1+EXP(-AW412))</f>
        <v/>
      </c>
      <c r="AY412" s="52">
        <f>$BJ$14*((AJ412)-$BD$5)/$BD$6+$BJ$15*((AK412)-$BD$7)/$BD$8+$BJ$16</f>
        <v/>
      </c>
      <c r="AZ412" s="51">
        <f>1/(1+EXP(-AY412))</f>
        <v/>
      </c>
      <c r="BA412" s="52">
        <f>$BK$14*((AJ412)-$BD$5)/$BD$6+$BK$15*((AK412)-$BD$7)/$BD$8+$BK$16</f>
        <v/>
      </c>
      <c r="BB412" s="51">
        <f>1/(1+EXP(-BA412))</f>
        <v/>
      </c>
    </row>
    <row r="413" ht="15" customHeight="1" s="35">
      <c r="A413" s="48">
        <f>'4_Seq_Features'!A411</f>
        <v/>
      </c>
      <c r="B413" s="55">
        <f>'4_Seq_Features'!F411</f>
        <v/>
      </c>
      <c r="C413" s="48">
        <f>'4_Seq_Features'!E411</f>
        <v/>
      </c>
      <c r="D413" s="52">
        <f>$U$12*((B413)-$U$5)/$U$6+$U$13</f>
        <v/>
      </c>
      <c r="E413" s="51">
        <f>1/(1+EXP(-D413))</f>
        <v/>
      </c>
      <c r="F413" s="52">
        <f>$V$12*((B413)-$U$5)/$U$6+$V$13</f>
        <v/>
      </c>
      <c r="G413" s="51">
        <f>1/(1+EXP(-F413))</f>
        <v/>
      </c>
      <c r="H413" s="52">
        <f>$W$12*((B413)-$U$5)/$U$6+$W$13</f>
        <v/>
      </c>
      <c r="I413" s="51">
        <f>1/(1+EXP(-H413))</f>
        <v/>
      </c>
      <c r="J413" s="52">
        <f>$X$12*((B413)-$U$5)/$U$6+$X$13</f>
        <v/>
      </c>
      <c r="K413" s="51">
        <f>1/(1+EXP(-J413))</f>
        <v/>
      </c>
      <c r="L413" s="52">
        <f>$Y$12*((B413)-$U$5)/$U$6+$Y$13</f>
        <v/>
      </c>
      <c r="M413" s="51">
        <f>1/(1+EXP(-L413))</f>
        <v/>
      </c>
      <c r="N413" s="52">
        <f>$Z$12*((B413)-$U$5)/$U$6+$Z$13</f>
        <v/>
      </c>
      <c r="O413" s="51">
        <f>1/(1+EXP(-N413))</f>
        <v/>
      </c>
      <c r="P413" s="52">
        <f>$AA$12*((B413)-$U$5)/$U$6+$AA$13</f>
        <v/>
      </c>
      <c r="Q413" s="51">
        <f>1/(1+EXP(-P413))</f>
        <v/>
      </c>
      <c r="R413" s="52">
        <f>$AB$12*((B413)-$U$5)/$U$6+$AB$13</f>
        <v/>
      </c>
      <c r="S413" s="51">
        <f>1/(1+EXP(-R413))</f>
        <v/>
      </c>
      <c r="AI413" s="48">
        <f>'4_Seq_Features'!A411</f>
        <v/>
      </c>
      <c r="AJ413" s="55">
        <f>'4_Seq_Features'!G411</f>
        <v/>
      </c>
      <c r="AK413" s="55">
        <f>'4_Seq_Features'!H411</f>
        <v/>
      </c>
      <c r="AL413" s="48">
        <f>'4_Seq_Features'!E411</f>
        <v/>
      </c>
      <c r="AM413" s="52">
        <f>$BD$14*((AJ413)-$BD$5)/$BD$6+$BD$15*((AK413)-$BD$7)/$BD$8+$BD$16</f>
        <v/>
      </c>
      <c r="AN413" s="51">
        <f>1/(1+EXP(-AM413))</f>
        <v/>
      </c>
      <c r="AO413" s="52">
        <f>$BE$14*((AJ413)-$BD$5)/$BD$6+$BE$15*((AK413)-$BD$7)/$BD$8+$BE$16</f>
        <v/>
      </c>
      <c r="AP413" s="51">
        <f>1/(1+EXP(-AO413))</f>
        <v/>
      </c>
      <c r="AQ413" s="52">
        <f>$BF$14*((AJ413)-$BD$5)/$BD$6+$BF$15*((AK413)-$BD$7)/$BD$8+$BF$16</f>
        <v/>
      </c>
      <c r="AR413" s="51">
        <f>1/(1+EXP(-AQ413))</f>
        <v/>
      </c>
      <c r="AS413" s="52">
        <f>$BG$14*((AJ413)-$BD$5)/$BD$6+$BG$15*((AK413)-$BD$7)/$BD$8+$BG$16</f>
        <v/>
      </c>
      <c r="AT413" s="51">
        <f>1/(1+EXP(-AS413))</f>
        <v/>
      </c>
      <c r="AU413" s="52">
        <f>$BH$14*((AJ413)-$BD$5)/$BD$6+$BH$15*((AK413)-$BD$7)/$BD$8+$BH$16</f>
        <v/>
      </c>
      <c r="AV413" s="51">
        <f>1/(1+EXP(-AU413))</f>
        <v/>
      </c>
      <c r="AW413" s="52">
        <f>$BI$14*((AJ413)-$BD$5)/$BD$6+$BI$15*((AK413)-$BD$7)/$BD$8+$BI$16</f>
        <v/>
      </c>
      <c r="AX413" s="51">
        <f>1/(1+EXP(-AW413))</f>
        <v/>
      </c>
      <c r="AY413" s="52">
        <f>$BJ$14*((AJ413)-$BD$5)/$BD$6+$BJ$15*((AK413)-$BD$7)/$BD$8+$BJ$16</f>
        <v/>
      </c>
      <c r="AZ413" s="51">
        <f>1/(1+EXP(-AY413))</f>
        <v/>
      </c>
      <c r="BA413" s="52">
        <f>$BK$14*((AJ413)-$BD$5)/$BD$6+$BK$15*((AK413)-$BD$7)/$BD$8+$BK$16</f>
        <v/>
      </c>
      <c r="BB413" s="51">
        <f>1/(1+EXP(-BA413))</f>
        <v/>
      </c>
    </row>
    <row r="414" ht="15" customHeight="1" s="35">
      <c r="A414" s="48">
        <f>'4_Seq_Features'!A412</f>
        <v/>
      </c>
      <c r="B414" s="55">
        <f>'4_Seq_Features'!F412</f>
        <v/>
      </c>
      <c r="C414" s="48">
        <f>'4_Seq_Features'!E412</f>
        <v/>
      </c>
      <c r="D414" s="52">
        <f>$U$12*((B414)-$U$5)/$U$6+$U$13</f>
        <v/>
      </c>
      <c r="E414" s="51">
        <f>1/(1+EXP(-D414))</f>
        <v/>
      </c>
      <c r="F414" s="52">
        <f>$V$12*((B414)-$U$5)/$U$6+$V$13</f>
        <v/>
      </c>
      <c r="G414" s="51">
        <f>1/(1+EXP(-F414))</f>
        <v/>
      </c>
      <c r="H414" s="52">
        <f>$W$12*((B414)-$U$5)/$U$6+$W$13</f>
        <v/>
      </c>
      <c r="I414" s="51">
        <f>1/(1+EXP(-H414))</f>
        <v/>
      </c>
      <c r="J414" s="52">
        <f>$X$12*((B414)-$U$5)/$U$6+$X$13</f>
        <v/>
      </c>
      <c r="K414" s="51">
        <f>1/(1+EXP(-J414))</f>
        <v/>
      </c>
      <c r="L414" s="52">
        <f>$Y$12*((B414)-$U$5)/$U$6+$Y$13</f>
        <v/>
      </c>
      <c r="M414" s="51">
        <f>1/(1+EXP(-L414))</f>
        <v/>
      </c>
      <c r="N414" s="52">
        <f>$Z$12*((B414)-$U$5)/$U$6+$Z$13</f>
        <v/>
      </c>
      <c r="O414" s="51">
        <f>1/(1+EXP(-N414))</f>
        <v/>
      </c>
      <c r="P414" s="52">
        <f>$AA$12*((B414)-$U$5)/$U$6+$AA$13</f>
        <v/>
      </c>
      <c r="Q414" s="51">
        <f>1/(1+EXP(-P414))</f>
        <v/>
      </c>
      <c r="R414" s="52">
        <f>$AB$12*((B414)-$U$5)/$U$6+$AB$13</f>
        <v/>
      </c>
      <c r="S414" s="51">
        <f>1/(1+EXP(-R414))</f>
        <v/>
      </c>
      <c r="AI414" s="48">
        <f>'4_Seq_Features'!A412</f>
        <v/>
      </c>
      <c r="AJ414" s="55">
        <f>'4_Seq_Features'!G412</f>
        <v/>
      </c>
      <c r="AK414" s="55">
        <f>'4_Seq_Features'!H412</f>
        <v/>
      </c>
      <c r="AL414" s="48">
        <f>'4_Seq_Features'!E412</f>
        <v/>
      </c>
      <c r="AM414" s="52">
        <f>$BD$14*((AJ414)-$BD$5)/$BD$6+$BD$15*((AK414)-$BD$7)/$BD$8+$BD$16</f>
        <v/>
      </c>
      <c r="AN414" s="51">
        <f>1/(1+EXP(-AM414))</f>
        <v/>
      </c>
      <c r="AO414" s="52">
        <f>$BE$14*((AJ414)-$BD$5)/$BD$6+$BE$15*((AK414)-$BD$7)/$BD$8+$BE$16</f>
        <v/>
      </c>
      <c r="AP414" s="51">
        <f>1/(1+EXP(-AO414))</f>
        <v/>
      </c>
      <c r="AQ414" s="52">
        <f>$BF$14*((AJ414)-$BD$5)/$BD$6+$BF$15*((AK414)-$BD$7)/$BD$8+$BF$16</f>
        <v/>
      </c>
      <c r="AR414" s="51">
        <f>1/(1+EXP(-AQ414))</f>
        <v/>
      </c>
      <c r="AS414" s="52">
        <f>$BG$14*((AJ414)-$BD$5)/$BD$6+$BG$15*((AK414)-$BD$7)/$BD$8+$BG$16</f>
        <v/>
      </c>
      <c r="AT414" s="51">
        <f>1/(1+EXP(-AS414))</f>
        <v/>
      </c>
      <c r="AU414" s="52">
        <f>$BH$14*((AJ414)-$BD$5)/$BD$6+$BH$15*((AK414)-$BD$7)/$BD$8+$BH$16</f>
        <v/>
      </c>
      <c r="AV414" s="51">
        <f>1/(1+EXP(-AU414))</f>
        <v/>
      </c>
      <c r="AW414" s="52">
        <f>$BI$14*((AJ414)-$BD$5)/$BD$6+$BI$15*((AK414)-$BD$7)/$BD$8+$BI$16</f>
        <v/>
      </c>
      <c r="AX414" s="51">
        <f>1/(1+EXP(-AW414))</f>
        <v/>
      </c>
      <c r="AY414" s="52">
        <f>$BJ$14*((AJ414)-$BD$5)/$BD$6+$BJ$15*((AK414)-$BD$7)/$BD$8+$BJ$16</f>
        <v/>
      </c>
      <c r="AZ414" s="51">
        <f>1/(1+EXP(-AY414))</f>
        <v/>
      </c>
      <c r="BA414" s="52">
        <f>$BK$14*((AJ414)-$BD$5)/$BD$6+$BK$15*((AK414)-$BD$7)/$BD$8+$BK$16</f>
        <v/>
      </c>
      <c r="BB414" s="51">
        <f>1/(1+EXP(-BA414))</f>
        <v/>
      </c>
    </row>
    <row r="415" ht="15" customHeight="1" s="35">
      <c r="A415" s="48">
        <f>'4_Seq_Features'!A413</f>
        <v/>
      </c>
      <c r="B415" s="55">
        <f>'4_Seq_Features'!F413</f>
        <v/>
      </c>
      <c r="C415" s="48">
        <f>'4_Seq_Features'!E413</f>
        <v/>
      </c>
      <c r="D415" s="52">
        <f>$U$12*((B415)-$U$5)/$U$6+$U$13</f>
        <v/>
      </c>
      <c r="E415" s="51">
        <f>1/(1+EXP(-D415))</f>
        <v/>
      </c>
      <c r="F415" s="52">
        <f>$V$12*((B415)-$U$5)/$U$6+$V$13</f>
        <v/>
      </c>
      <c r="G415" s="51">
        <f>1/(1+EXP(-F415))</f>
        <v/>
      </c>
      <c r="H415" s="52">
        <f>$W$12*((B415)-$U$5)/$U$6+$W$13</f>
        <v/>
      </c>
      <c r="I415" s="51">
        <f>1/(1+EXP(-H415))</f>
        <v/>
      </c>
      <c r="J415" s="52">
        <f>$X$12*((B415)-$U$5)/$U$6+$X$13</f>
        <v/>
      </c>
      <c r="K415" s="51">
        <f>1/(1+EXP(-J415))</f>
        <v/>
      </c>
      <c r="L415" s="52">
        <f>$Y$12*((B415)-$U$5)/$U$6+$Y$13</f>
        <v/>
      </c>
      <c r="M415" s="51">
        <f>1/(1+EXP(-L415))</f>
        <v/>
      </c>
      <c r="N415" s="52">
        <f>$Z$12*((B415)-$U$5)/$U$6+$Z$13</f>
        <v/>
      </c>
      <c r="O415" s="51">
        <f>1/(1+EXP(-N415))</f>
        <v/>
      </c>
      <c r="P415" s="52">
        <f>$AA$12*((B415)-$U$5)/$U$6+$AA$13</f>
        <v/>
      </c>
      <c r="Q415" s="51">
        <f>1/(1+EXP(-P415))</f>
        <v/>
      </c>
      <c r="R415" s="52">
        <f>$AB$12*((B415)-$U$5)/$U$6+$AB$13</f>
        <v/>
      </c>
      <c r="S415" s="51">
        <f>1/(1+EXP(-R415))</f>
        <v/>
      </c>
      <c r="AI415" s="48">
        <f>'4_Seq_Features'!A413</f>
        <v/>
      </c>
      <c r="AJ415" s="55">
        <f>'4_Seq_Features'!G413</f>
        <v/>
      </c>
      <c r="AK415" s="55">
        <f>'4_Seq_Features'!H413</f>
        <v/>
      </c>
      <c r="AL415" s="48">
        <f>'4_Seq_Features'!E413</f>
        <v/>
      </c>
      <c r="AM415" s="52">
        <f>$BD$14*((AJ415)-$BD$5)/$BD$6+$BD$15*((AK415)-$BD$7)/$BD$8+$BD$16</f>
        <v/>
      </c>
      <c r="AN415" s="51">
        <f>1/(1+EXP(-AM415))</f>
        <v/>
      </c>
      <c r="AO415" s="52">
        <f>$BE$14*((AJ415)-$BD$5)/$BD$6+$BE$15*((AK415)-$BD$7)/$BD$8+$BE$16</f>
        <v/>
      </c>
      <c r="AP415" s="51">
        <f>1/(1+EXP(-AO415))</f>
        <v/>
      </c>
      <c r="AQ415" s="52">
        <f>$BF$14*((AJ415)-$BD$5)/$BD$6+$BF$15*((AK415)-$BD$7)/$BD$8+$BF$16</f>
        <v/>
      </c>
      <c r="AR415" s="51">
        <f>1/(1+EXP(-AQ415))</f>
        <v/>
      </c>
      <c r="AS415" s="52">
        <f>$BG$14*((AJ415)-$BD$5)/$BD$6+$BG$15*((AK415)-$BD$7)/$BD$8+$BG$16</f>
        <v/>
      </c>
      <c r="AT415" s="51">
        <f>1/(1+EXP(-AS415))</f>
        <v/>
      </c>
      <c r="AU415" s="52">
        <f>$BH$14*((AJ415)-$BD$5)/$BD$6+$BH$15*((AK415)-$BD$7)/$BD$8+$BH$16</f>
        <v/>
      </c>
      <c r="AV415" s="51">
        <f>1/(1+EXP(-AU415))</f>
        <v/>
      </c>
      <c r="AW415" s="52">
        <f>$BI$14*((AJ415)-$BD$5)/$BD$6+$BI$15*((AK415)-$BD$7)/$BD$8+$BI$16</f>
        <v/>
      </c>
      <c r="AX415" s="51">
        <f>1/(1+EXP(-AW415))</f>
        <v/>
      </c>
      <c r="AY415" s="52">
        <f>$BJ$14*((AJ415)-$BD$5)/$BD$6+$BJ$15*((AK415)-$BD$7)/$BD$8+$BJ$16</f>
        <v/>
      </c>
      <c r="AZ415" s="51">
        <f>1/(1+EXP(-AY415))</f>
        <v/>
      </c>
      <c r="BA415" s="52">
        <f>$BK$14*((AJ415)-$BD$5)/$BD$6+$BK$15*((AK415)-$BD$7)/$BD$8+$BK$16</f>
        <v/>
      </c>
      <c r="BB415" s="51">
        <f>1/(1+EXP(-BA415))</f>
        <v/>
      </c>
    </row>
    <row r="416" ht="15" customHeight="1" s="35">
      <c r="A416" s="48">
        <f>'4_Seq_Features'!A414</f>
        <v/>
      </c>
      <c r="B416" s="55">
        <f>'4_Seq_Features'!F414</f>
        <v/>
      </c>
      <c r="C416" s="48">
        <f>'4_Seq_Features'!E414</f>
        <v/>
      </c>
      <c r="D416" s="52">
        <f>$U$12*((B416)-$U$5)/$U$6+$U$13</f>
        <v/>
      </c>
      <c r="E416" s="51">
        <f>1/(1+EXP(-D416))</f>
        <v/>
      </c>
      <c r="F416" s="52">
        <f>$V$12*((B416)-$U$5)/$U$6+$V$13</f>
        <v/>
      </c>
      <c r="G416" s="51">
        <f>1/(1+EXP(-F416))</f>
        <v/>
      </c>
      <c r="H416" s="52">
        <f>$W$12*((B416)-$U$5)/$U$6+$W$13</f>
        <v/>
      </c>
      <c r="I416" s="51">
        <f>1/(1+EXP(-H416))</f>
        <v/>
      </c>
      <c r="J416" s="52">
        <f>$X$12*((B416)-$U$5)/$U$6+$X$13</f>
        <v/>
      </c>
      <c r="K416" s="51">
        <f>1/(1+EXP(-J416))</f>
        <v/>
      </c>
      <c r="L416" s="52">
        <f>$Y$12*((B416)-$U$5)/$U$6+$Y$13</f>
        <v/>
      </c>
      <c r="M416" s="51">
        <f>1/(1+EXP(-L416))</f>
        <v/>
      </c>
      <c r="N416" s="52">
        <f>$Z$12*((B416)-$U$5)/$U$6+$Z$13</f>
        <v/>
      </c>
      <c r="O416" s="51">
        <f>1/(1+EXP(-N416))</f>
        <v/>
      </c>
      <c r="P416" s="52">
        <f>$AA$12*((B416)-$U$5)/$U$6+$AA$13</f>
        <v/>
      </c>
      <c r="Q416" s="51">
        <f>1/(1+EXP(-P416))</f>
        <v/>
      </c>
      <c r="R416" s="52">
        <f>$AB$12*((B416)-$U$5)/$U$6+$AB$13</f>
        <v/>
      </c>
      <c r="S416" s="51">
        <f>1/(1+EXP(-R416))</f>
        <v/>
      </c>
      <c r="AI416" s="48">
        <f>'4_Seq_Features'!A414</f>
        <v/>
      </c>
      <c r="AJ416" s="55">
        <f>'4_Seq_Features'!G414</f>
        <v/>
      </c>
      <c r="AK416" s="55">
        <f>'4_Seq_Features'!H414</f>
        <v/>
      </c>
      <c r="AL416" s="48">
        <f>'4_Seq_Features'!E414</f>
        <v/>
      </c>
      <c r="AM416" s="52">
        <f>$BD$14*((AJ416)-$BD$5)/$BD$6+$BD$15*((AK416)-$BD$7)/$BD$8+$BD$16</f>
        <v/>
      </c>
      <c r="AN416" s="51">
        <f>1/(1+EXP(-AM416))</f>
        <v/>
      </c>
      <c r="AO416" s="52">
        <f>$BE$14*((AJ416)-$BD$5)/$BD$6+$BE$15*((AK416)-$BD$7)/$BD$8+$BE$16</f>
        <v/>
      </c>
      <c r="AP416" s="51">
        <f>1/(1+EXP(-AO416))</f>
        <v/>
      </c>
      <c r="AQ416" s="52">
        <f>$BF$14*((AJ416)-$BD$5)/$BD$6+$BF$15*((AK416)-$BD$7)/$BD$8+$BF$16</f>
        <v/>
      </c>
      <c r="AR416" s="51">
        <f>1/(1+EXP(-AQ416))</f>
        <v/>
      </c>
      <c r="AS416" s="52">
        <f>$BG$14*((AJ416)-$BD$5)/$BD$6+$BG$15*((AK416)-$BD$7)/$BD$8+$BG$16</f>
        <v/>
      </c>
      <c r="AT416" s="51">
        <f>1/(1+EXP(-AS416))</f>
        <v/>
      </c>
      <c r="AU416" s="52">
        <f>$BH$14*((AJ416)-$BD$5)/$BD$6+$BH$15*((AK416)-$BD$7)/$BD$8+$BH$16</f>
        <v/>
      </c>
      <c r="AV416" s="51">
        <f>1/(1+EXP(-AU416))</f>
        <v/>
      </c>
      <c r="AW416" s="52">
        <f>$BI$14*((AJ416)-$BD$5)/$BD$6+$BI$15*((AK416)-$BD$7)/$BD$8+$BI$16</f>
        <v/>
      </c>
      <c r="AX416" s="51">
        <f>1/(1+EXP(-AW416))</f>
        <v/>
      </c>
      <c r="AY416" s="52">
        <f>$BJ$14*((AJ416)-$BD$5)/$BD$6+$BJ$15*((AK416)-$BD$7)/$BD$8+$BJ$16</f>
        <v/>
      </c>
      <c r="AZ416" s="51">
        <f>1/(1+EXP(-AY416))</f>
        <v/>
      </c>
      <c r="BA416" s="52">
        <f>$BK$14*((AJ416)-$BD$5)/$BD$6+$BK$15*((AK416)-$BD$7)/$BD$8+$BK$16</f>
        <v/>
      </c>
      <c r="BB416" s="51">
        <f>1/(1+EXP(-BA416))</f>
        <v/>
      </c>
    </row>
    <row r="417" ht="15" customHeight="1" s="35">
      <c r="A417" s="48">
        <f>'4_Seq_Features'!A415</f>
        <v/>
      </c>
      <c r="B417" s="55">
        <f>'4_Seq_Features'!F415</f>
        <v/>
      </c>
      <c r="C417" s="48">
        <f>'4_Seq_Features'!E415</f>
        <v/>
      </c>
      <c r="D417" s="52">
        <f>$U$12*((B417)-$U$5)/$U$6+$U$13</f>
        <v/>
      </c>
      <c r="E417" s="51">
        <f>1/(1+EXP(-D417))</f>
        <v/>
      </c>
      <c r="F417" s="52">
        <f>$V$12*((B417)-$U$5)/$U$6+$V$13</f>
        <v/>
      </c>
      <c r="G417" s="51">
        <f>1/(1+EXP(-F417))</f>
        <v/>
      </c>
      <c r="H417" s="52">
        <f>$W$12*((B417)-$U$5)/$U$6+$W$13</f>
        <v/>
      </c>
      <c r="I417" s="51">
        <f>1/(1+EXP(-H417))</f>
        <v/>
      </c>
      <c r="J417" s="52">
        <f>$X$12*((B417)-$U$5)/$U$6+$X$13</f>
        <v/>
      </c>
      <c r="K417" s="51">
        <f>1/(1+EXP(-J417))</f>
        <v/>
      </c>
      <c r="L417" s="52">
        <f>$Y$12*((B417)-$U$5)/$U$6+$Y$13</f>
        <v/>
      </c>
      <c r="M417" s="51">
        <f>1/(1+EXP(-L417))</f>
        <v/>
      </c>
      <c r="N417" s="52">
        <f>$Z$12*((B417)-$U$5)/$U$6+$Z$13</f>
        <v/>
      </c>
      <c r="O417" s="51">
        <f>1/(1+EXP(-N417))</f>
        <v/>
      </c>
      <c r="P417" s="52">
        <f>$AA$12*((B417)-$U$5)/$U$6+$AA$13</f>
        <v/>
      </c>
      <c r="Q417" s="51">
        <f>1/(1+EXP(-P417))</f>
        <v/>
      </c>
      <c r="R417" s="52">
        <f>$AB$12*((B417)-$U$5)/$U$6+$AB$13</f>
        <v/>
      </c>
      <c r="S417" s="51">
        <f>1/(1+EXP(-R417))</f>
        <v/>
      </c>
      <c r="AI417" s="48">
        <f>'4_Seq_Features'!A415</f>
        <v/>
      </c>
      <c r="AJ417" s="55">
        <f>'4_Seq_Features'!G415</f>
        <v/>
      </c>
      <c r="AK417" s="55">
        <f>'4_Seq_Features'!H415</f>
        <v/>
      </c>
      <c r="AL417" s="48">
        <f>'4_Seq_Features'!E415</f>
        <v/>
      </c>
      <c r="AM417" s="52">
        <f>$BD$14*((AJ417)-$BD$5)/$BD$6+$BD$15*((AK417)-$BD$7)/$BD$8+$BD$16</f>
        <v/>
      </c>
      <c r="AN417" s="51">
        <f>1/(1+EXP(-AM417))</f>
        <v/>
      </c>
      <c r="AO417" s="52">
        <f>$BE$14*((AJ417)-$BD$5)/$BD$6+$BE$15*((AK417)-$BD$7)/$BD$8+$BE$16</f>
        <v/>
      </c>
      <c r="AP417" s="51">
        <f>1/(1+EXP(-AO417))</f>
        <v/>
      </c>
      <c r="AQ417" s="52">
        <f>$BF$14*((AJ417)-$BD$5)/$BD$6+$BF$15*((AK417)-$BD$7)/$BD$8+$BF$16</f>
        <v/>
      </c>
      <c r="AR417" s="51">
        <f>1/(1+EXP(-AQ417))</f>
        <v/>
      </c>
      <c r="AS417" s="52">
        <f>$BG$14*((AJ417)-$BD$5)/$BD$6+$BG$15*((AK417)-$BD$7)/$BD$8+$BG$16</f>
        <v/>
      </c>
      <c r="AT417" s="51">
        <f>1/(1+EXP(-AS417))</f>
        <v/>
      </c>
      <c r="AU417" s="52">
        <f>$BH$14*((AJ417)-$BD$5)/$BD$6+$BH$15*((AK417)-$BD$7)/$BD$8+$BH$16</f>
        <v/>
      </c>
      <c r="AV417" s="51">
        <f>1/(1+EXP(-AU417))</f>
        <v/>
      </c>
      <c r="AW417" s="52">
        <f>$BI$14*((AJ417)-$BD$5)/$BD$6+$BI$15*((AK417)-$BD$7)/$BD$8+$BI$16</f>
        <v/>
      </c>
      <c r="AX417" s="51">
        <f>1/(1+EXP(-AW417))</f>
        <v/>
      </c>
      <c r="AY417" s="52">
        <f>$BJ$14*((AJ417)-$BD$5)/$BD$6+$BJ$15*((AK417)-$BD$7)/$BD$8+$BJ$16</f>
        <v/>
      </c>
      <c r="AZ417" s="51">
        <f>1/(1+EXP(-AY417))</f>
        <v/>
      </c>
      <c r="BA417" s="52">
        <f>$BK$14*((AJ417)-$BD$5)/$BD$6+$BK$15*((AK417)-$BD$7)/$BD$8+$BK$16</f>
        <v/>
      </c>
      <c r="BB417" s="51">
        <f>1/(1+EXP(-BA417))</f>
        <v/>
      </c>
    </row>
    <row r="418" ht="15" customHeight="1" s="35">
      <c r="A418" s="48">
        <f>'4_Seq_Features'!A416</f>
        <v/>
      </c>
      <c r="B418" s="55">
        <f>'4_Seq_Features'!F416</f>
        <v/>
      </c>
      <c r="C418" s="48">
        <f>'4_Seq_Features'!E416</f>
        <v/>
      </c>
      <c r="D418" s="52">
        <f>$U$12*((B418)-$U$5)/$U$6+$U$13</f>
        <v/>
      </c>
      <c r="E418" s="51">
        <f>1/(1+EXP(-D418))</f>
        <v/>
      </c>
      <c r="F418" s="52">
        <f>$V$12*((B418)-$U$5)/$U$6+$V$13</f>
        <v/>
      </c>
      <c r="G418" s="51">
        <f>1/(1+EXP(-F418))</f>
        <v/>
      </c>
      <c r="H418" s="52">
        <f>$W$12*((B418)-$U$5)/$U$6+$W$13</f>
        <v/>
      </c>
      <c r="I418" s="51">
        <f>1/(1+EXP(-H418))</f>
        <v/>
      </c>
      <c r="J418" s="52">
        <f>$X$12*((B418)-$U$5)/$U$6+$X$13</f>
        <v/>
      </c>
      <c r="K418" s="51">
        <f>1/(1+EXP(-J418))</f>
        <v/>
      </c>
      <c r="L418" s="52">
        <f>$Y$12*((B418)-$U$5)/$U$6+$Y$13</f>
        <v/>
      </c>
      <c r="M418" s="51">
        <f>1/(1+EXP(-L418))</f>
        <v/>
      </c>
      <c r="N418" s="52">
        <f>$Z$12*((B418)-$U$5)/$U$6+$Z$13</f>
        <v/>
      </c>
      <c r="O418" s="51">
        <f>1/(1+EXP(-N418))</f>
        <v/>
      </c>
      <c r="P418" s="52">
        <f>$AA$12*((B418)-$U$5)/$U$6+$AA$13</f>
        <v/>
      </c>
      <c r="Q418" s="51">
        <f>1/(1+EXP(-P418))</f>
        <v/>
      </c>
      <c r="R418" s="52">
        <f>$AB$12*((B418)-$U$5)/$U$6+$AB$13</f>
        <v/>
      </c>
      <c r="S418" s="51">
        <f>1/(1+EXP(-R418))</f>
        <v/>
      </c>
      <c r="AI418" s="48">
        <f>'4_Seq_Features'!A416</f>
        <v/>
      </c>
      <c r="AJ418" s="55">
        <f>'4_Seq_Features'!G416</f>
        <v/>
      </c>
      <c r="AK418" s="55">
        <f>'4_Seq_Features'!H416</f>
        <v/>
      </c>
      <c r="AL418" s="48">
        <f>'4_Seq_Features'!E416</f>
        <v/>
      </c>
      <c r="AM418" s="52">
        <f>$BD$14*((AJ418)-$BD$5)/$BD$6+$BD$15*((AK418)-$BD$7)/$BD$8+$BD$16</f>
        <v/>
      </c>
      <c r="AN418" s="51">
        <f>1/(1+EXP(-AM418))</f>
        <v/>
      </c>
      <c r="AO418" s="52">
        <f>$BE$14*((AJ418)-$BD$5)/$BD$6+$BE$15*((AK418)-$BD$7)/$BD$8+$BE$16</f>
        <v/>
      </c>
      <c r="AP418" s="51">
        <f>1/(1+EXP(-AO418))</f>
        <v/>
      </c>
      <c r="AQ418" s="52">
        <f>$BF$14*((AJ418)-$BD$5)/$BD$6+$BF$15*((AK418)-$BD$7)/$BD$8+$BF$16</f>
        <v/>
      </c>
      <c r="AR418" s="51">
        <f>1/(1+EXP(-AQ418))</f>
        <v/>
      </c>
      <c r="AS418" s="52">
        <f>$BG$14*((AJ418)-$BD$5)/$BD$6+$BG$15*((AK418)-$BD$7)/$BD$8+$BG$16</f>
        <v/>
      </c>
      <c r="AT418" s="51">
        <f>1/(1+EXP(-AS418))</f>
        <v/>
      </c>
      <c r="AU418" s="52">
        <f>$BH$14*((AJ418)-$BD$5)/$BD$6+$BH$15*((AK418)-$BD$7)/$BD$8+$BH$16</f>
        <v/>
      </c>
      <c r="AV418" s="51">
        <f>1/(1+EXP(-AU418))</f>
        <v/>
      </c>
      <c r="AW418" s="52">
        <f>$BI$14*((AJ418)-$BD$5)/$BD$6+$BI$15*((AK418)-$BD$7)/$BD$8+$BI$16</f>
        <v/>
      </c>
      <c r="AX418" s="51">
        <f>1/(1+EXP(-AW418))</f>
        <v/>
      </c>
      <c r="AY418" s="52">
        <f>$BJ$14*((AJ418)-$BD$5)/$BD$6+$BJ$15*((AK418)-$BD$7)/$BD$8+$BJ$16</f>
        <v/>
      </c>
      <c r="AZ418" s="51">
        <f>1/(1+EXP(-AY418))</f>
        <v/>
      </c>
      <c r="BA418" s="52">
        <f>$BK$14*((AJ418)-$BD$5)/$BD$6+$BK$15*((AK418)-$BD$7)/$BD$8+$BK$16</f>
        <v/>
      </c>
      <c r="BB418" s="51">
        <f>1/(1+EXP(-BA418))</f>
        <v/>
      </c>
    </row>
    <row r="419" ht="15" customHeight="1" s="35">
      <c r="A419" s="48">
        <f>'4_Seq_Features'!A417</f>
        <v/>
      </c>
      <c r="B419" s="55">
        <f>'4_Seq_Features'!F417</f>
        <v/>
      </c>
      <c r="C419" s="48">
        <f>'4_Seq_Features'!E417</f>
        <v/>
      </c>
      <c r="D419" s="52">
        <f>$U$12*((B419)-$U$5)/$U$6+$U$13</f>
        <v/>
      </c>
      <c r="E419" s="51">
        <f>1/(1+EXP(-D419))</f>
        <v/>
      </c>
      <c r="F419" s="52">
        <f>$V$12*((B419)-$U$5)/$U$6+$V$13</f>
        <v/>
      </c>
      <c r="G419" s="51">
        <f>1/(1+EXP(-F419))</f>
        <v/>
      </c>
      <c r="H419" s="52">
        <f>$W$12*((B419)-$U$5)/$U$6+$W$13</f>
        <v/>
      </c>
      <c r="I419" s="51">
        <f>1/(1+EXP(-H419))</f>
        <v/>
      </c>
      <c r="J419" s="52">
        <f>$X$12*((B419)-$U$5)/$U$6+$X$13</f>
        <v/>
      </c>
      <c r="K419" s="51">
        <f>1/(1+EXP(-J419))</f>
        <v/>
      </c>
      <c r="L419" s="52">
        <f>$Y$12*((B419)-$U$5)/$U$6+$Y$13</f>
        <v/>
      </c>
      <c r="M419" s="51">
        <f>1/(1+EXP(-L419))</f>
        <v/>
      </c>
      <c r="N419" s="52">
        <f>$Z$12*((B419)-$U$5)/$U$6+$Z$13</f>
        <v/>
      </c>
      <c r="O419" s="51">
        <f>1/(1+EXP(-N419))</f>
        <v/>
      </c>
      <c r="P419" s="52">
        <f>$AA$12*((B419)-$U$5)/$U$6+$AA$13</f>
        <v/>
      </c>
      <c r="Q419" s="51">
        <f>1/(1+EXP(-P419))</f>
        <v/>
      </c>
      <c r="R419" s="52">
        <f>$AB$12*((B419)-$U$5)/$U$6+$AB$13</f>
        <v/>
      </c>
      <c r="S419" s="51">
        <f>1/(1+EXP(-R419))</f>
        <v/>
      </c>
      <c r="AI419" s="48">
        <f>'4_Seq_Features'!A417</f>
        <v/>
      </c>
      <c r="AJ419" s="55">
        <f>'4_Seq_Features'!G417</f>
        <v/>
      </c>
      <c r="AK419" s="55">
        <f>'4_Seq_Features'!H417</f>
        <v/>
      </c>
      <c r="AL419" s="48">
        <f>'4_Seq_Features'!E417</f>
        <v/>
      </c>
      <c r="AM419" s="52">
        <f>$BD$14*((AJ419)-$BD$5)/$BD$6+$BD$15*((AK419)-$BD$7)/$BD$8+$BD$16</f>
        <v/>
      </c>
      <c r="AN419" s="51">
        <f>1/(1+EXP(-AM419))</f>
        <v/>
      </c>
      <c r="AO419" s="52">
        <f>$BE$14*((AJ419)-$BD$5)/$BD$6+$BE$15*((AK419)-$BD$7)/$BD$8+$BE$16</f>
        <v/>
      </c>
      <c r="AP419" s="51">
        <f>1/(1+EXP(-AO419))</f>
        <v/>
      </c>
      <c r="AQ419" s="52">
        <f>$BF$14*((AJ419)-$BD$5)/$BD$6+$BF$15*((AK419)-$BD$7)/$BD$8+$BF$16</f>
        <v/>
      </c>
      <c r="AR419" s="51">
        <f>1/(1+EXP(-AQ419))</f>
        <v/>
      </c>
      <c r="AS419" s="52">
        <f>$BG$14*((AJ419)-$BD$5)/$BD$6+$BG$15*((AK419)-$BD$7)/$BD$8+$BG$16</f>
        <v/>
      </c>
      <c r="AT419" s="51">
        <f>1/(1+EXP(-AS419))</f>
        <v/>
      </c>
      <c r="AU419" s="52">
        <f>$BH$14*((AJ419)-$BD$5)/$BD$6+$BH$15*((AK419)-$BD$7)/$BD$8+$BH$16</f>
        <v/>
      </c>
      <c r="AV419" s="51">
        <f>1/(1+EXP(-AU419))</f>
        <v/>
      </c>
      <c r="AW419" s="52">
        <f>$BI$14*((AJ419)-$BD$5)/$BD$6+$BI$15*((AK419)-$BD$7)/$BD$8+$BI$16</f>
        <v/>
      </c>
      <c r="AX419" s="51">
        <f>1/(1+EXP(-AW419))</f>
        <v/>
      </c>
      <c r="AY419" s="52">
        <f>$BJ$14*((AJ419)-$BD$5)/$BD$6+$BJ$15*((AK419)-$BD$7)/$BD$8+$BJ$16</f>
        <v/>
      </c>
      <c r="AZ419" s="51">
        <f>1/(1+EXP(-AY419))</f>
        <v/>
      </c>
      <c r="BA419" s="52">
        <f>$BK$14*((AJ419)-$BD$5)/$BD$6+$BK$15*((AK419)-$BD$7)/$BD$8+$BK$16</f>
        <v/>
      </c>
      <c r="BB419" s="51">
        <f>1/(1+EXP(-BA419))</f>
        <v/>
      </c>
    </row>
    <row r="420" ht="15" customHeight="1" s="35">
      <c r="A420" s="48">
        <f>'4_Seq_Features'!A418</f>
        <v/>
      </c>
      <c r="B420" s="55">
        <f>'4_Seq_Features'!F418</f>
        <v/>
      </c>
      <c r="C420" s="48">
        <f>'4_Seq_Features'!E418</f>
        <v/>
      </c>
      <c r="D420" s="52">
        <f>$U$12*((B420)-$U$5)/$U$6+$U$13</f>
        <v/>
      </c>
      <c r="E420" s="51">
        <f>1/(1+EXP(-D420))</f>
        <v/>
      </c>
      <c r="F420" s="52">
        <f>$V$12*((B420)-$U$5)/$U$6+$V$13</f>
        <v/>
      </c>
      <c r="G420" s="51">
        <f>1/(1+EXP(-F420))</f>
        <v/>
      </c>
      <c r="H420" s="52">
        <f>$W$12*((B420)-$U$5)/$U$6+$W$13</f>
        <v/>
      </c>
      <c r="I420" s="51">
        <f>1/(1+EXP(-H420))</f>
        <v/>
      </c>
      <c r="J420" s="52">
        <f>$X$12*((B420)-$U$5)/$U$6+$X$13</f>
        <v/>
      </c>
      <c r="K420" s="51">
        <f>1/(1+EXP(-J420))</f>
        <v/>
      </c>
      <c r="L420" s="52">
        <f>$Y$12*((B420)-$U$5)/$U$6+$Y$13</f>
        <v/>
      </c>
      <c r="M420" s="51">
        <f>1/(1+EXP(-L420))</f>
        <v/>
      </c>
      <c r="N420" s="52">
        <f>$Z$12*((B420)-$U$5)/$U$6+$Z$13</f>
        <v/>
      </c>
      <c r="O420" s="51">
        <f>1/(1+EXP(-N420))</f>
        <v/>
      </c>
      <c r="P420" s="52">
        <f>$AA$12*((B420)-$U$5)/$U$6+$AA$13</f>
        <v/>
      </c>
      <c r="Q420" s="51">
        <f>1/(1+EXP(-P420))</f>
        <v/>
      </c>
      <c r="R420" s="52">
        <f>$AB$12*((B420)-$U$5)/$U$6+$AB$13</f>
        <v/>
      </c>
      <c r="S420" s="51">
        <f>1/(1+EXP(-R420))</f>
        <v/>
      </c>
      <c r="AI420" s="48">
        <f>'4_Seq_Features'!A418</f>
        <v/>
      </c>
      <c r="AJ420" s="55">
        <f>'4_Seq_Features'!G418</f>
        <v/>
      </c>
      <c r="AK420" s="55">
        <f>'4_Seq_Features'!H418</f>
        <v/>
      </c>
      <c r="AL420" s="48">
        <f>'4_Seq_Features'!E418</f>
        <v/>
      </c>
      <c r="AM420" s="52">
        <f>$BD$14*((AJ420)-$BD$5)/$BD$6+$BD$15*((AK420)-$BD$7)/$BD$8+$BD$16</f>
        <v/>
      </c>
      <c r="AN420" s="51">
        <f>1/(1+EXP(-AM420))</f>
        <v/>
      </c>
      <c r="AO420" s="52">
        <f>$BE$14*((AJ420)-$BD$5)/$BD$6+$BE$15*((AK420)-$BD$7)/$BD$8+$BE$16</f>
        <v/>
      </c>
      <c r="AP420" s="51">
        <f>1/(1+EXP(-AO420))</f>
        <v/>
      </c>
      <c r="AQ420" s="52">
        <f>$BF$14*((AJ420)-$BD$5)/$BD$6+$BF$15*((AK420)-$BD$7)/$BD$8+$BF$16</f>
        <v/>
      </c>
      <c r="AR420" s="51">
        <f>1/(1+EXP(-AQ420))</f>
        <v/>
      </c>
      <c r="AS420" s="52">
        <f>$BG$14*((AJ420)-$BD$5)/$BD$6+$BG$15*((AK420)-$BD$7)/$BD$8+$BG$16</f>
        <v/>
      </c>
      <c r="AT420" s="51">
        <f>1/(1+EXP(-AS420))</f>
        <v/>
      </c>
      <c r="AU420" s="52">
        <f>$BH$14*((AJ420)-$BD$5)/$BD$6+$BH$15*((AK420)-$BD$7)/$BD$8+$BH$16</f>
        <v/>
      </c>
      <c r="AV420" s="51">
        <f>1/(1+EXP(-AU420))</f>
        <v/>
      </c>
      <c r="AW420" s="52">
        <f>$BI$14*((AJ420)-$BD$5)/$BD$6+$BI$15*((AK420)-$BD$7)/$BD$8+$BI$16</f>
        <v/>
      </c>
      <c r="AX420" s="51">
        <f>1/(1+EXP(-AW420))</f>
        <v/>
      </c>
      <c r="AY420" s="52">
        <f>$BJ$14*((AJ420)-$BD$5)/$BD$6+$BJ$15*((AK420)-$BD$7)/$BD$8+$BJ$16</f>
        <v/>
      </c>
      <c r="AZ420" s="51">
        <f>1/(1+EXP(-AY420))</f>
        <v/>
      </c>
      <c r="BA420" s="52">
        <f>$BK$14*((AJ420)-$BD$5)/$BD$6+$BK$15*((AK420)-$BD$7)/$BD$8+$BK$16</f>
        <v/>
      </c>
      <c r="BB420" s="51">
        <f>1/(1+EXP(-BA420))</f>
        <v/>
      </c>
    </row>
    <row r="421" ht="15" customHeight="1" s="35">
      <c r="A421" s="48">
        <f>'4_Seq_Features'!A419</f>
        <v/>
      </c>
      <c r="B421" s="55">
        <f>'4_Seq_Features'!F419</f>
        <v/>
      </c>
      <c r="C421" s="48">
        <f>'4_Seq_Features'!E419</f>
        <v/>
      </c>
      <c r="D421" s="52">
        <f>$U$12*((B421)-$U$5)/$U$6+$U$13</f>
        <v/>
      </c>
      <c r="E421" s="51">
        <f>1/(1+EXP(-D421))</f>
        <v/>
      </c>
      <c r="F421" s="52">
        <f>$V$12*((B421)-$U$5)/$U$6+$V$13</f>
        <v/>
      </c>
      <c r="G421" s="51">
        <f>1/(1+EXP(-F421))</f>
        <v/>
      </c>
      <c r="H421" s="52">
        <f>$W$12*((B421)-$U$5)/$U$6+$W$13</f>
        <v/>
      </c>
      <c r="I421" s="51">
        <f>1/(1+EXP(-H421))</f>
        <v/>
      </c>
      <c r="J421" s="52">
        <f>$X$12*((B421)-$U$5)/$U$6+$X$13</f>
        <v/>
      </c>
      <c r="K421" s="51">
        <f>1/(1+EXP(-J421))</f>
        <v/>
      </c>
      <c r="L421" s="52">
        <f>$Y$12*((B421)-$U$5)/$U$6+$Y$13</f>
        <v/>
      </c>
      <c r="M421" s="51">
        <f>1/(1+EXP(-L421))</f>
        <v/>
      </c>
      <c r="N421" s="52">
        <f>$Z$12*((B421)-$U$5)/$U$6+$Z$13</f>
        <v/>
      </c>
      <c r="O421" s="51">
        <f>1/(1+EXP(-N421))</f>
        <v/>
      </c>
      <c r="P421" s="52">
        <f>$AA$12*((B421)-$U$5)/$U$6+$AA$13</f>
        <v/>
      </c>
      <c r="Q421" s="51">
        <f>1/(1+EXP(-P421))</f>
        <v/>
      </c>
      <c r="R421" s="52">
        <f>$AB$12*((B421)-$U$5)/$U$6+$AB$13</f>
        <v/>
      </c>
      <c r="S421" s="51">
        <f>1/(1+EXP(-R421))</f>
        <v/>
      </c>
      <c r="AI421" s="48">
        <f>'4_Seq_Features'!A419</f>
        <v/>
      </c>
      <c r="AJ421" s="55">
        <f>'4_Seq_Features'!G419</f>
        <v/>
      </c>
      <c r="AK421" s="55">
        <f>'4_Seq_Features'!H419</f>
        <v/>
      </c>
      <c r="AL421" s="48">
        <f>'4_Seq_Features'!E419</f>
        <v/>
      </c>
      <c r="AM421" s="52">
        <f>$BD$14*((AJ421)-$BD$5)/$BD$6+$BD$15*((AK421)-$BD$7)/$BD$8+$BD$16</f>
        <v/>
      </c>
      <c r="AN421" s="51">
        <f>1/(1+EXP(-AM421))</f>
        <v/>
      </c>
      <c r="AO421" s="52">
        <f>$BE$14*((AJ421)-$BD$5)/$BD$6+$BE$15*((AK421)-$BD$7)/$BD$8+$BE$16</f>
        <v/>
      </c>
      <c r="AP421" s="51">
        <f>1/(1+EXP(-AO421))</f>
        <v/>
      </c>
      <c r="AQ421" s="52">
        <f>$BF$14*((AJ421)-$BD$5)/$BD$6+$BF$15*((AK421)-$BD$7)/$BD$8+$BF$16</f>
        <v/>
      </c>
      <c r="AR421" s="51">
        <f>1/(1+EXP(-AQ421))</f>
        <v/>
      </c>
      <c r="AS421" s="52">
        <f>$BG$14*((AJ421)-$BD$5)/$BD$6+$BG$15*((AK421)-$BD$7)/$BD$8+$BG$16</f>
        <v/>
      </c>
      <c r="AT421" s="51">
        <f>1/(1+EXP(-AS421))</f>
        <v/>
      </c>
      <c r="AU421" s="52">
        <f>$BH$14*((AJ421)-$BD$5)/$BD$6+$BH$15*((AK421)-$BD$7)/$BD$8+$BH$16</f>
        <v/>
      </c>
      <c r="AV421" s="51">
        <f>1/(1+EXP(-AU421))</f>
        <v/>
      </c>
      <c r="AW421" s="52">
        <f>$BI$14*((AJ421)-$BD$5)/$BD$6+$BI$15*((AK421)-$BD$7)/$BD$8+$BI$16</f>
        <v/>
      </c>
      <c r="AX421" s="51">
        <f>1/(1+EXP(-AW421))</f>
        <v/>
      </c>
      <c r="AY421" s="52">
        <f>$BJ$14*((AJ421)-$BD$5)/$BD$6+$BJ$15*((AK421)-$BD$7)/$BD$8+$BJ$16</f>
        <v/>
      </c>
      <c r="AZ421" s="51">
        <f>1/(1+EXP(-AY421))</f>
        <v/>
      </c>
      <c r="BA421" s="52">
        <f>$BK$14*((AJ421)-$BD$5)/$BD$6+$BK$15*((AK421)-$BD$7)/$BD$8+$BK$16</f>
        <v/>
      </c>
      <c r="BB421" s="51">
        <f>1/(1+EXP(-BA421))</f>
        <v/>
      </c>
    </row>
    <row r="422" ht="15" customHeight="1" s="35">
      <c r="A422" s="48">
        <f>'4_Seq_Features'!A420</f>
        <v/>
      </c>
      <c r="B422" s="55">
        <f>'4_Seq_Features'!F420</f>
        <v/>
      </c>
      <c r="C422" s="48">
        <f>'4_Seq_Features'!E420</f>
        <v/>
      </c>
      <c r="D422" s="52">
        <f>$U$12*((B422)-$U$5)/$U$6+$U$13</f>
        <v/>
      </c>
      <c r="E422" s="51">
        <f>1/(1+EXP(-D422))</f>
        <v/>
      </c>
      <c r="F422" s="52">
        <f>$V$12*((B422)-$U$5)/$U$6+$V$13</f>
        <v/>
      </c>
      <c r="G422" s="51">
        <f>1/(1+EXP(-F422))</f>
        <v/>
      </c>
      <c r="H422" s="52">
        <f>$W$12*((B422)-$U$5)/$U$6+$W$13</f>
        <v/>
      </c>
      <c r="I422" s="51">
        <f>1/(1+EXP(-H422))</f>
        <v/>
      </c>
      <c r="J422" s="52">
        <f>$X$12*((B422)-$U$5)/$U$6+$X$13</f>
        <v/>
      </c>
      <c r="K422" s="51">
        <f>1/(1+EXP(-J422))</f>
        <v/>
      </c>
      <c r="L422" s="52">
        <f>$Y$12*((B422)-$U$5)/$U$6+$Y$13</f>
        <v/>
      </c>
      <c r="M422" s="51">
        <f>1/(1+EXP(-L422))</f>
        <v/>
      </c>
      <c r="N422" s="52">
        <f>$Z$12*((B422)-$U$5)/$U$6+$Z$13</f>
        <v/>
      </c>
      <c r="O422" s="51">
        <f>1/(1+EXP(-N422))</f>
        <v/>
      </c>
      <c r="P422" s="52">
        <f>$AA$12*((B422)-$U$5)/$U$6+$AA$13</f>
        <v/>
      </c>
      <c r="Q422" s="51">
        <f>1/(1+EXP(-P422))</f>
        <v/>
      </c>
      <c r="R422" s="52">
        <f>$AB$12*((B422)-$U$5)/$U$6+$AB$13</f>
        <v/>
      </c>
      <c r="S422" s="51">
        <f>1/(1+EXP(-R422))</f>
        <v/>
      </c>
      <c r="AI422" s="48">
        <f>'4_Seq_Features'!A420</f>
        <v/>
      </c>
      <c r="AJ422" s="55">
        <f>'4_Seq_Features'!G420</f>
        <v/>
      </c>
      <c r="AK422" s="55">
        <f>'4_Seq_Features'!H420</f>
        <v/>
      </c>
      <c r="AL422" s="48">
        <f>'4_Seq_Features'!E420</f>
        <v/>
      </c>
      <c r="AM422" s="52">
        <f>$BD$14*((AJ422)-$BD$5)/$BD$6+$BD$15*((AK422)-$BD$7)/$BD$8+$BD$16</f>
        <v/>
      </c>
      <c r="AN422" s="51">
        <f>1/(1+EXP(-AM422))</f>
        <v/>
      </c>
      <c r="AO422" s="52">
        <f>$BE$14*((AJ422)-$BD$5)/$BD$6+$BE$15*((AK422)-$BD$7)/$BD$8+$BE$16</f>
        <v/>
      </c>
      <c r="AP422" s="51">
        <f>1/(1+EXP(-AO422))</f>
        <v/>
      </c>
      <c r="AQ422" s="52">
        <f>$BF$14*((AJ422)-$BD$5)/$BD$6+$BF$15*((AK422)-$BD$7)/$BD$8+$BF$16</f>
        <v/>
      </c>
      <c r="AR422" s="51">
        <f>1/(1+EXP(-AQ422))</f>
        <v/>
      </c>
      <c r="AS422" s="52">
        <f>$BG$14*((AJ422)-$BD$5)/$BD$6+$BG$15*((AK422)-$BD$7)/$BD$8+$BG$16</f>
        <v/>
      </c>
      <c r="AT422" s="51">
        <f>1/(1+EXP(-AS422))</f>
        <v/>
      </c>
      <c r="AU422" s="52">
        <f>$BH$14*((AJ422)-$BD$5)/$BD$6+$BH$15*((AK422)-$BD$7)/$BD$8+$BH$16</f>
        <v/>
      </c>
      <c r="AV422" s="51">
        <f>1/(1+EXP(-AU422))</f>
        <v/>
      </c>
      <c r="AW422" s="52">
        <f>$BI$14*((AJ422)-$BD$5)/$BD$6+$BI$15*((AK422)-$BD$7)/$BD$8+$BI$16</f>
        <v/>
      </c>
      <c r="AX422" s="51">
        <f>1/(1+EXP(-AW422))</f>
        <v/>
      </c>
      <c r="AY422" s="52">
        <f>$BJ$14*((AJ422)-$BD$5)/$BD$6+$BJ$15*((AK422)-$BD$7)/$BD$8+$BJ$16</f>
        <v/>
      </c>
      <c r="AZ422" s="51">
        <f>1/(1+EXP(-AY422))</f>
        <v/>
      </c>
      <c r="BA422" s="52">
        <f>$BK$14*((AJ422)-$BD$5)/$BD$6+$BK$15*((AK422)-$BD$7)/$BD$8+$BK$16</f>
        <v/>
      </c>
      <c r="BB422" s="51">
        <f>1/(1+EXP(-BA422))</f>
        <v/>
      </c>
    </row>
    <row r="423" ht="15" customHeight="1" s="35">
      <c r="A423" s="48">
        <f>'4_Seq_Features'!A421</f>
        <v/>
      </c>
      <c r="B423" s="55">
        <f>'4_Seq_Features'!F421</f>
        <v/>
      </c>
      <c r="C423" s="48">
        <f>'4_Seq_Features'!E421</f>
        <v/>
      </c>
      <c r="D423" s="52">
        <f>$U$12*((B423)-$U$5)/$U$6+$U$13</f>
        <v/>
      </c>
      <c r="E423" s="51">
        <f>1/(1+EXP(-D423))</f>
        <v/>
      </c>
      <c r="F423" s="52">
        <f>$V$12*((B423)-$U$5)/$U$6+$V$13</f>
        <v/>
      </c>
      <c r="G423" s="51">
        <f>1/(1+EXP(-F423))</f>
        <v/>
      </c>
      <c r="H423" s="52">
        <f>$W$12*((B423)-$U$5)/$U$6+$W$13</f>
        <v/>
      </c>
      <c r="I423" s="51">
        <f>1/(1+EXP(-H423))</f>
        <v/>
      </c>
      <c r="J423" s="52">
        <f>$X$12*((B423)-$U$5)/$U$6+$X$13</f>
        <v/>
      </c>
      <c r="K423" s="51">
        <f>1/(1+EXP(-J423))</f>
        <v/>
      </c>
      <c r="L423" s="52">
        <f>$Y$12*((B423)-$U$5)/$U$6+$Y$13</f>
        <v/>
      </c>
      <c r="M423" s="51">
        <f>1/(1+EXP(-L423))</f>
        <v/>
      </c>
      <c r="N423" s="52">
        <f>$Z$12*((B423)-$U$5)/$U$6+$Z$13</f>
        <v/>
      </c>
      <c r="O423" s="51">
        <f>1/(1+EXP(-N423))</f>
        <v/>
      </c>
      <c r="P423" s="52">
        <f>$AA$12*((B423)-$U$5)/$U$6+$AA$13</f>
        <v/>
      </c>
      <c r="Q423" s="51">
        <f>1/(1+EXP(-P423))</f>
        <v/>
      </c>
      <c r="R423" s="52">
        <f>$AB$12*((B423)-$U$5)/$U$6+$AB$13</f>
        <v/>
      </c>
      <c r="S423" s="51">
        <f>1/(1+EXP(-R423))</f>
        <v/>
      </c>
      <c r="AI423" s="48">
        <f>'4_Seq_Features'!A421</f>
        <v/>
      </c>
      <c r="AJ423" s="55">
        <f>'4_Seq_Features'!G421</f>
        <v/>
      </c>
      <c r="AK423" s="55">
        <f>'4_Seq_Features'!H421</f>
        <v/>
      </c>
      <c r="AL423" s="48">
        <f>'4_Seq_Features'!E421</f>
        <v/>
      </c>
      <c r="AM423" s="52">
        <f>$BD$14*((AJ423)-$BD$5)/$BD$6+$BD$15*((AK423)-$BD$7)/$BD$8+$BD$16</f>
        <v/>
      </c>
      <c r="AN423" s="51">
        <f>1/(1+EXP(-AM423))</f>
        <v/>
      </c>
      <c r="AO423" s="52">
        <f>$BE$14*((AJ423)-$BD$5)/$BD$6+$BE$15*((AK423)-$BD$7)/$BD$8+$BE$16</f>
        <v/>
      </c>
      <c r="AP423" s="51">
        <f>1/(1+EXP(-AO423))</f>
        <v/>
      </c>
      <c r="AQ423" s="52">
        <f>$BF$14*((AJ423)-$BD$5)/$BD$6+$BF$15*((AK423)-$BD$7)/$BD$8+$BF$16</f>
        <v/>
      </c>
      <c r="AR423" s="51">
        <f>1/(1+EXP(-AQ423))</f>
        <v/>
      </c>
      <c r="AS423" s="52">
        <f>$BG$14*((AJ423)-$BD$5)/$BD$6+$BG$15*((AK423)-$BD$7)/$BD$8+$BG$16</f>
        <v/>
      </c>
      <c r="AT423" s="51">
        <f>1/(1+EXP(-AS423))</f>
        <v/>
      </c>
      <c r="AU423" s="52">
        <f>$BH$14*((AJ423)-$BD$5)/$BD$6+$BH$15*((AK423)-$BD$7)/$BD$8+$BH$16</f>
        <v/>
      </c>
      <c r="AV423" s="51">
        <f>1/(1+EXP(-AU423))</f>
        <v/>
      </c>
      <c r="AW423" s="52">
        <f>$BI$14*((AJ423)-$BD$5)/$BD$6+$BI$15*((AK423)-$BD$7)/$BD$8+$BI$16</f>
        <v/>
      </c>
      <c r="AX423" s="51">
        <f>1/(1+EXP(-AW423))</f>
        <v/>
      </c>
      <c r="AY423" s="52">
        <f>$BJ$14*((AJ423)-$BD$5)/$BD$6+$BJ$15*((AK423)-$BD$7)/$BD$8+$BJ$16</f>
        <v/>
      </c>
      <c r="AZ423" s="51">
        <f>1/(1+EXP(-AY423))</f>
        <v/>
      </c>
      <c r="BA423" s="52">
        <f>$BK$14*((AJ423)-$BD$5)/$BD$6+$BK$15*((AK423)-$BD$7)/$BD$8+$BK$16</f>
        <v/>
      </c>
      <c r="BB423" s="51">
        <f>1/(1+EXP(-BA423))</f>
        <v/>
      </c>
    </row>
    <row r="424" ht="15" customHeight="1" s="35">
      <c r="A424" s="48">
        <f>'4_Seq_Features'!A422</f>
        <v/>
      </c>
      <c r="B424" s="55">
        <f>'4_Seq_Features'!F422</f>
        <v/>
      </c>
      <c r="C424" s="48">
        <f>'4_Seq_Features'!E422</f>
        <v/>
      </c>
      <c r="D424" s="52">
        <f>$U$12*((B424)-$U$5)/$U$6+$U$13</f>
        <v/>
      </c>
      <c r="E424" s="51">
        <f>1/(1+EXP(-D424))</f>
        <v/>
      </c>
      <c r="F424" s="52">
        <f>$V$12*((B424)-$U$5)/$U$6+$V$13</f>
        <v/>
      </c>
      <c r="G424" s="51">
        <f>1/(1+EXP(-F424))</f>
        <v/>
      </c>
      <c r="H424" s="52">
        <f>$W$12*((B424)-$U$5)/$U$6+$W$13</f>
        <v/>
      </c>
      <c r="I424" s="51">
        <f>1/(1+EXP(-H424))</f>
        <v/>
      </c>
      <c r="J424" s="52">
        <f>$X$12*((B424)-$U$5)/$U$6+$X$13</f>
        <v/>
      </c>
      <c r="K424" s="51">
        <f>1/(1+EXP(-J424))</f>
        <v/>
      </c>
      <c r="L424" s="52">
        <f>$Y$12*((B424)-$U$5)/$U$6+$Y$13</f>
        <v/>
      </c>
      <c r="M424" s="51">
        <f>1/(1+EXP(-L424))</f>
        <v/>
      </c>
      <c r="N424" s="52">
        <f>$Z$12*((B424)-$U$5)/$U$6+$Z$13</f>
        <v/>
      </c>
      <c r="O424" s="51">
        <f>1/(1+EXP(-N424))</f>
        <v/>
      </c>
      <c r="P424" s="52">
        <f>$AA$12*((B424)-$U$5)/$U$6+$AA$13</f>
        <v/>
      </c>
      <c r="Q424" s="51">
        <f>1/(1+EXP(-P424))</f>
        <v/>
      </c>
      <c r="R424" s="52">
        <f>$AB$12*((B424)-$U$5)/$U$6+$AB$13</f>
        <v/>
      </c>
      <c r="S424" s="51">
        <f>1/(1+EXP(-R424))</f>
        <v/>
      </c>
      <c r="AI424" s="48">
        <f>'4_Seq_Features'!A422</f>
        <v/>
      </c>
      <c r="AJ424" s="55">
        <f>'4_Seq_Features'!G422</f>
        <v/>
      </c>
      <c r="AK424" s="55">
        <f>'4_Seq_Features'!H422</f>
        <v/>
      </c>
      <c r="AL424" s="48">
        <f>'4_Seq_Features'!E422</f>
        <v/>
      </c>
      <c r="AM424" s="52">
        <f>$BD$14*((AJ424)-$BD$5)/$BD$6+$BD$15*((AK424)-$BD$7)/$BD$8+$BD$16</f>
        <v/>
      </c>
      <c r="AN424" s="51">
        <f>1/(1+EXP(-AM424))</f>
        <v/>
      </c>
      <c r="AO424" s="52">
        <f>$BE$14*((AJ424)-$BD$5)/$BD$6+$BE$15*((AK424)-$BD$7)/$BD$8+$BE$16</f>
        <v/>
      </c>
      <c r="AP424" s="51">
        <f>1/(1+EXP(-AO424))</f>
        <v/>
      </c>
      <c r="AQ424" s="52">
        <f>$BF$14*((AJ424)-$BD$5)/$BD$6+$BF$15*((AK424)-$BD$7)/$BD$8+$BF$16</f>
        <v/>
      </c>
      <c r="AR424" s="51">
        <f>1/(1+EXP(-AQ424))</f>
        <v/>
      </c>
      <c r="AS424" s="52">
        <f>$BG$14*((AJ424)-$BD$5)/$BD$6+$BG$15*((AK424)-$BD$7)/$BD$8+$BG$16</f>
        <v/>
      </c>
      <c r="AT424" s="51">
        <f>1/(1+EXP(-AS424))</f>
        <v/>
      </c>
      <c r="AU424" s="52">
        <f>$BH$14*((AJ424)-$BD$5)/$BD$6+$BH$15*((AK424)-$BD$7)/$BD$8+$BH$16</f>
        <v/>
      </c>
      <c r="AV424" s="51">
        <f>1/(1+EXP(-AU424))</f>
        <v/>
      </c>
      <c r="AW424" s="52">
        <f>$BI$14*((AJ424)-$BD$5)/$BD$6+$BI$15*((AK424)-$BD$7)/$BD$8+$BI$16</f>
        <v/>
      </c>
      <c r="AX424" s="51">
        <f>1/(1+EXP(-AW424))</f>
        <v/>
      </c>
      <c r="AY424" s="52">
        <f>$BJ$14*((AJ424)-$BD$5)/$BD$6+$BJ$15*((AK424)-$BD$7)/$BD$8+$BJ$16</f>
        <v/>
      </c>
      <c r="AZ424" s="51">
        <f>1/(1+EXP(-AY424))</f>
        <v/>
      </c>
      <c r="BA424" s="52">
        <f>$BK$14*((AJ424)-$BD$5)/$BD$6+$BK$15*((AK424)-$BD$7)/$BD$8+$BK$16</f>
        <v/>
      </c>
      <c r="BB424" s="51">
        <f>1/(1+EXP(-BA424))</f>
        <v/>
      </c>
    </row>
    <row r="425" ht="15" customHeight="1" s="35">
      <c r="A425" s="48">
        <f>'4_Seq_Features'!A423</f>
        <v/>
      </c>
      <c r="B425" s="55">
        <f>'4_Seq_Features'!F423</f>
        <v/>
      </c>
      <c r="C425" s="48">
        <f>'4_Seq_Features'!E423</f>
        <v/>
      </c>
      <c r="D425" s="52">
        <f>$U$12*((B425)-$U$5)/$U$6+$U$13</f>
        <v/>
      </c>
      <c r="E425" s="51">
        <f>1/(1+EXP(-D425))</f>
        <v/>
      </c>
      <c r="F425" s="52">
        <f>$V$12*((B425)-$U$5)/$U$6+$V$13</f>
        <v/>
      </c>
      <c r="G425" s="51">
        <f>1/(1+EXP(-F425))</f>
        <v/>
      </c>
      <c r="H425" s="52">
        <f>$W$12*((B425)-$U$5)/$U$6+$W$13</f>
        <v/>
      </c>
      <c r="I425" s="51">
        <f>1/(1+EXP(-H425))</f>
        <v/>
      </c>
      <c r="J425" s="52">
        <f>$X$12*((B425)-$U$5)/$U$6+$X$13</f>
        <v/>
      </c>
      <c r="K425" s="51">
        <f>1/(1+EXP(-J425))</f>
        <v/>
      </c>
      <c r="L425" s="52">
        <f>$Y$12*((B425)-$U$5)/$U$6+$Y$13</f>
        <v/>
      </c>
      <c r="M425" s="51">
        <f>1/(1+EXP(-L425))</f>
        <v/>
      </c>
      <c r="N425" s="52">
        <f>$Z$12*((B425)-$U$5)/$U$6+$Z$13</f>
        <v/>
      </c>
      <c r="O425" s="51">
        <f>1/(1+EXP(-N425))</f>
        <v/>
      </c>
      <c r="P425" s="52">
        <f>$AA$12*((B425)-$U$5)/$U$6+$AA$13</f>
        <v/>
      </c>
      <c r="Q425" s="51">
        <f>1/(1+EXP(-P425))</f>
        <v/>
      </c>
      <c r="R425" s="52">
        <f>$AB$12*((B425)-$U$5)/$U$6+$AB$13</f>
        <v/>
      </c>
      <c r="S425" s="51">
        <f>1/(1+EXP(-R425))</f>
        <v/>
      </c>
      <c r="AI425" s="48">
        <f>'4_Seq_Features'!A423</f>
        <v/>
      </c>
      <c r="AJ425" s="55">
        <f>'4_Seq_Features'!G423</f>
        <v/>
      </c>
      <c r="AK425" s="55">
        <f>'4_Seq_Features'!H423</f>
        <v/>
      </c>
      <c r="AL425" s="48">
        <f>'4_Seq_Features'!E423</f>
        <v/>
      </c>
      <c r="AM425" s="52">
        <f>$BD$14*((AJ425)-$BD$5)/$BD$6+$BD$15*((AK425)-$BD$7)/$BD$8+$BD$16</f>
        <v/>
      </c>
      <c r="AN425" s="51">
        <f>1/(1+EXP(-AM425))</f>
        <v/>
      </c>
      <c r="AO425" s="52">
        <f>$BE$14*((AJ425)-$BD$5)/$BD$6+$BE$15*((AK425)-$BD$7)/$BD$8+$BE$16</f>
        <v/>
      </c>
      <c r="AP425" s="51">
        <f>1/(1+EXP(-AO425))</f>
        <v/>
      </c>
      <c r="AQ425" s="52">
        <f>$BF$14*((AJ425)-$BD$5)/$BD$6+$BF$15*((AK425)-$BD$7)/$BD$8+$BF$16</f>
        <v/>
      </c>
      <c r="AR425" s="51">
        <f>1/(1+EXP(-AQ425))</f>
        <v/>
      </c>
      <c r="AS425" s="52">
        <f>$BG$14*((AJ425)-$BD$5)/$BD$6+$BG$15*((AK425)-$BD$7)/$BD$8+$BG$16</f>
        <v/>
      </c>
      <c r="AT425" s="51">
        <f>1/(1+EXP(-AS425))</f>
        <v/>
      </c>
      <c r="AU425" s="52">
        <f>$BH$14*((AJ425)-$BD$5)/$BD$6+$BH$15*((AK425)-$BD$7)/$BD$8+$BH$16</f>
        <v/>
      </c>
      <c r="AV425" s="51">
        <f>1/(1+EXP(-AU425))</f>
        <v/>
      </c>
      <c r="AW425" s="52">
        <f>$BI$14*((AJ425)-$BD$5)/$BD$6+$BI$15*((AK425)-$BD$7)/$BD$8+$BI$16</f>
        <v/>
      </c>
      <c r="AX425" s="51">
        <f>1/(1+EXP(-AW425))</f>
        <v/>
      </c>
      <c r="AY425" s="52">
        <f>$BJ$14*((AJ425)-$BD$5)/$BD$6+$BJ$15*((AK425)-$BD$7)/$BD$8+$BJ$16</f>
        <v/>
      </c>
      <c r="AZ425" s="51">
        <f>1/(1+EXP(-AY425))</f>
        <v/>
      </c>
      <c r="BA425" s="52">
        <f>$BK$14*((AJ425)-$BD$5)/$BD$6+$BK$15*((AK425)-$BD$7)/$BD$8+$BK$16</f>
        <v/>
      </c>
      <c r="BB425" s="51">
        <f>1/(1+EXP(-BA425))</f>
        <v/>
      </c>
    </row>
    <row r="426" ht="15" customHeight="1" s="35">
      <c r="A426" s="48">
        <f>'4_Seq_Features'!A424</f>
        <v/>
      </c>
      <c r="B426" s="55">
        <f>'4_Seq_Features'!F424</f>
        <v/>
      </c>
      <c r="C426" s="48">
        <f>'4_Seq_Features'!E424</f>
        <v/>
      </c>
      <c r="D426" s="52">
        <f>$U$12*((B426)-$U$5)/$U$6+$U$13</f>
        <v/>
      </c>
      <c r="E426" s="51">
        <f>1/(1+EXP(-D426))</f>
        <v/>
      </c>
      <c r="F426" s="52">
        <f>$V$12*((B426)-$U$5)/$U$6+$V$13</f>
        <v/>
      </c>
      <c r="G426" s="51">
        <f>1/(1+EXP(-F426))</f>
        <v/>
      </c>
      <c r="H426" s="52">
        <f>$W$12*((B426)-$U$5)/$U$6+$W$13</f>
        <v/>
      </c>
      <c r="I426" s="51">
        <f>1/(1+EXP(-H426))</f>
        <v/>
      </c>
      <c r="J426" s="52">
        <f>$X$12*((B426)-$U$5)/$U$6+$X$13</f>
        <v/>
      </c>
      <c r="K426" s="51">
        <f>1/(1+EXP(-J426))</f>
        <v/>
      </c>
      <c r="L426" s="52">
        <f>$Y$12*((B426)-$U$5)/$U$6+$Y$13</f>
        <v/>
      </c>
      <c r="M426" s="51">
        <f>1/(1+EXP(-L426))</f>
        <v/>
      </c>
      <c r="N426" s="52">
        <f>$Z$12*((B426)-$U$5)/$U$6+$Z$13</f>
        <v/>
      </c>
      <c r="O426" s="51">
        <f>1/(1+EXP(-N426))</f>
        <v/>
      </c>
      <c r="P426" s="52">
        <f>$AA$12*((B426)-$U$5)/$U$6+$AA$13</f>
        <v/>
      </c>
      <c r="Q426" s="51">
        <f>1/(1+EXP(-P426))</f>
        <v/>
      </c>
      <c r="R426" s="52">
        <f>$AB$12*((B426)-$U$5)/$U$6+$AB$13</f>
        <v/>
      </c>
      <c r="S426" s="51">
        <f>1/(1+EXP(-R426))</f>
        <v/>
      </c>
      <c r="AI426" s="48">
        <f>'4_Seq_Features'!A424</f>
        <v/>
      </c>
      <c r="AJ426" s="55">
        <f>'4_Seq_Features'!G424</f>
        <v/>
      </c>
      <c r="AK426" s="55">
        <f>'4_Seq_Features'!H424</f>
        <v/>
      </c>
      <c r="AL426" s="48">
        <f>'4_Seq_Features'!E424</f>
        <v/>
      </c>
      <c r="AM426" s="52">
        <f>$BD$14*((AJ426)-$BD$5)/$BD$6+$BD$15*((AK426)-$BD$7)/$BD$8+$BD$16</f>
        <v/>
      </c>
      <c r="AN426" s="51">
        <f>1/(1+EXP(-AM426))</f>
        <v/>
      </c>
      <c r="AO426" s="52">
        <f>$BE$14*((AJ426)-$BD$5)/$BD$6+$BE$15*((AK426)-$BD$7)/$BD$8+$BE$16</f>
        <v/>
      </c>
      <c r="AP426" s="51">
        <f>1/(1+EXP(-AO426))</f>
        <v/>
      </c>
      <c r="AQ426" s="52">
        <f>$BF$14*((AJ426)-$BD$5)/$BD$6+$BF$15*((AK426)-$BD$7)/$BD$8+$BF$16</f>
        <v/>
      </c>
      <c r="AR426" s="51">
        <f>1/(1+EXP(-AQ426))</f>
        <v/>
      </c>
      <c r="AS426" s="52">
        <f>$BG$14*((AJ426)-$BD$5)/$BD$6+$BG$15*((AK426)-$BD$7)/$BD$8+$BG$16</f>
        <v/>
      </c>
      <c r="AT426" s="51">
        <f>1/(1+EXP(-AS426))</f>
        <v/>
      </c>
      <c r="AU426" s="52">
        <f>$BH$14*((AJ426)-$BD$5)/$BD$6+$BH$15*((AK426)-$BD$7)/$BD$8+$BH$16</f>
        <v/>
      </c>
      <c r="AV426" s="51">
        <f>1/(1+EXP(-AU426))</f>
        <v/>
      </c>
      <c r="AW426" s="52">
        <f>$BI$14*((AJ426)-$BD$5)/$BD$6+$BI$15*((AK426)-$BD$7)/$BD$8+$BI$16</f>
        <v/>
      </c>
      <c r="AX426" s="51">
        <f>1/(1+EXP(-AW426))</f>
        <v/>
      </c>
      <c r="AY426" s="52">
        <f>$BJ$14*((AJ426)-$BD$5)/$BD$6+$BJ$15*((AK426)-$BD$7)/$BD$8+$BJ$16</f>
        <v/>
      </c>
      <c r="AZ426" s="51">
        <f>1/(1+EXP(-AY426))</f>
        <v/>
      </c>
      <c r="BA426" s="52">
        <f>$BK$14*((AJ426)-$BD$5)/$BD$6+$BK$15*((AK426)-$BD$7)/$BD$8+$BK$16</f>
        <v/>
      </c>
      <c r="BB426" s="51">
        <f>1/(1+EXP(-BA426))</f>
        <v/>
      </c>
    </row>
    <row r="427" ht="15" customHeight="1" s="35">
      <c r="A427" s="48">
        <f>'4_Seq_Features'!A425</f>
        <v/>
      </c>
      <c r="B427" s="55">
        <f>'4_Seq_Features'!F425</f>
        <v/>
      </c>
      <c r="C427" s="48">
        <f>'4_Seq_Features'!E425</f>
        <v/>
      </c>
      <c r="D427" s="52">
        <f>$U$12*((B427)-$U$5)/$U$6+$U$13</f>
        <v/>
      </c>
      <c r="E427" s="51">
        <f>1/(1+EXP(-D427))</f>
        <v/>
      </c>
      <c r="F427" s="52">
        <f>$V$12*((B427)-$U$5)/$U$6+$V$13</f>
        <v/>
      </c>
      <c r="G427" s="51">
        <f>1/(1+EXP(-F427))</f>
        <v/>
      </c>
      <c r="H427" s="52">
        <f>$W$12*((B427)-$U$5)/$U$6+$W$13</f>
        <v/>
      </c>
      <c r="I427" s="51">
        <f>1/(1+EXP(-H427))</f>
        <v/>
      </c>
      <c r="J427" s="52">
        <f>$X$12*((B427)-$U$5)/$U$6+$X$13</f>
        <v/>
      </c>
      <c r="K427" s="51">
        <f>1/(1+EXP(-J427))</f>
        <v/>
      </c>
      <c r="L427" s="52">
        <f>$Y$12*((B427)-$U$5)/$U$6+$Y$13</f>
        <v/>
      </c>
      <c r="M427" s="51">
        <f>1/(1+EXP(-L427))</f>
        <v/>
      </c>
      <c r="N427" s="52">
        <f>$Z$12*((B427)-$U$5)/$U$6+$Z$13</f>
        <v/>
      </c>
      <c r="O427" s="51">
        <f>1/(1+EXP(-N427))</f>
        <v/>
      </c>
      <c r="P427" s="52">
        <f>$AA$12*((B427)-$U$5)/$U$6+$AA$13</f>
        <v/>
      </c>
      <c r="Q427" s="51">
        <f>1/(1+EXP(-P427))</f>
        <v/>
      </c>
      <c r="R427" s="52">
        <f>$AB$12*((B427)-$U$5)/$U$6+$AB$13</f>
        <v/>
      </c>
      <c r="S427" s="51">
        <f>1/(1+EXP(-R427))</f>
        <v/>
      </c>
      <c r="AI427" s="48">
        <f>'4_Seq_Features'!A425</f>
        <v/>
      </c>
      <c r="AJ427" s="55">
        <f>'4_Seq_Features'!G425</f>
        <v/>
      </c>
      <c r="AK427" s="55">
        <f>'4_Seq_Features'!H425</f>
        <v/>
      </c>
      <c r="AL427" s="48">
        <f>'4_Seq_Features'!E425</f>
        <v/>
      </c>
      <c r="AM427" s="52">
        <f>$BD$14*((AJ427)-$BD$5)/$BD$6+$BD$15*((AK427)-$BD$7)/$BD$8+$BD$16</f>
        <v/>
      </c>
      <c r="AN427" s="51">
        <f>1/(1+EXP(-AM427))</f>
        <v/>
      </c>
      <c r="AO427" s="52">
        <f>$BE$14*((AJ427)-$BD$5)/$BD$6+$BE$15*((AK427)-$BD$7)/$BD$8+$BE$16</f>
        <v/>
      </c>
      <c r="AP427" s="51">
        <f>1/(1+EXP(-AO427))</f>
        <v/>
      </c>
      <c r="AQ427" s="52">
        <f>$BF$14*((AJ427)-$BD$5)/$BD$6+$BF$15*((AK427)-$BD$7)/$BD$8+$BF$16</f>
        <v/>
      </c>
      <c r="AR427" s="51">
        <f>1/(1+EXP(-AQ427))</f>
        <v/>
      </c>
      <c r="AS427" s="52">
        <f>$BG$14*((AJ427)-$BD$5)/$BD$6+$BG$15*((AK427)-$BD$7)/$BD$8+$BG$16</f>
        <v/>
      </c>
      <c r="AT427" s="51">
        <f>1/(1+EXP(-AS427))</f>
        <v/>
      </c>
      <c r="AU427" s="52">
        <f>$BH$14*((AJ427)-$BD$5)/$BD$6+$BH$15*((AK427)-$BD$7)/$BD$8+$BH$16</f>
        <v/>
      </c>
      <c r="AV427" s="51">
        <f>1/(1+EXP(-AU427))</f>
        <v/>
      </c>
      <c r="AW427" s="52">
        <f>$BI$14*((AJ427)-$BD$5)/$BD$6+$BI$15*((AK427)-$BD$7)/$BD$8+$BI$16</f>
        <v/>
      </c>
      <c r="AX427" s="51">
        <f>1/(1+EXP(-AW427))</f>
        <v/>
      </c>
      <c r="AY427" s="52">
        <f>$BJ$14*((AJ427)-$BD$5)/$BD$6+$BJ$15*((AK427)-$BD$7)/$BD$8+$BJ$16</f>
        <v/>
      </c>
      <c r="AZ427" s="51">
        <f>1/(1+EXP(-AY427))</f>
        <v/>
      </c>
      <c r="BA427" s="52">
        <f>$BK$14*((AJ427)-$BD$5)/$BD$6+$BK$15*((AK427)-$BD$7)/$BD$8+$BK$16</f>
        <v/>
      </c>
      <c r="BB427" s="51">
        <f>1/(1+EXP(-BA427))</f>
        <v/>
      </c>
    </row>
    <row r="428" ht="15" customHeight="1" s="35">
      <c r="A428" s="48">
        <f>'4_Seq_Features'!A426</f>
        <v/>
      </c>
      <c r="B428" s="55">
        <f>'4_Seq_Features'!F426</f>
        <v/>
      </c>
      <c r="C428" s="48">
        <f>'4_Seq_Features'!E426</f>
        <v/>
      </c>
      <c r="D428" s="52">
        <f>$U$12*((B428)-$U$5)/$U$6+$U$13</f>
        <v/>
      </c>
      <c r="E428" s="51">
        <f>1/(1+EXP(-D428))</f>
        <v/>
      </c>
      <c r="F428" s="52">
        <f>$V$12*((B428)-$U$5)/$U$6+$V$13</f>
        <v/>
      </c>
      <c r="G428" s="51">
        <f>1/(1+EXP(-F428))</f>
        <v/>
      </c>
      <c r="H428" s="52">
        <f>$W$12*((B428)-$U$5)/$U$6+$W$13</f>
        <v/>
      </c>
      <c r="I428" s="51">
        <f>1/(1+EXP(-H428))</f>
        <v/>
      </c>
      <c r="J428" s="52">
        <f>$X$12*((B428)-$U$5)/$U$6+$X$13</f>
        <v/>
      </c>
      <c r="K428" s="51">
        <f>1/(1+EXP(-J428))</f>
        <v/>
      </c>
      <c r="L428" s="52">
        <f>$Y$12*((B428)-$U$5)/$U$6+$Y$13</f>
        <v/>
      </c>
      <c r="M428" s="51">
        <f>1/(1+EXP(-L428))</f>
        <v/>
      </c>
      <c r="N428" s="52">
        <f>$Z$12*((B428)-$U$5)/$U$6+$Z$13</f>
        <v/>
      </c>
      <c r="O428" s="51">
        <f>1/(1+EXP(-N428))</f>
        <v/>
      </c>
      <c r="P428" s="52">
        <f>$AA$12*((B428)-$U$5)/$U$6+$AA$13</f>
        <v/>
      </c>
      <c r="Q428" s="51">
        <f>1/(1+EXP(-P428))</f>
        <v/>
      </c>
      <c r="R428" s="52">
        <f>$AB$12*((B428)-$U$5)/$U$6+$AB$13</f>
        <v/>
      </c>
      <c r="S428" s="51">
        <f>1/(1+EXP(-R428))</f>
        <v/>
      </c>
      <c r="AI428" s="48">
        <f>'4_Seq_Features'!A426</f>
        <v/>
      </c>
      <c r="AJ428" s="55">
        <f>'4_Seq_Features'!G426</f>
        <v/>
      </c>
      <c r="AK428" s="55">
        <f>'4_Seq_Features'!H426</f>
        <v/>
      </c>
      <c r="AL428" s="48">
        <f>'4_Seq_Features'!E426</f>
        <v/>
      </c>
      <c r="AM428" s="52">
        <f>$BD$14*((AJ428)-$BD$5)/$BD$6+$BD$15*((AK428)-$BD$7)/$BD$8+$BD$16</f>
        <v/>
      </c>
      <c r="AN428" s="51">
        <f>1/(1+EXP(-AM428))</f>
        <v/>
      </c>
      <c r="AO428" s="52">
        <f>$BE$14*((AJ428)-$BD$5)/$BD$6+$BE$15*((AK428)-$BD$7)/$BD$8+$BE$16</f>
        <v/>
      </c>
      <c r="AP428" s="51">
        <f>1/(1+EXP(-AO428))</f>
        <v/>
      </c>
      <c r="AQ428" s="52">
        <f>$BF$14*((AJ428)-$BD$5)/$BD$6+$BF$15*((AK428)-$BD$7)/$BD$8+$BF$16</f>
        <v/>
      </c>
      <c r="AR428" s="51">
        <f>1/(1+EXP(-AQ428))</f>
        <v/>
      </c>
      <c r="AS428" s="52">
        <f>$BG$14*((AJ428)-$BD$5)/$BD$6+$BG$15*((AK428)-$BD$7)/$BD$8+$BG$16</f>
        <v/>
      </c>
      <c r="AT428" s="51">
        <f>1/(1+EXP(-AS428))</f>
        <v/>
      </c>
      <c r="AU428" s="52">
        <f>$BH$14*((AJ428)-$BD$5)/$BD$6+$BH$15*((AK428)-$BD$7)/$BD$8+$BH$16</f>
        <v/>
      </c>
      <c r="AV428" s="51">
        <f>1/(1+EXP(-AU428))</f>
        <v/>
      </c>
      <c r="AW428" s="52">
        <f>$BI$14*((AJ428)-$BD$5)/$BD$6+$BI$15*((AK428)-$BD$7)/$BD$8+$BI$16</f>
        <v/>
      </c>
      <c r="AX428" s="51">
        <f>1/(1+EXP(-AW428))</f>
        <v/>
      </c>
      <c r="AY428" s="52">
        <f>$BJ$14*((AJ428)-$BD$5)/$BD$6+$BJ$15*((AK428)-$BD$7)/$BD$8+$BJ$16</f>
        <v/>
      </c>
      <c r="AZ428" s="51">
        <f>1/(1+EXP(-AY428))</f>
        <v/>
      </c>
      <c r="BA428" s="52">
        <f>$BK$14*((AJ428)-$BD$5)/$BD$6+$BK$15*((AK428)-$BD$7)/$BD$8+$BK$16</f>
        <v/>
      </c>
      <c r="BB428" s="51">
        <f>1/(1+EXP(-BA428))</f>
        <v/>
      </c>
    </row>
    <row r="429" ht="15" customHeight="1" s="35">
      <c r="A429" s="48">
        <f>'4_Seq_Features'!A427</f>
        <v/>
      </c>
      <c r="B429" s="55">
        <f>'4_Seq_Features'!F427</f>
        <v/>
      </c>
      <c r="C429" s="48">
        <f>'4_Seq_Features'!E427</f>
        <v/>
      </c>
      <c r="D429" s="52">
        <f>$U$12*((B429)-$U$5)/$U$6+$U$13</f>
        <v/>
      </c>
      <c r="E429" s="51">
        <f>1/(1+EXP(-D429))</f>
        <v/>
      </c>
      <c r="F429" s="52">
        <f>$V$12*((B429)-$U$5)/$U$6+$V$13</f>
        <v/>
      </c>
      <c r="G429" s="51">
        <f>1/(1+EXP(-F429))</f>
        <v/>
      </c>
      <c r="H429" s="52">
        <f>$W$12*((B429)-$U$5)/$U$6+$W$13</f>
        <v/>
      </c>
      <c r="I429" s="51">
        <f>1/(1+EXP(-H429))</f>
        <v/>
      </c>
      <c r="J429" s="52">
        <f>$X$12*((B429)-$U$5)/$U$6+$X$13</f>
        <v/>
      </c>
      <c r="K429" s="51">
        <f>1/(1+EXP(-J429))</f>
        <v/>
      </c>
      <c r="L429" s="52">
        <f>$Y$12*((B429)-$U$5)/$U$6+$Y$13</f>
        <v/>
      </c>
      <c r="M429" s="51">
        <f>1/(1+EXP(-L429))</f>
        <v/>
      </c>
      <c r="N429" s="52">
        <f>$Z$12*((B429)-$U$5)/$U$6+$Z$13</f>
        <v/>
      </c>
      <c r="O429" s="51">
        <f>1/(1+EXP(-N429))</f>
        <v/>
      </c>
      <c r="P429" s="52">
        <f>$AA$12*((B429)-$U$5)/$U$6+$AA$13</f>
        <v/>
      </c>
      <c r="Q429" s="51">
        <f>1/(1+EXP(-P429))</f>
        <v/>
      </c>
      <c r="R429" s="52">
        <f>$AB$12*((B429)-$U$5)/$U$6+$AB$13</f>
        <v/>
      </c>
      <c r="S429" s="51">
        <f>1/(1+EXP(-R429))</f>
        <v/>
      </c>
      <c r="AI429" s="48">
        <f>'4_Seq_Features'!A427</f>
        <v/>
      </c>
      <c r="AJ429" s="55">
        <f>'4_Seq_Features'!G427</f>
        <v/>
      </c>
      <c r="AK429" s="55">
        <f>'4_Seq_Features'!H427</f>
        <v/>
      </c>
      <c r="AL429" s="48">
        <f>'4_Seq_Features'!E427</f>
        <v/>
      </c>
      <c r="AM429" s="52">
        <f>$BD$14*((AJ429)-$BD$5)/$BD$6+$BD$15*((AK429)-$BD$7)/$BD$8+$BD$16</f>
        <v/>
      </c>
      <c r="AN429" s="51">
        <f>1/(1+EXP(-AM429))</f>
        <v/>
      </c>
      <c r="AO429" s="52">
        <f>$BE$14*((AJ429)-$BD$5)/$BD$6+$BE$15*((AK429)-$BD$7)/$BD$8+$BE$16</f>
        <v/>
      </c>
      <c r="AP429" s="51">
        <f>1/(1+EXP(-AO429))</f>
        <v/>
      </c>
      <c r="AQ429" s="52">
        <f>$BF$14*((AJ429)-$BD$5)/$BD$6+$BF$15*((AK429)-$BD$7)/$BD$8+$BF$16</f>
        <v/>
      </c>
      <c r="AR429" s="51">
        <f>1/(1+EXP(-AQ429))</f>
        <v/>
      </c>
      <c r="AS429" s="52">
        <f>$BG$14*((AJ429)-$BD$5)/$BD$6+$BG$15*((AK429)-$BD$7)/$BD$8+$BG$16</f>
        <v/>
      </c>
      <c r="AT429" s="51">
        <f>1/(1+EXP(-AS429))</f>
        <v/>
      </c>
      <c r="AU429" s="52">
        <f>$BH$14*((AJ429)-$BD$5)/$BD$6+$BH$15*((AK429)-$BD$7)/$BD$8+$BH$16</f>
        <v/>
      </c>
      <c r="AV429" s="51">
        <f>1/(1+EXP(-AU429))</f>
        <v/>
      </c>
      <c r="AW429" s="52">
        <f>$BI$14*((AJ429)-$BD$5)/$BD$6+$BI$15*((AK429)-$BD$7)/$BD$8+$BI$16</f>
        <v/>
      </c>
      <c r="AX429" s="51">
        <f>1/(1+EXP(-AW429))</f>
        <v/>
      </c>
      <c r="AY429" s="52">
        <f>$BJ$14*((AJ429)-$BD$5)/$BD$6+$BJ$15*((AK429)-$BD$7)/$BD$8+$BJ$16</f>
        <v/>
      </c>
      <c r="AZ429" s="51">
        <f>1/(1+EXP(-AY429))</f>
        <v/>
      </c>
      <c r="BA429" s="52">
        <f>$BK$14*((AJ429)-$BD$5)/$BD$6+$BK$15*((AK429)-$BD$7)/$BD$8+$BK$16</f>
        <v/>
      </c>
      <c r="BB429" s="51">
        <f>1/(1+EXP(-BA429))</f>
        <v/>
      </c>
    </row>
    <row r="430" ht="15" customHeight="1" s="35">
      <c r="A430" s="48">
        <f>'4_Seq_Features'!A428</f>
        <v/>
      </c>
      <c r="B430" s="55">
        <f>'4_Seq_Features'!F428</f>
        <v/>
      </c>
      <c r="C430" s="48">
        <f>'4_Seq_Features'!E428</f>
        <v/>
      </c>
      <c r="D430" s="52">
        <f>$U$12*((B430)-$U$5)/$U$6+$U$13</f>
        <v/>
      </c>
      <c r="E430" s="51">
        <f>1/(1+EXP(-D430))</f>
        <v/>
      </c>
      <c r="F430" s="52">
        <f>$V$12*((B430)-$U$5)/$U$6+$V$13</f>
        <v/>
      </c>
      <c r="G430" s="51">
        <f>1/(1+EXP(-F430))</f>
        <v/>
      </c>
      <c r="H430" s="52">
        <f>$W$12*((B430)-$U$5)/$U$6+$W$13</f>
        <v/>
      </c>
      <c r="I430" s="51">
        <f>1/(1+EXP(-H430))</f>
        <v/>
      </c>
      <c r="J430" s="52">
        <f>$X$12*((B430)-$U$5)/$U$6+$X$13</f>
        <v/>
      </c>
      <c r="K430" s="51">
        <f>1/(1+EXP(-J430))</f>
        <v/>
      </c>
      <c r="L430" s="52">
        <f>$Y$12*((B430)-$U$5)/$U$6+$Y$13</f>
        <v/>
      </c>
      <c r="M430" s="51">
        <f>1/(1+EXP(-L430))</f>
        <v/>
      </c>
      <c r="N430" s="52">
        <f>$Z$12*((B430)-$U$5)/$U$6+$Z$13</f>
        <v/>
      </c>
      <c r="O430" s="51">
        <f>1/(1+EXP(-N430))</f>
        <v/>
      </c>
      <c r="P430" s="52">
        <f>$AA$12*((B430)-$U$5)/$U$6+$AA$13</f>
        <v/>
      </c>
      <c r="Q430" s="51">
        <f>1/(1+EXP(-P430))</f>
        <v/>
      </c>
      <c r="R430" s="52">
        <f>$AB$12*((B430)-$U$5)/$U$6+$AB$13</f>
        <v/>
      </c>
      <c r="S430" s="51">
        <f>1/(1+EXP(-R430))</f>
        <v/>
      </c>
      <c r="AI430" s="48">
        <f>'4_Seq_Features'!A428</f>
        <v/>
      </c>
      <c r="AJ430" s="55">
        <f>'4_Seq_Features'!G428</f>
        <v/>
      </c>
      <c r="AK430" s="55">
        <f>'4_Seq_Features'!H428</f>
        <v/>
      </c>
      <c r="AL430" s="48">
        <f>'4_Seq_Features'!E428</f>
        <v/>
      </c>
      <c r="AM430" s="52">
        <f>$BD$14*((AJ430)-$BD$5)/$BD$6+$BD$15*((AK430)-$BD$7)/$BD$8+$BD$16</f>
        <v/>
      </c>
      <c r="AN430" s="51">
        <f>1/(1+EXP(-AM430))</f>
        <v/>
      </c>
      <c r="AO430" s="52">
        <f>$BE$14*((AJ430)-$BD$5)/$BD$6+$BE$15*((AK430)-$BD$7)/$BD$8+$BE$16</f>
        <v/>
      </c>
      <c r="AP430" s="51">
        <f>1/(1+EXP(-AO430))</f>
        <v/>
      </c>
      <c r="AQ430" s="52">
        <f>$BF$14*((AJ430)-$BD$5)/$BD$6+$BF$15*((AK430)-$BD$7)/$BD$8+$BF$16</f>
        <v/>
      </c>
      <c r="AR430" s="51">
        <f>1/(1+EXP(-AQ430))</f>
        <v/>
      </c>
      <c r="AS430" s="52">
        <f>$BG$14*((AJ430)-$BD$5)/$BD$6+$BG$15*((AK430)-$BD$7)/$BD$8+$BG$16</f>
        <v/>
      </c>
      <c r="AT430" s="51">
        <f>1/(1+EXP(-AS430))</f>
        <v/>
      </c>
      <c r="AU430" s="52">
        <f>$BH$14*((AJ430)-$BD$5)/$BD$6+$BH$15*((AK430)-$BD$7)/$BD$8+$BH$16</f>
        <v/>
      </c>
      <c r="AV430" s="51">
        <f>1/(1+EXP(-AU430))</f>
        <v/>
      </c>
      <c r="AW430" s="52">
        <f>$BI$14*((AJ430)-$BD$5)/$BD$6+$BI$15*((AK430)-$BD$7)/$BD$8+$BI$16</f>
        <v/>
      </c>
      <c r="AX430" s="51">
        <f>1/(1+EXP(-AW430))</f>
        <v/>
      </c>
      <c r="AY430" s="52">
        <f>$BJ$14*((AJ430)-$BD$5)/$BD$6+$BJ$15*((AK430)-$BD$7)/$BD$8+$BJ$16</f>
        <v/>
      </c>
      <c r="AZ430" s="51">
        <f>1/(1+EXP(-AY430))</f>
        <v/>
      </c>
      <c r="BA430" s="52">
        <f>$BK$14*((AJ430)-$BD$5)/$BD$6+$BK$15*((AK430)-$BD$7)/$BD$8+$BK$16</f>
        <v/>
      </c>
      <c r="BB430" s="51">
        <f>1/(1+EXP(-BA430))</f>
        <v/>
      </c>
    </row>
    <row r="431" ht="15" customHeight="1" s="35">
      <c r="A431" s="48">
        <f>'4_Seq_Features'!A429</f>
        <v/>
      </c>
      <c r="B431" s="55">
        <f>'4_Seq_Features'!F429</f>
        <v/>
      </c>
      <c r="C431" s="48">
        <f>'4_Seq_Features'!E429</f>
        <v/>
      </c>
      <c r="D431" s="52">
        <f>$U$12*((B431)-$U$5)/$U$6+$U$13</f>
        <v/>
      </c>
      <c r="E431" s="51">
        <f>1/(1+EXP(-D431))</f>
        <v/>
      </c>
      <c r="F431" s="52">
        <f>$V$12*((B431)-$U$5)/$U$6+$V$13</f>
        <v/>
      </c>
      <c r="G431" s="51">
        <f>1/(1+EXP(-F431))</f>
        <v/>
      </c>
      <c r="H431" s="52">
        <f>$W$12*((B431)-$U$5)/$U$6+$W$13</f>
        <v/>
      </c>
      <c r="I431" s="51">
        <f>1/(1+EXP(-H431))</f>
        <v/>
      </c>
      <c r="J431" s="52">
        <f>$X$12*((B431)-$U$5)/$U$6+$X$13</f>
        <v/>
      </c>
      <c r="K431" s="51">
        <f>1/(1+EXP(-J431))</f>
        <v/>
      </c>
      <c r="L431" s="52">
        <f>$Y$12*((B431)-$U$5)/$U$6+$Y$13</f>
        <v/>
      </c>
      <c r="M431" s="51">
        <f>1/(1+EXP(-L431))</f>
        <v/>
      </c>
      <c r="N431" s="52">
        <f>$Z$12*((B431)-$U$5)/$U$6+$Z$13</f>
        <v/>
      </c>
      <c r="O431" s="51">
        <f>1/(1+EXP(-N431))</f>
        <v/>
      </c>
      <c r="P431" s="52">
        <f>$AA$12*((B431)-$U$5)/$U$6+$AA$13</f>
        <v/>
      </c>
      <c r="Q431" s="51">
        <f>1/(1+EXP(-P431))</f>
        <v/>
      </c>
      <c r="R431" s="52">
        <f>$AB$12*((B431)-$U$5)/$U$6+$AB$13</f>
        <v/>
      </c>
      <c r="S431" s="51">
        <f>1/(1+EXP(-R431))</f>
        <v/>
      </c>
      <c r="AI431" s="48">
        <f>'4_Seq_Features'!A429</f>
        <v/>
      </c>
      <c r="AJ431" s="55">
        <f>'4_Seq_Features'!G429</f>
        <v/>
      </c>
      <c r="AK431" s="55">
        <f>'4_Seq_Features'!H429</f>
        <v/>
      </c>
      <c r="AL431" s="48">
        <f>'4_Seq_Features'!E429</f>
        <v/>
      </c>
      <c r="AM431" s="52">
        <f>$BD$14*((AJ431)-$BD$5)/$BD$6+$BD$15*((AK431)-$BD$7)/$BD$8+$BD$16</f>
        <v/>
      </c>
      <c r="AN431" s="51">
        <f>1/(1+EXP(-AM431))</f>
        <v/>
      </c>
      <c r="AO431" s="52">
        <f>$BE$14*((AJ431)-$BD$5)/$BD$6+$BE$15*((AK431)-$BD$7)/$BD$8+$BE$16</f>
        <v/>
      </c>
      <c r="AP431" s="51">
        <f>1/(1+EXP(-AO431))</f>
        <v/>
      </c>
      <c r="AQ431" s="52">
        <f>$BF$14*((AJ431)-$BD$5)/$BD$6+$BF$15*((AK431)-$BD$7)/$BD$8+$BF$16</f>
        <v/>
      </c>
      <c r="AR431" s="51">
        <f>1/(1+EXP(-AQ431))</f>
        <v/>
      </c>
      <c r="AS431" s="52">
        <f>$BG$14*((AJ431)-$BD$5)/$BD$6+$BG$15*((AK431)-$BD$7)/$BD$8+$BG$16</f>
        <v/>
      </c>
      <c r="AT431" s="51">
        <f>1/(1+EXP(-AS431))</f>
        <v/>
      </c>
      <c r="AU431" s="52">
        <f>$BH$14*((AJ431)-$BD$5)/$BD$6+$BH$15*((AK431)-$BD$7)/$BD$8+$BH$16</f>
        <v/>
      </c>
      <c r="AV431" s="51">
        <f>1/(1+EXP(-AU431))</f>
        <v/>
      </c>
      <c r="AW431" s="52">
        <f>$BI$14*((AJ431)-$BD$5)/$BD$6+$BI$15*((AK431)-$BD$7)/$BD$8+$BI$16</f>
        <v/>
      </c>
      <c r="AX431" s="51">
        <f>1/(1+EXP(-AW431))</f>
        <v/>
      </c>
      <c r="AY431" s="52">
        <f>$BJ$14*((AJ431)-$BD$5)/$BD$6+$BJ$15*((AK431)-$BD$7)/$BD$8+$BJ$16</f>
        <v/>
      </c>
      <c r="AZ431" s="51">
        <f>1/(1+EXP(-AY431))</f>
        <v/>
      </c>
      <c r="BA431" s="52">
        <f>$BK$14*((AJ431)-$BD$5)/$BD$6+$BK$15*((AK431)-$BD$7)/$BD$8+$BK$16</f>
        <v/>
      </c>
      <c r="BB431" s="51">
        <f>1/(1+EXP(-BA431))</f>
        <v/>
      </c>
    </row>
    <row r="432" ht="15" customHeight="1" s="35">
      <c r="A432" s="48">
        <f>'4_Seq_Features'!A430</f>
        <v/>
      </c>
      <c r="B432" s="55">
        <f>'4_Seq_Features'!F430</f>
        <v/>
      </c>
      <c r="C432" s="48">
        <f>'4_Seq_Features'!E430</f>
        <v/>
      </c>
      <c r="D432" s="52">
        <f>$U$12*((B432)-$U$5)/$U$6+$U$13</f>
        <v/>
      </c>
      <c r="E432" s="51">
        <f>1/(1+EXP(-D432))</f>
        <v/>
      </c>
      <c r="F432" s="52">
        <f>$V$12*((B432)-$U$5)/$U$6+$V$13</f>
        <v/>
      </c>
      <c r="G432" s="51">
        <f>1/(1+EXP(-F432))</f>
        <v/>
      </c>
      <c r="H432" s="52">
        <f>$W$12*((B432)-$U$5)/$U$6+$W$13</f>
        <v/>
      </c>
      <c r="I432" s="51">
        <f>1/(1+EXP(-H432))</f>
        <v/>
      </c>
      <c r="J432" s="52">
        <f>$X$12*((B432)-$U$5)/$U$6+$X$13</f>
        <v/>
      </c>
      <c r="K432" s="51">
        <f>1/(1+EXP(-J432))</f>
        <v/>
      </c>
      <c r="L432" s="52">
        <f>$Y$12*((B432)-$U$5)/$U$6+$Y$13</f>
        <v/>
      </c>
      <c r="M432" s="51">
        <f>1/(1+EXP(-L432))</f>
        <v/>
      </c>
      <c r="N432" s="52">
        <f>$Z$12*((B432)-$U$5)/$U$6+$Z$13</f>
        <v/>
      </c>
      <c r="O432" s="51">
        <f>1/(1+EXP(-N432))</f>
        <v/>
      </c>
      <c r="P432" s="52">
        <f>$AA$12*((B432)-$U$5)/$U$6+$AA$13</f>
        <v/>
      </c>
      <c r="Q432" s="51">
        <f>1/(1+EXP(-P432))</f>
        <v/>
      </c>
      <c r="R432" s="52">
        <f>$AB$12*((B432)-$U$5)/$U$6+$AB$13</f>
        <v/>
      </c>
      <c r="S432" s="51">
        <f>1/(1+EXP(-R432))</f>
        <v/>
      </c>
      <c r="AI432" s="48">
        <f>'4_Seq_Features'!A430</f>
        <v/>
      </c>
      <c r="AJ432" s="55">
        <f>'4_Seq_Features'!G430</f>
        <v/>
      </c>
      <c r="AK432" s="55">
        <f>'4_Seq_Features'!H430</f>
        <v/>
      </c>
      <c r="AL432" s="48">
        <f>'4_Seq_Features'!E430</f>
        <v/>
      </c>
      <c r="AM432" s="52">
        <f>$BD$14*((AJ432)-$BD$5)/$BD$6+$BD$15*((AK432)-$BD$7)/$BD$8+$BD$16</f>
        <v/>
      </c>
      <c r="AN432" s="51">
        <f>1/(1+EXP(-AM432))</f>
        <v/>
      </c>
      <c r="AO432" s="52">
        <f>$BE$14*((AJ432)-$BD$5)/$BD$6+$BE$15*((AK432)-$BD$7)/$BD$8+$BE$16</f>
        <v/>
      </c>
      <c r="AP432" s="51">
        <f>1/(1+EXP(-AO432))</f>
        <v/>
      </c>
      <c r="AQ432" s="52">
        <f>$BF$14*((AJ432)-$BD$5)/$BD$6+$BF$15*((AK432)-$BD$7)/$BD$8+$BF$16</f>
        <v/>
      </c>
      <c r="AR432" s="51">
        <f>1/(1+EXP(-AQ432))</f>
        <v/>
      </c>
      <c r="AS432" s="52">
        <f>$BG$14*((AJ432)-$BD$5)/$BD$6+$BG$15*((AK432)-$BD$7)/$BD$8+$BG$16</f>
        <v/>
      </c>
      <c r="AT432" s="51">
        <f>1/(1+EXP(-AS432))</f>
        <v/>
      </c>
      <c r="AU432" s="52">
        <f>$BH$14*((AJ432)-$BD$5)/$BD$6+$BH$15*((AK432)-$BD$7)/$BD$8+$BH$16</f>
        <v/>
      </c>
      <c r="AV432" s="51">
        <f>1/(1+EXP(-AU432))</f>
        <v/>
      </c>
      <c r="AW432" s="52">
        <f>$BI$14*((AJ432)-$BD$5)/$BD$6+$BI$15*((AK432)-$BD$7)/$BD$8+$BI$16</f>
        <v/>
      </c>
      <c r="AX432" s="51">
        <f>1/(1+EXP(-AW432))</f>
        <v/>
      </c>
      <c r="AY432" s="52">
        <f>$BJ$14*((AJ432)-$BD$5)/$BD$6+$BJ$15*((AK432)-$BD$7)/$BD$8+$BJ$16</f>
        <v/>
      </c>
      <c r="AZ432" s="51">
        <f>1/(1+EXP(-AY432))</f>
        <v/>
      </c>
      <c r="BA432" s="52">
        <f>$BK$14*((AJ432)-$BD$5)/$BD$6+$BK$15*((AK432)-$BD$7)/$BD$8+$BK$16</f>
        <v/>
      </c>
      <c r="BB432" s="51">
        <f>1/(1+EXP(-BA432))</f>
        <v/>
      </c>
    </row>
    <row r="433" ht="15" customHeight="1" s="35">
      <c r="A433" s="48">
        <f>'4_Seq_Features'!A431</f>
        <v/>
      </c>
      <c r="B433" s="55">
        <f>'4_Seq_Features'!F431</f>
        <v/>
      </c>
      <c r="C433" s="48">
        <f>'4_Seq_Features'!E431</f>
        <v/>
      </c>
      <c r="D433" s="52">
        <f>$U$12*((B433)-$U$5)/$U$6+$U$13</f>
        <v/>
      </c>
      <c r="E433" s="51">
        <f>1/(1+EXP(-D433))</f>
        <v/>
      </c>
      <c r="F433" s="52">
        <f>$V$12*((B433)-$U$5)/$U$6+$V$13</f>
        <v/>
      </c>
      <c r="G433" s="51">
        <f>1/(1+EXP(-F433))</f>
        <v/>
      </c>
      <c r="H433" s="52">
        <f>$W$12*((B433)-$U$5)/$U$6+$W$13</f>
        <v/>
      </c>
      <c r="I433" s="51">
        <f>1/(1+EXP(-H433))</f>
        <v/>
      </c>
      <c r="J433" s="52">
        <f>$X$12*((B433)-$U$5)/$U$6+$X$13</f>
        <v/>
      </c>
      <c r="K433" s="51">
        <f>1/(1+EXP(-J433))</f>
        <v/>
      </c>
      <c r="L433" s="52">
        <f>$Y$12*((B433)-$U$5)/$U$6+$Y$13</f>
        <v/>
      </c>
      <c r="M433" s="51">
        <f>1/(1+EXP(-L433))</f>
        <v/>
      </c>
      <c r="N433" s="52">
        <f>$Z$12*((B433)-$U$5)/$U$6+$Z$13</f>
        <v/>
      </c>
      <c r="O433" s="51">
        <f>1/(1+EXP(-N433))</f>
        <v/>
      </c>
      <c r="P433" s="52">
        <f>$AA$12*((B433)-$U$5)/$U$6+$AA$13</f>
        <v/>
      </c>
      <c r="Q433" s="51">
        <f>1/(1+EXP(-P433))</f>
        <v/>
      </c>
      <c r="R433" s="52">
        <f>$AB$12*((B433)-$U$5)/$U$6+$AB$13</f>
        <v/>
      </c>
      <c r="S433" s="51">
        <f>1/(1+EXP(-R433))</f>
        <v/>
      </c>
      <c r="AI433" s="48">
        <f>'4_Seq_Features'!A431</f>
        <v/>
      </c>
      <c r="AJ433" s="55">
        <f>'4_Seq_Features'!G431</f>
        <v/>
      </c>
      <c r="AK433" s="55">
        <f>'4_Seq_Features'!H431</f>
        <v/>
      </c>
      <c r="AL433" s="48">
        <f>'4_Seq_Features'!E431</f>
        <v/>
      </c>
      <c r="AM433" s="52">
        <f>$BD$14*((AJ433)-$BD$5)/$BD$6+$BD$15*((AK433)-$BD$7)/$BD$8+$BD$16</f>
        <v/>
      </c>
      <c r="AN433" s="51">
        <f>1/(1+EXP(-AM433))</f>
        <v/>
      </c>
      <c r="AO433" s="52">
        <f>$BE$14*((AJ433)-$BD$5)/$BD$6+$BE$15*((AK433)-$BD$7)/$BD$8+$BE$16</f>
        <v/>
      </c>
      <c r="AP433" s="51">
        <f>1/(1+EXP(-AO433))</f>
        <v/>
      </c>
      <c r="AQ433" s="52">
        <f>$BF$14*((AJ433)-$BD$5)/$BD$6+$BF$15*((AK433)-$BD$7)/$BD$8+$BF$16</f>
        <v/>
      </c>
      <c r="AR433" s="51">
        <f>1/(1+EXP(-AQ433))</f>
        <v/>
      </c>
      <c r="AS433" s="52">
        <f>$BG$14*((AJ433)-$BD$5)/$BD$6+$BG$15*((AK433)-$BD$7)/$BD$8+$BG$16</f>
        <v/>
      </c>
      <c r="AT433" s="51">
        <f>1/(1+EXP(-AS433))</f>
        <v/>
      </c>
      <c r="AU433" s="52">
        <f>$BH$14*((AJ433)-$BD$5)/$BD$6+$BH$15*((AK433)-$BD$7)/$BD$8+$BH$16</f>
        <v/>
      </c>
      <c r="AV433" s="51">
        <f>1/(1+EXP(-AU433))</f>
        <v/>
      </c>
      <c r="AW433" s="52">
        <f>$BI$14*((AJ433)-$BD$5)/$BD$6+$BI$15*((AK433)-$BD$7)/$BD$8+$BI$16</f>
        <v/>
      </c>
      <c r="AX433" s="51">
        <f>1/(1+EXP(-AW433))</f>
        <v/>
      </c>
      <c r="AY433" s="52">
        <f>$BJ$14*((AJ433)-$BD$5)/$BD$6+$BJ$15*((AK433)-$BD$7)/$BD$8+$BJ$16</f>
        <v/>
      </c>
      <c r="AZ433" s="51">
        <f>1/(1+EXP(-AY433))</f>
        <v/>
      </c>
      <c r="BA433" s="52">
        <f>$BK$14*((AJ433)-$BD$5)/$BD$6+$BK$15*((AK433)-$BD$7)/$BD$8+$BK$16</f>
        <v/>
      </c>
      <c r="BB433" s="51">
        <f>1/(1+EXP(-BA433))</f>
        <v/>
      </c>
    </row>
    <row r="434" ht="15" customHeight="1" s="35">
      <c r="A434" s="48">
        <f>'4_Seq_Features'!A432</f>
        <v/>
      </c>
      <c r="B434" s="55">
        <f>'4_Seq_Features'!F432</f>
        <v/>
      </c>
      <c r="C434" s="48">
        <f>'4_Seq_Features'!E432</f>
        <v/>
      </c>
      <c r="D434" s="52">
        <f>$U$12*((B434)-$U$5)/$U$6+$U$13</f>
        <v/>
      </c>
      <c r="E434" s="51">
        <f>1/(1+EXP(-D434))</f>
        <v/>
      </c>
      <c r="F434" s="52">
        <f>$V$12*((B434)-$U$5)/$U$6+$V$13</f>
        <v/>
      </c>
      <c r="G434" s="51">
        <f>1/(1+EXP(-F434))</f>
        <v/>
      </c>
      <c r="H434" s="52">
        <f>$W$12*((B434)-$U$5)/$U$6+$W$13</f>
        <v/>
      </c>
      <c r="I434" s="51">
        <f>1/(1+EXP(-H434))</f>
        <v/>
      </c>
      <c r="J434" s="52">
        <f>$X$12*((B434)-$U$5)/$U$6+$X$13</f>
        <v/>
      </c>
      <c r="K434" s="51">
        <f>1/(1+EXP(-J434))</f>
        <v/>
      </c>
      <c r="L434" s="52">
        <f>$Y$12*((B434)-$U$5)/$U$6+$Y$13</f>
        <v/>
      </c>
      <c r="M434" s="51">
        <f>1/(1+EXP(-L434))</f>
        <v/>
      </c>
      <c r="N434" s="52">
        <f>$Z$12*((B434)-$U$5)/$U$6+$Z$13</f>
        <v/>
      </c>
      <c r="O434" s="51">
        <f>1/(1+EXP(-N434))</f>
        <v/>
      </c>
      <c r="P434" s="52">
        <f>$AA$12*((B434)-$U$5)/$U$6+$AA$13</f>
        <v/>
      </c>
      <c r="Q434" s="51">
        <f>1/(1+EXP(-P434))</f>
        <v/>
      </c>
      <c r="R434" s="52">
        <f>$AB$12*((B434)-$U$5)/$U$6+$AB$13</f>
        <v/>
      </c>
      <c r="S434" s="51">
        <f>1/(1+EXP(-R434))</f>
        <v/>
      </c>
      <c r="AI434" s="48">
        <f>'4_Seq_Features'!A432</f>
        <v/>
      </c>
      <c r="AJ434" s="55">
        <f>'4_Seq_Features'!G432</f>
        <v/>
      </c>
      <c r="AK434" s="55">
        <f>'4_Seq_Features'!H432</f>
        <v/>
      </c>
      <c r="AL434" s="48">
        <f>'4_Seq_Features'!E432</f>
        <v/>
      </c>
      <c r="AM434" s="52">
        <f>$BD$14*((AJ434)-$BD$5)/$BD$6+$BD$15*((AK434)-$BD$7)/$BD$8+$BD$16</f>
        <v/>
      </c>
      <c r="AN434" s="51">
        <f>1/(1+EXP(-AM434))</f>
        <v/>
      </c>
      <c r="AO434" s="52">
        <f>$BE$14*((AJ434)-$BD$5)/$BD$6+$BE$15*((AK434)-$BD$7)/$BD$8+$BE$16</f>
        <v/>
      </c>
      <c r="AP434" s="51">
        <f>1/(1+EXP(-AO434))</f>
        <v/>
      </c>
      <c r="AQ434" s="52">
        <f>$BF$14*((AJ434)-$BD$5)/$BD$6+$BF$15*((AK434)-$BD$7)/$BD$8+$BF$16</f>
        <v/>
      </c>
      <c r="AR434" s="51">
        <f>1/(1+EXP(-AQ434))</f>
        <v/>
      </c>
      <c r="AS434" s="52">
        <f>$BG$14*((AJ434)-$BD$5)/$BD$6+$BG$15*((AK434)-$BD$7)/$BD$8+$BG$16</f>
        <v/>
      </c>
      <c r="AT434" s="51">
        <f>1/(1+EXP(-AS434))</f>
        <v/>
      </c>
      <c r="AU434" s="52">
        <f>$BH$14*((AJ434)-$BD$5)/$BD$6+$BH$15*((AK434)-$BD$7)/$BD$8+$BH$16</f>
        <v/>
      </c>
      <c r="AV434" s="51">
        <f>1/(1+EXP(-AU434))</f>
        <v/>
      </c>
      <c r="AW434" s="52">
        <f>$BI$14*((AJ434)-$BD$5)/$BD$6+$BI$15*((AK434)-$BD$7)/$BD$8+$BI$16</f>
        <v/>
      </c>
      <c r="AX434" s="51">
        <f>1/(1+EXP(-AW434))</f>
        <v/>
      </c>
      <c r="AY434" s="52">
        <f>$BJ$14*((AJ434)-$BD$5)/$BD$6+$BJ$15*((AK434)-$BD$7)/$BD$8+$BJ$16</f>
        <v/>
      </c>
      <c r="AZ434" s="51">
        <f>1/(1+EXP(-AY434))</f>
        <v/>
      </c>
      <c r="BA434" s="52">
        <f>$BK$14*((AJ434)-$BD$5)/$BD$6+$BK$15*((AK434)-$BD$7)/$BD$8+$BK$16</f>
        <v/>
      </c>
      <c r="BB434" s="51">
        <f>1/(1+EXP(-BA434))</f>
        <v/>
      </c>
    </row>
    <row r="435" ht="15" customHeight="1" s="35">
      <c r="A435" s="48">
        <f>'4_Seq_Features'!A433</f>
        <v/>
      </c>
      <c r="B435" s="55">
        <f>'4_Seq_Features'!F433</f>
        <v/>
      </c>
      <c r="C435" s="48">
        <f>'4_Seq_Features'!E433</f>
        <v/>
      </c>
      <c r="D435" s="52">
        <f>$U$12*((B435)-$U$5)/$U$6+$U$13</f>
        <v/>
      </c>
      <c r="E435" s="51">
        <f>1/(1+EXP(-D435))</f>
        <v/>
      </c>
      <c r="F435" s="52">
        <f>$V$12*((B435)-$U$5)/$U$6+$V$13</f>
        <v/>
      </c>
      <c r="G435" s="51">
        <f>1/(1+EXP(-F435))</f>
        <v/>
      </c>
      <c r="H435" s="52">
        <f>$W$12*((B435)-$U$5)/$U$6+$W$13</f>
        <v/>
      </c>
      <c r="I435" s="51">
        <f>1/(1+EXP(-H435))</f>
        <v/>
      </c>
      <c r="J435" s="52">
        <f>$X$12*((B435)-$U$5)/$U$6+$X$13</f>
        <v/>
      </c>
      <c r="K435" s="51">
        <f>1/(1+EXP(-J435))</f>
        <v/>
      </c>
      <c r="L435" s="52">
        <f>$Y$12*((B435)-$U$5)/$U$6+$Y$13</f>
        <v/>
      </c>
      <c r="M435" s="51">
        <f>1/(1+EXP(-L435))</f>
        <v/>
      </c>
      <c r="N435" s="52">
        <f>$Z$12*((B435)-$U$5)/$U$6+$Z$13</f>
        <v/>
      </c>
      <c r="O435" s="51">
        <f>1/(1+EXP(-N435))</f>
        <v/>
      </c>
      <c r="P435" s="52">
        <f>$AA$12*((B435)-$U$5)/$U$6+$AA$13</f>
        <v/>
      </c>
      <c r="Q435" s="51">
        <f>1/(1+EXP(-P435))</f>
        <v/>
      </c>
      <c r="R435" s="52">
        <f>$AB$12*((B435)-$U$5)/$U$6+$AB$13</f>
        <v/>
      </c>
      <c r="S435" s="51">
        <f>1/(1+EXP(-R435))</f>
        <v/>
      </c>
      <c r="AI435" s="48">
        <f>'4_Seq_Features'!A433</f>
        <v/>
      </c>
      <c r="AJ435" s="55">
        <f>'4_Seq_Features'!G433</f>
        <v/>
      </c>
      <c r="AK435" s="55">
        <f>'4_Seq_Features'!H433</f>
        <v/>
      </c>
      <c r="AL435" s="48">
        <f>'4_Seq_Features'!E433</f>
        <v/>
      </c>
      <c r="AM435" s="52">
        <f>$BD$14*((AJ435)-$BD$5)/$BD$6+$BD$15*((AK435)-$BD$7)/$BD$8+$BD$16</f>
        <v/>
      </c>
      <c r="AN435" s="51">
        <f>1/(1+EXP(-AM435))</f>
        <v/>
      </c>
      <c r="AO435" s="52">
        <f>$BE$14*((AJ435)-$BD$5)/$BD$6+$BE$15*((AK435)-$BD$7)/$BD$8+$BE$16</f>
        <v/>
      </c>
      <c r="AP435" s="51">
        <f>1/(1+EXP(-AO435))</f>
        <v/>
      </c>
      <c r="AQ435" s="52">
        <f>$BF$14*((AJ435)-$BD$5)/$BD$6+$BF$15*((AK435)-$BD$7)/$BD$8+$BF$16</f>
        <v/>
      </c>
      <c r="AR435" s="51">
        <f>1/(1+EXP(-AQ435))</f>
        <v/>
      </c>
      <c r="AS435" s="52">
        <f>$BG$14*((AJ435)-$BD$5)/$BD$6+$BG$15*((AK435)-$BD$7)/$BD$8+$BG$16</f>
        <v/>
      </c>
      <c r="AT435" s="51">
        <f>1/(1+EXP(-AS435))</f>
        <v/>
      </c>
      <c r="AU435" s="52">
        <f>$BH$14*((AJ435)-$BD$5)/$BD$6+$BH$15*((AK435)-$BD$7)/$BD$8+$BH$16</f>
        <v/>
      </c>
      <c r="AV435" s="51">
        <f>1/(1+EXP(-AU435))</f>
        <v/>
      </c>
      <c r="AW435" s="52">
        <f>$BI$14*((AJ435)-$BD$5)/$BD$6+$BI$15*((AK435)-$BD$7)/$BD$8+$BI$16</f>
        <v/>
      </c>
      <c r="AX435" s="51">
        <f>1/(1+EXP(-AW435))</f>
        <v/>
      </c>
      <c r="AY435" s="52">
        <f>$BJ$14*((AJ435)-$BD$5)/$BD$6+$BJ$15*((AK435)-$BD$7)/$BD$8+$BJ$16</f>
        <v/>
      </c>
      <c r="AZ435" s="51">
        <f>1/(1+EXP(-AY435))</f>
        <v/>
      </c>
      <c r="BA435" s="52">
        <f>$BK$14*((AJ435)-$BD$5)/$BD$6+$BK$15*((AK435)-$BD$7)/$BD$8+$BK$16</f>
        <v/>
      </c>
      <c r="BB435" s="51">
        <f>1/(1+EXP(-BA435))</f>
        <v/>
      </c>
    </row>
    <row r="436" ht="15" customHeight="1" s="35">
      <c r="A436" s="48">
        <f>'4_Seq_Features'!A434</f>
        <v/>
      </c>
      <c r="B436" s="55">
        <f>'4_Seq_Features'!F434</f>
        <v/>
      </c>
      <c r="C436" s="48">
        <f>'4_Seq_Features'!E434</f>
        <v/>
      </c>
      <c r="D436" s="52">
        <f>$U$12*((B436)-$U$5)/$U$6+$U$13</f>
        <v/>
      </c>
      <c r="E436" s="51">
        <f>1/(1+EXP(-D436))</f>
        <v/>
      </c>
      <c r="F436" s="52">
        <f>$V$12*((B436)-$U$5)/$U$6+$V$13</f>
        <v/>
      </c>
      <c r="G436" s="51">
        <f>1/(1+EXP(-F436))</f>
        <v/>
      </c>
      <c r="H436" s="52">
        <f>$W$12*((B436)-$U$5)/$U$6+$W$13</f>
        <v/>
      </c>
      <c r="I436" s="51">
        <f>1/(1+EXP(-H436))</f>
        <v/>
      </c>
      <c r="J436" s="52">
        <f>$X$12*((B436)-$U$5)/$U$6+$X$13</f>
        <v/>
      </c>
      <c r="K436" s="51">
        <f>1/(1+EXP(-J436))</f>
        <v/>
      </c>
      <c r="L436" s="52">
        <f>$Y$12*((B436)-$U$5)/$U$6+$Y$13</f>
        <v/>
      </c>
      <c r="M436" s="51">
        <f>1/(1+EXP(-L436))</f>
        <v/>
      </c>
      <c r="N436" s="52">
        <f>$Z$12*((B436)-$U$5)/$U$6+$Z$13</f>
        <v/>
      </c>
      <c r="O436" s="51">
        <f>1/(1+EXP(-N436))</f>
        <v/>
      </c>
      <c r="P436" s="52">
        <f>$AA$12*((B436)-$U$5)/$U$6+$AA$13</f>
        <v/>
      </c>
      <c r="Q436" s="51">
        <f>1/(1+EXP(-P436))</f>
        <v/>
      </c>
      <c r="R436" s="52">
        <f>$AB$12*((B436)-$U$5)/$U$6+$AB$13</f>
        <v/>
      </c>
      <c r="S436" s="51">
        <f>1/(1+EXP(-R436))</f>
        <v/>
      </c>
      <c r="AI436" s="48">
        <f>'4_Seq_Features'!A434</f>
        <v/>
      </c>
      <c r="AJ436" s="55">
        <f>'4_Seq_Features'!G434</f>
        <v/>
      </c>
      <c r="AK436" s="55">
        <f>'4_Seq_Features'!H434</f>
        <v/>
      </c>
      <c r="AL436" s="48">
        <f>'4_Seq_Features'!E434</f>
        <v/>
      </c>
      <c r="AM436" s="52">
        <f>$BD$14*((AJ436)-$BD$5)/$BD$6+$BD$15*((AK436)-$BD$7)/$BD$8+$BD$16</f>
        <v/>
      </c>
      <c r="AN436" s="51">
        <f>1/(1+EXP(-AM436))</f>
        <v/>
      </c>
      <c r="AO436" s="52">
        <f>$BE$14*((AJ436)-$BD$5)/$BD$6+$BE$15*((AK436)-$BD$7)/$BD$8+$BE$16</f>
        <v/>
      </c>
      <c r="AP436" s="51">
        <f>1/(1+EXP(-AO436))</f>
        <v/>
      </c>
      <c r="AQ436" s="52">
        <f>$BF$14*((AJ436)-$BD$5)/$BD$6+$BF$15*((AK436)-$BD$7)/$BD$8+$BF$16</f>
        <v/>
      </c>
      <c r="AR436" s="51">
        <f>1/(1+EXP(-AQ436))</f>
        <v/>
      </c>
      <c r="AS436" s="52">
        <f>$BG$14*((AJ436)-$BD$5)/$BD$6+$BG$15*((AK436)-$BD$7)/$BD$8+$BG$16</f>
        <v/>
      </c>
      <c r="AT436" s="51">
        <f>1/(1+EXP(-AS436))</f>
        <v/>
      </c>
      <c r="AU436" s="52">
        <f>$BH$14*((AJ436)-$BD$5)/$BD$6+$BH$15*((AK436)-$BD$7)/$BD$8+$BH$16</f>
        <v/>
      </c>
      <c r="AV436" s="51">
        <f>1/(1+EXP(-AU436))</f>
        <v/>
      </c>
      <c r="AW436" s="52">
        <f>$BI$14*((AJ436)-$BD$5)/$BD$6+$BI$15*((AK436)-$BD$7)/$BD$8+$BI$16</f>
        <v/>
      </c>
      <c r="AX436" s="51">
        <f>1/(1+EXP(-AW436))</f>
        <v/>
      </c>
      <c r="AY436" s="52">
        <f>$BJ$14*((AJ436)-$BD$5)/$BD$6+$BJ$15*((AK436)-$BD$7)/$BD$8+$BJ$16</f>
        <v/>
      </c>
      <c r="AZ436" s="51">
        <f>1/(1+EXP(-AY436))</f>
        <v/>
      </c>
      <c r="BA436" s="52">
        <f>$BK$14*((AJ436)-$BD$5)/$BD$6+$BK$15*((AK436)-$BD$7)/$BD$8+$BK$16</f>
        <v/>
      </c>
      <c r="BB436" s="51">
        <f>1/(1+EXP(-BA436))</f>
        <v/>
      </c>
    </row>
    <row r="437" ht="15" customHeight="1" s="35">
      <c r="A437" s="48">
        <f>'4_Seq_Features'!A435</f>
        <v/>
      </c>
      <c r="B437" s="55">
        <f>'4_Seq_Features'!F435</f>
        <v/>
      </c>
      <c r="C437" s="48">
        <f>'4_Seq_Features'!E435</f>
        <v/>
      </c>
      <c r="D437" s="52">
        <f>$U$12*((B437)-$U$5)/$U$6+$U$13</f>
        <v/>
      </c>
      <c r="E437" s="51">
        <f>1/(1+EXP(-D437))</f>
        <v/>
      </c>
      <c r="F437" s="52">
        <f>$V$12*((B437)-$U$5)/$U$6+$V$13</f>
        <v/>
      </c>
      <c r="G437" s="51">
        <f>1/(1+EXP(-F437))</f>
        <v/>
      </c>
      <c r="H437" s="52">
        <f>$W$12*((B437)-$U$5)/$U$6+$W$13</f>
        <v/>
      </c>
      <c r="I437" s="51">
        <f>1/(1+EXP(-H437))</f>
        <v/>
      </c>
      <c r="J437" s="52">
        <f>$X$12*((B437)-$U$5)/$U$6+$X$13</f>
        <v/>
      </c>
      <c r="K437" s="51">
        <f>1/(1+EXP(-J437))</f>
        <v/>
      </c>
      <c r="L437" s="52">
        <f>$Y$12*((B437)-$U$5)/$U$6+$Y$13</f>
        <v/>
      </c>
      <c r="M437" s="51">
        <f>1/(1+EXP(-L437))</f>
        <v/>
      </c>
      <c r="N437" s="52">
        <f>$Z$12*((B437)-$U$5)/$U$6+$Z$13</f>
        <v/>
      </c>
      <c r="O437" s="51">
        <f>1/(1+EXP(-N437))</f>
        <v/>
      </c>
      <c r="P437" s="52">
        <f>$AA$12*((B437)-$U$5)/$U$6+$AA$13</f>
        <v/>
      </c>
      <c r="Q437" s="51">
        <f>1/(1+EXP(-P437))</f>
        <v/>
      </c>
      <c r="R437" s="52">
        <f>$AB$12*((B437)-$U$5)/$U$6+$AB$13</f>
        <v/>
      </c>
      <c r="S437" s="51">
        <f>1/(1+EXP(-R437))</f>
        <v/>
      </c>
      <c r="AI437" s="48">
        <f>'4_Seq_Features'!A435</f>
        <v/>
      </c>
      <c r="AJ437" s="55">
        <f>'4_Seq_Features'!G435</f>
        <v/>
      </c>
      <c r="AK437" s="55">
        <f>'4_Seq_Features'!H435</f>
        <v/>
      </c>
      <c r="AL437" s="48">
        <f>'4_Seq_Features'!E435</f>
        <v/>
      </c>
      <c r="AM437" s="52">
        <f>$BD$14*((AJ437)-$BD$5)/$BD$6+$BD$15*((AK437)-$BD$7)/$BD$8+$BD$16</f>
        <v/>
      </c>
      <c r="AN437" s="51">
        <f>1/(1+EXP(-AM437))</f>
        <v/>
      </c>
      <c r="AO437" s="52">
        <f>$BE$14*((AJ437)-$BD$5)/$BD$6+$BE$15*((AK437)-$BD$7)/$BD$8+$BE$16</f>
        <v/>
      </c>
      <c r="AP437" s="51">
        <f>1/(1+EXP(-AO437))</f>
        <v/>
      </c>
      <c r="AQ437" s="52">
        <f>$BF$14*((AJ437)-$BD$5)/$BD$6+$BF$15*((AK437)-$BD$7)/$BD$8+$BF$16</f>
        <v/>
      </c>
      <c r="AR437" s="51">
        <f>1/(1+EXP(-AQ437))</f>
        <v/>
      </c>
      <c r="AS437" s="52">
        <f>$BG$14*((AJ437)-$BD$5)/$BD$6+$BG$15*((AK437)-$BD$7)/$BD$8+$BG$16</f>
        <v/>
      </c>
      <c r="AT437" s="51">
        <f>1/(1+EXP(-AS437))</f>
        <v/>
      </c>
      <c r="AU437" s="52">
        <f>$BH$14*((AJ437)-$BD$5)/$BD$6+$BH$15*((AK437)-$BD$7)/$BD$8+$BH$16</f>
        <v/>
      </c>
      <c r="AV437" s="51">
        <f>1/(1+EXP(-AU437))</f>
        <v/>
      </c>
      <c r="AW437" s="52">
        <f>$BI$14*((AJ437)-$BD$5)/$BD$6+$BI$15*((AK437)-$BD$7)/$BD$8+$BI$16</f>
        <v/>
      </c>
      <c r="AX437" s="51">
        <f>1/(1+EXP(-AW437))</f>
        <v/>
      </c>
      <c r="AY437" s="52">
        <f>$BJ$14*((AJ437)-$BD$5)/$BD$6+$BJ$15*((AK437)-$BD$7)/$BD$8+$BJ$16</f>
        <v/>
      </c>
      <c r="AZ437" s="51">
        <f>1/(1+EXP(-AY437))</f>
        <v/>
      </c>
      <c r="BA437" s="52">
        <f>$BK$14*((AJ437)-$BD$5)/$BD$6+$BK$15*((AK437)-$BD$7)/$BD$8+$BK$16</f>
        <v/>
      </c>
      <c r="BB437" s="51">
        <f>1/(1+EXP(-BA437))</f>
        <v/>
      </c>
    </row>
    <row r="438" ht="15" customHeight="1" s="35">
      <c r="A438" s="48">
        <f>'4_Seq_Features'!A436</f>
        <v/>
      </c>
      <c r="B438" s="55">
        <f>'4_Seq_Features'!F436</f>
        <v/>
      </c>
      <c r="C438" s="48">
        <f>'4_Seq_Features'!E436</f>
        <v/>
      </c>
      <c r="D438" s="52">
        <f>$U$12*((B438)-$U$5)/$U$6+$U$13</f>
        <v/>
      </c>
      <c r="E438" s="51">
        <f>1/(1+EXP(-D438))</f>
        <v/>
      </c>
      <c r="F438" s="52">
        <f>$V$12*((B438)-$U$5)/$U$6+$V$13</f>
        <v/>
      </c>
      <c r="G438" s="51">
        <f>1/(1+EXP(-F438))</f>
        <v/>
      </c>
      <c r="H438" s="52">
        <f>$W$12*((B438)-$U$5)/$U$6+$W$13</f>
        <v/>
      </c>
      <c r="I438" s="51">
        <f>1/(1+EXP(-H438))</f>
        <v/>
      </c>
      <c r="J438" s="52">
        <f>$X$12*((B438)-$U$5)/$U$6+$X$13</f>
        <v/>
      </c>
      <c r="K438" s="51">
        <f>1/(1+EXP(-J438))</f>
        <v/>
      </c>
      <c r="L438" s="52">
        <f>$Y$12*((B438)-$U$5)/$U$6+$Y$13</f>
        <v/>
      </c>
      <c r="M438" s="51">
        <f>1/(1+EXP(-L438))</f>
        <v/>
      </c>
      <c r="N438" s="52">
        <f>$Z$12*((B438)-$U$5)/$U$6+$Z$13</f>
        <v/>
      </c>
      <c r="O438" s="51">
        <f>1/(1+EXP(-N438))</f>
        <v/>
      </c>
      <c r="P438" s="52">
        <f>$AA$12*((B438)-$U$5)/$U$6+$AA$13</f>
        <v/>
      </c>
      <c r="Q438" s="51">
        <f>1/(1+EXP(-P438))</f>
        <v/>
      </c>
      <c r="R438" s="52">
        <f>$AB$12*((B438)-$U$5)/$U$6+$AB$13</f>
        <v/>
      </c>
      <c r="S438" s="51">
        <f>1/(1+EXP(-R438))</f>
        <v/>
      </c>
      <c r="AI438" s="48">
        <f>'4_Seq_Features'!A436</f>
        <v/>
      </c>
      <c r="AJ438" s="55">
        <f>'4_Seq_Features'!G436</f>
        <v/>
      </c>
      <c r="AK438" s="55">
        <f>'4_Seq_Features'!H436</f>
        <v/>
      </c>
      <c r="AL438" s="48">
        <f>'4_Seq_Features'!E436</f>
        <v/>
      </c>
      <c r="AM438" s="52">
        <f>$BD$14*((AJ438)-$BD$5)/$BD$6+$BD$15*((AK438)-$BD$7)/$BD$8+$BD$16</f>
        <v/>
      </c>
      <c r="AN438" s="51">
        <f>1/(1+EXP(-AM438))</f>
        <v/>
      </c>
      <c r="AO438" s="52">
        <f>$BE$14*((AJ438)-$BD$5)/$BD$6+$BE$15*((AK438)-$BD$7)/$BD$8+$BE$16</f>
        <v/>
      </c>
      <c r="AP438" s="51">
        <f>1/(1+EXP(-AO438))</f>
        <v/>
      </c>
      <c r="AQ438" s="52">
        <f>$BF$14*((AJ438)-$BD$5)/$BD$6+$BF$15*((AK438)-$BD$7)/$BD$8+$BF$16</f>
        <v/>
      </c>
      <c r="AR438" s="51">
        <f>1/(1+EXP(-AQ438))</f>
        <v/>
      </c>
      <c r="AS438" s="52">
        <f>$BG$14*((AJ438)-$BD$5)/$BD$6+$BG$15*((AK438)-$BD$7)/$BD$8+$BG$16</f>
        <v/>
      </c>
      <c r="AT438" s="51">
        <f>1/(1+EXP(-AS438))</f>
        <v/>
      </c>
      <c r="AU438" s="52">
        <f>$BH$14*((AJ438)-$BD$5)/$BD$6+$BH$15*((AK438)-$BD$7)/$BD$8+$BH$16</f>
        <v/>
      </c>
      <c r="AV438" s="51">
        <f>1/(1+EXP(-AU438))</f>
        <v/>
      </c>
      <c r="AW438" s="52">
        <f>$BI$14*((AJ438)-$BD$5)/$BD$6+$BI$15*((AK438)-$BD$7)/$BD$8+$BI$16</f>
        <v/>
      </c>
      <c r="AX438" s="51">
        <f>1/(1+EXP(-AW438))</f>
        <v/>
      </c>
      <c r="AY438" s="52">
        <f>$BJ$14*((AJ438)-$BD$5)/$BD$6+$BJ$15*((AK438)-$BD$7)/$BD$8+$BJ$16</f>
        <v/>
      </c>
      <c r="AZ438" s="51">
        <f>1/(1+EXP(-AY438))</f>
        <v/>
      </c>
      <c r="BA438" s="52">
        <f>$BK$14*((AJ438)-$BD$5)/$BD$6+$BK$15*((AK438)-$BD$7)/$BD$8+$BK$16</f>
        <v/>
      </c>
      <c r="BB438" s="51">
        <f>1/(1+EXP(-BA438))</f>
        <v/>
      </c>
    </row>
    <row r="439" ht="15" customHeight="1" s="35">
      <c r="A439" s="48">
        <f>'4_Seq_Features'!A437</f>
        <v/>
      </c>
      <c r="B439" s="55">
        <f>'4_Seq_Features'!F437</f>
        <v/>
      </c>
      <c r="C439" s="48">
        <f>'4_Seq_Features'!E437</f>
        <v/>
      </c>
      <c r="D439" s="52">
        <f>$U$12*((B439)-$U$5)/$U$6+$U$13</f>
        <v/>
      </c>
      <c r="E439" s="51">
        <f>1/(1+EXP(-D439))</f>
        <v/>
      </c>
      <c r="F439" s="52">
        <f>$V$12*((B439)-$U$5)/$U$6+$V$13</f>
        <v/>
      </c>
      <c r="G439" s="51">
        <f>1/(1+EXP(-F439))</f>
        <v/>
      </c>
      <c r="H439" s="52">
        <f>$W$12*((B439)-$U$5)/$U$6+$W$13</f>
        <v/>
      </c>
      <c r="I439" s="51">
        <f>1/(1+EXP(-H439))</f>
        <v/>
      </c>
      <c r="J439" s="52">
        <f>$X$12*((B439)-$U$5)/$U$6+$X$13</f>
        <v/>
      </c>
      <c r="K439" s="51">
        <f>1/(1+EXP(-J439))</f>
        <v/>
      </c>
      <c r="L439" s="52">
        <f>$Y$12*((B439)-$U$5)/$U$6+$Y$13</f>
        <v/>
      </c>
      <c r="M439" s="51">
        <f>1/(1+EXP(-L439))</f>
        <v/>
      </c>
      <c r="N439" s="52">
        <f>$Z$12*((B439)-$U$5)/$U$6+$Z$13</f>
        <v/>
      </c>
      <c r="O439" s="51">
        <f>1/(1+EXP(-N439))</f>
        <v/>
      </c>
      <c r="P439" s="52">
        <f>$AA$12*((B439)-$U$5)/$U$6+$AA$13</f>
        <v/>
      </c>
      <c r="Q439" s="51">
        <f>1/(1+EXP(-P439))</f>
        <v/>
      </c>
      <c r="R439" s="52">
        <f>$AB$12*((B439)-$U$5)/$U$6+$AB$13</f>
        <v/>
      </c>
      <c r="S439" s="51">
        <f>1/(1+EXP(-R439))</f>
        <v/>
      </c>
      <c r="AI439" s="48">
        <f>'4_Seq_Features'!A437</f>
        <v/>
      </c>
      <c r="AJ439" s="55">
        <f>'4_Seq_Features'!G437</f>
        <v/>
      </c>
      <c r="AK439" s="55">
        <f>'4_Seq_Features'!H437</f>
        <v/>
      </c>
      <c r="AL439" s="48">
        <f>'4_Seq_Features'!E437</f>
        <v/>
      </c>
      <c r="AM439" s="52">
        <f>$BD$14*((AJ439)-$BD$5)/$BD$6+$BD$15*((AK439)-$BD$7)/$BD$8+$BD$16</f>
        <v/>
      </c>
      <c r="AN439" s="51">
        <f>1/(1+EXP(-AM439))</f>
        <v/>
      </c>
      <c r="AO439" s="52">
        <f>$BE$14*((AJ439)-$BD$5)/$BD$6+$BE$15*((AK439)-$BD$7)/$BD$8+$BE$16</f>
        <v/>
      </c>
      <c r="AP439" s="51">
        <f>1/(1+EXP(-AO439))</f>
        <v/>
      </c>
      <c r="AQ439" s="52">
        <f>$BF$14*((AJ439)-$BD$5)/$BD$6+$BF$15*((AK439)-$BD$7)/$BD$8+$BF$16</f>
        <v/>
      </c>
      <c r="AR439" s="51">
        <f>1/(1+EXP(-AQ439))</f>
        <v/>
      </c>
      <c r="AS439" s="52">
        <f>$BG$14*((AJ439)-$BD$5)/$BD$6+$BG$15*((AK439)-$BD$7)/$BD$8+$BG$16</f>
        <v/>
      </c>
      <c r="AT439" s="51">
        <f>1/(1+EXP(-AS439))</f>
        <v/>
      </c>
      <c r="AU439" s="52">
        <f>$BH$14*((AJ439)-$BD$5)/$BD$6+$BH$15*((AK439)-$BD$7)/$BD$8+$BH$16</f>
        <v/>
      </c>
      <c r="AV439" s="51">
        <f>1/(1+EXP(-AU439))</f>
        <v/>
      </c>
      <c r="AW439" s="52">
        <f>$BI$14*((AJ439)-$BD$5)/$BD$6+$BI$15*((AK439)-$BD$7)/$BD$8+$BI$16</f>
        <v/>
      </c>
      <c r="AX439" s="51">
        <f>1/(1+EXP(-AW439))</f>
        <v/>
      </c>
      <c r="AY439" s="52">
        <f>$BJ$14*((AJ439)-$BD$5)/$BD$6+$BJ$15*((AK439)-$BD$7)/$BD$8+$BJ$16</f>
        <v/>
      </c>
      <c r="AZ439" s="51">
        <f>1/(1+EXP(-AY439))</f>
        <v/>
      </c>
      <c r="BA439" s="52">
        <f>$BK$14*((AJ439)-$BD$5)/$BD$6+$BK$15*((AK439)-$BD$7)/$BD$8+$BK$16</f>
        <v/>
      </c>
      <c r="BB439" s="51">
        <f>1/(1+EXP(-BA439))</f>
        <v/>
      </c>
    </row>
    <row r="440" ht="15" customHeight="1" s="35">
      <c r="A440" s="48">
        <f>'4_Seq_Features'!A438</f>
        <v/>
      </c>
      <c r="B440" s="55">
        <f>'4_Seq_Features'!F438</f>
        <v/>
      </c>
      <c r="C440" s="48">
        <f>'4_Seq_Features'!E438</f>
        <v/>
      </c>
      <c r="D440" s="52">
        <f>$U$12*((B440)-$U$5)/$U$6+$U$13</f>
        <v/>
      </c>
      <c r="E440" s="51">
        <f>1/(1+EXP(-D440))</f>
        <v/>
      </c>
      <c r="F440" s="52">
        <f>$V$12*((B440)-$U$5)/$U$6+$V$13</f>
        <v/>
      </c>
      <c r="G440" s="51">
        <f>1/(1+EXP(-F440))</f>
        <v/>
      </c>
      <c r="H440" s="52">
        <f>$W$12*((B440)-$U$5)/$U$6+$W$13</f>
        <v/>
      </c>
      <c r="I440" s="51">
        <f>1/(1+EXP(-H440))</f>
        <v/>
      </c>
      <c r="J440" s="52">
        <f>$X$12*((B440)-$U$5)/$U$6+$X$13</f>
        <v/>
      </c>
      <c r="K440" s="51">
        <f>1/(1+EXP(-J440))</f>
        <v/>
      </c>
      <c r="L440" s="52">
        <f>$Y$12*((B440)-$U$5)/$U$6+$Y$13</f>
        <v/>
      </c>
      <c r="M440" s="51">
        <f>1/(1+EXP(-L440))</f>
        <v/>
      </c>
      <c r="N440" s="52">
        <f>$Z$12*((B440)-$U$5)/$U$6+$Z$13</f>
        <v/>
      </c>
      <c r="O440" s="51">
        <f>1/(1+EXP(-N440))</f>
        <v/>
      </c>
      <c r="P440" s="52">
        <f>$AA$12*((B440)-$U$5)/$U$6+$AA$13</f>
        <v/>
      </c>
      <c r="Q440" s="51">
        <f>1/(1+EXP(-P440))</f>
        <v/>
      </c>
      <c r="R440" s="52">
        <f>$AB$12*((B440)-$U$5)/$U$6+$AB$13</f>
        <v/>
      </c>
      <c r="S440" s="51">
        <f>1/(1+EXP(-R440))</f>
        <v/>
      </c>
      <c r="AI440" s="48">
        <f>'4_Seq_Features'!A438</f>
        <v/>
      </c>
      <c r="AJ440" s="55">
        <f>'4_Seq_Features'!G438</f>
        <v/>
      </c>
      <c r="AK440" s="55">
        <f>'4_Seq_Features'!H438</f>
        <v/>
      </c>
      <c r="AL440" s="48">
        <f>'4_Seq_Features'!E438</f>
        <v/>
      </c>
      <c r="AM440" s="52">
        <f>$BD$14*((AJ440)-$BD$5)/$BD$6+$BD$15*((AK440)-$BD$7)/$BD$8+$BD$16</f>
        <v/>
      </c>
      <c r="AN440" s="51">
        <f>1/(1+EXP(-AM440))</f>
        <v/>
      </c>
      <c r="AO440" s="52">
        <f>$BE$14*((AJ440)-$BD$5)/$BD$6+$BE$15*((AK440)-$BD$7)/$BD$8+$BE$16</f>
        <v/>
      </c>
      <c r="AP440" s="51">
        <f>1/(1+EXP(-AO440))</f>
        <v/>
      </c>
      <c r="AQ440" s="52">
        <f>$BF$14*((AJ440)-$BD$5)/$BD$6+$BF$15*((AK440)-$BD$7)/$BD$8+$BF$16</f>
        <v/>
      </c>
      <c r="AR440" s="51">
        <f>1/(1+EXP(-AQ440))</f>
        <v/>
      </c>
      <c r="AS440" s="52">
        <f>$BG$14*((AJ440)-$BD$5)/$BD$6+$BG$15*((AK440)-$BD$7)/$BD$8+$BG$16</f>
        <v/>
      </c>
      <c r="AT440" s="51">
        <f>1/(1+EXP(-AS440))</f>
        <v/>
      </c>
      <c r="AU440" s="52">
        <f>$BH$14*((AJ440)-$BD$5)/$BD$6+$BH$15*((AK440)-$BD$7)/$BD$8+$BH$16</f>
        <v/>
      </c>
      <c r="AV440" s="51">
        <f>1/(1+EXP(-AU440))</f>
        <v/>
      </c>
      <c r="AW440" s="52">
        <f>$BI$14*((AJ440)-$BD$5)/$BD$6+$BI$15*((AK440)-$BD$7)/$BD$8+$BI$16</f>
        <v/>
      </c>
      <c r="AX440" s="51">
        <f>1/(1+EXP(-AW440))</f>
        <v/>
      </c>
      <c r="AY440" s="52">
        <f>$BJ$14*((AJ440)-$BD$5)/$BD$6+$BJ$15*((AK440)-$BD$7)/$BD$8+$BJ$16</f>
        <v/>
      </c>
      <c r="AZ440" s="51">
        <f>1/(1+EXP(-AY440))</f>
        <v/>
      </c>
      <c r="BA440" s="52">
        <f>$BK$14*((AJ440)-$BD$5)/$BD$6+$BK$15*((AK440)-$BD$7)/$BD$8+$BK$16</f>
        <v/>
      </c>
      <c r="BB440" s="51">
        <f>1/(1+EXP(-BA440))</f>
        <v/>
      </c>
    </row>
    <row r="441" ht="15" customHeight="1" s="35">
      <c r="A441" s="48">
        <f>'4_Seq_Features'!A439</f>
        <v/>
      </c>
      <c r="B441" s="55">
        <f>'4_Seq_Features'!F439</f>
        <v/>
      </c>
      <c r="C441" s="48">
        <f>'4_Seq_Features'!E439</f>
        <v/>
      </c>
      <c r="D441" s="52">
        <f>$U$12*((B441)-$U$5)/$U$6+$U$13</f>
        <v/>
      </c>
      <c r="E441" s="51">
        <f>1/(1+EXP(-D441))</f>
        <v/>
      </c>
      <c r="F441" s="52">
        <f>$V$12*((B441)-$U$5)/$U$6+$V$13</f>
        <v/>
      </c>
      <c r="G441" s="51">
        <f>1/(1+EXP(-F441))</f>
        <v/>
      </c>
      <c r="H441" s="52">
        <f>$W$12*((B441)-$U$5)/$U$6+$W$13</f>
        <v/>
      </c>
      <c r="I441" s="51">
        <f>1/(1+EXP(-H441))</f>
        <v/>
      </c>
      <c r="J441" s="52">
        <f>$X$12*((B441)-$U$5)/$U$6+$X$13</f>
        <v/>
      </c>
      <c r="K441" s="51">
        <f>1/(1+EXP(-J441))</f>
        <v/>
      </c>
      <c r="L441" s="52">
        <f>$Y$12*((B441)-$U$5)/$U$6+$Y$13</f>
        <v/>
      </c>
      <c r="M441" s="51">
        <f>1/(1+EXP(-L441))</f>
        <v/>
      </c>
      <c r="N441" s="52">
        <f>$Z$12*((B441)-$U$5)/$U$6+$Z$13</f>
        <v/>
      </c>
      <c r="O441" s="51">
        <f>1/(1+EXP(-N441))</f>
        <v/>
      </c>
      <c r="P441" s="52">
        <f>$AA$12*((B441)-$U$5)/$U$6+$AA$13</f>
        <v/>
      </c>
      <c r="Q441" s="51">
        <f>1/(1+EXP(-P441))</f>
        <v/>
      </c>
      <c r="R441" s="52">
        <f>$AB$12*((B441)-$U$5)/$U$6+$AB$13</f>
        <v/>
      </c>
      <c r="S441" s="51">
        <f>1/(1+EXP(-R441))</f>
        <v/>
      </c>
      <c r="AI441" s="48">
        <f>'4_Seq_Features'!A439</f>
        <v/>
      </c>
      <c r="AJ441" s="55">
        <f>'4_Seq_Features'!G439</f>
        <v/>
      </c>
      <c r="AK441" s="55">
        <f>'4_Seq_Features'!H439</f>
        <v/>
      </c>
      <c r="AL441" s="48">
        <f>'4_Seq_Features'!E439</f>
        <v/>
      </c>
      <c r="AM441" s="52">
        <f>$BD$14*((AJ441)-$BD$5)/$BD$6+$BD$15*((AK441)-$BD$7)/$BD$8+$BD$16</f>
        <v/>
      </c>
      <c r="AN441" s="51">
        <f>1/(1+EXP(-AM441))</f>
        <v/>
      </c>
      <c r="AO441" s="52">
        <f>$BE$14*((AJ441)-$BD$5)/$BD$6+$BE$15*((AK441)-$BD$7)/$BD$8+$BE$16</f>
        <v/>
      </c>
      <c r="AP441" s="51">
        <f>1/(1+EXP(-AO441))</f>
        <v/>
      </c>
      <c r="AQ441" s="52">
        <f>$BF$14*((AJ441)-$BD$5)/$BD$6+$BF$15*((AK441)-$BD$7)/$BD$8+$BF$16</f>
        <v/>
      </c>
      <c r="AR441" s="51">
        <f>1/(1+EXP(-AQ441))</f>
        <v/>
      </c>
      <c r="AS441" s="52">
        <f>$BG$14*((AJ441)-$BD$5)/$BD$6+$BG$15*((AK441)-$BD$7)/$BD$8+$BG$16</f>
        <v/>
      </c>
      <c r="AT441" s="51">
        <f>1/(1+EXP(-AS441))</f>
        <v/>
      </c>
      <c r="AU441" s="52">
        <f>$BH$14*((AJ441)-$BD$5)/$BD$6+$BH$15*((AK441)-$BD$7)/$BD$8+$BH$16</f>
        <v/>
      </c>
      <c r="AV441" s="51">
        <f>1/(1+EXP(-AU441))</f>
        <v/>
      </c>
      <c r="AW441" s="52">
        <f>$BI$14*((AJ441)-$BD$5)/$BD$6+$BI$15*((AK441)-$BD$7)/$BD$8+$BI$16</f>
        <v/>
      </c>
      <c r="AX441" s="51">
        <f>1/(1+EXP(-AW441))</f>
        <v/>
      </c>
      <c r="AY441" s="52">
        <f>$BJ$14*((AJ441)-$BD$5)/$BD$6+$BJ$15*((AK441)-$BD$7)/$BD$8+$BJ$16</f>
        <v/>
      </c>
      <c r="AZ441" s="51">
        <f>1/(1+EXP(-AY441))</f>
        <v/>
      </c>
      <c r="BA441" s="52">
        <f>$BK$14*((AJ441)-$BD$5)/$BD$6+$BK$15*((AK441)-$BD$7)/$BD$8+$BK$16</f>
        <v/>
      </c>
      <c r="BB441" s="51">
        <f>1/(1+EXP(-BA441))</f>
        <v/>
      </c>
    </row>
    <row r="442" ht="15" customHeight="1" s="35">
      <c r="A442" s="48">
        <f>'4_Seq_Features'!A440</f>
        <v/>
      </c>
      <c r="B442" s="55">
        <f>'4_Seq_Features'!F440</f>
        <v/>
      </c>
      <c r="C442" s="48">
        <f>'4_Seq_Features'!E440</f>
        <v/>
      </c>
      <c r="D442" s="52">
        <f>$U$12*((B442)-$U$5)/$U$6+$U$13</f>
        <v/>
      </c>
      <c r="E442" s="51">
        <f>1/(1+EXP(-D442))</f>
        <v/>
      </c>
      <c r="F442" s="52">
        <f>$V$12*((B442)-$U$5)/$U$6+$V$13</f>
        <v/>
      </c>
      <c r="G442" s="51">
        <f>1/(1+EXP(-F442))</f>
        <v/>
      </c>
      <c r="H442" s="52">
        <f>$W$12*((B442)-$U$5)/$U$6+$W$13</f>
        <v/>
      </c>
      <c r="I442" s="51">
        <f>1/(1+EXP(-H442))</f>
        <v/>
      </c>
      <c r="J442" s="52">
        <f>$X$12*((B442)-$U$5)/$U$6+$X$13</f>
        <v/>
      </c>
      <c r="K442" s="51">
        <f>1/(1+EXP(-J442))</f>
        <v/>
      </c>
      <c r="L442" s="52">
        <f>$Y$12*((B442)-$U$5)/$U$6+$Y$13</f>
        <v/>
      </c>
      <c r="M442" s="51">
        <f>1/(1+EXP(-L442))</f>
        <v/>
      </c>
      <c r="N442" s="52">
        <f>$Z$12*((B442)-$U$5)/$U$6+$Z$13</f>
        <v/>
      </c>
      <c r="O442" s="51">
        <f>1/(1+EXP(-N442))</f>
        <v/>
      </c>
      <c r="P442" s="52">
        <f>$AA$12*((B442)-$U$5)/$U$6+$AA$13</f>
        <v/>
      </c>
      <c r="Q442" s="51">
        <f>1/(1+EXP(-P442))</f>
        <v/>
      </c>
      <c r="R442" s="52">
        <f>$AB$12*((B442)-$U$5)/$U$6+$AB$13</f>
        <v/>
      </c>
      <c r="S442" s="51">
        <f>1/(1+EXP(-R442))</f>
        <v/>
      </c>
      <c r="AI442" s="48">
        <f>'4_Seq_Features'!A440</f>
        <v/>
      </c>
      <c r="AJ442" s="55">
        <f>'4_Seq_Features'!G440</f>
        <v/>
      </c>
      <c r="AK442" s="55">
        <f>'4_Seq_Features'!H440</f>
        <v/>
      </c>
      <c r="AL442" s="48">
        <f>'4_Seq_Features'!E440</f>
        <v/>
      </c>
      <c r="AM442" s="52">
        <f>$BD$14*((AJ442)-$BD$5)/$BD$6+$BD$15*((AK442)-$BD$7)/$BD$8+$BD$16</f>
        <v/>
      </c>
      <c r="AN442" s="51">
        <f>1/(1+EXP(-AM442))</f>
        <v/>
      </c>
      <c r="AO442" s="52">
        <f>$BE$14*((AJ442)-$BD$5)/$BD$6+$BE$15*((AK442)-$BD$7)/$BD$8+$BE$16</f>
        <v/>
      </c>
      <c r="AP442" s="51">
        <f>1/(1+EXP(-AO442))</f>
        <v/>
      </c>
      <c r="AQ442" s="52">
        <f>$BF$14*((AJ442)-$BD$5)/$BD$6+$BF$15*((AK442)-$BD$7)/$BD$8+$BF$16</f>
        <v/>
      </c>
      <c r="AR442" s="51">
        <f>1/(1+EXP(-AQ442))</f>
        <v/>
      </c>
      <c r="AS442" s="52">
        <f>$BG$14*((AJ442)-$BD$5)/$BD$6+$BG$15*((AK442)-$BD$7)/$BD$8+$BG$16</f>
        <v/>
      </c>
      <c r="AT442" s="51">
        <f>1/(1+EXP(-AS442))</f>
        <v/>
      </c>
      <c r="AU442" s="52">
        <f>$BH$14*((AJ442)-$BD$5)/$BD$6+$BH$15*((AK442)-$BD$7)/$BD$8+$BH$16</f>
        <v/>
      </c>
      <c r="AV442" s="51">
        <f>1/(1+EXP(-AU442))</f>
        <v/>
      </c>
      <c r="AW442" s="52">
        <f>$BI$14*((AJ442)-$BD$5)/$BD$6+$BI$15*((AK442)-$BD$7)/$BD$8+$BI$16</f>
        <v/>
      </c>
      <c r="AX442" s="51">
        <f>1/(1+EXP(-AW442))</f>
        <v/>
      </c>
      <c r="AY442" s="52">
        <f>$BJ$14*((AJ442)-$BD$5)/$BD$6+$BJ$15*((AK442)-$BD$7)/$BD$8+$BJ$16</f>
        <v/>
      </c>
      <c r="AZ442" s="51">
        <f>1/(1+EXP(-AY442))</f>
        <v/>
      </c>
      <c r="BA442" s="52">
        <f>$BK$14*((AJ442)-$BD$5)/$BD$6+$BK$15*((AK442)-$BD$7)/$BD$8+$BK$16</f>
        <v/>
      </c>
      <c r="BB442" s="51">
        <f>1/(1+EXP(-BA442))</f>
        <v/>
      </c>
    </row>
    <row r="443" ht="15" customHeight="1" s="35">
      <c r="A443" s="48">
        <f>'4_Seq_Features'!A441</f>
        <v/>
      </c>
      <c r="B443" s="55">
        <f>'4_Seq_Features'!F441</f>
        <v/>
      </c>
      <c r="C443" s="48">
        <f>'4_Seq_Features'!E441</f>
        <v/>
      </c>
      <c r="D443" s="52">
        <f>$U$12*((B443)-$U$5)/$U$6+$U$13</f>
        <v/>
      </c>
      <c r="E443" s="51">
        <f>1/(1+EXP(-D443))</f>
        <v/>
      </c>
      <c r="F443" s="52">
        <f>$V$12*((B443)-$U$5)/$U$6+$V$13</f>
        <v/>
      </c>
      <c r="G443" s="51">
        <f>1/(1+EXP(-F443))</f>
        <v/>
      </c>
      <c r="H443" s="52">
        <f>$W$12*((B443)-$U$5)/$U$6+$W$13</f>
        <v/>
      </c>
      <c r="I443" s="51">
        <f>1/(1+EXP(-H443))</f>
        <v/>
      </c>
      <c r="J443" s="52">
        <f>$X$12*((B443)-$U$5)/$U$6+$X$13</f>
        <v/>
      </c>
      <c r="K443" s="51">
        <f>1/(1+EXP(-J443))</f>
        <v/>
      </c>
      <c r="L443" s="52">
        <f>$Y$12*((B443)-$U$5)/$U$6+$Y$13</f>
        <v/>
      </c>
      <c r="M443" s="51">
        <f>1/(1+EXP(-L443))</f>
        <v/>
      </c>
      <c r="N443" s="52">
        <f>$Z$12*((B443)-$U$5)/$U$6+$Z$13</f>
        <v/>
      </c>
      <c r="O443" s="51">
        <f>1/(1+EXP(-N443))</f>
        <v/>
      </c>
      <c r="P443" s="52">
        <f>$AA$12*((B443)-$U$5)/$U$6+$AA$13</f>
        <v/>
      </c>
      <c r="Q443" s="51">
        <f>1/(1+EXP(-P443))</f>
        <v/>
      </c>
      <c r="R443" s="52">
        <f>$AB$12*((B443)-$U$5)/$U$6+$AB$13</f>
        <v/>
      </c>
      <c r="S443" s="51">
        <f>1/(1+EXP(-R443))</f>
        <v/>
      </c>
      <c r="AI443" s="48">
        <f>'4_Seq_Features'!A441</f>
        <v/>
      </c>
      <c r="AJ443" s="55">
        <f>'4_Seq_Features'!G441</f>
        <v/>
      </c>
      <c r="AK443" s="55">
        <f>'4_Seq_Features'!H441</f>
        <v/>
      </c>
      <c r="AL443" s="48">
        <f>'4_Seq_Features'!E441</f>
        <v/>
      </c>
      <c r="AM443" s="52">
        <f>$BD$14*((AJ443)-$BD$5)/$BD$6+$BD$15*((AK443)-$BD$7)/$BD$8+$BD$16</f>
        <v/>
      </c>
      <c r="AN443" s="51">
        <f>1/(1+EXP(-AM443))</f>
        <v/>
      </c>
      <c r="AO443" s="52">
        <f>$BE$14*((AJ443)-$BD$5)/$BD$6+$BE$15*((AK443)-$BD$7)/$BD$8+$BE$16</f>
        <v/>
      </c>
      <c r="AP443" s="51">
        <f>1/(1+EXP(-AO443))</f>
        <v/>
      </c>
      <c r="AQ443" s="52">
        <f>$BF$14*((AJ443)-$BD$5)/$BD$6+$BF$15*((AK443)-$BD$7)/$BD$8+$BF$16</f>
        <v/>
      </c>
      <c r="AR443" s="51">
        <f>1/(1+EXP(-AQ443))</f>
        <v/>
      </c>
      <c r="AS443" s="52">
        <f>$BG$14*((AJ443)-$BD$5)/$BD$6+$BG$15*((AK443)-$BD$7)/$BD$8+$BG$16</f>
        <v/>
      </c>
      <c r="AT443" s="51">
        <f>1/(1+EXP(-AS443))</f>
        <v/>
      </c>
      <c r="AU443" s="52">
        <f>$BH$14*((AJ443)-$BD$5)/$BD$6+$BH$15*((AK443)-$BD$7)/$BD$8+$BH$16</f>
        <v/>
      </c>
      <c r="AV443" s="51">
        <f>1/(1+EXP(-AU443))</f>
        <v/>
      </c>
      <c r="AW443" s="52">
        <f>$BI$14*((AJ443)-$BD$5)/$BD$6+$BI$15*((AK443)-$BD$7)/$BD$8+$BI$16</f>
        <v/>
      </c>
      <c r="AX443" s="51">
        <f>1/(1+EXP(-AW443))</f>
        <v/>
      </c>
      <c r="AY443" s="52">
        <f>$BJ$14*((AJ443)-$BD$5)/$BD$6+$BJ$15*((AK443)-$BD$7)/$BD$8+$BJ$16</f>
        <v/>
      </c>
      <c r="AZ443" s="51">
        <f>1/(1+EXP(-AY443))</f>
        <v/>
      </c>
      <c r="BA443" s="52">
        <f>$BK$14*((AJ443)-$BD$5)/$BD$6+$BK$15*((AK443)-$BD$7)/$BD$8+$BK$16</f>
        <v/>
      </c>
      <c r="BB443" s="51">
        <f>1/(1+EXP(-BA443))</f>
        <v/>
      </c>
    </row>
    <row r="444" ht="15" customHeight="1" s="35">
      <c r="A444" s="48">
        <f>'4_Seq_Features'!A442</f>
        <v/>
      </c>
      <c r="B444" s="55">
        <f>'4_Seq_Features'!F442</f>
        <v/>
      </c>
      <c r="C444" s="48">
        <f>'4_Seq_Features'!E442</f>
        <v/>
      </c>
      <c r="D444" s="52">
        <f>$U$12*((B444)-$U$5)/$U$6+$U$13</f>
        <v/>
      </c>
      <c r="E444" s="51">
        <f>1/(1+EXP(-D444))</f>
        <v/>
      </c>
      <c r="F444" s="52">
        <f>$V$12*((B444)-$U$5)/$U$6+$V$13</f>
        <v/>
      </c>
      <c r="G444" s="51">
        <f>1/(1+EXP(-F444))</f>
        <v/>
      </c>
      <c r="H444" s="52">
        <f>$W$12*((B444)-$U$5)/$U$6+$W$13</f>
        <v/>
      </c>
      <c r="I444" s="51">
        <f>1/(1+EXP(-H444))</f>
        <v/>
      </c>
      <c r="J444" s="52">
        <f>$X$12*((B444)-$U$5)/$U$6+$X$13</f>
        <v/>
      </c>
      <c r="K444" s="51">
        <f>1/(1+EXP(-J444))</f>
        <v/>
      </c>
      <c r="L444" s="52">
        <f>$Y$12*((B444)-$U$5)/$U$6+$Y$13</f>
        <v/>
      </c>
      <c r="M444" s="51">
        <f>1/(1+EXP(-L444))</f>
        <v/>
      </c>
      <c r="N444" s="52">
        <f>$Z$12*((B444)-$U$5)/$U$6+$Z$13</f>
        <v/>
      </c>
      <c r="O444" s="51">
        <f>1/(1+EXP(-N444))</f>
        <v/>
      </c>
      <c r="P444" s="52">
        <f>$AA$12*((B444)-$U$5)/$U$6+$AA$13</f>
        <v/>
      </c>
      <c r="Q444" s="51">
        <f>1/(1+EXP(-P444))</f>
        <v/>
      </c>
      <c r="R444" s="52">
        <f>$AB$12*((B444)-$U$5)/$U$6+$AB$13</f>
        <v/>
      </c>
      <c r="S444" s="51">
        <f>1/(1+EXP(-R444))</f>
        <v/>
      </c>
      <c r="AI444" s="48">
        <f>'4_Seq_Features'!A442</f>
        <v/>
      </c>
      <c r="AJ444" s="55">
        <f>'4_Seq_Features'!G442</f>
        <v/>
      </c>
      <c r="AK444" s="55">
        <f>'4_Seq_Features'!H442</f>
        <v/>
      </c>
      <c r="AL444" s="48">
        <f>'4_Seq_Features'!E442</f>
        <v/>
      </c>
      <c r="AM444" s="52">
        <f>$BD$14*((AJ444)-$BD$5)/$BD$6+$BD$15*((AK444)-$BD$7)/$BD$8+$BD$16</f>
        <v/>
      </c>
      <c r="AN444" s="51">
        <f>1/(1+EXP(-AM444))</f>
        <v/>
      </c>
      <c r="AO444" s="52">
        <f>$BE$14*((AJ444)-$BD$5)/$BD$6+$BE$15*((AK444)-$BD$7)/$BD$8+$BE$16</f>
        <v/>
      </c>
      <c r="AP444" s="51">
        <f>1/(1+EXP(-AO444))</f>
        <v/>
      </c>
      <c r="AQ444" s="52">
        <f>$BF$14*((AJ444)-$BD$5)/$BD$6+$BF$15*((AK444)-$BD$7)/$BD$8+$BF$16</f>
        <v/>
      </c>
      <c r="AR444" s="51">
        <f>1/(1+EXP(-AQ444))</f>
        <v/>
      </c>
      <c r="AS444" s="52">
        <f>$BG$14*((AJ444)-$BD$5)/$BD$6+$BG$15*((AK444)-$BD$7)/$BD$8+$BG$16</f>
        <v/>
      </c>
      <c r="AT444" s="51">
        <f>1/(1+EXP(-AS444))</f>
        <v/>
      </c>
      <c r="AU444" s="52">
        <f>$BH$14*((AJ444)-$BD$5)/$BD$6+$BH$15*((AK444)-$BD$7)/$BD$8+$BH$16</f>
        <v/>
      </c>
      <c r="AV444" s="51">
        <f>1/(1+EXP(-AU444))</f>
        <v/>
      </c>
      <c r="AW444" s="52">
        <f>$BI$14*((AJ444)-$BD$5)/$BD$6+$BI$15*((AK444)-$BD$7)/$BD$8+$BI$16</f>
        <v/>
      </c>
      <c r="AX444" s="51">
        <f>1/(1+EXP(-AW444))</f>
        <v/>
      </c>
      <c r="AY444" s="52">
        <f>$BJ$14*((AJ444)-$BD$5)/$BD$6+$BJ$15*((AK444)-$BD$7)/$BD$8+$BJ$16</f>
        <v/>
      </c>
      <c r="AZ444" s="51">
        <f>1/(1+EXP(-AY444))</f>
        <v/>
      </c>
      <c r="BA444" s="52">
        <f>$BK$14*((AJ444)-$BD$5)/$BD$6+$BK$15*((AK444)-$BD$7)/$BD$8+$BK$16</f>
        <v/>
      </c>
      <c r="BB444" s="51">
        <f>1/(1+EXP(-BA444))</f>
        <v/>
      </c>
    </row>
    <row r="445" ht="15" customHeight="1" s="35">
      <c r="A445" s="48">
        <f>'4_Seq_Features'!A443</f>
        <v/>
      </c>
      <c r="B445" s="55">
        <f>'4_Seq_Features'!F443</f>
        <v/>
      </c>
      <c r="C445" s="48">
        <f>'4_Seq_Features'!E443</f>
        <v/>
      </c>
      <c r="D445" s="52">
        <f>$U$12*((B445)-$U$5)/$U$6+$U$13</f>
        <v/>
      </c>
      <c r="E445" s="51">
        <f>1/(1+EXP(-D445))</f>
        <v/>
      </c>
      <c r="F445" s="52">
        <f>$V$12*((B445)-$U$5)/$U$6+$V$13</f>
        <v/>
      </c>
      <c r="G445" s="51">
        <f>1/(1+EXP(-F445))</f>
        <v/>
      </c>
      <c r="H445" s="52">
        <f>$W$12*((B445)-$U$5)/$U$6+$W$13</f>
        <v/>
      </c>
      <c r="I445" s="51">
        <f>1/(1+EXP(-H445))</f>
        <v/>
      </c>
      <c r="J445" s="52">
        <f>$X$12*((B445)-$U$5)/$U$6+$X$13</f>
        <v/>
      </c>
      <c r="K445" s="51">
        <f>1/(1+EXP(-J445))</f>
        <v/>
      </c>
      <c r="L445" s="52">
        <f>$Y$12*((B445)-$U$5)/$U$6+$Y$13</f>
        <v/>
      </c>
      <c r="M445" s="51">
        <f>1/(1+EXP(-L445))</f>
        <v/>
      </c>
      <c r="N445" s="52">
        <f>$Z$12*((B445)-$U$5)/$U$6+$Z$13</f>
        <v/>
      </c>
      <c r="O445" s="51">
        <f>1/(1+EXP(-N445))</f>
        <v/>
      </c>
      <c r="P445" s="52">
        <f>$AA$12*((B445)-$U$5)/$U$6+$AA$13</f>
        <v/>
      </c>
      <c r="Q445" s="51">
        <f>1/(1+EXP(-P445))</f>
        <v/>
      </c>
      <c r="R445" s="52">
        <f>$AB$12*((B445)-$U$5)/$U$6+$AB$13</f>
        <v/>
      </c>
      <c r="S445" s="51">
        <f>1/(1+EXP(-R445))</f>
        <v/>
      </c>
      <c r="AI445" s="48">
        <f>'4_Seq_Features'!A443</f>
        <v/>
      </c>
      <c r="AJ445" s="55">
        <f>'4_Seq_Features'!G443</f>
        <v/>
      </c>
      <c r="AK445" s="55">
        <f>'4_Seq_Features'!H443</f>
        <v/>
      </c>
      <c r="AL445" s="48">
        <f>'4_Seq_Features'!E443</f>
        <v/>
      </c>
      <c r="AM445" s="52">
        <f>$BD$14*((AJ445)-$BD$5)/$BD$6+$BD$15*((AK445)-$BD$7)/$BD$8+$BD$16</f>
        <v/>
      </c>
      <c r="AN445" s="51">
        <f>1/(1+EXP(-AM445))</f>
        <v/>
      </c>
      <c r="AO445" s="52">
        <f>$BE$14*((AJ445)-$BD$5)/$BD$6+$BE$15*((AK445)-$BD$7)/$BD$8+$BE$16</f>
        <v/>
      </c>
      <c r="AP445" s="51">
        <f>1/(1+EXP(-AO445))</f>
        <v/>
      </c>
      <c r="AQ445" s="52">
        <f>$BF$14*((AJ445)-$BD$5)/$BD$6+$BF$15*((AK445)-$BD$7)/$BD$8+$BF$16</f>
        <v/>
      </c>
      <c r="AR445" s="51">
        <f>1/(1+EXP(-AQ445))</f>
        <v/>
      </c>
      <c r="AS445" s="52">
        <f>$BG$14*((AJ445)-$BD$5)/$BD$6+$BG$15*((AK445)-$BD$7)/$BD$8+$BG$16</f>
        <v/>
      </c>
      <c r="AT445" s="51">
        <f>1/(1+EXP(-AS445))</f>
        <v/>
      </c>
      <c r="AU445" s="52">
        <f>$BH$14*((AJ445)-$BD$5)/$BD$6+$BH$15*((AK445)-$BD$7)/$BD$8+$BH$16</f>
        <v/>
      </c>
      <c r="AV445" s="51">
        <f>1/(1+EXP(-AU445))</f>
        <v/>
      </c>
      <c r="AW445" s="52">
        <f>$BI$14*((AJ445)-$BD$5)/$BD$6+$BI$15*((AK445)-$BD$7)/$BD$8+$BI$16</f>
        <v/>
      </c>
      <c r="AX445" s="51">
        <f>1/(1+EXP(-AW445))</f>
        <v/>
      </c>
      <c r="AY445" s="52">
        <f>$BJ$14*((AJ445)-$BD$5)/$BD$6+$BJ$15*((AK445)-$BD$7)/$BD$8+$BJ$16</f>
        <v/>
      </c>
      <c r="AZ445" s="51">
        <f>1/(1+EXP(-AY445))</f>
        <v/>
      </c>
      <c r="BA445" s="52">
        <f>$BK$14*((AJ445)-$BD$5)/$BD$6+$BK$15*((AK445)-$BD$7)/$BD$8+$BK$16</f>
        <v/>
      </c>
      <c r="BB445" s="51">
        <f>1/(1+EXP(-BA445))</f>
        <v/>
      </c>
    </row>
    <row r="446" ht="15" customHeight="1" s="35">
      <c r="A446" s="48">
        <f>'4_Seq_Features'!A444</f>
        <v/>
      </c>
      <c r="B446" s="55">
        <f>'4_Seq_Features'!F444</f>
        <v/>
      </c>
      <c r="C446" s="48">
        <f>'4_Seq_Features'!E444</f>
        <v/>
      </c>
      <c r="D446" s="52">
        <f>$U$12*((B446)-$U$5)/$U$6+$U$13</f>
        <v/>
      </c>
      <c r="E446" s="51">
        <f>1/(1+EXP(-D446))</f>
        <v/>
      </c>
      <c r="F446" s="52">
        <f>$V$12*((B446)-$U$5)/$U$6+$V$13</f>
        <v/>
      </c>
      <c r="G446" s="51">
        <f>1/(1+EXP(-F446))</f>
        <v/>
      </c>
      <c r="H446" s="52">
        <f>$W$12*((B446)-$U$5)/$U$6+$W$13</f>
        <v/>
      </c>
      <c r="I446" s="51">
        <f>1/(1+EXP(-H446))</f>
        <v/>
      </c>
      <c r="J446" s="52">
        <f>$X$12*((B446)-$U$5)/$U$6+$X$13</f>
        <v/>
      </c>
      <c r="K446" s="51">
        <f>1/(1+EXP(-J446))</f>
        <v/>
      </c>
      <c r="L446" s="52">
        <f>$Y$12*((B446)-$U$5)/$U$6+$Y$13</f>
        <v/>
      </c>
      <c r="M446" s="51">
        <f>1/(1+EXP(-L446))</f>
        <v/>
      </c>
      <c r="N446" s="52">
        <f>$Z$12*((B446)-$U$5)/$U$6+$Z$13</f>
        <v/>
      </c>
      <c r="O446" s="51">
        <f>1/(1+EXP(-N446))</f>
        <v/>
      </c>
      <c r="P446" s="52">
        <f>$AA$12*((B446)-$U$5)/$U$6+$AA$13</f>
        <v/>
      </c>
      <c r="Q446" s="51">
        <f>1/(1+EXP(-P446))</f>
        <v/>
      </c>
      <c r="R446" s="52">
        <f>$AB$12*((B446)-$U$5)/$U$6+$AB$13</f>
        <v/>
      </c>
      <c r="S446" s="51">
        <f>1/(1+EXP(-R446))</f>
        <v/>
      </c>
      <c r="AI446" s="48">
        <f>'4_Seq_Features'!A444</f>
        <v/>
      </c>
      <c r="AJ446" s="55">
        <f>'4_Seq_Features'!G444</f>
        <v/>
      </c>
      <c r="AK446" s="55">
        <f>'4_Seq_Features'!H444</f>
        <v/>
      </c>
      <c r="AL446" s="48">
        <f>'4_Seq_Features'!E444</f>
        <v/>
      </c>
      <c r="AM446" s="52">
        <f>$BD$14*((AJ446)-$BD$5)/$BD$6+$BD$15*((AK446)-$BD$7)/$BD$8+$BD$16</f>
        <v/>
      </c>
      <c r="AN446" s="51">
        <f>1/(1+EXP(-AM446))</f>
        <v/>
      </c>
      <c r="AO446" s="52">
        <f>$BE$14*((AJ446)-$BD$5)/$BD$6+$BE$15*((AK446)-$BD$7)/$BD$8+$BE$16</f>
        <v/>
      </c>
      <c r="AP446" s="51">
        <f>1/(1+EXP(-AO446))</f>
        <v/>
      </c>
      <c r="AQ446" s="52">
        <f>$BF$14*((AJ446)-$BD$5)/$BD$6+$BF$15*((AK446)-$BD$7)/$BD$8+$BF$16</f>
        <v/>
      </c>
      <c r="AR446" s="51">
        <f>1/(1+EXP(-AQ446))</f>
        <v/>
      </c>
      <c r="AS446" s="52">
        <f>$BG$14*((AJ446)-$BD$5)/$BD$6+$BG$15*((AK446)-$BD$7)/$BD$8+$BG$16</f>
        <v/>
      </c>
      <c r="AT446" s="51">
        <f>1/(1+EXP(-AS446))</f>
        <v/>
      </c>
      <c r="AU446" s="52">
        <f>$BH$14*((AJ446)-$BD$5)/$BD$6+$BH$15*((AK446)-$BD$7)/$BD$8+$BH$16</f>
        <v/>
      </c>
      <c r="AV446" s="51">
        <f>1/(1+EXP(-AU446))</f>
        <v/>
      </c>
      <c r="AW446" s="52">
        <f>$BI$14*((AJ446)-$BD$5)/$BD$6+$BI$15*((AK446)-$BD$7)/$BD$8+$BI$16</f>
        <v/>
      </c>
      <c r="AX446" s="51">
        <f>1/(1+EXP(-AW446))</f>
        <v/>
      </c>
      <c r="AY446" s="52">
        <f>$BJ$14*((AJ446)-$BD$5)/$BD$6+$BJ$15*((AK446)-$BD$7)/$BD$8+$BJ$16</f>
        <v/>
      </c>
      <c r="AZ446" s="51">
        <f>1/(1+EXP(-AY446))</f>
        <v/>
      </c>
      <c r="BA446" s="52">
        <f>$BK$14*((AJ446)-$BD$5)/$BD$6+$BK$15*((AK446)-$BD$7)/$BD$8+$BK$16</f>
        <v/>
      </c>
      <c r="BB446" s="51">
        <f>1/(1+EXP(-BA446))</f>
        <v/>
      </c>
    </row>
    <row r="447" ht="15" customHeight="1" s="35">
      <c r="A447" s="48">
        <f>'4_Seq_Features'!A445</f>
        <v/>
      </c>
      <c r="B447" s="55">
        <f>'4_Seq_Features'!F445</f>
        <v/>
      </c>
      <c r="C447" s="48">
        <f>'4_Seq_Features'!E445</f>
        <v/>
      </c>
      <c r="D447" s="52">
        <f>$U$12*((B447)-$U$5)/$U$6+$U$13</f>
        <v/>
      </c>
      <c r="E447" s="51">
        <f>1/(1+EXP(-D447))</f>
        <v/>
      </c>
      <c r="F447" s="52">
        <f>$V$12*((B447)-$U$5)/$U$6+$V$13</f>
        <v/>
      </c>
      <c r="G447" s="51">
        <f>1/(1+EXP(-F447))</f>
        <v/>
      </c>
      <c r="H447" s="52">
        <f>$W$12*((B447)-$U$5)/$U$6+$W$13</f>
        <v/>
      </c>
      <c r="I447" s="51">
        <f>1/(1+EXP(-H447))</f>
        <v/>
      </c>
      <c r="J447" s="52">
        <f>$X$12*((B447)-$U$5)/$U$6+$X$13</f>
        <v/>
      </c>
      <c r="K447" s="51">
        <f>1/(1+EXP(-J447))</f>
        <v/>
      </c>
      <c r="L447" s="52">
        <f>$Y$12*((B447)-$U$5)/$U$6+$Y$13</f>
        <v/>
      </c>
      <c r="M447" s="51">
        <f>1/(1+EXP(-L447))</f>
        <v/>
      </c>
      <c r="N447" s="52">
        <f>$Z$12*((B447)-$U$5)/$U$6+$Z$13</f>
        <v/>
      </c>
      <c r="O447" s="51">
        <f>1/(1+EXP(-N447))</f>
        <v/>
      </c>
      <c r="P447" s="52">
        <f>$AA$12*((B447)-$U$5)/$U$6+$AA$13</f>
        <v/>
      </c>
      <c r="Q447" s="51">
        <f>1/(1+EXP(-P447))</f>
        <v/>
      </c>
      <c r="R447" s="52">
        <f>$AB$12*((B447)-$U$5)/$U$6+$AB$13</f>
        <v/>
      </c>
      <c r="S447" s="51">
        <f>1/(1+EXP(-R447))</f>
        <v/>
      </c>
      <c r="AI447" s="48">
        <f>'4_Seq_Features'!A445</f>
        <v/>
      </c>
      <c r="AJ447" s="55">
        <f>'4_Seq_Features'!G445</f>
        <v/>
      </c>
      <c r="AK447" s="55">
        <f>'4_Seq_Features'!H445</f>
        <v/>
      </c>
      <c r="AL447" s="48">
        <f>'4_Seq_Features'!E445</f>
        <v/>
      </c>
      <c r="AM447" s="52">
        <f>$BD$14*((AJ447)-$BD$5)/$BD$6+$BD$15*((AK447)-$BD$7)/$BD$8+$BD$16</f>
        <v/>
      </c>
      <c r="AN447" s="51">
        <f>1/(1+EXP(-AM447))</f>
        <v/>
      </c>
      <c r="AO447" s="52">
        <f>$BE$14*((AJ447)-$BD$5)/$BD$6+$BE$15*((AK447)-$BD$7)/$BD$8+$BE$16</f>
        <v/>
      </c>
      <c r="AP447" s="51">
        <f>1/(1+EXP(-AO447))</f>
        <v/>
      </c>
      <c r="AQ447" s="52">
        <f>$BF$14*((AJ447)-$BD$5)/$BD$6+$BF$15*((AK447)-$BD$7)/$BD$8+$BF$16</f>
        <v/>
      </c>
      <c r="AR447" s="51">
        <f>1/(1+EXP(-AQ447))</f>
        <v/>
      </c>
      <c r="AS447" s="52">
        <f>$BG$14*((AJ447)-$BD$5)/$BD$6+$BG$15*((AK447)-$BD$7)/$BD$8+$BG$16</f>
        <v/>
      </c>
      <c r="AT447" s="51">
        <f>1/(1+EXP(-AS447))</f>
        <v/>
      </c>
      <c r="AU447" s="52">
        <f>$BH$14*((AJ447)-$BD$5)/$BD$6+$BH$15*((AK447)-$BD$7)/$BD$8+$BH$16</f>
        <v/>
      </c>
      <c r="AV447" s="51">
        <f>1/(1+EXP(-AU447))</f>
        <v/>
      </c>
      <c r="AW447" s="52">
        <f>$BI$14*((AJ447)-$BD$5)/$BD$6+$BI$15*((AK447)-$BD$7)/$BD$8+$BI$16</f>
        <v/>
      </c>
      <c r="AX447" s="51">
        <f>1/(1+EXP(-AW447))</f>
        <v/>
      </c>
      <c r="AY447" s="52">
        <f>$BJ$14*((AJ447)-$BD$5)/$BD$6+$BJ$15*((AK447)-$BD$7)/$BD$8+$BJ$16</f>
        <v/>
      </c>
      <c r="AZ447" s="51">
        <f>1/(1+EXP(-AY447))</f>
        <v/>
      </c>
      <c r="BA447" s="52">
        <f>$BK$14*((AJ447)-$BD$5)/$BD$6+$BK$15*((AK447)-$BD$7)/$BD$8+$BK$16</f>
        <v/>
      </c>
      <c r="BB447" s="51">
        <f>1/(1+EXP(-BA447))</f>
        <v/>
      </c>
    </row>
    <row r="448" ht="15" customHeight="1" s="35">
      <c r="A448" s="48">
        <f>'4_Seq_Features'!A446</f>
        <v/>
      </c>
      <c r="B448" s="55">
        <f>'4_Seq_Features'!F446</f>
        <v/>
      </c>
      <c r="C448" s="48">
        <f>'4_Seq_Features'!E446</f>
        <v/>
      </c>
      <c r="D448" s="52">
        <f>$U$12*((B448)-$U$5)/$U$6+$U$13</f>
        <v/>
      </c>
      <c r="E448" s="51">
        <f>1/(1+EXP(-D448))</f>
        <v/>
      </c>
      <c r="F448" s="52">
        <f>$V$12*((B448)-$U$5)/$U$6+$V$13</f>
        <v/>
      </c>
      <c r="G448" s="51">
        <f>1/(1+EXP(-F448))</f>
        <v/>
      </c>
      <c r="H448" s="52">
        <f>$W$12*((B448)-$U$5)/$U$6+$W$13</f>
        <v/>
      </c>
      <c r="I448" s="51">
        <f>1/(1+EXP(-H448))</f>
        <v/>
      </c>
      <c r="J448" s="52">
        <f>$X$12*((B448)-$U$5)/$U$6+$X$13</f>
        <v/>
      </c>
      <c r="K448" s="51">
        <f>1/(1+EXP(-J448))</f>
        <v/>
      </c>
      <c r="L448" s="52">
        <f>$Y$12*((B448)-$U$5)/$U$6+$Y$13</f>
        <v/>
      </c>
      <c r="M448" s="51">
        <f>1/(1+EXP(-L448))</f>
        <v/>
      </c>
      <c r="N448" s="52">
        <f>$Z$12*((B448)-$U$5)/$U$6+$Z$13</f>
        <v/>
      </c>
      <c r="O448" s="51">
        <f>1/(1+EXP(-N448))</f>
        <v/>
      </c>
      <c r="P448" s="52">
        <f>$AA$12*((B448)-$U$5)/$U$6+$AA$13</f>
        <v/>
      </c>
      <c r="Q448" s="51">
        <f>1/(1+EXP(-P448))</f>
        <v/>
      </c>
      <c r="R448" s="52">
        <f>$AB$12*((B448)-$U$5)/$U$6+$AB$13</f>
        <v/>
      </c>
      <c r="S448" s="51">
        <f>1/(1+EXP(-R448))</f>
        <v/>
      </c>
      <c r="AI448" s="48">
        <f>'4_Seq_Features'!A446</f>
        <v/>
      </c>
      <c r="AJ448" s="55">
        <f>'4_Seq_Features'!G446</f>
        <v/>
      </c>
      <c r="AK448" s="55">
        <f>'4_Seq_Features'!H446</f>
        <v/>
      </c>
      <c r="AL448" s="48">
        <f>'4_Seq_Features'!E446</f>
        <v/>
      </c>
      <c r="AM448" s="52">
        <f>$BD$14*((AJ448)-$BD$5)/$BD$6+$BD$15*((AK448)-$BD$7)/$BD$8+$BD$16</f>
        <v/>
      </c>
      <c r="AN448" s="51">
        <f>1/(1+EXP(-AM448))</f>
        <v/>
      </c>
      <c r="AO448" s="52">
        <f>$BE$14*((AJ448)-$BD$5)/$BD$6+$BE$15*((AK448)-$BD$7)/$BD$8+$BE$16</f>
        <v/>
      </c>
      <c r="AP448" s="51">
        <f>1/(1+EXP(-AO448))</f>
        <v/>
      </c>
      <c r="AQ448" s="52">
        <f>$BF$14*((AJ448)-$BD$5)/$BD$6+$BF$15*((AK448)-$BD$7)/$BD$8+$BF$16</f>
        <v/>
      </c>
      <c r="AR448" s="51">
        <f>1/(1+EXP(-AQ448))</f>
        <v/>
      </c>
      <c r="AS448" s="52">
        <f>$BG$14*((AJ448)-$BD$5)/$BD$6+$BG$15*((AK448)-$BD$7)/$BD$8+$BG$16</f>
        <v/>
      </c>
      <c r="AT448" s="51">
        <f>1/(1+EXP(-AS448))</f>
        <v/>
      </c>
      <c r="AU448" s="52">
        <f>$BH$14*((AJ448)-$BD$5)/$BD$6+$BH$15*((AK448)-$BD$7)/$BD$8+$BH$16</f>
        <v/>
      </c>
      <c r="AV448" s="51">
        <f>1/(1+EXP(-AU448))</f>
        <v/>
      </c>
      <c r="AW448" s="52">
        <f>$BI$14*((AJ448)-$BD$5)/$BD$6+$BI$15*((AK448)-$BD$7)/$BD$8+$BI$16</f>
        <v/>
      </c>
      <c r="AX448" s="51">
        <f>1/(1+EXP(-AW448))</f>
        <v/>
      </c>
      <c r="AY448" s="52">
        <f>$BJ$14*((AJ448)-$BD$5)/$BD$6+$BJ$15*((AK448)-$BD$7)/$BD$8+$BJ$16</f>
        <v/>
      </c>
      <c r="AZ448" s="51">
        <f>1/(1+EXP(-AY448))</f>
        <v/>
      </c>
      <c r="BA448" s="52">
        <f>$BK$14*((AJ448)-$BD$5)/$BD$6+$BK$15*((AK448)-$BD$7)/$BD$8+$BK$16</f>
        <v/>
      </c>
      <c r="BB448" s="51">
        <f>1/(1+EXP(-BA448))</f>
        <v/>
      </c>
    </row>
    <row r="449" ht="15" customHeight="1" s="35">
      <c r="A449" s="48">
        <f>'4_Seq_Features'!A447</f>
        <v/>
      </c>
      <c r="B449" s="55">
        <f>'4_Seq_Features'!F447</f>
        <v/>
      </c>
      <c r="C449" s="48">
        <f>'4_Seq_Features'!E447</f>
        <v/>
      </c>
      <c r="D449" s="52">
        <f>$U$12*((B449)-$U$5)/$U$6+$U$13</f>
        <v/>
      </c>
      <c r="E449" s="51">
        <f>1/(1+EXP(-D449))</f>
        <v/>
      </c>
      <c r="F449" s="52">
        <f>$V$12*((B449)-$U$5)/$U$6+$V$13</f>
        <v/>
      </c>
      <c r="G449" s="51">
        <f>1/(1+EXP(-F449))</f>
        <v/>
      </c>
      <c r="H449" s="52">
        <f>$W$12*((B449)-$U$5)/$U$6+$W$13</f>
        <v/>
      </c>
      <c r="I449" s="51">
        <f>1/(1+EXP(-H449))</f>
        <v/>
      </c>
      <c r="J449" s="52">
        <f>$X$12*((B449)-$U$5)/$U$6+$X$13</f>
        <v/>
      </c>
      <c r="K449" s="51">
        <f>1/(1+EXP(-J449))</f>
        <v/>
      </c>
      <c r="L449" s="52">
        <f>$Y$12*((B449)-$U$5)/$U$6+$Y$13</f>
        <v/>
      </c>
      <c r="M449" s="51">
        <f>1/(1+EXP(-L449))</f>
        <v/>
      </c>
      <c r="N449" s="52">
        <f>$Z$12*((B449)-$U$5)/$U$6+$Z$13</f>
        <v/>
      </c>
      <c r="O449" s="51">
        <f>1/(1+EXP(-N449))</f>
        <v/>
      </c>
      <c r="P449" s="52">
        <f>$AA$12*((B449)-$U$5)/$U$6+$AA$13</f>
        <v/>
      </c>
      <c r="Q449" s="51">
        <f>1/(1+EXP(-P449))</f>
        <v/>
      </c>
      <c r="R449" s="52">
        <f>$AB$12*((B449)-$U$5)/$U$6+$AB$13</f>
        <v/>
      </c>
      <c r="S449" s="51">
        <f>1/(1+EXP(-R449))</f>
        <v/>
      </c>
      <c r="AI449" s="48">
        <f>'4_Seq_Features'!A447</f>
        <v/>
      </c>
      <c r="AJ449" s="55">
        <f>'4_Seq_Features'!G447</f>
        <v/>
      </c>
      <c r="AK449" s="55">
        <f>'4_Seq_Features'!H447</f>
        <v/>
      </c>
      <c r="AL449" s="48">
        <f>'4_Seq_Features'!E447</f>
        <v/>
      </c>
      <c r="AM449" s="52">
        <f>$BD$14*((AJ449)-$BD$5)/$BD$6+$BD$15*((AK449)-$BD$7)/$BD$8+$BD$16</f>
        <v/>
      </c>
      <c r="AN449" s="51">
        <f>1/(1+EXP(-AM449))</f>
        <v/>
      </c>
      <c r="AO449" s="52">
        <f>$BE$14*((AJ449)-$BD$5)/$BD$6+$BE$15*((AK449)-$BD$7)/$BD$8+$BE$16</f>
        <v/>
      </c>
      <c r="AP449" s="51">
        <f>1/(1+EXP(-AO449))</f>
        <v/>
      </c>
      <c r="AQ449" s="52">
        <f>$BF$14*((AJ449)-$BD$5)/$BD$6+$BF$15*((AK449)-$BD$7)/$BD$8+$BF$16</f>
        <v/>
      </c>
      <c r="AR449" s="51">
        <f>1/(1+EXP(-AQ449))</f>
        <v/>
      </c>
      <c r="AS449" s="52">
        <f>$BG$14*((AJ449)-$BD$5)/$BD$6+$BG$15*((AK449)-$BD$7)/$BD$8+$BG$16</f>
        <v/>
      </c>
      <c r="AT449" s="51">
        <f>1/(1+EXP(-AS449))</f>
        <v/>
      </c>
      <c r="AU449" s="52">
        <f>$BH$14*((AJ449)-$BD$5)/$BD$6+$BH$15*((AK449)-$BD$7)/$BD$8+$BH$16</f>
        <v/>
      </c>
      <c r="AV449" s="51">
        <f>1/(1+EXP(-AU449))</f>
        <v/>
      </c>
      <c r="AW449" s="52">
        <f>$BI$14*((AJ449)-$BD$5)/$BD$6+$BI$15*((AK449)-$BD$7)/$BD$8+$BI$16</f>
        <v/>
      </c>
      <c r="AX449" s="51">
        <f>1/(1+EXP(-AW449))</f>
        <v/>
      </c>
      <c r="AY449" s="52">
        <f>$BJ$14*((AJ449)-$BD$5)/$BD$6+$BJ$15*((AK449)-$BD$7)/$BD$8+$BJ$16</f>
        <v/>
      </c>
      <c r="AZ449" s="51">
        <f>1/(1+EXP(-AY449))</f>
        <v/>
      </c>
      <c r="BA449" s="52">
        <f>$BK$14*((AJ449)-$BD$5)/$BD$6+$BK$15*((AK449)-$BD$7)/$BD$8+$BK$16</f>
        <v/>
      </c>
      <c r="BB449" s="51">
        <f>1/(1+EXP(-BA449))</f>
        <v/>
      </c>
    </row>
    <row r="450" ht="15" customHeight="1" s="35">
      <c r="A450" s="48">
        <f>'4_Seq_Features'!A448</f>
        <v/>
      </c>
      <c r="B450" s="55">
        <f>'4_Seq_Features'!F448</f>
        <v/>
      </c>
      <c r="C450" s="48">
        <f>'4_Seq_Features'!E448</f>
        <v/>
      </c>
      <c r="D450" s="52">
        <f>$U$12*((B450)-$U$5)/$U$6+$U$13</f>
        <v/>
      </c>
      <c r="E450" s="51">
        <f>1/(1+EXP(-D450))</f>
        <v/>
      </c>
      <c r="F450" s="52">
        <f>$V$12*((B450)-$U$5)/$U$6+$V$13</f>
        <v/>
      </c>
      <c r="G450" s="51">
        <f>1/(1+EXP(-F450))</f>
        <v/>
      </c>
      <c r="H450" s="52">
        <f>$W$12*((B450)-$U$5)/$U$6+$W$13</f>
        <v/>
      </c>
      <c r="I450" s="51">
        <f>1/(1+EXP(-H450))</f>
        <v/>
      </c>
      <c r="J450" s="52">
        <f>$X$12*((B450)-$U$5)/$U$6+$X$13</f>
        <v/>
      </c>
      <c r="K450" s="51">
        <f>1/(1+EXP(-J450))</f>
        <v/>
      </c>
      <c r="L450" s="52">
        <f>$Y$12*((B450)-$U$5)/$U$6+$Y$13</f>
        <v/>
      </c>
      <c r="M450" s="51">
        <f>1/(1+EXP(-L450))</f>
        <v/>
      </c>
      <c r="N450" s="52">
        <f>$Z$12*((B450)-$U$5)/$U$6+$Z$13</f>
        <v/>
      </c>
      <c r="O450" s="51">
        <f>1/(1+EXP(-N450))</f>
        <v/>
      </c>
      <c r="P450" s="52">
        <f>$AA$12*((B450)-$U$5)/$U$6+$AA$13</f>
        <v/>
      </c>
      <c r="Q450" s="51">
        <f>1/(1+EXP(-P450))</f>
        <v/>
      </c>
      <c r="R450" s="52">
        <f>$AB$12*((B450)-$U$5)/$U$6+$AB$13</f>
        <v/>
      </c>
      <c r="S450" s="51">
        <f>1/(1+EXP(-R450))</f>
        <v/>
      </c>
      <c r="AI450" s="48">
        <f>'4_Seq_Features'!A448</f>
        <v/>
      </c>
      <c r="AJ450" s="55">
        <f>'4_Seq_Features'!G448</f>
        <v/>
      </c>
      <c r="AK450" s="55">
        <f>'4_Seq_Features'!H448</f>
        <v/>
      </c>
      <c r="AL450" s="48">
        <f>'4_Seq_Features'!E448</f>
        <v/>
      </c>
      <c r="AM450" s="52">
        <f>$BD$14*((AJ450)-$BD$5)/$BD$6+$BD$15*((AK450)-$BD$7)/$BD$8+$BD$16</f>
        <v/>
      </c>
      <c r="AN450" s="51">
        <f>1/(1+EXP(-AM450))</f>
        <v/>
      </c>
      <c r="AO450" s="52">
        <f>$BE$14*((AJ450)-$BD$5)/$BD$6+$BE$15*((AK450)-$BD$7)/$BD$8+$BE$16</f>
        <v/>
      </c>
      <c r="AP450" s="51">
        <f>1/(1+EXP(-AO450))</f>
        <v/>
      </c>
      <c r="AQ450" s="52">
        <f>$BF$14*((AJ450)-$BD$5)/$BD$6+$BF$15*((AK450)-$BD$7)/$BD$8+$BF$16</f>
        <v/>
      </c>
      <c r="AR450" s="51">
        <f>1/(1+EXP(-AQ450))</f>
        <v/>
      </c>
      <c r="AS450" s="52">
        <f>$BG$14*((AJ450)-$BD$5)/$BD$6+$BG$15*((AK450)-$BD$7)/$BD$8+$BG$16</f>
        <v/>
      </c>
      <c r="AT450" s="51">
        <f>1/(1+EXP(-AS450))</f>
        <v/>
      </c>
      <c r="AU450" s="52">
        <f>$BH$14*((AJ450)-$BD$5)/$BD$6+$BH$15*((AK450)-$BD$7)/$BD$8+$BH$16</f>
        <v/>
      </c>
      <c r="AV450" s="51">
        <f>1/(1+EXP(-AU450))</f>
        <v/>
      </c>
      <c r="AW450" s="52">
        <f>$BI$14*((AJ450)-$BD$5)/$BD$6+$BI$15*((AK450)-$BD$7)/$BD$8+$BI$16</f>
        <v/>
      </c>
      <c r="AX450" s="51">
        <f>1/(1+EXP(-AW450))</f>
        <v/>
      </c>
      <c r="AY450" s="52">
        <f>$BJ$14*((AJ450)-$BD$5)/$BD$6+$BJ$15*((AK450)-$BD$7)/$BD$8+$BJ$16</f>
        <v/>
      </c>
      <c r="AZ450" s="51">
        <f>1/(1+EXP(-AY450))</f>
        <v/>
      </c>
      <c r="BA450" s="52">
        <f>$BK$14*((AJ450)-$BD$5)/$BD$6+$BK$15*((AK450)-$BD$7)/$BD$8+$BK$16</f>
        <v/>
      </c>
      <c r="BB450" s="51">
        <f>1/(1+EXP(-BA450))</f>
        <v/>
      </c>
    </row>
    <row r="451" ht="15" customHeight="1" s="35">
      <c r="A451" s="48">
        <f>'4_Seq_Features'!A449</f>
        <v/>
      </c>
      <c r="B451" s="55">
        <f>'4_Seq_Features'!F449</f>
        <v/>
      </c>
      <c r="C451" s="48">
        <f>'4_Seq_Features'!E449</f>
        <v/>
      </c>
      <c r="D451" s="52">
        <f>$U$12*((B451)-$U$5)/$U$6+$U$13</f>
        <v/>
      </c>
      <c r="E451" s="51">
        <f>1/(1+EXP(-D451))</f>
        <v/>
      </c>
      <c r="F451" s="52">
        <f>$V$12*((B451)-$U$5)/$U$6+$V$13</f>
        <v/>
      </c>
      <c r="G451" s="51">
        <f>1/(1+EXP(-F451))</f>
        <v/>
      </c>
      <c r="H451" s="52">
        <f>$W$12*((B451)-$U$5)/$U$6+$W$13</f>
        <v/>
      </c>
      <c r="I451" s="51">
        <f>1/(1+EXP(-H451))</f>
        <v/>
      </c>
      <c r="J451" s="52">
        <f>$X$12*((B451)-$U$5)/$U$6+$X$13</f>
        <v/>
      </c>
      <c r="K451" s="51">
        <f>1/(1+EXP(-J451))</f>
        <v/>
      </c>
      <c r="L451" s="52">
        <f>$Y$12*((B451)-$U$5)/$U$6+$Y$13</f>
        <v/>
      </c>
      <c r="M451" s="51">
        <f>1/(1+EXP(-L451))</f>
        <v/>
      </c>
      <c r="N451" s="52">
        <f>$Z$12*((B451)-$U$5)/$U$6+$Z$13</f>
        <v/>
      </c>
      <c r="O451" s="51">
        <f>1/(1+EXP(-N451))</f>
        <v/>
      </c>
      <c r="P451" s="52">
        <f>$AA$12*((B451)-$U$5)/$U$6+$AA$13</f>
        <v/>
      </c>
      <c r="Q451" s="51">
        <f>1/(1+EXP(-P451))</f>
        <v/>
      </c>
      <c r="R451" s="52">
        <f>$AB$12*((B451)-$U$5)/$U$6+$AB$13</f>
        <v/>
      </c>
      <c r="S451" s="51">
        <f>1/(1+EXP(-R451))</f>
        <v/>
      </c>
      <c r="AI451" s="48">
        <f>'4_Seq_Features'!A449</f>
        <v/>
      </c>
      <c r="AJ451" s="55">
        <f>'4_Seq_Features'!G449</f>
        <v/>
      </c>
      <c r="AK451" s="55">
        <f>'4_Seq_Features'!H449</f>
        <v/>
      </c>
      <c r="AL451" s="48">
        <f>'4_Seq_Features'!E449</f>
        <v/>
      </c>
      <c r="AM451" s="52">
        <f>$BD$14*((AJ451)-$BD$5)/$BD$6+$BD$15*((AK451)-$BD$7)/$BD$8+$BD$16</f>
        <v/>
      </c>
      <c r="AN451" s="51">
        <f>1/(1+EXP(-AM451))</f>
        <v/>
      </c>
      <c r="AO451" s="52">
        <f>$BE$14*((AJ451)-$BD$5)/$BD$6+$BE$15*((AK451)-$BD$7)/$BD$8+$BE$16</f>
        <v/>
      </c>
      <c r="AP451" s="51">
        <f>1/(1+EXP(-AO451))</f>
        <v/>
      </c>
      <c r="AQ451" s="52">
        <f>$BF$14*((AJ451)-$BD$5)/$BD$6+$BF$15*((AK451)-$BD$7)/$BD$8+$BF$16</f>
        <v/>
      </c>
      <c r="AR451" s="51">
        <f>1/(1+EXP(-AQ451))</f>
        <v/>
      </c>
      <c r="AS451" s="52">
        <f>$BG$14*((AJ451)-$BD$5)/$BD$6+$BG$15*((AK451)-$BD$7)/$BD$8+$BG$16</f>
        <v/>
      </c>
      <c r="AT451" s="51">
        <f>1/(1+EXP(-AS451))</f>
        <v/>
      </c>
      <c r="AU451" s="52">
        <f>$BH$14*((AJ451)-$BD$5)/$BD$6+$BH$15*((AK451)-$BD$7)/$BD$8+$BH$16</f>
        <v/>
      </c>
      <c r="AV451" s="51">
        <f>1/(1+EXP(-AU451))</f>
        <v/>
      </c>
      <c r="AW451" s="52">
        <f>$BI$14*((AJ451)-$BD$5)/$BD$6+$BI$15*((AK451)-$BD$7)/$BD$8+$BI$16</f>
        <v/>
      </c>
      <c r="AX451" s="51">
        <f>1/(1+EXP(-AW451))</f>
        <v/>
      </c>
      <c r="AY451" s="52">
        <f>$BJ$14*((AJ451)-$BD$5)/$BD$6+$BJ$15*((AK451)-$BD$7)/$BD$8+$BJ$16</f>
        <v/>
      </c>
      <c r="AZ451" s="51">
        <f>1/(1+EXP(-AY451))</f>
        <v/>
      </c>
      <c r="BA451" s="52">
        <f>$BK$14*((AJ451)-$BD$5)/$BD$6+$BK$15*((AK451)-$BD$7)/$BD$8+$BK$16</f>
        <v/>
      </c>
      <c r="BB451" s="51">
        <f>1/(1+EXP(-BA451))</f>
        <v/>
      </c>
    </row>
    <row r="452" ht="15" customHeight="1" s="35">
      <c r="A452" s="48">
        <f>'4_Seq_Features'!A450</f>
        <v/>
      </c>
      <c r="B452" s="55">
        <f>'4_Seq_Features'!F450</f>
        <v/>
      </c>
      <c r="C452" s="48">
        <f>'4_Seq_Features'!E450</f>
        <v/>
      </c>
      <c r="D452" s="52">
        <f>$U$12*((B452)-$U$5)/$U$6+$U$13</f>
        <v/>
      </c>
      <c r="E452" s="51">
        <f>1/(1+EXP(-D452))</f>
        <v/>
      </c>
      <c r="F452" s="52">
        <f>$V$12*((B452)-$U$5)/$U$6+$V$13</f>
        <v/>
      </c>
      <c r="G452" s="51">
        <f>1/(1+EXP(-F452))</f>
        <v/>
      </c>
      <c r="H452" s="52">
        <f>$W$12*((B452)-$U$5)/$U$6+$W$13</f>
        <v/>
      </c>
      <c r="I452" s="51">
        <f>1/(1+EXP(-H452))</f>
        <v/>
      </c>
      <c r="J452" s="52">
        <f>$X$12*((B452)-$U$5)/$U$6+$X$13</f>
        <v/>
      </c>
      <c r="K452" s="51">
        <f>1/(1+EXP(-J452))</f>
        <v/>
      </c>
      <c r="L452" s="52">
        <f>$Y$12*((B452)-$U$5)/$U$6+$Y$13</f>
        <v/>
      </c>
      <c r="M452" s="51">
        <f>1/(1+EXP(-L452))</f>
        <v/>
      </c>
      <c r="N452" s="52">
        <f>$Z$12*((B452)-$U$5)/$U$6+$Z$13</f>
        <v/>
      </c>
      <c r="O452" s="51">
        <f>1/(1+EXP(-N452))</f>
        <v/>
      </c>
      <c r="P452" s="52">
        <f>$AA$12*((B452)-$U$5)/$U$6+$AA$13</f>
        <v/>
      </c>
      <c r="Q452" s="51">
        <f>1/(1+EXP(-P452))</f>
        <v/>
      </c>
      <c r="R452" s="52">
        <f>$AB$12*((B452)-$U$5)/$U$6+$AB$13</f>
        <v/>
      </c>
      <c r="S452" s="51">
        <f>1/(1+EXP(-R452))</f>
        <v/>
      </c>
      <c r="AI452" s="48">
        <f>'4_Seq_Features'!A450</f>
        <v/>
      </c>
      <c r="AJ452" s="55">
        <f>'4_Seq_Features'!G450</f>
        <v/>
      </c>
      <c r="AK452" s="55">
        <f>'4_Seq_Features'!H450</f>
        <v/>
      </c>
      <c r="AL452" s="48">
        <f>'4_Seq_Features'!E450</f>
        <v/>
      </c>
      <c r="AM452" s="52">
        <f>$BD$14*((AJ452)-$BD$5)/$BD$6+$BD$15*((AK452)-$BD$7)/$BD$8+$BD$16</f>
        <v/>
      </c>
      <c r="AN452" s="51">
        <f>1/(1+EXP(-AM452))</f>
        <v/>
      </c>
      <c r="AO452" s="52">
        <f>$BE$14*((AJ452)-$BD$5)/$BD$6+$BE$15*((AK452)-$BD$7)/$BD$8+$BE$16</f>
        <v/>
      </c>
      <c r="AP452" s="51">
        <f>1/(1+EXP(-AO452))</f>
        <v/>
      </c>
      <c r="AQ452" s="52">
        <f>$BF$14*((AJ452)-$BD$5)/$BD$6+$BF$15*((AK452)-$BD$7)/$BD$8+$BF$16</f>
        <v/>
      </c>
      <c r="AR452" s="51">
        <f>1/(1+EXP(-AQ452))</f>
        <v/>
      </c>
      <c r="AS452" s="52">
        <f>$BG$14*((AJ452)-$BD$5)/$BD$6+$BG$15*((AK452)-$BD$7)/$BD$8+$BG$16</f>
        <v/>
      </c>
      <c r="AT452" s="51">
        <f>1/(1+EXP(-AS452))</f>
        <v/>
      </c>
      <c r="AU452" s="52">
        <f>$BH$14*((AJ452)-$BD$5)/$BD$6+$BH$15*((AK452)-$BD$7)/$BD$8+$BH$16</f>
        <v/>
      </c>
      <c r="AV452" s="51">
        <f>1/(1+EXP(-AU452))</f>
        <v/>
      </c>
      <c r="AW452" s="52">
        <f>$BI$14*((AJ452)-$BD$5)/$BD$6+$BI$15*((AK452)-$BD$7)/$BD$8+$BI$16</f>
        <v/>
      </c>
      <c r="AX452" s="51">
        <f>1/(1+EXP(-AW452))</f>
        <v/>
      </c>
      <c r="AY452" s="52">
        <f>$BJ$14*((AJ452)-$BD$5)/$BD$6+$BJ$15*((AK452)-$BD$7)/$BD$8+$BJ$16</f>
        <v/>
      </c>
      <c r="AZ452" s="51">
        <f>1/(1+EXP(-AY452))</f>
        <v/>
      </c>
      <c r="BA452" s="52">
        <f>$BK$14*((AJ452)-$BD$5)/$BD$6+$BK$15*((AK452)-$BD$7)/$BD$8+$BK$16</f>
        <v/>
      </c>
      <c r="BB452" s="51">
        <f>1/(1+EXP(-BA452))</f>
        <v/>
      </c>
    </row>
    <row r="453" ht="15" customHeight="1" s="35">
      <c r="A453" s="48">
        <f>'4_Seq_Features'!A451</f>
        <v/>
      </c>
      <c r="B453" s="55">
        <f>'4_Seq_Features'!F451</f>
        <v/>
      </c>
      <c r="C453" s="48">
        <f>'4_Seq_Features'!E451</f>
        <v/>
      </c>
      <c r="D453" s="52">
        <f>$U$12*((B453)-$U$5)/$U$6+$U$13</f>
        <v/>
      </c>
      <c r="E453" s="51">
        <f>1/(1+EXP(-D453))</f>
        <v/>
      </c>
      <c r="F453" s="52">
        <f>$V$12*((B453)-$U$5)/$U$6+$V$13</f>
        <v/>
      </c>
      <c r="G453" s="51">
        <f>1/(1+EXP(-F453))</f>
        <v/>
      </c>
      <c r="H453" s="52">
        <f>$W$12*((B453)-$U$5)/$U$6+$W$13</f>
        <v/>
      </c>
      <c r="I453" s="51">
        <f>1/(1+EXP(-H453))</f>
        <v/>
      </c>
      <c r="J453" s="52">
        <f>$X$12*((B453)-$U$5)/$U$6+$X$13</f>
        <v/>
      </c>
      <c r="K453" s="51">
        <f>1/(1+EXP(-J453))</f>
        <v/>
      </c>
      <c r="L453" s="52">
        <f>$Y$12*((B453)-$U$5)/$U$6+$Y$13</f>
        <v/>
      </c>
      <c r="M453" s="51">
        <f>1/(1+EXP(-L453))</f>
        <v/>
      </c>
      <c r="N453" s="52">
        <f>$Z$12*((B453)-$U$5)/$U$6+$Z$13</f>
        <v/>
      </c>
      <c r="O453" s="51">
        <f>1/(1+EXP(-N453))</f>
        <v/>
      </c>
      <c r="P453" s="52">
        <f>$AA$12*((B453)-$U$5)/$U$6+$AA$13</f>
        <v/>
      </c>
      <c r="Q453" s="51">
        <f>1/(1+EXP(-P453))</f>
        <v/>
      </c>
      <c r="R453" s="52">
        <f>$AB$12*((B453)-$U$5)/$U$6+$AB$13</f>
        <v/>
      </c>
      <c r="S453" s="51">
        <f>1/(1+EXP(-R453))</f>
        <v/>
      </c>
      <c r="AI453" s="48">
        <f>'4_Seq_Features'!A451</f>
        <v/>
      </c>
      <c r="AJ453" s="55">
        <f>'4_Seq_Features'!G451</f>
        <v/>
      </c>
      <c r="AK453" s="55">
        <f>'4_Seq_Features'!H451</f>
        <v/>
      </c>
      <c r="AL453" s="48">
        <f>'4_Seq_Features'!E451</f>
        <v/>
      </c>
      <c r="AM453" s="52">
        <f>$BD$14*((AJ453)-$BD$5)/$BD$6+$BD$15*((AK453)-$BD$7)/$BD$8+$BD$16</f>
        <v/>
      </c>
      <c r="AN453" s="51">
        <f>1/(1+EXP(-AM453))</f>
        <v/>
      </c>
      <c r="AO453" s="52">
        <f>$BE$14*((AJ453)-$BD$5)/$BD$6+$BE$15*((AK453)-$BD$7)/$BD$8+$BE$16</f>
        <v/>
      </c>
      <c r="AP453" s="51">
        <f>1/(1+EXP(-AO453))</f>
        <v/>
      </c>
      <c r="AQ453" s="52">
        <f>$BF$14*((AJ453)-$BD$5)/$BD$6+$BF$15*((AK453)-$BD$7)/$BD$8+$BF$16</f>
        <v/>
      </c>
      <c r="AR453" s="51">
        <f>1/(1+EXP(-AQ453))</f>
        <v/>
      </c>
      <c r="AS453" s="52">
        <f>$BG$14*((AJ453)-$BD$5)/$BD$6+$BG$15*((AK453)-$BD$7)/$BD$8+$BG$16</f>
        <v/>
      </c>
      <c r="AT453" s="51">
        <f>1/(1+EXP(-AS453))</f>
        <v/>
      </c>
      <c r="AU453" s="52">
        <f>$BH$14*((AJ453)-$BD$5)/$BD$6+$BH$15*((AK453)-$BD$7)/$BD$8+$BH$16</f>
        <v/>
      </c>
      <c r="AV453" s="51">
        <f>1/(1+EXP(-AU453))</f>
        <v/>
      </c>
      <c r="AW453" s="52">
        <f>$BI$14*((AJ453)-$BD$5)/$BD$6+$BI$15*((AK453)-$BD$7)/$BD$8+$BI$16</f>
        <v/>
      </c>
      <c r="AX453" s="51">
        <f>1/(1+EXP(-AW453))</f>
        <v/>
      </c>
      <c r="AY453" s="52">
        <f>$BJ$14*((AJ453)-$BD$5)/$BD$6+$BJ$15*((AK453)-$BD$7)/$BD$8+$BJ$16</f>
        <v/>
      </c>
      <c r="AZ453" s="51">
        <f>1/(1+EXP(-AY453))</f>
        <v/>
      </c>
      <c r="BA453" s="52">
        <f>$BK$14*((AJ453)-$BD$5)/$BD$6+$BK$15*((AK453)-$BD$7)/$BD$8+$BK$16</f>
        <v/>
      </c>
      <c r="BB453" s="51">
        <f>1/(1+EXP(-BA453))</f>
        <v/>
      </c>
    </row>
    <row r="454" ht="15" customHeight="1" s="35">
      <c r="A454" s="48">
        <f>'4_Seq_Features'!A452</f>
        <v/>
      </c>
      <c r="B454" s="55">
        <f>'4_Seq_Features'!F452</f>
        <v/>
      </c>
      <c r="C454" s="48">
        <f>'4_Seq_Features'!E452</f>
        <v/>
      </c>
      <c r="D454" s="52">
        <f>$U$12*((B454)-$U$5)/$U$6+$U$13</f>
        <v/>
      </c>
      <c r="E454" s="51">
        <f>1/(1+EXP(-D454))</f>
        <v/>
      </c>
      <c r="F454" s="52">
        <f>$V$12*((B454)-$U$5)/$U$6+$V$13</f>
        <v/>
      </c>
      <c r="G454" s="51">
        <f>1/(1+EXP(-F454))</f>
        <v/>
      </c>
      <c r="H454" s="52">
        <f>$W$12*((B454)-$U$5)/$U$6+$W$13</f>
        <v/>
      </c>
      <c r="I454" s="51">
        <f>1/(1+EXP(-H454))</f>
        <v/>
      </c>
      <c r="J454" s="52">
        <f>$X$12*((B454)-$U$5)/$U$6+$X$13</f>
        <v/>
      </c>
      <c r="K454" s="51">
        <f>1/(1+EXP(-J454))</f>
        <v/>
      </c>
      <c r="L454" s="52">
        <f>$Y$12*((B454)-$U$5)/$U$6+$Y$13</f>
        <v/>
      </c>
      <c r="M454" s="51">
        <f>1/(1+EXP(-L454))</f>
        <v/>
      </c>
      <c r="N454" s="52">
        <f>$Z$12*((B454)-$U$5)/$U$6+$Z$13</f>
        <v/>
      </c>
      <c r="O454" s="51">
        <f>1/(1+EXP(-N454))</f>
        <v/>
      </c>
      <c r="P454" s="52">
        <f>$AA$12*((B454)-$U$5)/$U$6+$AA$13</f>
        <v/>
      </c>
      <c r="Q454" s="51">
        <f>1/(1+EXP(-P454))</f>
        <v/>
      </c>
      <c r="R454" s="52">
        <f>$AB$12*((B454)-$U$5)/$U$6+$AB$13</f>
        <v/>
      </c>
      <c r="S454" s="51">
        <f>1/(1+EXP(-R454))</f>
        <v/>
      </c>
      <c r="AI454" s="48">
        <f>'4_Seq_Features'!A452</f>
        <v/>
      </c>
      <c r="AJ454" s="55">
        <f>'4_Seq_Features'!G452</f>
        <v/>
      </c>
      <c r="AK454" s="55">
        <f>'4_Seq_Features'!H452</f>
        <v/>
      </c>
      <c r="AL454" s="48">
        <f>'4_Seq_Features'!E452</f>
        <v/>
      </c>
      <c r="AM454" s="52">
        <f>$BD$14*((AJ454)-$BD$5)/$BD$6+$BD$15*((AK454)-$BD$7)/$BD$8+$BD$16</f>
        <v/>
      </c>
      <c r="AN454" s="51">
        <f>1/(1+EXP(-AM454))</f>
        <v/>
      </c>
      <c r="AO454" s="52">
        <f>$BE$14*((AJ454)-$BD$5)/$BD$6+$BE$15*((AK454)-$BD$7)/$BD$8+$BE$16</f>
        <v/>
      </c>
      <c r="AP454" s="51">
        <f>1/(1+EXP(-AO454))</f>
        <v/>
      </c>
      <c r="AQ454" s="52">
        <f>$BF$14*((AJ454)-$BD$5)/$BD$6+$BF$15*((AK454)-$BD$7)/$BD$8+$BF$16</f>
        <v/>
      </c>
      <c r="AR454" s="51">
        <f>1/(1+EXP(-AQ454))</f>
        <v/>
      </c>
      <c r="AS454" s="52">
        <f>$BG$14*((AJ454)-$BD$5)/$BD$6+$BG$15*((AK454)-$BD$7)/$BD$8+$BG$16</f>
        <v/>
      </c>
      <c r="AT454" s="51">
        <f>1/(1+EXP(-AS454))</f>
        <v/>
      </c>
      <c r="AU454" s="52">
        <f>$BH$14*((AJ454)-$BD$5)/$BD$6+$BH$15*((AK454)-$BD$7)/$BD$8+$BH$16</f>
        <v/>
      </c>
      <c r="AV454" s="51">
        <f>1/(1+EXP(-AU454))</f>
        <v/>
      </c>
      <c r="AW454" s="52">
        <f>$BI$14*((AJ454)-$BD$5)/$BD$6+$BI$15*((AK454)-$BD$7)/$BD$8+$BI$16</f>
        <v/>
      </c>
      <c r="AX454" s="51">
        <f>1/(1+EXP(-AW454))</f>
        <v/>
      </c>
      <c r="AY454" s="52">
        <f>$BJ$14*((AJ454)-$BD$5)/$BD$6+$BJ$15*((AK454)-$BD$7)/$BD$8+$BJ$16</f>
        <v/>
      </c>
      <c r="AZ454" s="51">
        <f>1/(1+EXP(-AY454))</f>
        <v/>
      </c>
      <c r="BA454" s="52">
        <f>$BK$14*((AJ454)-$BD$5)/$BD$6+$BK$15*((AK454)-$BD$7)/$BD$8+$BK$16</f>
        <v/>
      </c>
      <c r="BB454" s="51">
        <f>1/(1+EXP(-BA454))</f>
        <v/>
      </c>
    </row>
    <row r="455" ht="15" customHeight="1" s="35">
      <c r="A455" s="48">
        <f>'4_Seq_Features'!A453</f>
        <v/>
      </c>
      <c r="B455" s="55">
        <f>'4_Seq_Features'!F453</f>
        <v/>
      </c>
      <c r="C455" s="48">
        <f>'4_Seq_Features'!E453</f>
        <v/>
      </c>
      <c r="D455" s="52">
        <f>$U$12*((B455)-$U$5)/$U$6+$U$13</f>
        <v/>
      </c>
      <c r="E455" s="51">
        <f>1/(1+EXP(-D455))</f>
        <v/>
      </c>
      <c r="F455" s="52">
        <f>$V$12*((B455)-$U$5)/$U$6+$V$13</f>
        <v/>
      </c>
      <c r="G455" s="51">
        <f>1/(1+EXP(-F455))</f>
        <v/>
      </c>
      <c r="H455" s="52">
        <f>$W$12*((B455)-$U$5)/$U$6+$W$13</f>
        <v/>
      </c>
      <c r="I455" s="51">
        <f>1/(1+EXP(-H455))</f>
        <v/>
      </c>
      <c r="J455" s="52">
        <f>$X$12*((B455)-$U$5)/$U$6+$X$13</f>
        <v/>
      </c>
      <c r="K455" s="51">
        <f>1/(1+EXP(-J455))</f>
        <v/>
      </c>
      <c r="L455" s="52">
        <f>$Y$12*((B455)-$U$5)/$U$6+$Y$13</f>
        <v/>
      </c>
      <c r="M455" s="51">
        <f>1/(1+EXP(-L455))</f>
        <v/>
      </c>
      <c r="N455" s="52">
        <f>$Z$12*((B455)-$U$5)/$U$6+$Z$13</f>
        <v/>
      </c>
      <c r="O455" s="51">
        <f>1/(1+EXP(-N455))</f>
        <v/>
      </c>
      <c r="P455" s="52">
        <f>$AA$12*((B455)-$U$5)/$U$6+$AA$13</f>
        <v/>
      </c>
      <c r="Q455" s="51">
        <f>1/(1+EXP(-P455))</f>
        <v/>
      </c>
      <c r="R455" s="52">
        <f>$AB$12*((B455)-$U$5)/$U$6+$AB$13</f>
        <v/>
      </c>
      <c r="S455" s="51">
        <f>1/(1+EXP(-R455))</f>
        <v/>
      </c>
      <c r="AI455" s="48">
        <f>'4_Seq_Features'!A453</f>
        <v/>
      </c>
      <c r="AJ455" s="55">
        <f>'4_Seq_Features'!G453</f>
        <v/>
      </c>
      <c r="AK455" s="55">
        <f>'4_Seq_Features'!H453</f>
        <v/>
      </c>
      <c r="AL455" s="48">
        <f>'4_Seq_Features'!E453</f>
        <v/>
      </c>
      <c r="AM455" s="52">
        <f>$BD$14*((AJ455)-$BD$5)/$BD$6+$BD$15*((AK455)-$BD$7)/$BD$8+$BD$16</f>
        <v/>
      </c>
      <c r="AN455" s="51">
        <f>1/(1+EXP(-AM455))</f>
        <v/>
      </c>
      <c r="AO455" s="52">
        <f>$BE$14*((AJ455)-$BD$5)/$BD$6+$BE$15*((AK455)-$BD$7)/$BD$8+$BE$16</f>
        <v/>
      </c>
      <c r="AP455" s="51">
        <f>1/(1+EXP(-AO455))</f>
        <v/>
      </c>
      <c r="AQ455" s="52">
        <f>$BF$14*((AJ455)-$BD$5)/$BD$6+$BF$15*((AK455)-$BD$7)/$BD$8+$BF$16</f>
        <v/>
      </c>
      <c r="AR455" s="51">
        <f>1/(1+EXP(-AQ455))</f>
        <v/>
      </c>
      <c r="AS455" s="52">
        <f>$BG$14*((AJ455)-$BD$5)/$BD$6+$BG$15*((AK455)-$BD$7)/$BD$8+$BG$16</f>
        <v/>
      </c>
      <c r="AT455" s="51">
        <f>1/(1+EXP(-AS455))</f>
        <v/>
      </c>
      <c r="AU455" s="52">
        <f>$BH$14*((AJ455)-$BD$5)/$BD$6+$BH$15*((AK455)-$BD$7)/$BD$8+$BH$16</f>
        <v/>
      </c>
      <c r="AV455" s="51">
        <f>1/(1+EXP(-AU455))</f>
        <v/>
      </c>
      <c r="AW455" s="52">
        <f>$BI$14*((AJ455)-$BD$5)/$BD$6+$BI$15*((AK455)-$BD$7)/$BD$8+$BI$16</f>
        <v/>
      </c>
      <c r="AX455" s="51">
        <f>1/(1+EXP(-AW455))</f>
        <v/>
      </c>
      <c r="AY455" s="52">
        <f>$BJ$14*((AJ455)-$BD$5)/$BD$6+$BJ$15*((AK455)-$BD$7)/$BD$8+$BJ$16</f>
        <v/>
      </c>
      <c r="AZ455" s="51">
        <f>1/(1+EXP(-AY455))</f>
        <v/>
      </c>
      <c r="BA455" s="52">
        <f>$BK$14*((AJ455)-$BD$5)/$BD$6+$BK$15*((AK455)-$BD$7)/$BD$8+$BK$16</f>
        <v/>
      </c>
      <c r="BB455" s="51">
        <f>1/(1+EXP(-BA455))</f>
        <v/>
      </c>
    </row>
    <row r="456" ht="15" customHeight="1" s="35">
      <c r="A456" s="48">
        <f>'4_Seq_Features'!A454</f>
        <v/>
      </c>
      <c r="B456" s="55">
        <f>'4_Seq_Features'!F454</f>
        <v/>
      </c>
      <c r="C456" s="48">
        <f>'4_Seq_Features'!E454</f>
        <v/>
      </c>
      <c r="D456" s="52">
        <f>$U$12*((B456)-$U$5)/$U$6+$U$13</f>
        <v/>
      </c>
      <c r="E456" s="51">
        <f>1/(1+EXP(-D456))</f>
        <v/>
      </c>
      <c r="F456" s="52">
        <f>$V$12*((B456)-$U$5)/$U$6+$V$13</f>
        <v/>
      </c>
      <c r="G456" s="51">
        <f>1/(1+EXP(-F456))</f>
        <v/>
      </c>
      <c r="H456" s="52">
        <f>$W$12*((B456)-$U$5)/$U$6+$W$13</f>
        <v/>
      </c>
      <c r="I456" s="51">
        <f>1/(1+EXP(-H456))</f>
        <v/>
      </c>
      <c r="J456" s="52">
        <f>$X$12*((B456)-$U$5)/$U$6+$X$13</f>
        <v/>
      </c>
      <c r="K456" s="51">
        <f>1/(1+EXP(-J456))</f>
        <v/>
      </c>
      <c r="L456" s="52">
        <f>$Y$12*((B456)-$U$5)/$U$6+$Y$13</f>
        <v/>
      </c>
      <c r="M456" s="51">
        <f>1/(1+EXP(-L456))</f>
        <v/>
      </c>
      <c r="N456" s="52">
        <f>$Z$12*((B456)-$U$5)/$U$6+$Z$13</f>
        <v/>
      </c>
      <c r="O456" s="51">
        <f>1/(1+EXP(-N456))</f>
        <v/>
      </c>
      <c r="P456" s="52">
        <f>$AA$12*((B456)-$U$5)/$U$6+$AA$13</f>
        <v/>
      </c>
      <c r="Q456" s="51">
        <f>1/(1+EXP(-P456))</f>
        <v/>
      </c>
      <c r="R456" s="52">
        <f>$AB$12*((B456)-$U$5)/$U$6+$AB$13</f>
        <v/>
      </c>
      <c r="S456" s="51">
        <f>1/(1+EXP(-R456))</f>
        <v/>
      </c>
      <c r="AI456" s="48">
        <f>'4_Seq_Features'!A454</f>
        <v/>
      </c>
      <c r="AJ456" s="55">
        <f>'4_Seq_Features'!G454</f>
        <v/>
      </c>
      <c r="AK456" s="55">
        <f>'4_Seq_Features'!H454</f>
        <v/>
      </c>
      <c r="AL456" s="48">
        <f>'4_Seq_Features'!E454</f>
        <v/>
      </c>
      <c r="AM456" s="52">
        <f>$BD$14*((AJ456)-$BD$5)/$BD$6+$BD$15*((AK456)-$BD$7)/$BD$8+$BD$16</f>
        <v/>
      </c>
      <c r="AN456" s="51">
        <f>1/(1+EXP(-AM456))</f>
        <v/>
      </c>
      <c r="AO456" s="52">
        <f>$BE$14*((AJ456)-$BD$5)/$BD$6+$BE$15*((AK456)-$BD$7)/$BD$8+$BE$16</f>
        <v/>
      </c>
      <c r="AP456" s="51">
        <f>1/(1+EXP(-AO456))</f>
        <v/>
      </c>
      <c r="AQ456" s="52">
        <f>$BF$14*((AJ456)-$BD$5)/$BD$6+$BF$15*((AK456)-$BD$7)/$BD$8+$BF$16</f>
        <v/>
      </c>
      <c r="AR456" s="51">
        <f>1/(1+EXP(-AQ456))</f>
        <v/>
      </c>
      <c r="AS456" s="52">
        <f>$BG$14*((AJ456)-$BD$5)/$BD$6+$BG$15*((AK456)-$BD$7)/$BD$8+$BG$16</f>
        <v/>
      </c>
      <c r="AT456" s="51">
        <f>1/(1+EXP(-AS456))</f>
        <v/>
      </c>
      <c r="AU456" s="52">
        <f>$BH$14*((AJ456)-$BD$5)/$BD$6+$BH$15*((AK456)-$BD$7)/$BD$8+$BH$16</f>
        <v/>
      </c>
      <c r="AV456" s="51">
        <f>1/(1+EXP(-AU456))</f>
        <v/>
      </c>
      <c r="AW456" s="52">
        <f>$BI$14*((AJ456)-$BD$5)/$BD$6+$BI$15*((AK456)-$BD$7)/$BD$8+$BI$16</f>
        <v/>
      </c>
      <c r="AX456" s="51">
        <f>1/(1+EXP(-AW456))</f>
        <v/>
      </c>
      <c r="AY456" s="52">
        <f>$BJ$14*((AJ456)-$BD$5)/$BD$6+$BJ$15*((AK456)-$BD$7)/$BD$8+$BJ$16</f>
        <v/>
      </c>
      <c r="AZ456" s="51">
        <f>1/(1+EXP(-AY456))</f>
        <v/>
      </c>
      <c r="BA456" s="52">
        <f>$BK$14*((AJ456)-$BD$5)/$BD$6+$BK$15*((AK456)-$BD$7)/$BD$8+$BK$16</f>
        <v/>
      </c>
      <c r="BB456" s="51">
        <f>1/(1+EXP(-BA456))</f>
        <v/>
      </c>
    </row>
    <row r="457" ht="15" customHeight="1" s="35">
      <c r="A457" s="48">
        <f>'4_Seq_Features'!A455</f>
        <v/>
      </c>
      <c r="B457" s="55">
        <f>'4_Seq_Features'!F455</f>
        <v/>
      </c>
      <c r="C457" s="48">
        <f>'4_Seq_Features'!E455</f>
        <v/>
      </c>
      <c r="D457" s="52">
        <f>$U$12*((B457)-$U$5)/$U$6+$U$13</f>
        <v/>
      </c>
      <c r="E457" s="51">
        <f>1/(1+EXP(-D457))</f>
        <v/>
      </c>
      <c r="F457" s="52">
        <f>$V$12*((B457)-$U$5)/$U$6+$V$13</f>
        <v/>
      </c>
      <c r="G457" s="51">
        <f>1/(1+EXP(-F457))</f>
        <v/>
      </c>
      <c r="H457" s="52">
        <f>$W$12*((B457)-$U$5)/$U$6+$W$13</f>
        <v/>
      </c>
      <c r="I457" s="51">
        <f>1/(1+EXP(-H457))</f>
        <v/>
      </c>
      <c r="J457" s="52">
        <f>$X$12*((B457)-$U$5)/$U$6+$X$13</f>
        <v/>
      </c>
      <c r="K457" s="51">
        <f>1/(1+EXP(-J457))</f>
        <v/>
      </c>
      <c r="L457" s="52">
        <f>$Y$12*((B457)-$U$5)/$U$6+$Y$13</f>
        <v/>
      </c>
      <c r="M457" s="51">
        <f>1/(1+EXP(-L457))</f>
        <v/>
      </c>
      <c r="N457" s="52">
        <f>$Z$12*((B457)-$U$5)/$U$6+$Z$13</f>
        <v/>
      </c>
      <c r="O457" s="51">
        <f>1/(1+EXP(-N457))</f>
        <v/>
      </c>
      <c r="P457" s="52">
        <f>$AA$12*((B457)-$U$5)/$U$6+$AA$13</f>
        <v/>
      </c>
      <c r="Q457" s="51">
        <f>1/(1+EXP(-P457))</f>
        <v/>
      </c>
      <c r="R457" s="52">
        <f>$AB$12*((B457)-$U$5)/$U$6+$AB$13</f>
        <v/>
      </c>
      <c r="S457" s="51">
        <f>1/(1+EXP(-R457))</f>
        <v/>
      </c>
      <c r="AI457" s="48">
        <f>'4_Seq_Features'!A455</f>
        <v/>
      </c>
      <c r="AJ457" s="55">
        <f>'4_Seq_Features'!G455</f>
        <v/>
      </c>
      <c r="AK457" s="55">
        <f>'4_Seq_Features'!H455</f>
        <v/>
      </c>
      <c r="AL457" s="48">
        <f>'4_Seq_Features'!E455</f>
        <v/>
      </c>
      <c r="AM457" s="52">
        <f>$BD$14*((AJ457)-$BD$5)/$BD$6+$BD$15*((AK457)-$BD$7)/$BD$8+$BD$16</f>
        <v/>
      </c>
      <c r="AN457" s="51">
        <f>1/(1+EXP(-AM457))</f>
        <v/>
      </c>
      <c r="AO457" s="52">
        <f>$BE$14*((AJ457)-$BD$5)/$BD$6+$BE$15*((AK457)-$BD$7)/$BD$8+$BE$16</f>
        <v/>
      </c>
      <c r="AP457" s="51">
        <f>1/(1+EXP(-AO457))</f>
        <v/>
      </c>
      <c r="AQ457" s="52">
        <f>$BF$14*((AJ457)-$BD$5)/$BD$6+$BF$15*((AK457)-$BD$7)/$BD$8+$BF$16</f>
        <v/>
      </c>
      <c r="AR457" s="51">
        <f>1/(1+EXP(-AQ457))</f>
        <v/>
      </c>
      <c r="AS457" s="52">
        <f>$BG$14*((AJ457)-$BD$5)/$BD$6+$BG$15*((AK457)-$BD$7)/$BD$8+$BG$16</f>
        <v/>
      </c>
      <c r="AT457" s="51">
        <f>1/(1+EXP(-AS457))</f>
        <v/>
      </c>
      <c r="AU457" s="52">
        <f>$BH$14*((AJ457)-$BD$5)/$BD$6+$BH$15*((AK457)-$BD$7)/$BD$8+$BH$16</f>
        <v/>
      </c>
      <c r="AV457" s="51">
        <f>1/(1+EXP(-AU457))</f>
        <v/>
      </c>
      <c r="AW457" s="52">
        <f>$BI$14*((AJ457)-$BD$5)/$BD$6+$BI$15*((AK457)-$BD$7)/$BD$8+$BI$16</f>
        <v/>
      </c>
      <c r="AX457" s="51">
        <f>1/(1+EXP(-AW457))</f>
        <v/>
      </c>
      <c r="AY457" s="52">
        <f>$BJ$14*((AJ457)-$BD$5)/$BD$6+$BJ$15*((AK457)-$BD$7)/$BD$8+$BJ$16</f>
        <v/>
      </c>
      <c r="AZ457" s="51">
        <f>1/(1+EXP(-AY457))</f>
        <v/>
      </c>
      <c r="BA457" s="52">
        <f>$BK$14*((AJ457)-$BD$5)/$BD$6+$BK$15*((AK457)-$BD$7)/$BD$8+$BK$16</f>
        <v/>
      </c>
      <c r="BB457" s="51">
        <f>1/(1+EXP(-BA457))</f>
        <v/>
      </c>
    </row>
    <row r="458" ht="15" customHeight="1" s="35">
      <c r="A458" s="48">
        <f>'4_Seq_Features'!A456</f>
        <v/>
      </c>
      <c r="B458" s="55">
        <f>'4_Seq_Features'!F456</f>
        <v/>
      </c>
      <c r="C458" s="48">
        <f>'4_Seq_Features'!E456</f>
        <v/>
      </c>
      <c r="D458" s="52">
        <f>$U$12*((B458)-$U$5)/$U$6+$U$13</f>
        <v/>
      </c>
      <c r="E458" s="51">
        <f>1/(1+EXP(-D458))</f>
        <v/>
      </c>
      <c r="F458" s="52">
        <f>$V$12*((B458)-$U$5)/$U$6+$V$13</f>
        <v/>
      </c>
      <c r="G458" s="51">
        <f>1/(1+EXP(-F458))</f>
        <v/>
      </c>
      <c r="H458" s="52">
        <f>$W$12*((B458)-$U$5)/$U$6+$W$13</f>
        <v/>
      </c>
      <c r="I458" s="51">
        <f>1/(1+EXP(-H458))</f>
        <v/>
      </c>
      <c r="J458" s="52">
        <f>$X$12*((B458)-$U$5)/$U$6+$X$13</f>
        <v/>
      </c>
      <c r="K458" s="51">
        <f>1/(1+EXP(-J458))</f>
        <v/>
      </c>
      <c r="L458" s="52">
        <f>$Y$12*((B458)-$U$5)/$U$6+$Y$13</f>
        <v/>
      </c>
      <c r="M458" s="51">
        <f>1/(1+EXP(-L458))</f>
        <v/>
      </c>
      <c r="N458" s="52">
        <f>$Z$12*((B458)-$U$5)/$U$6+$Z$13</f>
        <v/>
      </c>
      <c r="O458" s="51">
        <f>1/(1+EXP(-N458))</f>
        <v/>
      </c>
      <c r="P458" s="52">
        <f>$AA$12*((B458)-$U$5)/$U$6+$AA$13</f>
        <v/>
      </c>
      <c r="Q458" s="51">
        <f>1/(1+EXP(-P458))</f>
        <v/>
      </c>
      <c r="R458" s="52">
        <f>$AB$12*((B458)-$U$5)/$U$6+$AB$13</f>
        <v/>
      </c>
      <c r="S458" s="51">
        <f>1/(1+EXP(-R458))</f>
        <v/>
      </c>
      <c r="AI458" s="48">
        <f>'4_Seq_Features'!A456</f>
        <v/>
      </c>
      <c r="AJ458" s="55">
        <f>'4_Seq_Features'!G456</f>
        <v/>
      </c>
      <c r="AK458" s="55">
        <f>'4_Seq_Features'!H456</f>
        <v/>
      </c>
      <c r="AL458" s="48">
        <f>'4_Seq_Features'!E456</f>
        <v/>
      </c>
      <c r="AM458" s="52">
        <f>$BD$14*((AJ458)-$BD$5)/$BD$6+$BD$15*((AK458)-$BD$7)/$BD$8+$BD$16</f>
        <v/>
      </c>
      <c r="AN458" s="51">
        <f>1/(1+EXP(-AM458))</f>
        <v/>
      </c>
      <c r="AO458" s="52">
        <f>$BE$14*((AJ458)-$BD$5)/$BD$6+$BE$15*((AK458)-$BD$7)/$BD$8+$BE$16</f>
        <v/>
      </c>
      <c r="AP458" s="51">
        <f>1/(1+EXP(-AO458))</f>
        <v/>
      </c>
      <c r="AQ458" s="52">
        <f>$BF$14*((AJ458)-$BD$5)/$BD$6+$BF$15*((AK458)-$BD$7)/$BD$8+$BF$16</f>
        <v/>
      </c>
      <c r="AR458" s="51">
        <f>1/(1+EXP(-AQ458))</f>
        <v/>
      </c>
      <c r="AS458" s="52">
        <f>$BG$14*((AJ458)-$BD$5)/$BD$6+$BG$15*((AK458)-$BD$7)/$BD$8+$BG$16</f>
        <v/>
      </c>
      <c r="AT458" s="51">
        <f>1/(1+EXP(-AS458))</f>
        <v/>
      </c>
      <c r="AU458" s="52">
        <f>$BH$14*((AJ458)-$BD$5)/$BD$6+$BH$15*((AK458)-$BD$7)/$BD$8+$BH$16</f>
        <v/>
      </c>
      <c r="AV458" s="51">
        <f>1/(1+EXP(-AU458))</f>
        <v/>
      </c>
      <c r="AW458" s="52">
        <f>$BI$14*((AJ458)-$BD$5)/$BD$6+$BI$15*((AK458)-$BD$7)/$BD$8+$BI$16</f>
        <v/>
      </c>
      <c r="AX458" s="51">
        <f>1/(1+EXP(-AW458))</f>
        <v/>
      </c>
      <c r="AY458" s="52">
        <f>$BJ$14*((AJ458)-$BD$5)/$BD$6+$BJ$15*((AK458)-$BD$7)/$BD$8+$BJ$16</f>
        <v/>
      </c>
      <c r="AZ458" s="51">
        <f>1/(1+EXP(-AY458))</f>
        <v/>
      </c>
      <c r="BA458" s="52">
        <f>$BK$14*((AJ458)-$BD$5)/$BD$6+$BK$15*((AK458)-$BD$7)/$BD$8+$BK$16</f>
        <v/>
      </c>
      <c r="BB458" s="51">
        <f>1/(1+EXP(-BA458))</f>
        <v/>
      </c>
    </row>
    <row r="459" ht="15" customHeight="1" s="35">
      <c r="A459" s="48">
        <f>'4_Seq_Features'!A457</f>
        <v/>
      </c>
      <c r="B459" s="55">
        <f>'4_Seq_Features'!F457</f>
        <v/>
      </c>
      <c r="C459" s="48">
        <f>'4_Seq_Features'!E457</f>
        <v/>
      </c>
      <c r="D459" s="52">
        <f>$U$12*((B459)-$U$5)/$U$6+$U$13</f>
        <v/>
      </c>
      <c r="E459" s="51">
        <f>1/(1+EXP(-D459))</f>
        <v/>
      </c>
      <c r="F459" s="52">
        <f>$V$12*((B459)-$U$5)/$U$6+$V$13</f>
        <v/>
      </c>
      <c r="G459" s="51">
        <f>1/(1+EXP(-F459))</f>
        <v/>
      </c>
      <c r="H459" s="52">
        <f>$W$12*((B459)-$U$5)/$U$6+$W$13</f>
        <v/>
      </c>
      <c r="I459" s="51">
        <f>1/(1+EXP(-H459))</f>
        <v/>
      </c>
      <c r="J459" s="52">
        <f>$X$12*((B459)-$U$5)/$U$6+$X$13</f>
        <v/>
      </c>
      <c r="K459" s="51">
        <f>1/(1+EXP(-J459))</f>
        <v/>
      </c>
      <c r="L459" s="52">
        <f>$Y$12*((B459)-$U$5)/$U$6+$Y$13</f>
        <v/>
      </c>
      <c r="M459" s="51">
        <f>1/(1+EXP(-L459))</f>
        <v/>
      </c>
      <c r="N459" s="52">
        <f>$Z$12*((B459)-$U$5)/$U$6+$Z$13</f>
        <v/>
      </c>
      <c r="O459" s="51">
        <f>1/(1+EXP(-N459))</f>
        <v/>
      </c>
      <c r="P459" s="52">
        <f>$AA$12*((B459)-$U$5)/$U$6+$AA$13</f>
        <v/>
      </c>
      <c r="Q459" s="51">
        <f>1/(1+EXP(-P459))</f>
        <v/>
      </c>
      <c r="R459" s="52">
        <f>$AB$12*((B459)-$U$5)/$U$6+$AB$13</f>
        <v/>
      </c>
      <c r="S459" s="51">
        <f>1/(1+EXP(-R459))</f>
        <v/>
      </c>
      <c r="AI459" s="48">
        <f>'4_Seq_Features'!A457</f>
        <v/>
      </c>
      <c r="AJ459" s="55">
        <f>'4_Seq_Features'!G457</f>
        <v/>
      </c>
      <c r="AK459" s="55">
        <f>'4_Seq_Features'!H457</f>
        <v/>
      </c>
      <c r="AL459" s="48">
        <f>'4_Seq_Features'!E457</f>
        <v/>
      </c>
      <c r="AM459" s="52">
        <f>$BD$14*((AJ459)-$BD$5)/$BD$6+$BD$15*((AK459)-$BD$7)/$BD$8+$BD$16</f>
        <v/>
      </c>
      <c r="AN459" s="51">
        <f>1/(1+EXP(-AM459))</f>
        <v/>
      </c>
      <c r="AO459" s="52">
        <f>$BE$14*((AJ459)-$BD$5)/$BD$6+$BE$15*((AK459)-$BD$7)/$BD$8+$BE$16</f>
        <v/>
      </c>
      <c r="AP459" s="51">
        <f>1/(1+EXP(-AO459))</f>
        <v/>
      </c>
      <c r="AQ459" s="52">
        <f>$BF$14*((AJ459)-$BD$5)/$BD$6+$BF$15*((AK459)-$BD$7)/$BD$8+$BF$16</f>
        <v/>
      </c>
      <c r="AR459" s="51">
        <f>1/(1+EXP(-AQ459))</f>
        <v/>
      </c>
      <c r="AS459" s="52">
        <f>$BG$14*((AJ459)-$BD$5)/$BD$6+$BG$15*((AK459)-$BD$7)/$BD$8+$BG$16</f>
        <v/>
      </c>
      <c r="AT459" s="51">
        <f>1/(1+EXP(-AS459))</f>
        <v/>
      </c>
      <c r="AU459" s="52">
        <f>$BH$14*((AJ459)-$BD$5)/$BD$6+$BH$15*((AK459)-$BD$7)/$BD$8+$BH$16</f>
        <v/>
      </c>
      <c r="AV459" s="51">
        <f>1/(1+EXP(-AU459))</f>
        <v/>
      </c>
      <c r="AW459" s="52">
        <f>$BI$14*((AJ459)-$BD$5)/$BD$6+$BI$15*((AK459)-$BD$7)/$BD$8+$BI$16</f>
        <v/>
      </c>
      <c r="AX459" s="51">
        <f>1/(1+EXP(-AW459))</f>
        <v/>
      </c>
      <c r="AY459" s="52">
        <f>$BJ$14*((AJ459)-$BD$5)/$BD$6+$BJ$15*((AK459)-$BD$7)/$BD$8+$BJ$16</f>
        <v/>
      </c>
      <c r="AZ459" s="51">
        <f>1/(1+EXP(-AY459))</f>
        <v/>
      </c>
      <c r="BA459" s="52">
        <f>$BK$14*((AJ459)-$BD$5)/$BD$6+$BK$15*((AK459)-$BD$7)/$BD$8+$BK$16</f>
        <v/>
      </c>
      <c r="BB459" s="51">
        <f>1/(1+EXP(-BA459))</f>
        <v/>
      </c>
    </row>
    <row r="460" ht="15" customHeight="1" s="35">
      <c r="A460" s="48">
        <f>'4_Seq_Features'!A458</f>
        <v/>
      </c>
      <c r="B460" s="55">
        <f>'4_Seq_Features'!F458</f>
        <v/>
      </c>
      <c r="C460" s="48">
        <f>'4_Seq_Features'!E458</f>
        <v/>
      </c>
      <c r="D460" s="52">
        <f>$U$12*((B460)-$U$5)/$U$6+$U$13</f>
        <v/>
      </c>
      <c r="E460" s="51">
        <f>1/(1+EXP(-D460))</f>
        <v/>
      </c>
      <c r="F460" s="52">
        <f>$V$12*((B460)-$U$5)/$U$6+$V$13</f>
        <v/>
      </c>
      <c r="G460" s="51">
        <f>1/(1+EXP(-F460))</f>
        <v/>
      </c>
      <c r="H460" s="52">
        <f>$W$12*((B460)-$U$5)/$U$6+$W$13</f>
        <v/>
      </c>
      <c r="I460" s="51">
        <f>1/(1+EXP(-H460))</f>
        <v/>
      </c>
      <c r="J460" s="52">
        <f>$X$12*((B460)-$U$5)/$U$6+$X$13</f>
        <v/>
      </c>
      <c r="K460" s="51">
        <f>1/(1+EXP(-J460))</f>
        <v/>
      </c>
      <c r="L460" s="52">
        <f>$Y$12*((B460)-$U$5)/$U$6+$Y$13</f>
        <v/>
      </c>
      <c r="M460" s="51">
        <f>1/(1+EXP(-L460))</f>
        <v/>
      </c>
      <c r="N460" s="52">
        <f>$Z$12*((B460)-$U$5)/$U$6+$Z$13</f>
        <v/>
      </c>
      <c r="O460" s="51">
        <f>1/(1+EXP(-N460))</f>
        <v/>
      </c>
      <c r="P460" s="52">
        <f>$AA$12*((B460)-$U$5)/$U$6+$AA$13</f>
        <v/>
      </c>
      <c r="Q460" s="51">
        <f>1/(1+EXP(-P460))</f>
        <v/>
      </c>
      <c r="R460" s="52">
        <f>$AB$12*((B460)-$U$5)/$U$6+$AB$13</f>
        <v/>
      </c>
      <c r="S460" s="51">
        <f>1/(1+EXP(-R460))</f>
        <v/>
      </c>
      <c r="AI460" s="48">
        <f>'4_Seq_Features'!A458</f>
        <v/>
      </c>
      <c r="AJ460" s="55">
        <f>'4_Seq_Features'!G458</f>
        <v/>
      </c>
      <c r="AK460" s="55">
        <f>'4_Seq_Features'!H458</f>
        <v/>
      </c>
      <c r="AL460" s="48">
        <f>'4_Seq_Features'!E458</f>
        <v/>
      </c>
      <c r="AM460" s="52">
        <f>$BD$14*((AJ460)-$BD$5)/$BD$6+$BD$15*((AK460)-$BD$7)/$BD$8+$BD$16</f>
        <v/>
      </c>
      <c r="AN460" s="51">
        <f>1/(1+EXP(-AM460))</f>
        <v/>
      </c>
      <c r="AO460" s="52">
        <f>$BE$14*((AJ460)-$BD$5)/$BD$6+$BE$15*((AK460)-$BD$7)/$BD$8+$BE$16</f>
        <v/>
      </c>
      <c r="AP460" s="51">
        <f>1/(1+EXP(-AO460))</f>
        <v/>
      </c>
      <c r="AQ460" s="52">
        <f>$BF$14*((AJ460)-$BD$5)/$BD$6+$BF$15*((AK460)-$BD$7)/$BD$8+$BF$16</f>
        <v/>
      </c>
      <c r="AR460" s="51">
        <f>1/(1+EXP(-AQ460))</f>
        <v/>
      </c>
      <c r="AS460" s="52">
        <f>$BG$14*((AJ460)-$BD$5)/$BD$6+$BG$15*((AK460)-$BD$7)/$BD$8+$BG$16</f>
        <v/>
      </c>
      <c r="AT460" s="51">
        <f>1/(1+EXP(-AS460))</f>
        <v/>
      </c>
      <c r="AU460" s="52">
        <f>$BH$14*((AJ460)-$BD$5)/$BD$6+$BH$15*((AK460)-$BD$7)/$BD$8+$BH$16</f>
        <v/>
      </c>
      <c r="AV460" s="51">
        <f>1/(1+EXP(-AU460))</f>
        <v/>
      </c>
      <c r="AW460" s="52">
        <f>$BI$14*((AJ460)-$BD$5)/$BD$6+$BI$15*((AK460)-$BD$7)/$BD$8+$BI$16</f>
        <v/>
      </c>
      <c r="AX460" s="51">
        <f>1/(1+EXP(-AW460))</f>
        <v/>
      </c>
      <c r="AY460" s="52">
        <f>$BJ$14*((AJ460)-$BD$5)/$BD$6+$BJ$15*((AK460)-$BD$7)/$BD$8+$BJ$16</f>
        <v/>
      </c>
      <c r="AZ460" s="51">
        <f>1/(1+EXP(-AY460))</f>
        <v/>
      </c>
      <c r="BA460" s="52">
        <f>$BK$14*((AJ460)-$BD$5)/$BD$6+$BK$15*((AK460)-$BD$7)/$BD$8+$BK$16</f>
        <v/>
      </c>
      <c r="BB460" s="51">
        <f>1/(1+EXP(-BA460))</f>
        <v/>
      </c>
    </row>
    <row r="461" ht="15" customHeight="1" s="35">
      <c r="A461" s="48">
        <f>'4_Seq_Features'!A459</f>
        <v/>
      </c>
      <c r="B461" s="55">
        <f>'4_Seq_Features'!F459</f>
        <v/>
      </c>
      <c r="C461" s="48">
        <f>'4_Seq_Features'!E459</f>
        <v/>
      </c>
      <c r="D461" s="52">
        <f>$U$12*((B461)-$U$5)/$U$6+$U$13</f>
        <v/>
      </c>
      <c r="E461" s="51">
        <f>1/(1+EXP(-D461))</f>
        <v/>
      </c>
      <c r="F461" s="52">
        <f>$V$12*((B461)-$U$5)/$U$6+$V$13</f>
        <v/>
      </c>
      <c r="G461" s="51">
        <f>1/(1+EXP(-F461))</f>
        <v/>
      </c>
      <c r="H461" s="52">
        <f>$W$12*((B461)-$U$5)/$U$6+$W$13</f>
        <v/>
      </c>
      <c r="I461" s="51">
        <f>1/(1+EXP(-H461))</f>
        <v/>
      </c>
      <c r="J461" s="52">
        <f>$X$12*((B461)-$U$5)/$U$6+$X$13</f>
        <v/>
      </c>
      <c r="K461" s="51">
        <f>1/(1+EXP(-J461))</f>
        <v/>
      </c>
      <c r="L461" s="52">
        <f>$Y$12*((B461)-$U$5)/$U$6+$Y$13</f>
        <v/>
      </c>
      <c r="M461" s="51">
        <f>1/(1+EXP(-L461))</f>
        <v/>
      </c>
      <c r="N461" s="52">
        <f>$Z$12*((B461)-$U$5)/$U$6+$Z$13</f>
        <v/>
      </c>
      <c r="O461" s="51">
        <f>1/(1+EXP(-N461))</f>
        <v/>
      </c>
      <c r="P461" s="52">
        <f>$AA$12*((B461)-$U$5)/$U$6+$AA$13</f>
        <v/>
      </c>
      <c r="Q461" s="51">
        <f>1/(1+EXP(-P461))</f>
        <v/>
      </c>
      <c r="R461" s="52">
        <f>$AB$12*((B461)-$U$5)/$U$6+$AB$13</f>
        <v/>
      </c>
      <c r="S461" s="51">
        <f>1/(1+EXP(-R461))</f>
        <v/>
      </c>
      <c r="AI461" s="48">
        <f>'4_Seq_Features'!A459</f>
        <v/>
      </c>
      <c r="AJ461" s="55">
        <f>'4_Seq_Features'!G459</f>
        <v/>
      </c>
      <c r="AK461" s="55">
        <f>'4_Seq_Features'!H459</f>
        <v/>
      </c>
      <c r="AL461" s="48">
        <f>'4_Seq_Features'!E459</f>
        <v/>
      </c>
      <c r="AM461" s="52">
        <f>$BD$14*((AJ461)-$BD$5)/$BD$6+$BD$15*((AK461)-$BD$7)/$BD$8+$BD$16</f>
        <v/>
      </c>
      <c r="AN461" s="51">
        <f>1/(1+EXP(-AM461))</f>
        <v/>
      </c>
      <c r="AO461" s="52">
        <f>$BE$14*((AJ461)-$BD$5)/$BD$6+$BE$15*((AK461)-$BD$7)/$BD$8+$BE$16</f>
        <v/>
      </c>
      <c r="AP461" s="51">
        <f>1/(1+EXP(-AO461))</f>
        <v/>
      </c>
      <c r="AQ461" s="52">
        <f>$BF$14*((AJ461)-$BD$5)/$BD$6+$BF$15*((AK461)-$BD$7)/$BD$8+$BF$16</f>
        <v/>
      </c>
      <c r="AR461" s="51">
        <f>1/(1+EXP(-AQ461))</f>
        <v/>
      </c>
      <c r="AS461" s="52">
        <f>$BG$14*((AJ461)-$BD$5)/$BD$6+$BG$15*((AK461)-$BD$7)/$BD$8+$BG$16</f>
        <v/>
      </c>
      <c r="AT461" s="51">
        <f>1/(1+EXP(-AS461))</f>
        <v/>
      </c>
      <c r="AU461" s="52">
        <f>$BH$14*((AJ461)-$BD$5)/$BD$6+$BH$15*((AK461)-$BD$7)/$BD$8+$BH$16</f>
        <v/>
      </c>
      <c r="AV461" s="51">
        <f>1/(1+EXP(-AU461))</f>
        <v/>
      </c>
      <c r="AW461" s="52">
        <f>$BI$14*((AJ461)-$BD$5)/$BD$6+$BI$15*((AK461)-$BD$7)/$BD$8+$BI$16</f>
        <v/>
      </c>
      <c r="AX461" s="51">
        <f>1/(1+EXP(-AW461))</f>
        <v/>
      </c>
      <c r="AY461" s="52">
        <f>$BJ$14*((AJ461)-$BD$5)/$BD$6+$BJ$15*((AK461)-$BD$7)/$BD$8+$BJ$16</f>
        <v/>
      </c>
      <c r="AZ461" s="51">
        <f>1/(1+EXP(-AY461))</f>
        <v/>
      </c>
      <c r="BA461" s="52">
        <f>$BK$14*((AJ461)-$BD$5)/$BD$6+$BK$15*((AK461)-$BD$7)/$BD$8+$BK$16</f>
        <v/>
      </c>
      <c r="BB461" s="51">
        <f>1/(1+EXP(-BA461))</f>
        <v/>
      </c>
    </row>
    <row r="462" ht="15" customHeight="1" s="35">
      <c r="A462" s="48">
        <f>'4_Seq_Features'!A460</f>
        <v/>
      </c>
      <c r="B462" s="55">
        <f>'4_Seq_Features'!F460</f>
        <v/>
      </c>
      <c r="C462" s="48">
        <f>'4_Seq_Features'!E460</f>
        <v/>
      </c>
      <c r="D462" s="52">
        <f>$U$12*((B462)-$U$5)/$U$6+$U$13</f>
        <v/>
      </c>
      <c r="E462" s="51">
        <f>1/(1+EXP(-D462))</f>
        <v/>
      </c>
      <c r="F462" s="52">
        <f>$V$12*((B462)-$U$5)/$U$6+$V$13</f>
        <v/>
      </c>
      <c r="G462" s="51">
        <f>1/(1+EXP(-F462))</f>
        <v/>
      </c>
      <c r="H462" s="52">
        <f>$W$12*((B462)-$U$5)/$U$6+$W$13</f>
        <v/>
      </c>
      <c r="I462" s="51">
        <f>1/(1+EXP(-H462))</f>
        <v/>
      </c>
      <c r="J462" s="52">
        <f>$X$12*((B462)-$U$5)/$U$6+$X$13</f>
        <v/>
      </c>
      <c r="K462" s="51">
        <f>1/(1+EXP(-J462))</f>
        <v/>
      </c>
      <c r="L462" s="52">
        <f>$Y$12*((B462)-$U$5)/$U$6+$Y$13</f>
        <v/>
      </c>
      <c r="M462" s="51">
        <f>1/(1+EXP(-L462))</f>
        <v/>
      </c>
      <c r="N462" s="52">
        <f>$Z$12*((B462)-$U$5)/$U$6+$Z$13</f>
        <v/>
      </c>
      <c r="O462" s="51">
        <f>1/(1+EXP(-N462))</f>
        <v/>
      </c>
      <c r="P462" s="52">
        <f>$AA$12*((B462)-$U$5)/$U$6+$AA$13</f>
        <v/>
      </c>
      <c r="Q462" s="51">
        <f>1/(1+EXP(-P462))</f>
        <v/>
      </c>
      <c r="R462" s="52">
        <f>$AB$12*((B462)-$U$5)/$U$6+$AB$13</f>
        <v/>
      </c>
      <c r="S462" s="51">
        <f>1/(1+EXP(-R462))</f>
        <v/>
      </c>
      <c r="AI462" s="48">
        <f>'4_Seq_Features'!A460</f>
        <v/>
      </c>
      <c r="AJ462" s="55">
        <f>'4_Seq_Features'!G460</f>
        <v/>
      </c>
      <c r="AK462" s="55">
        <f>'4_Seq_Features'!H460</f>
        <v/>
      </c>
      <c r="AL462" s="48">
        <f>'4_Seq_Features'!E460</f>
        <v/>
      </c>
      <c r="AM462" s="52">
        <f>$BD$14*((AJ462)-$BD$5)/$BD$6+$BD$15*((AK462)-$BD$7)/$BD$8+$BD$16</f>
        <v/>
      </c>
      <c r="AN462" s="51">
        <f>1/(1+EXP(-AM462))</f>
        <v/>
      </c>
      <c r="AO462" s="52">
        <f>$BE$14*((AJ462)-$BD$5)/$BD$6+$BE$15*((AK462)-$BD$7)/$BD$8+$BE$16</f>
        <v/>
      </c>
      <c r="AP462" s="51">
        <f>1/(1+EXP(-AO462))</f>
        <v/>
      </c>
      <c r="AQ462" s="52">
        <f>$BF$14*((AJ462)-$BD$5)/$BD$6+$BF$15*((AK462)-$BD$7)/$BD$8+$BF$16</f>
        <v/>
      </c>
      <c r="AR462" s="51">
        <f>1/(1+EXP(-AQ462))</f>
        <v/>
      </c>
      <c r="AS462" s="52">
        <f>$BG$14*((AJ462)-$BD$5)/$BD$6+$BG$15*((AK462)-$BD$7)/$BD$8+$BG$16</f>
        <v/>
      </c>
      <c r="AT462" s="51">
        <f>1/(1+EXP(-AS462))</f>
        <v/>
      </c>
      <c r="AU462" s="52">
        <f>$BH$14*((AJ462)-$BD$5)/$BD$6+$BH$15*((AK462)-$BD$7)/$BD$8+$BH$16</f>
        <v/>
      </c>
      <c r="AV462" s="51">
        <f>1/(1+EXP(-AU462))</f>
        <v/>
      </c>
      <c r="AW462" s="52">
        <f>$BI$14*((AJ462)-$BD$5)/$BD$6+$BI$15*((AK462)-$BD$7)/$BD$8+$BI$16</f>
        <v/>
      </c>
      <c r="AX462" s="51">
        <f>1/(1+EXP(-AW462))</f>
        <v/>
      </c>
      <c r="AY462" s="52">
        <f>$BJ$14*((AJ462)-$BD$5)/$BD$6+$BJ$15*((AK462)-$BD$7)/$BD$8+$BJ$16</f>
        <v/>
      </c>
      <c r="AZ462" s="51">
        <f>1/(1+EXP(-AY462))</f>
        <v/>
      </c>
      <c r="BA462" s="52">
        <f>$BK$14*((AJ462)-$BD$5)/$BD$6+$BK$15*((AK462)-$BD$7)/$BD$8+$BK$16</f>
        <v/>
      </c>
      <c r="BB462" s="51">
        <f>1/(1+EXP(-BA462))</f>
        <v/>
      </c>
    </row>
    <row r="463" ht="15" customHeight="1" s="35">
      <c r="A463" s="48">
        <f>'4_Seq_Features'!A461</f>
        <v/>
      </c>
      <c r="B463" s="55">
        <f>'4_Seq_Features'!F461</f>
        <v/>
      </c>
      <c r="C463" s="48">
        <f>'4_Seq_Features'!E461</f>
        <v/>
      </c>
      <c r="D463" s="52">
        <f>$U$12*((B463)-$U$5)/$U$6+$U$13</f>
        <v/>
      </c>
      <c r="E463" s="51">
        <f>1/(1+EXP(-D463))</f>
        <v/>
      </c>
      <c r="F463" s="52">
        <f>$V$12*((B463)-$U$5)/$U$6+$V$13</f>
        <v/>
      </c>
      <c r="G463" s="51">
        <f>1/(1+EXP(-F463))</f>
        <v/>
      </c>
      <c r="H463" s="52">
        <f>$W$12*((B463)-$U$5)/$U$6+$W$13</f>
        <v/>
      </c>
      <c r="I463" s="51">
        <f>1/(1+EXP(-H463))</f>
        <v/>
      </c>
      <c r="J463" s="52">
        <f>$X$12*((B463)-$U$5)/$U$6+$X$13</f>
        <v/>
      </c>
      <c r="K463" s="51">
        <f>1/(1+EXP(-J463))</f>
        <v/>
      </c>
      <c r="L463" s="52">
        <f>$Y$12*((B463)-$U$5)/$U$6+$Y$13</f>
        <v/>
      </c>
      <c r="M463" s="51">
        <f>1/(1+EXP(-L463))</f>
        <v/>
      </c>
      <c r="N463" s="52">
        <f>$Z$12*((B463)-$U$5)/$U$6+$Z$13</f>
        <v/>
      </c>
      <c r="O463" s="51">
        <f>1/(1+EXP(-N463))</f>
        <v/>
      </c>
      <c r="P463" s="52">
        <f>$AA$12*((B463)-$U$5)/$U$6+$AA$13</f>
        <v/>
      </c>
      <c r="Q463" s="51">
        <f>1/(1+EXP(-P463))</f>
        <v/>
      </c>
      <c r="R463" s="52">
        <f>$AB$12*((B463)-$U$5)/$U$6+$AB$13</f>
        <v/>
      </c>
      <c r="S463" s="51">
        <f>1/(1+EXP(-R463))</f>
        <v/>
      </c>
      <c r="AI463" s="48">
        <f>'4_Seq_Features'!A461</f>
        <v/>
      </c>
      <c r="AJ463" s="55">
        <f>'4_Seq_Features'!G461</f>
        <v/>
      </c>
      <c r="AK463" s="55">
        <f>'4_Seq_Features'!H461</f>
        <v/>
      </c>
      <c r="AL463" s="48">
        <f>'4_Seq_Features'!E461</f>
        <v/>
      </c>
      <c r="AM463" s="52">
        <f>$BD$14*((AJ463)-$BD$5)/$BD$6+$BD$15*((AK463)-$BD$7)/$BD$8+$BD$16</f>
        <v/>
      </c>
      <c r="AN463" s="51">
        <f>1/(1+EXP(-AM463))</f>
        <v/>
      </c>
      <c r="AO463" s="52">
        <f>$BE$14*((AJ463)-$BD$5)/$BD$6+$BE$15*((AK463)-$BD$7)/$BD$8+$BE$16</f>
        <v/>
      </c>
      <c r="AP463" s="51">
        <f>1/(1+EXP(-AO463))</f>
        <v/>
      </c>
      <c r="AQ463" s="52">
        <f>$BF$14*((AJ463)-$BD$5)/$BD$6+$BF$15*((AK463)-$BD$7)/$BD$8+$BF$16</f>
        <v/>
      </c>
      <c r="AR463" s="51">
        <f>1/(1+EXP(-AQ463))</f>
        <v/>
      </c>
      <c r="AS463" s="52">
        <f>$BG$14*((AJ463)-$BD$5)/$BD$6+$BG$15*((AK463)-$BD$7)/$BD$8+$BG$16</f>
        <v/>
      </c>
      <c r="AT463" s="51">
        <f>1/(1+EXP(-AS463))</f>
        <v/>
      </c>
      <c r="AU463" s="52">
        <f>$BH$14*((AJ463)-$BD$5)/$BD$6+$BH$15*((AK463)-$BD$7)/$BD$8+$BH$16</f>
        <v/>
      </c>
      <c r="AV463" s="51">
        <f>1/(1+EXP(-AU463))</f>
        <v/>
      </c>
      <c r="AW463" s="52">
        <f>$BI$14*((AJ463)-$BD$5)/$BD$6+$BI$15*((AK463)-$BD$7)/$BD$8+$BI$16</f>
        <v/>
      </c>
      <c r="AX463" s="51">
        <f>1/(1+EXP(-AW463))</f>
        <v/>
      </c>
      <c r="AY463" s="52">
        <f>$BJ$14*((AJ463)-$BD$5)/$BD$6+$BJ$15*((AK463)-$BD$7)/$BD$8+$BJ$16</f>
        <v/>
      </c>
      <c r="AZ463" s="51">
        <f>1/(1+EXP(-AY463))</f>
        <v/>
      </c>
      <c r="BA463" s="52">
        <f>$BK$14*((AJ463)-$BD$5)/$BD$6+$BK$15*((AK463)-$BD$7)/$BD$8+$BK$16</f>
        <v/>
      </c>
      <c r="BB463" s="51">
        <f>1/(1+EXP(-BA463))</f>
        <v/>
      </c>
    </row>
    <row r="464" ht="15" customHeight="1" s="35">
      <c r="A464" s="48">
        <f>'4_Seq_Features'!A462</f>
        <v/>
      </c>
      <c r="B464" s="55">
        <f>'4_Seq_Features'!F462</f>
        <v/>
      </c>
      <c r="C464" s="48">
        <f>'4_Seq_Features'!E462</f>
        <v/>
      </c>
      <c r="D464" s="52">
        <f>$U$12*((B464)-$U$5)/$U$6+$U$13</f>
        <v/>
      </c>
      <c r="E464" s="51">
        <f>1/(1+EXP(-D464))</f>
        <v/>
      </c>
      <c r="F464" s="52">
        <f>$V$12*((B464)-$U$5)/$U$6+$V$13</f>
        <v/>
      </c>
      <c r="G464" s="51">
        <f>1/(1+EXP(-F464))</f>
        <v/>
      </c>
      <c r="H464" s="52">
        <f>$W$12*((B464)-$U$5)/$U$6+$W$13</f>
        <v/>
      </c>
      <c r="I464" s="51">
        <f>1/(1+EXP(-H464))</f>
        <v/>
      </c>
      <c r="J464" s="52">
        <f>$X$12*((B464)-$U$5)/$U$6+$X$13</f>
        <v/>
      </c>
      <c r="K464" s="51">
        <f>1/(1+EXP(-J464))</f>
        <v/>
      </c>
      <c r="L464" s="52">
        <f>$Y$12*((B464)-$U$5)/$U$6+$Y$13</f>
        <v/>
      </c>
      <c r="M464" s="51">
        <f>1/(1+EXP(-L464))</f>
        <v/>
      </c>
      <c r="N464" s="52">
        <f>$Z$12*((B464)-$U$5)/$U$6+$Z$13</f>
        <v/>
      </c>
      <c r="O464" s="51">
        <f>1/(1+EXP(-N464))</f>
        <v/>
      </c>
      <c r="P464" s="52">
        <f>$AA$12*((B464)-$U$5)/$U$6+$AA$13</f>
        <v/>
      </c>
      <c r="Q464" s="51">
        <f>1/(1+EXP(-P464))</f>
        <v/>
      </c>
      <c r="R464" s="52">
        <f>$AB$12*((B464)-$U$5)/$U$6+$AB$13</f>
        <v/>
      </c>
      <c r="S464" s="51">
        <f>1/(1+EXP(-R464))</f>
        <v/>
      </c>
      <c r="AI464" s="48">
        <f>'4_Seq_Features'!A462</f>
        <v/>
      </c>
      <c r="AJ464" s="55">
        <f>'4_Seq_Features'!G462</f>
        <v/>
      </c>
      <c r="AK464" s="55">
        <f>'4_Seq_Features'!H462</f>
        <v/>
      </c>
      <c r="AL464" s="48">
        <f>'4_Seq_Features'!E462</f>
        <v/>
      </c>
      <c r="AM464" s="52">
        <f>$BD$14*((AJ464)-$BD$5)/$BD$6+$BD$15*((AK464)-$BD$7)/$BD$8+$BD$16</f>
        <v/>
      </c>
      <c r="AN464" s="51">
        <f>1/(1+EXP(-AM464))</f>
        <v/>
      </c>
      <c r="AO464" s="52">
        <f>$BE$14*((AJ464)-$BD$5)/$BD$6+$BE$15*((AK464)-$BD$7)/$BD$8+$BE$16</f>
        <v/>
      </c>
      <c r="AP464" s="51">
        <f>1/(1+EXP(-AO464))</f>
        <v/>
      </c>
      <c r="AQ464" s="52">
        <f>$BF$14*((AJ464)-$BD$5)/$BD$6+$BF$15*((AK464)-$BD$7)/$BD$8+$BF$16</f>
        <v/>
      </c>
      <c r="AR464" s="51">
        <f>1/(1+EXP(-AQ464))</f>
        <v/>
      </c>
      <c r="AS464" s="52">
        <f>$BG$14*((AJ464)-$BD$5)/$BD$6+$BG$15*((AK464)-$BD$7)/$BD$8+$BG$16</f>
        <v/>
      </c>
      <c r="AT464" s="51">
        <f>1/(1+EXP(-AS464))</f>
        <v/>
      </c>
      <c r="AU464" s="52">
        <f>$BH$14*((AJ464)-$BD$5)/$BD$6+$BH$15*((AK464)-$BD$7)/$BD$8+$BH$16</f>
        <v/>
      </c>
      <c r="AV464" s="51">
        <f>1/(1+EXP(-AU464))</f>
        <v/>
      </c>
      <c r="AW464" s="52">
        <f>$BI$14*((AJ464)-$BD$5)/$BD$6+$BI$15*((AK464)-$BD$7)/$BD$8+$BI$16</f>
        <v/>
      </c>
      <c r="AX464" s="51">
        <f>1/(1+EXP(-AW464))</f>
        <v/>
      </c>
      <c r="AY464" s="52">
        <f>$BJ$14*((AJ464)-$BD$5)/$BD$6+$BJ$15*((AK464)-$BD$7)/$BD$8+$BJ$16</f>
        <v/>
      </c>
      <c r="AZ464" s="51">
        <f>1/(1+EXP(-AY464))</f>
        <v/>
      </c>
      <c r="BA464" s="52">
        <f>$BK$14*((AJ464)-$BD$5)/$BD$6+$BK$15*((AK464)-$BD$7)/$BD$8+$BK$16</f>
        <v/>
      </c>
      <c r="BB464" s="51">
        <f>1/(1+EXP(-BA464))</f>
        <v/>
      </c>
    </row>
    <row r="465" ht="15" customHeight="1" s="35">
      <c r="A465" s="48">
        <f>'4_Seq_Features'!A463</f>
        <v/>
      </c>
      <c r="B465" s="55">
        <f>'4_Seq_Features'!F463</f>
        <v/>
      </c>
      <c r="C465" s="48">
        <f>'4_Seq_Features'!E463</f>
        <v/>
      </c>
      <c r="D465" s="52">
        <f>$U$12*((B465)-$U$5)/$U$6+$U$13</f>
        <v/>
      </c>
      <c r="E465" s="51">
        <f>1/(1+EXP(-D465))</f>
        <v/>
      </c>
      <c r="F465" s="52">
        <f>$V$12*((B465)-$U$5)/$U$6+$V$13</f>
        <v/>
      </c>
      <c r="G465" s="51">
        <f>1/(1+EXP(-F465))</f>
        <v/>
      </c>
      <c r="H465" s="52">
        <f>$W$12*((B465)-$U$5)/$U$6+$W$13</f>
        <v/>
      </c>
      <c r="I465" s="51">
        <f>1/(1+EXP(-H465))</f>
        <v/>
      </c>
      <c r="J465" s="52">
        <f>$X$12*((B465)-$U$5)/$U$6+$X$13</f>
        <v/>
      </c>
      <c r="K465" s="51">
        <f>1/(1+EXP(-J465))</f>
        <v/>
      </c>
      <c r="L465" s="52">
        <f>$Y$12*((B465)-$U$5)/$U$6+$Y$13</f>
        <v/>
      </c>
      <c r="M465" s="51">
        <f>1/(1+EXP(-L465))</f>
        <v/>
      </c>
      <c r="N465" s="52">
        <f>$Z$12*((B465)-$U$5)/$U$6+$Z$13</f>
        <v/>
      </c>
      <c r="O465" s="51">
        <f>1/(1+EXP(-N465))</f>
        <v/>
      </c>
      <c r="P465" s="52">
        <f>$AA$12*((B465)-$U$5)/$U$6+$AA$13</f>
        <v/>
      </c>
      <c r="Q465" s="51">
        <f>1/(1+EXP(-P465))</f>
        <v/>
      </c>
      <c r="R465" s="52">
        <f>$AB$12*((B465)-$U$5)/$U$6+$AB$13</f>
        <v/>
      </c>
      <c r="S465" s="51">
        <f>1/(1+EXP(-R465))</f>
        <v/>
      </c>
      <c r="AI465" s="48">
        <f>'4_Seq_Features'!A463</f>
        <v/>
      </c>
      <c r="AJ465" s="55">
        <f>'4_Seq_Features'!G463</f>
        <v/>
      </c>
      <c r="AK465" s="55">
        <f>'4_Seq_Features'!H463</f>
        <v/>
      </c>
      <c r="AL465" s="48">
        <f>'4_Seq_Features'!E463</f>
        <v/>
      </c>
      <c r="AM465" s="52">
        <f>$BD$14*((AJ465)-$BD$5)/$BD$6+$BD$15*((AK465)-$BD$7)/$BD$8+$BD$16</f>
        <v/>
      </c>
      <c r="AN465" s="51">
        <f>1/(1+EXP(-AM465))</f>
        <v/>
      </c>
      <c r="AO465" s="52">
        <f>$BE$14*((AJ465)-$BD$5)/$BD$6+$BE$15*((AK465)-$BD$7)/$BD$8+$BE$16</f>
        <v/>
      </c>
      <c r="AP465" s="51">
        <f>1/(1+EXP(-AO465))</f>
        <v/>
      </c>
      <c r="AQ465" s="52">
        <f>$BF$14*((AJ465)-$BD$5)/$BD$6+$BF$15*((AK465)-$BD$7)/$BD$8+$BF$16</f>
        <v/>
      </c>
      <c r="AR465" s="51">
        <f>1/(1+EXP(-AQ465))</f>
        <v/>
      </c>
      <c r="AS465" s="52">
        <f>$BG$14*((AJ465)-$BD$5)/$BD$6+$BG$15*((AK465)-$BD$7)/$BD$8+$BG$16</f>
        <v/>
      </c>
      <c r="AT465" s="51">
        <f>1/(1+EXP(-AS465))</f>
        <v/>
      </c>
      <c r="AU465" s="52">
        <f>$BH$14*((AJ465)-$BD$5)/$BD$6+$BH$15*((AK465)-$BD$7)/$BD$8+$BH$16</f>
        <v/>
      </c>
      <c r="AV465" s="51">
        <f>1/(1+EXP(-AU465))</f>
        <v/>
      </c>
      <c r="AW465" s="52">
        <f>$BI$14*((AJ465)-$BD$5)/$BD$6+$BI$15*((AK465)-$BD$7)/$BD$8+$BI$16</f>
        <v/>
      </c>
      <c r="AX465" s="51">
        <f>1/(1+EXP(-AW465))</f>
        <v/>
      </c>
      <c r="AY465" s="52">
        <f>$BJ$14*((AJ465)-$BD$5)/$BD$6+$BJ$15*((AK465)-$BD$7)/$BD$8+$BJ$16</f>
        <v/>
      </c>
      <c r="AZ465" s="51">
        <f>1/(1+EXP(-AY465))</f>
        <v/>
      </c>
      <c r="BA465" s="52">
        <f>$BK$14*((AJ465)-$BD$5)/$BD$6+$BK$15*((AK465)-$BD$7)/$BD$8+$BK$16</f>
        <v/>
      </c>
      <c r="BB465" s="51">
        <f>1/(1+EXP(-BA465))</f>
        <v/>
      </c>
    </row>
    <row r="466" ht="15" customHeight="1" s="35">
      <c r="A466" s="48">
        <f>'4_Seq_Features'!A464</f>
        <v/>
      </c>
      <c r="B466" s="55">
        <f>'4_Seq_Features'!F464</f>
        <v/>
      </c>
      <c r="C466" s="48">
        <f>'4_Seq_Features'!E464</f>
        <v/>
      </c>
      <c r="D466" s="52">
        <f>$U$12*((B466)-$U$5)/$U$6+$U$13</f>
        <v/>
      </c>
      <c r="E466" s="51">
        <f>1/(1+EXP(-D466))</f>
        <v/>
      </c>
      <c r="F466" s="52">
        <f>$V$12*((B466)-$U$5)/$U$6+$V$13</f>
        <v/>
      </c>
      <c r="G466" s="51">
        <f>1/(1+EXP(-F466))</f>
        <v/>
      </c>
      <c r="H466" s="52">
        <f>$W$12*((B466)-$U$5)/$U$6+$W$13</f>
        <v/>
      </c>
      <c r="I466" s="51">
        <f>1/(1+EXP(-H466))</f>
        <v/>
      </c>
      <c r="J466" s="52">
        <f>$X$12*((B466)-$U$5)/$U$6+$X$13</f>
        <v/>
      </c>
      <c r="K466" s="51">
        <f>1/(1+EXP(-J466))</f>
        <v/>
      </c>
      <c r="L466" s="52">
        <f>$Y$12*((B466)-$U$5)/$U$6+$Y$13</f>
        <v/>
      </c>
      <c r="M466" s="51">
        <f>1/(1+EXP(-L466))</f>
        <v/>
      </c>
      <c r="N466" s="52">
        <f>$Z$12*((B466)-$U$5)/$U$6+$Z$13</f>
        <v/>
      </c>
      <c r="O466" s="51">
        <f>1/(1+EXP(-N466))</f>
        <v/>
      </c>
      <c r="P466" s="52">
        <f>$AA$12*((B466)-$U$5)/$U$6+$AA$13</f>
        <v/>
      </c>
      <c r="Q466" s="51">
        <f>1/(1+EXP(-P466))</f>
        <v/>
      </c>
      <c r="R466" s="52">
        <f>$AB$12*((B466)-$U$5)/$U$6+$AB$13</f>
        <v/>
      </c>
      <c r="S466" s="51">
        <f>1/(1+EXP(-R466))</f>
        <v/>
      </c>
      <c r="AI466" s="48">
        <f>'4_Seq_Features'!A464</f>
        <v/>
      </c>
      <c r="AJ466" s="55">
        <f>'4_Seq_Features'!G464</f>
        <v/>
      </c>
      <c r="AK466" s="55">
        <f>'4_Seq_Features'!H464</f>
        <v/>
      </c>
      <c r="AL466" s="48">
        <f>'4_Seq_Features'!E464</f>
        <v/>
      </c>
      <c r="AM466" s="52">
        <f>$BD$14*((AJ466)-$BD$5)/$BD$6+$BD$15*((AK466)-$BD$7)/$BD$8+$BD$16</f>
        <v/>
      </c>
      <c r="AN466" s="51">
        <f>1/(1+EXP(-AM466))</f>
        <v/>
      </c>
      <c r="AO466" s="52">
        <f>$BE$14*((AJ466)-$BD$5)/$BD$6+$BE$15*((AK466)-$BD$7)/$BD$8+$BE$16</f>
        <v/>
      </c>
      <c r="AP466" s="51">
        <f>1/(1+EXP(-AO466))</f>
        <v/>
      </c>
      <c r="AQ466" s="52">
        <f>$BF$14*((AJ466)-$BD$5)/$BD$6+$BF$15*((AK466)-$BD$7)/$BD$8+$BF$16</f>
        <v/>
      </c>
      <c r="AR466" s="51">
        <f>1/(1+EXP(-AQ466))</f>
        <v/>
      </c>
      <c r="AS466" s="52">
        <f>$BG$14*((AJ466)-$BD$5)/$BD$6+$BG$15*((AK466)-$BD$7)/$BD$8+$BG$16</f>
        <v/>
      </c>
      <c r="AT466" s="51">
        <f>1/(1+EXP(-AS466))</f>
        <v/>
      </c>
      <c r="AU466" s="52">
        <f>$BH$14*((AJ466)-$BD$5)/$BD$6+$BH$15*((AK466)-$BD$7)/$BD$8+$BH$16</f>
        <v/>
      </c>
      <c r="AV466" s="51">
        <f>1/(1+EXP(-AU466))</f>
        <v/>
      </c>
      <c r="AW466" s="52">
        <f>$BI$14*((AJ466)-$BD$5)/$BD$6+$BI$15*((AK466)-$BD$7)/$BD$8+$BI$16</f>
        <v/>
      </c>
      <c r="AX466" s="51">
        <f>1/(1+EXP(-AW466))</f>
        <v/>
      </c>
      <c r="AY466" s="52">
        <f>$BJ$14*((AJ466)-$BD$5)/$BD$6+$BJ$15*((AK466)-$BD$7)/$BD$8+$BJ$16</f>
        <v/>
      </c>
      <c r="AZ466" s="51">
        <f>1/(1+EXP(-AY466))</f>
        <v/>
      </c>
      <c r="BA466" s="52">
        <f>$BK$14*((AJ466)-$BD$5)/$BD$6+$BK$15*((AK466)-$BD$7)/$BD$8+$BK$16</f>
        <v/>
      </c>
      <c r="BB466" s="51">
        <f>1/(1+EXP(-BA466))</f>
        <v/>
      </c>
    </row>
    <row r="467" ht="15" customHeight="1" s="35">
      <c r="A467" s="48">
        <f>'4_Seq_Features'!A465</f>
        <v/>
      </c>
      <c r="B467" s="55">
        <f>'4_Seq_Features'!F465</f>
        <v/>
      </c>
      <c r="C467" s="48">
        <f>'4_Seq_Features'!E465</f>
        <v/>
      </c>
      <c r="D467" s="52">
        <f>$U$12*((B467)-$U$5)/$U$6+$U$13</f>
        <v/>
      </c>
      <c r="E467" s="51">
        <f>1/(1+EXP(-D467))</f>
        <v/>
      </c>
      <c r="F467" s="52">
        <f>$V$12*((B467)-$U$5)/$U$6+$V$13</f>
        <v/>
      </c>
      <c r="G467" s="51">
        <f>1/(1+EXP(-F467))</f>
        <v/>
      </c>
      <c r="H467" s="52">
        <f>$W$12*((B467)-$U$5)/$U$6+$W$13</f>
        <v/>
      </c>
      <c r="I467" s="51">
        <f>1/(1+EXP(-H467))</f>
        <v/>
      </c>
      <c r="J467" s="52">
        <f>$X$12*((B467)-$U$5)/$U$6+$X$13</f>
        <v/>
      </c>
      <c r="K467" s="51">
        <f>1/(1+EXP(-J467))</f>
        <v/>
      </c>
      <c r="L467" s="52">
        <f>$Y$12*((B467)-$U$5)/$U$6+$Y$13</f>
        <v/>
      </c>
      <c r="M467" s="51">
        <f>1/(1+EXP(-L467))</f>
        <v/>
      </c>
      <c r="N467" s="52">
        <f>$Z$12*((B467)-$U$5)/$U$6+$Z$13</f>
        <v/>
      </c>
      <c r="O467" s="51">
        <f>1/(1+EXP(-N467))</f>
        <v/>
      </c>
      <c r="P467" s="52">
        <f>$AA$12*((B467)-$U$5)/$U$6+$AA$13</f>
        <v/>
      </c>
      <c r="Q467" s="51">
        <f>1/(1+EXP(-P467))</f>
        <v/>
      </c>
      <c r="R467" s="52">
        <f>$AB$12*((B467)-$U$5)/$U$6+$AB$13</f>
        <v/>
      </c>
      <c r="S467" s="51">
        <f>1/(1+EXP(-R467))</f>
        <v/>
      </c>
      <c r="AI467" s="48">
        <f>'4_Seq_Features'!A465</f>
        <v/>
      </c>
      <c r="AJ467" s="55">
        <f>'4_Seq_Features'!G465</f>
        <v/>
      </c>
      <c r="AK467" s="55">
        <f>'4_Seq_Features'!H465</f>
        <v/>
      </c>
      <c r="AL467" s="48">
        <f>'4_Seq_Features'!E465</f>
        <v/>
      </c>
      <c r="AM467" s="52">
        <f>$BD$14*((AJ467)-$BD$5)/$BD$6+$BD$15*((AK467)-$BD$7)/$BD$8+$BD$16</f>
        <v/>
      </c>
      <c r="AN467" s="51">
        <f>1/(1+EXP(-AM467))</f>
        <v/>
      </c>
      <c r="AO467" s="52">
        <f>$BE$14*((AJ467)-$BD$5)/$BD$6+$BE$15*((AK467)-$BD$7)/$BD$8+$BE$16</f>
        <v/>
      </c>
      <c r="AP467" s="51">
        <f>1/(1+EXP(-AO467))</f>
        <v/>
      </c>
      <c r="AQ467" s="52">
        <f>$BF$14*((AJ467)-$BD$5)/$BD$6+$BF$15*((AK467)-$BD$7)/$BD$8+$BF$16</f>
        <v/>
      </c>
      <c r="AR467" s="51">
        <f>1/(1+EXP(-AQ467))</f>
        <v/>
      </c>
      <c r="AS467" s="52">
        <f>$BG$14*((AJ467)-$BD$5)/$BD$6+$BG$15*((AK467)-$BD$7)/$BD$8+$BG$16</f>
        <v/>
      </c>
      <c r="AT467" s="51">
        <f>1/(1+EXP(-AS467))</f>
        <v/>
      </c>
      <c r="AU467" s="52">
        <f>$BH$14*((AJ467)-$BD$5)/$BD$6+$BH$15*((AK467)-$BD$7)/$BD$8+$BH$16</f>
        <v/>
      </c>
      <c r="AV467" s="51">
        <f>1/(1+EXP(-AU467))</f>
        <v/>
      </c>
      <c r="AW467" s="52">
        <f>$BI$14*((AJ467)-$BD$5)/$BD$6+$BI$15*((AK467)-$BD$7)/$BD$8+$BI$16</f>
        <v/>
      </c>
      <c r="AX467" s="51">
        <f>1/(1+EXP(-AW467))</f>
        <v/>
      </c>
      <c r="AY467" s="52">
        <f>$BJ$14*((AJ467)-$BD$5)/$BD$6+$BJ$15*((AK467)-$BD$7)/$BD$8+$BJ$16</f>
        <v/>
      </c>
      <c r="AZ467" s="51">
        <f>1/(1+EXP(-AY467))</f>
        <v/>
      </c>
      <c r="BA467" s="52">
        <f>$BK$14*((AJ467)-$BD$5)/$BD$6+$BK$15*((AK467)-$BD$7)/$BD$8+$BK$16</f>
        <v/>
      </c>
      <c r="BB467" s="51">
        <f>1/(1+EXP(-BA467))</f>
        <v/>
      </c>
    </row>
    <row r="468" ht="15" customHeight="1" s="35">
      <c r="A468" s="48">
        <f>'4_Seq_Features'!A466</f>
        <v/>
      </c>
      <c r="B468" s="55">
        <f>'4_Seq_Features'!F466</f>
        <v/>
      </c>
      <c r="C468" s="48">
        <f>'4_Seq_Features'!E466</f>
        <v/>
      </c>
      <c r="D468" s="52">
        <f>$U$12*((B468)-$U$5)/$U$6+$U$13</f>
        <v/>
      </c>
      <c r="E468" s="51">
        <f>1/(1+EXP(-D468))</f>
        <v/>
      </c>
      <c r="F468" s="52">
        <f>$V$12*((B468)-$U$5)/$U$6+$V$13</f>
        <v/>
      </c>
      <c r="G468" s="51">
        <f>1/(1+EXP(-F468))</f>
        <v/>
      </c>
      <c r="H468" s="52">
        <f>$W$12*((B468)-$U$5)/$U$6+$W$13</f>
        <v/>
      </c>
      <c r="I468" s="51">
        <f>1/(1+EXP(-H468))</f>
        <v/>
      </c>
      <c r="J468" s="52">
        <f>$X$12*((B468)-$U$5)/$U$6+$X$13</f>
        <v/>
      </c>
      <c r="K468" s="51">
        <f>1/(1+EXP(-J468))</f>
        <v/>
      </c>
      <c r="L468" s="52">
        <f>$Y$12*((B468)-$U$5)/$U$6+$Y$13</f>
        <v/>
      </c>
      <c r="M468" s="51">
        <f>1/(1+EXP(-L468))</f>
        <v/>
      </c>
      <c r="N468" s="52">
        <f>$Z$12*((B468)-$U$5)/$U$6+$Z$13</f>
        <v/>
      </c>
      <c r="O468" s="51">
        <f>1/(1+EXP(-N468))</f>
        <v/>
      </c>
      <c r="P468" s="52">
        <f>$AA$12*((B468)-$U$5)/$U$6+$AA$13</f>
        <v/>
      </c>
      <c r="Q468" s="51">
        <f>1/(1+EXP(-P468))</f>
        <v/>
      </c>
      <c r="R468" s="52">
        <f>$AB$12*((B468)-$U$5)/$U$6+$AB$13</f>
        <v/>
      </c>
      <c r="S468" s="51">
        <f>1/(1+EXP(-R468))</f>
        <v/>
      </c>
      <c r="AI468" s="48">
        <f>'4_Seq_Features'!A466</f>
        <v/>
      </c>
      <c r="AJ468" s="55">
        <f>'4_Seq_Features'!G466</f>
        <v/>
      </c>
      <c r="AK468" s="55">
        <f>'4_Seq_Features'!H466</f>
        <v/>
      </c>
      <c r="AL468" s="48">
        <f>'4_Seq_Features'!E466</f>
        <v/>
      </c>
      <c r="AM468" s="52">
        <f>$BD$14*((AJ468)-$BD$5)/$BD$6+$BD$15*((AK468)-$BD$7)/$BD$8+$BD$16</f>
        <v/>
      </c>
      <c r="AN468" s="51">
        <f>1/(1+EXP(-AM468))</f>
        <v/>
      </c>
      <c r="AO468" s="52">
        <f>$BE$14*((AJ468)-$BD$5)/$BD$6+$BE$15*((AK468)-$BD$7)/$BD$8+$BE$16</f>
        <v/>
      </c>
      <c r="AP468" s="51">
        <f>1/(1+EXP(-AO468))</f>
        <v/>
      </c>
      <c r="AQ468" s="52">
        <f>$BF$14*((AJ468)-$BD$5)/$BD$6+$BF$15*((AK468)-$BD$7)/$BD$8+$BF$16</f>
        <v/>
      </c>
      <c r="AR468" s="51">
        <f>1/(1+EXP(-AQ468))</f>
        <v/>
      </c>
      <c r="AS468" s="52">
        <f>$BG$14*((AJ468)-$BD$5)/$BD$6+$BG$15*((AK468)-$BD$7)/$BD$8+$BG$16</f>
        <v/>
      </c>
      <c r="AT468" s="51">
        <f>1/(1+EXP(-AS468))</f>
        <v/>
      </c>
      <c r="AU468" s="52">
        <f>$BH$14*((AJ468)-$BD$5)/$BD$6+$BH$15*((AK468)-$BD$7)/$BD$8+$BH$16</f>
        <v/>
      </c>
      <c r="AV468" s="51">
        <f>1/(1+EXP(-AU468))</f>
        <v/>
      </c>
      <c r="AW468" s="52">
        <f>$BI$14*((AJ468)-$BD$5)/$BD$6+$BI$15*((AK468)-$BD$7)/$BD$8+$BI$16</f>
        <v/>
      </c>
      <c r="AX468" s="51">
        <f>1/(1+EXP(-AW468))</f>
        <v/>
      </c>
      <c r="AY468" s="52">
        <f>$BJ$14*((AJ468)-$BD$5)/$BD$6+$BJ$15*((AK468)-$BD$7)/$BD$8+$BJ$16</f>
        <v/>
      </c>
      <c r="AZ468" s="51">
        <f>1/(1+EXP(-AY468))</f>
        <v/>
      </c>
      <c r="BA468" s="52">
        <f>$BK$14*((AJ468)-$BD$5)/$BD$6+$BK$15*((AK468)-$BD$7)/$BD$8+$BK$16</f>
        <v/>
      </c>
      <c r="BB468" s="51">
        <f>1/(1+EXP(-BA468))</f>
        <v/>
      </c>
    </row>
    <row r="469" ht="15" customHeight="1" s="35">
      <c r="A469" s="48">
        <f>'4_Seq_Features'!A467</f>
        <v/>
      </c>
      <c r="B469" s="55">
        <f>'4_Seq_Features'!F467</f>
        <v/>
      </c>
      <c r="C469" s="48">
        <f>'4_Seq_Features'!E467</f>
        <v/>
      </c>
      <c r="D469" s="52">
        <f>$U$12*((B469)-$U$5)/$U$6+$U$13</f>
        <v/>
      </c>
      <c r="E469" s="51">
        <f>1/(1+EXP(-D469))</f>
        <v/>
      </c>
      <c r="F469" s="52">
        <f>$V$12*((B469)-$U$5)/$U$6+$V$13</f>
        <v/>
      </c>
      <c r="G469" s="51">
        <f>1/(1+EXP(-F469))</f>
        <v/>
      </c>
      <c r="H469" s="52">
        <f>$W$12*((B469)-$U$5)/$U$6+$W$13</f>
        <v/>
      </c>
      <c r="I469" s="51">
        <f>1/(1+EXP(-H469))</f>
        <v/>
      </c>
      <c r="J469" s="52">
        <f>$X$12*((B469)-$U$5)/$U$6+$X$13</f>
        <v/>
      </c>
      <c r="K469" s="51">
        <f>1/(1+EXP(-J469))</f>
        <v/>
      </c>
      <c r="L469" s="52">
        <f>$Y$12*((B469)-$U$5)/$U$6+$Y$13</f>
        <v/>
      </c>
      <c r="M469" s="51">
        <f>1/(1+EXP(-L469))</f>
        <v/>
      </c>
      <c r="N469" s="52">
        <f>$Z$12*((B469)-$U$5)/$U$6+$Z$13</f>
        <v/>
      </c>
      <c r="O469" s="51">
        <f>1/(1+EXP(-N469))</f>
        <v/>
      </c>
      <c r="P469" s="52">
        <f>$AA$12*((B469)-$U$5)/$U$6+$AA$13</f>
        <v/>
      </c>
      <c r="Q469" s="51">
        <f>1/(1+EXP(-P469))</f>
        <v/>
      </c>
      <c r="R469" s="52">
        <f>$AB$12*((B469)-$U$5)/$U$6+$AB$13</f>
        <v/>
      </c>
      <c r="S469" s="51">
        <f>1/(1+EXP(-R469))</f>
        <v/>
      </c>
      <c r="AI469" s="48">
        <f>'4_Seq_Features'!A467</f>
        <v/>
      </c>
      <c r="AJ469" s="55">
        <f>'4_Seq_Features'!G467</f>
        <v/>
      </c>
      <c r="AK469" s="55">
        <f>'4_Seq_Features'!H467</f>
        <v/>
      </c>
      <c r="AL469" s="48">
        <f>'4_Seq_Features'!E467</f>
        <v/>
      </c>
      <c r="AM469" s="52">
        <f>$BD$14*((AJ469)-$BD$5)/$BD$6+$BD$15*((AK469)-$BD$7)/$BD$8+$BD$16</f>
        <v/>
      </c>
      <c r="AN469" s="51">
        <f>1/(1+EXP(-AM469))</f>
        <v/>
      </c>
      <c r="AO469" s="52">
        <f>$BE$14*((AJ469)-$BD$5)/$BD$6+$BE$15*((AK469)-$BD$7)/$BD$8+$BE$16</f>
        <v/>
      </c>
      <c r="AP469" s="51">
        <f>1/(1+EXP(-AO469))</f>
        <v/>
      </c>
      <c r="AQ469" s="52">
        <f>$BF$14*((AJ469)-$BD$5)/$BD$6+$BF$15*((AK469)-$BD$7)/$BD$8+$BF$16</f>
        <v/>
      </c>
      <c r="AR469" s="51">
        <f>1/(1+EXP(-AQ469))</f>
        <v/>
      </c>
      <c r="AS469" s="52">
        <f>$BG$14*((AJ469)-$BD$5)/$BD$6+$BG$15*((AK469)-$BD$7)/$BD$8+$BG$16</f>
        <v/>
      </c>
      <c r="AT469" s="51">
        <f>1/(1+EXP(-AS469))</f>
        <v/>
      </c>
      <c r="AU469" s="52">
        <f>$BH$14*((AJ469)-$BD$5)/$BD$6+$BH$15*((AK469)-$BD$7)/$BD$8+$BH$16</f>
        <v/>
      </c>
      <c r="AV469" s="51">
        <f>1/(1+EXP(-AU469))</f>
        <v/>
      </c>
      <c r="AW469" s="52">
        <f>$BI$14*((AJ469)-$BD$5)/$BD$6+$BI$15*((AK469)-$BD$7)/$BD$8+$BI$16</f>
        <v/>
      </c>
      <c r="AX469" s="51">
        <f>1/(1+EXP(-AW469))</f>
        <v/>
      </c>
      <c r="AY469" s="52">
        <f>$BJ$14*((AJ469)-$BD$5)/$BD$6+$BJ$15*((AK469)-$BD$7)/$BD$8+$BJ$16</f>
        <v/>
      </c>
      <c r="AZ469" s="51">
        <f>1/(1+EXP(-AY469))</f>
        <v/>
      </c>
      <c r="BA469" s="52">
        <f>$BK$14*((AJ469)-$BD$5)/$BD$6+$BK$15*((AK469)-$BD$7)/$BD$8+$BK$16</f>
        <v/>
      </c>
      <c r="BB469" s="51">
        <f>1/(1+EXP(-BA469))</f>
        <v/>
      </c>
    </row>
    <row r="470" ht="15" customHeight="1" s="35">
      <c r="A470" s="48">
        <f>'4_Seq_Features'!A468</f>
        <v/>
      </c>
      <c r="B470" s="55">
        <f>'4_Seq_Features'!F468</f>
        <v/>
      </c>
      <c r="C470" s="48">
        <f>'4_Seq_Features'!E468</f>
        <v/>
      </c>
      <c r="D470" s="52">
        <f>$U$12*((B470)-$U$5)/$U$6+$U$13</f>
        <v/>
      </c>
      <c r="E470" s="51">
        <f>1/(1+EXP(-D470))</f>
        <v/>
      </c>
      <c r="F470" s="52">
        <f>$V$12*((B470)-$U$5)/$U$6+$V$13</f>
        <v/>
      </c>
      <c r="G470" s="51">
        <f>1/(1+EXP(-F470))</f>
        <v/>
      </c>
      <c r="H470" s="52">
        <f>$W$12*((B470)-$U$5)/$U$6+$W$13</f>
        <v/>
      </c>
      <c r="I470" s="51">
        <f>1/(1+EXP(-H470))</f>
        <v/>
      </c>
      <c r="J470" s="52">
        <f>$X$12*((B470)-$U$5)/$U$6+$X$13</f>
        <v/>
      </c>
      <c r="K470" s="51">
        <f>1/(1+EXP(-J470))</f>
        <v/>
      </c>
      <c r="L470" s="52">
        <f>$Y$12*((B470)-$U$5)/$U$6+$Y$13</f>
        <v/>
      </c>
      <c r="M470" s="51">
        <f>1/(1+EXP(-L470))</f>
        <v/>
      </c>
      <c r="N470" s="52">
        <f>$Z$12*((B470)-$U$5)/$U$6+$Z$13</f>
        <v/>
      </c>
      <c r="O470" s="51">
        <f>1/(1+EXP(-N470))</f>
        <v/>
      </c>
      <c r="P470" s="52">
        <f>$AA$12*((B470)-$U$5)/$U$6+$AA$13</f>
        <v/>
      </c>
      <c r="Q470" s="51">
        <f>1/(1+EXP(-P470))</f>
        <v/>
      </c>
      <c r="R470" s="52">
        <f>$AB$12*((B470)-$U$5)/$U$6+$AB$13</f>
        <v/>
      </c>
      <c r="S470" s="51">
        <f>1/(1+EXP(-R470))</f>
        <v/>
      </c>
      <c r="AI470" s="48">
        <f>'4_Seq_Features'!A468</f>
        <v/>
      </c>
      <c r="AJ470" s="55">
        <f>'4_Seq_Features'!G468</f>
        <v/>
      </c>
      <c r="AK470" s="55">
        <f>'4_Seq_Features'!H468</f>
        <v/>
      </c>
      <c r="AL470" s="48">
        <f>'4_Seq_Features'!E468</f>
        <v/>
      </c>
      <c r="AM470" s="52">
        <f>$BD$14*((AJ470)-$BD$5)/$BD$6+$BD$15*((AK470)-$BD$7)/$BD$8+$BD$16</f>
        <v/>
      </c>
      <c r="AN470" s="51">
        <f>1/(1+EXP(-AM470))</f>
        <v/>
      </c>
      <c r="AO470" s="52">
        <f>$BE$14*((AJ470)-$BD$5)/$BD$6+$BE$15*((AK470)-$BD$7)/$BD$8+$BE$16</f>
        <v/>
      </c>
      <c r="AP470" s="51">
        <f>1/(1+EXP(-AO470))</f>
        <v/>
      </c>
      <c r="AQ470" s="52">
        <f>$BF$14*((AJ470)-$BD$5)/$BD$6+$BF$15*((AK470)-$BD$7)/$BD$8+$BF$16</f>
        <v/>
      </c>
      <c r="AR470" s="51">
        <f>1/(1+EXP(-AQ470))</f>
        <v/>
      </c>
      <c r="AS470" s="52">
        <f>$BG$14*((AJ470)-$BD$5)/$BD$6+$BG$15*((AK470)-$BD$7)/$BD$8+$BG$16</f>
        <v/>
      </c>
      <c r="AT470" s="51">
        <f>1/(1+EXP(-AS470))</f>
        <v/>
      </c>
      <c r="AU470" s="52">
        <f>$BH$14*((AJ470)-$BD$5)/$BD$6+$BH$15*((AK470)-$BD$7)/$BD$8+$BH$16</f>
        <v/>
      </c>
      <c r="AV470" s="51">
        <f>1/(1+EXP(-AU470))</f>
        <v/>
      </c>
      <c r="AW470" s="52">
        <f>$BI$14*((AJ470)-$BD$5)/$BD$6+$BI$15*((AK470)-$BD$7)/$BD$8+$BI$16</f>
        <v/>
      </c>
      <c r="AX470" s="51">
        <f>1/(1+EXP(-AW470))</f>
        <v/>
      </c>
      <c r="AY470" s="52">
        <f>$BJ$14*((AJ470)-$BD$5)/$BD$6+$BJ$15*((AK470)-$BD$7)/$BD$8+$BJ$16</f>
        <v/>
      </c>
      <c r="AZ470" s="51">
        <f>1/(1+EXP(-AY470))</f>
        <v/>
      </c>
      <c r="BA470" s="52">
        <f>$BK$14*((AJ470)-$BD$5)/$BD$6+$BK$15*((AK470)-$BD$7)/$BD$8+$BK$16</f>
        <v/>
      </c>
      <c r="BB470" s="51">
        <f>1/(1+EXP(-BA470))</f>
        <v/>
      </c>
    </row>
    <row r="471" ht="15" customHeight="1" s="35">
      <c r="A471" s="48">
        <f>'4_Seq_Features'!A469</f>
        <v/>
      </c>
      <c r="B471" s="55">
        <f>'4_Seq_Features'!F469</f>
        <v/>
      </c>
      <c r="C471" s="48">
        <f>'4_Seq_Features'!E469</f>
        <v/>
      </c>
      <c r="D471" s="52">
        <f>$U$12*((B471)-$U$5)/$U$6+$U$13</f>
        <v/>
      </c>
      <c r="E471" s="51">
        <f>1/(1+EXP(-D471))</f>
        <v/>
      </c>
      <c r="F471" s="52">
        <f>$V$12*((B471)-$U$5)/$U$6+$V$13</f>
        <v/>
      </c>
      <c r="G471" s="51">
        <f>1/(1+EXP(-F471))</f>
        <v/>
      </c>
      <c r="H471" s="52">
        <f>$W$12*((B471)-$U$5)/$U$6+$W$13</f>
        <v/>
      </c>
      <c r="I471" s="51">
        <f>1/(1+EXP(-H471))</f>
        <v/>
      </c>
      <c r="J471" s="52">
        <f>$X$12*((B471)-$U$5)/$U$6+$X$13</f>
        <v/>
      </c>
      <c r="K471" s="51">
        <f>1/(1+EXP(-J471))</f>
        <v/>
      </c>
      <c r="L471" s="52">
        <f>$Y$12*((B471)-$U$5)/$U$6+$Y$13</f>
        <v/>
      </c>
      <c r="M471" s="51">
        <f>1/(1+EXP(-L471))</f>
        <v/>
      </c>
      <c r="N471" s="52">
        <f>$Z$12*((B471)-$U$5)/$U$6+$Z$13</f>
        <v/>
      </c>
      <c r="O471" s="51">
        <f>1/(1+EXP(-N471))</f>
        <v/>
      </c>
      <c r="P471" s="52">
        <f>$AA$12*((B471)-$U$5)/$U$6+$AA$13</f>
        <v/>
      </c>
      <c r="Q471" s="51">
        <f>1/(1+EXP(-P471))</f>
        <v/>
      </c>
      <c r="R471" s="52">
        <f>$AB$12*((B471)-$U$5)/$U$6+$AB$13</f>
        <v/>
      </c>
      <c r="S471" s="51">
        <f>1/(1+EXP(-R471))</f>
        <v/>
      </c>
      <c r="AI471" s="48">
        <f>'4_Seq_Features'!A469</f>
        <v/>
      </c>
      <c r="AJ471" s="55">
        <f>'4_Seq_Features'!G469</f>
        <v/>
      </c>
      <c r="AK471" s="55">
        <f>'4_Seq_Features'!H469</f>
        <v/>
      </c>
      <c r="AL471" s="48">
        <f>'4_Seq_Features'!E469</f>
        <v/>
      </c>
      <c r="AM471" s="52">
        <f>$BD$14*((AJ471)-$BD$5)/$BD$6+$BD$15*((AK471)-$BD$7)/$BD$8+$BD$16</f>
        <v/>
      </c>
      <c r="AN471" s="51">
        <f>1/(1+EXP(-AM471))</f>
        <v/>
      </c>
      <c r="AO471" s="52">
        <f>$BE$14*((AJ471)-$BD$5)/$BD$6+$BE$15*((AK471)-$BD$7)/$BD$8+$BE$16</f>
        <v/>
      </c>
      <c r="AP471" s="51">
        <f>1/(1+EXP(-AO471))</f>
        <v/>
      </c>
      <c r="AQ471" s="52">
        <f>$BF$14*((AJ471)-$BD$5)/$BD$6+$BF$15*((AK471)-$BD$7)/$BD$8+$BF$16</f>
        <v/>
      </c>
      <c r="AR471" s="51">
        <f>1/(1+EXP(-AQ471))</f>
        <v/>
      </c>
      <c r="AS471" s="52">
        <f>$BG$14*((AJ471)-$BD$5)/$BD$6+$BG$15*((AK471)-$BD$7)/$BD$8+$BG$16</f>
        <v/>
      </c>
      <c r="AT471" s="51">
        <f>1/(1+EXP(-AS471))</f>
        <v/>
      </c>
      <c r="AU471" s="52">
        <f>$BH$14*((AJ471)-$BD$5)/$BD$6+$BH$15*((AK471)-$BD$7)/$BD$8+$BH$16</f>
        <v/>
      </c>
      <c r="AV471" s="51">
        <f>1/(1+EXP(-AU471))</f>
        <v/>
      </c>
      <c r="AW471" s="52">
        <f>$BI$14*((AJ471)-$BD$5)/$BD$6+$BI$15*((AK471)-$BD$7)/$BD$8+$BI$16</f>
        <v/>
      </c>
      <c r="AX471" s="51">
        <f>1/(1+EXP(-AW471))</f>
        <v/>
      </c>
      <c r="AY471" s="52">
        <f>$BJ$14*((AJ471)-$BD$5)/$BD$6+$BJ$15*((AK471)-$BD$7)/$BD$8+$BJ$16</f>
        <v/>
      </c>
      <c r="AZ471" s="51">
        <f>1/(1+EXP(-AY471))</f>
        <v/>
      </c>
      <c r="BA471" s="52">
        <f>$BK$14*((AJ471)-$BD$5)/$BD$6+$BK$15*((AK471)-$BD$7)/$BD$8+$BK$16</f>
        <v/>
      </c>
      <c r="BB471" s="51">
        <f>1/(1+EXP(-BA471))</f>
        <v/>
      </c>
    </row>
    <row r="472" ht="15" customHeight="1" s="35">
      <c r="A472" s="48">
        <f>'4_Seq_Features'!A470</f>
        <v/>
      </c>
      <c r="B472" s="55">
        <f>'4_Seq_Features'!F470</f>
        <v/>
      </c>
      <c r="C472" s="48">
        <f>'4_Seq_Features'!E470</f>
        <v/>
      </c>
      <c r="D472" s="52">
        <f>$U$12*((B472)-$U$5)/$U$6+$U$13</f>
        <v/>
      </c>
      <c r="E472" s="51">
        <f>1/(1+EXP(-D472))</f>
        <v/>
      </c>
      <c r="F472" s="52">
        <f>$V$12*((B472)-$U$5)/$U$6+$V$13</f>
        <v/>
      </c>
      <c r="G472" s="51">
        <f>1/(1+EXP(-F472))</f>
        <v/>
      </c>
      <c r="H472" s="52">
        <f>$W$12*((B472)-$U$5)/$U$6+$W$13</f>
        <v/>
      </c>
      <c r="I472" s="51">
        <f>1/(1+EXP(-H472))</f>
        <v/>
      </c>
      <c r="J472" s="52">
        <f>$X$12*((B472)-$U$5)/$U$6+$X$13</f>
        <v/>
      </c>
      <c r="K472" s="51">
        <f>1/(1+EXP(-J472))</f>
        <v/>
      </c>
      <c r="L472" s="52">
        <f>$Y$12*((B472)-$U$5)/$U$6+$Y$13</f>
        <v/>
      </c>
      <c r="M472" s="51">
        <f>1/(1+EXP(-L472))</f>
        <v/>
      </c>
      <c r="N472" s="52">
        <f>$Z$12*((B472)-$U$5)/$U$6+$Z$13</f>
        <v/>
      </c>
      <c r="O472" s="51">
        <f>1/(1+EXP(-N472))</f>
        <v/>
      </c>
      <c r="P472" s="52">
        <f>$AA$12*((B472)-$U$5)/$U$6+$AA$13</f>
        <v/>
      </c>
      <c r="Q472" s="51">
        <f>1/(1+EXP(-P472))</f>
        <v/>
      </c>
      <c r="R472" s="52">
        <f>$AB$12*((B472)-$U$5)/$U$6+$AB$13</f>
        <v/>
      </c>
      <c r="S472" s="51">
        <f>1/(1+EXP(-R472))</f>
        <v/>
      </c>
      <c r="AI472" s="48">
        <f>'4_Seq_Features'!A470</f>
        <v/>
      </c>
      <c r="AJ472" s="55">
        <f>'4_Seq_Features'!G470</f>
        <v/>
      </c>
      <c r="AK472" s="55">
        <f>'4_Seq_Features'!H470</f>
        <v/>
      </c>
      <c r="AL472" s="48">
        <f>'4_Seq_Features'!E470</f>
        <v/>
      </c>
      <c r="AM472" s="52">
        <f>$BD$14*((AJ472)-$BD$5)/$BD$6+$BD$15*((AK472)-$BD$7)/$BD$8+$BD$16</f>
        <v/>
      </c>
      <c r="AN472" s="51">
        <f>1/(1+EXP(-AM472))</f>
        <v/>
      </c>
      <c r="AO472" s="52">
        <f>$BE$14*((AJ472)-$BD$5)/$BD$6+$BE$15*((AK472)-$BD$7)/$BD$8+$BE$16</f>
        <v/>
      </c>
      <c r="AP472" s="51">
        <f>1/(1+EXP(-AO472))</f>
        <v/>
      </c>
      <c r="AQ472" s="52">
        <f>$BF$14*((AJ472)-$BD$5)/$BD$6+$BF$15*((AK472)-$BD$7)/$BD$8+$BF$16</f>
        <v/>
      </c>
      <c r="AR472" s="51">
        <f>1/(1+EXP(-AQ472))</f>
        <v/>
      </c>
      <c r="AS472" s="52">
        <f>$BG$14*((AJ472)-$BD$5)/$BD$6+$BG$15*((AK472)-$BD$7)/$BD$8+$BG$16</f>
        <v/>
      </c>
      <c r="AT472" s="51">
        <f>1/(1+EXP(-AS472))</f>
        <v/>
      </c>
      <c r="AU472" s="52">
        <f>$BH$14*((AJ472)-$BD$5)/$BD$6+$BH$15*((AK472)-$BD$7)/$BD$8+$BH$16</f>
        <v/>
      </c>
      <c r="AV472" s="51">
        <f>1/(1+EXP(-AU472))</f>
        <v/>
      </c>
      <c r="AW472" s="52">
        <f>$BI$14*((AJ472)-$BD$5)/$BD$6+$BI$15*((AK472)-$BD$7)/$BD$8+$BI$16</f>
        <v/>
      </c>
      <c r="AX472" s="51">
        <f>1/(1+EXP(-AW472))</f>
        <v/>
      </c>
      <c r="AY472" s="52">
        <f>$BJ$14*((AJ472)-$BD$5)/$BD$6+$BJ$15*((AK472)-$BD$7)/$BD$8+$BJ$16</f>
        <v/>
      </c>
      <c r="AZ472" s="51">
        <f>1/(1+EXP(-AY472))</f>
        <v/>
      </c>
      <c r="BA472" s="52">
        <f>$BK$14*((AJ472)-$BD$5)/$BD$6+$BK$15*((AK472)-$BD$7)/$BD$8+$BK$16</f>
        <v/>
      </c>
      <c r="BB472" s="51">
        <f>1/(1+EXP(-BA472))</f>
        <v/>
      </c>
    </row>
    <row r="473" ht="15" customHeight="1" s="35">
      <c r="A473" s="48">
        <f>'4_Seq_Features'!A471</f>
        <v/>
      </c>
      <c r="B473" s="55">
        <f>'4_Seq_Features'!F471</f>
        <v/>
      </c>
      <c r="C473" s="48">
        <f>'4_Seq_Features'!E471</f>
        <v/>
      </c>
      <c r="D473" s="52">
        <f>$U$12*((B473)-$U$5)/$U$6+$U$13</f>
        <v/>
      </c>
      <c r="E473" s="51">
        <f>1/(1+EXP(-D473))</f>
        <v/>
      </c>
      <c r="F473" s="52">
        <f>$V$12*((B473)-$U$5)/$U$6+$V$13</f>
        <v/>
      </c>
      <c r="G473" s="51">
        <f>1/(1+EXP(-F473))</f>
        <v/>
      </c>
      <c r="H473" s="52">
        <f>$W$12*((B473)-$U$5)/$U$6+$W$13</f>
        <v/>
      </c>
      <c r="I473" s="51">
        <f>1/(1+EXP(-H473))</f>
        <v/>
      </c>
      <c r="J473" s="52">
        <f>$X$12*((B473)-$U$5)/$U$6+$X$13</f>
        <v/>
      </c>
      <c r="K473" s="51">
        <f>1/(1+EXP(-J473))</f>
        <v/>
      </c>
      <c r="L473" s="52">
        <f>$Y$12*((B473)-$U$5)/$U$6+$Y$13</f>
        <v/>
      </c>
      <c r="M473" s="51">
        <f>1/(1+EXP(-L473))</f>
        <v/>
      </c>
      <c r="N473" s="52">
        <f>$Z$12*((B473)-$U$5)/$U$6+$Z$13</f>
        <v/>
      </c>
      <c r="O473" s="51">
        <f>1/(1+EXP(-N473))</f>
        <v/>
      </c>
      <c r="P473" s="52">
        <f>$AA$12*((B473)-$U$5)/$U$6+$AA$13</f>
        <v/>
      </c>
      <c r="Q473" s="51">
        <f>1/(1+EXP(-P473))</f>
        <v/>
      </c>
      <c r="R473" s="52">
        <f>$AB$12*((B473)-$U$5)/$U$6+$AB$13</f>
        <v/>
      </c>
      <c r="S473" s="51">
        <f>1/(1+EXP(-R473))</f>
        <v/>
      </c>
      <c r="AI473" s="48">
        <f>'4_Seq_Features'!A471</f>
        <v/>
      </c>
      <c r="AJ473" s="55">
        <f>'4_Seq_Features'!G471</f>
        <v/>
      </c>
      <c r="AK473" s="55">
        <f>'4_Seq_Features'!H471</f>
        <v/>
      </c>
      <c r="AL473" s="48">
        <f>'4_Seq_Features'!E471</f>
        <v/>
      </c>
      <c r="AM473" s="52">
        <f>$BD$14*((AJ473)-$BD$5)/$BD$6+$BD$15*((AK473)-$BD$7)/$BD$8+$BD$16</f>
        <v/>
      </c>
      <c r="AN473" s="51">
        <f>1/(1+EXP(-AM473))</f>
        <v/>
      </c>
      <c r="AO473" s="52">
        <f>$BE$14*((AJ473)-$BD$5)/$BD$6+$BE$15*((AK473)-$BD$7)/$BD$8+$BE$16</f>
        <v/>
      </c>
      <c r="AP473" s="51">
        <f>1/(1+EXP(-AO473))</f>
        <v/>
      </c>
      <c r="AQ473" s="52">
        <f>$BF$14*((AJ473)-$BD$5)/$BD$6+$BF$15*((AK473)-$BD$7)/$BD$8+$BF$16</f>
        <v/>
      </c>
      <c r="AR473" s="51">
        <f>1/(1+EXP(-AQ473))</f>
        <v/>
      </c>
      <c r="AS473" s="52">
        <f>$BG$14*((AJ473)-$BD$5)/$BD$6+$BG$15*((AK473)-$BD$7)/$BD$8+$BG$16</f>
        <v/>
      </c>
      <c r="AT473" s="51">
        <f>1/(1+EXP(-AS473))</f>
        <v/>
      </c>
      <c r="AU473" s="52">
        <f>$BH$14*((AJ473)-$BD$5)/$BD$6+$BH$15*((AK473)-$BD$7)/$BD$8+$BH$16</f>
        <v/>
      </c>
      <c r="AV473" s="51">
        <f>1/(1+EXP(-AU473))</f>
        <v/>
      </c>
      <c r="AW473" s="52">
        <f>$BI$14*((AJ473)-$BD$5)/$BD$6+$BI$15*((AK473)-$BD$7)/$BD$8+$BI$16</f>
        <v/>
      </c>
      <c r="AX473" s="51">
        <f>1/(1+EXP(-AW473))</f>
        <v/>
      </c>
      <c r="AY473" s="52">
        <f>$BJ$14*((AJ473)-$BD$5)/$BD$6+$BJ$15*((AK473)-$BD$7)/$BD$8+$BJ$16</f>
        <v/>
      </c>
      <c r="AZ473" s="51">
        <f>1/(1+EXP(-AY473))</f>
        <v/>
      </c>
      <c r="BA473" s="52">
        <f>$BK$14*((AJ473)-$BD$5)/$BD$6+$BK$15*((AK473)-$BD$7)/$BD$8+$BK$16</f>
        <v/>
      </c>
      <c r="BB473" s="51">
        <f>1/(1+EXP(-BA473))</f>
        <v/>
      </c>
    </row>
    <row r="474" ht="15" customHeight="1" s="35">
      <c r="A474" s="48">
        <f>'4_Seq_Features'!A472</f>
        <v/>
      </c>
      <c r="B474" s="55">
        <f>'4_Seq_Features'!F472</f>
        <v/>
      </c>
      <c r="C474" s="48">
        <f>'4_Seq_Features'!E472</f>
        <v/>
      </c>
      <c r="D474" s="52">
        <f>$U$12*((B474)-$U$5)/$U$6+$U$13</f>
        <v/>
      </c>
      <c r="E474" s="51">
        <f>1/(1+EXP(-D474))</f>
        <v/>
      </c>
      <c r="F474" s="52">
        <f>$V$12*((B474)-$U$5)/$U$6+$V$13</f>
        <v/>
      </c>
      <c r="G474" s="51">
        <f>1/(1+EXP(-F474))</f>
        <v/>
      </c>
      <c r="H474" s="52">
        <f>$W$12*((B474)-$U$5)/$U$6+$W$13</f>
        <v/>
      </c>
      <c r="I474" s="51">
        <f>1/(1+EXP(-H474))</f>
        <v/>
      </c>
      <c r="J474" s="52">
        <f>$X$12*((B474)-$U$5)/$U$6+$X$13</f>
        <v/>
      </c>
      <c r="K474" s="51">
        <f>1/(1+EXP(-J474))</f>
        <v/>
      </c>
      <c r="L474" s="52">
        <f>$Y$12*((B474)-$U$5)/$U$6+$Y$13</f>
        <v/>
      </c>
      <c r="M474" s="51">
        <f>1/(1+EXP(-L474))</f>
        <v/>
      </c>
      <c r="N474" s="52">
        <f>$Z$12*((B474)-$U$5)/$U$6+$Z$13</f>
        <v/>
      </c>
      <c r="O474" s="51">
        <f>1/(1+EXP(-N474))</f>
        <v/>
      </c>
      <c r="P474" s="52">
        <f>$AA$12*((B474)-$U$5)/$U$6+$AA$13</f>
        <v/>
      </c>
      <c r="Q474" s="51">
        <f>1/(1+EXP(-P474))</f>
        <v/>
      </c>
      <c r="R474" s="52">
        <f>$AB$12*((B474)-$U$5)/$U$6+$AB$13</f>
        <v/>
      </c>
      <c r="S474" s="51">
        <f>1/(1+EXP(-R474))</f>
        <v/>
      </c>
      <c r="AI474" s="48">
        <f>'4_Seq_Features'!A472</f>
        <v/>
      </c>
      <c r="AJ474" s="55">
        <f>'4_Seq_Features'!G472</f>
        <v/>
      </c>
      <c r="AK474" s="55">
        <f>'4_Seq_Features'!H472</f>
        <v/>
      </c>
      <c r="AL474" s="48">
        <f>'4_Seq_Features'!E472</f>
        <v/>
      </c>
      <c r="AM474" s="52">
        <f>$BD$14*((AJ474)-$BD$5)/$BD$6+$BD$15*((AK474)-$BD$7)/$BD$8+$BD$16</f>
        <v/>
      </c>
      <c r="AN474" s="51">
        <f>1/(1+EXP(-AM474))</f>
        <v/>
      </c>
      <c r="AO474" s="52">
        <f>$BE$14*((AJ474)-$BD$5)/$BD$6+$BE$15*((AK474)-$BD$7)/$BD$8+$BE$16</f>
        <v/>
      </c>
      <c r="AP474" s="51">
        <f>1/(1+EXP(-AO474))</f>
        <v/>
      </c>
      <c r="AQ474" s="52">
        <f>$BF$14*((AJ474)-$BD$5)/$BD$6+$BF$15*((AK474)-$BD$7)/$BD$8+$BF$16</f>
        <v/>
      </c>
      <c r="AR474" s="51">
        <f>1/(1+EXP(-AQ474))</f>
        <v/>
      </c>
      <c r="AS474" s="52">
        <f>$BG$14*((AJ474)-$BD$5)/$BD$6+$BG$15*((AK474)-$BD$7)/$BD$8+$BG$16</f>
        <v/>
      </c>
      <c r="AT474" s="51">
        <f>1/(1+EXP(-AS474))</f>
        <v/>
      </c>
      <c r="AU474" s="52">
        <f>$BH$14*((AJ474)-$BD$5)/$BD$6+$BH$15*((AK474)-$BD$7)/$BD$8+$BH$16</f>
        <v/>
      </c>
      <c r="AV474" s="51">
        <f>1/(1+EXP(-AU474))</f>
        <v/>
      </c>
      <c r="AW474" s="52">
        <f>$BI$14*((AJ474)-$BD$5)/$BD$6+$BI$15*((AK474)-$BD$7)/$BD$8+$BI$16</f>
        <v/>
      </c>
      <c r="AX474" s="51">
        <f>1/(1+EXP(-AW474))</f>
        <v/>
      </c>
      <c r="AY474" s="52">
        <f>$BJ$14*((AJ474)-$BD$5)/$BD$6+$BJ$15*((AK474)-$BD$7)/$BD$8+$BJ$16</f>
        <v/>
      </c>
      <c r="AZ474" s="51">
        <f>1/(1+EXP(-AY474))</f>
        <v/>
      </c>
      <c r="BA474" s="52">
        <f>$BK$14*((AJ474)-$BD$5)/$BD$6+$BK$15*((AK474)-$BD$7)/$BD$8+$BK$16</f>
        <v/>
      </c>
      <c r="BB474" s="51">
        <f>1/(1+EXP(-BA474))</f>
        <v/>
      </c>
    </row>
    <row r="475" ht="15" customHeight="1" s="35">
      <c r="A475" s="48">
        <f>'4_Seq_Features'!A473</f>
        <v/>
      </c>
      <c r="B475" s="55">
        <f>'4_Seq_Features'!F473</f>
        <v/>
      </c>
      <c r="C475" s="48">
        <f>'4_Seq_Features'!E473</f>
        <v/>
      </c>
      <c r="D475" s="52">
        <f>$U$12*((B475)-$U$5)/$U$6+$U$13</f>
        <v/>
      </c>
      <c r="E475" s="51">
        <f>1/(1+EXP(-D475))</f>
        <v/>
      </c>
      <c r="F475" s="52">
        <f>$V$12*((B475)-$U$5)/$U$6+$V$13</f>
        <v/>
      </c>
      <c r="G475" s="51">
        <f>1/(1+EXP(-F475))</f>
        <v/>
      </c>
      <c r="H475" s="52">
        <f>$W$12*((B475)-$U$5)/$U$6+$W$13</f>
        <v/>
      </c>
      <c r="I475" s="51">
        <f>1/(1+EXP(-H475))</f>
        <v/>
      </c>
      <c r="J475" s="52">
        <f>$X$12*((B475)-$U$5)/$U$6+$X$13</f>
        <v/>
      </c>
      <c r="K475" s="51">
        <f>1/(1+EXP(-J475))</f>
        <v/>
      </c>
      <c r="L475" s="52">
        <f>$Y$12*((B475)-$U$5)/$U$6+$Y$13</f>
        <v/>
      </c>
      <c r="M475" s="51">
        <f>1/(1+EXP(-L475))</f>
        <v/>
      </c>
      <c r="N475" s="52">
        <f>$Z$12*((B475)-$U$5)/$U$6+$Z$13</f>
        <v/>
      </c>
      <c r="O475" s="51">
        <f>1/(1+EXP(-N475))</f>
        <v/>
      </c>
      <c r="P475" s="52">
        <f>$AA$12*((B475)-$U$5)/$U$6+$AA$13</f>
        <v/>
      </c>
      <c r="Q475" s="51">
        <f>1/(1+EXP(-P475))</f>
        <v/>
      </c>
      <c r="R475" s="52">
        <f>$AB$12*((B475)-$U$5)/$U$6+$AB$13</f>
        <v/>
      </c>
      <c r="S475" s="51">
        <f>1/(1+EXP(-R475))</f>
        <v/>
      </c>
      <c r="AI475" s="48">
        <f>'4_Seq_Features'!A473</f>
        <v/>
      </c>
      <c r="AJ475" s="55">
        <f>'4_Seq_Features'!G473</f>
        <v/>
      </c>
      <c r="AK475" s="55">
        <f>'4_Seq_Features'!H473</f>
        <v/>
      </c>
      <c r="AL475" s="48">
        <f>'4_Seq_Features'!E473</f>
        <v/>
      </c>
      <c r="AM475" s="52">
        <f>$BD$14*((AJ475)-$BD$5)/$BD$6+$BD$15*((AK475)-$BD$7)/$BD$8+$BD$16</f>
        <v/>
      </c>
      <c r="AN475" s="51">
        <f>1/(1+EXP(-AM475))</f>
        <v/>
      </c>
      <c r="AO475" s="52">
        <f>$BE$14*((AJ475)-$BD$5)/$BD$6+$BE$15*((AK475)-$BD$7)/$BD$8+$BE$16</f>
        <v/>
      </c>
      <c r="AP475" s="51">
        <f>1/(1+EXP(-AO475))</f>
        <v/>
      </c>
      <c r="AQ475" s="52">
        <f>$BF$14*((AJ475)-$BD$5)/$BD$6+$BF$15*((AK475)-$BD$7)/$BD$8+$BF$16</f>
        <v/>
      </c>
      <c r="AR475" s="51">
        <f>1/(1+EXP(-AQ475))</f>
        <v/>
      </c>
      <c r="AS475" s="52">
        <f>$BG$14*((AJ475)-$BD$5)/$BD$6+$BG$15*((AK475)-$BD$7)/$BD$8+$BG$16</f>
        <v/>
      </c>
      <c r="AT475" s="51">
        <f>1/(1+EXP(-AS475))</f>
        <v/>
      </c>
      <c r="AU475" s="52">
        <f>$BH$14*((AJ475)-$BD$5)/$BD$6+$BH$15*((AK475)-$BD$7)/$BD$8+$BH$16</f>
        <v/>
      </c>
      <c r="AV475" s="51">
        <f>1/(1+EXP(-AU475))</f>
        <v/>
      </c>
      <c r="AW475" s="52">
        <f>$BI$14*((AJ475)-$BD$5)/$BD$6+$BI$15*((AK475)-$BD$7)/$BD$8+$BI$16</f>
        <v/>
      </c>
      <c r="AX475" s="51">
        <f>1/(1+EXP(-AW475))</f>
        <v/>
      </c>
      <c r="AY475" s="52">
        <f>$BJ$14*((AJ475)-$BD$5)/$BD$6+$BJ$15*((AK475)-$BD$7)/$BD$8+$BJ$16</f>
        <v/>
      </c>
      <c r="AZ475" s="51">
        <f>1/(1+EXP(-AY475))</f>
        <v/>
      </c>
      <c r="BA475" s="52">
        <f>$BK$14*((AJ475)-$BD$5)/$BD$6+$BK$15*((AK475)-$BD$7)/$BD$8+$BK$16</f>
        <v/>
      </c>
      <c r="BB475" s="51">
        <f>1/(1+EXP(-BA475))</f>
        <v/>
      </c>
    </row>
    <row r="476" ht="15" customHeight="1" s="35">
      <c r="A476" s="48">
        <f>'4_Seq_Features'!A474</f>
        <v/>
      </c>
      <c r="B476" s="55">
        <f>'4_Seq_Features'!F474</f>
        <v/>
      </c>
      <c r="C476" s="48">
        <f>'4_Seq_Features'!E474</f>
        <v/>
      </c>
      <c r="D476" s="52">
        <f>$U$12*((B476)-$U$5)/$U$6+$U$13</f>
        <v/>
      </c>
      <c r="E476" s="51">
        <f>1/(1+EXP(-D476))</f>
        <v/>
      </c>
      <c r="F476" s="52">
        <f>$V$12*((B476)-$U$5)/$U$6+$V$13</f>
        <v/>
      </c>
      <c r="G476" s="51">
        <f>1/(1+EXP(-F476))</f>
        <v/>
      </c>
      <c r="H476" s="52">
        <f>$W$12*((B476)-$U$5)/$U$6+$W$13</f>
        <v/>
      </c>
      <c r="I476" s="51">
        <f>1/(1+EXP(-H476))</f>
        <v/>
      </c>
      <c r="J476" s="52">
        <f>$X$12*((B476)-$U$5)/$U$6+$X$13</f>
        <v/>
      </c>
      <c r="K476" s="51">
        <f>1/(1+EXP(-J476))</f>
        <v/>
      </c>
      <c r="L476" s="52">
        <f>$Y$12*((B476)-$U$5)/$U$6+$Y$13</f>
        <v/>
      </c>
      <c r="M476" s="51">
        <f>1/(1+EXP(-L476))</f>
        <v/>
      </c>
      <c r="N476" s="52">
        <f>$Z$12*((B476)-$U$5)/$U$6+$Z$13</f>
        <v/>
      </c>
      <c r="O476" s="51">
        <f>1/(1+EXP(-N476))</f>
        <v/>
      </c>
      <c r="P476" s="52">
        <f>$AA$12*((B476)-$U$5)/$U$6+$AA$13</f>
        <v/>
      </c>
      <c r="Q476" s="51">
        <f>1/(1+EXP(-P476))</f>
        <v/>
      </c>
      <c r="R476" s="52">
        <f>$AB$12*((B476)-$U$5)/$U$6+$AB$13</f>
        <v/>
      </c>
      <c r="S476" s="51">
        <f>1/(1+EXP(-R476))</f>
        <v/>
      </c>
      <c r="AI476" s="48">
        <f>'4_Seq_Features'!A474</f>
        <v/>
      </c>
      <c r="AJ476" s="55">
        <f>'4_Seq_Features'!G474</f>
        <v/>
      </c>
      <c r="AK476" s="55">
        <f>'4_Seq_Features'!H474</f>
        <v/>
      </c>
      <c r="AL476" s="48">
        <f>'4_Seq_Features'!E474</f>
        <v/>
      </c>
      <c r="AM476" s="52">
        <f>$BD$14*((AJ476)-$BD$5)/$BD$6+$BD$15*((AK476)-$BD$7)/$BD$8+$BD$16</f>
        <v/>
      </c>
      <c r="AN476" s="51">
        <f>1/(1+EXP(-AM476))</f>
        <v/>
      </c>
      <c r="AO476" s="52">
        <f>$BE$14*((AJ476)-$BD$5)/$BD$6+$BE$15*((AK476)-$BD$7)/$BD$8+$BE$16</f>
        <v/>
      </c>
      <c r="AP476" s="51">
        <f>1/(1+EXP(-AO476))</f>
        <v/>
      </c>
      <c r="AQ476" s="52">
        <f>$BF$14*((AJ476)-$BD$5)/$BD$6+$BF$15*((AK476)-$BD$7)/$BD$8+$BF$16</f>
        <v/>
      </c>
      <c r="AR476" s="51">
        <f>1/(1+EXP(-AQ476))</f>
        <v/>
      </c>
      <c r="AS476" s="52">
        <f>$BG$14*((AJ476)-$BD$5)/$BD$6+$BG$15*((AK476)-$BD$7)/$BD$8+$BG$16</f>
        <v/>
      </c>
      <c r="AT476" s="51">
        <f>1/(1+EXP(-AS476))</f>
        <v/>
      </c>
      <c r="AU476" s="52">
        <f>$BH$14*((AJ476)-$BD$5)/$BD$6+$BH$15*((AK476)-$BD$7)/$BD$8+$BH$16</f>
        <v/>
      </c>
      <c r="AV476" s="51">
        <f>1/(1+EXP(-AU476))</f>
        <v/>
      </c>
      <c r="AW476" s="52">
        <f>$BI$14*((AJ476)-$BD$5)/$BD$6+$BI$15*((AK476)-$BD$7)/$BD$8+$BI$16</f>
        <v/>
      </c>
      <c r="AX476" s="51">
        <f>1/(1+EXP(-AW476))</f>
        <v/>
      </c>
      <c r="AY476" s="52">
        <f>$BJ$14*((AJ476)-$BD$5)/$BD$6+$BJ$15*((AK476)-$BD$7)/$BD$8+$BJ$16</f>
        <v/>
      </c>
      <c r="AZ476" s="51">
        <f>1/(1+EXP(-AY476))</f>
        <v/>
      </c>
      <c r="BA476" s="52">
        <f>$BK$14*((AJ476)-$BD$5)/$BD$6+$BK$15*((AK476)-$BD$7)/$BD$8+$BK$16</f>
        <v/>
      </c>
      <c r="BB476" s="51">
        <f>1/(1+EXP(-BA476))</f>
        <v/>
      </c>
    </row>
    <row r="477" ht="15" customHeight="1" s="35">
      <c r="A477" s="48">
        <f>'4_Seq_Features'!A475</f>
        <v/>
      </c>
      <c r="B477" s="55">
        <f>'4_Seq_Features'!F475</f>
        <v/>
      </c>
      <c r="C477" s="48">
        <f>'4_Seq_Features'!E475</f>
        <v/>
      </c>
      <c r="D477" s="52">
        <f>$U$12*((B477)-$U$5)/$U$6+$U$13</f>
        <v/>
      </c>
      <c r="E477" s="51">
        <f>1/(1+EXP(-D477))</f>
        <v/>
      </c>
      <c r="F477" s="52">
        <f>$V$12*((B477)-$U$5)/$U$6+$V$13</f>
        <v/>
      </c>
      <c r="G477" s="51">
        <f>1/(1+EXP(-F477))</f>
        <v/>
      </c>
      <c r="H477" s="52">
        <f>$W$12*((B477)-$U$5)/$U$6+$W$13</f>
        <v/>
      </c>
      <c r="I477" s="51">
        <f>1/(1+EXP(-H477))</f>
        <v/>
      </c>
      <c r="J477" s="52">
        <f>$X$12*((B477)-$U$5)/$U$6+$X$13</f>
        <v/>
      </c>
      <c r="K477" s="51">
        <f>1/(1+EXP(-J477))</f>
        <v/>
      </c>
      <c r="L477" s="52">
        <f>$Y$12*((B477)-$U$5)/$U$6+$Y$13</f>
        <v/>
      </c>
      <c r="M477" s="51">
        <f>1/(1+EXP(-L477))</f>
        <v/>
      </c>
      <c r="N477" s="52">
        <f>$Z$12*((B477)-$U$5)/$U$6+$Z$13</f>
        <v/>
      </c>
      <c r="O477" s="51">
        <f>1/(1+EXP(-N477))</f>
        <v/>
      </c>
      <c r="P477" s="52">
        <f>$AA$12*((B477)-$U$5)/$U$6+$AA$13</f>
        <v/>
      </c>
      <c r="Q477" s="51">
        <f>1/(1+EXP(-P477))</f>
        <v/>
      </c>
      <c r="R477" s="52">
        <f>$AB$12*((B477)-$U$5)/$U$6+$AB$13</f>
        <v/>
      </c>
      <c r="S477" s="51">
        <f>1/(1+EXP(-R477))</f>
        <v/>
      </c>
      <c r="AI477" s="48">
        <f>'4_Seq_Features'!A475</f>
        <v/>
      </c>
      <c r="AJ477" s="55">
        <f>'4_Seq_Features'!G475</f>
        <v/>
      </c>
      <c r="AK477" s="55">
        <f>'4_Seq_Features'!H475</f>
        <v/>
      </c>
      <c r="AL477" s="48">
        <f>'4_Seq_Features'!E475</f>
        <v/>
      </c>
      <c r="AM477" s="52">
        <f>$BD$14*((AJ477)-$BD$5)/$BD$6+$BD$15*((AK477)-$BD$7)/$BD$8+$BD$16</f>
        <v/>
      </c>
      <c r="AN477" s="51">
        <f>1/(1+EXP(-AM477))</f>
        <v/>
      </c>
      <c r="AO477" s="52">
        <f>$BE$14*((AJ477)-$BD$5)/$BD$6+$BE$15*((AK477)-$BD$7)/$BD$8+$BE$16</f>
        <v/>
      </c>
      <c r="AP477" s="51">
        <f>1/(1+EXP(-AO477))</f>
        <v/>
      </c>
      <c r="AQ477" s="52">
        <f>$BF$14*((AJ477)-$BD$5)/$BD$6+$BF$15*((AK477)-$BD$7)/$BD$8+$BF$16</f>
        <v/>
      </c>
      <c r="AR477" s="51">
        <f>1/(1+EXP(-AQ477))</f>
        <v/>
      </c>
      <c r="AS477" s="52">
        <f>$BG$14*((AJ477)-$BD$5)/$BD$6+$BG$15*((AK477)-$BD$7)/$BD$8+$BG$16</f>
        <v/>
      </c>
      <c r="AT477" s="51">
        <f>1/(1+EXP(-AS477))</f>
        <v/>
      </c>
      <c r="AU477" s="52">
        <f>$BH$14*((AJ477)-$BD$5)/$BD$6+$BH$15*((AK477)-$BD$7)/$BD$8+$BH$16</f>
        <v/>
      </c>
      <c r="AV477" s="51">
        <f>1/(1+EXP(-AU477))</f>
        <v/>
      </c>
      <c r="AW477" s="52">
        <f>$BI$14*((AJ477)-$BD$5)/$BD$6+$BI$15*((AK477)-$BD$7)/$BD$8+$BI$16</f>
        <v/>
      </c>
      <c r="AX477" s="51">
        <f>1/(1+EXP(-AW477))</f>
        <v/>
      </c>
      <c r="AY477" s="52">
        <f>$BJ$14*((AJ477)-$BD$5)/$BD$6+$BJ$15*((AK477)-$BD$7)/$BD$8+$BJ$16</f>
        <v/>
      </c>
      <c r="AZ477" s="51">
        <f>1/(1+EXP(-AY477))</f>
        <v/>
      </c>
      <c r="BA477" s="52">
        <f>$BK$14*((AJ477)-$BD$5)/$BD$6+$BK$15*((AK477)-$BD$7)/$BD$8+$BK$16</f>
        <v/>
      </c>
      <c r="BB477" s="51">
        <f>1/(1+EXP(-BA477))</f>
        <v/>
      </c>
    </row>
    <row r="478" ht="15" customHeight="1" s="35">
      <c r="A478" s="48">
        <f>'4_Seq_Features'!A476</f>
        <v/>
      </c>
      <c r="B478" s="55">
        <f>'4_Seq_Features'!F476</f>
        <v/>
      </c>
      <c r="C478" s="48">
        <f>'4_Seq_Features'!E476</f>
        <v/>
      </c>
      <c r="D478" s="52">
        <f>$U$12*((B478)-$U$5)/$U$6+$U$13</f>
        <v/>
      </c>
      <c r="E478" s="51">
        <f>1/(1+EXP(-D478))</f>
        <v/>
      </c>
      <c r="F478" s="52">
        <f>$V$12*((B478)-$U$5)/$U$6+$V$13</f>
        <v/>
      </c>
      <c r="G478" s="51">
        <f>1/(1+EXP(-F478))</f>
        <v/>
      </c>
      <c r="H478" s="52">
        <f>$W$12*((B478)-$U$5)/$U$6+$W$13</f>
        <v/>
      </c>
      <c r="I478" s="51">
        <f>1/(1+EXP(-H478))</f>
        <v/>
      </c>
      <c r="J478" s="52">
        <f>$X$12*((B478)-$U$5)/$U$6+$X$13</f>
        <v/>
      </c>
      <c r="K478" s="51">
        <f>1/(1+EXP(-J478))</f>
        <v/>
      </c>
      <c r="L478" s="52">
        <f>$Y$12*((B478)-$U$5)/$U$6+$Y$13</f>
        <v/>
      </c>
      <c r="M478" s="51">
        <f>1/(1+EXP(-L478))</f>
        <v/>
      </c>
      <c r="N478" s="52">
        <f>$Z$12*((B478)-$U$5)/$U$6+$Z$13</f>
        <v/>
      </c>
      <c r="O478" s="51">
        <f>1/(1+EXP(-N478))</f>
        <v/>
      </c>
      <c r="P478" s="52">
        <f>$AA$12*((B478)-$U$5)/$U$6+$AA$13</f>
        <v/>
      </c>
      <c r="Q478" s="51">
        <f>1/(1+EXP(-P478))</f>
        <v/>
      </c>
      <c r="R478" s="52">
        <f>$AB$12*((B478)-$U$5)/$U$6+$AB$13</f>
        <v/>
      </c>
      <c r="S478" s="51">
        <f>1/(1+EXP(-R478))</f>
        <v/>
      </c>
      <c r="AI478" s="48">
        <f>'4_Seq_Features'!A476</f>
        <v/>
      </c>
      <c r="AJ478" s="55">
        <f>'4_Seq_Features'!G476</f>
        <v/>
      </c>
      <c r="AK478" s="55">
        <f>'4_Seq_Features'!H476</f>
        <v/>
      </c>
      <c r="AL478" s="48">
        <f>'4_Seq_Features'!E476</f>
        <v/>
      </c>
      <c r="AM478" s="52">
        <f>$BD$14*((AJ478)-$BD$5)/$BD$6+$BD$15*((AK478)-$BD$7)/$BD$8+$BD$16</f>
        <v/>
      </c>
      <c r="AN478" s="51">
        <f>1/(1+EXP(-AM478))</f>
        <v/>
      </c>
      <c r="AO478" s="52">
        <f>$BE$14*((AJ478)-$BD$5)/$BD$6+$BE$15*((AK478)-$BD$7)/$BD$8+$BE$16</f>
        <v/>
      </c>
      <c r="AP478" s="51">
        <f>1/(1+EXP(-AO478))</f>
        <v/>
      </c>
      <c r="AQ478" s="52">
        <f>$BF$14*((AJ478)-$BD$5)/$BD$6+$BF$15*((AK478)-$BD$7)/$BD$8+$BF$16</f>
        <v/>
      </c>
      <c r="AR478" s="51">
        <f>1/(1+EXP(-AQ478))</f>
        <v/>
      </c>
      <c r="AS478" s="52">
        <f>$BG$14*((AJ478)-$BD$5)/$BD$6+$BG$15*((AK478)-$BD$7)/$BD$8+$BG$16</f>
        <v/>
      </c>
      <c r="AT478" s="51">
        <f>1/(1+EXP(-AS478))</f>
        <v/>
      </c>
      <c r="AU478" s="52">
        <f>$BH$14*((AJ478)-$BD$5)/$BD$6+$BH$15*((AK478)-$BD$7)/$BD$8+$BH$16</f>
        <v/>
      </c>
      <c r="AV478" s="51">
        <f>1/(1+EXP(-AU478))</f>
        <v/>
      </c>
      <c r="AW478" s="52">
        <f>$BI$14*((AJ478)-$BD$5)/$BD$6+$BI$15*((AK478)-$BD$7)/$BD$8+$BI$16</f>
        <v/>
      </c>
      <c r="AX478" s="51">
        <f>1/(1+EXP(-AW478))</f>
        <v/>
      </c>
      <c r="AY478" s="52">
        <f>$BJ$14*((AJ478)-$BD$5)/$BD$6+$BJ$15*((AK478)-$BD$7)/$BD$8+$BJ$16</f>
        <v/>
      </c>
      <c r="AZ478" s="51">
        <f>1/(1+EXP(-AY478))</f>
        <v/>
      </c>
      <c r="BA478" s="52">
        <f>$BK$14*((AJ478)-$BD$5)/$BD$6+$BK$15*((AK478)-$BD$7)/$BD$8+$BK$16</f>
        <v/>
      </c>
      <c r="BB478" s="51">
        <f>1/(1+EXP(-BA478))</f>
        <v/>
      </c>
    </row>
    <row r="479" ht="15" customHeight="1" s="35">
      <c r="A479" s="48">
        <f>'4_Seq_Features'!A477</f>
        <v/>
      </c>
      <c r="B479" s="55">
        <f>'4_Seq_Features'!F477</f>
        <v/>
      </c>
      <c r="C479" s="48">
        <f>'4_Seq_Features'!E477</f>
        <v/>
      </c>
      <c r="D479" s="52">
        <f>$U$12*((B479)-$U$5)/$U$6+$U$13</f>
        <v/>
      </c>
      <c r="E479" s="51">
        <f>1/(1+EXP(-D479))</f>
        <v/>
      </c>
      <c r="F479" s="52">
        <f>$V$12*((B479)-$U$5)/$U$6+$V$13</f>
        <v/>
      </c>
      <c r="G479" s="51">
        <f>1/(1+EXP(-F479))</f>
        <v/>
      </c>
      <c r="H479" s="52">
        <f>$W$12*((B479)-$U$5)/$U$6+$W$13</f>
        <v/>
      </c>
      <c r="I479" s="51">
        <f>1/(1+EXP(-H479))</f>
        <v/>
      </c>
      <c r="J479" s="52">
        <f>$X$12*((B479)-$U$5)/$U$6+$X$13</f>
        <v/>
      </c>
      <c r="K479" s="51">
        <f>1/(1+EXP(-J479))</f>
        <v/>
      </c>
      <c r="L479" s="52">
        <f>$Y$12*((B479)-$U$5)/$U$6+$Y$13</f>
        <v/>
      </c>
      <c r="M479" s="51">
        <f>1/(1+EXP(-L479))</f>
        <v/>
      </c>
      <c r="N479" s="52">
        <f>$Z$12*((B479)-$U$5)/$U$6+$Z$13</f>
        <v/>
      </c>
      <c r="O479" s="51">
        <f>1/(1+EXP(-N479))</f>
        <v/>
      </c>
      <c r="P479" s="52">
        <f>$AA$12*((B479)-$U$5)/$U$6+$AA$13</f>
        <v/>
      </c>
      <c r="Q479" s="51">
        <f>1/(1+EXP(-P479))</f>
        <v/>
      </c>
      <c r="R479" s="52">
        <f>$AB$12*((B479)-$U$5)/$U$6+$AB$13</f>
        <v/>
      </c>
      <c r="S479" s="51">
        <f>1/(1+EXP(-R479))</f>
        <v/>
      </c>
      <c r="AI479" s="48">
        <f>'4_Seq_Features'!A477</f>
        <v/>
      </c>
      <c r="AJ479" s="55">
        <f>'4_Seq_Features'!G477</f>
        <v/>
      </c>
      <c r="AK479" s="55">
        <f>'4_Seq_Features'!H477</f>
        <v/>
      </c>
      <c r="AL479" s="48">
        <f>'4_Seq_Features'!E477</f>
        <v/>
      </c>
      <c r="AM479" s="52">
        <f>$BD$14*((AJ479)-$BD$5)/$BD$6+$BD$15*((AK479)-$BD$7)/$BD$8+$BD$16</f>
        <v/>
      </c>
      <c r="AN479" s="51">
        <f>1/(1+EXP(-AM479))</f>
        <v/>
      </c>
      <c r="AO479" s="52">
        <f>$BE$14*((AJ479)-$BD$5)/$BD$6+$BE$15*((AK479)-$BD$7)/$BD$8+$BE$16</f>
        <v/>
      </c>
      <c r="AP479" s="51">
        <f>1/(1+EXP(-AO479))</f>
        <v/>
      </c>
      <c r="AQ479" s="52">
        <f>$BF$14*((AJ479)-$BD$5)/$BD$6+$BF$15*((AK479)-$BD$7)/$BD$8+$BF$16</f>
        <v/>
      </c>
      <c r="AR479" s="51">
        <f>1/(1+EXP(-AQ479))</f>
        <v/>
      </c>
      <c r="AS479" s="52">
        <f>$BG$14*((AJ479)-$BD$5)/$BD$6+$BG$15*((AK479)-$BD$7)/$BD$8+$BG$16</f>
        <v/>
      </c>
      <c r="AT479" s="51">
        <f>1/(1+EXP(-AS479))</f>
        <v/>
      </c>
      <c r="AU479" s="52">
        <f>$BH$14*((AJ479)-$BD$5)/$BD$6+$BH$15*((AK479)-$BD$7)/$BD$8+$BH$16</f>
        <v/>
      </c>
      <c r="AV479" s="51">
        <f>1/(1+EXP(-AU479))</f>
        <v/>
      </c>
      <c r="AW479" s="52">
        <f>$BI$14*((AJ479)-$BD$5)/$BD$6+$BI$15*((AK479)-$BD$7)/$BD$8+$BI$16</f>
        <v/>
      </c>
      <c r="AX479" s="51">
        <f>1/(1+EXP(-AW479))</f>
        <v/>
      </c>
      <c r="AY479" s="52">
        <f>$BJ$14*((AJ479)-$BD$5)/$BD$6+$BJ$15*((AK479)-$BD$7)/$BD$8+$BJ$16</f>
        <v/>
      </c>
      <c r="AZ479" s="51">
        <f>1/(1+EXP(-AY479))</f>
        <v/>
      </c>
      <c r="BA479" s="52">
        <f>$BK$14*((AJ479)-$BD$5)/$BD$6+$BK$15*((AK479)-$BD$7)/$BD$8+$BK$16</f>
        <v/>
      </c>
      <c r="BB479" s="51">
        <f>1/(1+EXP(-BA479))</f>
        <v/>
      </c>
    </row>
    <row r="480" ht="15" customHeight="1" s="35">
      <c r="A480" s="48">
        <f>'4_Seq_Features'!A478</f>
        <v/>
      </c>
      <c r="B480" s="55">
        <f>'4_Seq_Features'!F478</f>
        <v/>
      </c>
      <c r="C480" s="48">
        <f>'4_Seq_Features'!E478</f>
        <v/>
      </c>
      <c r="D480" s="52">
        <f>$U$12*((B480)-$U$5)/$U$6+$U$13</f>
        <v/>
      </c>
      <c r="E480" s="51">
        <f>1/(1+EXP(-D480))</f>
        <v/>
      </c>
      <c r="F480" s="52">
        <f>$V$12*((B480)-$U$5)/$U$6+$V$13</f>
        <v/>
      </c>
      <c r="G480" s="51">
        <f>1/(1+EXP(-F480))</f>
        <v/>
      </c>
      <c r="H480" s="52">
        <f>$W$12*((B480)-$U$5)/$U$6+$W$13</f>
        <v/>
      </c>
      <c r="I480" s="51">
        <f>1/(1+EXP(-H480))</f>
        <v/>
      </c>
      <c r="J480" s="52">
        <f>$X$12*((B480)-$U$5)/$U$6+$X$13</f>
        <v/>
      </c>
      <c r="K480" s="51">
        <f>1/(1+EXP(-J480))</f>
        <v/>
      </c>
      <c r="L480" s="52">
        <f>$Y$12*((B480)-$U$5)/$U$6+$Y$13</f>
        <v/>
      </c>
      <c r="M480" s="51">
        <f>1/(1+EXP(-L480))</f>
        <v/>
      </c>
      <c r="N480" s="52">
        <f>$Z$12*((B480)-$U$5)/$U$6+$Z$13</f>
        <v/>
      </c>
      <c r="O480" s="51">
        <f>1/(1+EXP(-N480))</f>
        <v/>
      </c>
      <c r="P480" s="52">
        <f>$AA$12*((B480)-$U$5)/$U$6+$AA$13</f>
        <v/>
      </c>
      <c r="Q480" s="51">
        <f>1/(1+EXP(-P480))</f>
        <v/>
      </c>
      <c r="R480" s="52">
        <f>$AB$12*((B480)-$U$5)/$U$6+$AB$13</f>
        <v/>
      </c>
      <c r="S480" s="51">
        <f>1/(1+EXP(-R480))</f>
        <v/>
      </c>
      <c r="AI480" s="48">
        <f>'4_Seq_Features'!A478</f>
        <v/>
      </c>
      <c r="AJ480" s="55">
        <f>'4_Seq_Features'!G478</f>
        <v/>
      </c>
      <c r="AK480" s="55">
        <f>'4_Seq_Features'!H478</f>
        <v/>
      </c>
      <c r="AL480" s="48">
        <f>'4_Seq_Features'!E478</f>
        <v/>
      </c>
      <c r="AM480" s="52">
        <f>$BD$14*((AJ480)-$BD$5)/$BD$6+$BD$15*((AK480)-$BD$7)/$BD$8+$BD$16</f>
        <v/>
      </c>
      <c r="AN480" s="51">
        <f>1/(1+EXP(-AM480))</f>
        <v/>
      </c>
      <c r="AO480" s="52">
        <f>$BE$14*((AJ480)-$BD$5)/$BD$6+$BE$15*((AK480)-$BD$7)/$BD$8+$BE$16</f>
        <v/>
      </c>
      <c r="AP480" s="51">
        <f>1/(1+EXP(-AO480))</f>
        <v/>
      </c>
      <c r="AQ480" s="52">
        <f>$BF$14*((AJ480)-$BD$5)/$BD$6+$BF$15*((AK480)-$BD$7)/$BD$8+$BF$16</f>
        <v/>
      </c>
      <c r="AR480" s="51">
        <f>1/(1+EXP(-AQ480))</f>
        <v/>
      </c>
      <c r="AS480" s="52">
        <f>$BG$14*((AJ480)-$BD$5)/$BD$6+$BG$15*((AK480)-$BD$7)/$BD$8+$BG$16</f>
        <v/>
      </c>
      <c r="AT480" s="51">
        <f>1/(1+EXP(-AS480))</f>
        <v/>
      </c>
      <c r="AU480" s="52">
        <f>$BH$14*((AJ480)-$BD$5)/$BD$6+$BH$15*((AK480)-$BD$7)/$BD$8+$BH$16</f>
        <v/>
      </c>
      <c r="AV480" s="51">
        <f>1/(1+EXP(-AU480))</f>
        <v/>
      </c>
      <c r="AW480" s="52">
        <f>$BI$14*((AJ480)-$BD$5)/$BD$6+$BI$15*((AK480)-$BD$7)/$BD$8+$BI$16</f>
        <v/>
      </c>
      <c r="AX480" s="51">
        <f>1/(1+EXP(-AW480))</f>
        <v/>
      </c>
      <c r="AY480" s="52">
        <f>$BJ$14*((AJ480)-$BD$5)/$BD$6+$BJ$15*((AK480)-$BD$7)/$BD$8+$BJ$16</f>
        <v/>
      </c>
      <c r="AZ480" s="51">
        <f>1/(1+EXP(-AY480))</f>
        <v/>
      </c>
      <c r="BA480" s="52">
        <f>$BK$14*((AJ480)-$BD$5)/$BD$6+$BK$15*((AK480)-$BD$7)/$BD$8+$BK$16</f>
        <v/>
      </c>
      <c r="BB480" s="51">
        <f>1/(1+EXP(-BA480))</f>
        <v/>
      </c>
    </row>
    <row r="481" ht="15" customHeight="1" s="35">
      <c r="A481" s="48">
        <f>'4_Seq_Features'!A479</f>
        <v/>
      </c>
      <c r="B481" s="55">
        <f>'4_Seq_Features'!F479</f>
        <v/>
      </c>
      <c r="C481" s="48">
        <f>'4_Seq_Features'!E479</f>
        <v/>
      </c>
      <c r="D481" s="52">
        <f>$U$12*((B481)-$U$5)/$U$6+$U$13</f>
        <v/>
      </c>
      <c r="E481" s="51">
        <f>1/(1+EXP(-D481))</f>
        <v/>
      </c>
      <c r="F481" s="52">
        <f>$V$12*((B481)-$U$5)/$U$6+$V$13</f>
        <v/>
      </c>
      <c r="G481" s="51">
        <f>1/(1+EXP(-F481))</f>
        <v/>
      </c>
      <c r="H481" s="52">
        <f>$W$12*((B481)-$U$5)/$U$6+$W$13</f>
        <v/>
      </c>
      <c r="I481" s="51">
        <f>1/(1+EXP(-H481))</f>
        <v/>
      </c>
      <c r="J481" s="52">
        <f>$X$12*((B481)-$U$5)/$U$6+$X$13</f>
        <v/>
      </c>
      <c r="K481" s="51">
        <f>1/(1+EXP(-J481))</f>
        <v/>
      </c>
      <c r="L481" s="52">
        <f>$Y$12*((B481)-$U$5)/$U$6+$Y$13</f>
        <v/>
      </c>
      <c r="M481" s="51">
        <f>1/(1+EXP(-L481))</f>
        <v/>
      </c>
      <c r="N481" s="52">
        <f>$Z$12*((B481)-$U$5)/$U$6+$Z$13</f>
        <v/>
      </c>
      <c r="O481" s="51">
        <f>1/(1+EXP(-N481))</f>
        <v/>
      </c>
      <c r="P481" s="52">
        <f>$AA$12*((B481)-$U$5)/$U$6+$AA$13</f>
        <v/>
      </c>
      <c r="Q481" s="51">
        <f>1/(1+EXP(-P481))</f>
        <v/>
      </c>
      <c r="R481" s="52">
        <f>$AB$12*((B481)-$U$5)/$U$6+$AB$13</f>
        <v/>
      </c>
      <c r="S481" s="51">
        <f>1/(1+EXP(-R481))</f>
        <v/>
      </c>
      <c r="AI481" s="48">
        <f>'4_Seq_Features'!A479</f>
        <v/>
      </c>
      <c r="AJ481" s="55">
        <f>'4_Seq_Features'!G479</f>
        <v/>
      </c>
      <c r="AK481" s="55">
        <f>'4_Seq_Features'!H479</f>
        <v/>
      </c>
      <c r="AL481" s="48">
        <f>'4_Seq_Features'!E479</f>
        <v/>
      </c>
      <c r="AM481" s="52">
        <f>$BD$14*((AJ481)-$BD$5)/$BD$6+$BD$15*((AK481)-$BD$7)/$BD$8+$BD$16</f>
        <v/>
      </c>
      <c r="AN481" s="51">
        <f>1/(1+EXP(-AM481))</f>
        <v/>
      </c>
      <c r="AO481" s="52">
        <f>$BE$14*((AJ481)-$BD$5)/$BD$6+$BE$15*((AK481)-$BD$7)/$BD$8+$BE$16</f>
        <v/>
      </c>
      <c r="AP481" s="51">
        <f>1/(1+EXP(-AO481))</f>
        <v/>
      </c>
      <c r="AQ481" s="52">
        <f>$BF$14*((AJ481)-$BD$5)/$BD$6+$BF$15*((AK481)-$BD$7)/$BD$8+$BF$16</f>
        <v/>
      </c>
      <c r="AR481" s="51">
        <f>1/(1+EXP(-AQ481))</f>
        <v/>
      </c>
      <c r="AS481" s="52">
        <f>$BG$14*((AJ481)-$BD$5)/$BD$6+$BG$15*((AK481)-$BD$7)/$BD$8+$BG$16</f>
        <v/>
      </c>
      <c r="AT481" s="51">
        <f>1/(1+EXP(-AS481))</f>
        <v/>
      </c>
      <c r="AU481" s="52">
        <f>$BH$14*((AJ481)-$BD$5)/$BD$6+$BH$15*((AK481)-$BD$7)/$BD$8+$BH$16</f>
        <v/>
      </c>
      <c r="AV481" s="51">
        <f>1/(1+EXP(-AU481))</f>
        <v/>
      </c>
      <c r="AW481" s="52">
        <f>$BI$14*((AJ481)-$BD$5)/$BD$6+$BI$15*((AK481)-$BD$7)/$BD$8+$BI$16</f>
        <v/>
      </c>
      <c r="AX481" s="51">
        <f>1/(1+EXP(-AW481))</f>
        <v/>
      </c>
      <c r="AY481" s="52">
        <f>$BJ$14*((AJ481)-$BD$5)/$BD$6+$BJ$15*((AK481)-$BD$7)/$BD$8+$BJ$16</f>
        <v/>
      </c>
      <c r="AZ481" s="51">
        <f>1/(1+EXP(-AY481))</f>
        <v/>
      </c>
      <c r="BA481" s="52">
        <f>$BK$14*((AJ481)-$BD$5)/$BD$6+$BK$15*((AK481)-$BD$7)/$BD$8+$BK$16</f>
        <v/>
      </c>
      <c r="BB481" s="51">
        <f>1/(1+EXP(-BA481))</f>
        <v/>
      </c>
    </row>
    <row r="482" ht="15" customHeight="1" s="35">
      <c r="A482" s="48">
        <f>'4_Seq_Features'!A480</f>
        <v/>
      </c>
      <c r="B482" s="55">
        <f>'4_Seq_Features'!F480</f>
        <v/>
      </c>
      <c r="C482" s="48">
        <f>'4_Seq_Features'!E480</f>
        <v/>
      </c>
      <c r="D482" s="52">
        <f>$U$12*((B482)-$U$5)/$U$6+$U$13</f>
        <v/>
      </c>
      <c r="E482" s="51">
        <f>1/(1+EXP(-D482))</f>
        <v/>
      </c>
      <c r="F482" s="52">
        <f>$V$12*((B482)-$U$5)/$U$6+$V$13</f>
        <v/>
      </c>
      <c r="G482" s="51">
        <f>1/(1+EXP(-F482))</f>
        <v/>
      </c>
      <c r="H482" s="52">
        <f>$W$12*((B482)-$U$5)/$U$6+$W$13</f>
        <v/>
      </c>
      <c r="I482" s="51">
        <f>1/(1+EXP(-H482))</f>
        <v/>
      </c>
      <c r="J482" s="52">
        <f>$X$12*((B482)-$U$5)/$U$6+$X$13</f>
        <v/>
      </c>
      <c r="K482" s="51">
        <f>1/(1+EXP(-J482))</f>
        <v/>
      </c>
      <c r="L482" s="52">
        <f>$Y$12*((B482)-$U$5)/$U$6+$Y$13</f>
        <v/>
      </c>
      <c r="M482" s="51">
        <f>1/(1+EXP(-L482))</f>
        <v/>
      </c>
      <c r="N482" s="52">
        <f>$Z$12*((B482)-$U$5)/$U$6+$Z$13</f>
        <v/>
      </c>
      <c r="O482" s="51">
        <f>1/(1+EXP(-N482))</f>
        <v/>
      </c>
      <c r="P482" s="52">
        <f>$AA$12*((B482)-$U$5)/$U$6+$AA$13</f>
        <v/>
      </c>
      <c r="Q482" s="51">
        <f>1/(1+EXP(-P482))</f>
        <v/>
      </c>
      <c r="R482" s="52">
        <f>$AB$12*((B482)-$U$5)/$U$6+$AB$13</f>
        <v/>
      </c>
      <c r="S482" s="51">
        <f>1/(1+EXP(-R482))</f>
        <v/>
      </c>
      <c r="AI482" s="48">
        <f>'4_Seq_Features'!A480</f>
        <v/>
      </c>
      <c r="AJ482" s="55">
        <f>'4_Seq_Features'!G480</f>
        <v/>
      </c>
      <c r="AK482" s="55">
        <f>'4_Seq_Features'!H480</f>
        <v/>
      </c>
      <c r="AL482" s="48">
        <f>'4_Seq_Features'!E480</f>
        <v/>
      </c>
      <c r="AM482" s="52">
        <f>$BD$14*((AJ482)-$BD$5)/$BD$6+$BD$15*((AK482)-$BD$7)/$BD$8+$BD$16</f>
        <v/>
      </c>
      <c r="AN482" s="51">
        <f>1/(1+EXP(-AM482))</f>
        <v/>
      </c>
      <c r="AO482" s="52">
        <f>$BE$14*((AJ482)-$BD$5)/$BD$6+$BE$15*((AK482)-$BD$7)/$BD$8+$BE$16</f>
        <v/>
      </c>
      <c r="AP482" s="51">
        <f>1/(1+EXP(-AO482))</f>
        <v/>
      </c>
      <c r="AQ482" s="52">
        <f>$BF$14*((AJ482)-$BD$5)/$BD$6+$BF$15*((AK482)-$BD$7)/$BD$8+$BF$16</f>
        <v/>
      </c>
      <c r="AR482" s="51">
        <f>1/(1+EXP(-AQ482))</f>
        <v/>
      </c>
      <c r="AS482" s="52">
        <f>$BG$14*((AJ482)-$BD$5)/$BD$6+$BG$15*((AK482)-$BD$7)/$BD$8+$BG$16</f>
        <v/>
      </c>
      <c r="AT482" s="51">
        <f>1/(1+EXP(-AS482))</f>
        <v/>
      </c>
      <c r="AU482" s="52">
        <f>$BH$14*((AJ482)-$BD$5)/$BD$6+$BH$15*((AK482)-$BD$7)/$BD$8+$BH$16</f>
        <v/>
      </c>
      <c r="AV482" s="51">
        <f>1/(1+EXP(-AU482))</f>
        <v/>
      </c>
      <c r="AW482" s="52">
        <f>$BI$14*((AJ482)-$BD$5)/$BD$6+$BI$15*((AK482)-$BD$7)/$BD$8+$BI$16</f>
        <v/>
      </c>
      <c r="AX482" s="51">
        <f>1/(1+EXP(-AW482))</f>
        <v/>
      </c>
      <c r="AY482" s="52">
        <f>$BJ$14*((AJ482)-$BD$5)/$BD$6+$BJ$15*((AK482)-$BD$7)/$BD$8+$BJ$16</f>
        <v/>
      </c>
      <c r="AZ482" s="51">
        <f>1/(1+EXP(-AY482))</f>
        <v/>
      </c>
      <c r="BA482" s="52">
        <f>$BK$14*((AJ482)-$BD$5)/$BD$6+$BK$15*((AK482)-$BD$7)/$BD$8+$BK$16</f>
        <v/>
      </c>
      <c r="BB482" s="51">
        <f>1/(1+EXP(-BA482))</f>
        <v/>
      </c>
    </row>
    <row r="483" ht="15" customHeight="1" s="35">
      <c r="A483" s="48">
        <f>'4_Seq_Features'!A481</f>
        <v/>
      </c>
      <c r="B483" s="55">
        <f>'4_Seq_Features'!F481</f>
        <v/>
      </c>
      <c r="C483" s="48">
        <f>'4_Seq_Features'!E481</f>
        <v/>
      </c>
      <c r="D483" s="52">
        <f>$U$12*((B483)-$U$5)/$U$6+$U$13</f>
        <v/>
      </c>
      <c r="E483" s="51">
        <f>1/(1+EXP(-D483))</f>
        <v/>
      </c>
      <c r="F483" s="52">
        <f>$V$12*((B483)-$U$5)/$U$6+$V$13</f>
        <v/>
      </c>
      <c r="G483" s="51">
        <f>1/(1+EXP(-F483))</f>
        <v/>
      </c>
      <c r="H483" s="52">
        <f>$W$12*((B483)-$U$5)/$U$6+$W$13</f>
        <v/>
      </c>
      <c r="I483" s="51">
        <f>1/(1+EXP(-H483))</f>
        <v/>
      </c>
      <c r="J483" s="52">
        <f>$X$12*((B483)-$U$5)/$U$6+$X$13</f>
        <v/>
      </c>
      <c r="K483" s="51">
        <f>1/(1+EXP(-J483))</f>
        <v/>
      </c>
      <c r="L483" s="52">
        <f>$Y$12*((B483)-$U$5)/$U$6+$Y$13</f>
        <v/>
      </c>
      <c r="M483" s="51">
        <f>1/(1+EXP(-L483))</f>
        <v/>
      </c>
      <c r="N483" s="52">
        <f>$Z$12*((B483)-$U$5)/$U$6+$Z$13</f>
        <v/>
      </c>
      <c r="O483" s="51">
        <f>1/(1+EXP(-N483))</f>
        <v/>
      </c>
      <c r="P483" s="52">
        <f>$AA$12*((B483)-$U$5)/$U$6+$AA$13</f>
        <v/>
      </c>
      <c r="Q483" s="51">
        <f>1/(1+EXP(-P483))</f>
        <v/>
      </c>
      <c r="R483" s="52">
        <f>$AB$12*((B483)-$U$5)/$U$6+$AB$13</f>
        <v/>
      </c>
      <c r="S483" s="51">
        <f>1/(1+EXP(-R483))</f>
        <v/>
      </c>
      <c r="AI483" s="48">
        <f>'4_Seq_Features'!A481</f>
        <v/>
      </c>
      <c r="AJ483" s="55">
        <f>'4_Seq_Features'!G481</f>
        <v/>
      </c>
      <c r="AK483" s="55">
        <f>'4_Seq_Features'!H481</f>
        <v/>
      </c>
      <c r="AL483" s="48">
        <f>'4_Seq_Features'!E481</f>
        <v/>
      </c>
      <c r="AM483" s="52">
        <f>$BD$14*((AJ483)-$BD$5)/$BD$6+$BD$15*((AK483)-$BD$7)/$BD$8+$BD$16</f>
        <v/>
      </c>
      <c r="AN483" s="51">
        <f>1/(1+EXP(-AM483))</f>
        <v/>
      </c>
      <c r="AO483" s="52">
        <f>$BE$14*((AJ483)-$BD$5)/$BD$6+$BE$15*((AK483)-$BD$7)/$BD$8+$BE$16</f>
        <v/>
      </c>
      <c r="AP483" s="51">
        <f>1/(1+EXP(-AO483))</f>
        <v/>
      </c>
      <c r="AQ483" s="52">
        <f>$BF$14*((AJ483)-$BD$5)/$BD$6+$BF$15*((AK483)-$BD$7)/$BD$8+$BF$16</f>
        <v/>
      </c>
      <c r="AR483" s="51">
        <f>1/(1+EXP(-AQ483))</f>
        <v/>
      </c>
      <c r="AS483" s="52">
        <f>$BG$14*((AJ483)-$BD$5)/$BD$6+$BG$15*((AK483)-$BD$7)/$BD$8+$BG$16</f>
        <v/>
      </c>
      <c r="AT483" s="51">
        <f>1/(1+EXP(-AS483))</f>
        <v/>
      </c>
      <c r="AU483" s="52">
        <f>$BH$14*((AJ483)-$BD$5)/$BD$6+$BH$15*((AK483)-$BD$7)/$BD$8+$BH$16</f>
        <v/>
      </c>
      <c r="AV483" s="51">
        <f>1/(1+EXP(-AU483))</f>
        <v/>
      </c>
      <c r="AW483" s="52">
        <f>$BI$14*((AJ483)-$BD$5)/$BD$6+$BI$15*((AK483)-$BD$7)/$BD$8+$BI$16</f>
        <v/>
      </c>
      <c r="AX483" s="51">
        <f>1/(1+EXP(-AW483))</f>
        <v/>
      </c>
      <c r="AY483" s="52">
        <f>$BJ$14*((AJ483)-$BD$5)/$BD$6+$BJ$15*((AK483)-$BD$7)/$BD$8+$BJ$16</f>
        <v/>
      </c>
      <c r="AZ483" s="51">
        <f>1/(1+EXP(-AY483))</f>
        <v/>
      </c>
      <c r="BA483" s="52">
        <f>$BK$14*((AJ483)-$BD$5)/$BD$6+$BK$15*((AK483)-$BD$7)/$BD$8+$BK$16</f>
        <v/>
      </c>
      <c r="BB483" s="51">
        <f>1/(1+EXP(-BA483))</f>
        <v/>
      </c>
    </row>
    <row r="484" ht="15" customHeight="1" s="35">
      <c r="A484" s="48">
        <f>'4_Seq_Features'!A482</f>
        <v/>
      </c>
      <c r="B484" s="55">
        <f>'4_Seq_Features'!F482</f>
        <v/>
      </c>
      <c r="C484" s="48">
        <f>'4_Seq_Features'!E482</f>
        <v/>
      </c>
      <c r="D484" s="52">
        <f>$U$12*((B484)-$U$5)/$U$6+$U$13</f>
        <v/>
      </c>
      <c r="E484" s="51">
        <f>1/(1+EXP(-D484))</f>
        <v/>
      </c>
      <c r="F484" s="52">
        <f>$V$12*((B484)-$U$5)/$U$6+$V$13</f>
        <v/>
      </c>
      <c r="G484" s="51">
        <f>1/(1+EXP(-F484))</f>
        <v/>
      </c>
      <c r="H484" s="52">
        <f>$W$12*((B484)-$U$5)/$U$6+$W$13</f>
        <v/>
      </c>
      <c r="I484" s="51">
        <f>1/(1+EXP(-H484))</f>
        <v/>
      </c>
      <c r="J484" s="52">
        <f>$X$12*((B484)-$U$5)/$U$6+$X$13</f>
        <v/>
      </c>
      <c r="K484" s="51">
        <f>1/(1+EXP(-J484))</f>
        <v/>
      </c>
      <c r="L484" s="52">
        <f>$Y$12*((B484)-$U$5)/$U$6+$Y$13</f>
        <v/>
      </c>
      <c r="M484" s="51">
        <f>1/(1+EXP(-L484))</f>
        <v/>
      </c>
      <c r="N484" s="52">
        <f>$Z$12*((B484)-$U$5)/$U$6+$Z$13</f>
        <v/>
      </c>
      <c r="O484" s="51">
        <f>1/(1+EXP(-N484))</f>
        <v/>
      </c>
      <c r="P484" s="52">
        <f>$AA$12*((B484)-$U$5)/$U$6+$AA$13</f>
        <v/>
      </c>
      <c r="Q484" s="51">
        <f>1/(1+EXP(-P484))</f>
        <v/>
      </c>
      <c r="R484" s="52">
        <f>$AB$12*((B484)-$U$5)/$U$6+$AB$13</f>
        <v/>
      </c>
      <c r="S484" s="51">
        <f>1/(1+EXP(-R484))</f>
        <v/>
      </c>
      <c r="AI484" s="48">
        <f>'4_Seq_Features'!A482</f>
        <v/>
      </c>
      <c r="AJ484" s="55">
        <f>'4_Seq_Features'!G482</f>
        <v/>
      </c>
      <c r="AK484" s="55">
        <f>'4_Seq_Features'!H482</f>
        <v/>
      </c>
      <c r="AL484" s="48">
        <f>'4_Seq_Features'!E482</f>
        <v/>
      </c>
      <c r="AM484" s="52">
        <f>$BD$14*((AJ484)-$BD$5)/$BD$6+$BD$15*((AK484)-$BD$7)/$BD$8+$BD$16</f>
        <v/>
      </c>
      <c r="AN484" s="51">
        <f>1/(1+EXP(-AM484))</f>
        <v/>
      </c>
      <c r="AO484" s="52">
        <f>$BE$14*((AJ484)-$BD$5)/$BD$6+$BE$15*((AK484)-$BD$7)/$BD$8+$BE$16</f>
        <v/>
      </c>
      <c r="AP484" s="51">
        <f>1/(1+EXP(-AO484))</f>
        <v/>
      </c>
      <c r="AQ484" s="52">
        <f>$BF$14*((AJ484)-$BD$5)/$BD$6+$BF$15*((AK484)-$BD$7)/$BD$8+$BF$16</f>
        <v/>
      </c>
      <c r="AR484" s="51">
        <f>1/(1+EXP(-AQ484))</f>
        <v/>
      </c>
      <c r="AS484" s="52">
        <f>$BG$14*((AJ484)-$BD$5)/$BD$6+$BG$15*((AK484)-$BD$7)/$BD$8+$BG$16</f>
        <v/>
      </c>
      <c r="AT484" s="51">
        <f>1/(1+EXP(-AS484))</f>
        <v/>
      </c>
      <c r="AU484" s="52">
        <f>$BH$14*((AJ484)-$BD$5)/$BD$6+$BH$15*((AK484)-$BD$7)/$BD$8+$BH$16</f>
        <v/>
      </c>
      <c r="AV484" s="51">
        <f>1/(1+EXP(-AU484))</f>
        <v/>
      </c>
      <c r="AW484" s="52">
        <f>$BI$14*((AJ484)-$BD$5)/$BD$6+$BI$15*((AK484)-$BD$7)/$BD$8+$BI$16</f>
        <v/>
      </c>
      <c r="AX484" s="51">
        <f>1/(1+EXP(-AW484))</f>
        <v/>
      </c>
      <c r="AY484" s="52">
        <f>$BJ$14*((AJ484)-$BD$5)/$BD$6+$BJ$15*((AK484)-$BD$7)/$BD$8+$BJ$16</f>
        <v/>
      </c>
      <c r="AZ484" s="51">
        <f>1/(1+EXP(-AY484))</f>
        <v/>
      </c>
      <c r="BA484" s="52">
        <f>$BK$14*((AJ484)-$BD$5)/$BD$6+$BK$15*((AK484)-$BD$7)/$BD$8+$BK$16</f>
        <v/>
      </c>
      <c r="BB484" s="51">
        <f>1/(1+EXP(-BA484))</f>
        <v/>
      </c>
    </row>
    <row r="485" ht="15" customHeight="1" s="35">
      <c r="A485" s="48">
        <f>'4_Seq_Features'!A483</f>
        <v/>
      </c>
      <c r="B485" s="55">
        <f>'4_Seq_Features'!F483</f>
        <v/>
      </c>
      <c r="C485" s="48">
        <f>'4_Seq_Features'!E483</f>
        <v/>
      </c>
      <c r="D485" s="52">
        <f>$U$12*((B485)-$U$5)/$U$6+$U$13</f>
        <v/>
      </c>
      <c r="E485" s="51">
        <f>1/(1+EXP(-D485))</f>
        <v/>
      </c>
      <c r="F485" s="52">
        <f>$V$12*((B485)-$U$5)/$U$6+$V$13</f>
        <v/>
      </c>
      <c r="G485" s="51">
        <f>1/(1+EXP(-F485))</f>
        <v/>
      </c>
      <c r="H485" s="52">
        <f>$W$12*((B485)-$U$5)/$U$6+$W$13</f>
        <v/>
      </c>
      <c r="I485" s="51">
        <f>1/(1+EXP(-H485))</f>
        <v/>
      </c>
      <c r="J485" s="52">
        <f>$X$12*((B485)-$U$5)/$U$6+$X$13</f>
        <v/>
      </c>
      <c r="K485" s="51">
        <f>1/(1+EXP(-J485))</f>
        <v/>
      </c>
      <c r="L485" s="52">
        <f>$Y$12*((B485)-$U$5)/$U$6+$Y$13</f>
        <v/>
      </c>
      <c r="M485" s="51">
        <f>1/(1+EXP(-L485))</f>
        <v/>
      </c>
      <c r="N485" s="52">
        <f>$Z$12*((B485)-$U$5)/$U$6+$Z$13</f>
        <v/>
      </c>
      <c r="O485" s="51">
        <f>1/(1+EXP(-N485))</f>
        <v/>
      </c>
      <c r="P485" s="52">
        <f>$AA$12*((B485)-$U$5)/$U$6+$AA$13</f>
        <v/>
      </c>
      <c r="Q485" s="51">
        <f>1/(1+EXP(-P485))</f>
        <v/>
      </c>
      <c r="R485" s="52">
        <f>$AB$12*((B485)-$U$5)/$U$6+$AB$13</f>
        <v/>
      </c>
      <c r="S485" s="51">
        <f>1/(1+EXP(-R485))</f>
        <v/>
      </c>
      <c r="AI485" s="48">
        <f>'4_Seq_Features'!A483</f>
        <v/>
      </c>
      <c r="AJ485" s="55">
        <f>'4_Seq_Features'!G483</f>
        <v/>
      </c>
      <c r="AK485" s="55">
        <f>'4_Seq_Features'!H483</f>
        <v/>
      </c>
      <c r="AL485" s="48">
        <f>'4_Seq_Features'!E483</f>
        <v/>
      </c>
      <c r="AM485" s="52">
        <f>$BD$14*((AJ485)-$BD$5)/$BD$6+$BD$15*((AK485)-$BD$7)/$BD$8+$BD$16</f>
        <v/>
      </c>
      <c r="AN485" s="51">
        <f>1/(1+EXP(-AM485))</f>
        <v/>
      </c>
      <c r="AO485" s="52">
        <f>$BE$14*((AJ485)-$BD$5)/$BD$6+$BE$15*((AK485)-$BD$7)/$BD$8+$BE$16</f>
        <v/>
      </c>
      <c r="AP485" s="51">
        <f>1/(1+EXP(-AO485))</f>
        <v/>
      </c>
      <c r="AQ485" s="52">
        <f>$BF$14*((AJ485)-$BD$5)/$BD$6+$BF$15*((AK485)-$BD$7)/$BD$8+$BF$16</f>
        <v/>
      </c>
      <c r="AR485" s="51">
        <f>1/(1+EXP(-AQ485))</f>
        <v/>
      </c>
      <c r="AS485" s="52">
        <f>$BG$14*((AJ485)-$BD$5)/$BD$6+$BG$15*((AK485)-$BD$7)/$BD$8+$BG$16</f>
        <v/>
      </c>
      <c r="AT485" s="51">
        <f>1/(1+EXP(-AS485))</f>
        <v/>
      </c>
      <c r="AU485" s="52">
        <f>$BH$14*((AJ485)-$BD$5)/$BD$6+$BH$15*((AK485)-$BD$7)/$BD$8+$BH$16</f>
        <v/>
      </c>
      <c r="AV485" s="51">
        <f>1/(1+EXP(-AU485))</f>
        <v/>
      </c>
      <c r="AW485" s="52">
        <f>$BI$14*((AJ485)-$BD$5)/$BD$6+$BI$15*((AK485)-$BD$7)/$BD$8+$BI$16</f>
        <v/>
      </c>
      <c r="AX485" s="51">
        <f>1/(1+EXP(-AW485))</f>
        <v/>
      </c>
      <c r="AY485" s="52">
        <f>$BJ$14*((AJ485)-$BD$5)/$BD$6+$BJ$15*((AK485)-$BD$7)/$BD$8+$BJ$16</f>
        <v/>
      </c>
      <c r="AZ485" s="51">
        <f>1/(1+EXP(-AY485))</f>
        <v/>
      </c>
      <c r="BA485" s="52">
        <f>$BK$14*((AJ485)-$BD$5)/$BD$6+$BK$15*((AK485)-$BD$7)/$BD$8+$BK$16</f>
        <v/>
      </c>
      <c r="BB485" s="51">
        <f>1/(1+EXP(-BA485))</f>
        <v/>
      </c>
    </row>
    <row r="486" ht="15" customHeight="1" s="35">
      <c r="A486" s="48">
        <f>'4_Seq_Features'!A484</f>
        <v/>
      </c>
      <c r="B486" s="55">
        <f>'4_Seq_Features'!F484</f>
        <v/>
      </c>
      <c r="C486" s="48">
        <f>'4_Seq_Features'!E484</f>
        <v/>
      </c>
      <c r="D486" s="52">
        <f>$U$12*((B486)-$U$5)/$U$6+$U$13</f>
        <v/>
      </c>
      <c r="E486" s="51">
        <f>1/(1+EXP(-D486))</f>
        <v/>
      </c>
      <c r="F486" s="52">
        <f>$V$12*((B486)-$U$5)/$U$6+$V$13</f>
        <v/>
      </c>
      <c r="G486" s="51">
        <f>1/(1+EXP(-F486))</f>
        <v/>
      </c>
      <c r="H486" s="52">
        <f>$W$12*((B486)-$U$5)/$U$6+$W$13</f>
        <v/>
      </c>
      <c r="I486" s="51">
        <f>1/(1+EXP(-H486))</f>
        <v/>
      </c>
      <c r="J486" s="52">
        <f>$X$12*((B486)-$U$5)/$U$6+$X$13</f>
        <v/>
      </c>
      <c r="K486" s="51">
        <f>1/(1+EXP(-J486))</f>
        <v/>
      </c>
      <c r="L486" s="52">
        <f>$Y$12*((B486)-$U$5)/$U$6+$Y$13</f>
        <v/>
      </c>
      <c r="M486" s="51">
        <f>1/(1+EXP(-L486))</f>
        <v/>
      </c>
      <c r="N486" s="52">
        <f>$Z$12*((B486)-$U$5)/$U$6+$Z$13</f>
        <v/>
      </c>
      <c r="O486" s="51">
        <f>1/(1+EXP(-N486))</f>
        <v/>
      </c>
      <c r="P486" s="52">
        <f>$AA$12*((B486)-$U$5)/$U$6+$AA$13</f>
        <v/>
      </c>
      <c r="Q486" s="51">
        <f>1/(1+EXP(-P486))</f>
        <v/>
      </c>
      <c r="R486" s="52">
        <f>$AB$12*((B486)-$U$5)/$U$6+$AB$13</f>
        <v/>
      </c>
      <c r="S486" s="51">
        <f>1/(1+EXP(-R486))</f>
        <v/>
      </c>
      <c r="AI486" s="48">
        <f>'4_Seq_Features'!A484</f>
        <v/>
      </c>
      <c r="AJ486" s="55">
        <f>'4_Seq_Features'!G484</f>
        <v/>
      </c>
      <c r="AK486" s="55">
        <f>'4_Seq_Features'!H484</f>
        <v/>
      </c>
      <c r="AL486" s="48">
        <f>'4_Seq_Features'!E484</f>
        <v/>
      </c>
      <c r="AM486" s="52">
        <f>$BD$14*((AJ486)-$BD$5)/$BD$6+$BD$15*((AK486)-$BD$7)/$BD$8+$BD$16</f>
        <v/>
      </c>
      <c r="AN486" s="51">
        <f>1/(1+EXP(-AM486))</f>
        <v/>
      </c>
      <c r="AO486" s="52">
        <f>$BE$14*((AJ486)-$BD$5)/$BD$6+$BE$15*((AK486)-$BD$7)/$BD$8+$BE$16</f>
        <v/>
      </c>
      <c r="AP486" s="51">
        <f>1/(1+EXP(-AO486))</f>
        <v/>
      </c>
      <c r="AQ486" s="52">
        <f>$BF$14*((AJ486)-$BD$5)/$BD$6+$BF$15*((AK486)-$BD$7)/$BD$8+$BF$16</f>
        <v/>
      </c>
      <c r="AR486" s="51">
        <f>1/(1+EXP(-AQ486))</f>
        <v/>
      </c>
      <c r="AS486" s="52">
        <f>$BG$14*((AJ486)-$BD$5)/$BD$6+$BG$15*((AK486)-$BD$7)/$BD$8+$BG$16</f>
        <v/>
      </c>
      <c r="AT486" s="51">
        <f>1/(1+EXP(-AS486))</f>
        <v/>
      </c>
      <c r="AU486" s="52">
        <f>$BH$14*((AJ486)-$BD$5)/$BD$6+$BH$15*((AK486)-$BD$7)/$BD$8+$BH$16</f>
        <v/>
      </c>
      <c r="AV486" s="51">
        <f>1/(1+EXP(-AU486))</f>
        <v/>
      </c>
      <c r="AW486" s="52">
        <f>$BI$14*((AJ486)-$BD$5)/$BD$6+$BI$15*((AK486)-$BD$7)/$BD$8+$BI$16</f>
        <v/>
      </c>
      <c r="AX486" s="51">
        <f>1/(1+EXP(-AW486))</f>
        <v/>
      </c>
      <c r="AY486" s="52">
        <f>$BJ$14*((AJ486)-$BD$5)/$BD$6+$BJ$15*((AK486)-$BD$7)/$BD$8+$BJ$16</f>
        <v/>
      </c>
      <c r="AZ486" s="51">
        <f>1/(1+EXP(-AY486))</f>
        <v/>
      </c>
      <c r="BA486" s="52">
        <f>$BK$14*((AJ486)-$BD$5)/$BD$6+$BK$15*((AK486)-$BD$7)/$BD$8+$BK$16</f>
        <v/>
      </c>
      <c r="BB486" s="51">
        <f>1/(1+EXP(-BA486))</f>
        <v/>
      </c>
    </row>
    <row r="487" ht="15" customHeight="1" s="35">
      <c r="A487" s="48">
        <f>'4_Seq_Features'!A485</f>
        <v/>
      </c>
      <c r="B487" s="55">
        <f>'4_Seq_Features'!F485</f>
        <v/>
      </c>
      <c r="C487" s="48">
        <f>'4_Seq_Features'!E485</f>
        <v/>
      </c>
      <c r="D487" s="52">
        <f>$U$12*((B487)-$U$5)/$U$6+$U$13</f>
        <v/>
      </c>
      <c r="E487" s="51">
        <f>1/(1+EXP(-D487))</f>
        <v/>
      </c>
      <c r="F487" s="52">
        <f>$V$12*((B487)-$U$5)/$U$6+$V$13</f>
        <v/>
      </c>
      <c r="G487" s="51">
        <f>1/(1+EXP(-F487))</f>
        <v/>
      </c>
      <c r="H487" s="52">
        <f>$W$12*((B487)-$U$5)/$U$6+$W$13</f>
        <v/>
      </c>
      <c r="I487" s="51">
        <f>1/(1+EXP(-H487))</f>
        <v/>
      </c>
      <c r="J487" s="52">
        <f>$X$12*((B487)-$U$5)/$U$6+$X$13</f>
        <v/>
      </c>
      <c r="K487" s="51">
        <f>1/(1+EXP(-J487))</f>
        <v/>
      </c>
      <c r="L487" s="52">
        <f>$Y$12*((B487)-$U$5)/$U$6+$Y$13</f>
        <v/>
      </c>
      <c r="M487" s="51">
        <f>1/(1+EXP(-L487))</f>
        <v/>
      </c>
      <c r="N487" s="52">
        <f>$Z$12*((B487)-$U$5)/$U$6+$Z$13</f>
        <v/>
      </c>
      <c r="O487" s="51">
        <f>1/(1+EXP(-N487))</f>
        <v/>
      </c>
      <c r="P487" s="52">
        <f>$AA$12*((B487)-$U$5)/$U$6+$AA$13</f>
        <v/>
      </c>
      <c r="Q487" s="51">
        <f>1/(1+EXP(-P487))</f>
        <v/>
      </c>
      <c r="R487" s="52">
        <f>$AB$12*((B487)-$U$5)/$U$6+$AB$13</f>
        <v/>
      </c>
      <c r="S487" s="51">
        <f>1/(1+EXP(-R487))</f>
        <v/>
      </c>
      <c r="AI487" s="48">
        <f>'4_Seq_Features'!A485</f>
        <v/>
      </c>
      <c r="AJ487" s="55">
        <f>'4_Seq_Features'!G485</f>
        <v/>
      </c>
      <c r="AK487" s="55">
        <f>'4_Seq_Features'!H485</f>
        <v/>
      </c>
      <c r="AL487" s="48">
        <f>'4_Seq_Features'!E485</f>
        <v/>
      </c>
      <c r="AM487" s="52">
        <f>$BD$14*((AJ487)-$BD$5)/$BD$6+$BD$15*((AK487)-$BD$7)/$BD$8+$BD$16</f>
        <v/>
      </c>
      <c r="AN487" s="51">
        <f>1/(1+EXP(-AM487))</f>
        <v/>
      </c>
      <c r="AO487" s="52">
        <f>$BE$14*((AJ487)-$BD$5)/$BD$6+$BE$15*((AK487)-$BD$7)/$BD$8+$BE$16</f>
        <v/>
      </c>
      <c r="AP487" s="51">
        <f>1/(1+EXP(-AO487))</f>
        <v/>
      </c>
      <c r="AQ487" s="52">
        <f>$BF$14*((AJ487)-$BD$5)/$BD$6+$BF$15*((AK487)-$BD$7)/$BD$8+$BF$16</f>
        <v/>
      </c>
      <c r="AR487" s="51">
        <f>1/(1+EXP(-AQ487))</f>
        <v/>
      </c>
      <c r="AS487" s="52">
        <f>$BG$14*((AJ487)-$BD$5)/$BD$6+$BG$15*((AK487)-$BD$7)/$BD$8+$BG$16</f>
        <v/>
      </c>
      <c r="AT487" s="51">
        <f>1/(1+EXP(-AS487))</f>
        <v/>
      </c>
      <c r="AU487" s="52">
        <f>$BH$14*((AJ487)-$BD$5)/$BD$6+$BH$15*((AK487)-$BD$7)/$BD$8+$BH$16</f>
        <v/>
      </c>
      <c r="AV487" s="51">
        <f>1/(1+EXP(-AU487))</f>
        <v/>
      </c>
      <c r="AW487" s="52">
        <f>$BI$14*((AJ487)-$BD$5)/$BD$6+$BI$15*((AK487)-$BD$7)/$BD$8+$BI$16</f>
        <v/>
      </c>
      <c r="AX487" s="51">
        <f>1/(1+EXP(-AW487))</f>
        <v/>
      </c>
      <c r="AY487" s="52">
        <f>$BJ$14*((AJ487)-$BD$5)/$BD$6+$BJ$15*((AK487)-$BD$7)/$BD$8+$BJ$16</f>
        <v/>
      </c>
      <c r="AZ487" s="51">
        <f>1/(1+EXP(-AY487))</f>
        <v/>
      </c>
      <c r="BA487" s="52">
        <f>$BK$14*((AJ487)-$BD$5)/$BD$6+$BK$15*((AK487)-$BD$7)/$BD$8+$BK$16</f>
        <v/>
      </c>
      <c r="BB487" s="51">
        <f>1/(1+EXP(-BA487))</f>
        <v/>
      </c>
    </row>
    <row r="488" ht="15" customHeight="1" s="35">
      <c r="A488" s="48">
        <f>'4_Seq_Features'!A486</f>
        <v/>
      </c>
      <c r="B488" s="55">
        <f>'4_Seq_Features'!F486</f>
        <v/>
      </c>
      <c r="C488" s="48">
        <f>'4_Seq_Features'!E486</f>
        <v/>
      </c>
      <c r="D488" s="52">
        <f>$U$12*((B488)-$U$5)/$U$6+$U$13</f>
        <v/>
      </c>
      <c r="E488" s="51">
        <f>1/(1+EXP(-D488))</f>
        <v/>
      </c>
      <c r="F488" s="52">
        <f>$V$12*((B488)-$U$5)/$U$6+$V$13</f>
        <v/>
      </c>
      <c r="G488" s="51">
        <f>1/(1+EXP(-F488))</f>
        <v/>
      </c>
      <c r="H488" s="52">
        <f>$W$12*((B488)-$U$5)/$U$6+$W$13</f>
        <v/>
      </c>
      <c r="I488" s="51">
        <f>1/(1+EXP(-H488))</f>
        <v/>
      </c>
      <c r="J488" s="52">
        <f>$X$12*((B488)-$U$5)/$U$6+$X$13</f>
        <v/>
      </c>
      <c r="K488" s="51">
        <f>1/(1+EXP(-J488))</f>
        <v/>
      </c>
      <c r="L488" s="52">
        <f>$Y$12*((B488)-$U$5)/$U$6+$Y$13</f>
        <v/>
      </c>
      <c r="M488" s="51">
        <f>1/(1+EXP(-L488))</f>
        <v/>
      </c>
      <c r="N488" s="52">
        <f>$Z$12*((B488)-$U$5)/$U$6+$Z$13</f>
        <v/>
      </c>
      <c r="O488" s="51">
        <f>1/(1+EXP(-N488))</f>
        <v/>
      </c>
      <c r="P488" s="52">
        <f>$AA$12*((B488)-$U$5)/$U$6+$AA$13</f>
        <v/>
      </c>
      <c r="Q488" s="51">
        <f>1/(1+EXP(-P488))</f>
        <v/>
      </c>
      <c r="R488" s="52">
        <f>$AB$12*((B488)-$U$5)/$U$6+$AB$13</f>
        <v/>
      </c>
      <c r="S488" s="51">
        <f>1/(1+EXP(-R488))</f>
        <v/>
      </c>
      <c r="AI488" s="48">
        <f>'4_Seq_Features'!A486</f>
        <v/>
      </c>
      <c r="AJ488" s="55">
        <f>'4_Seq_Features'!G486</f>
        <v/>
      </c>
      <c r="AK488" s="55">
        <f>'4_Seq_Features'!H486</f>
        <v/>
      </c>
      <c r="AL488" s="48">
        <f>'4_Seq_Features'!E486</f>
        <v/>
      </c>
      <c r="AM488" s="52">
        <f>$BD$14*((AJ488)-$BD$5)/$BD$6+$BD$15*((AK488)-$BD$7)/$BD$8+$BD$16</f>
        <v/>
      </c>
      <c r="AN488" s="51">
        <f>1/(1+EXP(-AM488))</f>
        <v/>
      </c>
      <c r="AO488" s="52">
        <f>$BE$14*((AJ488)-$BD$5)/$BD$6+$BE$15*((AK488)-$BD$7)/$BD$8+$BE$16</f>
        <v/>
      </c>
      <c r="AP488" s="51">
        <f>1/(1+EXP(-AO488))</f>
        <v/>
      </c>
      <c r="AQ488" s="52">
        <f>$BF$14*((AJ488)-$BD$5)/$BD$6+$BF$15*((AK488)-$BD$7)/$BD$8+$BF$16</f>
        <v/>
      </c>
      <c r="AR488" s="51">
        <f>1/(1+EXP(-AQ488))</f>
        <v/>
      </c>
      <c r="AS488" s="52">
        <f>$BG$14*((AJ488)-$BD$5)/$BD$6+$BG$15*((AK488)-$BD$7)/$BD$8+$BG$16</f>
        <v/>
      </c>
      <c r="AT488" s="51">
        <f>1/(1+EXP(-AS488))</f>
        <v/>
      </c>
      <c r="AU488" s="52">
        <f>$BH$14*((AJ488)-$BD$5)/$BD$6+$BH$15*((AK488)-$BD$7)/$BD$8+$BH$16</f>
        <v/>
      </c>
      <c r="AV488" s="51">
        <f>1/(1+EXP(-AU488))</f>
        <v/>
      </c>
      <c r="AW488" s="52">
        <f>$BI$14*((AJ488)-$BD$5)/$BD$6+$BI$15*((AK488)-$BD$7)/$BD$8+$BI$16</f>
        <v/>
      </c>
      <c r="AX488" s="51">
        <f>1/(1+EXP(-AW488))</f>
        <v/>
      </c>
      <c r="AY488" s="52">
        <f>$BJ$14*((AJ488)-$BD$5)/$BD$6+$BJ$15*((AK488)-$BD$7)/$BD$8+$BJ$16</f>
        <v/>
      </c>
      <c r="AZ488" s="51">
        <f>1/(1+EXP(-AY488))</f>
        <v/>
      </c>
      <c r="BA488" s="52">
        <f>$BK$14*((AJ488)-$BD$5)/$BD$6+$BK$15*((AK488)-$BD$7)/$BD$8+$BK$16</f>
        <v/>
      </c>
      <c r="BB488" s="51">
        <f>1/(1+EXP(-BA488))</f>
        <v/>
      </c>
    </row>
    <row r="489" ht="15" customHeight="1" s="35">
      <c r="A489" s="48">
        <f>'4_Seq_Features'!A487</f>
        <v/>
      </c>
      <c r="B489" s="55">
        <f>'4_Seq_Features'!F487</f>
        <v/>
      </c>
      <c r="C489" s="48">
        <f>'4_Seq_Features'!E487</f>
        <v/>
      </c>
      <c r="D489" s="52">
        <f>$U$12*((B489)-$U$5)/$U$6+$U$13</f>
        <v/>
      </c>
      <c r="E489" s="51">
        <f>1/(1+EXP(-D489))</f>
        <v/>
      </c>
      <c r="F489" s="52">
        <f>$V$12*((B489)-$U$5)/$U$6+$V$13</f>
        <v/>
      </c>
      <c r="G489" s="51">
        <f>1/(1+EXP(-F489))</f>
        <v/>
      </c>
      <c r="H489" s="52">
        <f>$W$12*((B489)-$U$5)/$U$6+$W$13</f>
        <v/>
      </c>
      <c r="I489" s="51">
        <f>1/(1+EXP(-H489))</f>
        <v/>
      </c>
      <c r="J489" s="52">
        <f>$X$12*((B489)-$U$5)/$U$6+$X$13</f>
        <v/>
      </c>
      <c r="K489" s="51">
        <f>1/(1+EXP(-J489))</f>
        <v/>
      </c>
      <c r="L489" s="52">
        <f>$Y$12*((B489)-$U$5)/$U$6+$Y$13</f>
        <v/>
      </c>
      <c r="M489" s="51">
        <f>1/(1+EXP(-L489))</f>
        <v/>
      </c>
      <c r="N489" s="52">
        <f>$Z$12*((B489)-$U$5)/$U$6+$Z$13</f>
        <v/>
      </c>
      <c r="O489" s="51">
        <f>1/(1+EXP(-N489))</f>
        <v/>
      </c>
      <c r="P489" s="52">
        <f>$AA$12*((B489)-$U$5)/$U$6+$AA$13</f>
        <v/>
      </c>
      <c r="Q489" s="51">
        <f>1/(1+EXP(-P489))</f>
        <v/>
      </c>
      <c r="R489" s="52">
        <f>$AB$12*((B489)-$U$5)/$U$6+$AB$13</f>
        <v/>
      </c>
      <c r="S489" s="51">
        <f>1/(1+EXP(-R489))</f>
        <v/>
      </c>
      <c r="AI489" s="48">
        <f>'4_Seq_Features'!A487</f>
        <v/>
      </c>
      <c r="AJ489" s="55">
        <f>'4_Seq_Features'!G487</f>
        <v/>
      </c>
      <c r="AK489" s="55">
        <f>'4_Seq_Features'!H487</f>
        <v/>
      </c>
      <c r="AL489" s="48">
        <f>'4_Seq_Features'!E487</f>
        <v/>
      </c>
      <c r="AM489" s="52">
        <f>$BD$14*((AJ489)-$BD$5)/$BD$6+$BD$15*((AK489)-$BD$7)/$BD$8+$BD$16</f>
        <v/>
      </c>
      <c r="AN489" s="51">
        <f>1/(1+EXP(-AM489))</f>
        <v/>
      </c>
      <c r="AO489" s="52">
        <f>$BE$14*((AJ489)-$BD$5)/$BD$6+$BE$15*((AK489)-$BD$7)/$BD$8+$BE$16</f>
        <v/>
      </c>
      <c r="AP489" s="51">
        <f>1/(1+EXP(-AO489))</f>
        <v/>
      </c>
      <c r="AQ489" s="52">
        <f>$BF$14*((AJ489)-$BD$5)/$BD$6+$BF$15*((AK489)-$BD$7)/$BD$8+$BF$16</f>
        <v/>
      </c>
      <c r="AR489" s="51">
        <f>1/(1+EXP(-AQ489))</f>
        <v/>
      </c>
      <c r="AS489" s="52">
        <f>$BG$14*((AJ489)-$BD$5)/$BD$6+$BG$15*((AK489)-$BD$7)/$BD$8+$BG$16</f>
        <v/>
      </c>
      <c r="AT489" s="51">
        <f>1/(1+EXP(-AS489))</f>
        <v/>
      </c>
      <c r="AU489" s="52">
        <f>$BH$14*((AJ489)-$BD$5)/$BD$6+$BH$15*((AK489)-$BD$7)/$BD$8+$BH$16</f>
        <v/>
      </c>
      <c r="AV489" s="51">
        <f>1/(1+EXP(-AU489))</f>
        <v/>
      </c>
      <c r="AW489" s="52">
        <f>$BI$14*((AJ489)-$BD$5)/$BD$6+$BI$15*((AK489)-$BD$7)/$BD$8+$BI$16</f>
        <v/>
      </c>
      <c r="AX489" s="51">
        <f>1/(1+EXP(-AW489))</f>
        <v/>
      </c>
      <c r="AY489" s="52">
        <f>$BJ$14*((AJ489)-$BD$5)/$BD$6+$BJ$15*((AK489)-$BD$7)/$BD$8+$BJ$16</f>
        <v/>
      </c>
      <c r="AZ489" s="51">
        <f>1/(1+EXP(-AY489))</f>
        <v/>
      </c>
      <c r="BA489" s="52">
        <f>$BK$14*((AJ489)-$BD$5)/$BD$6+$BK$15*((AK489)-$BD$7)/$BD$8+$BK$16</f>
        <v/>
      </c>
      <c r="BB489" s="51">
        <f>1/(1+EXP(-BA489))</f>
        <v/>
      </c>
    </row>
    <row r="490" ht="15" customHeight="1" s="35">
      <c r="A490" s="48">
        <f>'4_Seq_Features'!A488</f>
        <v/>
      </c>
      <c r="B490" s="55">
        <f>'4_Seq_Features'!F488</f>
        <v/>
      </c>
      <c r="C490" s="48">
        <f>'4_Seq_Features'!E488</f>
        <v/>
      </c>
      <c r="D490" s="52">
        <f>$U$12*((B490)-$U$5)/$U$6+$U$13</f>
        <v/>
      </c>
      <c r="E490" s="51">
        <f>1/(1+EXP(-D490))</f>
        <v/>
      </c>
      <c r="F490" s="52">
        <f>$V$12*((B490)-$U$5)/$U$6+$V$13</f>
        <v/>
      </c>
      <c r="G490" s="51">
        <f>1/(1+EXP(-F490))</f>
        <v/>
      </c>
      <c r="H490" s="52">
        <f>$W$12*((B490)-$U$5)/$U$6+$W$13</f>
        <v/>
      </c>
      <c r="I490" s="51">
        <f>1/(1+EXP(-H490))</f>
        <v/>
      </c>
      <c r="J490" s="52">
        <f>$X$12*((B490)-$U$5)/$U$6+$X$13</f>
        <v/>
      </c>
      <c r="K490" s="51">
        <f>1/(1+EXP(-J490))</f>
        <v/>
      </c>
      <c r="L490" s="52">
        <f>$Y$12*((B490)-$U$5)/$U$6+$Y$13</f>
        <v/>
      </c>
      <c r="M490" s="51">
        <f>1/(1+EXP(-L490))</f>
        <v/>
      </c>
      <c r="N490" s="52">
        <f>$Z$12*((B490)-$U$5)/$U$6+$Z$13</f>
        <v/>
      </c>
      <c r="O490" s="51">
        <f>1/(1+EXP(-N490))</f>
        <v/>
      </c>
      <c r="P490" s="52">
        <f>$AA$12*((B490)-$U$5)/$U$6+$AA$13</f>
        <v/>
      </c>
      <c r="Q490" s="51">
        <f>1/(1+EXP(-P490))</f>
        <v/>
      </c>
      <c r="R490" s="52">
        <f>$AB$12*((B490)-$U$5)/$U$6+$AB$13</f>
        <v/>
      </c>
      <c r="S490" s="51">
        <f>1/(1+EXP(-R490))</f>
        <v/>
      </c>
      <c r="AI490" s="48">
        <f>'4_Seq_Features'!A488</f>
        <v/>
      </c>
      <c r="AJ490" s="55">
        <f>'4_Seq_Features'!G488</f>
        <v/>
      </c>
      <c r="AK490" s="55">
        <f>'4_Seq_Features'!H488</f>
        <v/>
      </c>
      <c r="AL490" s="48">
        <f>'4_Seq_Features'!E488</f>
        <v/>
      </c>
      <c r="AM490" s="52">
        <f>$BD$14*((AJ490)-$BD$5)/$BD$6+$BD$15*((AK490)-$BD$7)/$BD$8+$BD$16</f>
        <v/>
      </c>
      <c r="AN490" s="51">
        <f>1/(1+EXP(-AM490))</f>
        <v/>
      </c>
      <c r="AO490" s="52">
        <f>$BE$14*((AJ490)-$BD$5)/$BD$6+$BE$15*((AK490)-$BD$7)/$BD$8+$BE$16</f>
        <v/>
      </c>
      <c r="AP490" s="51">
        <f>1/(1+EXP(-AO490))</f>
        <v/>
      </c>
      <c r="AQ490" s="52">
        <f>$BF$14*((AJ490)-$BD$5)/$BD$6+$BF$15*((AK490)-$BD$7)/$BD$8+$BF$16</f>
        <v/>
      </c>
      <c r="AR490" s="51">
        <f>1/(1+EXP(-AQ490))</f>
        <v/>
      </c>
      <c r="AS490" s="52">
        <f>$BG$14*((AJ490)-$BD$5)/$BD$6+$BG$15*((AK490)-$BD$7)/$BD$8+$BG$16</f>
        <v/>
      </c>
      <c r="AT490" s="51">
        <f>1/(1+EXP(-AS490))</f>
        <v/>
      </c>
      <c r="AU490" s="52">
        <f>$BH$14*((AJ490)-$BD$5)/$BD$6+$BH$15*((AK490)-$BD$7)/$BD$8+$BH$16</f>
        <v/>
      </c>
      <c r="AV490" s="51">
        <f>1/(1+EXP(-AU490))</f>
        <v/>
      </c>
      <c r="AW490" s="52">
        <f>$BI$14*((AJ490)-$BD$5)/$BD$6+$BI$15*((AK490)-$BD$7)/$BD$8+$BI$16</f>
        <v/>
      </c>
      <c r="AX490" s="51">
        <f>1/(1+EXP(-AW490))</f>
        <v/>
      </c>
      <c r="AY490" s="52">
        <f>$BJ$14*((AJ490)-$BD$5)/$BD$6+$BJ$15*((AK490)-$BD$7)/$BD$8+$BJ$16</f>
        <v/>
      </c>
      <c r="AZ490" s="51">
        <f>1/(1+EXP(-AY490))</f>
        <v/>
      </c>
      <c r="BA490" s="52">
        <f>$BK$14*((AJ490)-$BD$5)/$BD$6+$BK$15*((AK490)-$BD$7)/$BD$8+$BK$16</f>
        <v/>
      </c>
      <c r="BB490" s="51">
        <f>1/(1+EXP(-BA490))</f>
        <v/>
      </c>
    </row>
    <row r="491" ht="15" customHeight="1" s="35">
      <c r="A491" s="48">
        <f>'4_Seq_Features'!A489</f>
        <v/>
      </c>
      <c r="B491" s="55">
        <f>'4_Seq_Features'!F489</f>
        <v/>
      </c>
      <c r="C491" s="48">
        <f>'4_Seq_Features'!E489</f>
        <v/>
      </c>
      <c r="D491" s="52">
        <f>$U$12*((B491)-$U$5)/$U$6+$U$13</f>
        <v/>
      </c>
      <c r="E491" s="51">
        <f>1/(1+EXP(-D491))</f>
        <v/>
      </c>
      <c r="F491" s="52">
        <f>$V$12*((B491)-$U$5)/$U$6+$V$13</f>
        <v/>
      </c>
      <c r="G491" s="51">
        <f>1/(1+EXP(-F491))</f>
        <v/>
      </c>
      <c r="H491" s="52">
        <f>$W$12*((B491)-$U$5)/$U$6+$W$13</f>
        <v/>
      </c>
      <c r="I491" s="51">
        <f>1/(1+EXP(-H491))</f>
        <v/>
      </c>
      <c r="J491" s="52">
        <f>$X$12*((B491)-$U$5)/$U$6+$X$13</f>
        <v/>
      </c>
      <c r="K491" s="51">
        <f>1/(1+EXP(-J491))</f>
        <v/>
      </c>
      <c r="L491" s="52">
        <f>$Y$12*((B491)-$U$5)/$U$6+$Y$13</f>
        <v/>
      </c>
      <c r="M491" s="51">
        <f>1/(1+EXP(-L491))</f>
        <v/>
      </c>
      <c r="N491" s="52">
        <f>$Z$12*((B491)-$U$5)/$U$6+$Z$13</f>
        <v/>
      </c>
      <c r="O491" s="51">
        <f>1/(1+EXP(-N491))</f>
        <v/>
      </c>
      <c r="P491" s="52">
        <f>$AA$12*((B491)-$U$5)/$U$6+$AA$13</f>
        <v/>
      </c>
      <c r="Q491" s="51">
        <f>1/(1+EXP(-P491))</f>
        <v/>
      </c>
      <c r="R491" s="52">
        <f>$AB$12*((B491)-$U$5)/$U$6+$AB$13</f>
        <v/>
      </c>
      <c r="S491" s="51">
        <f>1/(1+EXP(-R491))</f>
        <v/>
      </c>
      <c r="AI491" s="48">
        <f>'4_Seq_Features'!A489</f>
        <v/>
      </c>
      <c r="AJ491" s="55">
        <f>'4_Seq_Features'!G489</f>
        <v/>
      </c>
      <c r="AK491" s="55">
        <f>'4_Seq_Features'!H489</f>
        <v/>
      </c>
      <c r="AL491" s="48">
        <f>'4_Seq_Features'!E489</f>
        <v/>
      </c>
      <c r="AM491" s="52">
        <f>$BD$14*((AJ491)-$BD$5)/$BD$6+$BD$15*((AK491)-$BD$7)/$BD$8+$BD$16</f>
        <v/>
      </c>
      <c r="AN491" s="51">
        <f>1/(1+EXP(-AM491))</f>
        <v/>
      </c>
      <c r="AO491" s="52">
        <f>$BE$14*((AJ491)-$BD$5)/$BD$6+$BE$15*((AK491)-$BD$7)/$BD$8+$BE$16</f>
        <v/>
      </c>
      <c r="AP491" s="51">
        <f>1/(1+EXP(-AO491))</f>
        <v/>
      </c>
      <c r="AQ491" s="52">
        <f>$BF$14*((AJ491)-$BD$5)/$BD$6+$BF$15*((AK491)-$BD$7)/$BD$8+$BF$16</f>
        <v/>
      </c>
      <c r="AR491" s="51">
        <f>1/(1+EXP(-AQ491))</f>
        <v/>
      </c>
      <c r="AS491" s="52">
        <f>$BG$14*((AJ491)-$BD$5)/$BD$6+$BG$15*((AK491)-$BD$7)/$BD$8+$BG$16</f>
        <v/>
      </c>
      <c r="AT491" s="51">
        <f>1/(1+EXP(-AS491))</f>
        <v/>
      </c>
      <c r="AU491" s="52">
        <f>$BH$14*((AJ491)-$BD$5)/$BD$6+$BH$15*((AK491)-$BD$7)/$BD$8+$BH$16</f>
        <v/>
      </c>
      <c r="AV491" s="51">
        <f>1/(1+EXP(-AU491))</f>
        <v/>
      </c>
      <c r="AW491" s="52">
        <f>$BI$14*((AJ491)-$BD$5)/$BD$6+$BI$15*((AK491)-$BD$7)/$BD$8+$BI$16</f>
        <v/>
      </c>
      <c r="AX491" s="51">
        <f>1/(1+EXP(-AW491))</f>
        <v/>
      </c>
      <c r="AY491" s="52">
        <f>$BJ$14*((AJ491)-$BD$5)/$BD$6+$BJ$15*((AK491)-$BD$7)/$BD$8+$BJ$16</f>
        <v/>
      </c>
      <c r="AZ491" s="51">
        <f>1/(1+EXP(-AY491))</f>
        <v/>
      </c>
      <c r="BA491" s="52">
        <f>$BK$14*((AJ491)-$BD$5)/$BD$6+$BK$15*((AK491)-$BD$7)/$BD$8+$BK$16</f>
        <v/>
      </c>
      <c r="BB491" s="51">
        <f>1/(1+EXP(-BA491))</f>
        <v/>
      </c>
    </row>
    <row r="492" ht="15" customHeight="1" s="35">
      <c r="A492" s="48">
        <f>'4_Seq_Features'!A490</f>
        <v/>
      </c>
      <c r="B492" s="55">
        <f>'4_Seq_Features'!F490</f>
        <v/>
      </c>
      <c r="C492" s="48">
        <f>'4_Seq_Features'!E490</f>
        <v/>
      </c>
      <c r="D492" s="52">
        <f>$U$12*((B492)-$U$5)/$U$6+$U$13</f>
        <v/>
      </c>
      <c r="E492" s="51">
        <f>1/(1+EXP(-D492))</f>
        <v/>
      </c>
      <c r="F492" s="52">
        <f>$V$12*((B492)-$U$5)/$U$6+$V$13</f>
        <v/>
      </c>
      <c r="G492" s="51">
        <f>1/(1+EXP(-F492))</f>
        <v/>
      </c>
      <c r="H492" s="52">
        <f>$W$12*((B492)-$U$5)/$U$6+$W$13</f>
        <v/>
      </c>
      <c r="I492" s="51">
        <f>1/(1+EXP(-H492))</f>
        <v/>
      </c>
      <c r="J492" s="52">
        <f>$X$12*((B492)-$U$5)/$U$6+$X$13</f>
        <v/>
      </c>
      <c r="K492" s="51">
        <f>1/(1+EXP(-J492))</f>
        <v/>
      </c>
      <c r="L492" s="52">
        <f>$Y$12*((B492)-$U$5)/$U$6+$Y$13</f>
        <v/>
      </c>
      <c r="M492" s="51">
        <f>1/(1+EXP(-L492))</f>
        <v/>
      </c>
      <c r="N492" s="52">
        <f>$Z$12*((B492)-$U$5)/$U$6+$Z$13</f>
        <v/>
      </c>
      <c r="O492" s="51">
        <f>1/(1+EXP(-N492))</f>
        <v/>
      </c>
      <c r="P492" s="52">
        <f>$AA$12*((B492)-$U$5)/$U$6+$AA$13</f>
        <v/>
      </c>
      <c r="Q492" s="51">
        <f>1/(1+EXP(-P492))</f>
        <v/>
      </c>
      <c r="R492" s="52">
        <f>$AB$12*((B492)-$U$5)/$U$6+$AB$13</f>
        <v/>
      </c>
      <c r="S492" s="51">
        <f>1/(1+EXP(-R492))</f>
        <v/>
      </c>
      <c r="AI492" s="48">
        <f>'4_Seq_Features'!A490</f>
        <v/>
      </c>
      <c r="AJ492" s="55">
        <f>'4_Seq_Features'!G490</f>
        <v/>
      </c>
      <c r="AK492" s="55">
        <f>'4_Seq_Features'!H490</f>
        <v/>
      </c>
      <c r="AL492" s="48">
        <f>'4_Seq_Features'!E490</f>
        <v/>
      </c>
      <c r="AM492" s="52">
        <f>$BD$14*((AJ492)-$BD$5)/$BD$6+$BD$15*((AK492)-$BD$7)/$BD$8+$BD$16</f>
        <v/>
      </c>
      <c r="AN492" s="51">
        <f>1/(1+EXP(-AM492))</f>
        <v/>
      </c>
      <c r="AO492" s="52">
        <f>$BE$14*((AJ492)-$BD$5)/$BD$6+$BE$15*((AK492)-$BD$7)/$BD$8+$BE$16</f>
        <v/>
      </c>
      <c r="AP492" s="51">
        <f>1/(1+EXP(-AO492))</f>
        <v/>
      </c>
      <c r="AQ492" s="52">
        <f>$BF$14*((AJ492)-$BD$5)/$BD$6+$BF$15*((AK492)-$BD$7)/$BD$8+$BF$16</f>
        <v/>
      </c>
      <c r="AR492" s="51">
        <f>1/(1+EXP(-AQ492))</f>
        <v/>
      </c>
      <c r="AS492" s="52">
        <f>$BG$14*((AJ492)-$BD$5)/$BD$6+$BG$15*((AK492)-$BD$7)/$BD$8+$BG$16</f>
        <v/>
      </c>
      <c r="AT492" s="51">
        <f>1/(1+EXP(-AS492))</f>
        <v/>
      </c>
      <c r="AU492" s="52">
        <f>$BH$14*((AJ492)-$BD$5)/$BD$6+$BH$15*((AK492)-$BD$7)/$BD$8+$BH$16</f>
        <v/>
      </c>
      <c r="AV492" s="51">
        <f>1/(1+EXP(-AU492))</f>
        <v/>
      </c>
      <c r="AW492" s="52">
        <f>$BI$14*((AJ492)-$BD$5)/$BD$6+$BI$15*((AK492)-$BD$7)/$BD$8+$BI$16</f>
        <v/>
      </c>
      <c r="AX492" s="51">
        <f>1/(1+EXP(-AW492))</f>
        <v/>
      </c>
      <c r="AY492" s="52">
        <f>$BJ$14*((AJ492)-$BD$5)/$BD$6+$BJ$15*((AK492)-$BD$7)/$BD$8+$BJ$16</f>
        <v/>
      </c>
      <c r="AZ492" s="51">
        <f>1/(1+EXP(-AY492))</f>
        <v/>
      </c>
      <c r="BA492" s="52">
        <f>$BK$14*((AJ492)-$BD$5)/$BD$6+$BK$15*((AK492)-$BD$7)/$BD$8+$BK$16</f>
        <v/>
      </c>
      <c r="BB492" s="51">
        <f>1/(1+EXP(-BA492))</f>
        <v/>
      </c>
    </row>
    <row r="493" ht="15" customHeight="1" s="35">
      <c r="A493" s="48">
        <f>'4_Seq_Features'!A491</f>
        <v/>
      </c>
      <c r="B493" s="55">
        <f>'4_Seq_Features'!F491</f>
        <v/>
      </c>
      <c r="C493" s="48">
        <f>'4_Seq_Features'!E491</f>
        <v/>
      </c>
      <c r="D493" s="52">
        <f>$U$12*((B493)-$U$5)/$U$6+$U$13</f>
        <v/>
      </c>
      <c r="E493" s="51">
        <f>1/(1+EXP(-D493))</f>
        <v/>
      </c>
      <c r="F493" s="52">
        <f>$V$12*((B493)-$U$5)/$U$6+$V$13</f>
        <v/>
      </c>
      <c r="G493" s="51">
        <f>1/(1+EXP(-F493))</f>
        <v/>
      </c>
      <c r="H493" s="52">
        <f>$W$12*((B493)-$U$5)/$U$6+$W$13</f>
        <v/>
      </c>
      <c r="I493" s="51">
        <f>1/(1+EXP(-H493))</f>
        <v/>
      </c>
      <c r="J493" s="52">
        <f>$X$12*((B493)-$U$5)/$U$6+$X$13</f>
        <v/>
      </c>
      <c r="K493" s="51">
        <f>1/(1+EXP(-J493))</f>
        <v/>
      </c>
      <c r="L493" s="52">
        <f>$Y$12*((B493)-$U$5)/$U$6+$Y$13</f>
        <v/>
      </c>
      <c r="M493" s="51">
        <f>1/(1+EXP(-L493))</f>
        <v/>
      </c>
      <c r="N493" s="52">
        <f>$Z$12*((B493)-$U$5)/$U$6+$Z$13</f>
        <v/>
      </c>
      <c r="O493" s="51">
        <f>1/(1+EXP(-N493))</f>
        <v/>
      </c>
      <c r="P493" s="52">
        <f>$AA$12*((B493)-$U$5)/$U$6+$AA$13</f>
        <v/>
      </c>
      <c r="Q493" s="51">
        <f>1/(1+EXP(-P493))</f>
        <v/>
      </c>
      <c r="R493" s="52">
        <f>$AB$12*((B493)-$U$5)/$U$6+$AB$13</f>
        <v/>
      </c>
      <c r="S493" s="51">
        <f>1/(1+EXP(-R493))</f>
        <v/>
      </c>
      <c r="AI493" s="48">
        <f>'4_Seq_Features'!A491</f>
        <v/>
      </c>
      <c r="AJ493" s="55">
        <f>'4_Seq_Features'!G491</f>
        <v/>
      </c>
      <c r="AK493" s="55">
        <f>'4_Seq_Features'!H491</f>
        <v/>
      </c>
      <c r="AL493" s="48">
        <f>'4_Seq_Features'!E491</f>
        <v/>
      </c>
      <c r="AM493" s="52">
        <f>$BD$14*((AJ493)-$BD$5)/$BD$6+$BD$15*((AK493)-$BD$7)/$BD$8+$BD$16</f>
        <v/>
      </c>
      <c r="AN493" s="51">
        <f>1/(1+EXP(-AM493))</f>
        <v/>
      </c>
      <c r="AO493" s="52">
        <f>$BE$14*((AJ493)-$BD$5)/$BD$6+$BE$15*((AK493)-$BD$7)/$BD$8+$BE$16</f>
        <v/>
      </c>
      <c r="AP493" s="51">
        <f>1/(1+EXP(-AO493))</f>
        <v/>
      </c>
      <c r="AQ493" s="52">
        <f>$BF$14*((AJ493)-$BD$5)/$BD$6+$BF$15*((AK493)-$BD$7)/$BD$8+$BF$16</f>
        <v/>
      </c>
      <c r="AR493" s="51">
        <f>1/(1+EXP(-AQ493))</f>
        <v/>
      </c>
      <c r="AS493" s="52">
        <f>$BG$14*((AJ493)-$BD$5)/$BD$6+$BG$15*((AK493)-$BD$7)/$BD$8+$BG$16</f>
        <v/>
      </c>
      <c r="AT493" s="51">
        <f>1/(1+EXP(-AS493))</f>
        <v/>
      </c>
      <c r="AU493" s="52">
        <f>$BH$14*((AJ493)-$BD$5)/$BD$6+$BH$15*((AK493)-$BD$7)/$BD$8+$BH$16</f>
        <v/>
      </c>
      <c r="AV493" s="51">
        <f>1/(1+EXP(-AU493))</f>
        <v/>
      </c>
      <c r="AW493" s="52">
        <f>$BI$14*((AJ493)-$BD$5)/$BD$6+$BI$15*((AK493)-$BD$7)/$BD$8+$BI$16</f>
        <v/>
      </c>
      <c r="AX493" s="51">
        <f>1/(1+EXP(-AW493))</f>
        <v/>
      </c>
      <c r="AY493" s="52">
        <f>$BJ$14*((AJ493)-$BD$5)/$BD$6+$BJ$15*((AK493)-$BD$7)/$BD$8+$BJ$16</f>
        <v/>
      </c>
      <c r="AZ493" s="51">
        <f>1/(1+EXP(-AY493))</f>
        <v/>
      </c>
      <c r="BA493" s="52">
        <f>$BK$14*((AJ493)-$BD$5)/$BD$6+$BK$15*((AK493)-$BD$7)/$BD$8+$BK$16</f>
        <v/>
      </c>
      <c r="BB493" s="51">
        <f>1/(1+EXP(-BA493))</f>
        <v/>
      </c>
    </row>
    <row r="494" ht="15" customHeight="1" s="35">
      <c r="A494" s="48">
        <f>'4_Seq_Features'!A492</f>
        <v/>
      </c>
      <c r="B494" s="55">
        <f>'4_Seq_Features'!F492</f>
        <v/>
      </c>
      <c r="C494" s="48">
        <f>'4_Seq_Features'!E492</f>
        <v/>
      </c>
      <c r="D494" s="52">
        <f>$U$12*((B494)-$U$5)/$U$6+$U$13</f>
        <v/>
      </c>
      <c r="E494" s="51">
        <f>1/(1+EXP(-D494))</f>
        <v/>
      </c>
      <c r="F494" s="52">
        <f>$V$12*((B494)-$U$5)/$U$6+$V$13</f>
        <v/>
      </c>
      <c r="G494" s="51">
        <f>1/(1+EXP(-F494))</f>
        <v/>
      </c>
      <c r="H494" s="52">
        <f>$W$12*((B494)-$U$5)/$U$6+$W$13</f>
        <v/>
      </c>
      <c r="I494" s="51">
        <f>1/(1+EXP(-H494))</f>
        <v/>
      </c>
      <c r="J494" s="52">
        <f>$X$12*((B494)-$U$5)/$U$6+$X$13</f>
        <v/>
      </c>
      <c r="K494" s="51">
        <f>1/(1+EXP(-J494))</f>
        <v/>
      </c>
      <c r="L494" s="52">
        <f>$Y$12*((B494)-$U$5)/$U$6+$Y$13</f>
        <v/>
      </c>
      <c r="M494" s="51">
        <f>1/(1+EXP(-L494))</f>
        <v/>
      </c>
      <c r="N494" s="52">
        <f>$Z$12*((B494)-$U$5)/$U$6+$Z$13</f>
        <v/>
      </c>
      <c r="O494" s="51">
        <f>1/(1+EXP(-N494))</f>
        <v/>
      </c>
      <c r="P494" s="52">
        <f>$AA$12*((B494)-$U$5)/$U$6+$AA$13</f>
        <v/>
      </c>
      <c r="Q494" s="51">
        <f>1/(1+EXP(-P494))</f>
        <v/>
      </c>
      <c r="R494" s="52">
        <f>$AB$12*((B494)-$U$5)/$U$6+$AB$13</f>
        <v/>
      </c>
      <c r="S494" s="51">
        <f>1/(1+EXP(-R494))</f>
        <v/>
      </c>
      <c r="AI494" s="48">
        <f>'4_Seq_Features'!A492</f>
        <v/>
      </c>
      <c r="AJ494" s="55">
        <f>'4_Seq_Features'!G492</f>
        <v/>
      </c>
      <c r="AK494" s="55">
        <f>'4_Seq_Features'!H492</f>
        <v/>
      </c>
      <c r="AL494" s="48">
        <f>'4_Seq_Features'!E492</f>
        <v/>
      </c>
      <c r="AM494" s="52">
        <f>$BD$14*((AJ494)-$BD$5)/$BD$6+$BD$15*((AK494)-$BD$7)/$BD$8+$BD$16</f>
        <v/>
      </c>
      <c r="AN494" s="51">
        <f>1/(1+EXP(-AM494))</f>
        <v/>
      </c>
      <c r="AO494" s="52">
        <f>$BE$14*((AJ494)-$BD$5)/$BD$6+$BE$15*((AK494)-$BD$7)/$BD$8+$BE$16</f>
        <v/>
      </c>
      <c r="AP494" s="51">
        <f>1/(1+EXP(-AO494))</f>
        <v/>
      </c>
      <c r="AQ494" s="52">
        <f>$BF$14*((AJ494)-$BD$5)/$BD$6+$BF$15*((AK494)-$BD$7)/$BD$8+$BF$16</f>
        <v/>
      </c>
      <c r="AR494" s="51">
        <f>1/(1+EXP(-AQ494))</f>
        <v/>
      </c>
      <c r="AS494" s="52">
        <f>$BG$14*((AJ494)-$BD$5)/$BD$6+$BG$15*((AK494)-$BD$7)/$BD$8+$BG$16</f>
        <v/>
      </c>
      <c r="AT494" s="51">
        <f>1/(1+EXP(-AS494))</f>
        <v/>
      </c>
      <c r="AU494" s="52">
        <f>$BH$14*((AJ494)-$BD$5)/$BD$6+$BH$15*((AK494)-$BD$7)/$BD$8+$BH$16</f>
        <v/>
      </c>
      <c r="AV494" s="51">
        <f>1/(1+EXP(-AU494))</f>
        <v/>
      </c>
      <c r="AW494" s="52">
        <f>$BI$14*((AJ494)-$BD$5)/$BD$6+$BI$15*((AK494)-$BD$7)/$BD$8+$BI$16</f>
        <v/>
      </c>
      <c r="AX494" s="51">
        <f>1/(1+EXP(-AW494))</f>
        <v/>
      </c>
      <c r="AY494" s="52">
        <f>$BJ$14*((AJ494)-$BD$5)/$BD$6+$BJ$15*((AK494)-$BD$7)/$BD$8+$BJ$16</f>
        <v/>
      </c>
      <c r="AZ494" s="51">
        <f>1/(1+EXP(-AY494))</f>
        <v/>
      </c>
      <c r="BA494" s="52">
        <f>$BK$14*((AJ494)-$BD$5)/$BD$6+$BK$15*((AK494)-$BD$7)/$BD$8+$BK$16</f>
        <v/>
      </c>
      <c r="BB494" s="51">
        <f>1/(1+EXP(-BA494))</f>
        <v/>
      </c>
    </row>
    <row r="495" ht="15" customHeight="1" s="35">
      <c r="A495" s="48">
        <f>'4_Seq_Features'!A493</f>
        <v/>
      </c>
      <c r="B495" s="55">
        <f>'4_Seq_Features'!F493</f>
        <v/>
      </c>
      <c r="C495" s="48">
        <f>'4_Seq_Features'!E493</f>
        <v/>
      </c>
      <c r="D495" s="52">
        <f>$U$12*((B495)-$U$5)/$U$6+$U$13</f>
        <v/>
      </c>
      <c r="E495" s="51">
        <f>1/(1+EXP(-D495))</f>
        <v/>
      </c>
      <c r="F495" s="52">
        <f>$V$12*((B495)-$U$5)/$U$6+$V$13</f>
        <v/>
      </c>
      <c r="G495" s="51">
        <f>1/(1+EXP(-F495))</f>
        <v/>
      </c>
      <c r="H495" s="52">
        <f>$W$12*((B495)-$U$5)/$U$6+$W$13</f>
        <v/>
      </c>
      <c r="I495" s="51">
        <f>1/(1+EXP(-H495))</f>
        <v/>
      </c>
      <c r="J495" s="52">
        <f>$X$12*((B495)-$U$5)/$U$6+$X$13</f>
        <v/>
      </c>
      <c r="K495" s="51">
        <f>1/(1+EXP(-J495))</f>
        <v/>
      </c>
      <c r="L495" s="52">
        <f>$Y$12*((B495)-$U$5)/$U$6+$Y$13</f>
        <v/>
      </c>
      <c r="M495" s="51">
        <f>1/(1+EXP(-L495))</f>
        <v/>
      </c>
      <c r="N495" s="52">
        <f>$Z$12*((B495)-$U$5)/$U$6+$Z$13</f>
        <v/>
      </c>
      <c r="O495" s="51">
        <f>1/(1+EXP(-N495))</f>
        <v/>
      </c>
      <c r="P495" s="52">
        <f>$AA$12*((B495)-$U$5)/$U$6+$AA$13</f>
        <v/>
      </c>
      <c r="Q495" s="51">
        <f>1/(1+EXP(-P495))</f>
        <v/>
      </c>
      <c r="R495" s="52">
        <f>$AB$12*((B495)-$U$5)/$U$6+$AB$13</f>
        <v/>
      </c>
      <c r="S495" s="51">
        <f>1/(1+EXP(-R495))</f>
        <v/>
      </c>
      <c r="AI495" s="48">
        <f>'4_Seq_Features'!A493</f>
        <v/>
      </c>
      <c r="AJ495" s="55">
        <f>'4_Seq_Features'!G493</f>
        <v/>
      </c>
      <c r="AK495" s="55">
        <f>'4_Seq_Features'!H493</f>
        <v/>
      </c>
      <c r="AL495" s="48">
        <f>'4_Seq_Features'!E493</f>
        <v/>
      </c>
      <c r="AM495" s="52">
        <f>$BD$14*((AJ495)-$BD$5)/$BD$6+$BD$15*((AK495)-$BD$7)/$BD$8+$BD$16</f>
        <v/>
      </c>
      <c r="AN495" s="51">
        <f>1/(1+EXP(-AM495))</f>
        <v/>
      </c>
      <c r="AO495" s="52">
        <f>$BE$14*((AJ495)-$BD$5)/$BD$6+$BE$15*((AK495)-$BD$7)/$BD$8+$BE$16</f>
        <v/>
      </c>
      <c r="AP495" s="51">
        <f>1/(1+EXP(-AO495))</f>
        <v/>
      </c>
      <c r="AQ495" s="52">
        <f>$BF$14*((AJ495)-$BD$5)/$BD$6+$BF$15*((AK495)-$BD$7)/$BD$8+$BF$16</f>
        <v/>
      </c>
      <c r="AR495" s="51">
        <f>1/(1+EXP(-AQ495))</f>
        <v/>
      </c>
      <c r="AS495" s="52">
        <f>$BG$14*((AJ495)-$BD$5)/$BD$6+$BG$15*((AK495)-$BD$7)/$BD$8+$BG$16</f>
        <v/>
      </c>
      <c r="AT495" s="51">
        <f>1/(1+EXP(-AS495))</f>
        <v/>
      </c>
      <c r="AU495" s="52">
        <f>$BH$14*((AJ495)-$BD$5)/$BD$6+$BH$15*((AK495)-$BD$7)/$BD$8+$BH$16</f>
        <v/>
      </c>
      <c r="AV495" s="51">
        <f>1/(1+EXP(-AU495))</f>
        <v/>
      </c>
      <c r="AW495" s="52">
        <f>$BI$14*((AJ495)-$BD$5)/$BD$6+$BI$15*((AK495)-$BD$7)/$BD$8+$BI$16</f>
        <v/>
      </c>
      <c r="AX495" s="51">
        <f>1/(1+EXP(-AW495))</f>
        <v/>
      </c>
      <c r="AY495" s="52">
        <f>$BJ$14*((AJ495)-$BD$5)/$BD$6+$BJ$15*((AK495)-$BD$7)/$BD$8+$BJ$16</f>
        <v/>
      </c>
      <c r="AZ495" s="51">
        <f>1/(1+EXP(-AY495))</f>
        <v/>
      </c>
      <c r="BA495" s="52">
        <f>$BK$14*((AJ495)-$BD$5)/$BD$6+$BK$15*((AK495)-$BD$7)/$BD$8+$BK$16</f>
        <v/>
      </c>
      <c r="BB495" s="51">
        <f>1/(1+EXP(-BA495))</f>
        <v/>
      </c>
    </row>
    <row r="496" ht="15" customHeight="1" s="35">
      <c r="A496" s="48">
        <f>'4_Seq_Features'!A494</f>
        <v/>
      </c>
      <c r="B496" s="55">
        <f>'4_Seq_Features'!F494</f>
        <v/>
      </c>
      <c r="C496" s="48">
        <f>'4_Seq_Features'!E494</f>
        <v/>
      </c>
      <c r="D496" s="52">
        <f>$U$12*((B496)-$U$5)/$U$6+$U$13</f>
        <v/>
      </c>
      <c r="E496" s="51">
        <f>1/(1+EXP(-D496))</f>
        <v/>
      </c>
      <c r="F496" s="52">
        <f>$V$12*((B496)-$U$5)/$U$6+$V$13</f>
        <v/>
      </c>
      <c r="G496" s="51">
        <f>1/(1+EXP(-F496))</f>
        <v/>
      </c>
      <c r="H496" s="52">
        <f>$W$12*((B496)-$U$5)/$U$6+$W$13</f>
        <v/>
      </c>
      <c r="I496" s="51">
        <f>1/(1+EXP(-H496))</f>
        <v/>
      </c>
      <c r="J496" s="52">
        <f>$X$12*((B496)-$U$5)/$U$6+$X$13</f>
        <v/>
      </c>
      <c r="K496" s="51">
        <f>1/(1+EXP(-J496))</f>
        <v/>
      </c>
      <c r="L496" s="52">
        <f>$Y$12*((B496)-$U$5)/$U$6+$Y$13</f>
        <v/>
      </c>
      <c r="M496" s="51">
        <f>1/(1+EXP(-L496))</f>
        <v/>
      </c>
      <c r="N496" s="52">
        <f>$Z$12*((B496)-$U$5)/$U$6+$Z$13</f>
        <v/>
      </c>
      <c r="O496" s="51">
        <f>1/(1+EXP(-N496))</f>
        <v/>
      </c>
      <c r="P496" s="52">
        <f>$AA$12*((B496)-$U$5)/$U$6+$AA$13</f>
        <v/>
      </c>
      <c r="Q496" s="51">
        <f>1/(1+EXP(-P496))</f>
        <v/>
      </c>
      <c r="R496" s="52">
        <f>$AB$12*((B496)-$U$5)/$U$6+$AB$13</f>
        <v/>
      </c>
      <c r="S496" s="51">
        <f>1/(1+EXP(-R496))</f>
        <v/>
      </c>
      <c r="AI496" s="48">
        <f>'4_Seq_Features'!A494</f>
        <v/>
      </c>
      <c r="AJ496" s="55">
        <f>'4_Seq_Features'!G494</f>
        <v/>
      </c>
      <c r="AK496" s="55">
        <f>'4_Seq_Features'!H494</f>
        <v/>
      </c>
      <c r="AL496" s="48">
        <f>'4_Seq_Features'!E494</f>
        <v/>
      </c>
      <c r="AM496" s="52">
        <f>$BD$14*((AJ496)-$BD$5)/$BD$6+$BD$15*((AK496)-$BD$7)/$BD$8+$BD$16</f>
        <v/>
      </c>
      <c r="AN496" s="51">
        <f>1/(1+EXP(-AM496))</f>
        <v/>
      </c>
      <c r="AO496" s="52">
        <f>$BE$14*((AJ496)-$BD$5)/$BD$6+$BE$15*((AK496)-$BD$7)/$BD$8+$BE$16</f>
        <v/>
      </c>
      <c r="AP496" s="51">
        <f>1/(1+EXP(-AO496))</f>
        <v/>
      </c>
      <c r="AQ496" s="52">
        <f>$BF$14*((AJ496)-$BD$5)/$BD$6+$BF$15*((AK496)-$BD$7)/$BD$8+$BF$16</f>
        <v/>
      </c>
      <c r="AR496" s="51">
        <f>1/(1+EXP(-AQ496))</f>
        <v/>
      </c>
      <c r="AS496" s="52">
        <f>$BG$14*((AJ496)-$BD$5)/$BD$6+$BG$15*((AK496)-$BD$7)/$BD$8+$BG$16</f>
        <v/>
      </c>
      <c r="AT496" s="51">
        <f>1/(1+EXP(-AS496))</f>
        <v/>
      </c>
      <c r="AU496" s="52">
        <f>$BH$14*((AJ496)-$BD$5)/$BD$6+$BH$15*((AK496)-$BD$7)/$BD$8+$BH$16</f>
        <v/>
      </c>
      <c r="AV496" s="51">
        <f>1/(1+EXP(-AU496))</f>
        <v/>
      </c>
      <c r="AW496" s="52">
        <f>$BI$14*((AJ496)-$BD$5)/$BD$6+$BI$15*((AK496)-$BD$7)/$BD$8+$BI$16</f>
        <v/>
      </c>
      <c r="AX496" s="51">
        <f>1/(1+EXP(-AW496))</f>
        <v/>
      </c>
      <c r="AY496" s="52">
        <f>$BJ$14*((AJ496)-$BD$5)/$BD$6+$BJ$15*((AK496)-$BD$7)/$BD$8+$BJ$16</f>
        <v/>
      </c>
      <c r="AZ496" s="51">
        <f>1/(1+EXP(-AY496))</f>
        <v/>
      </c>
      <c r="BA496" s="52">
        <f>$BK$14*((AJ496)-$BD$5)/$BD$6+$BK$15*((AK496)-$BD$7)/$BD$8+$BK$16</f>
        <v/>
      </c>
      <c r="BB496" s="51">
        <f>1/(1+EXP(-BA496))</f>
        <v/>
      </c>
    </row>
    <row r="497" ht="15" customHeight="1" s="35">
      <c r="A497" s="48">
        <f>'4_Seq_Features'!A495</f>
        <v/>
      </c>
      <c r="B497" s="55">
        <f>'4_Seq_Features'!F495</f>
        <v/>
      </c>
      <c r="C497" s="48">
        <f>'4_Seq_Features'!E495</f>
        <v/>
      </c>
      <c r="D497" s="52">
        <f>$U$12*((B497)-$U$5)/$U$6+$U$13</f>
        <v/>
      </c>
      <c r="E497" s="51">
        <f>1/(1+EXP(-D497))</f>
        <v/>
      </c>
      <c r="F497" s="52">
        <f>$V$12*((B497)-$U$5)/$U$6+$V$13</f>
        <v/>
      </c>
      <c r="G497" s="51">
        <f>1/(1+EXP(-F497))</f>
        <v/>
      </c>
      <c r="H497" s="52">
        <f>$W$12*((B497)-$U$5)/$U$6+$W$13</f>
        <v/>
      </c>
      <c r="I497" s="51">
        <f>1/(1+EXP(-H497))</f>
        <v/>
      </c>
      <c r="J497" s="52">
        <f>$X$12*((B497)-$U$5)/$U$6+$X$13</f>
        <v/>
      </c>
      <c r="K497" s="51">
        <f>1/(1+EXP(-J497))</f>
        <v/>
      </c>
      <c r="L497" s="52">
        <f>$Y$12*((B497)-$U$5)/$U$6+$Y$13</f>
        <v/>
      </c>
      <c r="M497" s="51">
        <f>1/(1+EXP(-L497))</f>
        <v/>
      </c>
      <c r="N497" s="52">
        <f>$Z$12*((B497)-$U$5)/$U$6+$Z$13</f>
        <v/>
      </c>
      <c r="O497" s="51">
        <f>1/(1+EXP(-N497))</f>
        <v/>
      </c>
      <c r="P497" s="52">
        <f>$AA$12*((B497)-$U$5)/$U$6+$AA$13</f>
        <v/>
      </c>
      <c r="Q497" s="51">
        <f>1/(1+EXP(-P497))</f>
        <v/>
      </c>
      <c r="R497" s="52">
        <f>$AB$12*((B497)-$U$5)/$U$6+$AB$13</f>
        <v/>
      </c>
      <c r="S497" s="51">
        <f>1/(1+EXP(-R497))</f>
        <v/>
      </c>
      <c r="AI497" s="48">
        <f>'4_Seq_Features'!A495</f>
        <v/>
      </c>
      <c r="AJ497" s="55">
        <f>'4_Seq_Features'!G495</f>
        <v/>
      </c>
      <c r="AK497" s="55">
        <f>'4_Seq_Features'!H495</f>
        <v/>
      </c>
      <c r="AL497" s="48">
        <f>'4_Seq_Features'!E495</f>
        <v/>
      </c>
      <c r="AM497" s="52">
        <f>$BD$14*((AJ497)-$BD$5)/$BD$6+$BD$15*((AK497)-$BD$7)/$BD$8+$BD$16</f>
        <v/>
      </c>
      <c r="AN497" s="51">
        <f>1/(1+EXP(-AM497))</f>
        <v/>
      </c>
      <c r="AO497" s="52">
        <f>$BE$14*((AJ497)-$BD$5)/$BD$6+$BE$15*((AK497)-$BD$7)/$BD$8+$BE$16</f>
        <v/>
      </c>
      <c r="AP497" s="51">
        <f>1/(1+EXP(-AO497))</f>
        <v/>
      </c>
      <c r="AQ497" s="52">
        <f>$BF$14*((AJ497)-$BD$5)/$BD$6+$BF$15*((AK497)-$BD$7)/$BD$8+$BF$16</f>
        <v/>
      </c>
      <c r="AR497" s="51">
        <f>1/(1+EXP(-AQ497))</f>
        <v/>
      </c>
      <c r="AS497" s="52">
        <f>$BG$14*((AJ497)-$BD$5)/$BD$6+$BG$15*((AK497)-$BD$7)/$BD$8+$BG$16</f>
        <v/>
      </c>
      <c r="AT497" s="51">
        <f>1/(1+EXP(-AS497))</f>
        <v/>
      </c>
      <c r="AU497" s="52">
        <f>$BH$14*((AJ497)-$BD$5)/$BD$6+$BH$15*((AK497)-$BD$7)/$BD$8+$BH$16</f>
        <v/>
      </c>
      <c r="AV497" s="51">
        <f>1/(1+EXP(-AU497))</f>
        <v/>
      </c>
      <c r="AW497" s="52">
        <f>$BI$14*((AJ497)-$BD$5)/$BD$6+$BI$15*((AK497)-$BD$7)/$BD$8+$BI$16</f>
        <v/>
      </c>
      <c r="AX497" s="51">
        <f>1/(1+EXP(-AW497))</f>
        <v/>
      </c>
      <c r="AY497" s="52">
        <f>$BJ$14*((AJ497)-$BD$5)/$BD$6+$BJ$15*((AK497)-$BD$7)/$BD$8+$BJ$16</f>
        <v/>
      </c>
      <c r="AZ497" s="51">
        <f>1/(1+EXP(-AY497))</f>
        <v/>
      </c>
      <c r="BA497" s="52">
        <f>$BK$14*((AJ497)-$BD$5)/$BD$6+$BK$15*((AK497)-$BD$7)/$BD$8+$BK$16</f>
        <v/>
      </c>
      <c r="BB497" s="51">
        <f>1/(1+EXP(-BA497))</f>
        <v/>
      </c>
    </row>
    <row r="498" ht="15" customHeight="1" s="35">
      <c r="A498" s="48">
        <f>'4_Seq_Features'!A496</f>
        <v/>
      </c>
      <c r="B498" s="55">
        <f>'4_Seq_Features'!F496</f>
        <v/>
      </c>
      <c r="C498" s="48">
        <f>'4_Seq_Features'!E496</f>
        <v/>
      </c>
      <c r="D498" s="52">
        <f>$U$12*((B498)-$U$5)/$U$6+$U$13</f>
        <v/>
      </c>
      <c r="E498" s="51">
        <f>1/(1+EXP(-D498))</f>
        <v/>
      </c>
      <c r="F498" s="52">
        <f>$V$12*((B498)-$U$5)/$U$6+$V$13</f>
        <v/>
      </c>
      <c r="G498" s="51">
        <f>1/(1+EXP(-F498))</f>
        <v/>
      </c>
      <c r="H498" s="52">
        <f>$W$12*((B498)-$U$5)/$U$6+$W$13</f>
        <v/>
      </c>
      <c r="I498" s="51">
        <f>1/(1+EXP(-H498))</f>
        <v/>
      </c>
      <c r="J498" s="52">
        <f>$X$12*((B498)-$U$5)/$U$6+$X$13</f>
        <v/>
      </c>
      <c r="K498" s="51">
        <f>1/(1+EXP(-J498))</f>
        <v/>
      </c>
      <c r="L498" s="52">
        <f>$Y$12*((B498)-$U$5)/$U$6+$Y$13</f>
        <v/>
      </c>
      <c r="M498" s="51">
        <f>1/(1+EXP(-L498))</f>
        <v/>
      </c>
      <c r="N498" s="52">
        <f>$Z$12*((B498)-$U$5)/$U$6+$Z$13</f>
        <v/>
      </c>
      <c r="O498" s="51">
        <f>1/(1+EXP(-N498))</f>
        <v/>
      </c>
      <c r="P498" s="52">
        <f>$AA$12*((B498)-$U$5)/$U$6+$AA$13</f>
        <v/>
      </c>
      <c r="Q498" s="51">
        <f>1/(1+EXP(-P498))</f>
        <v/>
      </c>
      <c r="R498" s="52">
        <f>$AB$12*((B498)-$U$5)/$U$6+$AB$13</f>
        <v/>
      </c>
      <c r="S498" s="51">
        <f>1/(1+EXP(-R498))</f>
        <v/>
      </c>
      <c r="AI498" s="48">
        <f>'4_Seq_Features'!A496</f>
        <v/>
      </c>
      <c r="AJ498" s="55">
        <f>'4_Seq_Features'!G496</f>
        <v/>
      </c>
      <c r="AK498" s="55">
        <f>'4_Seq_Features'!H496</f>
        <v/>
      </c>
      <c r="AL498" s="48">
        <f>'4_Seq_Features'!E496</f>
        <v/>
      </c>
      <c r="AM498" s="52">
        <f>$BD$14*((AJ498)-$BD$5)/$BD$6+$BD$15*((AK498)-$BD$7)/$BD$8+$BD$16</f>
        <v/>
      </c>
      <c r="AN498" s="51">
        <f>1/(1+EXP(-AM498))</f>
        <v/>
      </c>
      <c r="AO498" s="52">
        <f>$BE$14*((AJ498)-$BD$5)/$BD$6+$BE$15*((AK498)-$BD$7)/$BD$8+$BE$16</f>
        <v/>
      </c>
      <c r="AP498" s="51">
        <f>1/(1+EXP(-AO498))</f>
        <v/>
      </c>
      <c r="AQ498" s="52">
        <f>$BF$14*((AJ498)-$BD$5)/$BD$6+$BF$15*((AK498)-$BD$7)/$BD$8+$BF$16</f>
        <v/>
      </c>
      <c r="AR498" s="51">
        <f>1/(1+EXP(-AQ498))</f>
        <v/>
      </c>
      <c r="AS498" s="52">
        <f>$BG$14*((AJ498)-$BD$5)/$BD$6+$BG$15*((AK498)-$BD$7)/$BD$8+$BG$16</f>
        <v/>
      </c>
      <c r="AT498" s="51">
        <f>1/(1+EXP(-AS498))</f>
        <v/>
      </c>
      <c r="AU498" s="52">
        <f>$BH$14*((AJ498)-$BD$5)/$BD$6+$BH$15*((AK498)-$BD$7)/$BD$8+$BH$16</f>
        <v/>
      </c>
      <c r="AV498" s="51">
        <f>1/(1+EXP(-AU498))</f>
        <v/>
      </c>
      <c r="AW498" s="52">
        <f>$BI$14*((AJ498)-$BD$5)/$BD$6+$BI$15*((AK498)-$BD$7)/$BD$8+$BI$16</f>
        <v/>
      </c>
      <c r="AX498" s="51">
        <f>1/(1+EXP(-AW498))</f>
        <v/>
      </c>
      <c r="AY498" s="52">
        <f>$BJ$14*((AJ498)-$BD$5)/$BD$6+$BJ$15*((AK498)-$BD$7)/$BD$8+$BJ$16</f>
        <v/>
      </c>
      <c r="AZ498" s="51">
        <f>1/(1+EXP(-AY498))</f>
        <v/>
      </c>
      <c r="BA498" s="52">
        <f>$BK$14*((AJ498)-$BD$5)/$BD$6+$BK$15*((AK498)-$BD$7)/$BD$8+$BK$16</f>
        <v/>
      </c>
      <c r="BB498" s="51">
        <f>1/(1+EXP(-BA498))</f>
        <v/>
      </c>
    </row>
    <row r="499" ht="15" customHeight="1" s="35">
      <c r="A499" s="48">
        <f>'4_Seq_Features'!A497</f>
        <v/>
      </c>
      <c r="B499" s="55">
        <f>'4_Seq_Features'!F497</f>
        <v/>
      </c>
      <c r="C499" s="48">
        <f>'4_Seq_Features'!E497</f>
        <v/>
      </c>
      <c r="D499" s="52">
        <f>$U$12*((B499)-$U$5)/$U$6+$U$13</f>
        <v/>
      </c>
      <c r="E499" s="51">
        <f>1/(1+EXP(-D499))</f>
        <v/>
      </c>
      <c r="F499" s="52">
        <f>$V$12*((B499)-$U$5)/$U$6+$V$13</f>
        <v/>
      </c>
      <c r="G499" s="51">
        <f>1/(1+EXP(-F499))</f>
        <v/>
      </c>
      <c r="H499" s="52">
        <f>$W$12*((B499)-$U$5)/$U$6+$W$13</f>
        <v/>
      </c>
      <c r="I499" s="51">
        <f>1/(1+EXP(-H499))</f>
        <v/>
      </c>
      <c r="J499" s="52">
        <f>$X$12*((B499)-$U$5)/$U$6+$X$13</f>
        <v/>
      </c>
      <c r="K499" s="51">
        <f>1/(1+EXP(-J499))</f>
        <v/>
      </c>
      <c r="L499" s="52">
        <f>$Y$12*((B499)-$U$5)/$U$6+$Y$13</f>
        <v/>
      </c>
      <c r="M499" s="51">
        <f>1/(1+EXP(-L499))</f>
        <v/>
      </c>
      <c r="N499" s="52">
        <f>$Z$12*((B499)-$U$5)/$U$6+$Z$13</f>
        <v/>
      </c>
      <c r="O499" s="51">
        <f>1/(1+EXP(-N499))</f>
        <v/>
      </c>
      <c r="P499" s="52">
        <f>$AA$12*((B499)-$U$5)/$U$6+$AA$13</f>
        <v/>
      </c>
      <c r="Q499" s="51">
        <f>1/(1+EXP(-P499))</f>
        <v/>
      </c>
      <c r="R499" s="52">
        <f>$AB$12*((B499)-$U$5)/$U$6+$AB$13</f>
        <v/>
      </c>
      <c r="S499" s="51">
        <f>1/(1+EXP(-R499))</f>
        <v/>
      </c>
      <c r="AI499" s="48">
        <f>'4_Seq_Features'!A497</f>
        <v/>
      </c>
      <c r="AJ499" s="55">
        <f>'4_Seq_Features'!G497</f>
        <v/>
      </c>
      <c r="AK499" s="55">
        <f>'4_Seq_Features'!H497</f>
        <v/>
      </c>
      <c r="AL499" s="48">
        <f>'4_Seq_Features'!E497</f>
        <v/>
      </c>
      <c r="AM499" s="52">
        <f>$BD$14*((AJ499)-$BD$5)/$BD$6+$BD$15*((AK499)-$BD$7)/$BD$8+$BD$16</f>
        <v/>
      </c>
      <c r="AN499" s="51">
        <f>1/(1+EXP(-AM499))</f>
        <v/>
      </c>
      <c r="AO499" s="52">
        <f>$BE$14*((AJ499)-$BD$5)/$BD$6+$BE$15*((AK499)-$BD$7)/$BD$8+$BE$16</f>
        <v/>
      </c>
      <c r="AP499" s="51">
        <f>1/(1+EXP(-AO499))</f>
        <v/>
      </c>
      <c r="AQ499" s="52">
        <f>$BF$14*((AJ499)-$BD$5)/$BD$6+$BF$15*((AK499)-$BD$7)/$BD$8+$BF$16</f>
        <v/>
      </c>
      <c r="AR499" s="51">
        <f>1/(1+EXP(-AQ499))</f>
        <v/>
      </c>
      <c r="AS499" s="52">
        <f>$BG$14*((AJ499)-$BD$5)/$BD$6+$BG$15*((AK499)-$BD$7)/$BD$8+$BG$16</f>
        <v/>
      </c>
      <c r="AT499" s="51">
        <f>1/(1+EXP(-AS499))</f>
        <v/>
      </c>
      <c r="AU499" s="52">
        <f>$BH$14*((AJ499)-$BD$5)/$BD$6+$BH$15*((AK499)-$BD$7)/$BD$8+$BH$16</f>
        <v/>
      </c>
      <c r="AV499" s="51">
        <f>1/(1+EXP(-AU499))</f>
        <v/>
      </c>
      <c r="AW499" s="52">
        <f>$BI$14*((AJ499)-$BD$5)/$BD$6+$BI$15*((AK499)-$BD$7)/$BD$8+$BI$16</f>
        <v/>
      </c>
      <c r="AX499" s="51">
        <f>1/(1+EXP(-AW499))</f>
        <v/>
      </c>
      <c r="AY499" s="52">
        <f>$BJ$14*((AJ499)-$BD$5)/$BD$6+$BJ$15*((AK499)-$BD$7)/$BD$8+$BJ$16</f>
        <v/>
      </c>
      <c r="AZ499" s="51">
        <f>1/(1+EXP(-AY499))</f>
        <v/>
      </c>
      <c r="BA499" s="52">
        <f>$BK$14*((AJ499)-$BD$5)/$BD$6+$BK$15*((AK499)-$BD$7)/$BD$8+$BK$16</f>
        <v/>
      </c>
      <c r="BB499" s="51">
        <f>1/(1+EXP(-BA499))</f>
        <v/>
      </c>
    </row>
    <row r="500" ht="15" customHeight="1" s="35">
      <c r="A500" s="48">
        <f>'4_Seq_Features'!A498</f>
        <v/>
      </c>
      <c r="B500" s="55">
        <f>'4_Seq_Features'!F498</f>
        <v/>
      </c>
      <c r="C500" s="48">
        <f>'4_Seq_Features'!E498</f>
        <v/>
      </c>
      <c r="D500" s="52">
        <f>$U$12*((B500)-$U$5)/$U$6+$U$13</f>
        <v/>
      </c>
      <c r="E500" s="51">
        <f>1/(1+EXP(-D500))</f>
        <v/>
      </c>
      <c r="F500" s="52">
        <f>$V$12*((B500)-$U$5)/$U$6+$V$13</f>
        <v/>
      </c>
      <c r="G500" s="51">
        <f>1/(1+EXP(-F500))</f>
        <v/>
      </c>
      <c r="H500" s="52">
        <f>$W$12*((B500)-$U$5)/$U$6+$W$13</f>
        <v/>
      </c>
      <c r="I500" s="51">
        <f>1/(1+EXP(-H500))</f>
        <v/>
      </c>
      <c r="J500" s="52">
        <f>$X$12*((B500)-$U$5)/$U$6+$X$13</f>
        <v/>
      </c>
      <c r="K500" s="51">
        <f>1/(1+EXP(-J500))</f>
        <v/>
      </c>
      <c r="L500" s="52">
        <f>$Y$12*((B500)-$U$5)/$U$6+$Y$13</f>
        <v/>
      </c>
      <c r="M500" s="51">
        <f>1/(1+EXP(-L500))</f>
        <v/>
      </c>
      <c r="N500" s="52">
        <f>$Z$12*((B500)-$U$5)/$U$6+$Z$13</f>
        <v/>
      </c>
      <c r="O500" s="51">
        <f>1/(1+EXP(-N500))</f>
        <v/>
      </c>
      <c r="P500" s="52">
        <f>$AA$12*((B500)-$U$5)/$U$6+$AA$13</f>
        <v/>
      </c>
      <c r="Q500" s="51">
        <f>1/(1+EXP(-P500))</f>
        <v/>
      </c>
      <c r="R500" s="52">
        <f>$AB$12*((B500)-$U$5)/$U$6+$AB$13</f>
        <v/>
      </c>
      <c r="S500" s="51">
        <f>1/(1+EXP(-R500))</f>
        <v/>
      </c>
      <c r="AI500" s="48">
        <f>'4_Seq_Features'!A498</f>
        <v/>
      </c>
      <c r="AJ500" s="55">
        <f>'4_Seq_Features'!G498</f>
        <v/>
      </c>
      <c r="AK500" s="55">
        <f>'4_Seq_Features'!H498</f>
        <v/>
      </c>
      <c r="AL500" s="48">
        <f>'4_Seq_Features'!E498</f>
        <v/>
      </c>
      <c r="AM500" s="52">
        <f>$BD$14*((AJ500)-$BD$5)/$BD$6+$BD$15*((AK500)-$BD$7)/$BD$8+$BD$16</f>
        <v/>
      </c>
      <c r="AN500" s="51">
        <f>1/(1+EXP(-AM500))</f>
        <v/>
      </c>
      <c r="AO500" s="52">
        <f>$BE$14*((AJ500)-$BD$5)/$BD$6+$BE$15*((AK500)-$BD$7)/$BD$8+$BE$16</f>
        <v/>
      </c>
      <c r="AP500" s="51">
        <f>1/(1+EXP(-AO500))</f>
        <v/>
      </c>
      <c r="AQ500" s="52">
        <f>$BF$14*((AJ500)-$BD$5)/$BD$6+$BF$15*((AK500)-$BD$7)/$BD$8+$BF$16</f>
        <v/>
      </c>
      <c r="AR500" s="51">
        <f>1/(1+EXP(-AQ500))</f>
        <v/>
      </c>
      <c r="AS500" s="52">
        <f>$BG$14*((AJ500)-$BD$5)/$BD$6+$BG$15*((AK500)-$BD$7)/$BD$8+$BG$16</f>
        <v/>
      </c>
      <c r="AT500" s="51">
        <f>1/(1+EXP(-AS500))</f>
        <v/>
      </c>
      <c r="AU500" s="52">
        <f>$BH$14*((AJ500)-$BD$5)/$BD$6+$BH$15*((AK500)-$BD$7)/$BD$8+$BH$16</f>
        <v/>
      </c>
      <c r="AV500" s="51">
        <f>1/(1+EXP(-AU500))</f>
        <v/>
      </c>
      <c r="AW500" s="52">
        <f>$BI$14*((AJ500)-$BD$5)/$BD$6+$BI$15*((AK500)-$BD$7)/$BD$8+$BI$16</f>
        <v/>
      </c>
      <c r="AX500" s="51">
        <f>1/(1+EXP(-AW500))</f>
        <v/>
      </c>
      <c r="AY500" s="52">
        <f>$BJ$14*((AJ500)-$BD$5)/$BD$6+$BJ$15*((AK500)-$BD$7)/$BD$8+$BJ$16</f>
        <v/>
      </c>
      <c r="AZ500" s="51">
        <f>1/(1+EXP(-AY500))</f>
        <v/>
      </c>
      <c r="BA500" s="52">
        <f>$BK$14*((AJ500)-$BD$5)/$BD$6+$BK$15*((AK500)-$BD$7)/$BD$8+$BK$16</f>
        <v/>
      </c>
      <c r="BB500" s="51">
        <f>1/(1+EXP(-BA500))</f>
        <v/>
      </c>
    </row>
    <row r="501" ht="15" customHeight="1" s="35">
      <c r="A501" s="48">
        <f>'4_Seq_Features'!A499</f>
        <v/>
      </c>
      <c r="B501" s="55">
        <f>'4_Seq_Features'!F499</f>
        <v/>
      </c>
      <c r="C501" s="48">
        <f>'4_Seq_Features'!E499</f>
        <v/>
      </c>
      <c r="D501" s="52">
        <f>$U$12*((B501)-$U$5)/$U$6+$U$13</f>
        <v/>
      </c>
      <c r="E501" s="51">
        <f>1/(1+EXP(-D501))</f>
        <v/>
      </c>
      <c r="F501" s="52">
        <f>$V$12*((B501)-$U$5)/$U$6+$V$13</f>
        <v/>
      </c>
      <c r="G501" s="51">
        <f>1/(1+EXP(-F501))</f>
        <v/>
      </c>
      <c r="H501" s="52">
        <f>$W$12*((B501)-$U$5)/$U$6+$W$13</f>
        <v/>
      </c>
      <c r="I501" s="51">
        <f>1/(1+EXP(-H501))</f>
        <v/>
      </c>
      <c r="J501" s="52">
        <f>$X$12*((B501)-$U$5)/$U$6+$X$13</f>
        <v/>
      </c>
      <c r="K501" s="51">
        <f>1/(1+EXP(-J501))</f>
        <v/>
      </c>
      <c r="L501" s="52">
        <f>$Y$12*((B501)-$U$5)/$U$6+$Y$13</f>
        <v/>
      </c>
      <c r="M501" s="51">
        <f>1/(1+EXP(-L501))</f>
        <v/>
      </c>
      <c r="N501" s="52">
        <f>$Z$12*((B501)-$U$5)/$U$6+$Z$13</f>
        <v/>
      </c>
      <c r="O501" s="51">
        <f>1/(1+EXP(-N501))</f>
        <v/>
      </c>
      <c r="P501" s="52">
        <f>$AA$12*((B501)-$U$5)/$U$6+$AA$13</f>
        <v/>
      </c>
      <c r="Q501" s="51">
        <f>1/(1+EXP(-P501))</f>
        <v/>
      </c>
      <c r="R501" s="52">
        <f>$AB$12*((B501)-$U$5)/$U$6+$AB$13</f>
        <v/>
      </c>
      <c r="S501" s="51">
        <f>1/(1+EXP(-R501))</f>
        <v/>
      </c>
      <c r="AI501" s="48">
        <f>'4_Seq_Features'!A499</f>
        <v/>
      </c>
      <c r="AJ501" s="55">
        <f>'4_Seq_Features'!G499</f>
        <v/>
      </c>
      <c r="AK501" s="55">
        <f>'4_Seq_Features'!H499</f>
        <v/>
      </c>
      <c r="AL501" s="48">
        <f>'4_Seq_Features'!E499</f>
        <v/>
      </c>
      <c r="AM501" s="52">
        <f>$BD$14*((AJ501)-$BD$5)/$BD$6+$BD$15*((AK501)-$BD$7)/$BD$8+$BD$16</f>
        <v/>
      </c>
      <c r="AN501" s="51">
        <f>1/(1+EXP(-AM501))</f>
        <v/>
      </c>
      <c r="AO501" s="52">
        <f>$BE$14*((AJ501)-$BD$5)/$BD$6+$BE$15*((AK501)-$BD$7)/$BD$8+$BE$16</f>
        <v/>
      </c>
      <c r="AP501" s="51">
        <f>1/(1+EXP(-AO501))</f>
        <v/>
      </c>
      <c r="AQ501" s="52">
        <f>$BF$14*((AJ501)-$BD$5)/$BD$6+$BF$15*((AK501)-$BD$7)/$BD$8+$BF$16</f>
        <v/>
      </c>
      <c r="AR501" s="51">
        <f>1/(1+EXP(-AQ501))</f>
        <v/>
      </c>
      <c r="AS501" s="52">
        <f>$BG$14*((AJ501)-$BD$5)/$BD$6+$BG$15*((AK501)-$BD$7)/$BD$8+$BG$16</f>
        <v/>
      </c>
      <c r="AT501" s="51">
        <f>1/(1+EXP(-AS501))</f>
        <v/>
      </c>
      <c r="AU501" s="52">
        <f>$BH$14*((AJ501)-$BD$5)/$BD$6+$BH$15*((AK501)-$BD$7)/$BD$8+$BH$16</f>
        <v/>
      </c>
      <c r="AV501" s="51">
        <f>1/(1+EXP(-AU501))</f>
        <v/>
      </c>
      <c r="AW501" s="52">
        <f>$BI$14*((AJ501)-$BD$5)/$BD$6+$BI$15*((AK501)-$BD$7)/$BD$8+$BI$16</f>
        <v/>
      </c>
      <c r="AX501" s="51">
        <f>1/(1+EXP(-AW501))</f>
        <v/>
      </c>
      <c r="AY501" s="52">
        <f>$BJ$14*((AJ501)-$BD$5)/$BD$6+$BJ$15*((AK501)-$BD$7)/$BD$8+$BJ$16</f>
        <v/>
      </c>
      <c r="AZ501" s="51">
        <f>1/(1+EXP(-AY501))</f>
        <v/>
      </c>
      <c r="BA501" s="52">
        <f>$BK$14*((AJ501)-$BD$5)/$BD$6+$BK$15*((AK501)-$BD$7)/$BD$8+$BK$16</f>
        <v/>
      </c>
      <c r="BB501" s="51">
        <f>1/(1+EXP(-BA501))</f>
        <v/>
      </c>
    </row>
    <row r="502" ht="15" customHeight="1" s="35">
      <c r="A502" s="48">
        <f>'4_Seq_Features'!A500</f>
        <v/>
      </c>
      <c r="B502" s="55">
        <f>'4_Seq_Features'!F500</f>
        <v/>
      </c>
      <c r="C502" s="48">
        <f>'4_Seq_Features'!E500</f>
        <v/>
      </c>
      <c r="D502" s="52">
        <f>$U$12*((B502)-$U$5)/$U$6+$U$13</f>
        <v/>
      </c>
      <c r="E502" s="51">
        <f>1/(1+EXP(-D502))</f>
        <v/>
      </c>
      <c r="F502" s="52">
        <f>$V$12*((B502)-$U$5)/$U$6+$V$13</f>
        <v/>
      </c>
      <c r="G502" s="51">
        <f>1/(1+EXP(-F502))</f>
        <v/>
      </c>
      <c r="H502" s="52">
        <f>$W$12*((B502)-$U$5)/$U$6+$W$13</f>
        <v/>
      </c>
      <c r="I502" s="51">
        <f>1/(1+EXP(-H502))</f>
        <v/>
      </c>
      <c r="J502" s="52">
        <f>$X$12*((B502)-$U$5)/$U$6+$X$13</f>
        <v/>
      </c>
      <c r="K502" s="51">
        <f>1/(1+EXP(-J502))</f>
        <v/>
      </c>
      <c r="L502" s="52">
        <f>$Y$12*((B502)-$U$5)/$U$6+$Y$13</f>
        <v/>
      </c>
      <c r="M502" s="51">
        <f>1/(1+EXP(-L502))</f>
        <v/>
      </c>
      <c r="N502" s="52">
        <f>$Z$12*((B502)-$U$5)/$U$6+$Z$13</f>
        <v/>
      </c>
      <c r="O502" s="51">
        <f>1/(1+EXP(-N502))</f>
        <v/>
      </c>
      <c r="P502" s="52">
        <f>$AA$12*((B502)-$U$5)/$U$6+$AA$13</f>
        <v/>
      </c>
      <c r="Q502" s="51">
        <f>1/(1+EXP(-P502))</f>
        <v/>
      </c>
      <c r="R502" s="52">
        <f>$AB$12*((B502)-$U$5)/$U$6+$AB$13</f>
        <v/>
      </c>
      <c r="S502" s="51">
        <f>1/(1+EXP(-R502))</f>
        <v/>
      </c>
      <c r="AI502" s="48">
        <f>'4_Seq_Features'!A500</f>
        <v/>
      </c>
      <c r="AJ502" s="55">
        <f>'4_Seq_Features'!G500</f>
        <v/>
      </c>
      <c r="AK502" s="55">
        <f>'4_Seq_Features'!H500</f>
        <v/>
      </c>
      <c r="AL502" s="48">
        <f>'4_Seq_Features'!E500</f>
        <v/>
      </c>
      <c r="AM502" s="52">
        <f>$BD$14*((AJ502)-$BD$5)/$BD$6+$BD$15*((AK502)-$BD$7)/$BD$8+$BD$16</f>
        <v/>
      </c>
      <c r="AN502" s="51">
        <f>1/(1+EXP(-AM502))</f>
        <v/>
      </c>
      <c r="AO502" s="52">
        <f>$BE$14*((AJ502)-$BD$5)/$BD$6+$BE$15*((AK502)-$BD$7)/$BD$8+$BE$16</f>
        <v/>
      </c>
      <c r="AP502" s="51">
        <f>1/(1+EXP(-AO502))</f>
        <v/>
      </c>
      <c r="AQ502" s="52">
        <f>$BF$14*((AJ502)-$BD$5)/$BD$6+$BF$15*((AK502)-$BD$7)/$BD$8+$BF$16</f>
        <v/>
      </c>
      <c r="AR502" s="51">
        <f>1/(1+EXP(-AQ502))</f>
        <v/>
      </c>
      <c r="AS502" s="52">
        <f>$BG$14*((AJ502)-$BD$5)/$BD$6+$BG$15*((AK502)-$BD$7)/$BD$8+$BG$16</f>
        <v/>
      </c>
      <c r="AT502" s="51">
        <f>1/(1+EXP(-AS502))</f>
        <v/>
      </c>
      <c r="AU502" s="52">
        <f>$BH$14*((AJ502)-$BD$5)/$BD$6+$BH$15*((AK502)-$BD$7)/$BD$8+$BH$16</f>
        <v/>
      </c>
      <c r="AV502" s="51">
        <f>1/(1+EXP(-AU502))</f>
        <v/>
      </c>
      <c r="AW502" s="52">
        <f>$BI$14*((AJ502)-$BD$5)/$BD$6+$BI$15*((AK502)-$BD$7)/$BD$8+$BI$16</f>
        <v/>
      </c>
      <c r="AX502" s="51">
        <f>1/(1+EXP(-AW502))</f>
        <v/>
      </c>
      <c r="AY502" s="52">
        <f>$BJ$14*((AJ502)-$BD$5)/$BD$6+$BJ$15*((AK502)-$BD$7)/$BD$8+$BJ$16</f>
        <v/>
      </c>
      <c r="AZ502" s="51">
        <f>1/(1+EXP(-AY502))</f>
        <v/>
      </c>
      <c r="BA502" s="52">
        <f>$BK$14*((AJ502)-$BD$5)/$BD$6+$BK$15*((AK502)-$BD$7)/$BD$8+$BK$16</f>
        <v/>
      </c>
      <c r="BB502" s="51">
        <f>1/(1+EXP(-BA502))</f>
        <v/>
      </c>
    </row>
    <row r="503" ht="15" customHeight="1" s="35">
      <c r="A503" s="48">
        <f>'4_Seq_Features'!A501</f>
        <v/>
      </c>
      <c r="B503" s="55">
        <f>'4_Seq_Features'!F501</f>
        <v/>
      </c>
      <c r="C503" s="48">
        <f>'4_Seq_Features'!E501</f>
        <v/>
      </c>
      <c r="D503" s="52">
        <f>$U$12*((B503)-$U$5)/$U$6+$U$13</f>
        <v/>
      </c>
      <c r="E503" s="51">
        <f>1/(1+EXP(-D503))</f>
        <v/>
      </c>
      <c r="F503" s="52">
        <f>$V$12*((B503)-$U$5)/$U$6+$V$13</f>
        <v/>
      </c>
      <c r="G503" s="51">
        <f>1/(1+EXP(-F503))</f>
        <v/>
      </c>
      <c r="H503" s="52">
        <f>$W$12*((B503)-$U$5)/$U$6+$W$13</f>
        <v/>
      </c>
      <c r="I503" s="51">
        <f>1/(1+EXP(-H503))</f>
        <v/>
      </c>
      <c r="J503" s="52">
        <f>$X$12*((B503)-$U$5)/$U$6+$X$13</f>
        <v/>
      </c>
      <c r="K503" s="51">
        <f>1/(1+EXP(-J503))</f>
        <v/>
      </c>
      <c r="L503" s="52">
        <f>$Y$12*((B503)-$U$5)/$U$6+$Y$13</f>
        <v/>
      </c>
      <c r="M503" s="51">
        <f>1/(1+EXP(-L503))</f>
        <v/>
      </c>
      <c r="N503" s="52">
        <f>$Z$12*((B503)-$U$5)/$U$6+$Z$13</f>
        <v/>
      </c>
      <c r="O503" s="51">
        <f>1/(1+EXP(-N503))</f>
        <v/>
      </c>
      <c r="P503" s="52">
        <f>$AA$12*((B503)-$U$5)/$U$6+$AA$13</f>
        <v/>
      </c>
      <c r="Q503" s="51">
        <f>1/(1+EXP(-P503))</f>
        <v/>
      </c>
      <c r="R503" s="52">
        <f>$AB$12*((B503)-$U$5)/$U$6+$AB$13</f>
        <v/>
      </c>
      <c r="S503" s="51">
        <f>1/(1+EXP(-R503))</f>
        <v/>
      </c>
      <c r="AI503" s="48">
        <f>'4_Seq_Features'!A501</f>
        <v/>
      </c>
      <c r="AJ503" s="55">
        <f>'4_Seq_Features'!G501</f>
        <v/>
      </c>
      <c r="AK503" s="55">
        <f>'4_Seq_Features'!H501</f>
        <v/>
      </c>
      <c r="AL503" s="48">
        <f>'4_Seq_Features'!E501</f>
        <v/>
      </c>
      <c r="AM503" s="52">
        <f>$BD$14*((AJ503)-$BD$5)/$BD$6+$BD$15*((AK503)-$BD$7)/$BD$8+$BD$16</f>
        <v/>
      </c>
      <c r="AN503" s="51">
        <f>1/(1+EXP(-AM503))</f>
        <v/>
      </c>
      <c r="AO503" s="52">
        <f>$BE$14*((AJ503)-$BD$5)/$BD$6+$BE$15*((AK503)-$BD$7)/$BD$8+$BE$16</f>
        <v/>
      </c>
      <c r="AP503" s="51">
        <f>1/(1+EXP(-AO503))</f>
        <v/>
      </c>
      <c r="AQ503" s="52">
        <f>$BF$14*((AJ503)-$BD$5)/$BD$6+$BF$15*((AK503)-$BD$7)/$BD$8+$BF$16</f>
        <v/>
      </c>
      <c r="AR503" s="51">
        <f>1/(1+EXP(-AQ503))</f>
        <v/>
      </c>
      <c r="AS503" s="52">
        <f>$BG$14*((AJ503)-$BD$5)/$BD$6+$BG$15*((AK503)-$BD$7)/$BD$8+$BG$16</f>
        <v/>
      </c>
      <c r="AT503" s="51">
        <f>1/(1+EXP(-AS503))</f>
        <v/>
      </c>
      <c r="AU503" s="52">
        <f>$BH$14*((AJ503)-$BD$5)/$BD$6+$BH$15*((AK503)-$BD$7)/$BD$8+$BH$16</f>
        <v/>
      </c>
      <c r="AV503" s="51">
        <f>1/(1+EXP(-AU503))</f>
        <v/>
      </c>
      <c r="AW503" s="52">
        <f>$BI$14*((AJ503)-$BD$5)/$BD$6+$BI$15*((AK503)-$BD$7)/$BD$8+$BI$16</f>
        <v/>
      </c>
      <c r="AX503" s="51">
        <f>1/(1+EXP(-AW503))</f>
        <v/>
      </c>
      <c r="AY503" s="52">
        <f>$BJ$14*((AJ503)-$BD$5)/$BD$6+$BJ$15*((AK503)-$BD$7)/$BD$8+$BJ$16</f>
        <v/>
      </c>
      <c r="AZ503" s="51">
        <f>1/(1+EXP(-AY503))</f>
        <v/>
      </c>
      <c r="BA503" s="52">
        <f>$BK$14*((AJ503)-$BD$5)/$BD$6+$BK$15*((AK503)-$BD$7)/$BD$8+$BK$16</f>
        <v/>
      </c>
      <c r="BB503" s="51">
        <f>1/(1+EXP(-BA503))</f>
        <v/>
      </c>
    </row>
    <row r="504" ht="15" customHeight="1" s="35">
      <c r="A504" s="48">
        <f>'4_Seq_Features'!A502</f>
        <v/>
      </c>
      <c r="B504" s="55">
        <f>'4_Seq_Features'!F502</f>
        <v/>
      </c>
      <c r="C504" s="48">
        <f>'4_Seq_Features'!E502</f>
        <v/>
      </c>
      <c r="D504" s="52">
        <f>$U$12*((B504)-$U$5)/$U$6+$U$13</f>
        <v/>
      </c>
      <c r="E504" s="51">
        <f>1/(1+EXP(-D504))</f>
        <v/>
      </c>
      <c r="F504" s="52">
        <f>$V$12*((B504)-$U$5)/$U$6+$V$13</f>
        <v/>
      </c>
      <c r="G504" s="51">
        <f>1/(1+EXP(-F504))</f>
        <v/>
      </c>
      <c r="H504" s="52">
        <f>$W$12*((B504)-$U$5)/$U$6+$W$13</f>
        <v/>
      </c>
      <c r="I504" s="51">
        <f>1/(1+EXP(-H504))</f>
        <v/>
      </c>
      <c r="J504" s="52">
        <f>$X$12*((B504)-$U$5)/$U$6+$X$13</f>
        <v/>
      </c>
      <c r="K504" s="51">
        <f>1/(1+EXP(-J504))</f>
        <v/>
      </c>
      <c r="L504" s="52">
        <f>$Y$12*((B504)-$U$5)/$U$6+$Y$13</f>
        <v/>
      </c>
      <c r="M504" s="51">
        <f>1/(1+EXP(-L504))</f>
        <v/>
      </c>
      <c r="N504" s="52">
        <f>$Z$12*((B504)-$U$5)/$U$6+$Z$13</f>
        <v/>
      </c>
      <c r="O504" s="51">
        <f>1/(1+EXP(-N504))</f>
        <v/>
      </c>
      <c r="P504" s="52">
        <f>$AA$12*((B504)-$U$5)/$U$6+$AA$13</f>
        <v/>
      </c>
      <c r="Q504" s="51">
        <f>1/(1+EXP(-P504))</f>
        <v/>
      </c>
      <c r="R504" s="52">
        <f>$AB$12*((B504)-$U$5)/$U$6+$AB$13</f>
        <v/>
      </c>
      <c r="S504" s="51">
        <f>1/(1+EXP(-R504))</f>
        <v/>
      </c>
      <c r="AI504" s="48">
        <f>'4_Seq_Features'!A502</f>
        <v/>
      </c>
      <c r="AJ504" s="55">
        <f>'4_Seq_Features'!G502</f>
        <v/>
      </c>
      <c r="AK504" s="55">
        <f>'4_Seq_Features'!H502</f>
        <v/>
      </c>
      <c r="AL504" s="48">
        <f>'4_Seq_Features'!E502</f>
        <v/>
      </c>
      <c r="AM504" s="52">
        <f>$BD$14*((AJ504)-$BD$5)/$BD$6+$BD$15*((AK504)-$BD$7)/$BD$8+$BD$16</f>
        <v/>
      </c>
      <c r="AN504" s="51">
        <f>1/(1+EXP(-AM504))</f>
        <v/>
      </c>
      <c r="AO504" s="52">
        <f>$BE$14*((AJ504)-$BD$5)/$BD$6+$BE$15*((AK504)-$BD$7)/$BD$8+$BE$16</f>
        <v/>
      </c>
      <c r="AP504" s="51">
        <f>1/(1+EXP(-AO504))</f>
        <v/>
      </c>
      <c r="AQ504" s="52">
        <f>$BF$14*((AJ504)-$BD$5)/$BD$6+$BF$15*((AK504)-$BD$7)/$BD$8+$BF$16</f>
        <v/>
      </c>
      <c r="AR504" s="51">
        <f>1/(1+EXP(-AQ504))</f>
        <v/>
      </c>
      <c r="AS504" s="52">
        <f>$BG$14*((AJ504)-$BD$5)/$BD$6+$BG$15*((AK504)-$BD$7)/$BD$8+$BG$16</f>
        <v/>
      </c>
      <c r="AT504" s="51">
        <f>1/(1+EXP(-AS504))</f>
        <v/>
      </c>
      <c r="AU504" s="52">
        <f>$BH$14*((AJ504)-$BD$5)/$BD$6+$BH$15*((AK504)-$BD$7)/$BD$8+$BH$16</f>
        <v/>
      </c>
      <c r="AV504" s="51">
        <f>1/(1+EXP(-AU504))</f>
        <v/>
      </c>
      <c r="AW504" s="52">
        <f>$BI$14*((AJ504)-$BD$5)/$BD$6+$BI$15*((AK504)-$BD$7)/$BD$8+$BI$16</f>
        <v/>
      </c>
      <c r="AX504" s="51">
        <f>1/(1+EXP(-AW504))</f>
        <v/>
      </c>
      <c r="AY504" s="52">
        <f>$BJ$14*((AJ504)-$BD$5)/$BD$6+$BJ$15*((AK504)-$BD$7)/$BD$8+$BJ$16</f>
        <v/>
      </c>
      <c r="AZ504" s="51">
        <f>1/(1+EXP(-AY504))</f>
        <v/>
      </c>
      <c r="BA504" s="52">
        <f>$BK$14*((AJ504)-$BD$5)/$BD$6+$BK$15*((AK504)-$BD$7)/$BD$8+$BK$16</f>
        <v/>
      </c>
      <c r="BB504" s="51">
        <f>1/(1+EXP(-BA504))</f>
        <v/>
      </c>
    </row>
    <row r="505" ht="15" customHeight="1" s="35">
      <c r="A505" s="48">
        <f>'4_Seq_Features'!A503</f>
        <v/>
      </c>
      <c r="B505" s="55">
        <f>'4_Seq_Features'!F503</f>
        <v/>
      </c>
      <c r="C505" s="48">
        <f>'4_Seq_Features'!E503</f>
        <v/>
      </c>
      <c r="D505" s="52">
        <f>$U$12*((B505)-$U$5)/$U$6+$U$13</f>
        <v/>
      </c>
      <c r="E505" s="51">
        <f>1/(1+EXP(-D505))</f>
        <v/>
      </c>
      <c r="F505" s="52">
        <f>$V$12*((B505)-$U$5)/$U$6+$V$13</f>
        <v/>
      </c>
      <c r="G505" s="51">
        <f>1/(1+EXP(-F505))</f>
        <v/>
      </c>
      <c r="H505" s="52">
        <f>$W$12*((B505)-$U$5)/$U$6+$W$13</f>
        <v/>
      </c>
      <c r="I505" s="51">
        <f>1/(1+EXP(-H505))</f>
        <v/>
      </c>
      <c r="J505" s="52">
        <f>$X$12*((B505)-$U$5)/$U$6+$X$13</f>
        <v/>
      </c>
      <c r="K505" s="51">
        <f>1/(1+EXP(-J505))</f>
        <v/>
      </c>
      <c r="L505" s="52">
        <f>$Y$12*((B505)-$U$5)/$U$6+$Y$13</f>
        <v/>
      </c>
      <c r="M505" s="51">
        <f>1/(1+EXP(-L505))</f>
        <v/>
      </c>
      <c r="N505" s="52">
        <f>$Z$12*((B505)-$U$5)/$U$6+$Z$13</f>
        <v/>
      </c>
      <c r="O505" s="51">
        <f>1/(1+EXP(-N505))</f>
        <v/>
      </c>
      <c r="P505" s="52">
        <f>$AA$12*((B505)-$U$5)/$U$6+$AA$13</f>
        <v/>
      </c>
      <c r="Q505" s="51">
        <f>1/(1+EXP(-P505))</f>
        <v/>
      </c>
      <c r="R505" s="52">
        <f>$AB$12*((B505)-$U$5)/$U$6+$AB$13</f>
        <v/>
      </c>
      <c r="S505" s="51">
        <f>1/(1+EXP(-R505))</f>
        <v/>
      </c>
      <c r="AI505" s="48">
        <f>'4_Seq_Features'!A503</f>
        <v/>
      </c>
      <c r="AJ505" s="55">
        <f>'4_Seq_Features'!G503</f>
        <v/>
      </c>
      <c r="AK505" s="55">
        <f>'4_Seq_Features'!H503</f>
        <v/>
      </c>
      <c r="AL505" s="48">
        <f>'4_Seq_Features'!E503</f>
        <v/>
      </c>
      <c r="AM505" s="52">
        <f>$BD$14*((AJ505)-$BD$5)/$BD$6+$BD$15*((AK505)-$BD$7)/$BD$8+$BD$16</f>
        <v/>
      </c>
      <c r="AN505" s="51">
        <f>1/(1+EXP(-AM505))</f>
        <v/>
      </c>
      <c r="AO505" s="52">
        <f>$BE$14*((AJ505)-$BD$5)/$BD$6+$BE$15*((AK505)-$BD$7)/$BD$8+$BE$16</f>
        <v/>
      </c>
      <c r="AP505" s="51">
        <f>1/(1+EXP(-AO505))</f>
        <v/>
      </c>
      <c r="AQ505" s="52">
        <f>$BF$14*((AJ505)-$BD$5)/$BD$6+$BF$15*((AK505)-$BD$7)/$BD$8+$BF$16</f>
        <v/>
      </c>
      <c r="AR505" s="51">
        <f>1/(1+EXP(-AQ505))</f>
        <v/>
      </c>
      <c r="AS505" s="52">
        <f>$BG$14*((AJ505)-$BD$5)/$BD$6+$BG$15*((AK505)-$BD$7)/$BD$8+$BG$16</f>
        <v/>
      </c>
      <c r="AT505" s="51">
        <f>1/(1+EXP(-AS505))</f>
        <v/>
      </c>
      <c r="AU505" s="52">
        <f>$BH$14*((AJ505)-$BD$5)/$BD$6+$BH$15*((AK505)-$BD$7)/$BD$8+$BH$16</f>
        <v/>
      </c>
      <c r="AV505" s="51">
        <f>1/(1+EXP(-AU505))</f>
        <v/>
      </c>
      <c r="AW505" s="52">
        <f>$BI$14*((AJ505)-$BD$5)/$BD$6+$BI$15*((AK505)-$BD$7)/$BD$8+$BI$16</f>
        <v/>
      </c>
      <c r="AX505" s="51">
        <f>1/(1+EXP(-AW505))</f>
        <v/>
      </c>
      <c r="AY505" s="52">
        <f>$BJ$14*((AJ505)-$BD$5)/$BD$6+$BJ$15*((AK505)-$BD$7)/$BD$8+$BJ$16</f>
        <v/>
      </c>
      <c r="AZ505" s="51">
        <f>1/(1+EXP(-AY505))</f>
        <v/>
      </c>
      <c r="BA505" s="52">
        <f>$BK$14*((AJ505)-$BD$5)/$BD$6+$BK$15*((AK505)-$BD$7)/$BD$8+$BK$16</f>
        <v/>
      </c>
      <c r="BB505" s="51">
        <f>1/(1+EXP(-BA505))</f>
        <v/>
      </c>
    </row>
    <row r="506" ht="15" customHeight="1" s="35">
      <c r="A506" s="48">
        <f>'4_Seq_Features'!A504</f>
        <v/>
      </c>
      <c r="B506" s="55">
        <f>'4_Seq_Features'!F504</f>
        <v/>
      </c>
      <c r="C506" s="48">
        <f>'4_Seq_Features'!E504</f>
        <v/>
      </c>
      <c r="D506" s="52">
        <f>$U$12*((B506)-$U$5)/$U$6+$U$13</f>
        <v/>
      </c>
      <c r="E506" s="51">
        <f>1/(1+EXP(-D506))</f>
        <v/>
      </c>
      <c r="F506" s="52">
        <f>$V$12*((B506)-$U$5)/$U$6+$V$13</f>
        <v/>
      </c>
      <c r="G506" s="51">
        <f>1/(1+EXP(-F506))</f>
        <v/>
      </c>
      <c r="H506" s="52">
        <f>$W$12*((B506)-$U$5)/$U$6+$W$13</f>
        <v/>
      </c>
      <c r="I506" s="51">
        <f>1/(1+EXP(-H506))</f>
        <v/>
      </c>
      <c r="J506" s="52">
        <f>$X$12*((B506)-$U$5)/$U$6+$X$13</f>
        <v/>
      </c>
      <c r="K506" s="51">
        <f>1/(1+EXP(-J506))</f>
        <v/>
      </c>
      <c r="L506" s="52">
        <f>$Y$12*((B506)-$U$5)/$U$6+$Y$13</f>
        <v/>
      </c>
      <c r="M506" s="51">
        <f>1/(1+EXP(-L506))</f>
        <v/>
      </c>
      <c r="N506" s="52">
        <f>$Z$12*((B506)-$U$5)/$U$6+$Z$13</f>
        <v/>
      </c>
      <c r="O506" s="51">
        <f>1/(1+EXP(-N506))</f>
        <v/>
      </c>
      <c r="P506" s="52">
        <f>$AA$12*((B506)-$U$5)/$U$6+$AA$13</f>
        <v/>
      </c>
      <c r="Q506" s="51">
        <f>1/(1+EXP(-P506))</f>
        <v/>
      </c>
      <c r="R506" s="52">
        <f>$AB$12*((B506)-$U$5)/$U$6+$AB$13</f>
        <v/>
      </c>
      <c r="S506" s="51">
        <f>1/(1+EXP(-R506))</f>
        <v/>
      </c>
      <c r="AI506" s="48">
        <f>'4_Seq_Features'!A504</f>
        <v/>
      </c>
      <c r="AJ506" s="55">
        <f>'4_Seq_Features'!G504</f>
        <v/>
      </c>
      <c r="AK506" s="55">
        <f>'4_Seq_Features'!H504</f>
        <v/>
      </c>
      <c r="AL506" s="48">
        <f>'4_Seq_Features'!E504</f>
        <v/>
      </c>
      <c r="AM506" s="52">
        <f>$BD$14*((AJ506)-$BD$5)/$BD$6+$BD$15*((AK506)-$BD$7)/$BD$8+$BD$16</f>
        <v/>
      </c>
      <c r="AN506" s="51">
        <f>1/(1+EXP(-AM506))</f>
        <v/>
      </c>
      <c r="AO506" s="52">
        <f>$BE$14*((AJ506)-$BD$5)/$BD$6+$BE$15*((AK506)-$BD$7)/$BD$8+$BE$16</f>
        <v/>
      </c>
      <c r="AP506" s="51">
        <f>1/(1+EXP(-AO506))</f>
        <v/>
      </c>
      <c r="AQ506" s="52">
        <f>$BF$14*((AJ506)-$BD$5)/$BD$6+$BF$15*((AK506)-$BD$7)/$BD$8+$BF$16</f>
        <v/>
      </c>
      <c r="AR506" s="51">
        <f>1/(1+EXP(-AQ506))</f>
        <v/>
      </c>
      <c r="AS506" s="52">
        <f>$BG$14*((AJ506)-$BD$5)/$BD$6+$BG$15*((AK506)-$BD$7)/$BD$8+$BG$16</f>
        <v/>
      </c>
      <c r="AT506" s="51">
        <f>1/(1+EXP(-AS506))</f>
        <v/>
      </c>
      <c r="AU506" s="52">
        <f>$BH$14*((AJ506)-$BD$5)/$BD$6+$BH$15*((AK506)-$BD$7)/$BD$8+$BH$16</f>
        <v/>
      </c>
      <c r="AV506" s="51">
        <f>1/(1+EXP(-AU506))</f>
        <v/>
      </c>
      <c r="AW506" s="52">
        <f>$BI$14*((AJ506)-$BD$5)/$BD$6+$BI$15*((AK506)-$BD$7)/$BD$8+$BI$16</f>
        <v/>
      </c>
      <c r="AX506" s="51">
        <f>1/(1+EXP(-AW506))</f>
        <v/>
      </c>
      <c r="AY506" s="52">
        <f>$BJ$14*((AJ506)-$BD$5)/$BD$6+$BJ$15*((AK506)-$BD$7)/$BD$8+$BJ$16</f>
        <v/>
      </c>
      <c r="AZ506" s="51">
        <f>1/(1+EXP(-AY506))</f>
        <v/>
      </c>
      <c r="BA506" s="52">
        <f>$BK$14*((AJ506)-$BD$5)/$BD$6+$BK$15*((AK506)-$BD$7)/$BD$8+$BK$16</f>
        <v/>
      </c>
      <c r="BB506" s="51">
        <f>1/(1+EXP(-BA506))</f>
        <v/>
      </c>
    </row>
    <row r="507" ht="15" customHeight="1" s="35">
      <c r="A507" s="48">
        <f>'4_Seq_Features'!A505</f>
        <v/>
      </c>
      <c r="B507" s="55">
        <f>'4_Seq_Features'!F505</f>
        <v/>
      </c>
      <c r="C507" s="48">
        <f>'4_Seq_Features'!E505</f>
        <v/>
      </c>
      <c r="D507" s="52">
        <f>$U$12*((B507)-$U$5)/$U$6+$U$13</f>
        <v/>
      </c>
      <c r="E507" s="51">
        <f>1/(1+EXP(-D507))</f>
        <v/>
      </c>
      <c r="F507" s="52">
        <f>$V$12*((B507)-$U$5)/$U$6+$V$13</f>
        <v/>
      </c>
      <c r="G507" s="51">
        <f>1/(1+EXP(-F507))</f>
        <v/>
      </c>
      <c r="H507" s="52">
        <f>$W$12*((B507)-$U$5)/$U$6+$W$13</f>
        <v/>
      </c>
      <c r="I507" s="51">
        <f>1/(1+EXP(-H507))</f>
        <v/>
      </c>
      <c r="J507" s="52">
        <f>$X$12*((B507)-$U$5)/$U$6+$X$13</f>
        <v/>
      </c>
      <c r="K507" s="51">
        <f>1/(1+EXP(-J507))</f>
        <v/>
      </c>
      <c r="L507" s="52">
        <f>$Y$12*((B507)-$U$5)/$U$6+$Y$13</f>
        <v/>
      </c>
      <c r="M507" s="51">
        <f>1/(1+EXP(-L507))</f>
        <v/>
      </c>
      <c r="N507" s="52">
        <f>$Z$12*((B507)-$U$5)/$U$6+$Z$13</f>
        <v/>
      </c>
      <c r="O507" s="51">
        <f>1/(1+EXP(-N507))</f>
        <v/>
      </c>
      <c r="P507" s="52">
        <f>$AA$12*((B507)-$U$5)/$U$6+$AA$13</f>
        <v/>
      </c>
      <c r="Q507" s="51">
        <f>1/(1+EXP(-P507))</f>
        <v/>
      </c>
      <c r="R507" s="52">
        <f>$AB$12*((B507)-$U$5)/$U$6+$AB$13</f>
        <v/>
      </c>
      <c r="S507" s="51">
        <f>1/(1+EXP(-R507))</f>
        <v/>
      </c>
      <c r="AI507" s="48">
        <f>'4_Seq_Features'!A505</f>
        <v/>
      </c>
      <c r="AJ507" s="55">
        <f>'4_Seq_Features'!G505</f>
        <v/>
      </c>
      <c r="AK507" s="55">
        <f>'4_Seq_Features'!H505</f>
        <v/>
      </c>
      <c r="AL507" s="48">
        <f>'4_Seq_Features'!E505</f>
        <v/>
      </c>
      <c r="AM507" s="52">
        <f>$BD$14*((AJ507)-$BD$5)/$BD$6+$BD$15*((AK507)-$BD$7)/$BD$8+$BD$16</f>
        <v/>
      </c>
      <c r="AN507" s="51">
        <f>1/(1+EXP(-AM507))</f>
        <v/>
      </c>
      <c r="AO507" s="52">
        <f>$BE$14*((AJ507)-$BD$5)/$BD$6+$BE$15*((AK507)-$BD$7)/$BD$8+$BE$16</f>
        <v/>
      </c>
      <c r="AP507" s="51">
        <f>1/(1+EXP(-AO507))</f>
        <v/>
      </c>
      <c r="AQ507" s="52">
        <f>$BF$14*((AJ507)-$BD$5)/$BD$6+$BF$15*((AK507)-$BD$7)/$BD$8+$BF$16</f>
        <v/>
      </c>
      <c r="AR507" s="51">
        <f>1/(1+EXP(-AQ507))</f>
        <v/>
      </c>
      <c r="AS507" s="52">
        <f>$BG$14*((AJ507)-$BD$5)/$BD$6+$BG$15*((AK507)-$BD$7)/$BD$8+$BG$16</f>
        <v/>
      </c>
      <c r="AT507" s="51">
        <f>1/(1+EXP(-AS507))</f>
        <v/>
      </c>
      <c r="AU507" s="52">
        <f>$BH$14*((AJ507)-$BD$5)/$BD$6+$BH$15*((AK507)-$BD$7)/$BD$8+$BH$16</f>
        <v/>
      </c>
      <c r="AV507" s="51">
        <f>1/(1+EXP(-AU507))</f>
        <v/>
      </c>
      <c r="AW507" s="52">
        <f>$BI$14*((AJ507)-$BD$5)/$BD$6+$BI$15*((AK507)-$BD$7)/$BD$8+$BI$16</f>
        <v/>
      </c>
      <c r="AX507" s="51">
        <f>1/(1+EXP(-AW507))</f>
        <v/>
      </c>
      <c r="AY507" s="52">
        <f>$BJ$14*((AJ507)-$BD$5)/$BD$6+$BJ$15*((AK507)-$BD$7)/$BD$8+$BJ$16</f>
        <v/>
      </c>
      <c r="AZ507" s="51">
        <f>1/(1+EXP(-AY507))</f>
        <v/>
      </c>
      <c r="BA507" s="52">
        <f>$BK$14*((AJ507)-$BD$5)/$BD$6+$BK$15*((AK507)-$BD$7)/$BD$8+$BK$16</f>
        <v/>
      </c>
      <c r="BB507" s="51">
        <f>1/(1+EXP(-BA507))</f>
        <v/>
      </c>
    </row>
    <row r="508" ht="15" customHeight="1" s="35">
      <c r="A508" s="48">
        <f>'4_Seq_Features'!A506</f>
        <v/>
      </c>
      <c r="B508" s="55">
        <f>'4_Seq_Features'!F506</f>
        <v/>
      </c>
      <c r="C508" s="48">
        <f>'4_Seq_Features'!E506</f>
        <v/>
      </c>
      <c r="D508" s="52">
        <f>$U$12*((B508)-$U$5)/$U$6+$U$13</f>
        <v/>
      </c>
      <c r="E508" s="51">
        <f>1/(1+EXP(-D508))</f>
        <v/>
      </c>
      <c r="F508" s="52">
        <f>$V$12*((B508)-$U$5)/$U$6+$V$13</f>
        <v/>
      </c>
      <c r="G508" s="51">
        <f>1/(1+EXP(-F508))</f>
        <v/>
      </c>
      <c r="H508" s="52">
        <f>$W$12*((B508)-$U$5)/$U$6+$W$13</f>
        <v/>
      </c>
      <c r="I508" s="51">
        <f>1/(1+EXP(-H508))</f>
        <v/>
      </c>
      <c r="J508" s="52">
        <f>$X$12*((B508)-$U$5)/$U$6+$X$13</f>
        <v/>
      </c>
      <c r="K508" s="51">
        <f>1/(1+EXP(-J508))</f>
        <v/>
      </c>
      <c r="L508" s="52">
        <f>$Y$12*((B508)-$U$5)/$U$6+$Y$13</f>
        <v/>
      </c>
      <c r="M508" s="51">
        <f>1/(1+EXP(-L508))</f>
        <v/>
      </c>
      <c r="N508" s="52">
        <f>$Z$12*((B508)-$U$5)/$U$6+$Z$13</f>
        <v/>
      </c>
      <c r="O508" s="51">
        <f>1/(1+EXP(-N508))</f>
        <v/>
      </c>
      <c r="P508" s="52">
        <f>$AA$12*((B508)-$U$5)/$U$6+$AA$13</f>
        <v/>
      </c>
      <c r="Q508" s="51">
        <f>1/(1+EXP(-P508))</f>
        <v/>
      </c>
      <c r="R508" s="52">
        <f>$AB$12*((B508)-$U$5)/$U$6+$AB$13</f>
        <v/>
      </c>
      <c r="S508" s="51">
        <f>1/(1+EXP(-R508))</f>
        <v/>
      </c>
      <c r="AI508" s="48">
        <f>'4_Seq_Features'!A506</f>
        <v/>
      </c>
      <c r="AJ508" s="55">
        <f>'4_Seq_Features'!G506</f>
        <v/>
      </c>
      <c r="AK508" s="55">
        <f>'4_Seq_Features'!H506</f>
        <v/>
      </c>
      <c r="AL508" s="48">
        <f>'4_Seq_Features'!E506</f>
        <v/>
      </c>
      <c r="AM508" s="52">
        <f>$BD$14*((AJ508)-$BD$5)/$BD$6+$BD$15*((AK508)-$BD$7)/$BD$8+$BD$16</f>
        <v/>
      </c>
      <c r="AN508" s="51">
        <f>1/(1+EXP(-AM508))</f>
        <v/>
      </c>
      <c r="AO508" s="52">
        <f>$BE$14*((AJ508)-$BD$5)/$BD$6+$BE$15*((AK508)-$BD$7)/$BD$8+$BE$16</f>
        <v/>
      </c>
      <c r="AP508" s="51">
        <f>1/(1+EXP(-AO508))</f>
        <v/>
      </c>
      <c r="AQ508" s="52">
        <f>$BF$14*((AJ508)-$BD$5)/$BD$6+$BF$15*((AK508)-$BD$7)/$BD$8+$BF$16</f>
        <v/>
      </c>
      <c r="AR508" s="51">
        <f>1/(1+EXP(-AQ508))</f>
        <v/>
      </c>
      <c r="AS508" s="52">
        <f>$BG$14*((AJ508)-$BD$5)/$BD$6+$BG$15*((AK508)-$BD$7)/$BD$8+$BG$16</f>
        <v/>
      </c>
      <c r="AT508" s="51">
        <f>1/(1+EXP(-AS508))</f>
        <v/>
      </c>
      <c r="AU508" s="52">
        <f>$BH$14*((AJ508)-$BD$5)/$BD$6+$BH$15*((AK508)-$BD$7)/$BD$8+$BH$16</f>
        <v/>
      </c>
      <c r="AV508" s="51">
        <f>1/(1+EXP(-AU508))</f>
        <v/>
      </c>
      <c r="AW508" s="52">
        <f>$BI$14*((AJ508)-$BD$5)/$BD$6+$BI$15*((AK508)-$BD$7)/$BD$8+$BI$16</f>
        <v/>
      </c>
      <c r="AX508" s="51">
        <f>1/(1+EXP(-AW508))</f>
        <v/>
      </c>
      <c r="AY508" s="52">
        <f>$BJ$14*((AJ508)-$BD$5)/$BD$6+$BJ$15*((AK508)-$BD$7)/$BD$8+$BJ$16</f>
        <v/>
      </c>
      <c r="AZ508" s="51">
        <f>1/(1+EXP(-AY508))</f>
        <v/>
      </c>
      <c r="BA508" s="52">
        <f>$BK$14*((AJ508)-$BD$5)/$BD$6+$BK$15*((AK508)-$BD$7)/$BD$8+$BK$16</f>
        <v/>
      </c>
      <c r="BB508" s="51">
        <f>1/(1+EXP(-BA508))</f>
        <v/>
      </c>
    </row>
    <row r="509" ht="15" customHeight="1" s="35">
      <c r="A509" s="48">
        <f>'4_Seq_Features'!A507</f>
        <v/>
      </c>
      <c r="B509" s="55">
        <f>'4_Seq_Features'!F507</f>
        <v/>
      </c>
      <c r="C509" s="48">
        <f>'4_Seq_Features'!E507</f>
        <v/>
      </c>
      <c r="D509" s="52">
        <f>$U$12*((B509)-$U$5)/$U$6+$U$13</f>
        <v/>
      </c>
      <c r="E509" s="51">
        <f>1/(1+EXP(-D509))</f>
        <v/>
      </c>
      <c r="F509" s="52">
        <f>$V$12*((B509)-$U$5)/$U$6+$V$13</f>
        <v/>
      </c>
      <c r="G509" s="51">
        <f>1/(1+EXP(-F509))</f>
        <v/>
      </c>
      <c r="H509" s="52">
        <f>$W$12*((B509)-$U$5)/$U$6+$W$13</f>
        <v/>
      </c>
      <c r="I509" s="51">
        <f>1/(1+EXP(-H509))</f>
        <v/>
      </c>
      <c r="J509" s="52">
        <f>$X$12*((B509)-$U$5)/$U$6+$X$13</f>
        <v/>
      </c>
      <c r="K509" s="51">
        <f>1/(1+EXP(-J509))</f>
        <v/>
      </c>
      <c r="L509" s="52">
        <f>$Y$12*((B509)-$U$5)/$U$6+$Y$13</f>
        <v/>
      </c>
      <c r="M509" s="51">
        <f>1/(1+EXP(-L509))</f>
        <v/>
      </c>
      <c r="N509" s="52">
        <f>$Z$12*((B509)-$U$5)/$U$6+$Z$13</f>
        <v/>
      </c>
      <c r="O509" s="51">
        <f>1/(1+EXP(-N509))</f>
        <v/>
      </c>
      <c r="P509" s="52">
        <f>$AA$12*((B509)-$U$5)/$U$6+$AA$13</f>
        <v/>
      </c>
      <c r="Q509" s="51">
        <f>1/(1+EXP(-P509))</f>
        <v/>
      </c>
      <c r="R509" s="52">
        <f>$AB$12*((B509)-$U$5)/$U$6+$AB$13</f>
        <v/>
      </c>
      <c r="S509" s="51">
        <f>1/(1+EXP(-R509))</f>
        <v/>
      </c>
      <c r="AI509" s="48">
        <f>'4_Seq_Features'!A507</f>
        <v/>
      </c>
      <c r="AJ509" s="55">
        <f>'4_Seq_Features'!G507</f>
        <v/>
      </c>
      <c r="AK509" s="55">
        <f>'4_Seq_Features'!H507</f>
        <v/>
      </c>
      <c r="AL509" s="48">
        <f>'4_Seq_Features'!E507</f>
        <v/>
      </c>
      <c r="AM509" s="52">
        <f>$BD$14*((AJ509)-$BD$5)/$BD$6+$BD$15*((AK509)-$BD$7)/$BD$8+$BD$16</f>
        <v/>
      </c>
      <c r="AN509" s="51">
        <f>1/(1+EXP(-AM509))</f>
        <v/>
      </c>
      <c r="AO509" s="52">
        <f>$BE$14*((AJ509)-$BD$5)/$BD$6+$BE$15*((AK509)-$BD$7)/$BD$8+$BE$16</f>
        <v/>
      </c>
      <c r="AP509" s="51">
        <f>1/(1+EXP(-AO509))</f>
        <v/>
      </c>
      <c r="AQ509" s="52">
        <f>$BF$14*((AJ509)-$BD$5)/$BD$6+$BF$15*((AK509)-$BD$7)/$BD$8+$BF$16</f>
        <v/>
      </c>
      <c r="AR509" s="51">
        <f>1/(1+EXP(-AQ509))</f>
        <v/>
      </c>
      <c r="AS509" s="52">
        <f>$BG$14*((AJ509)-$BD$5)/$BD$6+$BG$15*((AK509)-$BD$7)/$BD$8+$BG$16</f>
        <v/>
      </c>
      <c r="AT509" s="51">
        <f>1/(1+EXP(-AS509))</f>
        <v/>
      </c>
      <c r="AU509" s="52">
        <f>$BH$14*((AJ509)-$BD$5)/$BD$6+$BH$15*((AK509)-$BD$7)/$BD$8+$BH$16</f>
        <v/>
      </c>
      <c r="AV509" s="51">
        <f>1/(1+EXP(-AU509))</f>
        <v/>
      </c>
      <c r="AW509" s="52">
        <f>$BI$14*((AJ509)-$BD$5)/$BD$6+$BI$15*((AK509)-$BD$7)/$BD$8+$BI$16</f>
        <v/>
      </c>
      <c r="AX509" s="51">
        <f>1/(1+EXP(-AW509))</f>
        <v/>
      </c>
      <c r="AY509" s="52">
        <f>$BJ$14*((AJ509)-$BD$5)/$BD$6+$BJ$15*((AK509)-$BD$7)/$BD$8+$BJ$16</f>
        <v/>
      </c>
      <c r="AZ509" s="51">
        <f>1/(1+EXP(-AY509))</f>
        <v/>
      </c>
      <c r="BA509" s="52">
        <f>$BK$14*((AJ509)-$BD$5)/$BD$6+$BK$15*((AK509)-$BD$7)/$BD$8+$BK$16</f>
        <v/>
      </c>
      <c r="BB509" s="51">
        <f>1/(1+EXP(-BA509))</f>
        <v/>
      </c>
    </row>
    <row r="510" ht="15" customHeight="1" s="35">
      <c r="A510" s="48">
        <f>'4_Seq_Features'!A508</f>
        <v/>
      </c>
      <c r="B510" s="55">
        <f>'4_Seq_Features'!F508</f>
        <v/>
      </c>
      <c r="C510" s="48">
        <f>'4_Seq_Features'!E508</f>
        <v/>
      </c>
      <c r="D510" s="52">
        <f>$U$12*((B510)-$U$5)/$U$6+$U$13</f>
        <v/>
      </c>
      <c r="E510" s="51">
        <f>1/(1+EXP(-D510))</f>
        <v/>
      </c>
      <c r="F510" s="52">
        <f>$V$12*((B510)-$U$5)/$U$6+$V$13</f>
        <v/>
      </c>
      <c r="G510" s="51">
        <f>1/(1+EXP(-F510))</f>
        <v/>
      </c>
      <c r="H510" s="52">
        <f>$W$12*((B510)-$U$5)/$U$6+$W$13</f>
        <v/>
      </c>
      <c r="I510" s="51">
        <f>1/(1+EXP(-H510))</f>
        <v/>
      </c>
      <c r="J510" s="52">
        <f>$X$12*((B510)-$U$5)/$U$6+$X$13</f>
        <v/>
      </c>
      <c r="K510" s="51">
        <f>1/(1+EXP(-J510))</f>
        <v/>
      </c>
      <c r="L510" s="52">
        <f>$Y$12*((B510)-$U$5)/$U$6+$Y$13</f>
        <v/>
      </c>
      <c r="M510" s="51">
        <f>1/(1+EXP(-L510))</f>
        <v/>
      </c>
      <c r="N510" s="52">
        <f>$Z$12*((B510)-$U$5)/$U$6+$Z$13</f>
        <v/>
      </c>
      <c r="O510" s="51">
        <f>1/(1+EXP(-N510))</f>
        <v/>
      </c>
      <c r="P510" s="52">
        <f>$AA$12*((B510)-$U$5)/$U$6+$AA$13</f>
        <v/>
      </c>
      <c r="Q510" s="51">
        <f>1/(1+EXP(-P510))</f>
        <v/>
      </c>
      <c r="R510" s="52">
        <f>$AB$12*((B510)-$U$5)/$U$6+$AB$13</f>
        <v/>
      </c>
      <c r="S510" s="51">
        <f>1/(1+EXP(-R510))</f>
        <v/>
      </c>
      <c r="AI510" s="48">
        <f>'4_Seq_Features'!A508</f>
        <v/>
      </c>
      <c r="AJ510" s="55">
        <f>'4_Seq_Features'!G508</f>
        <v/>
      </c>
      <c r="AK510" s="55">
        <f>'4_Seq_Features'!H508</f>
        <v/>
      </c>
      <c r="AL510" s="48">
        <f>'4_Seq_Features'!E508</f>
        <v/>
      </c>
      <c r="AM510" s="52">
        <f>$BD$14*((AJ510)-$BD$5)/$BD$6+$BD$15*((AK510)-$BD$7)/$BD$8+$BD$16</f>
        <v/>
      </c>
      <c r="AN510" s="51">
        <f>1/(1+EXP(-AM510))</f>
        <v/>
      </c>
      <c r="AO510" s="52">
        <f>$BE$14*((AJ510)-$BD$5)/$BD$6+$BE$15*((AK510)-$BD$7)/$BD$8+$BE$16</f>
        <v/>
      </c>
      <c r="AP510" s="51">
        <f>1/(1+EXP(-AO510))</f>
        <v/>
      </c>
      <c r="AQ510" s="52">
        <f>$BF$14*((AJ510)-$BD$5)/$BD$6+$BF$15*((AK510)-$BD$7)/$BD$8+$BF$16</f>
        <v/>
      </c>
      <c r="AR510" s="51">
        <f>1/(1+EXP(-AQ510))</f>
        <v/>
      </c>
      <c r="AS510" s="52">
        <f>$BG$14*((AJ510)-$BD$5)/$BD$6+$BG$15*((AK510)-$BD$7)/$BD$8+$BG$16</f>
        <v/>
      </c>
      <c r="AT510" s="51">
        <f>1/(1+EXP(-AS510))</f>
        <v/>
      </c>
      <c r="AU510" s="52">
        <f>$BH$14*((AJ510)-$BD$5)/$BD$6+$BH$15*((AK510)-$BD$7)/$BD$8+$BH$16</f>
        <v/>
      </c>
      <c r="AV510" s="51">
        <f>1/(1+EXP(-AU510))</f>
        <v/>
      </c>
      <c r="AW510" s="52">
        <f>$BI$14*((AJ510)-$BD$5)/$BD$6+$BI$15*((AK510)-$BD$7)/$BD$8+$BI$16</f>
        <v/>
      </c>
      <c r="AX510" s="51">
        <f>1/(1+EXP(-AW510))</f>
        <v/>
      </c>
      <c r="AY510" s="52">
        <f>$BJ$14*((AJ510)-$BD$5)/$BD$6+$BJ$15*((AK510)-$BD$7)/$BD$8+$BJ$16</f>
        <v/>
      </c>
      <c r="AZ510" s="51">
        <f>1/(1+EXP(-AY510))</f>
        <v/>
      </c>
      <c r="BA510" s="52">
        <f>$BK$14*((AJ510)-$BD$5)/$BD$6+$BK$15*((AK510)-$BD$7)/$BD$8+$BK$16</f>
        <v/>
      </c>
      <c r="BB510" s="51">
        <f>1/(1+EXP(-BA510))</f>
        <v/>
      </c>
    </row>
    <row r="511" ht="15" customHeight="1" s="35">
      <c r="A511" s="48">
        <f>'4_Seq_Features'!A509</f>
        <v/>
      </c>
      <c r="B511" s="55">
        <f>'4_Seq_Features'!F509</f>
        <v/>
      </c>
      <c r="C511" s="48">
        <f>'4_Seq_Features'!E509</f>
        <v/>
      </c>
      <c r="D511" s="52">
        <f>$U$12*((B511)-$U$5)/$U$6+$U$13</f>
        <v/>
      </c>
      <c r="E511" s="51">
        <f>1/(1+EXP(-D511))</f>
        <v/>
      </c>
      <c r="F511" s="52">
        <f>$V$12*((B511)-$U$5)/$U$6+$V$13</f>
        <v/>
      </c>
      <c r="G511" s="51">
        <f>1/(1+EXP(-F511))</f>
        <v/>
      </c>
      <c r="H511" s="52">
        <f>$W$12*((B511)-$U$5)/$U$6+$W$13</f>
        <v/>
      </c>
      <c r="I511" s="51">
        <f>1/(1+EXP(-H511))</f>
        <v/>
      </c>
      <c r="J511" s="52">
        <f>$X$12*((B511)-$U$5)/$U$6+$X$13</f>
        <v/>
      </c>
      <c r="K511" s="51">
        <f>1/(1+EXP(-J511))</f>
        <v/>
      </c>
      <c r="L511" s="52">
        <f>$Y$12*((B511)-$U$5)/$U$6+$Y$13</f>
        <v/>
      </c>
      <c r="M511" s="51">
        <f>1/(1+EXP(-L511))</f>
        <v/>
      </c>
      <c r="N511" s="52">
        <f>$Z$12*((B511)-$U$5)/$U$6+$Z$13</f>
        <v/>
      </c>
      <c r="O511" s="51">
        <f>1/(1+EXP(-N511))</f>
        <v/>
      </c>
      <c r="P511" s="52">
        <f>$AA$12*((B511)-$U$5)/$U$6+$AA$13</f>
        <v/>
      </c>
      <c r="Q511" s="51">
        <f>1/(1+EXP(-P511))</f>
        <v/>
      </c>
      <c r="R511" s="52">
        <f>$AB$12*((B511)-$U$5)/$U$6+$AB$13</f>
        <v/>
      </c>
      <c r="S511" s="51">
        <f>1/(1+EXP(-R511))</f>
        <v/>
      </c>
      <c r="AI511" s="48">
        <f>'4_Seq_Features'!A509</f>
        <v/>
      </c>
      <c r="AJ511" s="55">
        <f>'4_Seq_Features'!G509</f>
        <v/>
      </c>
      <c r="AK511" s="55">
        <f>'4_Seq_Features'!H509</f>
        <v/>
      </c>
      <c r="AL511" s="48">
        <f>'4_Seq_Features'!E509</f>
        <v/>
      </c>
      <c r="AM511" s="52">
        <f>$BD$14*((AJ511)-$BD$5)/$BD$6+$BD$15*((AK511)-$BD$7)/$BD$8+$BD$16</f>
        <v/>
      </c>
      <c r="AN511" s="51">
        <f>1/(1+EXP(-AM511))</f>
        <v/>
      </c>
      <c r="AO511" s="52">
        <f>$BE$14*((AJ511)-$BD$5)/$BD$6+$BE$15*((AK511)-$BD$7)/$BD$8+$BE$16</f>
        <v/>
      </c>
      <c r="AP511" s="51">
        <f>1/(1+EXP(-AO511))</f>
        <v/>
      </c>
      <c r="AQ511" s="52">
        <f>$BF$14*((AJ511)-$BD$5)/$BD$6+$BF$15*((AK511)-$BD$7)/$BD$8+$BF$16</f>
        <v/>
      </c>
      <c r="AR511" s="51">
        <f>1/(1+EXP(-AQ511))</f>
        <v/>
      </c>
      <c r="AS511" s="52">
        <f>$BG$14*((AJ511)-$BD$5)/$BD$6+$BG$15*((AK511)-$BD$7)/$BD$8+$BG$16</f>
        <v/>
      </c>
      <c r="AT511" s="51">
        <f>1/(1+EXP(-AS511))</f>
        <v/>
      </c>
      <c r="AU511" s="52">
        <f>$BH$14*((AJ511)-$BD$5)/$BD$6+$BH$15*((AK511)-$BD$7)/$BD$8+$BH$16</f>
        <v/>
      </c>
      <c r="AV511" s="51">
        <f>1/(1+EXP(-AU511))</f>
        <v/>
      </c>
      <c r="AW511" s="52">
        <f>$BI$14*((AJ511)-$BD$5)/$BD$6+$BI$15*((AK511)-$BD$7)/$BD$8+$BI$16</f>
        <v/>
      </c>
      <c r="AX511" s="51">
        <f>1/(1+EXP(-AW511))</f>
        <v/>
      </c>
      <c r="AY511" s="52">
        <f>$BJ$14*((AJ511)-$BD$5)/$BD$6+$BJ$15*((AK511)-$BD$7)/$BD$8+$BJ$16</f>
        <v/>
      </c>
      <c r="AZ511" s="51">
        <f>1/(1+EXP(-AY511))</f>
        <v/>
      </c>
      <c r="BA511" s="52">
        <f>$BK$14*((AJ511)-$BD$5)/$BD$6+$BK$15*((AK511)-$BD$7)/$BD$8+$BK$16</f>
        <v/>
      </c>
      <c r="BB511" s="51">
        <f>1/(1+EXP(-BA511))</f>
        <v/>
      </c>
    </row>
    <row r="512" ht="15" customHeight="1" s="35">
      <c r="A512" s="48">
        <f>'4_Seq_Features'!A510</f>
        <v/>
      </c>
      <c r="B512" s="55">
        <f>'4_Seq_Features'!F510</f>
        <v/>
      </c>
      <c r="C512" s="48">
        <f>'4_Seq_Features'!E510</f>
        <v/>
      </c>
      <c r="D512" s="52">
        <f>$U$12*((B512)-$U$5)/$U$6+$U$13</f>
        <v/>
      </c>
      <c r="E512" s="51">
        <f>1/(1+EXP(-D512))</f>
        <v/>
      </c>
      <c r="F512" s="52">
        <f>$V$12*((B512)-$U$5)/$U$6+$V$13</f>
        <v/>
      </c>
      <c r="G512" s="51">
        <f>1/(1+EXP(-F512))</f>
        <v/>
      </c>
      <c r="H512" s="52">
        <f>$W$12*((B512)-$U$5)/$U$6+$W$13</f>
        <v/>
      </c>
      <c r="I512" s="51">
        <f>1/(1+EXP(-H512))</f>
        <v/>
      </c>
      <c r="J512" s="52">
        <f>$X$12*((B512)-$U$5)/$U$6+$X$13</f>
        <v/>
      </c>
      <c r="K512" s="51">
        <f>1/(1+EXP(-J512))</f>
        <v/>
      </c>
      <c r="L512" s="52">
        <f>$Y$12*((B512)-$U$5)/$U$6+$Y$13</f>
        <v/>
      </c>
      <c r="M512" s="51">
        <f>1/(1+EXP(-L512))</f>
        <v/>
      </c>
      <c r="N512" s="52">
        <f>$Z$12*((B512)-$U$5)/$U$6+$Z$13</f>
        <v/>
      </c>
      <c r="O512" s="51">
        <f>1/(1+EXP(-N512))</f>
        <v/>
      </c>
      <c r="P512" s="52">
        <f>$AA$12*((B512)-$U$5)/$U$6+$AA$13</f>
        <v/>
      </c>
      <c r="Q512" s="51">
        <f>1/(1+EXP(-P512))</f>
        <v/>
      </c>
      <c r="R512" s="52">
        <f>$AB$12*((B512)-$U$5)/$U$6+$AB$13</f>
        <v/>
      </c>
      <c r="S512" s="51">
        <f>1/(1+EXP(-R512))</f>
        <v/>
      </c>
      <c r="AI512" s="48">
        <f>'4_Seq_Features'!A510</f>
        <v/>
      </c>
      <c r="AJ512" s="55">
        <f>'4_Seq_Features'!G510</f>
        <v/>
      </c>
      <c r="AK512" s="55">
        <f>'4_Seq_Features'!H510</f>
        <v/>
      </c>
      <c r="AL512" s="48">
        <f>'4_Seq_Features'!E510</f>
        <v/>
      </c>
      <c r="AM512" s="52">
        <f>$BD$14*((AJ512)-$BD$5)/$BD$6+$BD$15*((AK512)-$BD$7)/$BD$8+$BD$16</f>
        <v/>
      </c>
      <c r="AN512" s="51">
        <f>1/(1+EXP(-AM512))</f>
        <v/>
      </c>
      <c r="AO512" s="52">
        <f>$BE$14*((AJ512)-$BD$5)/$BD$6+$BE$15*((AK512)-$BD$7)/$BD$8+$BE$16</f>
        <v/>
      </c>
      <c r="AP512" s="51">
        <f>1/(1+EXP(-AO512))</f>
        <v/>
      </c>
      <c r="AQ512" s="52">
        <f>$BF$14*((AJ512)-$BD$5)/$BD$6+$BF$15*((AK512)-$BD$7)/$BD$8+$BF$16</f>
        <v/>
      </c>
      <c r="AR512" s="51">
        <f>1/(1+EXP(-AQ512))</f>
        <v/>
      </c>
      <c r="AS512" s="52">
        <f>$BG$14*((AJ512)-$BD$5)/$BD$6+$BG$15*((AK512)-$BD$7)/$BD$8+$BG$16</f>
        <v/>
      </c>
      <c r="AT512" s="51">
        <f>1/(1+EXP(-AS512))</f>
        <v/>
      </c>
      <c r="AU512" s="52">
        <f>$BH$14*((AJ512)-$BD$5)/$BD$6+$BH$15*((AK512)-$BD$7)/$BD$8+$BH$16</f>
        <v/>
      </c>
      <c r="AV512" s="51">
        <f>1/(1+EXP(-AU512))</f>
        <v/>
      </c>
      <c r="AW512" s="52">
        <f>$BI$14*((AJ512)-$BD$5)/$BD$6+$BI$15*((AK512)-$BD$7)/$BD$8+$BI$16</f>
        <v/>
      </c>
      <c r="AX512" s="51">
        <f>1/(1+EXP(-AW512))</f>
        <v/>
      </c>
      <c r="AY512" s="52">
        <f>$BJ$14*((AJ512)-$BD$5)/$BD$6+$BJ$15*((AK512)-$BD$7)/$BD$8+$BJ$16</f>
        <v/>
      </c>
      <c r="AZ512" s="51">
        <f>1/(1+EXP(-AY512))</f>
        <v/>
      </c>
      <c r="BA512" s="52">
        <f>$BK$14*((AJ512)-$BD$5)/$BD$6+$BK$15*((AK512)-$BD$7)/$BD$8+$BK$16</f>
        <v/>
      </c>
      <c r="BB512" s="51">
        <f>1/(1+EXP(-BA512))</f>
        <v/>
      </c>
    </row>
    <row r="513" ht="15" customHeight="1" s="35">
      <c r="A513" s="48">
        <f>'4_Seq_Features'!A511</f>
        <v/>
      </c>
      <c r="B513" s="55">
        <f>'4_Seq_Features'!F511</f>
        <v/>
      </c>
      <c r="C513" s="48">
        <f>'4_Seq_Features'!E511</f>
        <v/>
      </c>
      <c r="D513" s="52">
        <f>$U$12*((B513)-$U$5)/$U$6+$U$13</f>
        <v/>
      </c>
      <c r="E513" s="51">
        <f>1/(1+EXP(-D513))</f>
        <v/>
      </c>
      <c r="F513" s="52">
        <f>$V$12*((B513)-$U$5)/$U$6+$V$13</f>
        <v/>
      </c>
      <c r="G513" s="51">
        <f>1/(1+EXP(-F513))</f>
        <v/>
      </c>
      <c r="H513" s="52">
        <f>$W$12*((B513)-$U$5)/$U$6+$W$13</f>
        <v/>
      </c>
      <c r="I513" s="51">
        <f>1/(1+EXP(-H513))</f>
        <v/>
      </c>
      <c r="J513" s="52">
        <f>$X$12*((B513)-$U$5)/$U$6+$X$13</f>
        <v/>
      </c>
      <c r="K513" s="51">
        <f>1/(1+EXP(-J513))</f>
        <v/>
      </c>
      <c r="L513" s="52">
        <f>$Y$12*((B513)-$U$5)/$U$6+$Y$13</f>
        <v/>
      </c>
      <c r="M513" s="51">
        <f>1/(1+EXP(-L513))</f>
        <v/>
      </c>
      <c r="N513" s="52">
        <f>$Z$12*((B513)-$U$5)/$U$6+$Z$13</f>
        <v/>
      </c>
      <c r="O513" s="51">
        <f>1/(1+EXP(-N513))</f>
        <v/>
      </c>
      <c r="P513" s="52">
        <f>$AA$12*((B513)-$U$5)/$U$6+$AA$13</f>
        <v/>
      </c>
      <c r="Q513" s="51">
        <f>1/(1+EXP(-P513))</f>
        <v/>
      </c>
      <c r="R513" s="52">
        <f>$AB$12*((B513)-$U$5)/$U$6+$AB$13</f>
        <v/>
      </c>
      <c r="S513" s="51">
        <f>1/(1+EXP(-R513))</f>
        <v/>
      </c>
      <c r="AI513" s="48">
        <f>'4_Seq_Features'!A511</f>
        <v/>
      </c>
      <c r="AJ513" s="55">
        <f>'4_Seq_Features'!G511</f>
        <v/>
      </c>
      <c r="AK513" s="55">
        <f>'4_Seq_Features'!H511</f>
        <v/>
      </c>
      <c r="AL513" s="48">
        <f>'4_Seq_Features'!E511</f>
        <v/>
      </c>
      <c r="AM513" s="52">
        <f>$BD$14*((AJ513)-$BD$5)/$BD$6+$BD$15*((AK513)-$BD$7)/$BD$8+$BD$16</f>
        <v/>
      </c>
      <c r="AN513" s="51">
        <f>1/(1+EXP(-AM513))</f>
        <v/>
      </c>
      <c r="AO513" s="52">
        <f>$BE$14*((AJ513)-$BD$5)/$BD$6+$BE$15*((AK513)-$BD$7)/$BD$8+$BE$16</f>
        <v/>
      </c>
      <c r="AP513" s="51">
        <f>1/(1+EXP(-AO513))</f>
        <v/>
      </c>
      <c r="AQ513" s="52">
        <f>$BF$14*((AJ513)-$BD$5)/$BD$6+$BF$15*((AK513)-$BD$7)/$BD$8+$BF$16</f>
        <v/>
      </c>
      <c r="AR513" s="51">
        <f>1/(1+EXP(-AQ513))</f>
        <v/>
      </c>
      <c r="AS513" s="52">
        <f>$BG$14*((AJ513)-$BD$5)/$BD$6+$BG$15*((AK513)-$BD$7)/$BD$8+$BG$16</f>
        <v/>
      </c>
      <c r="AT513" s="51">
        <f>1/(1+EXP(-AS513))</f>
        <v/>
      </c>
      <c r="AU513" s="52">
        <f>$BH$14*((AJ513)-$BD$5)/$BD$6+$BH$15*((AK513)-$BD$7)/$BD$8+$BH$16</f>
        <v/>
      </c>
      <c r="AV513" s="51">
        <f>1/(1+EXP(-AU513))</f>
        <v/>
      </c>
      <c r="AW513" s="52">
        <f>$BI$14*((AJ513)-$BD$5)/$BD$6+$BI$15*((AK513)-$BD$7)/$BD$8+$BI$16</f>
        <v/>
      </c>
      <c r="AX513" s="51">
        <f>1/(1+EXP(-AW513))</f>
        <v/>
      </c>
      <c r="AY513" s="52">
        <f>$BJ$14*((AJ513)-$BD$5)/$BD$6+$BJ$15*((AK513)-$BD$7)/$BD$8+$BJ$16</f>
        <v/>
      </c>
      <c r="AZ513" s="51">
        <f>1/(1+EXP(-AY513))</f>
        <v/>
      </c>
      <c r="BA513" s="52">
        <f>$BK$14*((AJ513)-$BD$5)/$BD$6+$BK$15*((AK513)-$BD$7)/$BD$8+$BK$16</f>
        <v/>
      </c>
      <c r="BB513" s="51">
        <f>1/(1+EXP(-BA513))</f>
        <v/>
      </c>
    </row>
    <row r="514" ht="15" customHeight="1" s="35">
      <c r="A514" s="48">
        <f>'4_Seq_Features'!A512</f>
        <v/>
      </c>
      <c r="B514" s="55">
        <f>'4_Seq_Features'!F512</f>
        <v/>
      </c>
      <c r="C514" s="48">
        <f>'4_Seq_Features'!E512</f>
        <v/>
      </c>
      <c r="D514" s="52">
        <f>$U$12*((B514)-$U$5)/$U$6+$U$13</f>
        <v/>
      </c>
      <c r="E514" s="51">
        <f>1/(1+EXP(-D514))</f>
        <v/>
      </c>
      <c r="F514" s="52">
        <f>$V$12*((B514)-$U$5)/$U$6+$V$13</f>
        <v/>
      </c>
      <c r="G514" s="51">
        <f>1/(1+EXP(-F514))</f>
        <v/>
      </c>
      <c r="H514" s="52">
        <f>$W$12*((B514)-$U$5)/$U$6+$W$13</f>
        <v/>
      </c>
      <c r="I514" s="51">
        <f>1/(1+EXP(-H514))</f>
        <v/>
      </c>
      <c r="J514" s="52">
        <f>$X$12*((B514)-$U$5)/$U$6+$X$13</f>
        <v/>
      </c>
      <c r="K514" s="51">
        <f>1/(1+EXP(-J514))</f>
        <v/>
      </c>
      <c r="L514" s="52">
        <f>$Y$12*((B514)-$U$5)/$U$6+$Y$13</f>
        <v/>
      </c>
      <c r="M514" s="51">
        <f>1/(1+EXP(-L514))</f>
        <v/>
      </c>
      <c r="N514" s="52">
        <f>$Z$12*((B514)-$U$5)/$U$6+$Z$13</f>
        <v/>
      </c>
      <c r="O514" s="51">
        <f>1/(1+EXP(-N514))</f>
        <v/>
      </c>
      <c r="P514" s="52">
        <f>$AA$12*((B514)-$U$5)/$U$6+$AA$13</f>
        <v/>
      </c>
      <c r="Q514" s="51">
        <f>1/(1+EXP(-P514))</f>
        <v/>
      </c>
      <c r="R514" s="52">
        <f>$AB$12*((B514)-$U$5)/$U$6+$AB$13</f>
        <v/>
      </c>
      <c r="S514" s="51">
        <f>1/(1+EXP(-R514))</f>
        <v/>
      </c>
      <c r="AI514" s="48">
        <f>'4_Seq_Features'!A512</f>
        <v/>
      </c>
      <c r="AJ514" s="55">
        <f>'4_Seq_Features'!G512</f>
        <v/>
      </c>
      <c r="AK514" s="55">
        <f>'4_Seq_Features'!H512</f>
        <v/>
      </c>
      <c r="AL514" s="48">
        <f>'4_Seq_Features'!E512</f>
        <v/>
      </c>
      <c r="AM514" s="52">
        <f>$BD$14*((AJ514)-$BD$5)/$BD$6+$BD$15*((AK514)-$BD$7)/$BD$8+$BD$16</f>
        <v/>
      </c>
      <c r="AN514" s="51">
        <f>1/(1+EXP(-AM514))</f>
        <v/>
      </c>
      <c r="AO514" s="52">
        <f>$BE$14*((AJ514)-$BD$5)/$BD$6+$BE$15*((AK514)-$BD$7)/$BD$8+$BE$16</f>
        <v/>
      </c>
      <c r="AP514" s="51">
        <f>1/(1+EXP(-AO514))</f>
        <v/>
      </c>
      <c r="AQ514" s="52">
        <f>$BF$14*((AJ514)-$BD$5)/$BD$6+$BF$15*((AK514)-$BD$7)/$BD$8+$BF$16</f>
        <v/>
      </c>
      <c r="AR514" s="51">
        <f>1/(1+EXP(-AQ514))</f>
        <v/>
      </c>
      <c r="AS514" s="52">
        <f>$BG$14*((AJ514)-$BD$5)/$BD$6+$BG$15*((AK514)-$BD$7)/$BD$8+$BG$16</f>
        <v/>
      </c>
      <c r="AT514" s="51">
        <f>1/(1+EXP(-AS514))</f>
        <v/>
      </c>
      <c r="AU514" s="52">
        <f>$BH$14*((AJ514)-$BD$5)/$BD$6+$BH$15*((AK514)-$BD$7)/$BD$8+$BH$16</f>
        <v/>
      </c>
      <c r="AV514" s="51">
        <f>1/(1+EXP(-AU514))</f>
        <v/>
      </c>
      <c r="AW514" s="52">
        <f>$BI$14*((AJ514)-$BD$5)/$BD$6+$BI$15*((AK514)-$BD$7)/$BD$8+$BI$16</f>
        <v/>
      </c>
      <c r="AX514" s="51">
        <f>1/(1+EXP(-AW514))</f>
        <v/>
      </c>
      <c r="AY514" s="52">
        <f>$BJ$14*((AJ514)-$BD$5)/$BD$6+$BJ$15*((AK514)-$BD$7)/$BD$8+$BJ$16</f>
        <v/>
      </c>
      <c r="AZ514" s="51">
        <f>1/(1+EXP(-AY514))</f>
        <v/>
      </c>
      <c r="BA514" s="52">
        <f>$BK$14*((AJ514)-$BD$5)/$BD$6+$BK$15*((AK514)-$BD$7)/$BD$8+$BK$16</f>
        <v/>
      </c>
      <c r="BB514" s="51">
        <f>1/(1+EXP(-BA514))</f>
        <v/>
      </c>
    </row>
    <row r="515" ht="15" customHeight="1" s="35">
      <c r="A515" s="48">
        <f>'4_Seq_Features'!A513</f>
        <v/>
      </c>
      <c r="B515" s="55">
        <f>'4_Seq_Features'!F513</f>
        <v/>
      </c>
      <c r="C515" s="48">
        <f>'4_Seq_Features'!E513</f>
        <v/>
      </c>
      <c r="D515" s="52">
        <f>$U$12*((B515)-$U$5)/$U$6+$U$13</f>
        <v/>
      </c>
      <c r="E515" s="51">
        <f>1/(1+EXP(-D515))</f>
        <v/>
      </c>
      <c r="F515" s="52">
        <f>$V$12*((B515)-$U$5)/$U$6+$V$13</f>
        <v/>
      </c>
      <c r="G515" s="51">
        <f>1/(1+EXP(-F515))</f>
        <v/>
      </c>
      <c r="H515" s="52">
        <f>$W$12*((B515)-$U$5)/$U$6+$W$13</f>
        <v/>
      </c>
      <c r="I515" s="51">
        <f>1/(1+EXP(-H515))</f>
        <v/>
      </c>
      <c r="J515" s="52">
        <f>$X$12*((B515)-$U$5)/$U$6+$X$13</f>
        <v/>
      </c>
      <c r="K515" s="51">
        <f>1/(1+EXP(-J515))</f>
        <v/>
      </c>
      <c r="L515" s="52">
        <f>$Y$12*((B515)-$U$5)/$U$6+$Y$13</f>
        <v/>
      </c>
      <c r="M515" s="51">
        <f>1/(1+EXP(-L515))</f>
        <v/>
      </c>
      <c r="N515" s="52">
        <f>$Z$12*((B515)-$U$5)/$U$6+$Z$13</f>
        <v/>
      </c>
      <c r="O515" s="51">
        <f>1/(1+EXP(-N515))</f>
        <v/>
      </c>
      <c r="P515" s="52">
        <f>$AA$12*((B515)-$U$5)/$U$6+$AA$13</f>
        <v/>
      </c>
      <c r="Q515" s="51">
        <f>1/(1+EXP(-P515))</f>
        <v/>
      </c>
      <c r="R515" s="52">
        <f>$AB$12*((B515)-$U$5)/$U$6+$AB$13</f>
        <v/>
      </c>
      <c r="S515" s="51">
        <f>1/(1+EXP(-R515))</f>
        <v/>
      </c>
      <c r="AI515" s="48">
        <f>'4_Seq_Features'!A513</f>
        <v/>
      </c>
      <c r="AJ515" s="55">
        <f>'4_Seq_Features'!G513</f>
        <v/>
      </c>
      <c r="AK515" s="55">
        <f>'4_Seq_Features'!H513</f>
        <v/>
      </c>
      <c r="AL515" s="48">
        <f>'4_Seq_Features'!E513</f>
        <v/>
      </c>
      <c r="AM515" s="52">
        <f>$BD$14*((AJ515)-$BD$5)/$BD$6+$BD$15*((AK515)-$BD$7)/$BD$8+$BD$16</f>
        <v/>
      </c>
      <c r="AN515" s="51">
        <f>1/(1+EXP(-AM515))</f>
        <v/>
      </c>
      <c r="AO515" s="52">
        <f>$BE$14*((AJ515)-$BD$5)/$BD$6+$BE$15*((AK515)-$BD$7)/$BD$8+$BE$16</f>
        <v/>
      </c>
      <c r="AP515" s="51">
        <f>1/(1+EXP(-AO515))</f>
        <v/>
      </c>
      <c r="AQ515" s="52">
        <f>$BF$14*((AJ515)-$BD$5)/$BD$6+$BF$15*((AK515)-$BD$7)/$BD$8+$BF$16</f>
        <v/>
      </c>
      <c r="AR515" s="51">
        <f>1/(1+EXP(-AQ515))</f>
        <v/>
      </c>
      <c r="AS515" s="52">
        <f>$BG$14*((AJ515)-$BD$5)/$BD$6+$BG$15*((AK515)-$BD$7)/$BD$8+$BG$16</f>
        <v/>
      </c>
      <c r="AT515" s="51">
        <f>1/(1+EXP(-AS515))</f>
        <v/>
      </c>
      <c r="AU515" s="52">
        <f>$BH$14*((AJ515)-$BD$5)/$BD$6+$BH$15*((AK515)-$BD$7)/$BD$8+$BH$16</f>
        <v/>
      </c>
      <c r="AV515" s="51">
        <f>1/(1+EXP(-AU515))</f>
        <v/>
      </c>
      <c r="AW515" s="52">
        <f>$BI$14*((AJ515)-$BD$5)/$BD$6+$BI$15*((AK515)-$BD$7)/$BD$8+$BI$16</f>
        <v/>
      </c>
      <c r="AX515" s="51">
        <f>1/(1+EXP(-AW515))</f>
        <v/>
      </c>
      <c r="AY515" s="52">
        <f>$BJ$14*((AJ515)-$BD$5)/$BD$6+$BJ$15*((AK515)-$BD$7)/$BD$8+$BJ$16</f>
        <v/>
      </c>
      <c r="AZ515" s="51">
        <f>1/(1+EXP(-AY515))</f>
        <v/>
      </c>
      <c r="BA515" s="52">
        <f>$BK$14*((AJ515)-$BD$5)/$BD$6+$BK$15*((AK515)-$BD$7)/$BD$8+$BK$16</f>
        <v/>
      </c>
      <c r="BB515" s="51">
        <f>1/(1+EXP(-BA515))</f>
        <v/>
      </c>
    </row>
    <row r="516" ht="15" customHeight="1" s="35">
      <c r="A516" s="48">
        <f>'4_Seq_Features'!A514</f>
        <v/>
      </c>
      <c r="B516" s="55">
        <f>'4_Seq_Features'!F514</f>
        <v/>
      </c>
      <c r="C516" s="48">
        <f>'4_Seq_Features'!E514</f>
        <v/>
      </c>
      <c r="D516" s="52">
        <f>$U$12*((B516)-$U$5)/$U$6+$U$13</f>
        <v/>
      </c>
      <c r="E516" s="51">
        <f>1/(1+EXP(-D516))</f>
        <v/>
      </c>
      <c r="F516" s="52">
        <f>$V$12*((B516)-$U$5)/$U$6+$V$13</f>
        <v/>
      </c>
      <c r="G516" s="51">
        <f>1/(1+EXP(-F516))</f>
        <v/>
      </c>
      <c r="H516" s="52">
        <f>$W$12*((B516)-$U$5)/$U$6+$W$13</f>
        <v/>
      </c>
      <c r="I516" s="51">
        <f>1/(1+EXP(-H516))</f>
        <v/>
      </c>
      <c r="J516" s="52">
        <f>$X$12*((B516)-$U$5)/$U$6+$X$13</f>
        <v/>
      </c>
      <c r="K516" s="51">
        <f>1/(1+EXP(-J516))</f>
        <v/>
      </c>
      <c r="L516" s="52">
        <f>$Y$12*((B516)-$U$5)/$U$6+$Y$13</f>
        <v/>
      </c>
      <c r="M516" s="51">
        <f>1/(1+EXP(-L516))</f>
        <v/>
      </c>
      <c r="N516" s="52">
        <f>$Z$12*((B516)-$U$5)/$U$6+$Z$13</f>
        <v/>
      </c>
      <c r="O516" s="51">
        <f>1/(1+EXP(-N516))</f>
        <v/>
      </c>
      <c r="P516" s="52">
        <f>$AA$12*((B516)-$U$5)/$U$6+$AA$13</f>
        <v/>
      </c>
      <c r="Q516" s="51">
        <f>1/(1+EXP(-P516))</f>
        <v/>
      </c>
      <c r="R516" s="52">
        <f>$AB$12*((B516)-$U$5)/$U$6+$AB$13</f>
        <v/>
      </c>
      <c r="S516" s="51">
        <f>1/(1+EXP(-R516))</f>
        <v/>
      </c>
      <c r="AI516" s="48">
        <f>'4_Seq_Features'!A514</f>
        <v/>
      </c>
      <c r="AJ516" s="55">
        <f>'4_Seq_Features'!G514</f>
        <v/>
      </c>
      <c r="AK516" s="55">
        <f>'4_Seq_Features'!H514</f>
        <v/>
      </c>
      <c r="AL516" s="48">
        <f>'4_Seq_Features'!E514</f>
        <v/>
      </c>
      <c r="AM516" s="52">
        <f>$BD$14*((AJ516)-$BD$5)/$BD$6+$BD$15*((AK516)-$BD$7)/$BD$8+$BD$16</f>
        <v/>
      </c>
      <c r="AN516" s="51">
        <f>1/(1+EXP(-AM516))</f>
        <v/>
      </c>
      <c r="AO516" s="52">
        <f>$BE$14*((AJ516)-$BD$5)/$BD$6+$BE$15*((AK516)-$BD$7)/$BD$8+$BE$16</f>
        <v/>
      </c>
      <c r="AP516" s="51">
        <f>1/(1+EXP(-AO516))</f>
        <v/>
      </c>
      <c r="AQ516" s="52">
        <f>$BF$14*((AJ516)-$BD$5)/$BD$6+$BF$15*((AK516)-$BD$7)/$BD$8+$BF$16</f>
        <v/>
      </c>
      <c r="AR516" s="51">
        <f>1/(1+EXP(-AQ516))</f>
        <v/>
      </c>
      <c r="AS516" s="52">
        <f>$BG$14*((AJ516)-$BD$5)/$BD$6+$BG$15*((AK516)-$BD$7)/$BD$8+$BG$16</f>
        <v/>
      </c>
      <c r="AT516" s="51">
        <f>1/(1+EXP(-AS516))</f>
        <v/>
      </c>
      <c r="AU516" s="52">
        <f>$BH$14*((AJ516)-$BD$5)/$BD$6+$BH$15*((AK516)-$BD$7)/$BD$8+$BH$16</f>
        <v/>
      </c>
      <c r="AV516" s="51">
        <f>1/(1+EXP(-AU516))</f>
        <v/>
      </c>
      <c r="AW516" s="52">
        <f>$BI$14*((AJ516)-$BD$5)/$BD$6+$BI$15*((AK516)-$BD$7)/$BD$8+$BI$16</f>
        <v/>
      </c>
      <c r="AX516" s="51">
        <f>1/(1+EXP(-AW516))</f>
        <v/>
      </c>
      <c r="AY516" s="52">
        <f>$BJ$14*((AJ516)-$BD$5)/$BD$6+$BJ$15*((AK516)-$BD$7)/$BD$8+$BJ$16</f>
        <v/>
      </c>
      <c r="AZ516" s="51">
        <f>1/(1+EXP(-AY516))</f>
        <v/>
      </c>
      <c r="BA516" s="52">
        <f>$BK$14*((AJ516)-$BD$5)/$BD$6+$BK$15*((AK516)-$BD$7)/$BD$8+$BK$16</f>
        <v/>
      </c>
      <c r="BB516" s="51">
        <f>1/(1+EXP(-BA516))</f>
        <v/>
      </c>
    </row>
    <row r="517" ht="15" customHeight="1" s="35">
      <c r="A517" s="48">
        <f>'4_Seq_Features'!A515</f>
        <v/>
      </c>
      <c r="B517" s="55">
        <f>'4_Seq_Features'!F515</f>
        <v/>
      </c>
      <c r="C517" s="48">
        <f>'4_Seq_Features'!E515</f>
        <v/>
      </c>
      <c r="D517" s="52">
        <f>$U$12*((B517)-$U$5)/$U$6+$U$13</f>
        <v/>
      </c>
      <c r="E517" s="51">
        <f>1/(1+EXP(-D517))</f>
        <v/>
      </c>
      <c r="F517" s="52">
        <f>$V$12*((B517)-$U$5)/$U$6+$V$13</f>
        <v/>
      </c>
      <c r="G517" s="51">
        <f>1/(1+EXP(-F517))</f>
        <v/>
      </c>
      <c r="H517" s="52">
        <f>$W$12*((B517)-$U$5)/$U$6+$W$13</f>
        <v/>
      </c>
      <c r="I517" s="51">
        <f>1/(1+EXP(-H517))</f>
        <v/>
      </c>
      <c r="J517" s="52">
        <f>$X$12*((B517)-$U$5)/$U$6+$X$13</f>
        <v/>
      </c>
      <c r="K517" s="51">
        <f>1/(1+EXP(-J517))</f>
        <v/>
      </c>
      <c r="L517" s="52">
        <f>$Y$12*((B517)-$U$5)/$U$6+$Y$13</f>
        <v/>
      </c>
      <c r="M517" s="51">
        <f>1/(1+EXP(-L517))</f>
        <v/>
      </c>
      <c r="N517" s="52">
        <f>$Z$12*((B517)-$U$5)/$U$6+$Z$13</f>
        <v/>
      </c>
      <c r="O517" s="51">
        <f>1/(1+EXP(-N517))</f>
        <v/>
      </c>
      <c r="P517" s="52">
        <f>$AA$12*((B517)-$U$5)/$U$6+$AA$13</f>
        <v/>
      </c>
      <c r="Q517" s="51">
        <f>1/(1+EXP(-P517))</f>
        <v/>
      </c>
      <c r="R517" s="52">
        <f>$AB$12*((B517)-$U$5)/$U$6+$AB$13</f>
        <v/>
      </c>
      <c r="S517" s="51">
        <f>1/(1+EXP(-R517))</f>
        <v/>
      </c>
      <c r="AI517" s="48">
        <f>'4_Seq_Features'!A515</f>
        <v/>
      </c>
      <c r="AJ517" s="55">
        <f>'4_Seq_Features'!G515</f>
        <v/>
      </c>
      <c r="AK517" s="55">
        <f>'4_Seq_Features'!H515</f>
        <v/>
      </c>
      <c r="AL517" s="48">
        <f>'4_Seq_Features'!E515</f>
        <v/>
      </c>
      <c r="AM517" s="52">
        <f>$BD$14*((AJ517)-$BD$5)/$BD$6+$BD$15*((AK517)-$BD$7)/$BD$8+$BD$16</f>
        <v/>
      </c>
      <c r="AN517" s="51">
        <f>1/(1+EXP(-AM517))</f>
        <v/>
      </c>
      <c r="AO517" s="52">
        <f>$BE$14*((AJ517)-$BD$5)/$BD$6+$BE$15*((AK517)-$BD$7)/$BD$8+$BE$16</f>
        <v/>
      </c>
      <c r="AP517" s="51">
        <f>1/(1+EXP(-AO517))</f>
        <v/>
      </c>
      <c r="AQ517" s="52">
        <f>$BF$14*((AJ517)-$BD$5)/$BD$6+$BF$15*((AK517)-$BD$7)/$BD$8+$BF$16</f>
        <v/>
      </c>
      <c r="AR517" s="51">
        <f>1/(1+EXP(-AQ517))</f>
        <v/>
      </c>
      <c r="AS517" s="52">
        <f>$BG$14*((AJ517)-$BD$5)/$BD$6+$BG$15*((AK517)-$BD$7)/$BD$8+$BG$16</f>
        <v/>
      </c>
      <c r="AT517" s="51">
        <f>1/(1+EXP(-AS517))</f>
        <v/>
      </c>
      <c r="AU517" s="52">
        <f>$BH$14*((AJ517)-$BD$5)/$BD$6+$BH$15*((AK517)-$BD$7)/$BD$8+$BH$16</f>
        <v/>
      </c>
      <c r="AV517" s="51">
        <f>1/(1+EXP(-AU517))</f>
        <v/>
      </c>
      <c r="AW517" s="52">
        <f>$BI$14*((AJ517)-$BD$5)/$BD$6+$BI$15*((AK517)-$BD$7)/$BD$8+$BI$16</f>
        <v/>
      </c>
      <c r="AX517" s="51">
        <f>1/(1+EXP(-AW517))</f>
        <v/>
      </c>
      <c r="AY517" s="52">
        <f>$BJ$14*((AJ517)-$BD$5)/$BD$6+$BJ$15*((AK517)-$BD$7)/$BD$8+$BJ$16</f>
        <v/>
      </c>
      <c r="AZ517" s="51">
        <f>1/(1+EXP(-AY517))</f>
        <v/>
      </c>
      <c r="BA517" s="52">
        <f>$BK$14*((AJ517)-$BD$5)/$BD$6+$BK$15*((AK517)-$BD$7)/$BD$8+$BK$16</f>
        <v/>
      </c>
      <c r="BB517" s="51">
        <f>1/(1+EXP(-BA517))</f>
        <v/>
      </c>
    </row>
    <row r="518" ht="15" customHeight="1" s="35">
      <c r="A518" s="48">
        <f>'4_Seq_Features'!A516</f>
        <v/>
      </c>
      <c r="B518" s="55">
        <f>'4_Seq_Features'!F516</f>
        <v/>
      </c>
      <c r="C518" s="48">
        <f>'4_Seq_Features'!E516</f>
        <v/>
      </c>
      <c r="D518" s="52">
        <f>$U$12*((B518)-$U$5)/$U$6+$U$13</f>
        <v/>
      </c>
      <c r="E518" s="51">
        <f>1/(1+EXP(-D518))</f>
        <v/>
      </c>
      <c r="F518" s="52">
        <f>$V$12*((B518)-$U$5)/$U$6+$V$13</f>
        <v/>
      </c>
      <c r="G518" s="51">
        <f>1/(1+EXP(-F518))</f>
        <v/>
      </c>
      <c r="H518" s="52">
        <f>$W$12*((B518)-$U$5)/$U$6+$W$13</f>
        <v/>
      </c>
      <c r="I518" s="51">
        <f>1/(1+EXP(-H518))</f>
        <v/>
      </c>
      <c r="J518" s="52">
        <f>$X$12*((B518)-$U$5)/$U$6+$X$13</f>
        <v/>
      </c>
      <c r="K518" s="51">
        <f>1/(1+EXP(-J518))</f>
        <v/>
      </c>
      <c r="L518" s="52">
        <f>$Y$12*((B518)-$U$5)/$U$6+$Y$13</f>
        <v/>
      </c>
      <c r="M518" s="51">
        <f>1/(1+EXP(-L518))</f>
        <v/>
      </c>
      <c r="N518" s="52">
        <f>$Z$12*((B518)-$U$5)/$U$6+$Z$13</f>
        <v/>
      </c>
      <c r="O518" s="51">
        <f>1/(1+EXP(-N518))</f>
        <v/>
      </c>
      <c r="P518" s="52">
        <f>$AA$12*((B518)-$U$5)/$U$6+$AA$13</f>
        <v/>
      </c>
      <c r="Q518" s="51">
        <f>1/(1+EXP(-P518))</f>
        <v/>
      </c>
      <c r="R518" s="52">
        <f>$AB$12*((B518)-$U$5)/$U$6+$AB$13</f>
        <v/>
      </c>
      <c r="S518" s="51">
        <f>1/(1+EXP(-R518))</f>
        <v/>
      </c>
      <c r="AI518" s="48">
        <f>'4_Seq_Features'!A516</f>
        <v/>
      </c>
      <c r="AJ518" s="55">
        <f>'4_Seq_Features'!G516</f>
        <v/>
      </c>
      <c r="AK518" s="55">
        <f>'4_Seq_Features'!H516</f>
        <v/>
      </c>
      <c r="AL518" s="48">
        <f>'4_Seq_Features'!E516</f>
        <v/>
      </c>
      <c r="AM518" s="52">
        <f>$BD$14*((AJ518)-$BD$5)/$BD$6+$BD$15*((AK518)-$BD$7)/$BD$8+$BD$16</f>
        <v/>
      </c>
      <c r="AN518" s="51">
        <f>1/(1+EXP(-AM518))</f>
        <v/>
      </c>
      <c r="AO518" s="52">
        <f>$BE$14*((AJ518)-$BD$5)/$BD$6+$BE$15*((AK518)-$BD$7)/$BD$8+$BE$16</f>
        <v/>
      </c>
      <c r="AP518" s="51">
        <f>1/(1+EXP(-AO518))</f>
        <v/>
      </c>
      <c r="AQ518" s="52">
        <f>$BF$14*((AJ518)-$BD$5)/$BD$6+$BF$15*((AK518)-$BD$7)/$BD$8+$BF$16</f>
        <v/>
      </c>
      <c r="AR518" s="51">
        <f>1/(1+EXP(-AQ518))</f>
        <v/>
      </c>
      <c r="AS518" s="52">
        <f>$BG$14*((AJ518)-$BD$5)/$BD$6+$BG$15*((AK518)-$BD$7)/$BD$8+$BG$16</f>
        <v/>
      </c>
      <c r="AT518" s="51">
        <f>1/(1+EXP(-AS518))</f>
        <v/>
      </c>
      <c r="AU518" s="52">
        <f>$BH$14*((AJ518)-$BD$5)/$BD$6+$BH$15*((AK518)-$BD$7)/$BD$8+$BH$16</f>
        <v/>
      </c>
      <c r="AV518" s="51">
        <f>1/(1+EXP(-AU518))</f>
        <v/>
      </c>
      <c r="AW518" s="52">
        <f>$BI$14*((AJ518)-$BD$5)/$BD$6+$BI$15*((AK518)-$BD$7)/$BD$8+$BI$16</f>
        <v/>
      </c>
      <c r="AX518" s="51">
        <f>1/(1+EXP(-AW518))</f>
        <v/>
      </c>
      <c r="AY518" s="52">
        <f>$BJ$14*((AJ518)-$BD$5)/$BD$6+$BJ$15*((AK518)-$BD$7)/$BD$8+$BJ$16</f>
        <v/>
      </c>
      <c r="AZ518" s="51">
        <f>1/(1+EXP(-AY518))</f>
        <v/>
      </c>
      <c r="BA518" s="52">
        <f>$BK$14*((AJ518)-$BD$5)/$BD$6+$BK$15*((AK518)-$BD$7)/$BD$8+$BK$16</f>
        <v/>
      </c>
      <c r="BB518" s="51">
        <f>1/(1+EXP(-BA518))</f>
        <v/>
      </c>
    </row>
    <row r="519" ht="15" customHeight="1" s="35">
      <c r="A519" s="48">
        <f>'4_Seq_Features'!A517</f>
        <v/>
      </c>
      <c r="B519" s="55">
        <f>'4_Seq_Features'!F517</f>
        <v/>
      </c>
      <c r="C519" s="48">
        <f>'4_Seq_Features'!E517</f>
        <v/>
      </c>
      <c r="D519" s="52">
        <f>$U$12*((B519)-$U$5)/$U$6+$U$13</f>
        <v/>
      </c>
      <c r="E519" s="51">
        <f>1/(1+EXP(-D519))</f>
        <v/>
      </c>
      <c r="F519" s="52">
        <f>$V$12*((B519)-$U$5)/$U$6+$V$13</f>
        <v/>
      </c>
      <c r="G519" s="51">
        <f>1/(1+EXP(-F519))</f>
        <v/>
      </c>
      <c r="H519" s="52">
        <f>$W$12*((B519)-$U$5)/$U$6+$W$13</f>
        <v/>
      </c>
      <c r="I519" s="51">
        <f>1/(1+EXP(-H519))</f>
        <v/>
      </c>
      <c r="J519" s="52">
        <f>$X$12*((B519)-$U$5)/$U$6+$X$13</f>
        <v/>
      </c>
      <c r="K519" s="51">
        <f>1/(1+EXP(-J519))</f>
        <v/>
      </c>
      <c r="L519" s="52">
        <f>$Y$12*((B519)-$U$5)/$U$6+$Y$13</f>
        <v/>
      </c>
      <c r="M519" s="51">
        <f>1/(1+EXP(-L519))</f>
        <v/>
      </c>
      <c r="N519" s="52">
        <f>$Z$12*((B519)-$U$5)/$U$6+$Z$13</f>
        <v/>
      </c>
      <c r="O519" s="51">
        <f>1/(1+EXP(-N519))</f>
        <v/>
      </c>
      <c r="P519" s="52">
        <f>$AA$12*((B519)-$U$5)/$U$6+$AA$13</f>
        <v/>
      </c>
      <c r="Q519" s="51">
        <f>1/(1+EXP(-P519))</f>
        <v/>
      </c>
      <c r="R519" s="52">
        <f>$AB$12*((B519)-$U$5)/$U$6+$AB$13</f>
        <v/>
      </c>
      <c r="S519" s="51">
        <f>1/(1+EXP(-R519))</f>
        <v/>
      </c>
      <c r="AI519" s="48">
        <f>'4_Seq_Features'!A517</f>
        <v/>
      </c>
      <c r="AJ519" s="55">
        <f>'4_Seq_Features'!G517</f>
        <v/>
      </c>
      <c r="AK519" s="55">
        <f>'4_Seq_Features'!H517</f>
        <v/>
      </c>
      <c r="AL519" s="48">
        <f>'4_Seq_Features'!E517</f>
        <v/>
      </c>
      <c r="AM519" s="52">
        <f>$BD$14*((AJ519)-$BD$5)/$BD$6+$BD$15*((AK519)-$BD$7)/$BD$8+$BD$16</f>
        <v/>
      </c>
      <c r="AN519" s="51">
        <f>1/(1+EXP(-AM519))</f>
        <v/>
      </c>
      <c r="AO519" s="52">
        <f>$BE$14*((AJ519)-$BD$5)/$BD$6+$BE$15*((AK519)-$BD$7)/$BD$8+$BE$16</f>
        <v/>
      </c>
      <c r="AP519" s="51">
        <f>1/(1+EXP(-AO519))</f>
        <v/>
      </c>
      <c r="AQ519" s="52">
        <f>$BF$14*((AJ519)-$BD$5)/$BD$6+$BF$15*((AK519)-$BD$7)/$BD$8+$BF$16</f>
        <v/>
      </c>
      <c r="AR519" s="51">
        <f>1/(1+EXP(-AQ519))</f>
        <v/>
      </c>
      <c r="AS519" s="52">
        <f>$BG$14*((AJ519)-$BD$5)/$BD$6+$BG$15*((AK519)-$BD$7)/$BD$8+$BG$16</f>
        <v/>
      </c>
      <c r="AT519" s="51">
        <f>1/(1+EXP(-AS519))</f>
        <v/>
      </c>
      <c r="AU519" s="52">
        <f>$BH$14*((AJ519)-$BD$5)/$BD$6+$BH$15*((AK519)-$BD$7)/$BD$8+$BH$16</f>
        <v/>
      </c>
      <c r="AV519" s="51">
        <f>1/(1+EXP(-AU519))</f>
        <v/>
      </c>
      <c r="AW519" s="52">
        <f>$BI$14*((AJ519)-$BD$5)/$BD$6+$BI$15*((AK519)-$BD$7)/$BD$8+$BI$16</f>
        <v/>
      </c>
      <c r="AX519" s="51">
        <f>1/(1+EXP(-AW519))</f>
        <v/>
      </c>
      <c r="AY519" s="52">
        <f>$BJ$14*((AJ519)-$BD$5)/$BD$6+$BJ$15*((AK519)-$BD$7)/$BD$8+$BJ$16</f>
        <v/>
      </c>
      <c r="AZ519" s="51">
        <f>1/(1+EXP(-AY519))</f>
        <v/>
      </c>
      <c r="BA519" s="52">
        <f>$BK$14*((AJ519)-$BD$5)/$BD$6+$BK$15*((AK519)-$BD$7)/$BD$8+$BK$16</f>
        <v/>
      </c>
      <c r="BB519" s="51">
        <f>1/(1+EXP(-BA519))</f>
        <v/>
      </c>
    </row>
    <row r="520" ht="15" customHeight="1" s="35">
      <c r="A520" s="48">
        <f>'4_Seq_Features'!A518</f>
        <v/>
      </c>
      <c r="B520" s="55">
        <f>'4_Seq_Features'!F518</f>
        <v/>
      </c>
      <c r="C520" s="48">
        <f>'4_Seq_Features'!E518</f>
        <v/>
      </c>
      <c r="D520" s="52">
        <f>$U$12*((B520)-$U$5)/$U$6+$U$13</f>
        <v/>
      </c>
      <c r="E520" s="51">
        <f>1/(1+EXP(-D520))</f>
        <v/>
      </c>
      <c r="F520" s="52">
        <f>$V$12*((B520)-$U$5)/$U$6+$V$13</f>
        <v/>
      </c>
      <c r="G520" s="51">
        <f>1/(1+EXP(-F520))</f>
        <v/>
      </c>
      <c r="H520" s="52">
        <f>$W$12*((B520)-$U$5)/$U$6+$W$13</f>
        <v/>
      </c>
      <c r="I520" s="51">
        <f>1/(1+EXP(-H520))</f>
        <v/>
      </c>
      <c r="J520" s="52">
        <f>$X$12*((B520)-$U$5)/$U$6+$X$13</f>
        <v/>
      </c>
      <c r="K520" s="51">
        <f>1/(1+EXP(-J520))</f>
        <v/>
      </c>
      <c r="L520" s="52">
        <f>$Y$12*((B520)-$U$5)/$U$6+$Y$13</f>
        <v/>
      </c>
      <c r="M520" s="51">
        <f>1/(1+EXP(-L520))</f>
        <v/>
      </c>
      <c r="N520" s="52">
        <f>$Z$12*((B520)-$U$5)/$U$6+$Z$13</f>
        <v/>
      </c>
      <c r="O520" s="51">
        <f>1/(1+EXP(-N520))</f>
        <v/>
      </c>
      <c r="P520" s="52">
        <f>$AA$12*((B520)-$U$5)/$U$6+$AA$13</f>
        <v/>
      </c>
      <c r="Q520" s="51">
        <f>1/(1+EXP(-P520))</f>
        <v/>
      </c>
      <c r="R520" s="52">
        <f>$AB$12*((B520)-$U$5)/$U$6+$AB$13</f>
        <v/>
      </c>
      <c r="S520" s="51">
        <f>1/(1+EXP(-R520))</f>
        <v/>
      </c>
      <c r="AI520" s="48">
        <f>'4_Seq_Features'!A518</f>
        <v/>
      </c>
      <c r="AJ520" s="55">
        <f>'4_Seq_Features'!G518</f>
        <v/>
      </c>
      <c r="AK520" s="55">
        <f>'4_Seq_Features'!H518</f>
        <v/>
      </c>
      <c r="AL520" s="48">
        <f>'4_Seq_Features'!E518</f>
        <v/>
      </c>
      <c r="AM520" s="52">
        <f>$BD$14*((AJ520)-$BD$5)/$BD$6+$BD$15*((AK520)-$BD$7)/$BD$8+$BD$16</f>
        <v/>
      </c>
      <c r="AN520" s="51">
        <f>1/(1+EXP(-AM520))</f>
        <v/>
      </c>
      <c r="AO520" s="52">
        <f>$BE$14*((AJ520)-$BD$5)/$BD$6+$BE$15*((AK520)-$BD$7)/$BD$8+$BE$16</f>
        <v/>
      </c>
      <c r="AP520" s="51">
        <f>1/(1+EXP(-AO520))</f>
        <v/>
      </c>
      <c r="AQ520" s="52">
        <f>$BF$14*((AJ520)-$BD$5)/$BD$6+$BF$15*((AK520)-$BD$7)/$BD$8+$BF$16</f>
        <v/>
      </c>
      <c r="AR520" s="51">
        <f>1/(1+EXP(-AQ520))</f>
        <v/>
      </c>
      <c r="AS520" s="52">
        <f>$BG$14*((AJ520)-$BD$5)/$BD$6+$BG$15*((AK520)-$BD$7)/$BD$8+$BG$16</f>
        <v/>
      </c>
      <c r="AT520" s="51">
        <f>1/(1+EXP(-AS520))</f>
        <v/>
      </c>
      <c r="AU520" s="52">
        <f>$BH$14*((AJ520)-$BD$5)/$BD$6+$BH$15*((AK520)-$BD$7)/$BD$8+$BH$16</f>
        <v/>
      </c>
      <c r="AV520" s="51">
        <f>1/(1+EXP(-AU520))</f>
        <v/>
      </c>
      <c r="AW520" s="52">
        <f>$BI$14*((AJ520)-$BD$5)/$BD$6+$BI$15*((AK520)-$BD$7)/$BD$8+$BI$16</f>
        <v/>
      </c>
      <c r="AX520" s="51">
        <f>1/(1+EXP(-AW520))</f>
        <v/>
      </c>
      <c r="AY520" s="52">
        <f>$BJ$14*((AJ520)-$BD$5)/$BD$6+$BJ$15*((AK520)-$BD$7)/$BD$8+$BJ$16</f>
        <v/>
      </c>
      <c r="AZ520" s="51">
        <f>1/(1+EXP(-AY520))</f>
        <v/>
      </c>
      <c r="BA520" s="52">
        <f>$BK$14*((AJ520)-$BD$5)/$BD$6+$BK$15*((AK520)-$BD$7)/$BD$8+$BK$16</f>
        <v/>
      </c>
      <c r="BB520" s="51">
        <f>1/(1+EXP(-BA520))</f>
        <v/>
      </c>
    </row>
    <row r="521" ht="15" customHeight="1" s="35">
      <c r="A521" s="48">
        <f>'4_Seq_Features'!A519</f>
        <v/>
      </c>
      <c r="B521" s="55">
        <f>'4_Seq_Features'!F519</f>
        <v/>
      </c>
      <c r="C521" s="48">
        <f>'4_Seq_Features'!E519</f>
        <v/>
      </c>
      <c r="D521" s="52">
        <f>$U$12*((B521)-$U$5)/$U$6+$U$13</f>
        <v/>
      </c>
      <c r="E521" s="51">
        <f>1/(1+EXP(-D521))</f>
        <v/>
      </c>
      <c r="F521" s="52">
        <f>$V$12*((B521)-$U$5)/$U$6+$V$13</f>
        <v/>
      </c>
      <c r="G521" s="51">
        <f>1/(1+EXP(-F521))</f>
        <v/>
      </c>
      <c r="H521" s="52">
        <f>$W$12*((B521)-$U$5)/$U$6+$W$13</f>
        <v/>
      </c>
      <c r="I521" s="51">
        <f>1/(1+EXP(-H521))</f>
        <v/>
      </c>
      <c r="J521" s="52">
        <f>$X$12*((B521)-$U$5)/$U$6+$X$13</f>
        <v/>
      </c>
      <c r="K521" s="51">
        <f>1/(1+EXP(-J521))</f>
        <v/>
      </c>
      <c r="L521" s="52">
        <f>$Y$12*((B521)-$U$5)/$U$6+$Y$13</f>
        <v/>
      </c>
      <c r="M521" s="51">
        <f>1/(1+EXP(-L521))</f>
        <v/>
      </c>
      <c r="N521" s="52">
        <f>$Z$12*((B521)-$U$5)/$U$6+$Z$13</f>
        <v/>
      </c>
      <c r="O521" s="51">
        <f>1/(1+EXP(-N521))</f>
        <v/>
      </c>
      <c r="P521" s="52">
        <f>$AA$12*((B521)-$U$5)/$U$6+$AA$13</f>
        <v/>
      </c>
      <c r="Q521" s="51">
        <f>1/(1+EXP(-P521))</f>
        <v/>
      </c>
      <c r="R521" s="52">
        <f>$AB$12*((B521)-$U$5)/$U$6+$AB$13</f>
        <v/>
      </c>
      <c r="S521" s="51">
        <f>1/(1+EXP(-R521))</f>
        <v/>
      </c>
      <c r="AI521" s="48">
        <f>'4_Seq_Features'!A519</f>
        <v/>
      </c>
      <c r="AJ521" s="55">
        <f>'4_Seq_Features'!G519</f>
        <v/>
      </c>
      <c r="AK521" s="55">
        <f>'4_Seq_Features'!H519</f>
        <v/>
      </c>
      <c r="AL521" s="48">
        <f>'4_Seq_Features'!E519</f>
        <v/>
      </c>
      <c r="AM521" s="52">
        <f>$BD$14*((AJ521)-$BD$5)/$BD$6+$BD$15*((AK521)-$BD$7)/$BD$8+$BD$16</f>
        <v/>
      </c>
      <c r="AN521" s="51">
        <f>1/(1+EXP(-AM521))</f>
        <v/>
      </c>
      <c r="AO521" s="52">
        <f>$BE$14*((AJ521)-$BD$5)/$BD$6+$BE$15*((AK521)-$BD$7)/$BD$8+$BE$16</f>
        <v/>
      </c>
      <c r="AP521" s="51">
        <f>1/(1+EXP(-AO521))</f>
        <v/>
      </c>
      <c r="AQ521" s="52">
        <f>$BF$14*((AJ521)-$BD$5)/$BD$6+$BF$15*((AK521)-$BD$7)/$BD$8+$BF$16</f>
        <v/>
      </c>
      <c r="AR521" s="51">
        <f>1/(1+EXP(-AQ521))</f>
        <v/>
      </c>
      <c r="AS521" s="52">
        <f>$BG$14*((AJ521)-$BD$5)/$BD$6+$BG$15*((AK521)-$BD$7)/$BD$8+$BG$16</f>
        <v/>
      </c>
      <c r="AT521" s="51">
        <f>1/(1+EXP(-AS521))</f>
        <v/>
      </c>
      <c r="AU521" s="52">
        <f>$BH$14*((AJ521)-$BD$5)/$BD$6+$BH$15*((AK521)-$BD$7)/$BD$8+$BH$16</f>
        <v/>
      </c>
      <c r="AV521" s="51">
        <f>1/(1+EXP(-AU521))</f>
        <v/>
      </c>
      <c r="AW521" s="52">
        <f>$BI$14*((AJ521)-$BD$5)/$BD$6+$BI$15*((AK521)-$BD$7)/$BD$8+$BI$16</f>
        <v/>
      </c>
      <c r="AX521" s="51">
        <f>1/(1+EXP(-AW521))</f>
        <v/>
      </c>
      <c r="AY521" s="52">
        <f>$BJ$14*((AJ521)-$BD$5)/$BD$6+$BJ$15*((AK521)-$BD$7)/$BD$8+$BJ$16</f>
        <v/>
      </c>
      <c r="AZ521" s="51">
        <f>1/(1+EXP(-AY521))</f>
        <v/>
      </c>
      <c r="BA521" s="52">
        <f>$BK$14*((AJ521)-$BD$5)/$BD$6+$BK$15*((AK521)-$BD$7)/$BD$8+$BK$16</f>
        <v/>
      </c>
      <c r="BB521" s="51">
        <f>1/(1+EXP(-BA521))</f>
        <v/>
      </c>
    </row>
    <row r="522" ht="15" customHeight="1" s="35">
      <c r="A522" s="48">
        <f>'4_Seq_Features'!A520</f>
        <v/>
      </c>
      <c r="B522" s="55">
        <f>'4_Seq_Features'!F520</f>
        <v/>
      </c>
      <c r="C522" s="48">
        <f>'4_Seq_Features'!E520</f>
        <v/>
      </c>
      <c r="D522" s="52">
        <f>$U$12*((B522)-$U$5)/$U$6+$U$13</f>
        <v/>
      </c>
      <c r="E522" s="51">
        <f>1/(1+EXP(-D522))</f>
        <v/>
      </c>
      <c r="F522" s="52">
        <f>$V$12*((B522)-$U$5)/$U$6+$V$13</f>
        <v/>
      </c>
      <c r="G522" s="51">
        <f>1/(1+EXP(-F522))</f>
        <v/>
      </c>
      <c r="H522" s="52">
        <f>$W$12*((B522)-$U$5)/$U$6+$W$13</f>
        <v/>
      </c>
      <c r="I522" s="51">
        <f>1/(1+EXP(-H522))</f>
        <v/>
      </c>
      <c r="J522" s="52">
        <f>$X$12*((B522)-$U$5)/$U$6+$X$13</f>
        <v/>
      </c>
      <c r="K522" s="51">
        <f>1/(1+EXP(-J522))</f>
        <v/>
      </c>
      <c r="L522" s="52">
        <f>$Y$12*((B522)-$U$5)/$U$6+$Y$13</f>
        <v/>
      </c>
      <c r="M522" s="51">
        <f>1/(1+EXP(-L522))</f>
        <v/>
      </c>
      <c r="N522" s="52">
        <f>$Z$12*((B522)-$U$5)/$U$6+$Z$13</f>
        <v/>
      </c>
      <c r="O522" s="51">
        <f>1/(1+EXP(-N522))</f>
        <v/>
      </c>
      <c r="P522" s="52">
        <f>$AA$12*((B522)-$U$5)/$U$6+$AA$13</f>
        <v/>
      </c>
      <c r="Q522" s="51">
        <f>1/(1+EXP(-P522))</f>
        <v/>
      </c>
      <c r="R522" s="52">
        <f>$AB$12*((B522)-$U$5)/$U$6+$AB$13</f>
        <v/>
      </c>
      <c r="S522" s="51">
        <f>1/(1+EXP(-R522))</f>
        <v/>
      </c>
      <c r="AI522" s="48">
        <f>'4_Seq_Features'!A520</f>
        <v/>
      </c>
      <c r="AJ522" s="55">
        <f>'4_Seq_Features'!G520</f>
        <v/>
      </c>
      <c r="AK522" s="55">
        <f>'4_Seq_Features'!H520</f>
        <v/>
      </c>
      <c r="AL522" s="48">
        <f>'4_Seq_Features'!E520</f>
        <v/>
      </c>
      <c r="AM522" s="52">
        <f>$BD$14*((AJ522)-$BD$5)/$BD$6+$BD$15*((AK522)-$BD$7)/$BD$8+$BD$16</f>
        <v/>
      </c>
      <c r="AN522" s="51">
        <f>1/(1+EXP(-AM522))</f>
        <v/>
      </c>
      <c r="AO522" s="52">
        <f>$BE$14*((AJ522)-$BD$5)/$BD$6+$BE$15*((AK522)-$BD$7)/$BD$8+$BE$16</f>
        <v/>
      </c>
      <c r="AP522" s="51">
        <f>1/(1+EXP(-AO522))</f>
        <v/>
      </c>
      <c r="AQ522" s="52">
        <f>$BF$14*((AJ522)-$BD$5)/$BD$6+$BF$15*((AK522)-$BD$7)/$BD$8+$BF$16</f>
        <v/>
      </c>
      <c r="AR522" s="51">
        <f>1/(1+EXP(-AQ522))</f>
        <v/>
      </c>
      <c r="AS522" s="52">
        <f>$BG$14*((AJ522)-$BD$5)/$BD$6+$BG$15*((AK522)-$BD$7)/$BD$8+$BG$16</f>
        <v/>
      </c>
      <c r="AT522" s="51">
        <f>1/(1+EXP(-AS522))</f>
        <v/>
      </c>
      <c r="AU522" s="52">
        <f>$BH$14*((AJ522)-$BD$5)/$BD$6+$BH$15*((AK522)-$BD$7)/$BD$8+$BH$16</f>
        <v/>
      </c>
      <c r="AV522" s="51">
        <f>1/(1+EXP(-AU522))</f>
        <v/>
      </c>
      <c r="AW522" s="52">
        <f>$BI$14*((AJ522)-$BD$5)/$BD$6+$BI$15*((AK522)-$BD$7)/$BD$8+$BI$16</f>
        <v/>
      </c>
      <c r="AX522" s="51">
        <f>1/(1+EXP(-AW522))</f>
        <v/>
      </c>
      <c r="AY522" s="52">
        <f>$BJ$14*((AJ522)-$BD$5)/$BD$6+$BJ$15*((AK522)-$BD$7)/$BD$8+$BJ$16</f>
        <v/>
      </c>
      <c r="AZ522" s="51">
        <f>1/(1+EXP(-AY522))</f>
        <v/>
      </c>
      <c r="BA522" s="52">
        <f>$BK$14*((AJ522)-$BD$5)/$BD$6+$BK$15*((AK522)-$BD$7)/$BD$8+$BK$16</f>
        <v/>
      </c>
      <c r="BB522" s="51">
        <f>1/(1+EXP(-BA522))</f>
        <v/>
      </c>
    </row>
    <row r="523" ht="15" customHeight="1" s="35">
      <c r="A523" s="48">
        <f>'4_Seq_Features'!A521</f>
        <v/>
      </c>
      <c r="B523" s="55">
        <f>'4_Seq_Features'!F521</f>
        <v/>
      </c>
      <c r="C523" s="48">
        <f>'4_Seq_Features'!E521</f>
        <v/>
      </c>
      <c r="D523" s="52">
        <f>$U$12*((B523)-$U$5)/$U$6+$U$13</f>
        <v/>
      </c>
      <c r="E523" s="51">
        <f>1/(1+EXP(-D523))</f>
        <v/>
      </c>
      <c r="F523" s="52">
        <f>$V$12*((B523)-$U$5)/$U$6+$V$13</f>
        <v/>
      </c>
      <c r="G523" s="51">
        <f>1/(1+EXP(-F523))</f>
        <v/>
      </c>
      <c r="H523" s="52">
        <f>$W$12*((B523)-$U$5)/$U$6+$W$13</f>
        <v/>
      </c>
      <c r="I523" s="51">
        <f>1/(1+EXP(-H523))</f>
        <v/>
      </c>
      <c r="J523" s="52">
        <f>$X$12*((B523)-$U$5)/$U$6+$X$13</f>
        <v/>
      </c>
      <c r="K523" s="51">
        <f>1/(1+EXP(-J523))</f>
        <v/>
      </c>
      <c r="L523" s="52">
        <f>$Y$12*((B523)-$U$5)/$U$6+$Y$13</f>
        <v/>
      </c>
      <c r="M523" s="51">
        <f>1/(1+EXP(-L523))</f>
        <v/>
      </c>
      <c r="N523" s="52">
        <f>$Z$12*((B523)-$U$5)/$U$6+$Z$13</f>
        <v/>
      </c>
      <c r="O523" s="51">
        <f>1/(1+EXP(-N523))</f>
        <v/>
      </c>
      <c r="P523" s="52">
        <f>$AA$12*((B523)-$U$5)/$U$6+$AA$13</f>
        <v/>
      </c>
      <c r="Q523" s="51">
        <f>1/(1+EXP(-P523))</f>
        <v/>
      </c>
      <c r="R523" s="52">
        <f>$AB$12*((B523)-$U$5)/$U$6+$AB$13</f>
        <v/>
      </c>
      <c r="S523" s="51">
        <f>1/(1+EXP(-R523))</f>
        <v/>
      </c>
      <c r="AI523" s="48">
        <f>'4_Seq_Features'!A521</f>
        <v/>
      </c>
      <c r="AJ523" s="55">
        <f>'4_Seq_Features'!G521</f>
        <v/>
      </c>
      <c r="AK523" s="55">
        <f>'4_Seq_Features'!H521</f>
        <v/>
      </c>
      <c r="AL523" s="48">
        <f>'4_Seq_Features'!E521</f>
        <v/>
      </c>
      <c r="AM523" s="52">
        <f>$BD$14*((AJ523)-$BD$5)/$BD$6+$BD$15*((AK523)-$BD$7)/$BD$8+$BD$16</f>
        <v/>
      </c>
      <c r="AN523" s="51">
        <f>1/(1+EXP(-AM523))</f>
        <v/>
      </c>
      <c r="AO523" s="52">
        <f>$BE$14*((AJ523)-$BD$5)/$BD$6+$BE$15*((AK523)-$BD$7)/$BD$8+$BE$16</f>
        <v/>
      </c>
      <c r="AP523" s="51">
        <f>1/(1+EXP(-AO523))</f>
        <v/>
      </c>
      <c r="AQ523" s="52">
        <f>$BF$14*((AJ523)-$BD$5)/$BD$6+$BF$15*((AK523)-$BD$7)/$BD$8+$BF$16</f>
        <v/>
      </c>
      <c r="AR523" s="51">
        <f>1/(1+EXP(-AQ523))</f>
        <v/>
      </c>
      <c r="AS523" s="52">
        <f>$BG$14*((AJ523)-$BD$5)/$BD$6+$BG$15*((AK523)-$BD$7)/$BD$8+$BG$16</f>
        <v/>
      </c>
      <c r="AT523" s="51">
        <f>1/(1+EXP(-AS523))</f>
        <v/>
      </c>
      <c r="AU523" s="52">
        <f>$BH$14*((AJ523)-$BD$5)/$BD$6+$BH$15*((AK523)-$BD$7)/$BD$8+$BH$16</f>
        <v/>
      </c>
      <c r="AV523" s="51">
        <f>1/(1+EXP(-AU523))</f>
        <v/>
      </c>
      <c r="AW523" s="52">
        <f>$BI$14*((AJ523)-$BD$5)/$BD$6+$BI$15*((AK523)-$BD$7)/$BD$8+$BI$16</f>
        <v/>
      </c>
      <c r="AX523" s="51">
        <f>1/(1+EXP(-AW523))</f>
        <v/>
      </c>
      <c r="AY523" s="52">
        <f>$BJ$14*((AJ523)-$BD$5)/$BD$6+$BJ$15*((AK523)-$BD$7)/$BD$8+$BJ$16</f>
        <v/>
      </c>
      <c r="AZ523" s="51">
        <f>1/(1+EXP(-AY523))</f>
        <v/>
      </c>
      <c r="BA523" s="52">
        <f>$BK$14*((AJ523)-$BD$5)/$BD$6+$BK$15*((AK523)-$BD$7)/$BD$8+$BK$16</f>
        <v/>
      </c>
      <c r="BB523" s="51">
        <f>1/(1+EXP(-BA523))</f>
        <v/>
      </c>
    </row>
    <row r="524" ht="15" customHeight="1" s="35">
      <c r="A524" s="48">
        <f>'4_Seq_Features'!A522</f>
        <v/>
      </c>
      <c r="B524" s="55">
        <f>'4_Seq_Features'!F522</f>
        <v/>
      </c>
      <c r="C524" s="48">
        <f>'4_Seq_Features'!E522</f>
        <v/>
      </c>
      <c r="D524" s="52">
        <f>$U$12*((B524)-$U$5)/$U$6+$U$13</f>
        <v/>
      </c>
      <c r="E524" s="51">
        <f>1/(1+EXP(-D524))</f>
        <v/>
      </c>
      <c r="F524" s="52">
        <f>$V$12*((B524)-$U$5)/$U$6+$V$13</f>
        <v/>
      </c>
      <c r="G524" s="51">
        <f>1/(1+EXP(-F524))</f>
        <v/>
      </c>
      <c r="H524" s="52">
        <f>$W$12*((B524)-$U$5)/$U$6+$W$13</f>
        <v/>
      </c>
      <c r="I524" s="51">
        <f>1/(1+EXP(-H524))</f>
        <v/>
      </c>
      <c r="J524" s="52">
        <f>$X$12*((B524)-$U$5)/$U$6+$X$13</f>
        <v/>
      </c>
      <c r="K524" s="51">
        <f>1/(1+EXP(-J524))</f>
        <v/>
      </c>
      <c r="L524" s="52">
        <f>$Y$12*((B524)-$U$5)/$U$6+$Y$13</f>
        <v/>
      </c>
      <c r="M524" s="51">
        <f>1/(1+EXP(-L524))</f>
        <v/>
      </c>
      <c r="N524" s="52">
        <f>$Z$12*((B524)-$U$5)/$U$6+$Z$13</f>
        <v/>
      </c>
      <c r="O524" s="51">
        <f>1/(1+EXP(-N524))</f>
        <v/>
      </c>
      <c r="P524" s="52">
        <f>$AA$12*((B524)-$U$5)/$U$6+$AA$13</f>
        <v/>
      </c>
      <c r="Q524" s="51">
        <f>1/(1+EXP(-P524))</f>
        <v/>
      </c>
      <c r="R524" s="52">
        <f>$AB$12*((B524)-$U$5)/$U$6+$AB$13</f>
        <v/>
      </c>
      <c r="S524" s="51">
        <f>1/(1+EXP(-R524))</f>
        <v/>
      </c>
      <c r="AI524" s="48">
        <f>'4_Seq_Features'!A522</f>
        <v/>
      </c>
      <c r="AJ524" s="55">
        <f>'4_Seq_Features'!G522</f>
        <v/>
      </c>
      <c r="AK524" s="55">
        <f>'4_Seq_Features'!H522</f>
        <v/>
      </c>
      <c r="AL524" s="48">
        <f>'4_Seq_Features'!E522</f>
        <v/>
      </c>
      <c r="AM524" s="52">
        <f>$BD$14*((AJ524)-$BD$5)/$BD$6+$BD$15*((AK524)-$BD$7)/$BD$8+$BD$16</f>
        <v/>
      </c>
      <c r="AN524" s="51">
        <f>1/(1+EXP(-AM524))</f>
        <v/>
      </c>
      <c r="AO524" s="52">
        <f>$BE$14*((AJ524)-$BD$5)/$BD$6+$BE$15*((AK524)-$BD$7)/$BD$8+$BE$16</f>
        <v/>
      </c>
      <c r="AP524" s="51">
        <f>1/(1+EXP(-AO524))</f>
        <v/>
      </c>
      <c r="AQ524" s="52">
        <f>$BF$14*((AJ524)-$BD$5)/$BD$6+$BF$15*((AK524)-$BD$7)/$BD$8+$BF$16</f>
        <v/>
      </c>
      <c r="AR524" s="51">
        <f>1/(1+EXP(-AQ524))</f>
        <v/>
      </c>
      <c r="AS524" s="52">
        <f>$BG$14*((AJ524)-$BD$5)/$BD$6+$BG$15*((AK524)-$BD$7)/$BD$8+$BG$16</f>
        <v/>
      </c>
      <c r="AT524" s="51">
        <f>1/(1+EXP(-AS524))</f>
        <v/>
      </c>
      <c r="AU524" s="52">
        <f>$BH$14*((AJ524)-$BD$5)/$BD$6+$BH$15*((AK524)-$BD$7)/$BD$8+$BH$16</f>
        <v/>
      </c>
      <c r="AV524" s="51">
        <f>1/(1+EXP(-AU524))</f>
        <v/>
      </c>
      <c r="AW524" s="52">
        <f>$BI$14*((AJ524)-$BD$5)/$BD$6+$BI$15*((AK524)-$BD$7)/$BD$8+$BI$16</f>
        <v/>
      </c>
      <c r="AX524" s="51">
        <f>1/(1+EXP(-AW524))</f>
        <v/>
      </c>
      <c r="AY524" s="52">
        <f>$BJ$14*((AJ524)-$BD$5)/$BD$6+$BJ$15*((AK524)-$BD$7)/$BD$8+$BJ$16</f>
        <v/>
      </c>
      <c r="AZ524" s="51">
        <f>1/(1+EXP(-AY524))</f>
        <v/>
      </c>
      <c r="BA524" s="52">
        <f>$BK$14*((AJ524)-$BD$5)/$BD$6+$BK$15*((AK524)-$BD$7)/$BD$8+$BK$16</f>
        <v/>
      </c>
      <c r="BB524" s="51">
        <f>1/(1+EXP(-BA524))</f>
        <v/>
      </c>
    </row>
    <row r="525" ht="15" customHeight="1" s="35">
      <c r="A525" s="48">
        <f>'4_Seq_Features'!A523</f>
        <v/>
      </c>
      <c r="B525" s="55">
        <f>'4_Seq_Features'!F523</f>
        <v/>
      </c>
      <c r="C525" s="48">
        <f>'4_Seq_Features'!E523</f>
        <v/>
      </c>
      <c r="D525" s="52">
        <f>$U$12*((B525)-$U$5)/$U$6+$U$13</f>
        <v/>
      </c>
      <c r="E525" s="51">
        <f>1/(1+EXP(-D525))</f>
        <v/>
      </c>
      <c r="F525" s="52">
        <f>$V$12*((B525)-$U$5)/$U$6+$V$13</f>
        <v/>
      </c>
      <c r="G525" s="51">
        <f>1/(1+EXP(-F525))</f>
        <v/>
      </c>
      <c r="H525" s="52">
        <f>$W$12*((B525)-$U$5)/$U$6+$W$13</f>
        <v/>
      </c>
      <c r="I525" s="51">
        <f>1/(1+EXP(-H525))</f>
        <v/>
      </c>
      <c r="J525" s="52">
        <f>$X$12*((B525)-$U$5)/$U$6+$X$13</f>
        <v/>
      </c>
      <c r="K525" s="51">
        <f>1/(1+EXP(-J525))</f>
        <v/>
      </c>
      <c r="L525" s="52">
        <f>$Y$12*((B525)-$U$5)/$U$6+$Y$13</f>
        <v/>
      </c>
      <c r="M525" s="51">
        <f>1/(1+EXP(-L525))</f>
        <v/>
      </c>
      <c r="N525" s="52">
        <f>$Z$12*((B525)-$U$5)/$U$6+$Z$13</f>
        <v/>
      </c>
      <c r="O525" s="51">
        <f>1/(1+EXP(-N525))</f>
        <v/>
      </c>
      <c r="P525" s="52">
        <f>$AA$12*((B525)-$U$5)/$U$6+$AA$13</f>
        <v/>
      </c>
      <c r="Q525" s="51">
        <f>1/(1+EXP(-P525))</f>
        <v/>
      </c>
      <c r="R525" s="52">
        <f>$AB$12*((B525)-$U$5)/$U$6+$AB$13</f>
        <v/>
      </c>
      <c r="S525" s="51">
        <f>1/(1+EXP(-R525))</f>
        <v/>
      </c>
      <c r="AI525" s="48">
        <f>'4_Seq_Features'!A523</f>
        <v/>
      </c>
      <c r="AJ525" s="55">
        <f>'4_Seq_Features'!G523</f>
        <v/>
      </c>
      <c r="AK525" s="55">
        <f>'4_Seq_Features'!H523</f>
        <v/>
      </c>
      <c r="AL525" s="48">
        <f>'4_Seq_Features'!E523</f>
        <v/>
      </c>
      <c r="AM525" s="52">
        <f>$BD$14*((AJ525)-$BD$5)/$BD$6+$BD$15*((AK525)-$BD$7)/$BD$8+$BD$16</f>
        <v/>
      </c>
      <c r="AN525" s="51">
        <f>1/(1+EXP(-AM525))</f>
        <v/>
      </c>
      <c r="AO525" s="52">
        <f>$BE$14*((AJ525)-$BD$5)/$BD$6+$BE$15*((AK525)-$BD$7)/$BD$8+$BE$16</f>
        <v/>
      </c>
      <c r="AP525" s="51">
        <f>1/(1+EXP(-AO525))</f>
        <v/>
      </c>
      <c r="AQ525" s="52">
        <f>$BF$14*((AJ525)-$BD$5)/$BD$6+$BF$15*((AK525)-$BD$7)/$BD$8+$BF$16</f>
        <v/>
      </c>
      <c r="AR525" s="51">
        <f>1/(1+EXP(-AQ525))</f>
        <v/>
      </c>
      <c r="AS525" s="52">
        <f>$BG$14*((AJ525)-$BD$5)/$BD$6+$BG$15*((AK525)-$BD$7)/$BD$8+$BG$16</f>
        <v/>
      </c>
      <c r="AT525" s="51">
        <f>1/(1+EXP(-AS525))</f>
        <v/>
      </c>
      <c r="AU525" s="52">
        <f>$BH$14*((AJ525)-$BD$5)/$BD$6+$BH$15*((AK525)-$BD$7)/$BD$8+$BH$16</f>
        <v/>
      </c>
      <c r="AV525" s="51">
        <f>1/(1+EXP(-AU525))</f>
        <v/>
      </c>
      <c r="AW525" s="52">
        <f>$BI$14*((AJ525)-$BD$5)/$BD$6+$BI$15*((AK525)-$BD$7)/$BD$8+$BI$16</f>
        <v/>
      </c>
      <c r="AX525" s="51">
        <f>1/(1+EXP(-AW525))</f>
        <v/>
      </c>
      <c r="AY525" s="52">
        <f>$BJ$14*((AJ525)-$BD$5)/$BD$6+$BJ$15*((AK525)-$BD$7)/$BD$8+$BJ$16</f>
        <v/>
      </c>
      <c r="AZ525" s="51">
        <f>1/(1+EXP(-AY525))</f>
        <v/>
      </c>
      <c r="BA525" s="52">
        <f>$BK$14*((AJ525)-$BD$5)/$BD$6+$BK$15*((AK525)-$BD$7)/$BD$8+$BK$16</f>
        <v/>
      </c>
      <c r="BB525" s="51">
        <f>1/(1+EXP(-BA525))</f>
        <v/>
      </c>
    </row>
    <row r="526" ht="15" customHeight="1" s="35">
      <c r="A526" s="48">
        <f>'4_Seq_Features'!A524</f>
        <v/>
      </c>
      <c r="B526" s="55">
        <f>'4_Seq_Features'!F524</f>
        <v/>
      </c>
      <c r="C526" s="48">
        <f>'4_Seq_Features'!E524</f>
        <v/>
      </c>
      <c r="D526" s="52">
        <f>$U$12*((B526)-$U$5)/$U$6+$U$13</f>
        <v/>
      </c>
      <c r="E526" s="51">
        <f>1/(1+EXP(-D526))</f>
        <v/>
      </c>
      <c r="F526" s="52">
        <f>$V$12*((B526)-$U$5)/$U$6+$V$13</f>
        <v/>
      </c>
      <c r="G526" s="51">
        <f>1/(1+EXP(-F526))</f>
        <v/>
      </c>
      <c r="H526" s="52">
        <f>$W$12*((B526)-$U$5)/$U$6+$W$13</f>
        <v/>
      </c>
      <c r="I526" s="51">
        <f>1/(1+EXP(-H526))</f>
        <v/>
      </c>
      <c r="J526" s="52">
        <f>$X$12*((B526)-$U$5)/$U$6+$X$13</f>
        <v/>
      </c>
      <c r="K526" s="51">
        <f>1/(1+EXP(-J526))</f>
        <v/>
      </c>
      <c r="L526" s="52">
        <f>$Y$12*((B526)-$U$5)/$U$6+$Y$13</f>
        <v/>
      </c>
      <c r="M526" s="51">
        <f>1/(1+EXP(-L526))</f>
        <v/>
      </c>
      <c r="N526" s="52">
        <f>$Z$12*((B526)-$U$5)/$U$6+$Z$13</f>
        <v/>
      </c>
      <c r="O526" s="51">
        <f>1/(1+EXP(-N526))</f>
        <v/>
      </c>
      <c r="P526" s="52">
        <f>$AA$12*((B526)-$U$5)/$U$6+$AA$13</f>
        <v/>
      </c>
      <c r="Q526" s="51">
        <f>1/(1+EXP(-P526))</f>
        <v/>
      </c>
      <c r="R526" s="52">
        <f>$AB$12*((B526)-$U$5)/$U$6+$AB$13</f>
        <v/>
      </c>
      <c r="S526" s="51">
        <f>1/(1+EXP(-R526))</f>
        <v/>
      </c>
      <c r="AI526" s="48">
        <f>'4_Seq_Features'!A524</f>
        <v/>
      </c>
      <c r="AJ526" s="55">
        <f>'4_Seq_Features'!G524</f>
        <v/>
      </c>
      <c r="AK526" s="55">
        <f>'4_Seq_Features'!H524</f>
        <v/>
      </c>
      <c r="AL526" s="48">
        <f>'4_Seq_Features'!E524</f>
        <v/>
      </c>
      <c r="AM526" s="52">
        <f>$BD$14*((AJ526)-$BD$5)/$BD$6+$BD$15*((AK526)-$BD$7)/$BD$8+$BD$16</f>
        <v/>
      </c>
      <c r="AN526" s="51">
        <f>1/(1+EXP(-AM526))</f>
        <v/>
      </c>
      <c r="AO526" s="52">
        <f>$BE$14*((AJ526)-$BD$5)/$BD$6+$BE$15*((AK526)-$BD$7)/$BD$8+$BE$16</f>
        <v/>
      </c>
      <c r="AP526" s="51">
        <f>1/(1+EXP(-AO526))</f>
        <v/>
      </c>
      <c r="AQ526" s="52">
        <f>$BF$14*((AJ526)-$BD$5)/$BD$6+$BF$15*((AK526)-$BD$7)/$BD$8+$BF$16</f>
        <v/>
      </c>
      <c r="AR526" s="51">
        <f>1/(1+EXP(-AQ526))</f>
        <v/>
      </c>
      <c r="AS526" s="52">
        <f>$BG$14*((AJ526)-$BD$5)/$BD$6+$BG$15*((AK526)-$BD$7)/$BD$8+$BG$16</f>
        <v/>
      </c>
      <c r="AT526" s="51">
        <f>1/(1+EXP(-AS526))</f>
        <v/>
      </c>
      <c r="AU526" s="52">
        <f>$BH$14*((AJ526)-$BD$5)/$BD$6+$BH$15*((AK526)-$BD$7)/$BD$8+$BH$16</f>
        <v/>
      </c>
      <c r="AV526" s="51">
        <f>1/(1+EXP(-AU526))</f>
        <v/>
      </c>
      <c r="AW526" s="52">
        <f>$BI$14*((AJ526)-$BD$5)/$BD$6+$BI$15*((AK526)-$BD$7)/$BD$8+$BI$16</f>
        <v/>
      </c>
      <c r="AX526" s="51">
        <f>1/(1+EXP(-AW526))</f>
        <v/>
      </c>
      <c r="AY526" s="52">
        <f>$BJ$14*((AJ526)-$BD$5)/$BD$6+$BJ$15*((AK526)-$BD$7)/$BD$8+$BJ$16</f>
        <v/>
      </c>
      <c r="AZ526" s="51">
        <f>1/(1+EXP(-AY526))</f>
        <v/>
      </c>
      <c r="BA526" s="52">
        <f>$BK$14*((AJ526)-$BD$5)/$BD$6+$BK$15*((AK526)-$BD$7)/$BD$8+$BK$16</f>
        <v/>
      </c>
      <c r="BB526" s="51">
        <f>1/(1+EXP(-BA526))</f>
        <v/>
      </c>
    </row>
    <row r="527" ht="15" customHeight="1" s="35">
      <c r="A527" s="48">
        <f>'4_Seq_Features'!A525</f>
        <v/>
      </c>
      <c r="B527" s="55">
        <f>'4_Seq_Features'!F525</f>
        <v/>
      </c>
      <c r="C527" s="48">
        <f>'4_Seq_Features'!E525</f>
        <v/>
      </c>
      <c r="D527" s="52">
        <f>$U$12*((B527)-$U$5)/$U$6+$U$13</f>
        <v/>
      </c>
      <c r="E527" s="51">
        <f>1/(1+EXP(-D527))</f>
        <v/>
      </c>
      <c r="F527" s="52">
        <f>$V$12*((B527)-$U$5)/$U$6+$V$13</f>
        <v/>
      </c>
      <c r="G527" s="51">
        <f>1/(1+EXP(-F527))</f>
        <v/>
      </c>
      <c r="H527" s="52">
        <f>$W$12*((B527)-$U$5)/$U$6+$W$13</f>
        <v/>
      </c>
      <c r="I527" s="51">
        <f>1/(1+EXP(-H527))</f>
        <v/>
      </c>
      <c r="J527" s="52">
        <f>$X$12*((B527)-$U$5)/$U$6+$X$13</f>
        <v/>
      </c>
      <c r="K527" s="51">
        <f>1/(1+EXP(-J527))</f>
        <v/>
      </c>
      <c r="L527" s="52">
        <f>$Y$12*((B527)-$U$5)/$U$6+$Y$13</f>
        <v/>
      </c>
      <c r="M527" s="51">
        <f>1/(1+EXP(-L527))</f>
        <v/>
      </c>
      <c r="N527" s="52">
        <f>$Z$12*((B527)-$U$5)/$U$6+$Z$13</f>
        <v/>
      </c>
      <c r="O527" s="51">
        <f>1/(1+EXP(-N527))</f>
        <v/>
      </c>
      <c r="P527" s="52">
        <f>$AA$12*((B527)-$U$5)/$U$6+$AA$13</f>
        <v/>
      </c>
      <c r="Q527" s="51">
        <f>1/(1+EXP(-P527))</f>
        <v/>
      </c>
      <c r="R527" s="52">
        <f>$AB$12*((B527)-$U$5)/$U$6+$AB$13</f>
        <v/>
      </c>
      <c r="S527" s="51">
        <f>1/(1+EXP(-R527))</f>
        <v/>
      </c>
      <c r="AI527" s="48">
        <f>'4_Seq_Features'!A525</f>
        <v/>
      </c>
      <c r="AJ527" s="55">
        <f>'4_Seq_Features'!G525</f>
        <v/>
      </c>
      <c r="AK527" s="55">
        <f>'4_Seq_Features'!H525</f>
        <v/>
      </c>
      <c r="AL527" s="48">
        <f>'4_Seq_Features'!E525</f>
        <v/>
      </c>
      <c r="AM527" s="52">
        <f>$BD$14*((AJ527)-$BD$5)/$BD$6+$BD$15*((AK527)-$BD$7)/$BD$8+$BD$16</f>
        <v/>
      </c>
      <c r="AN527" s="51">
        <f>1/(1+EXP(-AM527))</f>
        <v/>
      </c>
      <c r="AO527" s="52">
        <f>$BE$14*((AJ527)-$BD$5)/$BD$6+$BE$15*((AK527)-$BD$7)/$BD$8+$BE$16</f>
        <v/>
      </c>
      <c r="AP527" s="51">
        <f>1/(1+EXP(-AO527))</f>
        <v/>
      </c>
      <c r="AQ527" s="52">
        <f>$BF$14*((AJ527)-$BD$5)/$BD$6+$BF$15*((AK527)-$BD$7)/$BD$8+$BF$16</f>
        <v/>
      </c>
      <c r="AR527" s="51">
        <f>1/(1+EXP(-AQ527))</f>
        <v/>
      </c>
      <c r="AS527" s="52">
        <f>$BG$14*((AJ527)-$BD$5)/$BD$6+$BG$15*((AK527)-$BD$7)/$BD$8+$BG$16</f>
        <v/>
      </c>
      <c r="AT527" s="51">
        <f>1/(1+EXP(-AS527))</f>
        <v/>
      </c>
      <c r="AU527" s="52">
        <f>$BH$14*((AJ527)-$BD$5)/$BD$6+$BH$15*((AK527)-$BD$7)/$BD$8+$BH$16</f>
        <v/>
      </c>
      <c r="AV527" s="51">
        <f>1/(1+EXP(-AU527))</f>
        <v/>
      </c>
      <c r="AW527" s="52">
        <f>$BI$14*((AJ527)-$BD$5)/$BD$6+$BI$15*((AK527)-$BD$7)/$BD$8+$BI$16</f>
        <v/>
      </c>
      <c r="AX527" s="51">
        <f>1/(1+EXP(-AW527))</f>
        <v/>
      </c>
      <c r="AY527" s="52">
        <f>$BJ$14*((AJ527)-$BD$5)/$BD$6+$BJ$15*((AK527)-$BD$7)/$BD$8+$BJ$16</f>
        <v/>
      </c>
      <c r="AZ527" s="51">
        <f>1/(1+EXP(-AY527))</f>
        <v/>
      </c>
      <c r="BA527" s="52">
        <f>$BK$14*((AJ527)-$BD$5)/$BD$6+$BK$15*((AK527)-$BD$7)/$BD$8+$BK$16</f>
        <v/>
      </c>
      <c r="BB527" s="51">
        <f>1/(1+EXP(-BA527))</f>
        <v/>
      </c>
    </row>
    <row r="528" ht="15" customHeight="1" s="35">
      <c r="A528" s="48">
        <f>'4_Seq_Features'!A526</f>
        <v/>
      </c>
      <c r="B528" s="55">
        <f>'4_Seq_Features'!F526</f>
        <v/>
      </c>
      <c r="C528" s="48">
        <f>'4_Seq_Features'!E526</f>
        <v/>
      </c>
      <c r="D528" s="52">
        <f>$U$12*((B528)-$U$5)/$U$6+$U$13</f>
        <v/>
      </c>
      <c r="E528" s="51">
        <f>1/(1+EXP(-D528))</f>
        <v/>
      </c>
      <c r="F528" s="52">
        <f>$V$12*((B528)-$U$5)/$U$6+$V$13</f>
        <v/>
      </c>
      <c r="G528" s="51">
        <f>1/(1+EXP(-F528))</f>
        <v/>
      </c>
      <c r="H528" s="52">
        <f>$W$12*((B528)-$U$5)/$U$6+$W$13</f>
        <v/>
      </c>
      <c r="I528" s="51">
        <f>1/(1+EXP(-H528))</f>
        <v/>
      </c>
      <c r="J528" s="52">
        <f>$X$12*((B528)-$U$5)/$U$6+$X$13</f>
        <v/>
      </c>
      <c r="K528" s="51">
        <f>1/(1+EXP(-J528))</f>
        <v/>
      </c>
      <c r="L528" s="52">
        <f>$Y$12*((B528)-$U$5)/$U$6+$Y$13</f>
        <v/>
      </c>
      <c r="M528" s="51">
        <f>1/(1+EXP(-L528))</f>
        <v/>
      </c>
      <c r="N528" s="52">
        <f>$Z$12*((B528)-$U$5)/$U$6+$Z$13</f>
        <v/>
      </c>
      <c r="O528" s="51">
        <f>1/(1+EXP(-N528))</f>
        <v/>
      </c>
      <c r="P528" s="52">
        <f>$AA$12*((B528)-$U$5)/$U$6+$AA$13</f>
        <v/>
      </c>
      <c r="Q528" s="51">
        <f>1/(1+EXP(-P528))</f>
        <v/>
      </c>
      <c r="R528" s="52">
        <f>$AB$12*((B528)-$U$5)/$U$6+$AB$13</f>
        <v/>
      </c>
      <c r="S528" s="51">
        <f>1/(1+EXP(-R528))</f>
        <v/>
      </c>
      <c r="AI528" s="48">
        <f>'4_Seq_Features'!A526</f>
        <v/>
      </c>
      <c r="AJ528" s="55">
        <f>'4_Seq_Features'!G526</f>
        <v/>
      </c>
      <c r="AK528" s="55">
        <f>'4_Seq_Features'!H526</f>
        <v/>
      </c>
      <c r="AL528" s="48">
        <f>'4_Seq_Features'!E526</f>
        <v/>
      </c>
      <c r="AM528" s="52">
        <f>$BD$14*((AJ528)-$BD$5)/$BD$6+$BD$15*((AK528)-$BD$7)/$BD$8+$BD$16</f>
        <v/>
      </c>
      <c r="AN528" s="51">
        <f>1/(1+EXP(-AM528))</f>
        <v/>
      </c>
      <c r="AO528" s="52">
        <f>$BE$14*((AJ528)-$BD$5)/$BD$6+$BE$15*((AK528)-$BD$7)/$BD$8+$BE$16</f>
        <v/>
      </c>
      <c r="AP528" s="51">
        <f>1/(1+EXP(-AO528))</f>
        <v/>
      </c>
      <c r="AQ528" s="52">
        <f>$BF$14*((AJ528)-$BD$5)/$BD$6+$BF$15*((AK528)-$BD$7)/$BD$8+$BF$16</f>
        <v/>
      </c>
      <c r="AR528" s="51">
        <f>1/(1+EXP(-AQ528))</f>
        <v/>
      </c>
      <c r="AS528" s="52">
        <f>$BG$14*((AJ528)-$BD$5)/$BD$6+$BG$15*((AK528)-$BD$7)/$BD$8+$BG$16</f>
        <v/>
      </c>
      <c r="AT528" s="51">
        <f>1/(1+EXP(-AS528))</f>
        <v/>
      </c>
      <c r="AU528" s="52">
        <f>$BH$14*((AJ528)-$BD$5)/$BD$6+$BH$15*((AK528)-$BD$7)/$BD$8+$BH$16</f>
        <v/>
      </c>
      <c r="AV528" s="51">
        <f>1/(1+EXP(-AU528))</f>
        <v/>
      </c>
      <c r="AW528" s="52">
        <f>$BI$14*((AJ528)-$BD$5)/$BD$6+$BI$15*((AK528)-$BD$7)/$BD$8+$BI$16</f>
        <v/>
      </c>
      <c r="AX528" s="51">
        <f>1/(1+EXP(-AW528))</f>
        <v/>
      </c>
      <c r="AY528" s="52">
        <f>$BJ$14*((AJ528)-$BD$5)/$BD$6+$BJ$15*((AK528)-$BD$7)/$BD$8+$BJ$16</f>
        <v/>
      </c>
      <c r="AZ528" s="51">
        <f>1/(1+EXP(-AY528))</f>
        <v/>
      </c>
      <c r="BA528" s="52">
        <f>$BK$14*((AJ528)-$BD$5)/$BD$6+$BK$15*((AK528)-$BD$7)/$BD$8+$BK$16</f>
        <v/>
      </c>
      <c r="BB528" s="51">
        <f>1/(1+EXP(-BA528))</f>
        <v/>
      </c>
    </row>
    <row r="529" ht="15" customHeight="1" s="35">
      <c r="A529" s="48">
        <f>'4_Seq_Features'!A527</f>
        <v/>
      </c>
      <c r="B529" s="55">
        <f>'4_Seq_Features'!F527</f>
        <v/>
      </c>
      <c r="C529" s="48">
        <f>'4_Seq_Features'!E527</f>
        <v/>
      </c>
      <c r="D529" s="52">
        <f>$U$12*((B529)-$U$5)/$U$6+$U$13</f>
        <v/>
      </c>
      <c r="E529" s="51">
        <f>1/(1+EXP(-D529))</f>
        <v/>
      </c>
      <c r="F529" s="52">
        <f>$V$12*((B529)-$U$5)/$U$6+$V$13</f>
        <v/>
      </c>
      <c r="G529" s="51">
        <f>1/(1+EXP(-F529))</f>
        <v/>
      </c>
      <c r="H529" s="52">
        <f>$W$12*((B529)-$U$5)/$U$6+$W$13</f>
        <v/>
      </c>
      <c r="I529" s="51">
        <f>1/(1+EXP(-H529))</f>
        <v/>
      </c>
      <c r="J529" s="52">
        <f>$X$12*((B529)-$U$5)/$U$6+$X$13</f>
        <v/>
      </c>
      <c r="K529" s="51">
        <f>1/(1+EXP(-J529))</f>
        <v/>
      </c>
      <c r="L529" s="52">
        <f>$Y$12*((B529)-$U$5)/$U$6+$Y$13</f>
        <v/>
      </c>
      <c r="M529" s="51">
        <f>1/(1+EXP(-L529))</f>
        <v/>
      </c>
      <c r="N529" s="52">
        <f>$Z$12*((B529)-$U$5)/$U$6+$Z$13</f>
        <v/>
      </c>
      <c r="O529" s="51">
        <f>1/(1+EXP(-N529))</f>
        <v/>
      </c>
      <c r="P529" s="52">
        <f>$AA$12*((B529)-$U$5)/$U$6+$AA$13</f>
        <v/>
      </c>
      <c r="Q529" s="51">
        <f>1/(1+EXP(-P529))</f>
        <v/>
      </c>
      <c r="R529" s="52">
        <f>$AB$12*((B529)-$U$5)/$U$6+$AB$13</f>
        <v/>
      </c>
      <c r="S529" s="51">
        <f>1/(1+EXP(-R529))</f>
        <v/>
      </c>
      <c r="AI529" s="48">
        <f>'4_Seq_Features'!A527</f>
        <v/>
      </c>
      <c r="AJ529" s="55">
        <f>'4_Seq_Features'!G527</f>
        <v/>
      </c>
      <c r="AK529" s="55">
        <f>'4_Seq_Features'!H527</f>
        <v/>
      </c>
      <c r="AL529" s="48">
        <f>'4_Seq_Features'!E527</f>
        <v/>
      </c>
      <c r="AM529" s="52">
        <f>$BD$14*((AJ529)-$BD$5)/$BD$6+$BD$15*((AK529)-$BD$7)/$BD$8+$BD$16</f>
        <v/>
      </c>
      <c r="AN529" s="51">
        <f>1/(1+EXP(-AM529))</f>
        <v/>
      </c>
      <c r="AO529" s="52">
        <f>$BE$14*((AJ529)-$BD$5)/$BD$6+$BE$15*((AK529)-$BD$7)/$BD$8+$BE$16</f>
        <v/>
      </c>
      <c r="AP529" s="51">
        <f>1/(1+EXP(-AO529))</f>
        <v/>
      </c>
      <c r="AQ529" s="52">
        <f>$BF$14*((AJ529)-$BD$5)/$BD$6+$BF$15*((AK529)-$BD$7)/$BD$8+$BF$16</f>
        <v/>
      </c>
      <c r="AR529" s="51">
        <f>1/(1+EXP(-AQ529))</f>
        <v/>
      </c>
      <c r="AS529" s="52">
        <f>$BG$14*((AJ529)-$BD$5)/$BD$6+$BG$15*((AK529)-$BD$7)/$BD$8+$BG$16</f>
        <v/>
      </c>
      <c r="AT529" s="51">
        <f>1/(1+EXP(-AS529))</f>
        <v/>
      </c>
      <c r="AU529" s="52">
        <f>$BH$14*((AJ529)-$BD$5)/$BD$6+$BH$15*((AK529)-$BD$7)/$BD$8+$BH$16</f>
        <v/>
      </c>
      <c r="AV529" s="51">
        <f>1/(1+EXP(-AU529))</f>
        <v/>
      </c>
      <c r="AW529" s="52">
        <f>$BI$14*((AJ529)-$BD$5)/$BD$6+$BI$15*((AK529)-$BD$7)/$BD$8+$BI$16</f>
        <v/>
      </c>
      <c r="AX529" s="51">
        <f>1/(1+EXP(-AW529))</f>
        <v/>
      </c>
      <c r="AY529" s="52">
        <f>$BJ$14*((AJ529)-$BD$5)/$BD$6+$BJ$15*((AK529)-$BD$7)/$BD$8+$BJ$16</f>
        <v/>
      </c>
      <c r="AZ529" s="51">
        <f>1/(1+EXP(-AY529))</f>
        <v/>
      </c>
      <c r="BA529" s="52">
        <f>$BK$14*((AJ529)-$BD$5)/$BD$6+$BK$15*((AK529)-$BD$7)/$BD$8+$BK$16</f>
        <v/>
      </c>
      <c r="BB529" s="51">
        <f>1/(1+EXP(-BA529))</f>
        <v/>
      </c>
    </row>
    <row r="530" ht="15" customHeight="1" s="35">
      <c r="A530" s="48">
        <f>'4_Seq_Features'!A528</f>
        <v/>
      </c>
      <c r="B530" s="55">
        <f>'4_Seq_Features'!F528</f>
        <v/>
      </c>
      <c r="C530" s="48">
        <f>'4_Seq_Features'!E528</f>
        <v/>
      </c>
      <c r="D530" s="52">
        <f>$U$12*((B530)-$U$5)/$U$6+$U$13</f>
        <v/>
      </c>
      <c r="E530" s="51">
        <f>1/(1+EXP(-D530))</f>
        <v/>
      </c>
      <c r="F530" s="52">
        <f>$V$12*((B530)-$U$5)/$U$6+$V$13</f>
        <v/>
      </c>
      <c r="G530" s="51">
        <f>1/(1+EXP(-F530))</f>
        <v/>
      </c>
      <c r="H530" s="52">
        <f>$W$12*((B530)-$U$5)/$U$6+$W$13</f>
        <v/>
      </c>
      <c r="I530" s="51">
        <f>1/(1+EXP(-H530))</f>
        <v/>
      </c>
      <c r="J530" s="52">
        <f>$X$12*((B530)-$U$5)/$U$6+$X$13</f>
        <v/>
      </c>
      <c r="K530" s="51">
        <f>1/(1+EXP(-J530))</f>
        <v/>
      </c>
      <c r="L530" s="52">
        <f>$Y$12*((B530)-$U$5)/$U$6+$Y$13</f>
        <v/>
      </c>
      <c r="M530" s="51">
        <f>1/(1+EXP(-L530))</f>
        <v/>
      </c>
      <c r="N530" s="52">
        <f>$Z$12*((B530)-$U$5)/$U$6+$Z$13</f>
        <v/>
      </c>
      <c r="O530" s="51">
        <f>1/(1+EXP(-N530))</f>
        <v/>
      </c>
      <c r="P530" s="52">
        <f>$AA$12*((B530)-$U$5)/$U$6+$AA$13</f>
        <v/>
      </c>
      <c r="Q530" s="51">
        <f>1/(1+EXP(-P530))</f>
        <v/>
      </c>
      <c r="R530" s="52">
        <f>$AB$12*((B530)-$U$5)/$U$6+$AB$13</f>
        <v/>
      </c>
      <c r="S530" s="51">
        <f>1/(1+EXP(-R530))</f>
        <v/>
      </c>
      <c r="AI530" s="48">
        <f>'4_Seq_Features'!A528</f>
        <v/>
      </c>
      <c r="AJ530" s="55">
        <f>'4_Seq_Features'!G528</f>
        <v/>
      </c>
      <c r="AK530" s="55">
        <f>'4_Seq_Features'!H528</f>
        <v/>
      </c>
      <c r="AL530" s="48">
        <f>'4_Seq_Features'!E528</f>
        <v/>
      </c>
      <c r="AM530" s="52">
        <f>$BD$14*((AJ530)-$BD$5)/$BD$6+$BD$15*((AK530)-$BD$7)/$BD$8+$BD$16</f>
        <v/>
      </c>
      <c r="AN530" s="51">
        <f>1/(1+EXP(-AM530))</f>
        <v/>
      </c>
      <c r="AO530" s="52">
        <f>$BE$14*((AJ530)-$BD$5)/$BD$6+$BE$15*((AK530)-$BD$7)/$BD$8+$BE$16</f>
        <v/>
      </c>
      <c r="AP530" s="51">
        <f>1/(1+EXP(-AO530))</f>
        <v/>
      </c>
      <c r="AQ530" s="52">
        <f>$BF$14*((AJ530)-$BD$5)/$BD$6+$BF$15*((AK530)-$BD$7)/$BD$8+$BF$16</f>
        <v/>
      </c>
      <c r="AR530" s="51">
        <f>1/(1+EXP(-AQ530))</f>
        <v/>
      </c>
      <c r="AS530" s="52">
        <f>$BG$14*((AJ530)-$BD$5)/$BD$6+$BG$15*((AK530)-$BD$7)/$BD$8+$BG$16</f>
        <v/>
      </c>
      <c r="AT530" s="51">
        <f>1/(1+EXP(-AS530))</f>
        <v/>
      </c>
      <c r="AU530" s="52">
        <f>$BH$14*((AJ530)-$BD$5)/$BD$6+$BH$15*((AK530)-$BD$7)/$BD$8+$BH$16</f>
        <v/>
      </c>
      <c r="AV530" s="51">
        <f>1/(1+EXP(-AU530))</f>
        <v/>
      </c>
      <c r="AW530" s="52">
        <f>$BI$14*((AJ530)-$BD$5)/$BD$6+$BI$15*((AK530)-$BD$7)/$BD$8+$BI$16</f>
        <v/>
      </c>
      <c r="AX530" s="51">
        <f>1/(1+EXP(-AW530))</f>
        <v/>
      </c>
      <c r="AY530" s="52">
        <f>$BJ$14*((AJ530)-$BD$5)/$BD$6+$BJ$15*((AK530)-$BD$7)/$BD$8+$BJ$16</f>
        <v/>
      </c>
      <c r="AZ530" s="51">
        <f>1/(1+EXP(-AY530))</f>
        <v/>
      </c>
      <c r="BA530" s="52">
        <f>$BK$14*((AJ530)-$BD$5)/$BD$6+$BK$15*((AK530)-$BD$7)/$BD$8+$BK$16</f>
        <v/>
      </c>
      <c r="BB530" s="51">
        <f>1/(1+EXP(-BA530))</f>
        <v/>
      </c>
    </row>
    <row r="531" ht="15" customHeight="1" s="35">
      <c r="A531" s="48">
        <f>'4_Seq_Features'!A529</f>
        <v/>
      </c>
      <c r="B531" s="55">
        <f>'4_Seq_Features'!F529</f>
        <v/>
      </c>
      <c r="C531" s="48">
        <f>'4_Seq_Features'!E529</f>
        <v/>
      </c>
      <c r="D531" s="52">
        <f>$U$12*((B531)-$U$5)/$U$6+$U$13</f>
        <v/>
      </c>
      <c r="E531" s="51">
        <f>1/(1+EXP(-D531))</f>
        <v/>
      </c>
      <c r="F531" s="52">
        <f>$V$12*((B531)-$U$5)/$U$6+$V$13</f>
        <v/>
      </c>
      <c r="G531" s="51">
        <f>1/(1+EXP(-F531))</f>
        <v/>
      </c>
      <c r="H531" s="52">
        <f>$W$12*((B531)-$U$5)/$U$6+$W$13</f>
        <v/>
      </c>
      <c r="I531" s="51">
        <f>1/(1+EXP(-H531))</f>
        <v/>
      </c>
      <c r="J531" s="52">
        <f>$X$12*((B531)-$U$5)/$U$6+$X$13</f>
        <v/>
      </c>
      <c r="K531" s="51">
        <f>1/(1+EXP(-J531))</f>
        <v/>
      </c>
      <c r="L531" s="52">
        <f>$Y$12*((B531)-$U$5)/$U$6+$Y$13</f>
        <v/>
      </c>
      <c r="M531" s="51">
        <f>1/(1+EXP(-L531))</f>
        <v/>
      </c>
      <c r="N531" s="52">
        <f>$Z$12*((B531)-$U$5)/$U$6+$Z$13</f>
        <v/>
      </c>
      <c r="O531" s="51">
        <f>1/(1+EXP(-N531))</f>
        <v/>
      </c>
      <c r="P531" s="52">
        <f>$AA$12*((B531)-$U$5)/$U$6+$AA$13</f>
        <v/>
      </c>
      <c r="Q531" s="51">
        <f>1/(1+EXP(-P531))</f>
        <v/>
      </c>
      <c r="R531" s="52">
        <f>$AB$12*((B531)-$U$5)/$U$6+$AB$13</f>
        <v/>
      </c>
      <c r="S531" s="51">
        <f>1/(1+EXP(-R531))</f>
        <v/>
      </c>
      <c r="AI531" s="48">
        <f>'4_Seq_Features'!A529</f>
        <v/>
      </c>
      <c r="AJ531" s="55">
        <f>'4_Seq_Features'!G529</f>
        <v/>
      </c>
      <c r="AK531" s="55">
        <f>'4_Seq_Features'!H529</f>
        <v/>
      </c>
      <c r="AL531" s="48">
        <f>'4_Seq_Features'!E529</f>
        <v/>
      </c>
      <c r="AM531" s="52">
        <f>$BD$14*((AJ531)-$BD$5)/$BD$6+$BD$15*((AK531)-$BD$7)/$BD$8+$BD$16</f>
        <v/>
      </c>
      <c r="AN531" s="51">
        <f>1/(1+EXP(-AM531))</f>
        <v/>
      </c>
      <c r="AO531" s="52">
        <f>$BE$14*((AJ531)-$BD$5)/$BD$6+$BE$15*((AK531)-$BD$7)/$BD$8+$BE$16</f>
        <v/>
      </c>
      <c r="AP531" s="51">
        <f>1/(1+EXP(-AO531))</f>
        <v/>
      </c>
      <c r="AQ531" s="52">
        <f>$BF$14*((AJ531)-$BD$5)/$BD$6+$BF$15*((AK531)-$BD$7)/$BD$8+$BF$16</f>
        <v/>
      </c>
      <c r="AR531" s="51">
        <f>1/(1+EXP(-AQ531))</f>
        <v/>
      </c>
      <c r="AS531" s="52">
        <f>$BG$14*((AJ531)-$BD$5)/$BD$6+$BG$15*((AK531)-$BD$7)/$BD$8+$BG$16</f>
        <v/>
      </c>
      <c r="AT531" s="51">
        <f>1/(1+EXP(-AS531))</f>
        <v/>
      </c>
      <c r="AU531" s="52">
        <f>$BH$14*((AJ531)-$BD$5)/$BD$6+$BH$15*((AK531)-$BD$7)/$BD$8+$BH$16</f>
        <v/>
      </c>
      <c r="AV531" s="51">
        <f>1/(1+EXP(-AU531))</f>
        <v/>
      </c>
      <c r="AW531" s="52">
        <f>$BI$14*((AJ531)-$BD$5)/$BD$6+$BI$15*((AK531)-$BD$7)/$BD$8+$BI$16</f>
        <v/>
      </c>
      <c r="AX531" s="51">
        <f>1/(1+EXP(-AW531))</f>
        <v/>
      </c>
      <c r="AY531" s="52">
        <f>$BJ$14*((AJ531)-$BD$5)/$BD$6+$BJ$15*((AK531)-$BD$7)/$BD$8+$BJ$16</f>
        <v/>
      </c>
      <c r="AZ531" s="51">
        <f>1/(1+EXP(-AY531))</f>
        <v/>
      </c>
      <c r="BA531" s="52">
        <f>$BK$14*((AJ531)-$BD$5)/$BD$6+$BK$15*((AK531)-$BD$7)/$BD$8+$BK$16</f>
        <v/>
      </c>
      <c r="BB531" s="51">
        <f>1/(1+EXP(-BA531))</f>
        <v/>
      </c>
    </row>
    <row r="532" ht="15" customHeight="1" s="35">
      <c r="A532" s="48">
        <f>'4_Seq_Features'!A530</f>
        <v/>
      </c>
      <c r="B532" s="55">
        <f>'4_Seq_Features'!F530</f>
        <v/>
      </c>
      <c r="C532" s="48">
        <f>'4_Seq_Features'!E530</f>
        <v/>
      </c>
      <c r="D532" s="52">
        <f>$U$12*((B532)-$U$5)/$U$6+$U$13</f>
        <v/>
      </c>
      <c r="E532" s="51">
        <f>1/(1+EXP(-D532))</f>
        <v/>
      </c>
      <c r="F532" s="52">
        <f>$V$12*((B532)-$U$5)/$U$6+$V$13</f>
        <v/>
      </c>
      <c r="G532" s="51">
        <f>1/(1+EXP(-F532))</f>
        <v/>
      </c>
      <c r="H532" s="52">
        <f>$W$12*((B532)-$U$5)/$U$6+$W$13</f>
        <v/>
      </c>
      <c r="I532" s="51">
        <f>1/(1+EXP(-H532))</f>
        <v/>
      </c>
      <c r="J532" s="52">
        <f>$X$12*((B532)-$U$5)/$U$6+$X$13</f>
        <v/>
      </c>
      <c r="K532" s="51">
        <f>1/(1+EXP(-J532))</f>
        <v/>
      </c>
      <c r="L532" s="52">
        <f>$Y$12*((B532)-$U$5)/$U$6+$Y$13</f>
        <v/>
      </c>
      <c r="M532" s="51">
        <f>1/(1+EXP(-L532))</f>
        <v/>
      </c>
      <c r="N532" s="52">
        <f>$Z$12*((B532)-$U$5)/$U$6+$Z$13</f>
        <v/>
      </c>
      <c r="O532" s="51">
        <f>1/(1+EXP(-N532))</f>
        <v/>
      </c>
      <c r="P532" s="52">
        <f>$AA$12*((B532)-$U$5)/$U$6+$AA$13</f>
        <v/>
      </c>
      <c r="Q532" s="51">
        <f>1/(1+EXP(-P532))</f>
        <v/>
      </c>
      <c r="R532" s="52">
        <f>$AB$12*((B532)-$U$5)/$U$6+$AB$13</f>
        <v/>
      </c>
      <c r="S532" s="51">
        <f>1/(1+EXP(-R532))</f>
        <v/>
      </c>
      <c r="AI532" s="48">
        <f>'4_Seq_Features'!A530</f>
        <v/>
      </c>
      <c r="AJ532" s="55">
        <f>'4_Seq_Features'!G530</f>
        <v/>
      </c>
      <c r="AK532" s="55">
        <f>'4_Seq_Features'!H530</f>
        <v/>
      </c>
      <c r="AL532" s="48">
        <f>'4_Seq_Features'!E530</f>
        <v/>
      </c>
      <c r="AM532" s="52">
        <f>$BD$14*((AJ532)-$BD$5)/$BD$6+$BD$15*((AK532)-$BD$7)/$BD$8+$BD$16</f>
        <v/>
      </c>
      <c r="AN532" s="51">
        <f>1/(1+EXP(-AM532))</f>
        <v/>
      </c>
      <c r="AO532" s="52">
        <f>$BE$14*((AJ532)-$BD$5)/$BD$6+$BE$15*((AK532)-$BD$7)/$BD$8+$BE$16</f>
        <v/>
      </c>
      <c r="AP532" s="51">
        <f>1/(1+EXP(-AO532))</f>
        <v/>
      </c>
      <c r="AQ532" s="52">
        <f>$BF$14*((AJ532)-$BD$5)/$BD$6+$BF$15*((AK532)-$BD$7)/$BD$8+$BF$16</f>
        <v/>
      </c>
      <c r="AR532" s="51">
        <f>1/(1+EXP(-AQ532))</f>
        <v/>
      </c>
      <c r="AS532" s="52">
        <f>$BG$14*((AJ532)-$BD$5)/$BD$6+$BG$15*((AK532)-$BD$7)/$BD$8+$BG$16</f>
        <v/>
      </c>
      <c r="AT532" s="51">
        <f>1/(1+EXP(-AS532))</f>
        <v/>
      </c>
      <c r="AU532" s="52">
        <f>$BH$14*((AJ532)-$BD$5)/$BD$6+$BH$15*((AK532)-$BD$7)/$BD$8+$BH$16</f>
        <v/>
      </c>
      <c r="AV532" s="51">
        <f>1/(1+EXP(-AU532))</f>
        <v/>
      </c>
      <c r="AW532" s="52">
        <f>$BI$14*((AJ532)-$BD$5)/$BD$6+$BI$15*((AK532)-$BD$7)/$BD$8+$BI$16</f>
        <v/>
      </c>
      <c r="AX532" s="51">
        <f>1/(1+EXP(-AW532))</f>
        <v/>
      </c>
      <c r="AY532" s="52">
        <f>$BJ$14*((AJ532)-$BD$5)/$BD$6+$BJ$15*((AK532)-$BD$7)/$BD$8+$BJ$16</f>
        <v/>
      </c>
      <c r="AZ532" s="51">
        <f>1/(1+EXP(-AY532))</f>
        <v/>
      </c>
      <c r="BA532" s="52">
        <f>$BK$14*((AJ532)-$BD$5)/$BD$6+$BK$15*((AK532)-$BD$7)/$BD$8+$BK$16</f>
        <v/>
      </c>
      <c r="BB532" s="51">
        <f>1/(1+EXP(-BA532))</f>
        <v/>
      </c>
    </row>
    <row r="533" ht="15" customHeight="1" s="35">
      <c r="A533" s="48">
        <f>'4_Seq_Features'!A531</f>
        <v/>
      </c>
      <c r="B533" s="55">
        <f>'4_Seq_Features'!F531</f>
        <v/>
      </c>
      <c r="C533" s="48">
        <f>'4_Seq_Features'!E531</f>
        <v/>
      </c>
      <c r="D533" s="52">
        <f>$U$12*((B533)-$U$5)/$U$6+$U$13</f>
        <v/>
      </c>
      <c r="E533" s="51">
        <f>1/(1+EXP(-D533))</f>
        <v/>
      </c>
      <c r="F533" s="52">
        <f>$V$12*((B533)-$U$5)/$U$6+$V$13</f>
        <v/>
      </c>
      <c r="G533" s="51">
        <f>1/(1+EXP(-F533))</f>
        <v/>
      </c>
      <c r="H533" s="52">
        <f>$W$12*((B533)-$U$5)/$U$6+$W$13</f>
        <v/>
      </c>
      <c r="I533" s="51">
        <f>1/(1+EXP(-H533))</f>
        <v/>
      </c>
      <c r="J533" s="52">
        <f>$X$12*((B533)-$U$5)/$U$6+$X$13</f>
        <v/>
      </c>
      <c r="K533" s="51">
        <f>1/(1+EXP(-J533))</f>
        <v/>
      </c>
      <c r="L533" s="52">
        <f>$Y$12*((B533)-$U$5)/$U$6+$Y$13</f>
        <v/>
      </c>
      <c r="M533" s="51">
        <f>1/(1+EXP(-L533))</f>
        <v/>
      </c>
      <c r="N533" s="52">
        <f>$Z$12*((B533)-$U$5)/$U$6+$Z$13</f>
        <v/>
      </c>
      <c r="O533" s="51">
        <f>1/(1+EXP(-N533))</f>
        <v/>
      </c>
      <c r="P533" s="52">
        <f>$AA$12*((B533)-$U$5)/$U$6+$AA$13</f>
        <v/>
      </c>
      <c r="Q533" s="51">
        <f>1/(1+EXP(-P533))</f>
        <v/>
      </c>
      <c r="R533" s="52">
        <f>$AB$12*((B533)-$U$5)/$U$6+$AB$13</f>
        <v/>
      </c>
      <c r="S533" s="51">
        <f>1/(1+EXP(-R533))</f>
        <v/>
      </c>
      <c r="AI533" s="48">
        <f>'4_Seq_Features'!A531</f>
        <v/>
      </c>
      <c r="AJ533" s="55">
        <f>'4_Seq_Features'!G531</f>
        <v/>
      </c>
      <c r="AK533" s="55">
        <f>'4_Seq_Features'!H531</f>
        <v/>
      </c>
      <c r="AL533" s="48">
        <f>'4_Seq_Features'!E531</f>
        <v/>
      </c>
      <c r="AM533" s="52">
        <f>$BD$14*((AJ533)-$BD$5)/$BD$6+$BD$15*((AK533)-$BD$7)/$BD$8+$BD$16</f>
        <v/>
      </c>
      <c r="AN533" s="51">
        <f>1/(1+EXP(-AM533))</f>
        <v/>
      </c>
      <c r="AO533" s="52">
        <f>$BE$14*((AJ533)-$BD$5)/$BD$6+$BE$15*((AK533)-$BD$7)/$BD$8+$BE$16</f>
        <v/>
      </c>
      <c r="AP533" s="51">
        <f>1/(1+EXP(-AO533))</f>
        <v/>
      </c>
      <c r="AQ533" s="52">
        <f>$BF$14*((AJ533)-$BD$5)/$BD$6+$BF$15*((AK533)-$BD$7)/$BD$8+$BF$16</f>
        <v/>
      </c>
      <c r="AR533" s="51">
        <f>1/(1+EXP(-AQ533))</f>
        <v/>
      </c>
      <c r="AS533" s="52">
        <f>$BG$14*((AJ533)-$BD$5)/$BD$6+$BG$15*((AK533)-$BD$7)/$BD$8+$BG$16</f>
        <v/>
      </c>
      <c r="AT533" s="51">
        <f>1/(1+EXP(-AS533))</f>
        <v/>
      </c>
      <c r="AU533" s="52">
        <f>$BH$14*((AJ533)-$BD$5)/$BD$6+$BH$15*((AK533)-$BD$7)/$BD$8+$BH$16</f>
        <v/>
      </c>
      <c r="AV533" s="51">
        <f>1/(1+EXP(-AU533))</f>
        <v/>
      </c>
      <c r="AW533" s="52">
        <f>$BI$14*((AJ533)-$BD$5)/$BD$6+$BI$15*((AK533)-$BD$7)/$BD$8+$BI$16</f>
        <v/>
      </c>
      <c r="AX533" s="51">
        <f>1/(1+EXP(-AW533))</f>
        <v/>
      </c>
      <c r="AY533" s="52">
        <f>$BJ$14*((AJ533)-$BD$5)/$BD$6+$BJ$15*((AK533)-$BD$7)/$BD$8+$BJ$16</f>
        <v/>
      </c>
      <c r="AZ533" s="51">
        <f>1/(1+EXP(-AY533))</f>
        <v/>
      </c>
      <c r="BA533" s="52">
        <f>$BK$14*((AJ533)-$BD$5)/$BD$6+$BK$15*((AK533)-$BD$7)/$BD$8+$BK$16</f>
        <v/>
      </c>
      <c r="BB533" s="51">
        <f>1/(1+EXP(-BA533))</f>
        <v/>
      </c>
    </row>
    <row r="534" ht="15" customHeight="1" s="35">
      <c r="A534" s="48">
        <f>'4_Seq_Features'!A532</f>
        <v/>
      </c>
      <c r="B534" s="55">
        <f>'4_Seq_Features'!F532</f>
        <v/>
      </c>
      <c r="C534" s="48">
        <f>'4_Seq_Features'!E532</f>
        <v/>
      </c>
      <c r="D534" s="52">
        <f>$U$12*((B534)-$U$5)/$U$6+$U$13</f>
        <v/>
      </c>
      <c r="E534" s="51">
        <f>1/(1+EXP(-D534))</f>
        <v/>
      </c>
      <c r="F534" s="52">
        <f>$V$12*((B534)-$U$5)/$U$6+$V$13</f>
        <v/>
      </c>
      <c r="G534" s="51">
        <f>1/(1+EXP(-F534))</f>
        <v/>
      </c>
      <c r="H534" s="52">
        <f>$W$12*((B534)-$U$5)/$U$6+$W$13</f>
        <v/>
      </c>
      <c r="I534" s="51">
        <f>1/(1+EXP(-H534))</f>
        <v/>
      </c>
      <c r="J534" s="52">
        <f>$X$12*((B534)-$U$5)/$U$6+$X$13</f>
        <v/>
      </c>
      <c r="K534" s="51">
        <f>1/(1+EXP(-J534))</f>
        <v/>
      </c>
      <c r="L534" s="52">
        <f>$Y$12*((B534)-$U$5)/$U$6+$Y$13</f>
        <v/>
      </c>
      <c r="M534" s="51">
        <f>1/(1+EXP(-L534))</f>
        <v/>
      </c>
      <c r="N534" s="52">
        <f>$Z$12*((B534)-$U$5)/$U$6+$Z$13</f>
        <v/>
      </c>
      <c r="O534" s="51">
        <f>1/(1+EXP(-N534))</f>
        <v/>
      </c>
      <c r="P534" s="52">
        <f>$AA$12*((B534)-$U$5)/$U$6+$AA$13</f>
        <v/>
      </c>
      <c r="Q534" s="51">
        <f>1/(1+EXP(-P534))</f>
        <v/>
      </c>
      <c r="R534" s="52">
        <f>$AB$12*((B534)-$U$5)/$U$6+$AB$13</f>
        <v/>
      </c>
      <c r="S534" s="51">
        <f>1/(1+EXP(-R534))</f>
        <v/>
      </c>
      <c r="AI534" s="48">
        <f>'4_Seq_Features'!A532</f>
        <v/>
      </c>
      <c r="AJ534" s="55">
        <f>'4_Seq_Features'!G532</f>
        <v/>
      </c>
      <c r="AK534" s="55">
        <f>'4_Seq_Features'!H532</f>
        <v/>
      </c>
      <c r="AL534" s="48">
        <f>'4_Seq_Features'!E532</f>
        <v/>
      </c>
      <c r="AM534" s="52">
        <f>$BD$14*((AJ534)-$BD$5)/$BD$6+$BD$15*((AK534)-$BD$7)/$BD$8+$BD$16</f>
        <v/>
      </c>
      <c r="AN534" s="51">
        <f>1/(1+EXP(-AM534))</f>
        <v/>
      </c>
      <c r="AO534" s="52">
        <f>$BE$14*((AJ534)-$BD$5)/$BD$6+$BE$15*((AK534)-$BD$7)/$BD$8+$BE$16</f>
        <v/>
      </c>
      <c r="AP534" s="51">
        <f>1/(1+EXP(-AO534))</f>
        <v/>
      </c>
      <c r="AQ534" s="52">
        <f>$BF$14*((AJ534)-$BD$5)/$BD$6+$BF$15*((AK534)-$BD$7)/$BD$8+$BF$16</f>
        <v/>
      </c>
      <c r="AR534" s="51">
        <f>1/(1+EXP(-AQ534))</f>
        <v/>
      </c>
      <c r="AS534" s="52">
        <f>$BG$14*((AJ534)-$BD$5)/$BD$6+$BG$15*((AK534)-$BD$7)/$BD$8+$BG$16</f>
        <v/>
      </c>
      <c r="AT534" s="51">
        <f>1/(1+EXP(-AS534))</f>
        <v/>
      </c>
      <c r="AU534" s="52">
        <f>$BH$14*((AJ534)-$BD$5)/$BD$6+$BH$15*((AK534)-$BD$7)/$BD$8+$BH$16</f>
        <v/>
      </c>
      <c r="AV534" s="51">
        <f>1/(1+EXP(-AU534))</f>
        <v/>
      </c>
      <c r="AW534" s="52">
        <f>$BI$14*((AJ534)-$BD$5)/$BD$6+$BI$15*((AK534)-$BD$7)/$BD$8+$BI$16</f>
        <v/>
      </c>
      <c r="AX534" s="51">
        <f>1/(1+EXP(-AW534))</f>
        <v/>
      </c>
      <c r="AY534" s="52">
        <f>$BJ$14*((AJ534)-$BD$5)/$BD$6+$BJ$15*((AK534)-$BD$7)/$BD$8+$BJ$16</f>
        <v/>
      </c>
      <c r="AZ534" s="51">
        <f>1/(1+EXP(-AY534))</f>
        <v/>
      </c>
      <c r="BA534" s="52">
        <f>$BK$14*((AJ534)-$BD$5)/$BD$6+$BK$15*((AK534)-$BD$7)/$BD$8+$BK$16</f>
        <v/>
      </c>
      <c r="BB534" s="51">
        <f>1/(1+EXP(-BA534))</f>
        <v/>
      </c>
    </row>
    <row r="535" ht="15" customHeight="1" s="35">
      <c r="A535" s="48">
        <f>'4_Seq_Features'!A533</f>
        <v/>
      </c>
      <c r="B535" s="55">
        <f>'4_Seq_Features'!F533</f>
        <v/>
      </c>
      <c r="C535" s="48">
        <f>'4_Seq_Features'!E533</f>
        <v/>
      </c>
      <c r="D535" s="52">
        <f>$U$12*((B535)-$U$5)/$U$6+$U$13</f>
        <v/>
      </c>
      <c r="E535" s="51">
        <f>1/(1+EXP(-D535))</f>
        <v/>
      </c>
      <c r="F535" s="52">
        <f>$V$12*((B535)-$U$5)/$U$6+$V$13</f>
        <v/>
      </c>
      <c r="G535" s="51">
        <f>1/(1+EXP(-F535))</f>
        <v/>
      </c>
      <c r="H535" s="52">
        <f>$W$12*((B535)-$U$5)/$U$6+$W$13</f>
        <v/>
      </c>
      <c r="I535" s="51">
        <f>1/(1+EXP(-H535))</f>
        <v/>
      </c>
      <c r="J535" s="52">
        <f>$X$12*((B535)-$U$5)/$U$6+$X$13</f>
        <v/>
      </c>
      <c r="K535" s="51">
        <f>1/(1+EXP(-J535))</f>
        <v/>
      </c>
      <c r="L535" s="52">
        <f>$Y$12*((B535)-$U$5)/$U$6+$Y$13</f>
        <v/>
      </c>
      <c r="M535" s="51">
        <f>1/(1+EXP(-L535))</f>
        <v/>
      </c>
      <c r="N535" s="52">
        <f>$Z$12*((B535)-$U$5)/$U$6+$Z$13</f>
        <v/>
      </c>
      <c r="O535" s="51">
        <f>1/(1+EXP(-N535))</f>
        <v/>
      </c>
      <c r="P535" s="52">
        <f>$AA$12*((B535)-$U$5)/$U$6+$AA$13</f>
        <v/>
      </c>
      <c r="Q535" s="51">
        <f>1/(1+EXP(-P535))</f>
        <v/>
      </c>
      <c r="R535" s="52">
        <f>$AB$12*((B535)-$U$5)/$U$6+$AB$13</f>
        <v/>
      </c>
      <c r="S535" s="51">
        <f>1/(1+EXP(-R535))</f>
        <v/>
      </c>
      <c r="AI535" s="48">
        <f>'4_Seq_Features'!A533</f>
        <v/>
      </c>
      <c r="AJ535" s="55">
        <f>'4_Seq_Features'!G533</f>
        <v/>
      </c>
      <c r="AK535" s="55">
        <f>'4_Seq_Features'!H533</f>
        <v/>
      </c>
      <c r="AL535" s="48">
        <f>'4_Seq_Features'!E533</f>
        <v/>
      </c>
      <c r="AM535" s="52">
        <f>$BD$14*((AJ535)-$BD$5)/$BD$6+$BD$15*((AK535)-$BD$7)/$BD$8+$BD$16</f>
        <v/>
      </c>
      <c r="AN535" s="51">
        <f>1/(1+EXP(-AM535))</f>
        <v/>
      </c>
      <c r="AO535" s="52">
        <f>$BE$14*((AJ535)-$BD$5)/$BD$6+$BE$15*((AK535)-$BD$7)/$BD$8+$BE$16</f>
        <v/>
      </c>
      <c r="AP535" s="51">
        <f>1/(1+EXP(-AO535))</f>
        <v/>
      </c>
      <c r="AQ535" s="52">
        <f>$BF$14*((AJ535)-$BD$5)/$BD$6+$BF$15*((AK535)-$BD$7)/$BD$8+$BF$16</f>
        <v/>
      </c>
      <c r="AR535" s="51">
        <f>1/(1+EXP(-AQ535))</f>
        <v/>
      </c>
      <c r="AS535" s="52">
        <f>$BG$14*((AJ535)-$BD$5)/$BD$6+$BG$15*((AK535)-$BD$7)/$BD$8+$BG$16</f>
        <v/>
      </c>
      <c r="AT535" s="51">
        <f>1/(1+EXP(-AS535))</f>
        <v/>
      </c>
      <c r="AU535" s="52">
        <f>$BH$14*((AJ535)-$BD$5)/$BD$6+$BH$15*((AK535)-$BD$7)/$BD$8+$BH$16</f>
        <v/>
      </c>
      <c r="AV535" s="51">
        <f>1/(1+EXP(-AU535))</f>
        <v/>
      </c>
      <c r="AW535" s="52">
        <f>$BI$14*((AJ535)-$BD$5)/$BD$6+$BI$15*((AK535)-$BD$7)/$BD$8+$BI$16</f>
        <v/>
      </c>
      <c r="AX535" s="51">
        <f>1/(1+EXP(-AW535))</f>
        <v/>
      </c>
      <c r="AY535" s="52">
        <f>$BJ$14*((AJ535)-$BD$5)/$BD$6+$BJ$15*((AK535)-$BD$7)/$BD$8+$BJ$16</f>
        <v/>
      </c>
      <c r="AZ535" s="51">
        <f>1/(1+EXP(-AY535))</f>
        <v/>
      </c>
      <c r="BA535" s="52">
        <f>$BK$14*((AJ535)-$BD$5)/$BD$6+$BK$15*((AK535)-$BD$7)/$BD$8+$BK$16</f>
        <v/>
      </c>
      <c r="BB535" s="51">
        <f>1/(1+EXP(-BA535))</f>
        <v/>
      </c>
    </row>
    <row r="536" ht="15" customHeight="1" s="35">
      <c r="A536" s="48">
        <f>'4_Seq_Features'!A534</f>
        <v/>
      </c>
      <c r="B536" s="55">
        <f>'4_Seq_Features'!F534</f>
        <v/>
      </c>
      <c r="C536" s="48">
        <f>'4_Seq_Features'!E534</f>
        <v/>
      </c>
      <c r="D536" s="52">
        <f>$U$12*((B536)-$U$5)/$U$6+$U$13</f>
        <v/>
      </c>
      <c r="E536" s="51">
        <f>1/(1+EXP(-D536))</f>
        <v/>
      </c>
      <c r="F536" s="52">
        <f>$V$12*((B536)-$U$5)/$U$6+$V$13</f>
        <v/>
      </c>
      <c r="G536" s="51">
        <f>1/(1+EXP(-F536))</f>
        <v/>
      </c>
      <c r="H536" s="52">
        <f>$W$12*((B536)-$U$5)/$U$6+$W$13</f>
        <v/>
      </c>
      <c r="I536" s="51">
        <f>1/(1+EXP(-H536))</f>
        <v/>
      </c>
      <c r="J536" s="52">
        <f>$X$12*((B536)-$U$5)/$U$6+$X$13</f>
        <v/>
      </c>
      <c r="K536" s="51">
        <f>1/(1+EXP(-J536))</f>
        <v/>
      </c>
      <c r="L536" s="52">
        <f>$Y$12*((B536)-$U$5)/$U$6+$Y$13</f>
        <v/>
      </c>
      <c r="M536" s="51">
        <f>1/(1+EXP(-L536))</f>
        <v/>
      </c>
      <c r="N536" s="52">
        <f>$Z$12*((B536)-$U$5)/$U$6+$Z$13</f>
        <v/>
      </c>
      <c r="O536" s="51">
        <f>1/(1+EXP(-N536))</f>
        <v/>
      </c>
      <c r="P536" s="52">
        <f>$AA$12*((B536)-$U$5)/$U$6+$AA$13</f>
        <v/>
      </c>
      <c r="Q536" s="51">
        <f>1/(1+EXP(-P536))</f>
        <v/>
      </c>
      <c r="R536" s="52">
        <f>$AB$12*((B536)-$U$5)/$U$6+$AB$13</f>
        <v/>
      </c>
      <c r="S536" s="51">
        <f>1/(1+EXP(-R536))</f>
        <v/>
      </c>
      <c r="AI536" s="48">
        <f>'4_Seq_Features'!A534</f>
        <v/>
      </c>
      <c r="AJ536" s="55">
        <f>'4_Seq_Features'!G534</f>
        <v/>
      </c>
      <c r="AK536" s="55">
        <f>'4_Seq_Features'!H534</f>
        <v/>
      </c>
      <c r="AL536" s="48">
        <f>'4_Seq_Features'!E534</f>
        <v/>
      </c>
      <c r="AM536" s="52">
        <f>$BD$14*((AJ536)-$BD$5)/$BD$6+$BD$15*((AK536)-$BD$7)/$BD$8+$BD$16</f>
        <v/>
      </c>
      <c r="AN536" s="51">
        <f>1/(1+EXP(-AM536))</f>
        <v/>
      </c>
      <c r="AO536" s="52">
        <f>$BE$14*((AJ536)-$BD$5)/$BD$6+$BE$15*((AK536)-$BD$7)/$BD$8+$BE$16</f>
        <v/>
      </c>
      <c r="AP536" s="51">
        <f>1/(1+EXP(-AO536))</f>
        <v/>
      </c>
      <c r="AQ536" s="52">
        <f>$BF$14*((AJ536)-$BD$5)/$BD$6+$BF$15*((AK536)-$BD$7)/$BD$8+$BF$16</f>
        <v/>
      </c>
      <c r="AR536" s="51">
        <f>1/(1+EXP(-AQ536))</f>
        <v/>
      </c>
      <c r="AS536" s="52">
        <f>$BG$14*((AJ536)-$BD$5)/$BD$6+$BG$15*((AK536)-$BD$7)/$BD$8+$BG$16</f>
        <v/>
      </c>
      <c r="AT536" s="51">
        <f>1/(1+EXP(-AS536))</f>
        <v/>
      </c>
      <c r="AU536" s="52">
        <f>$BH$14*((AJ536)-$BD$5)/$BD$6+$BH$15*((AK536)-$BD$7)/$BD$8+$BH$16</f>
        <v/>
      </c>
      <c r="AV536" s="51">
        <f>1/(1+EXP(-AU536))</f>
        <v/>
      </c>
      <c r="AW536" s="52">
        <f>$BI$14*((AJ536)-$BD$5)/$BD$6+$BI$15*((AK536)-$BD$7)/$BD$8+$BI$16</f>
        <v/>
      </c>
      <c r="AX536" s="51">
        <f>1/(1+EXP(-AW536))</f>
        <v/>
      </c>
      <c r="AY536" s="52">
        <f>$BJ$14*((AJ536)-$BD$5)/$BD$6+$BJ$15*((AK536)-$BD$7)/$BD$8+$BJ$16</f>
        <v/>
      </c>
      <c r="AZ536" s="51">
        <f>1/(1+EXP(-AY536))</f>
        <v/>
      </c>
      <c r="BA536" s="52">
        <f>$BK$14*((AJ536)-$BD$5)/$BD$6+$BK$15*((AK536)-$BD$7)/$BD$8+$BK$16</f>
        <v/>
      </c>
      <c r="BB536" s="51">
        <f>1/(1+EXP(-BA536))</f>
        <v/>
      </c>
    </row>
    <row r="537" ht="15" customHeight="1" s="35">
      <c r="A537" s="48">
        <f>'4_Seq_Features'!A535</f>
        <v/>
      </c>
      <c r="B537" s="55">
        <f>'4_Seq_Features'!F535</f>
        <v/>
      </c>
      <c r="C537" s="48">
        <f>'4_Seq_Features'!E535</f>
        <v/>
      </c>
      <c r="D537" s="52">
        <f>$U$12*((B537)-$U$5)/$U$6+$U$13</f>
        <v/>
      </c>
      <c r="E537" s="51">
        <f>1/(1+EXP(-D537))</f>
        <v/>
      </c>
      <c r="F537" s="52">
        <f>$V$12*((B537)-$U$5)/$U$6+$V$13</f>
        <v/>
      </c>
      <c r="G537" s="51">
        <f>1/(1+EXP(-F537))</f>
        <v/>
      </c>
      <c r="H537" s="52">
        <f>$W$12*((B537)-$U$5)/$U$6+$W$13</f>
        <v/>
      </c>
      <c r="I537" s="51">
        <f>1/(1+EXP(-H537))</f>
        <v/>
      </c>
      <c r="J537" s="52">
        <f>$X$12*((B537)-$U$5)/$U$6+$X$13</f>
        <v/>
      </c>
      <c r="K537" s="51">
        <f>1/(1+EXP(-J537))</f>
        <v/>
      </c>
      <c r="L537" s="52">
        <f>$Y$12*((B537)-$U$5)/$U$6+$Y$13</f>
        <v/>
      </c>
      <c r="M537" s="51">
        <f>1/(1+EXP(-L537))</f>
        <v/>
      </c>
      <c r="N537" s="52">
        <f>$Z$12*((B537)-$U$5)/$U$6+$Z$13</f>
        <v/>
      </c>
      <c r="O537" s="51">
        <f>1/(1+EXP(-N537))</f>
        <v/>
      </c>
      <c r="P537" s="52">
        <f>$AA$12*((B537)-$U$5)/$U$6+$AA$13</f>
        <v/>
      </c>
      <c r="Q537" s="51">
        <f>1/(1+EXP(-P537))</f>
        <v/>
      </c>
      <c r="R537" s="52">
        <f>$AB$12*((B537)-$U$5)/$U$6+$AB$13</f>
        <v/>
      </c>
      <c r="S537" s="51">
        <f>1/(1+EXP(-R537))</f>
        <v/>
      </c>
      <c r="AI537" s="48">
        <f>'4_Seq_Features'!A535</f>
        <v/>
      </c>
      <c r="AJ537" s="55">
        <f>'4_Seq_Features'!G535</f>
        <v/>
      </c>
      <c r="AK537" s="55">
        <f>'4_Seq_Features'!H535</f>
        <v/>
      </c>
      <c r="AL537" s="48">
        <f>'4_Seq_Features'!E535</f>
        <v/>
      </c>
      <c r="AM537" s="52">
        <f>$BD$14*((AJ537)-$BD$5)/$BD$6+$BD$15*((AK537)-$BD$7)/$BD$8+$BD$16</f>
        <v/>
      </c>
      <c r="AN537" s="51">
        <f>1/(1+EXP(-AM537))</f>
        <v/>
      </c>
      <c r="AO537" s="52">
        <f>$BE$14*((AJ537)-$BD$5)/$BD$6+$BE$15*((AK537)-$BD$7)/$BD$8+$BE$16</f>
        <v/>
      </c>
      <c r="AP537" s="51">
        <f>1/(1+EXP(-AO537))</f>
        <v/>
      </c>
      <c r="AQ537" s="52">
        <f>$BF$14*((AJ537)-$BD$5)/$BD$6+$BF$15*((AK537)-$BD$7)/$BD$8+$BF$16</f>
        <v/>
      </c>
      <c r="AR537" s="51">
        <f>1/(1+EXP(-AQ537))</f>
        <v/>
      </c>
      <c r="AS537" s="52">
        <f>$BG$14*((AJ537)-$BD$5)/$BD$6+$BG$15*((AK537)-$BD$7)/$BD$8+$BG$16</f>
        <v/>
      </c>
      <c r="AT537" s="51">
        <f>1/(1+EXP(-AS537))</f>
        <v/>
      </c>
      <c r="AU537" s="52">
        <f>$BH$14*((AJ537)-$BD$5)/$BD$6+$BH$15*((AK537)-$BD$7)/$BD$8+$BH$16</f>
        <v/>
      </c>
      <c r="AV537" s="51">
        <f>1/(1+EXP(-AU537))</f>
        <v/>
      </c>
      <c r="AW537" s="52">
        <f>$BI$14*((AJ537)-$BD$5)/$BD$6+$BI$15*((AK537)-$BD$7)/$BD$8+$BI$16</f>
        <v/>
      </c>
      <c r="AX537" s="51">
        <f>1/(1+EXP(-AW537))</f>
        <v/>
      </c>
      <c r="AY537" s="52">
        <f>$BJ$14*((AJ537)-$BD$5)/$BD$6+$BJ$15*((AK537)-$BD$7)/$BD$8+$BJ$16</f>
        <v/>
      </c>
      <c r="AZ537" s="51">
        <f>1/(1+EXP(-AY537))</f>
        <v/>
      </c>
      <c r="BA537" s="52">
        <f>$BK$14*((AJ537)-$BD$5)/$BD$6+$BK$15*((AK537)-$BD$7)/$BD$8+$BK$16</f>
        <v/>
      </c>
      <c r="BB537" s="51">
        <f>1/(1+EXP(-BA537))</f>
        <v/>
      </c>
    </row>
    <row r="538" ht="15" customHeight="1" s="35">
      <c r="A538" s="48">
        <f>'4_Seq_Features'!A536</f>
        <v/>
      </c>
      <c r="B538" s="55">
        <f>'4_Seq_Features'!F536</f>
        <v/>
      </c>
      <c r="C538" s="48">
        <f>'4_Seq_Features'!E536</f>
        <v/>
      </c>
      <c r="D538" s="52">
        <f>$U$12*((B538)-$U$5)/$U$6+$U$13</f>
        <v/>
      </c>
      <c r="E538" s="51">
        <f>1/(1+EXP(-D538))</f>
        <v/>
      </c>
      <c r="F538" s="52">
        <f>$V$12*((B538)-$U$5)/$U$6+$V$13</f>
        <v/>
      </c>
      <c r="G538" s="51">
        <f>1/(1+EXP(-F538))</f>
        <v/>
      </c>
      <c r="H538" s="52">
        <f>$W$12*((B538)-$U$5)/$U$6+$W$13</f>
        <v/>
      </c>
      <c r="I538" s="51">
        <f>1/(1+EXP(-H538))</f>
        <v/>
      </c>
      <c r="J538" s="52">
        <f>$X$12*((B538)-$U$5)/$U$6+$X$13</f>
        <v/>
      </c>
      <c r="K538" s="51">
        <f>1/(1+EXP(-J538))</f>
        <v/>
      </c>
      <c r="L538" s="52">
        <f>$Y$12*((B538)-$U$5)/$U$6+$Y$13</f>
        <v/>
      </c>
      <c r="M538" s="51">
        <f>1/(1+EXP(-L538))</f>
        <v/>
      </c>
      <c r="N538" s="52">
        <f>$Z$12*((B538)-$U$5)/$U$6+$Z$13</f>
        <v/>
      </c>
      <c r="O538" s="51">
        <f>1/(1+EXP(-N538))</f>
        <v/>
      </c>
      <c r="P538" s="52">
        <f>$AA$12*((B538)-$U$5)/$U$6+$AA$13</f>
        <v/>
      </c>
      <c r="Q538" s="51">
        <f>1/(1+EXP(-P538))</f>
        <v/>
      </c>
      <c r="R538" s="52">
        <f>$AB$12*((B538)-$U$5)/$U$6+$AB$13</f>
        <v/>
      </c>
      <c r="S538" s="51">
        <f>1/(1+EXP(-R538))</f>
        <v/>
      </c>
      <c r="AI538" s="48">
        <f>'4_Seq_Features'!A536</f>
        <v/>
      </c>
      <c r="AJ538" s="55">
        <f>'4_Seq_Features'!G536</f>
        <v/>
      </c>
      <c r="AK538" s="55">
        <f>'4_Seq_Features'!H536</f>
        <v/>
      </c>
      <c r="AL538" s="48">
        <f>'4_Seq_Features'!E536</f>
        <v/>
      </c>
      <c r="AM538" s="52">
        <f>$BD$14*((AJ538)-$BD$5)/$BD$6+$BD$15*((AK538)-$BD$7)/$BD$8+$BD$16</f>
        <v/>
      </c>
      <c r="AN538" s="51">
        <f>1/(1+EXP(-AM538))</f>
        <v/>
      </c>
      <c r="AO538" s="52">
        <f>$BE$14*((AJ538)-$BD$5)/$BD$6+$BE$15*((AK538)-$BD$7)/$BD$8+$BE$16</f>
        <v/>
      </c>
      <c r="AP538" s="51">
        <f>1/(1+EXP(-AO538))</f>
        <v/>
      </c>
      <c r="AQ538" s="52">
        <f>$BF$14*((AJ538)-$BD$5)/$BD$6+$BF$15*((AK538)-$BD$7)/$BD$8+$BF$16</f>
        <v/>
      </c>
      <c r="AR538" s="51">
        <f>1/(1+EXP(-AQ538))</f>
        <v/>
      </c>
      <c r="AS538" s="52">
        <f>$BG$14*((AJ538)-$BD$5)/$BD$6+$BG$15*((AK538)-$BD$7)/$BD$8+$BG$16</f>
        <v/>
      </c>
      <c r="AT538" s="51">
        <f>1/(1+EXP(-AS538))</f>
        <v/>
      </c>
      <c r="AU538" s="52">
        <f>$BH$14*((AJ538)-$BD$5)/$BD$6+$BH$15*((AK538)-$BD$7)/$BD$8+$BH$16</f>
        <v/>
      </c>
      <c r="AV538" s="51">
        <f>1/(1+EXP(-AU538))</f>
        <v/>
      </c>
      <c r="AW538" s="52">
        <f>$BI$14*((AJ538)-$BD$5)/$BD$6+$BI$15*((AK538)-$BD$7)/$BD$8+$BI$16</f>
        <v/>
      </c>
      <c r="AX538" s="51">
        <f>1/(1+EXP(-AW538))</f>
        <v/>
      </c>
      <c r="AY538" s="52">
        <f>$BJ$14*((AJ538)-$BD$5)/$BD$6+$BJ$15*((AK538)-$BD$7)/$BD$8+$BJ$16</f>
        <v/>
      </c>
      <c r="AZ538" s="51">
        <f>1/(1+EXP(-AY538))</f>
        <v/>
      </c>
      <c r="BA538" s="52">
        <f>$BK$14*((AJ538)-$BD$5)/$BD$6+$BK$15*((AK538)-$BD$7)/$BD$8+$BK$16</f>
        <v/>
      </c>
      <c r="BB538" s="51">
        <f>1/(1+EXP(-BA538))</f>
        <v/>
      </c>
    </row>
    <row r="539" ht="15" customHeight="1" s="35">
      <c r="A539" s="48">
        <f>'4_Seq_Features'!A537</f>
        <v/>
      </c>
      <c r="B539" s="55">
        <f>'4_Seq_Features'!F537</f>
        <v/>
      </c>
      <c r="C539" s="48">
        <f>'4_Seq_Features'!E537</f>
        <v/>
      </c>
      <c r="D539" s="52">
        <f>$U$12*((B539)-$U$5)/$U$6+$U$13</f>
        <v/>
      </c>
      <c r="E539" s="51">
        <f>1/(1+EXP(-D539))</f>
        <v/>
      </c>
      <c r="F539" s="52">
        <f>$V$12*((B539)-$U$5)/$U$6+$V$13</f>
        <v/>
      </c>
      <c r="G539" s="51">
        <f>1/(1+EXP(-F539))</f>
        <v/>
      </c>
      <c r="H539" s="52">
        <f>$W$12*((B539)-$U$5)/$U$6+$W$13</f>
        <v/>
      </c>
      <c r="I539" s="51">
        <f>1/(1+EXP(-H539))</f>
        <v/>
      </c>
      <c r="J539" s="52">
        <f>$X$12*((B539)-$U$5)/$U$6+$X$13</f>
        <v/>
      </c>
      <c r="K539" s="51">
        <f>1/(1+EXP(-J539))</f>
        <v/>
      </c>
      <c r="L539" s="52">
        <f>$Y$12*((B539)-$U$5)/$U$6+$Y$13</f>
        <v/>
      </c>
      <c r="M539" s="51">
        <f>1/(1+EXP(-L539))</f>
        <v/>
      </c>
      <c r="N539" s="52">
        <f>$Z$12*((B539)-$U$5)/$U$6+$Z$13</f>
        <v/>
      </c>
      <c r="O539" s="51">
        <f>1/(1+EXP(-N539))</f>
        <v/>
      </c>
      <c r="P539" s="52">
        <f>$AA$12*((B539)-$U$5)/$U$6+$AA$13</f>
        <v/>
      </c>
      <c r="Q539" s="51">
        <f>1/(1+EXP(-P539))</f>
        <v/>
      </c>
      <c r="R539" s="52">
        <f>$AB$12*((B539)-$U$5)/$U$6+$AB$13</f>
        <v/>
      </c>
      <c r="S539" s="51">
        <f>1/(1+EXP(-R539))</f>
        <v/>
      </c>
      <c r="AI539" s="48">
        <f>'4_Seq_Features'!A537</f>
        <v/>
      </c>
      <c r="AJ539" s="55">
        <f>'4_Seq_Features'!G537</f>
        <v/>
      </c>
      <c r="AK539" s="55">
        <f>'4_Seq_Features'!H537</f>
        <v/>
      </c>
      <c r="AL539" s="48">
        <f>'4_Seq_Features'!E537</f>
        <v/>
      </c>
      <c r="AM539" s="52">
        <f>$BD$14*((AJ539)-$BD$5)/$BD$6+$BD$15*((AK539)-$BD$7)/$BD$8+$BD$16</f>
        <v/>
      </c>
      <c r="AN539" s="51">
        <f>1/(1+EXP(-AM539))</f>
        <v/>
      </c>
      <c r="AO539" s="52">
        <f>$BE$14*((AJ539)-$BD$5)/$BD$6+$BE$15*((AK539)-$BD$7)/$BD$8+$BE$16</f>
        <v/>
      </c>
      <c r="AP539" s="51">
        <f>1/(1+EXP(-AO539))</f>
        <v/>
      </c>
      <c r="AQ539" s="52">
        <f>$BF$14*((AJ539)-$BD$5)/$BD$6+$BF$15*((AK539)-$BD$7)/$BD$8+$BF$16</f>
        <v/>
      </c>
      <c r="AR539" s="51">
        <f>1/(1+EXP(-AQ539))</f>
        <v/>
      </c>
      <c r="AS539" s="52">
        <f>$BG$14*((AJ539)-$BD$5)/$BD$6+$BG$15*((AK539)-$BD$7)/$BD$8+$BG$16</f>
        <v/>
      </c>
      <c r="AT539" s="51">
        <f>1/(1+EXP(-AS539))</f>
        <v/>
      </c>
      <c r="AU539" s="52">
        <f>$BH$14*((AJ539)-$BD$5)/$BD$6+$BH$15*((AK539)-$BD$7)/$BD$8+$BH$16</f>
        <v/>
      </c>
      <c r="AV539" s="51">
        <f>1/(1+EXP(-AU539))</f>
        <v/>
      </c>
      <c r="AW539" s="52">
        <f>$BI$14*((AJ539)-$BD$5)/$BD$6+$BI$15*((AK539)-$BD$7)/$BD$8+$BI$16</f>
        <v/>
      </c>
      <c r="AX539" s="51">
        <f>1/(1+EXP(-AW539))</f>
        <v/>
      </c>
      <c r="AY539" s="52">
        <f>$BJ$14*((AJ539)-$BD$5)/$BD$6+$BJ$15*((AK539)-$BD$7)/$BD$8+$BJ$16</f>
        <v/>
      </c>
      <c r="AZ539" s="51">
        <f>1/(1+EXP(-AY539))</f>
        <v/>
      </c>
      <c r="BA539" s="52">
        <f>$BK$14*((AJ539)-$BD$5)/$BD$6+$BK$15*((AK539)-$BD$7)/$BD$8+$BK$16</f>
        <v/>
      </c>
      <c r="BB539" s="51">
        <f>1/(1+EXP(-BA539))</f>
        <v/>
      </c>
    </row>
    <row r="540" ht="15" customHeight="1" s="35">
      <c r="A540" s="48">
        <f>'4_Seq_Features'!A538</f>
        <v/>
      </c>
      <c r="B540" s="55">
        <f>'4_Seq_Features'!F538</f>
        <v/>
      </c>
      <c r="C540" s="48">
        <f>'4_Seq_Features'!E538</f>
        <v/>
      </c>
      <c r="D540" s="52">
        <f>$U$12*((B540)-$U$5)/$U$6+$U$13</f>
        <v/>
      </c>
      <c r="E540" s="51">
        <f>1/(1+EXP(-D540))</f>
        <v/>
      </c>
      <c r="F540" s="52">
        <f>$V$12*((B540)-$U$5)/$U$6+$V$13</f>
        <v/>
      </c>
      <c r="G540" s="51">
        <f>1/(1+EXP(-F540))</f>
        <v/>
      </c>
      <c r="H540" s="52">
        <f>$W$12*((B540)-$U$5)/$U$6+$W$13</f>
        <v/>
      </c>
      <c r="I540" s="51">
        <f>1/(1+EXP(-H540))</f>
        <v/>
      </c>
      <c r="J540" s="52">
        <f>$X$12*((B540)-$U$5)/$U$6+$X$13</f>
        <v/>
      </c>
      <c r="K540" s="51">
        <f>1/(1+EXP(-J540))</f>
        <v/>
      </c>
      <c r="L540" s="52">
        <f>$Y$12*((B540)-$U$5)/$U$6+$Y$13</f>
        <v/>
      </c>
      <c r="M540" s="51">
        <f>1/(1+EXP(-L540))</f>
        <v/>
      </c>
      <c r="N540" s="52">
        <f>$Z$12*((B540)-$U$5)/$U$6+$Z$13</f>
        <v/>
      </c>
      <c r="O540" s="51">
        <f>1/(1+EXP(-N540))</f>
        <v/>
      </c>
      <c r="P540" s="52">
        <f>$AA$12*((B540)-$U$5)/$U$6+$AA$13</f>
        <v/>
      </c>
      <c r="Q540" s="51">
        <f>1/(1+EXP(-P540))</f>
        <v/>
      </c>
      <c r="R540" s="52">
        <f>$AB$12*((B540)-$U$5)/$U$6+$AB$13</f>
        <v/>
      </c>
      <c r="S540" s="51">
        <f>1/(1+EXP(-R540))</f>
        <v/>
      </c>
      <c r="AI540" s="48">
        <f>'4_Seq_Features'!A538</f>
        <v/>
      </c>
      <c r="AJ540" s="55">
        <f>'4_Seq_Features'!G538</f>
        <v/>
      </c>
      <c r="AK540" s="55">
        <f>'4_Seq_Features'!H538</f>
        <v/>
      </c>
      <c r="AL540" s="48">
        <f>'4_Seq_Features'!E538</f>
        <v/>
      </c>
      <c r="AM540" s="52">
        <f>$BD$14*((AJ540)-$BD$5)/$BD$6+$BD$15*((AK540)-$BD$7)/$BD$8+$BD$16</f>
        <v/>
      </c>
      <c r="AN540" s="51">
        <f>1/(1+EXP(-AM540))</f>
        <v/>
      </c>
      <c r="AO540" s="52">
        <f>$BE$14*((AJ540)-$BD$5)/$BD$6+$BE$15*((AK540)-$BD$7)/$BD$8+$BE$16</f>
        <v/>
      </c>
      <c r="AP540" s="51">
        <f>1/(1+EXP(-AO540))</f>
        <v/>
      </c>
      <c r="AQ540" s="52">
        <f>$BF$14*((AJ540)-$BD$5)/$BD$6+$BF$15*((AK540)-$BD$7)/$BD$8+$BF$16</f>
        <v/>
      </c>
      <c r="AR540" s="51">
        <f>1/(1+EXP(-AQ540))</f>
        <v/>
      </c>
      <c r="AS540" s="52">
        <f>$BG$14*((AJ540)-$BD$5)/$BD$6+$BG$15*((AK540)-$BD$7)/$BD$8+$BG$16</f>
        <v/>
      </c>
      <c r="AT540" s="51">
        <f>1/(1+EXP(-AS540))</f>
        <v/>
      </c>
      <c r="AU540" s="52">
        <f>$BH$14*((AJ540)-$BD$5)/$BD$6+$BH$15*((AK540)-$BD$7)/$BD$8+$BH$16</f>
        <v/>
      </c>
      <c r="AV540" s="51">
        <f>1/(1+EXP(-AU540))</f>
        <v/>
      </c>
      <c r="AW540" s="52">
        <f>$BI$14*((AJ540)-$BD$5)/$BD$6+$BI$15*((AK540)-$BD$7)/$BD$8+$BI$16</f>
        <v/>
      </c>
      <c r="AX540" s="51">
        <f>1/(1+EXP(-AW540))</f>
        <v/>
      </c>
      <c r="AY540" s="52">
        <f>$BJ$14*((AJ540)-$BD$5)/$BD$6+$BJ$15*((AK540)-$BD$7)/$BD$8+$BJ$16</f>
        <v/>
      </c>
      <c r="AZ540" s="51">
        <f>1/(1+EXP(-AY540))</f>
        <v/>
      </c>
      <c r="BA540" s="52">
        <f>$BK$14*((AJ540)-$BD$5)/$BD$6+$BK$15*((AK540)-$BD$7)/$BD$8+$BK$16</f>
        <v/>
      </c>
      <c r="BB540" s="51">
        <f>1/(1+EXP(-BA540))</f>
        <v/>
      </c>
    </row>
    <row r="541" ht="15" customHeight="1" s="35">
      <c r="A541" s="48">
        <f>'4_Seq_Features'!A539</f>
        <v/>
      </c>
      <c r="B541" s="55">
        <f>'4_Seq_Features'!F539</f>
        <v/>
      </c>
      <c r="C541" s="48">
        <f>'4_Seq_Features'!E539</f>
        <v/>
      </c>
      <c r="D541" s="52">
        <f>$U$12*((B541)-$U$5)/$U$6+$U$13</f>
        <v/>
      </c>
      <c r="E541" s="51">
        <f>1/(1+EXP(-D541))</f>
        <v/>
      </c>
      <c r="F541" s="52">
        <f>$V$12*((B541)-$U$5)/$U$6+$V$13</f>
        <v/>
      </c>
      <c r="G541" s="51">
        <f>1/(1+EXP(-F541))</f>
        <v/>
      </c>
      <c r="H541" s="52">
        <f>$W$12*((B541)-$U$5)/$U$6+$W$13</f>
        <v/>
      </c>
      <c r="I541" s="51">
        <f>1/(1+EXP(-H541))</f>
        <v/>
      </c>
      <c r="J541" s="52">
        <f>$X$12*((B541)-$U$5)/$U$6+$X$13</f>
        <v/>
      </c>
      <c r="K541" s="51">
        <f>1/(1+EXP(-J541))</f>
        <v/>
      </c>
      <c r="L541" s="52">
        <f>$Y$12*((B541)-$U$5)/$U$6+$Y$13</f>
        <v/>
      </c>
      <c r="M541" s="51">
        <f>1/(1+EXP(-L541))</f>
        <v/>
      </c>
      <c r="N541" s="52">
        <f>$Z$12*((B541)-$U$5)/$U$6+$Z$13</f>
        <v/>
      </c>
      <c r="O541" s="51">
        <f>1/(1+EXP(-N541))</f>
        <v/>
      </c>
      <c r="P541" s="52">
        <f>$AA$12*((B541)-$U$5)/$U$6+$AA$13</f>
        <v/>
      </c>
      <c r="Q541" s="51">
        <f>1/(1+EXP(-P541))</f>
        <v/>
      </c>
      <c r="R541" s="52">
        <f>$AB$12*((B541)-$U$5)/$U$6+$AB$13</f>
        <v/>
      </c>
      <c r="S541" s="51">
        <f>1/(1+EXP(-R541))</f>
        <v/>
      </c>
      <c r="AI541" s="48">
        <f>'4_Seq_Features'!A539</f>
        <v/>
      </c>
      <c r="AJ541" s="55">
        <f>'4_Seq_Features'!G539</f>
        <v/>
      </c>
      <c r="AK541" s="55">
        <f>'4_Seq_Features'!H539</f>
        <v/>
      </c>
      <c r="AL541" s="48">
        <f>'4_Seq_Features'!E539</f>
        <v/>
      </c>
      <c r="AM541" s="52">
        <f>$BD$14*((AJ541)-$BD$5)/$BD$6+$BD$15*((AK541)-$BD$7)/$BD$8+$BD$16</f>
        <v/>
      </c>
      <c r="AN541" s="51">
        <f>1/(1+EXP(-AM541))</f>
        <v/>
      </c>
      <c r="AO541" s="52">
        <f>$BE$14*((AJ541)-$BD$5)/$BD$6+$BE$15*((AK541)-$BD$7)/$BD$8+$BE$16</f>
        <v/>
      </c>
      <c r="AP541" s="51">
        <f>1/(1+EXP(-AO541))</f>
        <v/>
      </c>
      <c r="AQ541" s="52">
        <f>$BF$14*((AJ541)-$BD$5)/$BD$6+$BF$15*((AK541)-$BD$7)/$BD$8+$BF$16</f>
        <v/>
      </c>
      <c r="AR541" s="51">
        <f>1/(1+EXP(-AQ541))</f>
        <v/>
      </c>
      <c r="AS541" s="52">
        <f>$BG$14*((AJ541)-$BD$5)/$BD$6+$BG$15*((AK541)-$BD$7)/$BD$8+$BG$16</f>
        <v/>
      </c>
      <c r="AT541" s="51">
        <f>1/(1+EXP(-AS541))</f>
        <v/>
      </c>
      <c r="AU541" s="52">
        <f>$BH$14*((AJ541)-$BD$5)/$BD$6+$BH$15*((AK541)-$BD$7)/$BD$8+$BH$16</f>
        <v/>
      </c>
      <c r="AV541" s="51">
        <f>1/(1+EXP(-AU541))</f>
        <v/>
      </c>
      <c r="AW541" s="52">
        <f>$BI$14*((AJ541)-$BD$5)/$BD$6+$BI$15*((AK541)-$BD$7)/$BD$8+$BI$16</f>
        <v/>
      </c>
      <c r="AX541" s="51">
        <f>1/(1+EXP(-AW541))</f>
        <v/>
      </c>
      <c r="AY541" s="52">
        <f>$BJ$14*((AJ541)-$BD$5)/$BD$6+$BJ$15*((AK541)-$BD$7)/$BD$8+$BJ$16</f>
        <v/>
      </c>
      <c r="AZ541" s="51">
        <f>1/(1+EXP(-AY541))</f>
        <v/>
      </c>
      <c r="BA541" s="52">
        <f>$BK$14*((AJ541)-$BD$5)/$BD$6+$BK$15*((AK541)-$BD$7)/$BD$8+$BK$16</f>
        <v/>
      </c>
      <c r="BB541" s="51">
        <f>1/(1+EXP(-BA541))</f>
        <v/>
      </c>
    </row>
    <row r="542" ht="15" customHeight="1" s="35">
      <c r="A542" s="48">
        <f>'4_Seq_Features'!A540</f>
        <v/>
      </c>
      <c r="B542" s="55">
        <f>'4_Seq_Features'!F540</f>
        <v/>
      </c>
      <c r="C542" s="48">
        <f>'4_Seq_Features'!E540</f>
        <v/>
      </c>
      <c r="D542" s="52">
        <f>$U$12*((B542)-$U$5)/$U$6+$U$13</f>
        <v/>
      </c>
      <c r="E542" s="51">
        <f>1/(1+EXP(-D542))</f>
        <v/>
      </c>
      <c r="F542" s="52">
        <f>$V$12*((B542)-$U$5)/$U$6+$V$13</f>
        <v/>
      </c>
      <c r="G542" s="51">
        <f>1/(1+EXP(-F542))</f>
        <v/>
      </c>
      <c r="H542" s="52">
        <f>$W$12*((B542)-$U$5)/$U$6+$W$13</f>
        <v/>
      </c>
      <c r="I542" s="51">
        <f>1/(1+EXP(-H542))</f>
        <v/>
      </c>
      <c r="J542" s="52">
        <f>$X$12*((B542)-$U$5)/$U$6+$X$13</f>
        <v/>
      </c>
      <c r="K542" s="51">
        <f>1/(1+EXP(-J542))</f>
        <v/>
      </c>
      <c r="L542" s="52">
        <f>$Y$12*((B542)-$U$5)/$U$6+$Y$13</f>
        <v/>
      </c>
      <c r="M542" s="51">
        <f>1/(1+EXP(-L542))</f>
        <v/>
      </c>
      <c r="N542" s="52">
        <f>$Z$12*((B542)-$U$5)/$U$6+$Z$13</f>
        <v/>
      </c>
      <c r="O542" s="51">
        <f>1/(1+EXP(-N542))</f>
        <v/>
      </c>
      <c r="P542" s="52">
        <f>$AA$12*((B542)-$U$5)/$U$6+$AA$13</f>
        <v/>
      </c>
      <c r="Q542" s="51">
        <f>1/(1+EXP(-P542))</f>
        <v/>
      </c>
      <c r="R542" s="52">
        <f>$AB$12*((B542)-$U$5)/$U$6+$AB$13</f>
        <v/>
      </c>
      <c r="S542" s="51">
        <f>1/(1+EXP(-R542))</f>
        <v/>
      </c>
      <c r="AI542" s="48">
        <f>'4_Seq_Features'!A540</f>
        <v/>
      </c>
      <c r="AJ542" s="55">
        <f>'4_Seq_Features'!G540</f>
        <v/>
      </c>
      <c r="AK542" s="55">
        <f>'4_Seq_Features'!H540</f>
        <v/>
      </c>
      <c r="AL542" s="48">
        <f>'4_Seq_Features'!E540</f>
        <v/>
      </c>
      <c r="AM542" s="52">
        <f>$BD$14*((AJ542)-$BD$5)/$BD$6+$BD$15*((AK542)-$BD$7)/$BD$8+$BD$16</f>
        <v/>
      </c>
      <c r="AN542" s="51">
        <f>1/(1+EXP(-AM542))</f>
        <v/>
      </c>
      <c r="AO542" s="52">
        <f>$BE$14*((AJ542)-$BD$5)/$BD$6+$BE$15*((AK542)-$BD$7)/$BD$8+$BE$16</f>
        <v/>
      </c>
      <c r="AP542" s="51">
        <f>1/(1+EXP(-AO542))</f>
        <v/>
      </c>
      <c r="AQ542" s="52">
        <f>$BF$14*((AJ542)-$BD$5)/$BD$6+$BF$15*((AK542)-$BD$7)/$BD$8+$BF$16</f>
        <v/>
      </c>
      <c r="AR542" s="51">
        <f>1/(1+EXP(-AQ542))</f>
        <v/>
      </c>
      <c r="AS542" s="52">
        <f>$BG$14*((AJ542)-$BD$5)/$BD$6+$BG$15*((AK542)-$BD$7)/$BD$8+$BG$16</f>
        <v/>
      </c>
      <c r="AT542" s="51">
        <f>1/(1+EXP(-AS542))</f>
        <v/>
      </c>
      <c r="AU542" s="52">
        <f>$BH$14*((AJ542)-$BD$5)/$BD$6+$BH$15*((AK542)-$BD$7)/$BD$8+$BH$16</f>
        <v/>
      </c>
      <c r="AV542" s="51">
        <f>1/(1+EXP(-AU542))</f>
        <v/>
      </c>
      <c r="AW542" s="52">
        <f>$BI$14*((AJ542)-$BD$5)/$BD$6+$BI$15*((AK542)-$BD$7)/$BD$8+$BI$16</f>
        <v/>
      </c>
      <c r="AX542" s="51">
        <f>1/(1+EXP(-AW542))</f>
        <v/>
      </c>
      <c r="AY542" s="52">
        <f>$BJ$14*((AJ542)-$BD$5)/$BD$6+$BJ$15*((AK542)-$BD$7)/$BD$8+$BJ$16</f>
        <v/>
      </c>
      <c r="AZ542" s="51">
        <f>1/(1+EXP(-AY542))</f>
        <v/>
      </c>
      <c r="BA542" s="52">
        <f>$BK$14*((AJ542)-$BD$5)/$BD$6+$BK$15*((AK542)-$BD$7)/$BD$8+$BK$16</f>
        <v/>
      </c>
      <c r="BB542" s="51">
        <f>1/(1+EXP(-BA542))</f>
        <v/>
      </c>
    </row>
    <row r="543" ht="15" customHeight="1" s="35">
      <c r="A543" s="48">
        <f>'4_Seq_Features'!A541</f>
        <v/>
      </c>
      <c r="B543" s="55">
        <f>'4_Seq_Features'!F541</f>
        <v/>
      </c>
      <c r="C543" s="48">
        <f>'4_Seq_Features'!E541</f>
        <v/>
      </c>
      <c r="D543" s="52">
        <f>$U$12*((B543)-$U$5)/$U$6+$U$13</f>
        <v/>
      </c>
      <c r="E543" s="51">
        <f>1/(1+EXP(-D543))</f>
        <v/>
      </c>
      <c r="F543" s="52">
        <f>$V$12*((B543)-$U$5)/$U$6+$V$13</f>
        <v/>
      </c>
      <c r="G543" s="51">
        <f>1/(1+EXP(-F543))</f>
        <v/>
      </c>
      <c r="H543" s="52">
        <f>$W$12*((B543)-$U$5)/$U$6+$W$13</f>
        <v/>
      </c>
      <c r="I543" s="51">
        <f>1/(1+EXP(-H543))</f>
        <v/>
      </c>
      <c r="J543" s="52">
        <f>$X$12*((B543)-$U$5)/$U$6+$X$13</f>
        <v/>
      </c>
      <c r="K543" s="51">
        <f>1/(1+EXP(-J543))</f>
        <v/>
      </c>
      <c r="L543" s="52">
        <f>$Y$12*((B543)-$U$5)/$U$6+$Y$13</f>
        <v/>
      </c>
      <c r="M543" s="51">
        <f>1/(1+EXP(-L543))</f>
        <v/>
      </c>
      <c r="N543" s="52">
        <f>$Z$12*((B543)-$U$5)/$U$6+$Z$13</f>
        <v/>
      </c>
      <c r="O543" s="51">
        <f>1/(1+EXP(-N543))</f>
        <v/>
      </c>
      <c r="P543" s="52">
        <f>$AA$12*((B543)-$U$5)/$U$6+$AA$13</f>
        <v/>
      </c>
      <c r="Q543" s="51">
        <f>1/(1+EXP(-P543))</f>
        <v/>
      </c>
      <c r="R543" s="52">
        <f>$AB$12*((B543)-$U$5)/$U$6+$AB$13</f>
        <v/>
      </c>
      <c r="S543" s="51">
        <f>1/(1+EXP(-R543))</f>
        <v/>
      </c>
      <c r="AI543" s="48">
        <f>'4_Seq_Features'!A541</f>
        <v/>
      </c>
      <c r="AJ543" s="55">
        <f>'4_Seq_Features'!G541</f>
        <v/>
      </c>
      <c r="AK543" s="55">
        <f>'4_Seq_Features'!H541</f>
        <v/>
      </c>
      <c r="AL543" s="48">
        <f>'4_Seq_Features'!E541</f>
        <v/>
      </c>
      <c r="AM543" s="52">
        <f>$BD$14*((AJ543)-$BD$5)/$BD$6+$BD$15*((AK543)-$BD$7)/$BD$8+$BD$16</f>
        <v/>
      </c>
      <c r="AN543" s="51">
        <f>1/(1+EXP(-AM543))</f>
        <v/>
      </c>
      <c r="AO543" s="52">
        <f>$BE$14*((AJ543)-$BD$5)/$BD$6+$BE$15*((AK543)-$BD$7)/$BD$8+$BE$16</f>
        <v/>
      </c>
      <c r="AP543" s="51">
        <f>1/(1+EXP(-AO543))</f>
        <v/>
      </c>
      <c r="AQ543" s="52">
        <f>$BF$14*((AJ543)-$BD$5)/$BD$6+$BF$15*((AK543)-$BD$7)/$BD$8+$BF$16</f>
        <v/>
      </c>
      <c r="AR543" s="51">
        <f>1/(1+EXP(-AQ543))</f>
        <v/>
      </c>
      <c r="AS543" s="52">
        <f>$BG$14*((AJ543)-$BD$5)/$BD$6+$BG$15*((AK543)-$BD$7)/$BD$8+$BG$16</f>
        <v/>
      </c>
      <c r="AT543" s="51">
        <f>1/(1+EXP(-AS543))</f>
        <v/>
      </c>
      <c r="AU543" s="52">
        <f>$BH$14*((AJ543)-$BD$5)/$BD$6+$BH$15*((AK543)-$BD$7)/$BD$8+$BH$16</f>
        <v/>
      </c>
      <c r="AV543" s="51">
        <f>1/(1+EXP(-AU543))</f>
        <v/>
      </c>
      <c r="AW543" s="52">
        <f>$BI$14*((AJ543)-$BD$5)/$BD$6+$BI$15*((AK543)-$BD$7)/$BD$8+$BI$16</f>
        <v/>
      </c>
      <c r="AX543" s="51">
        <f>1/(1+EXP(-AW543))</f>
        <v/>
      </c>
      <c r="AY543" s="52">
        <f>$BJ$14*((AJ543)-$BD$5)/$BD$6+$BJ$15*((AK543)-$BD$7)/$BD$8+$BJ$16</f>
        <v/>
      </c>
      <c r="AZ543" s="51">
        <f>1/(1+EXP(-AY543))</f>
        <v/>
      </c>
      <c r="BA543" s="52">
        <f>$BK$14*((AJ543)-$BD$5)/$BD$6+$BK$15*((AK543)-$BD$7)/$BD$8+$BK$16</f>
        <v/>
      </c>
      <c r="BB543" s="51">
        <f>1/(1+EXP(-BA543))</f>
        <v/>
      </c>
    </row>
    <row r="544" ht="15" customHeight="1" s="35">
      <c r="A544" s="48">
        <f>'4_Seq_Features'!A542</f>
        <v/>
      </c>
      <c r="B544" s="55">
        <f>'4_Seq_Features'!F542</f>
        <v/>
      </c>
      <c r="C544" s="48">
        <f>'4_Seq_Features'!E542</f>
        <v/>
      </c>
      <c r="D544" s="52">
        <f>$U$12*((B544)-$U$5)/$U$6+$U$13</f>
        <v/>
      </c>
      <c r="E544" s="51">
        <f>1/(1+EXP(-D544))</f>
        <v/>
      </c>
      <c r="F544" s="52">
        <f>$V$12*((B544)-$U$5)/$U$6+$V$13</f>
        <v/>
      </c>
      <c r="G544" s="51">
        <f>1/(1+EXP(-F544))</f>
        <v/>
      </c>
      <c r="H544" s="52">
        <f>$W$12*((B544)-$U$5)/$U$6+$W$13</f>
        <v/>
      </c>
      <c r="I544" s="51">
        <f>1/(1+EXP(-H544))</f>
        <v/>
      </c>
      <c r="J544" s="52">
        <f>$X$12*((B544)-$U$5)/$U$6+$X$13</f>
        <v/>
      </c>
      <c r="K544" s="51">
        <f>1/(1+EXP(-J544))</f>
        <v/>
      </c>
      <c r="L544" s="52">
        <f>$Y$12*((B544)-$U$5)/$U$6+$Y$13</f>
        <v/>
      </c>
      <c r="M544" s="51">
        <f>1/(1+EXP(-L544))</f>
        <v/>
      </c>
      <c r="N544" s="52">
        <f>$Z$12*((B544)-$U$5)/$U$6+$Z$13</f>
        <v/>
      </c>
      <c r="O544" s="51">
        <f>1/(1+EXP(-N544))</f>
        <v/>
      </c>
      <c r="P544" s="52">
        <f>$AA$12*((B544)-$U$5)/$U$6+$AA$13</f>
        <v/>
      </c>
      <c r="Q544" s="51">
        <f>1/(1+EXP(-P544))</f>
        <v/>
      </c>
      <c r="R544" s="52">
        <f>$AB$12*((B544)-$U$5)/$U$6+$AB$13</f>
        <v/>
      </c>
      <c r="S544" s="51">
        <f>1/(1+EXP(-R544))</f>
        <v/>
      </c>
      <c r="AI544" s="48">
        <f>'4_Seq_Features'!A542</f>
        <v/>
      </c>
      <c r="AJ544" s="55">
        <f>'4_Seq_Features'!G542</f>
        <v/>
      </c>
      <c r="AK544" s="55">
        <f>'4_Seq_Features'!H542</f>
        <v/>
      </c>
      <c r="AL544" s="48">
        <f>'4_Seq_Features'!E542</f>
        <v/>
      </c>
      <c r="AM544" s="52">
        <f>$BD$14*((AJ544)-$BD$5)/$BD$6+$BD$15*((AK544)-$BD$7)/$BD$8+$BD$16</f>
        <v/>
      </c>
      <c r="AN544" s="51">
        <f>1/(1+EXP(-AM544))</f>
        <v/>
      </c>
      <c r="AO544" s="52">
        <f>$BE$14*((AJ544)-$BD$5)/$BD$6+$BE$15*((AK544)-$BD$7)/$BD$8+$BE$16</f>
        <v/>
      </c>
      <c r="AP544" s="51">
        <f>1/(1+EXP(-AO544))</f>
        <v/>
      </c>
      <c r="AQ544" s="52">
        <f>$BF$14*((AJ544)-$BD$5)/$BD$6+$BF$15*((AK544)-$BD$7)/$BD$8+$BF$16</f>
        <v/>
      </c>
      <c r="AR544" s="51">
        <f>1/(1+EXP(-AQ544))</f>
        <v/>
      </c>
      <c r="AS544" s="52">
        <f>$BG$14*((AJ544)-$BD$5)/$BD$6+$BG$15*((AK544)-$BD$7)/$BD$8+$BG$16</f>
        <v/>
      </c>
      <c r="AT544" s="51">
        <f>1/(1+EXP(-AS544))</f>
        <v/>
      </c>
      <c r="AU544" s="52">
        <f>$BH$14*((AJ544)-$BD$5)/$BD$6+$BH$15*((AK544)-$BD$7)/$BD$8+$BH$16</f>
        <v/>
      </c>
      <c r="AV544" s="51">
        <f>1/(1+EXP(-AU544))</f>
        <v/>
      </c>
      <c r="AW544" s="52">
        <f>$BI$14*((AJ544)-$BD$5)/$BD$6+$BI$15*((AK544)-$BD$7)/$BD$8+$BI$16</f>
        <v/>
      </c>
      <c r="AX544" s="51">
        <f>1/(1+EXP(-AW544))</f>
        <v/>
      </c>
      <c r="AY544" s="52">
        <f>$BJ$14*((AJ544)-$BD$5)/$BD$6+$BJ$15*((AK544)-$BD$7)/$BD$8+$BJ$16</f>
        <v/>
      </c>
      <c r="AZ544" s="51">
        <f>1/(1+EXP(-AY544))</f>
        <v/>
      </c>
      <c r="BA544" s="52">
        <f>$BK$14*((AJ544)-$BD$5)/$BD$6+$BK$15*((AK544)-$BD$7)/$BD$8+$BK$16</f>
        <v/>
      </c>
      <c r="BB544" s="51">
        <f>1/(1+EXP(-BA544))</f>
        <v/>
      </c>
    </row>
    <row r="545" ht="15" customHeight="1" s="35">
      <c r="A545" s="48">
        <f>'4_Seq_Features'!A543</f>
        <v/>
      </c>
      <c r="B545" s="55">
        <f>'4_Seq_Features'!F543</f>
        <v/>
      </c>
      <c r="C545" s="48">
        <f>'4_Seq_Features'!E543</f>
        <v/>
      </c>
      <c r="D545" s="52">
        <f>$U$12*((B545)-$U$5)/$U$6+$U$13</f>
        <v/>
      </c>
      <c r="E545" s="51">
        <f>1/(1+EXP(-D545))</f>
        <v/>
      </c>
      <c r="F545" s="52">
        <f>$V$12*((B545)-$U$5)/$U$6+$V$13</f>
        <v/>
      </c>
      <c r="G545" s="51">
        <f>1/(1+EXP(-F545))</f>
        <v/>
      </c>
      <c r="H545" s="52">
        <f>$W$12*((B545)-$U$5)/$U$6+$W$13</f>
        <v/>
      </c>
      <c r="I545" s="51">
        <f>1/(1+EXP(-H545))</f>
        <v/>
      </c>
      <c r="J545" s="52">
        <f>$X$12*((B545)-$U$5)/$U$6+$X$13</f>
        <v/>
      </c>
      <c r="K545" s="51">
        <f>1/(1+EXP(-J545))</f>
        <v/>
      </c>
      <c r="L545" s="52">
        <f>$Y$12*((B545)-$U$5)/$U$6+$Y$13</f>
        <v/>
      </c>
      <c r="M545" s="51">
        <f>1/(1+EXP(-L545))</f>
        <v/>
      </c>
      <c r="N545" s="52">
        <f>$Z$12*((B545)-$U$5)/$U$6+$Z$13</f>
        <v/>
      </c>
      <c r="O545" s="51">
        <f>1/(1+EXP(-N545))</f>
        <v/>
      </c>
      <c r="P545" s="52">
        <f>$AA$12*((B545)-$U$5)/$U$6+$AA$13</f>
        <v/>
      </c>
      <c r="Q545" s="51">
        <f>1/(1+EXP(-P545))</f>
        <v/>
      </c>
      <c r="R545" s="52">
        <f>$AB$12*((B545)-$U$5)/$U$6+$AB$13</f>
        <v/>
      </c>
      <c r="S545" s="51">
        <f>1/(1+EXP(-R545))</f>
        <v/>
      </c>
      <c r="AI545" s="48">
        <f>'4_Seq_Features'!A543</f>
        <v/>
      </c>
      <c r="AJ545" s="55">
        <f>'4_Seq_Features'!G543</f>
        <v/>
      </c>
      <c r="AK545" s="55">
        <f>'4_Seq_Features'!H543</f>
        <v/>
      </c>
      <c r="AL545" s="48">
        <f>'4_Seq_Features'!E543</f>
        <v/>
      </c>
      <c r="AM545" s="52">
        <f>$BD$14*((AJ545)-$BD$5)/$BD$6+$BD$15*((AK545)-$BD$7)/$BD$8+$BD$16</f>
        <v/>
      </c>
      <c r="AN545" s="51">
        <f>1/(1+EXP(-AM545))</f>
        <v/>
      </c>
      <c r="AO545" s="52">
        <f>$BE$14*((AJ545)-$BD$5)/$BD$6+$BE$15*((AK545)-$BD$7)/$BD$8+$BE$16</f>
        <v/>
      </c>
      <c r="AP545" s="51">
        <f>1/(1+EXP(-AO545))</f>
        <v/>
      </c>
      <c r="AQ545" s="52">
        <f>$BF$14*((AJ545)-$BD$5)/$BD$6+$BF$15*((AK545)-$BD$7)/$BD$8+$BF$16</f>
        <v/>
      </c>
      <c r="AR545" s="51">
        <f>1/(1+EXP(-AQ545))</f>
        <v/>
      </c>
      <c r="AS545" s="52">
        <f>$BG$14*((AJ545)-$BD$5)/$BD$6+$BG$15*((AK545)-$BD$7)/$BD$8+$BG$16</f>
        <v/>
      </c>
      <c r="AT545" s="51">
        <f>1/(1+EXP(-AS545))</f>
        <v/>
      </c>
      <c r="AU545" s="52">
        <f>$BH$14*((AJ545)-$BD$5)/$BD$6+$BH$15*((AK545)-$BD$7)/$BD$8+$BH$16</f>
        <v/>
      </c>
      <c r="AV545" s="51">
        <f>1/(1+EXP(-AU545))</f>
        <v/>
      </c>
      <c r="AW545" s="52">
        <f>$BI$14*((AJ545)-$BD$5)/$BD$6+$BI$15*((AK545)-$BD$7)/$BD$8+$BI$16</f>
        <v/>
      </c>
      <c r="AX545" s="51">
        <f>1/(1+EXP(-AW545))</f>
        <v/>
      </c>
      <c r="AY545" s="52">
        <f>$BJ$14*((AJ545)-$BD$5)/$BD$6+$BJ$15*((AK545)-$BD$7)/$BD$8+$BJ$16</f>
        <v/>
      </c>
      <c r="AZ545" s="51">
        <f>1/(1+EXP(-AY545))</f>
        <v/>
      </c>
      <c r="BA545" s="52">
        <f>$BK$14*((AJ545)-$BD$5)/$BD$6+$BK$15*((AK545)-$BD$7)/$BD$8+$BK$16</f>
        <v/>
      </c>
      <c r="BB545" s="51">
        <f>1/(1+EXP(-BA545))</f>
        <v/>
      </c>
    </row>
    <row r="546" ht="15" customHeight="1" s="35">
      <c r="A546" s="48">
        <f>'4_Seq_Features'!A544</f>
        <v/>
      </c>
      <c r="B546" s="55">
        <f>'4_Seq_Features'!F544</f>
        <v/>
      </c>
      <c r="C546" s="48">
        <f>'4_Seq_Features'!E544</f>
        <v/>
      </c>
      <c r="D546" s="52">
        <f>$U$12*((B546)-$U$5)/$U$6+$U$13</f>
        <v/>
      </c>
      <c r="E546" s="51">
        <f>1/(1+EXP(-D546))</f>
        <v/>
      </c>
      <c r="F546" s="52">
        <f>$V$12*((B546)-$U$5)/$U$6+$V$13</f>
        <v/>
      </c>
      <c r="G546" s="51">
        <f>1/(1+EXP(-F546))</f>
        <v/>
      </c>
      <c r="H546" s="52">
        <f>$W$12*((B546)-$U$5)/$U$6+$W$13</f>
        <v/>
      </c>
      <c r="I546" s="51">
        <f>1/(1+EXP(-H546))</f>
        <v/>
      </c>
      <c r="J546" s="52">
        <f>$X$12*((B546)-$U$5)/$U$6+$X$13</f>
        <v/>
      </c>
      <c r="K546" s="51">
        <f>1/(1+EXP(-J546))</f>
        <v/>
      </c>
      <c r="L546" s="52">
        <f>$Y$12*((B546)-$U$5)/$U$6+$Y$13</f>
        <v/>
      </c>
      <c r="M546" s="51">
        <f>1/(1+EXP(-L546))</f>
        <v/>
      </c>
      <c r="N546" s="52">
        <f>$Z$12*((B546)-$U$5)/$U$6+$Z$13</f>
        <v/>
      </c>
      <c r="O546" s="51">
        <f>1/(1+EXP(-N546))</f>
        <v/>
      </c>
      <c r="P546" s="52">
        <f>$AA$12*((B546)-$U$5)/$U$6+$AA$13</f>
        <v/>
      </c>
      <c r="Q546" s="51">
        <f>1/(1+EXP(-P546))</f>
        <v/>
      </c>
      <c r="R546" s="52">
        <f>$AB$12*((B546)-$U$5)/$U$6+$AB$13</f>
        <v/>
      </c>
      <c r="S546" s="51">
        <f>1/(1+EXP(-R546))</f>
        <v/>
      </c>
      <c r="AI546" s="48">
        <f>'4_Seq_Features'!A544</f>
        <v/>
      </c>
      <c r="AJ546" s="55">
        <f>'4_Seq_Features'!G544</f>
        <v/>
      </c>
      <c r="AK546" s="55">
        <f>'4_Seq_Features'!H544</f>
        <v/>
      </c>
      <c r="AL546" s="48">
        <f>'4_Seq_Features'!E544</f>
        <v/>
      </c>
      <c r="AM546" s="52">
        <f>$BD$14*((AJ546)-$BD$5)/$BD$6+$BD$15*((AK546)-$BD$7)/$BD$8+$BD$16</f>
        <v/>
      </c>
      <c r="AN546" s="51">
        <f>1/(1+EXP(-AM546))</f>
        <v/>
      </c>
      <c r="AO546" s="52">
        <f>$BE$14*((AJ546)-$BD$5)/$BD$6+$BE$15*((AK546)-$BD$7)/$BD$8+$BE$16</f>
        <v/>
      </c>
      <c r="AP546" s="51">
        <f>1/(1+EXP(-AO546))</f>
        <v/>
      </c>
      <c r="AQ546" s="52">
        <f>$BF$14*((AJ546)-$BD$5)/$BD$6+$BF$15*((AK546)-$BD$7)/$BD$8+$BF$16</f>
        <v/>
      </c>
      <c r="AR546" s="51">
        <f>1/(1+EXP(-AQ546))</f>
        <v/>
      </c>
      <c r="AS546" s="52">
        <f>$BG$14*((AJ546)-$BD$5)/$BD$6+$BG$15*((AK546)-$BD$7)/$BD$8+$BG$16</f>
        <v/>
      </c>
      <c r="AT546" s="51">
        <f>1/(1+EXP(-AS546))</f>
        <v/>
      </c>
      <c r="AU546" s="52">
        <f>$BH$14*((AJ546)-$BD$5)/$BD$6+$BH$15*((AK546)-$BD$7)/$BD$8+$BH$16</f>
        <v/>
      </c>
      <c r="AV546" s="51">
        <f>1/(1+EXP(-AU546))</f>
        <v/>
      </c>
      <c r="AW546" s="52">
        <f>$BI$14*((AJ546)-$BD$5)/$BD$6+$BI$15*((AK546)-$BD$7)/$BD$8+$BI$16</f>
        <v/>
      </c>
      <c r="AX546" s="51">
        <f>1/(1+EXP(-AW546))</f>
        <v/>
      </c>
      <c r="AY546" s="52">
        <f>$BJ$14*((AJ546)-$BD$5)/$BD$6+$BJ$15*((AK546)-$BD$7)/$BD$8+$BJ$16</f>
        <v/>
      </c>
      <c r="AZ546" s="51">
        <f>1/(1+EXP(-AY546))</f>
        <v/>
      </c>
      <c r="BA546" s="52">
        <f>$BK$14*((AJ546)-$BD$5)/$BD$6+$BK$15*((AK546)-$BD$7)/$BD$8+$BK$16</f>
        <v/>
      </c>
      <c r="BB546" s="51">
        <f>1/(1+EXP(-BA546))</f>
        <v/>
      </c>
    </row>
    <row r="547" ht="15" customHeight="1" s="35">
      <c r="A547" s="48">
        <f>'4_Seq_Features'!A545</f>
        <v/>
      </c>
      <c r="B547" s="55">
        <f>'4_Seq_Features'!F545</f>
        <v/>
      </c>
      <c r="C547" s="48">
        <f>'4_Seq_Features'!E545</f>
        <v/>
      </c>
      <c r="D547" s="52">
        <f>$U$12*((B547)-$U$5)/$U$6+$U$13</f>
        <v/>
      </c>
      <c r="E547" s="51">
        <f>1/(1+EXP(-D547))</f>
        <v/>
      </c>
      <c r="F547" s="52">
        <f>$V$12*((B547)-$U$5)/$U$6+$V$13</f>
        <v/>
      </c>
      <c r="G547" s="51">
        <f>1/(1+EXP(-F547))</f>
        <v/>
      </c>
      <c r="H547" s="52">
        <f>$W$12*((B547)-$U$5)/$U$6+$W$13</f>
        <v/>
      </c>
      <c r="I547" s="51">
        <f>1/(1+EXP(-H547))</f>
        <v/>
      </c>
      <c r="J547" s="52">
        <f>$X$12*((B547)-$U$5)/$U$6+$X$13</f>
        <v/>
      </c>
      <c r="K547" s="51">
        <f>1/(1+EXP(-J547))</f>
        <v/>
      </c>
      <c r="L547" s="52">
        <f>$Y$12*((B547)-$U$5)/$U$6+$Y$13</f>
        <v/>
      </c>
      <c r="M547" s="51">
        <f>1/(1+EXP(-L547))</f>
        <v/>
      </c>
      <c r="N547" s="52">
        <f>$Z$12*((B547)-$U$5)/$U$6+$Z$13</f>
        <v/>
      </c>
      <c r="O547" s="51">
        <f>1/(1+EXP(-N547))</f>
        <v/>
      </c>
      <c r="P547" s="52">
        <f>$AA$12*((B547)-$U$5)/$U$6+$AA$13</f>
        <v/>
      </c>
      <c r="Q547" s="51">
        <f>1/(1+EXP(-P547))</f>
        <v/>
      </c>
      <c r="R547" s="52">
        <f>$AB$12*((B547)-$U$5)/$U$6+$AB$13</f>
        <v/>
      </c>
      <c r="S547" s="51">
        <f>1/(1+EXP(-R547))</f>
        <v/>
      </c>
      <c r="AI547" s="48">
        <f>'4_Seq_Features'!A545</f>
        <v/>
      </c>
      <c r="AJ547" s="55">
        <f>'4_Seq_Features'!G545</f>
        <v/>
      </c>
      <c r="AK547" s="55">
        <f>'4_Seq_Features'!H545</f>
        <v/>
      </c>
      <c r="AL547" s="48">
        <f>'4_Seq_Features'!E545</f>
        <v/>
      </c>
      <c r="AM547" s="52">
        <f>$BD$14*((AJ547)-$BD$5)/$BD$6+$BD$15*((AK547)-$BD$7)/$BD$8+$BD$16</f>
        <v/>
      </c>
      <c r="AN547" s="51">
        <f>1/(1+EXP(-AM547))</f>
        <v/>
      </c>
      <c r="AO547" s="52">
        <f>$BE$14*((AJ547)-$BD$5)/$BD$6+$BE$15*((AK547)-$BD$7)/$BD$8+$BE$16</f>
        <v/>
      </c>
      <c r="AP547" s="51">
        <f>1/(1+EXP(-AO547))</f>
        <v/>
      </c>
      <c r="AQ547" s="52">
        <f>$BF$14*((AJ547)-$BD$5)/$BD$6+$BF$15*((AK547)-$BD$7)/$BD$8+$BF$16</f>
        <v/>
      </c>
      <c r="AR547" s="51">
        <f>1/(1+EXP(-AQ547))</f>
        <v/>
      </c>
      <c r="AS547" s="52">
        <f>$BG$14*((AJ547)-$BD$5)/$BD$6+$BG$15*((AK547)-$BD$7)/$BD$8+$BG$16</f>
        <v/>
      </c>
      <c r="AT547" s="51">
        <f>1/(1+EXP(-AS547))</f>
        <v/>
      </c>
      <c r="AU547" s="52">
        <f>$BH$14*((AJ547)-$BD$5)/$BD$6+$BH$15*((AK547)-$BD$7)/$BD$8+$BH$16</f>
        <v/>
      </c>
      <c r="AV547" s="51">
        <f>1/(1+EXP(-AU547))</f>
        <v/>
      </c>
      <c r="AW547" s="52">
        <f>$BI$14*((AJ547)-$BD$5)/$BD$6+$BI$15*((AK547)-$BD$7)/$BD$8+$BI$16</f>
        <v/>
      </c>
      <c r="AX547" s="51">
        <f>1/(1+EXP(-AW547))</f>
        <v/>
      </c>
      <c r="AY547" s="52">
        <f>$BJ$14*((AJ547)-$BD$5)/$BD$6+$BJ$15*((AK547)-$BD$7)/$BD$8+$BJ$16</f>
        <v/>
      </c>
      <c r="AZ547" s="51">
        <f>1/(1+EXP(-AY547))</f>
        <v/>
      </c>
      <c r="BA547" s="52">
        <f>$BK$14*((AJ547)-$BD$5)/$BD$6+$BK$15*((AK547)-$BD$7)/$BD$8+$BK$16</f>
        <v/>
      </c>
      <c r="BB547" s="51">
        <f>1/(1+EXP(-BA547))</f>
        <v/>
      </c>
    </row>
    <row r="548" ht="15" customHeight="1" s="35">
      <c r="A548" s="48">
        <f>'4_Seq_Features'!A546</f>
        <v/>
      </c>
      <c r="B548" s="55">
        <f>'4_Seq_Features'!F546</f>
        <v/>
      </c>
      <c r="C548" s="48">
        <f>'4_Seq_Features'!E546</f>
        <v/>
      </c>
      <c r="D548" s="52">
        <f>$U$12*((B548)-$U$5)/$U$6+$U$13</f>
        <v/>
      </c>
      <c r="E548" s="51">
        <f>1/(1+EXP(-D548))</f>
        <v/>
      </c>
      <c r="F548" s="52">
        <f>$V$12*((B548)-$U$5)/$U$6+$V$13</f>
        <v/>
      </c>
      <c r="G548" s="51">
        <f>1/(1+EXP(-F548))</f>
        <v/>
      </c>
      <c r="H548" s="52">
        <f>$W$12*((B548)-$U$5)/$U$6+$W$13</f>
        <v/>
      </c>
      <c r="I548" s="51">
        <f>1/(1+EXP(-H548))</f>
        <v/>
      </c>
      <c r="J548" s="52">
        <f>$X$12*((B548)-$U$5)/$U$6+$X$13</f>
        <v/>
      </c>
      <c r="K548" s="51">
        <f>1/(1+EXP(-J548))</f>
        <v/>
      </c>
      <c r="L548" s="52">
        <f>$Y$12*((B548)-$U$5)/$U$6+$Y$13</f>
        <v/>
      </c>
      <c r="M548" s="51">
        <f>1/(1+EXP(-L548))</f>
        <v/>
      </c>
      <c r="N548" s="52">
        <f>$Z$12*((B548)-$U$5)/$U$6+$Z$13</f>
        <v/>
      </c>
      <c r="O548" s="51">
        <f>1/(1+EXP(-N548))</f>
        <v/>
      </c>
      <c r="P548" s="52">
        <f>$AA$12*((B548)-$U$5)/$U$6+$AA$13</f>
        <v/>
      </c>
      <c r="Q548" s="51">
        <f>1/(1+EXP(-P548))</f>
        <v/>
      </c>
      <c r="R548" s="52">
        <f>$AB$12*((B548)-$U$5)/$U$6+$AB$13</f>
        <v/>
      </c>
      <c r="S548" s="51">
        <f>1/(1+EXP(-R548))</f>
        <v/>
      </c>
      <c r="AI548" s="48">
        <f>'4_Seq_Features'!A546</f>
        <v/>
      </c>
      <c r="AJ548" s="55">
        <f>'4_Seq_Features'!G546</f>
        <v/>
      </c>
      <c r="AK548" s="55">
        <f>'4_Seq_Features'!H546</f>
        <v/>
      </c>
      <c r="AL548" s="48">
        <f>'4_Seq_Features'!E546</f>
        <v/>
      </c>
      <c r="AM548" s="52">
        <f>$BD$14*((AJ548)-$BD$5)/$BD$6+$BD$15*((AK548)-$BD$7)/$BD$8+$BD$16</f>
        <v/>
      </c>
      <c r="AN548" s="51">
        <f>1/(1+EXP(-AM548))</f>
        <v/>
      </c>
      <c r="AO548" s="52">
        <f>$BE$14*((AJ548)-$BD$5)/$BD$6+$BE$15*((AK548)-$BD$7)/$BD$8+$BE$16</f>
        <v/>
      </c>
      <c r="AP548" s="51">
        <f>1/(1+EXP(-AO548))</f>
        <v/>
      </c>
      <c r="AQ548" s="52">
        <f>$BF$14*((AJ548)-$BD$5)/$BD$6+$BF$15*((AK548)-$BD$7)/$BD$8+$BF$16</f>
        <v/>
      </c>
      <c r="AR548" s="51">
        <f>1/(1+EXP(-AQ548))</f>
        <v/>
      </c>
      <c r="AS548" s="52">
        <f>$BG$14*((AJ548)-$BD$5)/$BD$6+$BG$15*((AK548)-$BD$7)/$BD$8+$BG$16</f>
        <v/>
      </c>
      <c r="AT548" s="51">
        <f>1/(1+EXP(-AS548))</f>
        <v/>
      </c>
      <c r="AU548" s="52">
        <f>$BH$14*((AJ548)-$BD$5)/$BD$6+$BH$15*((AK548)-$BD$7)/$BD$8+$BH$16</f>
        <v/>
      </c>
      <c r="AV548" s="51">
        <f>1/(1+EXP(-AU548))</f>
        <v/>
      </c>
      <c r="AW548" s="52">
        <f>$BI$14*((AJ548)-$BD$5)/$BD$6+$BI$15*((AK548)-$BD$7)/$BD$8+$BI$16</f>
        <v/>
      </c>
      <c r="AX548" s="51">
        <f>1/(1+EXP(-AW548))</f>
        <v/>
      </c>
      <c r="AY548" s="52">
        <f>$BJ$14*((AJ548)-$BD$5)/$BD$6+$BJ$15*((AK548)-$BD$7)/$BD$8+$BJ$16</f>
        <v/>
      </c>
      <c r="AZ548" s="51">
        <f>1/(1+EXP(-AY548))</f>
        <v/>
      </c>
      <c r="BA548" s="52">
        <f>$BK$14*((AJ548)-$BD$5)/$BD$6+$BK$15*((AK548)-$BD$7)/$BD$8+$BK$16</f>
        <v/>
      </c>
      <c r="BB548" s="51">
        <f>1/(1+EXP(-BA548))</f>
        <v/>
      </c>
    </row>
    <row r="549" ht="15" customHeight="1" s="35">
      <c r="A549" s="48">
        <f>'4_Seq_Features'!A547</f>
        <v/>
      </c>
      <c r="B549" s="55">
        <f>'4_Seq_Features'!F547</f>
        <v/>
      </c>
      <c r="C549" s="48">
        <f>'4_Seq_Features'!E547</f>
        <v/>
      </c>
      <c r="D549" s="52">
        <f>$U$12*((B549)-$U$5)/$U$6+$U$13</f>
        <v/>
      </c>
      <c r="E549" s="51">
        <f>1/(1+EXP(-D549))</f>
        <v/>
      </c>
      <c r="F549" s="52">
        <f>$V$12*((B549)-$U$5)/$U$6+$V$13</f>
        <v/>
      </c>
      <c r="G549" s="51">
        <f>1/(1+EXP(-F549))</f>
        <v/>
      </c>
      <c r="H549" s="52">
        <f>$W$12*((B549)-$U$5)/$U$6+$W$13</f>
        <v/>
      </c>
      <c r="I549" s="51">
        <f>1/(1+EXP(-H549))</f>
        <v/>
      </c>
      <c r="J549" s="52">
        <f>$X$12*((B549)-$U$5)/$U$6+$X$13</f>
        <v/>
      </c>
      <c r="K549" s="51">
        <f>1/(1+EXP(-J549))</f>
        <v/>
      </c>
      <c r="L549" s="52">
        <f>$Y$12*((B549)-$U$5)/$U$6+$Y$13</f>
        <v/>
      </c>
      <c r="M549" s="51">
        <f>1/(1+EXP(-L549))</f>
        <v/>
      </c>
      <c r="N549" s="52">
        <f>$Z$12*((B549)-$U$5)/$U$6+$Z$13</f>
        <v/>
      </c>
      <c r="O549" s="51">
        <f>1/(1+EXP(-N549))</f>
        <v/>
      </c>
      <c r="P549" s="52">
        <f>$AA$12*((B549)-$U$5)/$U$6+$AA$13</f>
        <v/>
      </c>
      <c r="Q549" s="51">
        <f>1/(1+EXP(-P549))</f>
        <v/>
      </c>
      <c r="R549" s="52">
        <f>$AB$12*((B549)-$U$5)/$U$6+$AB$13</f>
        <v/>
      </c>
      <c r="S549" s="51">
        <f>1/(1+EXP(-R549))</f>
        <v/>
      </c>
      <c r="AI549" s="48">
        <f>'4_Seq_Features'!A547</f>
        <v/>
      </c>
      <c r="AJ549" s="55">
        <f>'4_Seq_Features'!G547</f>
        <v/>
      </c>
      <c r="AK549" s="55">
        <f>'4_Seq_Features'!H547</f>
        <v/>
      </c>
      <c r="AL549" s="48">
        <f>'4_Seq_Features'!E547</f>
        <v/>
      </c>
      <c r="AM549" s="52">
        <f>$BD$14*((AJ549)-$BD$5)/$BD$6+$BD$15*((AK549)-$BD$7)/$BD$8+$BD$16</f>
        <v/>
      </c>
      <c r="AN549" s="51">
        <f>1/(1+EXP(-AM549))</f>
        <v/>
      </c>
      <c r="AO549" s="52">
        <f>$BE$14*((AJ549)-$BD$5)/$BD$6+$BE$15*((AK549)-$BD$7)/$BD$8+$BE$16</f>
        <v/>
      </c>
      <c r="AP549" s="51">
        <f>1/(1+EXP(-AO549))</f>
        <v/>
      </c>
      <c r="AQ549" s="52">
        <f>$BF$14*((AJ549)-$BD$5)/$BD$6+$BF$15*((AK549)-$BD$7)/$BD$8+$BF$16</f>
        <v/>
      </c>
      <c r="AR549" s="51">
        <f>1/(1+EXP(-AQ549))</f>
        <v/>
      </c>
      <c r="AS549" s="52">
        <f>$BG$14*((AJ549)-$BD$5)/$BD$6+$BG$15*((AK549)-$BD$7)/$BD$8+$BG$16</f>
        <v/>
      </c>
      <c r="AT549" s="51">
        <f>1/(1+EXP(-AS549))</f>
        <v/>
      </c>
      <c r="AU549" s="52">
        <f>$BH$14*((AJ549)-$BD$5)/$BD$6+$BH$15*((AK549)-$BD$7)/$BD$8+$BH$16</f>
        <v/>
      </c>
      <c r="AV549" s="51">
        <f>1/(1+EXP(-AU549))</f>
        <v/>
      </c>
      <c r="AW549" s="52">
        <f>$BI$14*((AJ549)-$BD$5)/$BD$6+$BI$15*((AK549)-$BD$7)/$BD$8+$BI$16</f>
        <v/>
      </c>
      <c r="AX549" s="51">
        <f>1/(1+EXP(-AW549))</f>
        <v/>
      </c>
      <c r="AY549" s="52">
        <f>$BJ$14*((AJ549)-$BD$5)/$BD$6+$BJ$15*((AK549)-$BD$7)/$BD$8+$BJ$16</f>
        <v/>
      </c>
      <c r="AZ549" s="51">
        <f>1/(1+EXP(-AY549))</f>
        <v/>
      </c>
      <c r="BA549" s="52">
        <f>$BK$14*((AJ549)-$BD$5)/$BD$6+$BK$15*((AK549)-$BD$7)/$BD$8+$BK$16</f>
        <v/>
      </c>
      <c r="BB549" s="51">
        <f>1/(1+EXP(-BA549))</f>
        <v/>
      </c>
    </row>
    <row r="550" ht="15" customHeight="1" s="35">
      <c r="A550" s="48">
        <f>'4_Seq_Features'!A548</f>
        <v/>
      </c>
      <c r="B550" s="55">
        <f>'4_Seq_Features'!F548</f>
        <v/>
      </c>
      <c r="C550" s="48">
        <f>'4_Seq_Features'!E548</f>
        <v/>
      </c>
      <c r="D550" s="52">
        <f>$U$12*((B550)-$U$5)/$U$6+$U$13</f>
        <v/>
      </c>
      <c r="E550" s="51">
        <f>1/(1+EXP(-D550))</f>
        <v/>
      </c>
      <c r="F550" s="52">
        <f>$V$12*((B550)-$U$5)/$U$6+$V$13</f>
        <v/>
      </c>
      <c r="G550" s="51">
        <f>1/(1+EXP(-F550))</f>
        <v/>
      </c>
      <c r="H550" s="52">
        <f>$W$12*((B550)-$U$5)/$U$6+$W$13</f>
        <v/>
      </c>
      <c r="I550" s="51">
        <f>1/(1+EXP(-H550))</f>
        <v/>
      </c>
      <c r="J550" s="52">
        <f>$X$12*((B550)-$U$5)/$U$6+$X$13</f>
        <v/>
      </c>
      <c r="K550" s="51">
        <f>1/(1+EXP(-J550))</f>
        <v/>
      </c>
      <c r="L550" s="52">
        <f>$Y$12*((B550)-$U$5)/$U$6+$Y$13</f>
        <v/>
      </c>
      <c r="M550" s="51">
        <f>1/(1+EXP(-L550))</f>
        <v/>
      </c>
      <c r="N550" s="52">
        <f>$Z$12*((B550)-$U$5)/$U$6+$Z$13</f>
        <v/>
      </c>
      <c r="O550" s="51">
        <f>1/(1+EXP(-N550))</f>
        <v/>
      </c>
      <c r="P550" s="52">
        <f>$AA$12*((B550)-$U$5)/$U$6+$AA$13</f>
        <v/>
      </c>
      <c r="Q550" s="51">
        <f>1/(1+EXP(-P550))</f>
        <v/>
      </c>
      <c r="R550" s="52">
        <f>$AB$12*((B550)-$U$5)/$U$6+$AB$13</f>
        <v/>
      </c>
      <c r="S550" s="51">
        <f>1/(1+EXP(-R550))</f>
        <v/>
      </c>
      <c r="AI550" s="48">
        <f>'4_Seq_Features'!A548</f>
        <v/>
      </c>
      <c r="AJ550" s="55">
        <f>'4_Seq_Features'!G548</f>
        <v/>
      </c>
      <c r="AK550" s="55">
        <f>'4_Seq_Features'!H548</f>
        <v/>
      </c>
      <c r="AL550" s="48">
        <f>'4_Seq_Features'!E548</f>
        <v/>
      </c>
      <c r="AM550" s="52">
        <f>$BD$14*((AJ550)-$BD$5)/$BD$6+$BD$15*((AK550)-$BD$7)/$BD$8+$BD$16</f>
        <v/>
      </c>
      <c r="AN550" s="51">
        <f>1/(1+EXP(-AM550))</f>
        <v/>
      </c>
      <c r="AO550" s="52">
        <f>$BE$14*((AJ550)-$BD$5)/$BD$6+$BE$15*((AK550)-$BD$7)/$BD$8+$BE$16</f>
        <v/>
      </c>
      <c r="AP550" s="51">
        <f>1/(1+EXP(-AO550))</f>
        <v/>
      </c>
      <c r="AQ550" s="52">
        <f>$BF$14*((AJ550)-$BD$5)/$BD$6+$BF$15*((AK550)-$BD$7)/$BD$8+$BF$16</f>
        <v/>
      </c>
      <c r="AR550" s="51">
        <f>1/(1+EXP(-AQ550))</f>
        <v/>
      </c>
      <c r="AS550" s="52">
        <f>$BG$14*((AJ550)-$BD$5)/$BD$6+$BG$15*((AK550)-$BD$7)/$BD$8+$BG$16</f>
        <v/>
      </c>
      <c r="AT550" s="51">
        <f>1/(1+EXP(-AS550))</f>
        <v/>
      </c>
      <c r="AU550" s="52">
        <f>$BH$14*((AJ550)-$BD$5)/$BD$6+$BH$15*((AK550)-$BD$7)/$BD$8+$BH$16</f>
        <v/>
      </c>
      <c r="AV550" s="51">
        <f>1/(1+EXP(-AU550))</f>
        <v/>
      </c>
      <c r="AW550" s="52">
        <f>$BI$14*((AJ550)-$BD$5)/$BD$6+$BI$15*((AK550)-$BD$7)/$BD$8+$BI$16</f>
        <v/>
      </c>
      <c r="AX550" s="51">
        <f>1/(1+EXP(-AW550))</f>
        <v/>
      </c>
      <c r="AY550" s="52">
        <f>$BJ$14*((AJ550)-$BD$5)/$BD$6+$BJ$15*((AK550)-$BD$7)/$BD$8+$BJ$16</f>
        <v/>
      </c>
      <c r="AZ550" s="51">
        <f>1/(1+EXP(-AY550))</f>
        <v/>
      </c>
      <c r="BA550" s="52">
        <f>$BK$14*((AJ550)-$BD$5)/$BD$6+$BK$15*((AK550)-$BD$7)/$BD$8+$BK$16</f>
        <v/>
      </c>
      <c r="BB550" s="51">
        <f>1/(1+EXP(-BA550))</f>
        <v/>
      </c>
    </row>
    <row r="551" ht="15" customHeight="1" s="35">
      <c r="A551" s="48">
        <f>'4_Seq_Features'!A549</f>
        <v/>
      </c>
      <c r="B551" s="55">
        <f>'4_Seq_Features'!F549</f>
        <v/>
      </c>
      <c r="C551" s="48">
        <f>'4_Seq_Features'!E549</f>
        <v/>
      </c>
      <c r="D551" s="52">
        <f>$U$12*((B551)-$U$5)/$U$6+$U$13</f>
        <v/>
      </c>
      <c r="E551" s="51">
        <f>1/(1+EXP(-D551))</f>
        <v/>
      </c>
      <c r="F551" s="52">
        <f>$V$12*((B551)-$U$5)/$U$6+$V$13</f>
        <v/>
      </c>
      <c r="G551" s="51">
        <f>1/(1+EXP(-F551))</f>
        <v/>
      </c>
      <c r="H551" s="52">
        <f>$W$12*((B551)-$U$5)/$U$6+$W$13</f>
        <v/>
      </c>
      <c r="I551" s="51">
        <f>1/(1+EXP(-H551))</f>
        <v/>
      </c>
      <c r="J551" s="52">
        <f>$X$12*((B551)-$U$5)/$U$6+$X$13</f>
        <v/>
      </c>
      <c r="K551" s="51">
        <f>1/(1+EXP(-J551))</f>
        <v/>
      </c>
      <c r="L551" s="52">
        <f>$Y$12*((B551)-$U$5)/$U$6+$Y$13</f>
        <v/>
      </c>
      <c r="M551" s="51">
        <f>1/(1+EXP(-L551))</f>
        <v/>
      </c>
      <c r="N551" s="52">
        <f>$Z$12*((B551)-$U$5)/$U$6+$Z$13</f>
        <v/>
      </c>
      <c r="O551" s="51">
        <f>1/(1+EXP(-N551))</f>
        <v/>
      </c>
      <c r="P551" s="52">
        <f>$AA$12*((B551)-$U$5)/$U$6+$AA$13</f>
        <v/>
      </c>
      <c r="Q551" s="51">
        <f>1/(1+EXP(-P551))</f>
        <v/>
      </c>
      <c r="R551" s="52">
        <f>$AB$12*((B551)-$U$5)/$U$6+$AB$13</f>
        <v/>
      </c>
      <c r="S551" s="51">
        <f>1/(1+EXP(-R551))</f>
        <v/>
      </c>
      <c r="AI551" s="48">
        <f>'4_Seq_Features'!A549</f>
        <v/>
      </c>
      <c r="AJ551" s="55">
        <f>'4_Seq_Features'!G549</f>
        <v/>
      </c>
      <c r="AK551" s="55">
        <f>'4_Seq_Features'!H549</f>
        <v/>
      </c>
      <c r="AL551" s="48">
        <f>'4_Seq_Features'!E549</f>
        <v/>
      </c>
      <c r="AM551" s="52">
        <f>$BD$14*((AJ551)-$BD$5)/$BD$6+$BD$15*((AK551)-$BD$7)/$BD$8+$BD$16</f>
        <v/>
      </c>
      <c r="AN551" s="51">
        <f>1/(1+EXP(-AM551))</f>
        <v/>
      </c>
      <c r="AO551" s="52">
        <f>$BE$14*((AJ551)-$BD$5)/$BD$6+$BE$15*((AK551)-$BD$7)/$BD$8+$BE$16</f>
        <v/>
      </c>
      <c r="AP551" s="51">
        <f>1/(1+EXP(-AO551))</f>
        <v/>
      </c>
      <c r="AQ551" s="52">
        <f>$BF$14*((AJ551)-$BD$5)/$BD$6+$BF$15*((AK551)-$BD$7)/$BD$8+$BF$16</f>
        <v/>
      </c>
      <c r="AR551" s="51">
        <f>1/(1+EXP(-AQ551))</f>
        <v/>
      </c>
      <c r="AS551" s="52">
        <f>$BG$14*((AJ551)-$BD$5)/$BD$6+$BG$15*((AK551)-$BD$7)/$BD$8+$BG$16</f>
        <v/>
      </c>
      <c r="AT551" s="51">
        <f>1/(1+EXP(-AS551))</f>
        <v/>
      </c>
      <c r="AU551" s="52">
        <f>$BH$14*((AJ551)-$BD$5)/$BD$6+$BH$15*((AK551)-$BD$7)/$BD$8+$BH$16</f>
        <v/>
      </c>
      <c r="AV551" s="51">
        <f>1/(1+EXP(-AU551))</f>
        <v/>
      </c>
      <c r="AW551" s="52">
        <f>$BI$14*((AJ551)-$BD$5)/$BD$6+$BI$15*((AK551)-$BD$7)/$BD$8+$BI$16</f>
        <v/>
      </c>
      <c r="AX551" s="51">
        <f>1/(1+EXP(-AW551))</f>
        <v/>
      </c>
      <c r="AY551" s="52">
        <f>$BJ$14*((AJ551)-$BD$5)/$BD$6+$BJ$15*((AK551)-$BD$7)/$BD$8+$BJ$16</f>
        <v/>
      </c>
      <c r="AZ551" s="51">
        <f>1/(1+EXP(-AY551))</f>
        <v/>
      </c>
      <c r="BA551" s="52">
        <f>$BK$14*((AJ551)-$BD$5)/$BD$6+$BK$15*((AK551)-$BD$7)/$BD$8+$BK$16</f>
        <v/>
      </c>
      <c r="BB551" s="51">
        <f>1/(1+EXP(-BA551))</f>
        <v/>
      </c>
    </row>
    <row r="552" ht="15" customHeight="1" s="35">
      <c r="A552" s="48">
        <f>'4_Seq_Features'!A550</f>
        <v/>
      </c>
      <c r="B552" s="55">
        <f>'4_Seq_Features'!F550</f>
        <v/>
      </c>
      <c r="C552" s="48">
        <f>'4_Seq_Features'!E550</f>
        <v/>
      </c>
      <c r="D552" s="52">
        <f>$U$12*((B552)-$U$5)/$U$6+$U$13</f>
        <v/>
      </c>
      <c r="E552" s="51">
        <f>1/(1+EXP(-D552))</f>
        <v/>
      </c>
      <c r="F552" s="52">
        <f>$V$12*((B552)-$U$5)/$U$6+$V$13</f>
        <v/>
      </c>
      <c r="G552" s="51">
        <f>1/(1+EXP(-F552))</f>
        <v/>
      </c>
      <c r="H552" s="52">
        <f>$W$12*((B552)-$U$5)/$U$6+$W$13</f>
        <v/>
      </c>
      <c r="I552" s="51">
        <f>1/(1+EXP(-H552))</f>
        <v/>
      </c>
      <c r="J552" s="52">
        <f>$X$12*((B552)-$U$5)/$U$6+$X$13</f>
        <v/>
      </c>
      <c r="K552" s="51">
        <f>1/(1+EXP(-J552))</f>
        <v/>
      </c>
      <c r="L552" s="52">
        <f>$Y$12*((B552)-$U$5)/$U$6+$Y$13</f>
        <v/>
      </c>
      <c r="M552" s="51">
        <f>1/(1+EXP(-L552))</f>
        <v/>
      </c>
      <c r="N552" s="52">
        <f>$Z$12*((B552)-$U$5)/$U$6+$Z$13</f>
        <v/>
      </c>
      <c r="O552" s="51">
        <f>1/(1+EXP(-N552))</f>
        <v/>
      </c>
      <c r="P552" s="52">
        <f>$AA$12*((B552)-$U$5)/$U$6+$AA$13</f>
        <v/>
      </c>
      <c r="Q552" s="51">
        <f>1/(1+EXP(-P552))</f>
        <v/>
      </c>
      <c r="R552" s="52">
        <f>$AB$12*((B552)-$U$5)/$U$6+$AB$13</f>
        <v/>
      </c>
      <c r="S552" s="51">
        <f>1/(1+EXP(-R552))</f>
        <v/>
      </c>
      <c r="AI552" s="48">
        <f>'4_Seq_Features'!A550</f>
        <v/>
      </c>
      <c r="AJ552" s="55">
        <f>'4_Seq_Features'!G550</f>
        <v/>
      </c>
      <c r="AK552" s="55">
        <f>'4_Seq_Features'!H550</f>
        <v/>
      </c>
      <c r="AL552" s="48">
        <f>'4_Seq_Features'!E550</f>
        <v/>
      </c>
      <c r="AM552" s="52">
        <f>$BD$14*((AJ552)-$BD$5)/$BD$6+$BD$15*((AK552)-$BD$7)/$BD$8+$BD$16</f>
        <v/>
      </c>
      <c r="AN552" s="51">
        <f>1/(1+EXP(-AM552))</f>
        <v/>
      </c>
      <c r="AO552" s="52">
        <f>$BE$14*((AJ552)-$BD$5)/$BD$6+$BE$15*((AK552)-$BD$7)/$BD$8+$BE$16</f>
        <v/>
      </c>
      <c r="AP552" s="51">
        <f>1/(1+EXP(-AO552))</f>
        <v/>
      </c>
      <c r="AQ552" s="52">
        <f>$BF$14*((AJ552)-$BD$5)/$BD$6+$BF$15*((AK552)-$BD$7)/$BD$8+$BF$16</f>
        <v/>
      </c>
      <c r="AR552" s="51">
        <f>1/(1+EXP(-AQ552))</f>
        <v/>
      </c>
      <c r="AS552" s="52">
        <f>$BG$14*((AJ552)-$BD$5)/$BD$6+$BG$15*((AK552)-$BD$7)/$BD$8+$BG$16</f>
        <v/>
      </c>
      <c r="AT552" s="51">
        <f>1/(1+EXP(-AS552))</f>
        <v/>
      </c>
      <c r="AU552" s="52">
        <f>$BH$14*((AJ552)-$BD$5)/$BD$6+$BH$15*((AK552)-$BD$7)/$BD$8+$BH$16</f>
        <v/>
      </c>
      <c r="AV552" s="51">
        <f>1/(1+EXP(-AU552))</f>
        <v/>
      </c>
      <c r="AW552" s="52">
        <f>$BI$14*((AJ552)-$BD$5)/$BD$6+$BI$15*((AK552)-$BD$7)/$BD$8+$BI$16</f>
        <v/>
      </c>
      <c r="AX552" s="51">
        <f>1/(1+EXP(-AW552))</f>
        <v/>
      </c>
      <c r="AY552" s="52">
        <f>$BJ$14*((AJ552)-$BD$5)/$BD$6+$BJ$15*((AK552)-$BD$7)/$BD$8+$BJ$16</f>
        <v/>
      </c>
      <c r="AZ552" s="51">
        <f>1/(1+EXP(-AY552))</f>
        <v/>
      </c>
      <c r="BA552" s="52">
        <f>$BK$14*((AJ552)-$BD$5)/$BD$6+$BK$15*((AK552)-$BD$7)/$BD$8+$BK$16</f>
        <v/>
      </c>
      <c r="BB552" s="51">
        <f>1/(1+EXP(-BA552))</f>
        <v/>
      </c>
    </row>
    <row r="553" ht="15" customHeight="1" s="35">
      <c r="A553" s="48">
        <f>'4_Seq_Features'!A551</f>
        <v/>
      </c>
      <c r="B553" s="55">
        <f>'4_Seq_Features'!F551</f>
        <v/>
      </c>
      <c r="C553" s="48">
        <f>'4_Seq_Features'!E551</f>
        <v/>
      </c>
      <c r="D553" s="52">
        <f>$U$12*((B553)-$U$5)/$U$6+$U$13</f>
        <v/>
      </c>
      <c r="E553" s="51">
        <f>1/(1+EXP(-D553))</f>
        <v/>
      </c>
      <c r="F553" s="52">
        <f>$V$12*((B553)-$U$5)/$U$6+$V$13</f>
        <v/>
      </c>
      <c r="G553" s="51">
        <f>1/(1+EXP(-F553))</f>
        <v/>
      </c>
      <c r="H553" s="52">
        <f>$W$12*((B553)-$U$5)/$U$6+$W$13</f>
        <v/>
      </c>
      <c r="I553" s="51">
        <f>1/(1+EXP(-H553))</f>
        <v/>
      </c>
      <c r="J553" s="52">
        <f>$X$12*((B553)-$U$5)/$U$6+$X$13</f>
        <v/>
      </c>
      <c r="K553" s="51">
        <f>1/(1+EXP(-J553))</f>
        <v/>
      </c>
      <c r="L553" s="52">
        <f>$Y$12*((B553)-$U$5)/$U$6+$Y$13</f>
        <v/>
      </c>
      <c r="M553" s="51">
        <f>1/(1+EXP(-L553))</f>
        <v/>
      </c>
      <c r="N553" s="52">
        <f>$Z$12*((B553)-$U$5)/$U$6+$Z$13</f>
        <v/>
      </c>
      <c r="O553" s="51">
        <f>1/(1+EXP(-N553))</f>
        <v/>
      </c>
      <c r="P553" s="52">
        <f>$AA$12*((B553)-$U$5)/$U$6+$AA$13</f>
        <v/>
      </c>
      <c r="Q553" s="51">
        <f>1/(1+EXP(-P553))</f>
        <v/>
      </c>
      <c r="R553" s="52">
        <f>$AB$12*((B553)-$U$5)/$U$6+$AB$13</f>
        <v/>
      </c>
      <c r="S553" s="51">
        <f>1/(1+EXP(-R553))</f>
        <v/>
      </c>
      <c r="AI553" s="48">
        <f>'4_Seq_Features'!A551</f>
        <v/>
      </c>
      <c r="AJ553" s="55">
        <f>'4_Seq_Features'!G551</f>
        <v/>
      </c>
      <c r="AK553" s="55">
        <f>'4_Seq_Features'!H551</f>
        <v/>
      </c>
      <c r="AL553" s="48">
        <f>'4_Seq_Features'!E551</f>
        <v/>
      </c>
      <c r="AM553" s="52">
        <f>$BD$14*((AJ553)-$BD$5)/$BD$6+$BD$15*((AK553)-$BD$7)/$BD$8+$BD$16</f>
        <v/>
      </c>
      <c r="AN553" s="51">
        <f>1/(1+EXP(-AM553))</f>
        <v/>
      </c>
      <c r="AO553" s="52">
        <f>$BE$14*((AJ553)-$BD$5)/$BD$6+$BE$15*((AK553)-$BD$7)/$BD$8+$BE$16</f>
        <v/>
      </c>
      <c r="AP553" s="51">
        <f>1/(1+EXP(-AO553))</f>
        <v/>
      </c>
      <c r="AQ553" s="52">
        <f>$BF$14*((AJ553)-$BD$5)/$BD$6+$BF$15*((AK553)-$BD$7)/$BD$8+$BF$16</f>
        <v/>
      </c>
      <c r="AR553" s="51">
        <f>1/(1+EXP(-AQ553))</f>
        <v/>
      </c>
      <c r="AS553" s="52">
        <f>$BG$14*((AJ553)-$BD$5)/$BD$6+$BG$15*((AK553)-$BD$7)/$BD$8+$BG$16</f>
        <v/>
      </c>
      <c r="AT553" s="51">
        <f>1/(1+EXP(-AS553))</f>
        <v/>
      </c>
      <c r="AU553" s="52">
        <f>$BH$14*((AJ553)-$BD$5)/$BD$6+$BH$15*((AK553)-$BD$7)/$BD$8+$BH$16</f>
        <v/>
      </c>
      <c r="AV553" s="51">
        <f>1/(1+EXP(-AU553))</f>
        <v/>
      </c>
      <c r="AW553" s="52">
        <f>$BI$14*((AJ553)-$BD$5)/$BD$6+$BI$15*((AK553)-$BD$7)/$BD$8+$BI$16</f>
        <v/>
      </c>
      <c r="AX553" s="51">
        <f>1/(1+EXP(-AW553))</f>
        <v/>
      </c>
      <c r="AY553" s="52">
        <f>$BJ$14*((AJ553)-$BD$5)/$BD$6+$BJ$15*((AK553)-$BD$7)/$BD$8+$BJ$16</f>
        <v/>
      </c>
      <c r="AZ553" s="51">
        <f>1/(1+EXP(-AY553))</f>
        <v/>
      </c>
      <c r="BA553" s="52">
        <f>$BK$14*((AJ553)-$BD$5)/$BD$6+$BK$15*((AK553)-$BD$7)/$BD$8+$BK$16</f>
        <v/>
      </c>
      <c r="BB553" s="51">
        <f>1/(1+EXP(-BA553))</f>
        <v/>
      </c>
    </row>
    <row r="554" ht="15" customHeight="1" s="35">
      <c r="A554" s="48">
        <f>'4_Seq_Features'!A552</f>
        <v/>
      </c>
      <c r="B554" s="55">
        <f>'4_Seq_Features'!F552</f>
        <v/>
      </c>
      <c r="C554" s="48">
        <f>'4_Seq_Features'!E552</f>
        <v/>
      </c>
      <c r="D554" s="52">
        <f>$U$12*((B554)-$U$5)/$U$6+$U$13</f>
        <v/>
      </c>
      <c r="E554" s="51">
        <f>1/(1+EXP(-D554))</f>
        <v/>
      </c>
      <c r="F554" s="52">
        <f>$V$12*((B554)-$U$5)/$U$6+$V$13</f>
        <v/>
      </c>
      <c r="G554" s="51">
        <f>1/(1+EXP(-F554))</f>
        <v/>
      </c>
      <c r="H554" s="52">
        <f>$W$12*((B554)-$U$5)/$U$6+$W$13</f>
        <v/>
      </c>
      <c r="I554" s="51">
        <f>1/(1+EXP(-H554))</f>
        <v/>
      </c>
      <c r="J554" s="52">
        <f>$X$12*((B554)-$U$5)/$U$6+$X$13</f>
        <v/>
      </c>
      <c r="K554" s="51">
        <f>1/(1+EXP(-J554))</f>
        <v/>
      </c>
      <c r="L554" s="52">
        <f>$Y$12*((B554)-$U$5)/$U$6+$Y$13</f>
        <v/>
      </c>
      <c r="M554" s="51">
        <f>1/(1+EXP(-L554))</f>
        <v/>
      </c>
      <c r="N554" s="52">
        <f>$Z$12*((B554)-$U$5)/$U$6+$Z$13</f>
        <v/>
      </c>
      <c r="O554" s="51">
        <f>1/(1+EXP(-N554))</f>
        <v/>
      </c>
      <c r="P554" s="52">
        <f>$AA$12*((B554)-$U$5)/$U$6+$AA$13</f>
        <v/>
      </c>
      <c r="Q554" s="51">
        <f>1/(1+EXP(-P554))</f>
        <v/>
      </c>
      <c r="R554" s="52">
        <f>$AB$12*((B554)-$U$5)/$U$6+$AB$13</f>
        <v/>
      </c>
      <c r="S554" s="51">
        <f>1/(1+EXP(-R554))</f>
        <v/>
      </c>
      <c r="AI554" s="48">
        <f>'4_Seq_Features'!A552</f>
        <v/>
      </c>
      <c r="AJ554" s="55">
        <f>'4_Seq_Features'!G552</f>
        <v/>
      </c>
      <c r="AK554" s="55">
        <f>'4_Seq_Features'!H552</f>
        <v/>
      </c>
      <c r="AL554" s="48">
        <f>'4_Seq_Features'!E552</f>
        <v/>
      </c>
      <c r="AM554" s="52">
        <f>$BD$14*((AJ554)-$BD$5)/$BD$6+$BD$15*((AK554)-$BD$7)/$BD$8+$BD$16</f>
        <v/>
      </c>
      <c r="AN554" s="51">
        <f>1/(1+EXP(-AM554))</f>
        <v/>
      </c>
      <c r="AO554" s="52">
        <f>$BE$14*((AJ554)-$BD$5)/$BD$6+$BE$15*((AK554)-$BD$7)/$BD$8+$BE$16</f>
        <v/>
      </c>
      <c r="AP554" s="51">
        <f>1/(1+EXP(-AO554))</f>
        <v/>
      </c>
      <c r="AQ554" s="52">
        <f>$BF$14*((AJ554)-$BD$5)/$BD$6+$BF$15*((AK554)-$BD$7)/$BD$8+$BF$16</f>
        <v/>
      </c>
      <c r="AR554" s="51">
        <f>1/(1+EXP(-AQ554))</f>
        <v/>
      </c>
      <c r="AS554" s="52">
        <f>$BG$14*((AJ554)-$BD$5)/$BD$6+$BG$15*((AK554)-$BD$7)/$BD$8+$BG$16</f>
        <v/>
      </c>
      <c r="AT554" s="51">
        <f>1/(1+EXP(-AS554))</f>
        <v/>
      </c>
      <c r="AU554" s="52">
        <f>$BH$14*((AJ554)-$BD$5)/$BD$6+$BH$15*((AK554)-$BD$7)/$BD$8+$BH$16</f>
        <v/>
      </c>
      <c r="AV554" s="51">
        <f>1/(1+EXP(-AU554))</f>
        <v/>
      </c>
      <c r="AW554" s="52">
        <f>$BI$14*((AJ554)-$BD$5)/$BD$6+$BI$15*((AK554)-$BD$7)/$BD$8+$BI$16</f>
        <v/>
      </c>
      <c r="AX554" s="51">
        <f>1/(1+EXP(-AW554))</f>
        <v/>
      </c>
      <c r="AY554" s="52">
        <f>$BJ$14*((AJ554)-$BD$5)/$BD$6+$BJ$15*((AK554)-$BD$7)/$BD$8+$BJ$16</f>
        <v/>
      </c>
      <c r="AZ554" s="51">
        <f>1/(1+EXP(-AY554))</f>
        <v/>
      </c>
      <c r="BA554" s="52">
        <f>$BK$14*((AJ554)-$BD$5)/$BD$6+$BK$15*((AK554)-$BD$7)/$BD$8+$BK$16</f>
        <v/>
      </c>
      <c r="BB554" s="51">
        <f>1/(1+EXP(-BA554))</f>
        <v/>
      </c>
    </row>
    <row r="555" ht="15" customHeight="1" s="35">
      <c r="A555" s="48">
        <f>'4_Seq_Features'!A553</f>
        <v/>
      </c>
      <c r="B555" s="55">
        <f>'4_Seq_Features'!F553</f>
        <v/>
      </c>
      <c r="C555" s="48">
        <f>'4_Seq_Features'!E553</f>
        <v/>
      </c>
      <c r="D555" s="52">
        <f>$U$12*((B555)-$U$5)/$U$6+$U$13</f>
        <v/>
      </c>
      <c r="E555" s="51">
        <f>1/(1+EXP(-D555))</f>
        <v/>
      </c>
      <c r="F555" s="52">
        <f>$V$12*((B555)-$U$5)/$U$6+$V$13</f>
        <v/>
      </c>
      <c r="G555" s="51">
        <f>1/(1+EXP(-F555))</f>
        <v/>
      </c>
      <c r="H555" s="52">
        <f>$W$12*((B555)-$U$5)/$U$6+$W$13</f>
        <v/>
      </c>
      <c r="I555" s="51">
        <f>1/(1+EXP(-H555))</f>
        <v/>
      </c>
      <c r="J555" s="52">
        <f>$X$12*((B555)-$U$5)/$U$6+$X$13</f>
        <v/>
      </c>
      <c r="K555" s="51">
        <f>1/(1+EXP(-J555))</f>
        <v/>
      </c>
      <c r="L555" s="52">
        <f>$Y$12*((B555)-$U$5)/$U$6+$Y$13</f>
        <v/>
      </c>
      <c r="M555" s="51">
        <f>1/(1+EXP(-L555))</f>
        <v/>
      </c>
      <c r="N555" s="52">
        <f>$Z$12*((B555)-$U$5)/$U$6+$Z$13</f>
        <v/>
      </c>
      <c r="O555" s="51">
        <f>1/(1+EXP(-N555))</f>
        <v/>
      </c>
      <c r="P555" s="52">
        <f>$AA$12*((B555)-$U$5)/$U$6+$AA$13</f>
        <v/>
      </c>
      <c r="Q555" s="51">
        <f>1/(1+EXP(-P555))</f>
        <v/>
      </c>
      <c r="R555" s="52">
        <f>$AB$12*((B555)-$U$5)/$U$6+$AB$13</f>
        <v/>
      </c>
      <c r="S555" s="51">
        <f>1/(1+EXP(-R555))</f>
        <v/>
      </c>
      <c r="AI555" s="48">
        <f>'4_Seq_Features'!A553</f>
        <v/>
      </c>
      <c r="AJ555" s="55">
        <f>'4_Seq_Features'!G553</f>
        <v/>
      </c>
      <c r="AK555" s="55">
        <f>'4_Seq_Features'!H553</f>
        <v/>
      </c>
      <c r="AL555" s="48">
        <f>'4_Seq_Features'!E553</f>
        <v/>
      </c>
      <c r="AM555" s="52">
        <f>$BD$14*((AJ555)-$BD$5)/$BD$6+$BD$15*((AK555)-$BD$7)/$BD$8+$BD$16</f>
        <v/>
      </c>
      <c r="AN555" s="51">
        <f>1/(1+EXP(-AM555))</f>
        <v/>
      </c>
      <c r="AO555" s="52">
        <f>$BE$14*((AJ555)-$BD$5)/$BD$6+$BE$15*((AK555)-$BD$7)/$BD$8+$BE$16</f>
        <v/>
      </c>
      <c r="AP555" s="51">
        <f>1/(1+EXP(-AO555))</f>
        <v/>
      </c>
      <c r="AQ555" s="52">
        <f>$BF$14*((AJ555)-$BD$5)/$BD$6+$BF$15*((AK555)-$BD$7)/$BD$8+$BF$16</f>
        <v/>
      </c>
      <c r="AR555" s="51">
        <f>1/(1+EXP(-AQ555))</f>
        <v/>
      </c>
      <c r="AS555" s="52">
        <f>$BG$14*((AJ555)-$BD$5)/$BD$6+$BG$15*((AK555)-$BD$7)/$BD$8+$BG$16</f>
        <v/>
      </c>
      <c r="AT555" s="51">
        <f>1/(1+EXP(-AS555))</f>
        <v/>
      </c>
      <c r="AU555" s="52">
        <f>$BH$14*((AJ555)-$BD$5)/$BD$6+$BH$15*((AK555)-$BD$7)/$BD$8+$BH$16</f>
        <v/>
      </c>
      <c r="AV555" s="51">
        <f>1/(1+EXP(-AU555))</f>
        <v/>
      </c>
      <c r="AW555" s="52">
        <f>$BI$14*((AJ555)-$BD$5)/$BD$6+$BI$15*((AK555)-$BD$7)/$BD$8+$BI$16</f>
        <v/>
      </c>
      <c r="AX555" s="51">
        <f>1/(1+EXP(-AW555))</f>
        <v/>
      </c>
      <c r="AY555" s="52">
        <f>$BJ$14*((AJ555)-$BD$5)/$BD$6+$BJ$15*((AK555)-$BD$7)/$BD$8+$BJ$16</f>
        <v/>
      </c>
      <c r="AZ555" s="51">
        <f>1/(1+EXP(-AY555))</f>
        <v/>
      </c>
      <c r="BA555" s="52">
        <f>$BK$14*((AJ555)-$BD$5)/$BD$6+$BK$15*((AK555)-$BD$7)/$BD$8+$BK$16</f>
        <v/>
      </c>
      <c r="BB555" s="51">
        <f>1/(1+EXP(-BA555))</f>
        <v/>
      </c>
    </row>
    <row r="556" ht="15" customHeight="1" s="35">
      <c r="A556" s="48">
        <f>'4_Seq_Features'!A554</f>
        <v/>
      </c>
      <c r="B556" s="55">
        <f>'4_Seq_Features'!F554</f>
        <v/>
      </c>
      <c r="C556" s="48">
        <f>'4_Seq_Features'!E554</f>
        <v/>
      </c>
      <c r="D556" s="52">
        <f>$U$12*((B556)-$U$5)/$U$6+$U$13</f>
        <v/>
      </c>
      <c r="E556" s="51">
        <f>1/(1+EXP(-D556))</f>
        <v/>
      </c>
      <c r="F556" s="52">
        <f>$V$12*((B556)-$U$5)/$U$6+$V$13</f>
        <v/>
      </c>
      <c r="G556" s="51">
        <f>1/(1+EXP(-F556))</f>
        <v/>
      </c>
      <c r="H556" s="52">
        <f>$W$12*((B556)-$U$5)/$U$6+$W$13</f>
        <v/>
      </c>
      <c r="I556" s="51">
        <f>1/(1+EXP(-H556))</f>
        <v/>
      </c>
      <c r="J556" s="52">
        <f>$X$12*((B556)-$U$5)/$U$6+$X$13</f>
        <v/>
      </c>
      <c r="K556" s="51">
        <f>1/(1+EXP(-J556))</f>
        <v/>
      </c>
      <c r="L556" s="52">
        <f>$Y$12*((B556)-$U$5)/$U$6+$Y$13</f>
        <v/>
      </c>
      <c r="M556" s="51">
        <f>1/(1+EXP(-L556))</f>
        <v/>
      </c>
      <c r="N556" s="52">
        <f>$Z$12*((B556)-$U$5)/$U$6+$Z$13</f>
        <v/>
      </c>
      <c r="O556" s="51">
        <f>1/(1+EXP(-N556))</f>
        <v/>
      </c>
      <c r="P556" s="52">
        <f>$AA$12*((B556)-$U$5)/$U$6+$AA$13</f>
        <v/>
      </c>
      <c r="Q556" s="51">
        <f>1/(1+EXP(-P556))</f>
        <v/>
      </c>
      <c r="R556" s="52">
        <f>$AB$12*((B556)-$U$5)/$U$6+$AB$13</f>
        <v/>
      </c>
      <c r="S556" s="51">
        <f>1/(1+EXP(-R556))</f>
        <v/>
      </c>
      <c r="AI556" s="48">
        <f>'4_Seq_Features'!A554</f>
        <v/>
      </c>
      <c r="AJ556" s="55">
        <f>'4_Seq_Features'!G554</f>
        <v/>
      </c>
      <c r="AK556" s="55">
        <f>'4_Seq_Features'!H554</f>
        <v/>
      </c>
      <c r="AL556" s="48">
        <f>'4_Seq_Features'!E554</f>
        <v/>
      </c>
      <c r="AM556" s="52">
        <f>$BD$14*((AJ556)-$BD$5)/$BD$6+$BD$15*((AK556)-$BD$7)/$BD$8+$BD$16</f>
        <v/>
      </c>
      <c r="AN556" s="51">
        <f>1/(1+EXP(-AM556))</f>
        <v/>
      </c>
      <c r="AO556" s="52">
        <f>$BE$14*((AJ556)-$BD$5)/$BD$6+$BE$15*((AK556)-$BD$7)/$BD$8+$BE$16</f>
        <v/>
      </c>
      <c r="AP556" s="51">
        <f>1/(1+EXP(-AO556))</f>
        <v/>
      </c>
      <c r="AQ556" s="52">
        <f>$BF$14*((AJ556)-$BD$5)/$BD$6+$BF$15*((AK556)-$BD$7)/$BD$8+$BF$16</f>
        <v/>
      </c>
      <c r="AR556" s="51">
        <f>1/(1+EXP(-AQ556))</f>
        <v/>
      </c>
      <c r="AS556" s="52">
        <f>$BG$14*((AJ556)-$BD$5)/$BD$6+$BG$15*((AK556)-$BD$7)/$BD$8+$BG$16</f>
        <v/>
      </c>
      <c r="AT556" s="51">
        <f>1/(1+EXP(-AS556))</f>
        <v/>
      </c>
      <c r="AU556" s="52">
        <f>$BH$14*((AJ556)-$BD$5)/$BD$6+$BH$15*((AK556)-$BD$7)/$BD$8+$BH$16</f>
        <v/>
      </c>
      <c r="AV556" s="51">
        <f>1/(1+EXP(-AU556))</f>
        <v/>
      </c>
      <c r="AW556" s="52">
        <f>$BI$14*((AJ556)-$BD$5)/$BD$6+$BI$15*((AK556)-$BD$7)/$BD$8+$BI$16</f>
        <v/>
      </c>
      <c r="AX556" s="51">
        <f>1/(1+EXP(-AW556))</f>
        <v/>
      </c>
      <c r="AY556" s="52">
        <f>$BJ$14*((AJ556)-$BD$5)/$BD$6+$BJ$15*((AK556)-$BD$7)/$BD$8+$BJ$16</f>
        <v/>
      </c>
      <c r="AZ556" s="51">
        <f>1/(1+EXP(-AY556))</f>
        <v/>
      </c>
      <c r="BA556" s="52">
        <f>$BK$14*((AJ556)-$BD$5)/$BD$6+$BK$15*((AK556)-$BD$7)/$BD$8+$BK$16</f>
        <v/>
      </c>
      <c r="BB556" s="51">
        <f>1/(1+EXP(-BA556))</f>
        <v/>
      </c>
    </row>
    <row r="557" ht="15" customHeight="1" s="35">
      <c r="A557" s="48">
        <f>'4_Seq_Features'!A555</f>
        <v/>
      </c>
      <c r="B557" s="55">
        <f>'4_Seq_Features'!F555</f>
        <v/>
      </c>
      <c r="C557" s="48">
        <f>'4_Seq_Features'!E555</f>
        <v/>
      </c>
      <c r="D557" s="52">
        <f>$U$12*((B557)-$U$5)/$U$6+$U$13</f>
        <v/>
      </c>
      <c r="E557" s="51">
        <f>1/(1+EXP(-D557))</f>
        <v/>
      </c>
      <c r="F557" s="52">
        <f>$V$12*((B557)-$U$5)/$U$6+$V$13</f>
        <v/>
      </c>
      <c r="G557" s="51">
        <f>1/(1+EXP(-F557))</f>
        <v/>
      </c>
      <c r="H557" s="52">
        <f>$W$12*((B557)-$U$5)/$U$6+$W$13</f>
        <v/>
      </c>
      <c r="I557" s="51">
        <f>1/(1+EXP(-H557))</f>
        <v/>
      </c>
      <c r="J557" s="52">
        <f>$X$12*((B557)-$U$5)/$U$6+$X$13</f>
        <v/>
      </c>
      <c r="K557" s="51">
        <f>1/(1+EXP(-J557))</f>
        <v/>
      </c>
      <c r="L557" s="52">
        <f>$Y$12*((B557)-$U$5)/$U$6+$Y$13</f>
        <v/>
      </c>
      <c r="M557" s="51">
        <f>1/(1+EXP(-L557))</f>
        <v/>
      </c>
      <c r="N557" s="52">
        <f>$Z$12*((B557)-$U$5)/$U$6+$Z$13</f>
        <v/>
      </c>
      <c r="O557" s="51">
        <f>1/(1+EXP(-N557))</f>
        <v/>
      </c>
      <c r="P557" s="52">
        <f>$AA$12*((B557)-$U$5)/$U$6+$AA$13</f>
        <v/>
      </c>
      <c r="Q557" s="51">
        <f>1/(1+EXP(-P557))</f>
        <v/>
      </c>
      <c r="R557" s="52">
        <f>$AB$12*((B557)-$U$5)/$U$6+$AB$13</f>
        <v/>
      </c>
      <c r="S557" s="51">
        <f>1/(1+EXP(-R557))</f>
        <v/>
      </c>
      <c r="AI557" s="48">
        <f>'4_Seq_Features'!A555</f>
        <v/>
      </c>
      <c r="AJ557" s="55">
        <f>'4_Seq_Features'!G555</f>
        <v/>
      </c>
      <c r="AK557" s="55">
        <f>'4_Seq_Features'!H555</f>
        <v/>
      </c>
      <c r="AL557" s="48">
        <f>'4_Seq_Features'!E555</f>
        <v/>
      </c>
      <c r="AM557" s="52">
        <f>$BD$14*((AJ557)-$BD$5)/$BD$6+$BD$15*((AK557)-$BD$7)/$BD$8+$BD$16</f>
        <v/>
      </c>
      <c r="AN557" s="51">
        <f>1/(1+EXP(-AM557))</f>
        <v/>
      </c>
      <c r="AO557" s="52">
        <f>$BE$14*((AJ557)-$BD$5)/$BD$6+$BE$15*((AK557)-$BD$7)/$BD$8+$BE$16</f>
        <v/>
      </c>
      <c r="AP557" s="51">
        <f>1/(1+EXP(-AO557))</f>
        <v/>
      </c>
      <c r="AQ557" s="52">
        <f>$BF$14*((AJ557)-$BD$5)/$BD$6+$BF$15*((AK557)-$BD$7)/$BD$8+$BF$16</f>
        <v/>
      </c>
      <c r="AR557" s="51">
        <f>1/(1+EXP(-AQ557))</f>
        <v/>
      </c>
      <c r="AS557" s="52">
        <f>$BG$14*((AJ557)-$BD$5)/$BD$6+$BG$15*((AK557)-$BD$7)/$BD$8+$BG$16</f>
        <v/>
      </c>
      <c r="AT557" s="51">
        <f>1/(1+EXP(-AS557))</f>
        <v/>
      </c>
      <c r="AU557" s="52">
        <f>$BH$14*((AJ557)-$BD$5)/$BD$6+$BH$15*((AK557)-$BD$7)/$BD$8+$BH$16</f>
        <v/>
      </c>
      <c r="AV557" s="51">
        <f>1/(1+EXP(-AU557))</f>
        <v/>
      </c>
      <c r="AW557" s="52">
        <f>$BI$14*((AJ557)-$BD$5)/$BD$6+$BI$15*((AK557)-$BD$7)/$BD$8+$BI$16</f>
        <v/>
      </c>
      <c r="AX557" s="51">
        <f>1/(1+EXP(-AW557))</f>
        <v/>
      </c>
      <c r="AY557" s="52">
        <f>$BJ$14*((AJ557)-$BD$5)/$BD$6+$BJ$15*((AK557)-$BD$7)/$BD$8+$BJ$16</f>
        <v/>
      </c>
      <c r="AZ557" s="51">
        <f>1/(1+EXP(-AY557))</f>
        <v/>
      </c>
      <c r="BA557" s="52">
        <f>$BK$14*((AJ557)-$BD$5)/$BD$6+$BK$15*((AK557)-$BD$7)/$BD$8+$BK$16</f>
        <v/>
      </c>
      <c r="BB557" s="51">
        <f>1/(1+EXP(-BA557))</f>
        <v/>
      </c>
    </row>
    <row r="558" ht="15" customHeight="1" s="35">
      <c r="A558" s="48">
        <f>'4_Seq_Features'!A556</f>
        <v/>
      </c>
      <c r="B558" s="55">
        <f>'4_Seq_Features'!F556</f>
        <v/>
      </c>
      <c r="C558" s="48">
        <f>'4_Seq_Features'!E556</f>
        <v/>
      </c>
      <c r="D558" s="52">
        <f>$U$12*((B558)-$U$5)/$U$6+$U$13</f>
        <v/>
      </c>
      <c r="E558" s="51">
        <f>1/(1+EXP(-D558))</f>
        <v/>
      </c>
      <c r="F558" s="52">
        <f>$V$12*((B558)-$U$5)/$U$6+$V$13</f>
        <v/>
      </c>
      <c r="G558" s="51">
        <f>1/(1+EXP(-F558))</f>
        <v/>
      </c>
      <c r="H558" s="52">
        <f>$W$12*((B558)-$U$5)/$U$6+$W$13</f>
        <v/>
      </c>
      <c r="I558" s="51">
        <f>1/(1+EXP(-H558))</f>
        <v/>
      </c>
      <c r="J558" s="52">
        <f>$X$12*((B558)-$U$5)/$U$6+$X$13</f>
        <v/>
      </c>
      <c r="K558" s="51">
        <f>1/(1+EXP(-J558))</f>
        <v/>
      </c>
      <c r="L558" s="52">
        <f>$Y$12*((B558)-$U$5)/$U$6+$Y$13</f>
        <v/>
      </c>
      <c r="M558" s="51">
        <f>1/(1+EXP(-L558))</f>
        <v/>
      </c>
      <c r="N558" s="52">
        <f>$Z$12*((B558)-$U$5)/$U$6+$Z$13</f>
        <v/>
      </c>
      <c r="O558" s="51">
        <f>1/(1+EXP(-N558))</f>
        <v/>
      </c>
      <c r="P558" s="52">
        <f>$AA$12*((B558)-$U$5)/$U$6+$AA$13</f>
        <v/>
      </c>
      <c r="Q558" s="51">
        <f>1/(1+EXP(-P558))</f>
        <v/>
      </c>
      <c r="R558" s="52">
        <f>$AB$12*((B558)-$U$5)/$U$6+$AB$13</f>
        <v/>
      </c>
      <c r="S558" s="51">
        <f>1/(1+EXP(-R558))</f>
        <v/>
      </c>
      <c r="AI558" s="48">
        <f>'4_Seq_Features'!A556</f>
        <v/>
      </c>
      <c r="AJ558" s="55">
        <f>'4_Seq_Features'!G556</f>
        <v/>
      </c>
      <c r="AK558" s="55">
        <f>'4_Seq_Features'!H556</f>
        <v/>
      </c>
      <c r="AL558" s="48">
        <f>'4_Seq_Features'!E556</f>
        <v/>
      </c>
      <c r="AM558" s="52">
        <f>$BD$14*((AJ558)-$BD$5)/$BD$6+$BD$15*((AK558)-$BD$7)/$BD$8+$BD$16</f>
        <v/>
      </c>
      <c r="AN558" s="51">
        <f>1/(1+EXP(-AM558))</f>
        <v/>
      </c>
      <c r="AO558" s="52">
        <f>$BE$14*((AJ558)-$BD$5)/$BD$6+$BE$15*((AK558)-$BD$7)/$BD$8+$BE$16</f>
        <v/>
      </c>
      <c r="AP558" s="51">
        <f>1/(1+EXP(-AO558))</f>
        <v/>
      </c>
      <c r="AQ558" s="52">
        <f>$BF$14*((AJ558)-$BD$5)/$BD$6+$BF$15*((AK558)-$BD$7)/$BD$8+$BF$16</f>
        <v/>
      </c>
      <c r="AR558" s="51">
        <f>1/(1+EXP(-AQ558))</f>
        <v/>
      </c>
      <c r="AS558" s="52">
        <f>$BG$14*((AJ558)-$BD$5)/$BD$6+$BG$15*((AK558)-$BD$7)/$BD$8+$BG$16</f>
        <v/>
      </c>
      <c r="AT558" s="51">
        <f>1/(1+EXP(-AS558))</f>
        <v/>
      </c>
      <c r="AU558" s="52">
        <f>$BH$14*((AJ558)-$BD$5)/$BD$6+$BH$15*((AK558)-$BD$7)/$BD$8+$BH$16</f>
        <v/>
      </c>
      <c r="AV558" s="51">
        <f>1/(1+EXP(-AU558))</f>
        <v/>
      </c>
      <c r="AW558" s="52">
        <f>$BI$14*((AJ558)-$BD$5)/$BD$6+$BI$15*((AK558)-$BD$7)/$BD$8+$BI$16</f>
        <v/>
      </c>
      <c r="AX558" s="51">
        <f>1/(1+EXP(-AW558))</f>
        <v/>
      </c>
      <c r="AY558" s="52">
        <f>$BJ$14*((AJ558)-$BD$5)/$BD$6+$BJ$15*((AK558)-$BD$7)/$BD$8+$BJ$16</f>
        <v/>
      </c>
      <c r="AZ558" s="51">
        <f>1/(1+EXP(-AY558))</f>
        <v/>
      </c>
      <c r="BA558" s="52">
        <f>$BK$14*((AJ558)-$BD$5)/$BD$6+$BK$15*((AK558)-$BD$7)/$BD$8+$BK$16</f>
        <v/>
      </c>
      <c r="BB558" s="51">
        <f>1/(1+EXP(-BA558))</f>
        <v/>
      </c>
    </row>
    <row r="559" ht="15" customHeight="1" s="35">
      <c r="A559" s="48">
        <f>'4_Seq_Features'!A557</f>
        <v/>
      </c>
      <c r="B559" s="55">
        <f>'4_Seq_Features'!F557</f>
        <v/>
      </c>
      <c r="C559" s="48">
        <f>'4_Seq_Features'!E557</f>
        <v/>
      </c>
      <c r="D559" s="52">
        <f>$U$12*((B559)-$U$5)/$U$6+$U$13</f>
        <v/>
      </c>
      <c r="E559" s="51">
        <f>1/(1+EXP(-D559))</f>
        <v/>
      </c>
      <c r="F559" s="52">
        <f>$V$12*((B559)-$U$5)/$U$6+$V$13</f>
        <v/>
      </c>
      <c r="G559" s="51">
        <f>1/(1+EXP(-F559))</f>
        <v/>
      </c>
      <c r="H559" s="52">
        <f>$W$12*((B559)-$U$5)/$U$6+$W$13</f>
        <v/>
      </c>
      <c r="I559" s="51">
        <f>1/(1+EXP(-H559))</f>
        <v/>
      </c>
      <c r="J559" s="52">
        <f>$X$12*((B559)-$U$5)/$U$6+$X$13</f>
        <v/>
      </c>
      <c r="K559" s="51">
        <f>1/(1+EXP(-J559))</f>
        <v/>
      </c>
      <c r="L559" s="52">
        <f>$Y$12*((B559)-$U$5)/$U$6+$Y$13</f>
        <v/>
      </c>
      <c r="M559" s="51">
        <f>1/(1+EXP(-L559))</f>
        <v/>
      </c>
      <c r="N559" s="52">
        <f>$Z$12*((B559)-$U$5)/$U$6+$Z$13</f>
        <v/>
      </c>
      <c r="O559" s="51">
        <f>1/(1+EXP(-N559))</f>
        <v/>
      </c>
      <c r="P559" s="52">
        <f>$AA$12*((B559)-$U$5)/$U$6+$AA$13</f>
        <v/>
      </c>
      <c r="Q559" s="51">
        <f>1/(1+EXP(-P559))</f>
        <v/>
      </c>
      <c r="R559" s="52">
        <f>$AB$12*((B559)-$U$5)/$U$6+$AB$13</f>
        <v/>
      </c>
      <c r="S559" s="51">
        <f>1/(1+EXP(-R559))</f>
        <v/>
      </c>
      <c r="AI559" s="48">
        <f>'4_Seq_Features'!A557</f>
        <v/>
      </c>
      <c r="AJ559" s="55">
        <f>'4_Seq_Features'!G557</f>
        <v/>
      </c>
      <c r="AK559" s="55">
        <f>'4_Seq_Features'!H557</f>
        <v/>
      </c>
      <c r="AL559" s="48">
        <f>'4_Seq_Features'!E557</f>
        <v/>
      </c>
      <c r="AM559" s="52">
        <f>$BD$14*((AJ559)-$BD$5)/$BD$6+$BD$15*((AK559)-$BD$7)/$BD$8+$BD$16</f>
        <v/>
      </c>
      <c r="AN559" s="51">
        <f>1/(1+EXP(-AM559))</f>
        <v/>
      </c>
      <c r="AO559" s="52">
        <f>$BE$14*((AJ559)-$BD$5)/$BD$6+$BE$15*((AK559)-$BD$7)/$BD$8+$BE$16</f>
        <v/>
      </c>
      <c r="AP559" s="51">
        <f>1/(1+EXP(-AO559))</f>
        <v/>
      </c>
      <c r="AQ559" s="52">
        <f>$BF$14*((AJ559)-$BD$5)/$BD$6+$BF$15*((AK559)-$BD$7)/$BD$8+$BF$16</f>
        <v/>
      </c>
      <c r="AR559" s="51">
        <f>1/(1+EXP(-AQ559))</f>
        <v/>
      </c>
      <c r="AS559" s="52">
        <f>$BG$14*((AJ559)-$BD$5)/$BD$6+$BG$15*((AK559)-$BD$7)/$BD$8+$BG$16</f>
        <v/>
      </c>
      <c r="AT559" s="51">
        <f>1/(1+EXP(-AS559))</f>
        <v/>
      </c>
      <c r="AU559" s="52">
        <f>$BH$14*((AJ559)-$BD$5)/$BD$6+$BH$15*((AK559)-$BD$7)/$BD$8+$BH$16</f>
        <v/>
      </c>
      <c r="AV559" s="51">
        <f>1/(1+EXP(-AU559))</f>
        <v/>
      </c>
      <c r="AW559" s="52">
        <f>$BI$14*((AJ559)-$BD$5)/$BD$6+$BI$15*((AK559)-$BD$7)/$BD$8+$BI$16</f>
        <v/>
      </c>
      <c r="AX559" s="51">
        <f>1/(1+EXP(-AW559))</f>
        <v/>
      </c>
      <c r="AY559" s="52">
        <f>$BJ$14*((AJ559)-$BD$5)/$BD$6+$BJ$15*((AK559)-$BD$7)/$BD$8+$BJ$16</f>
        <v/>
      </c>
      <c r="AZ559" s="51">
        <f>1/(1+EXP(-AY559))</f>
        <v/>
      </c>
      <c r="BA559" s="52">
        <f>$BK$14*((AJ559)-$BD$5)/$BD$6+$BK$15*((AK559)-$BD$7)/$BD$8+$BK$16</f>
        <v/>
      </c>
      <c r="BB559" s="51">
        <f>1/(1+EXP(-BA559))</f>
        <v/>
      </c>
    </row>
    <row r="560" ht="15" customHeight="1" s="35">
      <c r="A560" s="48">
        <f>'4_Seq_Features'!A558</f>
        <v/>
      </c>
      <c r="B560" s="55">
        <f>'4_Seq_Features'!F558</f>
        <v/>
      </c>
      <c r="C560" s="48">
        <f>'4_Seq_Features'!E558</f>
        <v/>
      </c>
      <c r="D560" s="52">
        <f>$U$12*((B560)-$U$5)/$U$6+$U$13</f>
        <v/>
      </c>
      <c r="E560" s="51">
        <f>1/(1+EXP(-D560))</f>
        <v/>
      </c>
      <c r="F560" s="52">
        <f>$V$12*((B560)-$U$5)/$U$6+$V$13</f>
        <v/>
      </c>
      <c r="G560" s="51">
        <f>1/(1+EXP(-F560))</f>
        <v/>
      </c>
      <c r="H560" s="52">
        <f>$W$12*((B560)-$U$5)/$U$6+$W$13</f>
        <v/>
      </c>
      <c r="I560" s="51">
        <f>1/(1+EXP(-H560))</f>
        <v/>
      </c>
      <c r="J560" s="52">
        <f>$X$12*((B560)-$U$5)/$U$6+$X$13</f>
        <v/>
      </c>
      <c r="K560" s="51">
        <f>1/(1+EXP(-J560))</f>
        <v/>
      </c>
      <c r="L560" s="52">
        <f>$Y$12*((B560)-$U$5)/$U$6+$Y$13</f>
        <v/>
      </c>
      <c r="M560" s="51">
        <f>1/(1+EXP(-L560))</f>
        <v/>
      </c>
      <c r="N560" s="52">
        <f>$Z$12*((B560)-$U$5)/$U$6+$Z$13</f>
        <v/>
      </c>
      <c r="O560" s="51">
        <f>1/(1+EXP(-N560))</f>
        <v/>
      </c>
      <c r="P560" s="52">
        <f>$AA$12*((B560)-$U$5)/$U$6+$AA$13</f>
        <v/>
      </c>
      <c r="Q560" s="51">
        <f>1/(1+EXP(-P560))</f>
        <v/>
      </c>
      <c r="R560" s="52">
        <f>$AB$12*((B560)-$U$5)/$U$6+$AB$13</f>
        <v/>
      </c>
      <c r="S560" s="51">
        <f>1/(1+EXP(-R560))</f>
        <v/>
      </c>
      <c r="AI560" s="48">
        <f>'4_Seq_Features'!A558</f>
        <v/>
      </c>
      <c r="AJ560" s="55">
        <f>'4_Seq_Features'!G558</f>
        <v/>
      </c>
      <c r="AK560" s="55">
        <f>'4_Seq_Features'!H558</f>
        <v/>
      </c>
      <c r="AL560" s="48">
        <f>'4_Seq_Features'!E558</f>
        <v/>
      </c>
      <c r="AM560" s="52">
        <f>$BD$14*((AJ560)-$BD$5)/$BD$6+$BD$15*((AK560)-$BD$7)/$BD$8+$BD$16</f>
        <v/>
      </c>
      <c r="AN560" s="51">
        <f>1/(1+EXP(-AM560))</f>
        <v/>
      </c>
      <c r="AO560" s="52">
        <f>$BE$14*((AJ560)-$BD$5)/$BD$6+$BE$15*((AK560)-$BD$7)/$BD$8+$BE$16</f>
        <v/>
      </c>
      <c r="AP560" s="51">
        <f>1/(1+EXP(-AO560))</f>
        <v/>
      </c>
      <c r="AQ560" s="52">
        <f>$BF$14*((AJ560)-$BD$5)/$BD$6+$BF$15*((AK560)-$BD$7)/$BD$8+$BF$16</f>
        <v/>
      </c>
      <c r="AR560" s="51">
        <f>1/(1+EXP(-AQ560))</f>
        <v/>
      </c>
      <c r="AS560" s="52">
        <f>$BG$14*((AJ560)-$BD$5)/$BD$6+$BG$15*((AK560)-$BD$7)/$BD$8+$BG$16</f>
        <v/>
      </c>
      <c r="AT560" s="51">
        <f>1/(1+EXP(-AS560))</f>
        <v/>
      </c>
      <c r="AU560" s="52">
        <f>$BH$14*((AJ560)-$BD$5)/$BD$6+$BH$15*((AK560)-$BD$7)/$BD$8+$BH$16</f>
        <v/>
      </c>
      <c r="AV560" s="51">
        <f>1/(1+EXP(-AU560))</f>
        <v/>
      </c>
      <c r="AW560" s="52">
        <f>$BI$14*((AJ560)-$BD$5)/$BD$6+$BI$15*((AK560)-$BD$7)/$BD$8+$BI$16</f>
        <v/>
      </c>
      <c r="AX560" s="51">
        <f>1/(1+EXP(-AW560))</f>
        <v/>
      </c>
      <c r="AY560" s="52">
        <f>$BJ$14*((AJ560)-$BD$5)/$BD$6+$BJ$15*((AK560)-$BD$7)/$BD$8+$BJ$16</f>
        <v/>
      </c>
      <c r="AZ560" s="51">
        <f>1/(1+EXP(-AY560))</f>
        <v/>
      </c>
      <c r="BA560" s="52">
        <f>$BK$14*((AJ560)-$BD$5)/$BD$6+$BK$15*((AK560)-$BD$7)/$BD$8+$BK$16</f>
        <v/>
      </c>
      <c r="BB560" s="51">
        <f>1/(1+EXP(-BA560))</f>
        <v/>
      </c>
    </row>
    <row r="561" ht="15" customHeight="1" s="35">
      <c r="A561" s="48">
        <f>'4_Seq_Features'!A559</f>
        <v/>
      </c>
      <c r="B561" s="55">
        <f>'4_Seq_Features'!F559</f>
        <v/>
      </c>
      <c r="C561" s="48">
        <f>'4_Seq_Features'!E559</f>
        <v/>
      </c>
      <c r="D561" s="52">
        <f>$U$12*((B561)-$U$5)/$U$6+$U$13</f>
        <v/>
      </c>
      <c r="E561" s="51">
        <f>1/(1+EXP(-D561))</f>
        <v/>
      </c>
      <c r="F561" s="52">
        <f>$V$12*((B561)-$U$5)/$U$6+$V$13</f>
        <v/>
      </c>
      <c r="G561" s="51">
        <f>1/(1+EXP(-F561))</f>
        <v/>
      </c>
      <c r="H561" s="52">
        <f>$W$12*((B561)-$U$5)/$U$6+$W$13</f>
        <v/>
      </c>
      <c r="I561" s="51">
        <f>1/(1+EXP(-H561))</f>
        <v/>
      </c>
      <c r="J561" s="52">
        <f>$X$12*((B561)-$U$5)/$U$6+$X$13</f>
        <v/>
      </c>
      <c r="K561" s="51">
        <f>1/(1+EXP(-J561))</f>
        <v/>
      </c>
      <c r="L561" s="52">
        <f>$Y$12*((B561)-$U$5)/$U$6+$Y$13</f>
        <v/>
      </c>
      <c r="M561" s="51">
        <f>1/(1+EXP(-L561))</f>
        <v/>
      </c>
      <c r="N561" s="52">
        <f>$Z$12*((B561)-$U$5)/$U$6+$Z$13</f>
        <v/>
      </c>
      <c r="O561" s="51">
        <f>1/(1+EXP(-N561))</f>
        <v/>
      </c>
      <c r="P561" s="52">
        <f>$AA$12*((B561)-$U$5)/$U$6+$AA$13</f>
        <v/>
      </c>
      <c r="Q561" s="51">
        <f>1/(1+EXP(-P561))</f>
        <v/>
      </c>
      <c r="R561" s="52">
        <f>$AB$12*((B561)-$U$5)/$U$6+$AB$13</f>
        <v/>
      </c>
      <c r="S561" s="51">
        <f>1/(1+EXP(-R561))</f>
        <v/>
      </c>
      <c r="AI561" s="48">
        <f>'4_Seq_Features'!A559</f>
        <v/>
      </c>
      <c r="AJ561" s="55">
        <f>'4_Seq_Features'!G559</f>
        <v/>
      </c>
      <c r="AK561" s="55">
        <f>'4_Seq_Features'!H559</f>
        <v/>
      </c>
      <c r="AL561" s="48">
        <f>'4_Seq_Features'!E559</f>
        <v/>
      </c>
      <c r="AM561" s="52">
        <f>$BD$14*((AJ561)-$BD$5)/$BD$6+$BD$15*((AK561)-$BD$7)/$BD$8+$BD$16</f>
        <v/>
      </c>
      <c r="AN561" s="51">
        <f>1/(1+EXP(-AM561))</f>
        <v/>
      </c>
      <c r="AO561" s="52">
        <f>$BE$14*((AJ561)-$BD$5)/$BD$6+$BE$15*((AK561)-$BD$7)/$BD$8+$BE$16</f>
        <v/>
      </c>
      <c r="AP561" s="51">
        <f>1/(1+EXP(-AO561))</f>
        <v/>
      </c>
      <c r="AQ561" s="52">
        <f>$BF$14*((AJ561)-$BD$5)/$BD$6+$BF$15*((AK561)-$BD$7)/$BD$8+$BF$16</f>
        <v/>
      </c>
      <c r="AR561" s="51">
        <f>1/(1+EXP(-AQ561))</f>
        <v/>
      </c>
      <c r="AS561" s="52">
        <f>$BG$14*((AJ561)-$BD$5)/$BD$6+$BG$15*((AK561)-$BD$7)/$BD$8+$BG$16</f>
        <v/>
      </c>
      <c r="AT561" s="51">
        <f>1/(1+EXP(-AS561))</f>
        <v/>
      </c>
      <c r="AU561" s="52">
        <f>$BH$14*((AJ561)-$BD$5)/$BD$6+$BH$15*((AK561)-$BD$7)/$BD$8+$BH$16</f>
        <v/>
      </c>
      <c r="AV561" s="51">
        <f>1/(1+EXP(-AU561))</f>
        <v/>
      </c>
      <c r="AW561" s="52">
        <f>$BI$14*((AJ561)-$BD$5)/$BD$6+$BI$15*((AK561)-$BD$7)/$BD$8+$BI$16</f>
        <v/>
      </c>
      <c r="AX561" s="51">
        <f>1/(1+EXP(-AW561))</f>
        <v/>
      </c>
      <c r="AY561" s="52">
        <f>$BJ$14*((AJ561)-$BD$5)/$BD$6+$BJ$15*((AK561)-$BD$7)/$BD$8+$BJ$16</f>
        <v/>
      </c>
      <c r="AZ561" s="51">
        <f>1/(1+EXP(-AY561))</f>
        <v/>
      </c>
      <c r="BA561" s="52">
        <f>$BK$14*((AJ561)-$BD$5)/$BD$6+$BK$15*((AK561)-$BD$7)/$BD$8+$BK$16</f>
        <v/>
      </c>
      <c r="BB561" s="51">
        <f>1/(1+EXP(-BA561))</f>
        <v/>
      </c>
    </row>
    <row r="562" ht="15" customHeight="1" s="35">
      <c r="A562" s="48">
        <f>'4_Seq_Features'!A560</f>
        <v/>
      </c>
      <c r="B562" s="55">
        <f>'4_Seq_Features'!F560</f>
        <v/>
      </c>
      <c r="C562" s="48">
        <f>'4_Seq_Features'!E560</f>
        <v/>
      </c>
      <c r="D562" s="52">
        <f>$U$12*((B562)-$U$5)/$U$6+$U$13</f>
        <v/>
      </c>
      <c r="E562" s="51">
        <f>1/(1+EXP(-D562))</f>
        <v/>
      </c>
      <c r="F562" s="52">
        <f>$V$12*((B562)-$U$5)/$U$6+$V$13</f>
        <v/>
      </c>
      <c r="G562" s="51">
        <f>1/(1+EXP(-F562))</f>
        <v/>
      </c>
      <c r="H562" s="52">
        <f>$W$12*((B562)-$U$5)/$U$6+$W$13</f>
        <v/>
      </c>
      <c r="I562" s="51">
        <f>1/(1+EXP(-H562))</f>
        <v/>
      </c>
      <c r="J562" s="52">
        <f>$X$12*((B562)-$U$5)/$U$6+$X$13</f>
        <v/>
      </c>
      <c r="K562" s="51">
        <f>1/(1+EXP(-J562))</f>
        <v/>
      </c>
      <c r="L562" s="52">
        <f>$Y$12*((B562)-$U$5)/$U$6+$Y$13</f>
        <v/>
      </c>
      <c r="M562" s="51">
        <f>1/(1+EXP(-L562))</f>
        <v/>
      </c>
      <c r="N562" s="52">
        <f>$Z$12*((B562)-$U$5)/$U$6+$Z$13</f>
        <v/>
      </c>
      <c r="O562" s="51">
        <f>1/(1+EXP(-N562))</f>
        <v/>
      </c>
      <c r="P562" s="52">
        <f>$AA$12*((B562)-$U$5)/$U$6+$AA$13</f>
        <v/>
      </c>
      <c r="Q562" s="51">
        <f>1/(1+EXP(-P562))</f>
        <v/>
      </c>
      <c r="R562" s="52">
        <f>$AB$12*((B562)-$U$5)/$U$6+$AB$13</f>
        <v/>
      </c>
      <c r="S562" s="51">
        <f>1/(1+EXP(-R562))</f>
        <v/>
      </c>
      <c r="AI562" s="48">
        <f>'4_Seq_Features'!A560</f>
        <v/>
      </c>
      <c r="AJ562" s="55">
        <f>'4_Seq_Features'!G560</f>
        <v/>
      </c>
      <c r="AK562" s="55">
        <f>'4_Seq_Features'!H560</f>
        <v/>
      </c>
      <c r="AL562" s="48">
        <f>'4_Seq_Features'!E560</f>
        <v/>
      </c>
      <c r="AM562" s="52">
        <f>$BD$14*((AJ562)-$BD$5)/$BD$6+$BD$15*((AK562)-$BD$7)/$BD$8+$BD$16</f>
        <v/>
      </c>
      <c r="AN562" s="51">
        <f>1/(1+EXP(-AM562))</f>
        <v/>
      </c>
      <c r="AO562" s="52">
        <f>$BE$14*((AJ562)-$BD$5)/$BD$6+$BE$15*((AK562)-$BD$7)/$BD$8+$BE$16</f>
        <v/>
      </c>
      <c r="AP562" s="51">
        <f>1/(1+EXP(-AO562))</f>
        <v/>
      </c>
      <c r="AQ562" s="52">
        <f>$BF$14*((AJ562)-$BD$5)/$BD$6+$BF$15*((AK562)-$BD$7)/$BD$8+$BF$16</f>
        <v/>
      </c>
      <c r="AR562" s="51">
        <f>1/(1+EXP(-AQ562))</f>
        <v/>
      </c>
      <c r="AS562" s="52">
        <f>$BG$14*((AJ562)-$BD$5)/$BD$6+$BG$15*((AK562)-$BD$7)/$BD$8+$BG$16</f>
        <v/>
      </c>
      <c r="AT562" s="51">
        <f>1/(1+EXP(-AS562))</f>
        <v/>
      </c>
      <c r="AU562" s="52">
        <f>$BH$14*((AJ562)-$BD$5)/$BD$6+$BH$15*((AK562)-$BD$7)/$BD$8+$BH$16</f>
        <v/>
      </c>
      <c r="AV562" s="51">
        <f>1/(1+EXP(-AU562))</f>
        <v/>
      </c>
      <c r="AW562" s="52">
        <f>$BI$14*((AJ562)-$BD$5)/$BD$6+$BI$15*((AK562)-$BD$7)/$BD$8+$BI$16</f>
        <v/>
      </c>
      <c r="AX562" s="51">
        <f>1/(1+EXP(-AW562))</f>
        <v/>
      </c>
      <c r="AY562" s="52">
        <f>$BJ$14*((AJ562)-$BD$5)/$BD$6+$BJ$15*((AK562)-$BD$7)/$BD$8+$BJ$16</f>
        <v/>
      </c>
      <c r="AZ562" s="51">
        <f>1/(1+EXP(-AY562))</f>
        <v/>
      </c>
      <c r="BA562" s="52">
        <f>$BK$14*((AJ562)-$BD$5)/$BD$6+$BK$15*((AK562)-$BD$7)/$BD$8+$BK$16</f>
        <v/>
      </c>
      <c r="BB562" s="51">
        <f>1/(1+EXP(-BA562))</f>
        <v/>
      </c>
    </row>
    <row r="563" ht="15" customHeight="1" s="35">
      <c r="A563" s="48">
        <f>'4_Seq_Features'!A561</f>
        <v/>
      </c>
      <c r="B563" s="55">
        <f>'4_Seq_Features'!F561</f>
        <v/>
      </c>
      <c r="C563" s="48">
        <f>'4_Seq_Features'!E561</f>
        <v/>
      </c>
      <c r="D563" s="52">
        <f>$U$12*((B563)-$U$5)/$U$6+$U$13</f>
        <v/>
      </c>
      <c r="E563" s="51">
        <f>1/(1+EXP(-D563))</f>
        <v/>
      </c>
      <c r="F563" s="52">
        <f>$V$12*((B563)-$U$5)/$U$6+$V$13</f>
        <v/>
      </c>
      <c r="G563" s="51">
        <f>1/(1+EXP(-F563))</f>
        <v/>
      </c>
      <c r="H563" s="52">
        <f>$W$12*((B563)-$U$5)/$U$6+$W$13</f>
        <v/>
      </c>
      <c r="I563" s="51">
        <f>1/(1+EXP(-H563))</f>
        <v/>
      </c>
      <c r="J563" s="52">
        <f>$X$12*((B563)-$U$5)/$U$6+$X$13</f>
        <v/>
      </c>
      <c r="K563" s="51">
        <f>1/(1+EXP(-J563))</f>
        <v/>
      </c>
      <c r="L563" s="52">
        <f>$Y$12*((B563)-$U$5)/$U$6+$Y$13</f>
        <v/>
      </c>
      <c r="M563" s="51">
        <f>1/(1+EXP(-L563))</f>
        <v/>
      </c>
      <c r="N563" s="52">
        <f>$Z$12*((B563)-$U$5)/$U$6+$Z$13</f>
        <v/>
      </c>
      <c r="O563" s="51">
        <f>1/(1+EXP(-N563))</f>
        <v/>
      </c>
      <c r="P563" s="52">
        <f>$AA$12*((B563)-$U$5)/$U$6+$AA$13</f>
        <v/>
      </c>
      <c r="Q563" s="51">
        <f>1/(1+EXP(-P563))</f>
        <v/>
      </c>
      <c r="R563" s="52">
        <f>$AB$12*((B563)-$U$5)/$U$6+$AB$13</f>
        <v/>
      </c>
      <c r="S563" s="51">
        <f>1/(1+EXP(-R563))</f>
        <v/>
      </c>
      <c r="AI563" s="48">
        <f>'4_Seq_Features'!A561</f>
        <v/>
      </c>
      <c r="AJ563" s="55">
        <f>'4_Seq_Features'!G561</f>
        <v/>
      </c>
      <c r="AK563" s="55">
        <f>'4_Seq_Features'!H561</f>
        <v/>
      </c>
      <c r="AL563" s="48">
        <f>'4_Seq_Features'!E561</f>
        <v/>
      </c>
      <c r="AM563" s="52">
        <f>$BD$14*((AJ563)-$BD$5)/$BD$6+$BD$15*((AK563)-$BD$7)/$BD$8+$BD$16</f>
        <v/>
      </c>
      <c r="AN563" s="51">
        <f>1/(1+EXP(-AM563))</f>
        <v/>
      </c>
      <c r="AO563" s="52">
        <f>$BE$14*((AJ563)-$BD$5)/$BD$6+$BE$15*((AK563)-$BD$7)/$BD$8+$BE$16</f>
        <v/>
      </c>
      <c r="AP563" s="51">
        <f>1/(1+EXP(-AO563))</f>
        <v/>
      </c>
      <c r="AQ563" s="52">
        <f>$BF$14*((AJ563)-$BD$5)/$BD$6+$BF$15*((AK563)-$BD$7)/$BD$8+$BF$16</f>
        <v/>
      </c>
      <c r="AR563" s="51">
        <f>1/(1+EXP(-AQ563))</f>
        <v/>
      </c>
      <c r="AS563" s="52">
        <f>$BG$14*((AJ563)-$BD$5)/$BD$6+$BG$15*((AK563)-$BD$7)/$BD$8+$BG$16</f>
        <v/>
      </c>
      <c r="AT563" s="51">
        <f>1/(1+EXP(-AS563))</f>
        <v/>
      </c>
      <c r="AU563" s="52">
        <f>$BH$14*((AJ563)-$BD$5)/$BD$6+$BH$15*((AK563)-$BD$7)/$BD$8+$BH$16</f>
        <v/>
      </c>
      <c r="AV563" s="51">
        <f>1/(1+EXP(-AU563))</f>
        <v/>
      </c>
      <c r="AW563" s="52">
        <f>$BI$14*((AJ563)-$BD$5)/$BD$6+$BI$15*((AK563)-$BD$7)/$BD$8+$BI$16</f>
        <v/>
      </c>
      <c r="AX563" s="51">
        <f>1/(1+EXP(-AW563))</f>
        <v/>
      </c>
      <c r="AY563" s="52">
        <f>$BJ$14*((AJ563)-$BD$5)/$BD$6+$BJ$15*((AK563)-$BD$7)/$BD$8+$BJ$16</f>
        <v/>
      </c>
      <c r="AZ563" s="51">
        <f>1/(1+EXP(-AY563))</f>
        <v/>
      </c>
      <c r="BA563" s="52">
        <f>$BK$14*((AJ563)-$BD$5)/$BD$6+$BK$15*((AK563)-$BD$7)/$BD$8+$BK$16</f>
        <v/>
      </c>
      <c r="BB563" s="51">
        <f>1/(1+EXP(-BA563))</f>
        <v/>
      </c>
    </row>
    <row r="564" ht="15" customHeight="1" s="35">
      <c r="A564" s="48">
        <f>'4_Seq_Features'!A562</f>
        <v/>
      </c>
      <c r="B564" s="55">
        <f>'4_Seq_Features'!F562</f>
        <v/>
      </c>
      <c r="C564" s="48">
        <f>'4_Seq_Features'!E562</f>
        <v/>
      </c>
      <c r="D564" s="52">
        <f>$U$12*((B564)-$U$5)/$U$6+$U$13</f>
        <v/>
      </c>
      <c r="E564" s="51">
        <f>1/(1+EXP(-D564))</f>
        <v/>
      </c>
      <c r="F564" s="52">
        <f>$V$12*((B564)-$U$5)/$U$6+$V$13</f>
        <v/>
      </c>
      <c r="G564" s="51">
        <f>1/(1+EXP(-F564))</f>
        <v/>
      </c>
      <c r="H564" s="52">
        <f>$W$12*((B564)-$U$5)/$U$6+$W$13</f>
        <v/>
      </c>
      <c r="I564" s="51">
        <f>1/(1+EXP(-H564))</f>
        <v/>
      </c>
      <c r="J564" s="52">
        <f>$X$12*((B564)-$U$5)/$U$6+$X$13</f>
        <v/>
      </c>
      <c r="K564" s="51">
        <f>1/(1+EXP(-J564))</f>
        <v/>
      </c>
      <c r="L564" s="52">
        <f>$Y$12*((B564)-$U$5)/$U$6+$Y$13</f>
        <v/>
      </c>
      <c r="M564" s="51">
        <f>1/(1+EXP(-L564))</f>
        <v/>
      </c>
      <c r="N564" s="52">
        <f>$Z$12*((B564)-$U$5)/$U$6+$Z$13</f>
        <v/>
      </c>
      <c r="O564" s="51">
        <f>1/(1+EXP(-N564))</f>
        <v/>
      </c>
      <c r="P564" s="52">
        <f>$AA$12*((B564)-$U$5)/$U$6+$AA$13</f>
        <v/>
      </c>
      <c r="Q564" s="51">
        <f>1/(1+EXP(-P564))</f>
        <v/>
      </c>
      <c r="R564" s="52">
        <f>$AB$12*((B564)-$U$5)/$U$6+$AB$13</f>
        <v/>
      </c>
      <c r="S564" s="51">
        <f>1/(1+EXP(-R564))</f>
        <v/>
      </c>
      <c r="AI564" s="48">
        <f>'4_Seq_Features'!A562</f>
        <v/>
      </c>
      <c r="AJ564" s="55">
        <f>'4_Seq_Features'!G562</f>
        <v/>
      </c>
      <c r="AK564" s="55">
        <f>'4_Seq_Features'!H562</f>
        <v/>
      </c>
      <c r="AL564" s="48">
        <f>'4_Seq_Features'!E562</f>
        <v/>
      </c>
      <c r="AM564" s="52">
        <f>$BD$14*((AJ564)-$BD$5)/$BD$6+$BD$15*((AK564)-$BD$7)/$BD$8+$BD$16</f>
        <v/>
      </c>
      <c r="AN564" s="51">
        <f>1/(1+EXP(-AM564))</f>
        <v/>
      </c>
      <c r="AO564" s="52">
        <f>$BE$14*((AJ564)-$BD$5)/$BD$6+$BE$15*((AK564)-$BD$7)/$BD$8+$BE$16</f>
        <v/>
      </c>
      <c r="AP564" s="51">
        <f>1/(1+EXP(-AO564))</f>
        <v/>
      </c>
      <c r="AQ564" s="52">
        <f>$BF$14*((AJ564)-$BD$5)/$BD$6+$BF$15*((AK564)-$BD$7)/$BD$8+$BF$16</f>
        <v/>
      </c>
      <c r="AR564" s="51">
        <f>1/(1+EXP(-AQ564))</f>
        <v/>
      </c>
      <c r="AS564" s="52">
        <f>$BG$14*((AJ564)-$BD$5)/$BD$6+$BG$15*((AK564)-$BD$7)/$BD$8+$BG$16</f>
        <v/>
      </c>
      <c r="AT564" s="51">
        <f>1/(1+EXP(-AS564))</f>
        <v/>
      </c>
      <c r="AU564" s="52">
        <f>$BH$14*((AJ564)-$BD$5)/$BD$6+$BH$15*((AK564)-$BD$7)/$BD$8+$BH$16</f>
        <v/>
      </c>
      <c r="AV564" s="51">
        <f>1/(1+EXP(-AU564))</f>
        <v/>
      </c>
      <c r="AW564" s="52">
        <f>$BI$14*((AJ564)-$BD$5)/$BD$6+$BI$15*((AK564)-$BD$7)/$BD$8+$BI$16</f>
        <v/>
      </c>
      <c r="AX564" s="51">
        <f>1/(1+EXP(-AW564))</f>
        <v/>
      </c>
      <c r="AY564" s="52">
        <f>$BJ$14*((AJ564)-$BD$5)/$BD$6+$BJ$15*((AK564)-$BD$7)/$BD$8+$BJ$16</f>
        <v/>
      </c>
      <c r="AZ564" s="51">
        <f>1/(1+EXP(-AY564))</f>
        <v/>
      </c>
      <c r="BA564" s="52">
        <f>$BK$14*((AJ564)-$BD$5)/$BD$6+$BK$15*((AK564)-$BD$7)/$BD$8+$BK$16</f>
        <v/>
      </c>
      <c r="BB564" s="51">
        <f>1/(1+EXP(-BA564))</f>
        <v/>
      </c>
    </row>
    <row r="565" ht="15" customHeight="1" s="35">
      <c r="A565" s="48">
        <f>'4_Seq_Features'!A563</f>
        <v/>
      </c>
      <c r="B565" s="55">
        <f>'4_Seq_Features'!F563</f>
        <v/>
      </c>
      <c r="C565" s="48">
        <f>'4_Seq_Features'!E563</f>
        <v/>
      </c>
      <c r="D565" s="52">
        <f>$U$12*((B565)-$U$5)/$U$6+$U$13</f>
        <v/>
      </c>
      <c r="E565" s="51">
        <f>1/(1+EXP(-D565))</f>
        <v/>
      </c>
      <c r="F565" s="52">
        <f>$V$12*((B565)-$U$5)/$U$6+$V$13</f>
        <v/>
      </c>
      <c r="G565" s="51">
        <f>1/(1+EXP(-F565))</f>
        <v/>
      </c>
      <c r="H565" s="52">
        <f>$W$12*((B565)-$U$5)/$U$6+$W$13</f>
        <v/>
      </c>
      <c r="I565" s="51">
        <f>1/(1+EXP(-H565))</f>
        <v/>
      </c>
      <c r="J565" s="52">
        <f>$X$12*((B565)-$U$5)/$U$6+$X$13</f>
        <v/>
      </c>
      <c r="K565" s="51">
        <f>1/(1+EXP(-J565))</f>
        <v/>
      </c>
      <c r="L565" s="52">
        <f>$Y$12*((B565)-$U$5)/$U$6+$Y$13</f>
        <v/>
      </c>
      <c r="M565" s="51">
        <f>1/(1+EXP(-L565))</f>
        <v/>
      </c>
      <c r="N565" s="52">
        <f>$Z$12*((B565)-$U$5)/$U$6+$Z$13</f>
        <v/>
      </c>
      <c r="O565" s="51">
        <f>1/(1+EXP(-N565))</f>
        <v/>
      </c>
      <c r="P565" s="52">
        <f>$AA$12*((B565)-$U$5)/$U$6+$AA$13</f>
        <v/>
      </c>
      <c r="Q565" s="51">
        <f>1/(1+EXP(-P565))</f>
        <v/>
      </c>
      <c r="R565" s="52">
        <f>$AB$12*((B565)-$U$5)/$U$6+$AB$13</f>
        <v/>
      </c>
      <c r="S565" s="51">
        <f>1/(1+EXP(-R565))</f>
        <v/>
      </c>
      <c r="AI565" s="48">
        <f>'4_Seq_Features'!A563</f>
        <v/>
      </c>
      <c r="AJ565" s="55">
        <f>'4_Seq_Features'!G563</f>
        <v/>
      </c>
      <c r="AK565" s="55">
        <f>'4_Seq_Features'!H563</f>
        <v/>
      </c>
      <c r="AL565" s="48">
        <f>'4_Seq_Features'!E563</f>
        <v/>
      </c>
      <c r="AM565" s="52">
        <f>$BD$14*((AJ565)-$BD$5)/$BD$6+$BD$15*((AK565)-$BD$7)/$BD$8+$BD$16</f>
        <v/>
      </c>
      <c r="AN565" s="51">
        <f>1/(1+EXP(-AM565))</f>
        <v/>
      </c>
      <c r="AO565" s="52">
        <f>$BE$14*((AJ565)-$BD$5)/$BD$6+$BE$15*((AK565)-$BD$7)/$BD$8+$BE$16</f>
        <v/>
      </c>
      <c r="AP565" s="51">
        <f>1/(1+EXP(-AO565))</f>
        <v/>
      </c>
      <c r="AQ565" s="52">
        <f>$BF$14*((AJ565)-$BD$5)/$BD$6+$BF$15*((AK565)-$BD$7)/$BD$8+$BF$16</f>
        <v/>
      </c>
      <c r="AR565" s="51">
        <f>1/(1+EXP(-AQ565))</f>
        <v/>
      </c>
      <c r="AS565" s="52">
        <f>$BG$14*((AJ565)-$BD$5)/$BD$6+$BG$15*((AK565)-$BD$7)/$BD$8+$BG$16</f>
        <v/>
      </c>
      <c r="AT565" s="51">
        <f>1/(1+EXP(-AS565))</f>
        <v/>
      </c>
      <c r="AU565" s="52">
        <f>$BH$14*((AJ565)-$BD$5)/$BD$6+$BH$15*((AK565)-$BD$7)/$BD$8+$BH$16</f>
        <v/>
      </c>
      <c r="AV565" s="51">
        <f>1/(1+EXP(-AU565))</f>
        <v/>
      </c>
      <c r="AW565" s="52">
        <f>$BI$14*((AJ565)-$BD$5)/$BD$6+$BI$15*((AK565)-$BD$7)/$BD$8+$BI$16</f>
        <v/>
      </c>
      <c r="AX565" s="51">
        <f>1/(1+EXP(-AW565))</f>
        <v/>
      </c>
      <c r="AY565" s="52">
        <f>$BJ$14*((AJ565)-$BD$5)/$BD$6+$BJ$15*((AK565)-$BD$7)/$BD$8+$BJ$16</f>
        <v/>
      </c>
      <c r="AZ565" s="51">
        <f>1/(1+EXP(-AY565))</f>
        <v/>
      </c>
      <c r="BA565" s="52">
        <f>$BK$14*((AJ565)-$BD$5)/$BD$6+$BK$15*((AK565)-$BD$7)/$BD$8+$BK$16</f>
        <v/>
      </c>
      <c r="BB565" s="51">
        <f>1/(1+EXP(-BA565))</f>
        <v/>
      </c>
    </row>
    <row r="566" ht="15" customHeight="1" s="35">
      <c r="A566" s="48">
        <f>'4_Seq_Features'!A564</f>
        <v/>
      </c>
      <c r="B566" s="55">
        <f>'4_Seq_Features'!F564</f>
        <v/>
      </c>
      <c r="C566" s="48">
        <f>'4_Seq_Features'!E564</f>
        <v/>
      </c>
      <c r="D566" s="52">
        <f>$U$12*((B566)-$U$5)/$U$6+$U$13</f>
        <v/>
      </c>
      <c r="E566" s="51">
        <f>1/(1+EXP(-D566))</f>
        <v/>
      </c>
      <c r="F566" s="52">
        <f>$V$12*((B566)-$U$5)/$U$6+$V$13</f>
        <v/>
      </c>
      <c r="G566" s="51">
        <f>1/(1+EXP(-F566))</f>
        <v/>
      </c>
      <c r="H566" s="52">
        <f>$W$12*((B566)-$U$5)/$U$6+$W$13</f>
        <v/>
      </c>
      <c r="I566" s="51">
        <f>1/(1+EXP(-H566))</f>
        <v/>
      </c>
      <c r="J566" s="52">
        <f>$X$12*((B566)-$U$5)/$U$6+$X$13</f>
        <v/>
      </c>
      <c r="K566" s="51">
        <f>1/(1+EXP(-J566))</f>
        <v/>
      </c>
      <c r="L566" s="52">
        <f>$Y$12*((B566)-$U$5)/$U$6+$Y$13</f>
        <v/>
      </c>
      <c r="M566" s="51">
        <f>1/(1+EXP(-L566))</f>
        <v/>
      </c>
      <c r="N566" s="52">
        <f>$Z$12*((B566)-$U$5)/$U$6+$Z$13</f>
        <v/>
      </c>
      <c r="O566" s="51">
        <f>1/(1+EXP(-N566))</f>
        <v/>
      </c>
      <c r="P566" s="52">
        <f>$AA$12*((B566)-$U$5)/$U$6+$AA$13</f>
        <v/>
      </c>
      <c r="Q566" s="51">
        <f>1/(1+EXP(-P566))</f>
        <v/>
      </c>
      <c r="R566" s="52">
        <f>$AB$12*((B566)-$U$5)/$U$6+$AB$13</f>
        <v/>
      </c>
      <c r="S566" s="51">
        <f>1/(1+EXP(-R566))</f>
        <v/>
      </c>
      <c r="AI566" s="48">
        <f>'4_Seq_Features'!A564</f>
        <v/>
      </c>
      <c r="AJ566" s="55">
        <f>'4_Seq_Features'!G564</f>
        <v/>
      </c>
      <c r="AK566" s="55">
        <f>'4_Seq_Features'!H564</f>
        <v/>
      </c>
      <c r="AL566" s="48">
        <f>'4_Seq_Features'!E564</f>
        <v/>
      </c>
      <c r="AM566" s="52">
        <f>$BD$14*((AJ566)-$BD$5)/$BD$6+$BD$15*((AK566)-$BD$7)/$BD$8+$BD$16</f>
        <v/>
      </c>
      <c r="AN566" s="51">
        <f>1/(1+EXP(-AM566))</f>
        <v/>
      </c>
      <c r="AO566" s="52">
        <f>$BE$14*((AJ566)-$BD$5)/$BD$6+$BE$15*((AK566)-$BD$7)/$BD$8+$BE$16</f>
        <v/>
      </c>
      <c r="AP566" s="51">
        <f>1/(1+EXP(-AO566))</f>
        <v/>
      </c>
      <c r="AQ566" s="52">
        <f>$BF$14*((AJ566)-$BD$5)/$BD$6+$BF$15*((AK566)-$BD$7)/$BD$8+$BF$16</f>
        <v/>
      </c>
      <c r="AR566" s="51">
        <f>1/(1+EXP(-AQ566))</f>
        <v/>
      </c>
      <c r="AS566" s="52">
        <f>$BG$14*((AJ566)-$BD$5)/$BD$6+$BG$15*((AK566)-$BD$7)/$BD$8+$BG$16</f>
        <v/>
      </c>
      <c r="AT566" s="51">
        <f>1/(1+EXP(-AS566))</f>
        <v/>
      </c>
      <c r="AU566" s="52">
        <f>$BH$14*((AJ566)-$BD$5)/$BD$6+$BH$15*((AK566)-$BD$7)/$BD$8+$BH$16</f>
        <v/>
      </c>
      <c r="AV566" s="51">
        <f>1/(1+EXP(-AU566))</f>
        <v/>
      </c>
      <c r="AW566" s="52">
        <f>$BI$14*((AJ566)-$BD$5)/$BD$6+$BI$15*((AK566)-$BD$7)/$BD$8+$BI$16</f>
        <v/>
      </c>
      <c r="AX566" s="51">
        <f>1/(1+EXP(-AW566))</f>
        <v/>
      </c>
      <c r="AY566" s="52">
        <f>$BJ$14*((AJ566)-$BD$5)/$BD$6+$BJ$15*((AK566)-$BD$7)/$BD$8+$BJ$16</f>
        <v/>
      </c>
      <c r="AZ566" s="51">
        <f>1/(1+EXP(-AY566))</f>
        <v/>
      </c>
      <c r="BA566" s="52">
        <f>$BK$14*((AJ566)-$BD$5)/$BD$6+$BK$15*((AK566)-$BD$7)/$BD$8+$BK$16</f>
        <v/>
      </c>
      <c r="BB566" s="51">
        <f>1/(1+EXP(-BA566))</f>
        <v/>
      </c>
    </row>
    <row r="567" ht="15" customHeight="1" s="35">
      <c r="A567" s="48">
        <f>'4_Seq_Features'!A565</f>
        <v/>
      </c>
      <c r="B567" s="55">
        <f>'4_Seq_Features'!F565</f>
        <v/>
      </c>
      <c r="C567" s="48">
        <f>'4_Seq_Features'!E565</f>
        <v/>
      </c>
      <c r="D567" s="52">
        <f>$U$12*((B567)-$U$5)/$U$6+$U$13</f>
        <v/>
      </c>
      <c r="E567" s="51">
        <f>1/(1+EXP(-D567))</f>
        <v/>
      </c>
      <c r="F567" s="52">
        <f>$V$12*((B567)-$U$5)/$U$6+$V$13</f>
        <v/>
      </c>
      <c r="G567" s="51">
        <f>1/(1+EXP(-F567))</f>
        <v/>
      </c>
      <c r="H567" s="52">
        <f>$W$12*((B567)-$U$5)/$U$6+$W$13</f>
        <v/>
      </c>
      <c r="I567" s="51">
        <f>1/(1+EXP(-H567))</f>
        <v/>
      </c>
      <c r="J567" s="52">
        <f>$X$12*((B567)-$U$5)/$U$6+$X$13</f>
        <v/>
      </c>
      <c r="K567" s="51">
        <f>1/(1+EXP(-J567))</f>
        <v/>
      </c>
      <c r="L567" s="52">
        <f>$Y$12*((B567)-$U$5)/$U$6+$Y$13</f>
        <v/>
      </c>
      <c r="M567" s="51">
        <f>1/(1+EXP(-L567))</f>
        <v/>
      </c>
      <c r="N567" s="52">
        <f>$Z$12*((B567)-$U$5)/$U$6+$Z$13</f>
        <v/>
      </c>
      <c r="O567" s="51">
        <f>1/(1+EXP(-N567))</f>
        <v/>
      </c>
      <c r="P567" s="52">
        <f>$AA$12*((B567)-$U$5)/$U$6+$AA$13</f>
        <v/>
      </c>
      <c r="Q567" s="51">
        <f>1/(1+EXP(-P567))</f>
        <v/>
      </c>
      <c r="R567" s="52">
        <f>$AB$12*((B567)-$U$5)/$U$6+$AB$13</f>
        <v/>
      </c>
      <c r="S567" s="51">
        <f>1/(1+EXP(-R567))</f>
        <v/>
      </c>
      <c r="AI567" s="48">
        <f>'4_Seq_Features'!A565</f>
        <v/>
      </c>
      <c r="AJ567" s="55">
        <f>'4_Seq_Features'!G565</f>
        <v/>
      </c>
      <c r="AK567" s="55">
        <f>'4_Seq_Features'!H565</f>
        <v/>
      </c>
      <c r="AL567" s="48">
        <f>'4_Seq_Features'!E565</f>
        <v/>
      </c>
      <c r="AM567" s="52">
        <f>$BD$14*((AJ567)-$BD$5)/$BD$6+$BD$15*((AK567)-$BD$7)/$BD$8+$BD$16</f>
        <v/>
      </c>
      <c r="AN567" s="51">
        <f>1/(1+EXP(-AM567))</f>
        <v/>
      </c>
      <c r="AO567" s="52">
        <f>$BE$14*((AJ567)-$BD$5)/$BD$6+$BE$15*((AK567)-$BD$7)/$BD$8+$BE$16</f>
        <v/>
      </c>
      <c r="AP567" s="51">
        <f>1/(1+EXP(-AO567))</f>
        <v/>
      </c>
      <c r="AQ567" s="52">
        <f>$BF$14*((AJ567)-$BD$5)/$BD$6+$BF$15*((AK567)-$BD$7)/$BD$8+$BF$16</f>
        <v/>
      </c>
      <c r="AR567" s="51">
        <f>1/(1+EXP(-AQ567))</f>
        <v/>
      </c>
      <c r="AS567" s="52">
        <f>$BG$14*((AJ567)-$BD$5)/$BD$6+$BG$15*((AK567)-$BD$7)/$BD$8+$BG$16</f>
        <v/>
      </c>
      <c r="AT567" s="51">
        <f>1/(1+EXP(-AS567))</f>
        <v/>
      </c>
      <c r="AU567" s="52">
        <f>$BH$14*((AJ567)-$BD$5)/$BD$6+$BH$15*((AK567)-$BD$7)/$BD$8+$BH$16</f>
        <v/>
      </c>
      <c r="AV567" s="51">
        <f>1/(1+EXP(-AU567))</f>
        <v/>
      </c>
      <c r="AW567" s="52">
        <f>$BI$14*((AJ567)-$BD$5)/$BD$6+$BI$15*((AK567)-$BD$7)/$BD$8+$BI$16</f>
        <v/>
      </c>
      <c r="AX567" s="51">
        <f>1/(1+EXP(-AW567))</f>
        <v/>
      </c>
      <c r="AY567" s="52">
        <f>$BJ$14*((AJ567)-$BD$5)/$BD$6+$BJ$15*((AK567)-$BD$7)/$BD$8+$BJ$16</f>
        <v/>
      </c>
      <c r="AZ567" s="51">
        <f>1/(1+EXP(-AY567))</f>
        <v/>
      </c>
      <c r="BA567" s="52">
        <f>$BK$14*((AJ567)-$BD$5)/$BD$6+$BK$15*((AK567)-$BD$7)/$BD$8+$BK$16</f>
        <v/>
      </c>
      <c r="BB567" s="51">
        <f>1/(1+EXP(-BA567))</f>
        <v/>
      </c>
    </row>
    <row r="568" ht="15" customHeight="1" s="35">
      <c r="A568" s="48">
        <f>'4_Seq_Features'!A566</f>
        <v/>
      </c>
      <c r="B568" s="55">
        <f>'4_Seq_Features'!F566</f>
        <v/>
      </c>
      <c r="C568" s="48">
        <f>'4_Seq_Features'!E566</f>
        <v/>
      </c>
      <c r="D568" s="52">
        <f>$U$12*((B568)-$U$5)/$U$6+$U$13</f>
        <v/>
      </c>
      <c r="E568" s="51">
        <f>1/(1+EXP(-D568))</f>
        <v/>
      </c>
      <c r="F568" s="52">
        <f>$V$12*((B568)-$U$5)/$U$6+$V$13</f>
        <v/>
      </c>
      <c r="G568" s="51">
        <f>1/(1+EXP(-F568))</f>
        <v/>
      </c>
      <c r="H568" s="52">
        <f>$W$12*((B568)-$U$5)/$U$6+$W$13</f>
        <v/>
      </c>
      <c r="I568" s="51">
        <f>1/(1+EXP(-H568))</f>
        <v/>
      </c>
      <c r="J568" s="52">
        <f>$X$12*((B568)-$U$5)/$U$6+$X$13</f>
        <v/>
      </c>
      <c r="K568" s="51">
        <f>1/(1+EXP(-J568))</f>
        <v/>
      </c>
      <c r="L568" s="52">
        <f>$Y$12*((B568)-$U$5)/$U$6+$Y$13</f>
        <v/>
      </c>
      <c r="M568" s="51">
        <f>1/(1+EXP(-L568))</f>
        <v/>
      </c>
      <c r="N568" s="52">
        <f>$Z$12*((B568)-$U$5)/$U$6+$Z$13</f>
        <v/>
      </c>
      <c r="O568" s="51">
        <f>1/(1+EXP(-N568))</f>
        <v/>
      </c>
      <c r="P568" s="52">
        <f>$AA$12*((B568)-$U$5)/$U$6+$AA$13</f>
        <v/>
      </c>
      <c r="Q568" s="51">
        <f>1/(1+EXP(-P568))</f>
        <v/>
      </c>
      <c r="R568" s="52">
        <f>$AB$12*((B568)-$U$5)/$U$6+$AB$13</f>
        <v/>
      </c>
      <c r="S568" s="51">
        <f>1/(1+EXP(-R568))</f>
        <v/>
      </c>
      <c r="AI568" s="48">
        <f>'4_Seq_Features'!A566</f>
        <v/>
      </c>
      <c r="AJ568" s="55">
        <f>'4_Seq_Features'!G566</f>
        <v/>
      </c>
      <c r="AK568" s="55">
        <f>'4_Seq_Features'!H566</f>
        <v/>
      </c>
      <c r="AL568" s="48">
        <f>'4_Seq_Features'!E566</f>
        <v/>
      </c>
      <c r="AM568" s="52">
        <f>$BD$14*((AJ568)-$BD$5)/$BD$6+$BD$15*((AK568)-$BD$7)/$BD$8+$BD$16</f>
        <v/>
      </c>
      <c r="AN568" s="51">
        <f>1/(1+EXP(-AM568))</f>
        <v/>
      </c>
      <c r="AO568" s="52">
        <f>$BE$14*((AJ568)-$BD$5)/$BD$6+$BE$15*((AK568)-$BD$7)/$BD$8+$BE$16</f>
        <v/>
      </c>
      <c r="AP568" s="51">
        <f>1/(1+EXP(-AO568))</f>
        <v/>
      </c>
      <c r="AQ568" s="52">
        <f>$BF$14*((AJ568)-$BD$5)/$BD$6+$BF$15*((AK568)-$BD$7)/$BD$8+$BF$16</f>
        <v/>
      </c>
      <c r="AR568" s="51">
        <f>1/(1+EXP(-AQ568))</f>
        <v/>
      </c>
      <c r="AS568" s="52">
        <f>$BG$14*((AJ568)-$BD$5)/$BD$6+$BG$15*((AK568)-$BD$7)/$BD$8+$BG$16</f>
        <v/>
      </c>
      <c r="AT568" s="51">
        <f>1/(1+EXP(-AS568))</f>
        <v/>
      </c>
      <c r="AU568" s="52">
        <f>$BH$14*((AJ568)-$BD$5)/$BD$6+$BH$15*((AK568)-$BD$7)/$BD$8+$BH$16</f>
        <v/>
      </c>
      <c r="AV568" s="51">
        <f>1/(1+EXP(-AU568))</f>
        <v/>
      </c>
      <c r="AW568" s="52">
        <f>$BI$14*((AJ568)-$BD$5)/$BD$6+$BI$15*((AK568)-$BD$7)/$BD$8+$BI$16</f>
        <v/>
      </c>
      <c r="AX568" s="51">
        <f>1/(1+EXP(-AW568))</f>
        <v/>
      </c>
      <c r="AY568" s="52">
        <f>$BJ$14*((AJ568)-$BD$5)/$BD$6+$BJ$15*((AK568)-$BD$7)/$BD$8+$BJ$16</f>
        <v/>
      </c>
      <c r="AZ568" s="51">
        <f>1/(1+EXP(-AY568))</f>
        <v/>
      </c>
      <c r="BA568" s="52">
        <f>$BK$14*((AJ568)-$BD$5)/$BD$6+$BK$15*((AK568)-$BD$7)/$BD$8+$BK$16</f>
        <v/>
      </c>
      <c r="BB568" s="51">
        <f>1/(1+EXP(-BA568))</f>
        <v/>
      </c>
    </row>
    <row r="569" ht="15" customHeight="1" s="35">
      <c r="A569" s="48">
        <f>'4_Seq_Features'!A567</f>
        <v/>
      </c>
      <c r="B569" s="55">
        <f>'4_Seq_Features'!F567</f>
        <v/>
      </c>
      <c r="C569" s="48">
        <f>'4_Seq_Features'!E567</f>
        <v/>
      </c>
      <c r="D569" s="52">
        <f>$U$12*((B569)-$U$5)/$U$6+$U$13</f>
        <v/>
      </c>
      <c r="E569" s="51">
        <f>1/(1+EXP(-D569))</f>
        <v/>
      </c>
      <c r="F569" s="52">
        <f>$V$12*((B569)-$U$5)/$U$6+$V$13</f>
        <v/>
      </c>
      <c r="G569" s="51">
        <f>1/(1+EXP(-F569))</f>
        <v/>
      </c>
      <c r="H569" s="52">
        <f>$W$12*((B569)-$U$5)/$U$6+$W$13</f>
        <v/>
      </c>
      <c r="I569" s="51">
        <f>1/(1+EXP(-H569))</f>
        <v/>
      </c>
      <c r="J569" s="52">
        <f>$X$12*((B569)-$U$5)/$U$6+$X$13</f>
        <v/>
      </c>
      <c r="K569" s="51">
        <f>1/(1+EXP(-J569))</f>
        <v/>
      </c>
      <c r="L569" s="52">
        <f>$Y$12*((B569)-$U$5)/$U$6+$Y$13</f>
        <v/>
      </c>
      <c r="M569" s="51">
        <f>1/(1+EXP(-L569))</f>
        <v/>
      </c>
      <c r="N569" s="52">
        <f>$Z$12*((B569)-$U$5)/$U$6+$Z$13</f>
        <v/>
      </c>
      <c r="O569" s="51">
        <f>1/(1+EXP(-N569))</f>
        <v/>
      </c>
      <c r="P569" s="52">
        <f>$AA$12*((B569)-$U$5)/$U$6+$AA$13</f>
        <v/>
      </c>
      <c r="Q569" s="51">
        <f>1/(1+EXP(-P569))</f>
        <v/>
      </c>
      <c r="R569" s="52">
        <f>$AB$12*((B569)-$U$5)/$U$6+$AB$13</f>
        <v/>
      </c>
      <c r="S569" s="51">
        <f>1/(1+EXP(-R569))</f>
        <v/>
      </c>
      <c r="AI569" s="48">
        <f>'4_Seq_Features'!A567</f>
        <v/>
      </c>
      <c r="AJ569" s="55">
        <f>'4_Seq_Features'!G567</f>
        <v/>
      </c>
      <c r="AK569" s="55">
        <f>'4_Seq_Features'!H567</f>
        <v/>
      </c>
      <c r="AL569" s="48">
        <f>'4_Seq_Features'!E567</f>
        <v/>
      </c>
      <c r="AM569" s="52">
        <f>$BD$14*((AJ569)-$BD$5)/$BD$6+$BD$15*((AK569)-$BD$7)/$BD$8+$BD$16</f>
        <v/>
      </c>
      <c r="AN569" s="51">
        <f>1/(1+EXP(-AM569))</f>
        <v/>
      </c>
      <c r="AO569" s="52">
        <f>$BE$14*((AJ569)-$BD$5)/$BD$6+$BE$15*((AK569)-$BD$7)/$BD$8+$BE$16</f>
        <v/>
      </c>
      <c r="AP569" s="51">
        <f>1/(1+EXP(-AO569))</f>
        <v/>
      </c>
      <c r="AQ569" s="52">
        <f>$BF$14*((AJ569)-$BD$5)/$BD$6+$BF$15*((AK569)-$BD$7)/$BD$8+$BF$16</f>
        <v/>
      </c>
      <c r="AR569" s="51">
        <f>1/(1+EXP(-AQ569))</f>
        <v/>
      </c>
      <c r="AS569" s="52">
        <f>$BG$14*((AJ569)-$BD$5)/$BD$6+$BG$15*((AK569)-$BD$7)/$BD$8+$BG$16</f>
        <v/>
      </c>
      <c r="AT569" s="51">
        <f>1/(1+EXP(-AS569))</f>
        <v/>
      </c>
      <c r="AU569" s="52">
        <f>$BH$14*((AJ569)-$BD$5)/$BD$6+$BH$15*((AK569)-$BD$7)/$BD$8+$BH$16</f>
        <v/>
      </c>
      <c r="AV569" s="51">
        <f>1/(1+EXP(-AU569))</f>
        <v/>
      </c>
      <c r="AW569" s="52">
        <f>$BI$14*((AJ569)-$BD$5)/$BD$6+$BI$15*((AK569)-$BD$7)/$BD$8+$BI$16</f>
        <v/>
      </c>
      <c r="AX569" s="51">
        <f>1/(1+EXP(-AW569))</f>
        <v/>
      </c>
      <c r="AY569" s="52">
        <f>$BJ$14*((AJ569)-$BD$5)/$BD$6+$BJ$15*((AK569)-$BD$7)/$BD$8+$BJ$16</f>
        <v/>
      </c>
      <c r="AZ569" s="51">
        <f>1/(1+EXP(-AY569))</f>
        <v/>
      </c>
      <c r="BA569" s="52">
        <f>$BK$14*((AJ569)-$BD$5)/$BD$6+$BK$15*((AK569)-$BD$7)/$BD$8+$BK$16</f>
        <v/>
      </c>
      <c r="BB569" s="51">
        <f>1/(1+EXP(-BA569))</f>
        <v/>
      </c>
    </row>
    <row r="570" ht="15" customHeight="1" s="35">
      <c r="A570" s="48">
        <f>'4_Seq_Features'!A568</f>
        <v/>
      </c>
      <c r="B570" s="55">
        <f>'4_Seq_Features'!F568</f>
        <v/>
      </c>
      <c r="C570" s="48">
        <f>'4_Seq_Features'!E568</f>
        <v/>
      </c>
      <c r="D570" s="52">
        <f>$U$12*((B570)-$U$5)/$U$6+$U$13</f>
        <v/>
      </c>
      <c r="E570" s="51">
        <f>1/(1+EXP(-D570))</f>
        <v/>
      </c>
      <c r="F570" s="52">
        <f>$V$12*((B570)-$U$5)/$U$6+$V$13</f>
        <v/>
      </c>
      <c r="G570" s="51">
        <f>1/(1+EXP(-F570))</f>
        <v/>
      </c>
      <c r="H570" s="52">
        <f>$W$12*((B570)-$U$5)/$U$6+$W$13</f>
        <v/>
      </c>
      <c r="I570" s="51">
        <f>1/(1+EXP(-H570))</f>
        <v/>
      </c>
      <c r="J570" s="52">
        <f>$X$12*((B570)-$U$5)/$U$6+$X$13</f>
        <v/>
      </c>
      <c r="K570" s="51">
        <f>1/(1+EXP(-J570))</f>
        <v/>
      </c>
      <c r="L570" s="52">
        <f>$Y$12*((B570)-$U$5)/$U$6+$Y$13</f>
        <v/>
      </c>
      <c r="M570" s="51">
        <f>1/(1+EXP(-L570))</f>
        <v/>
      </c>
      <c r="N570" s="52">
        <f>$Z$12*((B570)-$U$5)/$U$6+$Z$13</f>
        <v/>
      </c>
      <c r="O570" s="51">
        <f>1/(1+EXP(-N570))</f>
        <v/>
      </c>
      <c r="P570" s="52">
        <f>$AA$12*((B570)-$U$5)/$U$6+$AA$13</f>
        <v/>
      </c>
      <c r="Q570" s="51">
        <f>1/(1+EXP(-P570))</f>
        <v/>
      </c>
      <c r="R570" s="52">
        <f>$AB$12*((B570)-$U$5)/$U$6+$AB$13</f>
        <v/>
      </c>
      <c r="S570" s="51">
        <f>1/(1+EXP(-R570))</f>
        <v/>
      </c>
      <c r="AI570" s="48">
        <f>'4_Seq_Features'!A568</f>
        <v/>
      </c>
      <c r="AJ570" s="55">
        <f>'4_Seq_Features'!G568</f>
        <v/>
      </c>
      <c r="AK570" s="55">
        <f>'4_Seq_Features'!H568</f>
        <v/>
      </c>
      <c r="AL570" s="48">
        <f>'4_Seq_Features'!E568</f>
        <v/>
      </c>
      <c r="AM570" s="52">
        <f>$BD$14*((AJ570)-$BD$5)/$BD$6+$BD$15*((AK570)-$BD$7)/$BD$8+$BD$16</f>
        <v/>
      </c>
      <c r="AN570" s="51">
        <f>1/(1+EXP(-AM570))</f>
        <v/>
      </c>
      <c r="AO570" s="52">
        <f>$BE$14*((AJ570)-$BD$5)/$BD$6+$BE$15*((AK570)-$BD$7)/$BD$8+$BE$16</f>
        <v/>
      </c>
      <c r="AP570" s="51">
        <f>1/(1+EXP(-AO570))</f>
        <v/>
      </c>
      <c r="AQ570" s="52">
        <f>$BF$14*((AJ570)-$BD$5)/$BD$6+$BF$15*((AK570)-$BD$7)/$BD$8+$BF$16</f>
        <v/>
      </c>
      <c r="AR570" s="51">
        <f>1/(1+EXP(-AQ570))</f>
        <v/>
      </c>
      <c r="AS570" s="52">
        <f>$BG$14*((AJ570)-$BD$5)/$BD$6+$BG$15*((AK570)-$BD$7)/$BD$8+$BG$16</f>
        <v/>
      </c>
      <c r="AT570" s="51">
        <f>1/(1+EXP(-AS570))</f>
        <v/>
      </c>
      <c r="AU570" s="52">
        <f>$BH$14*((AJ570)-$BD$5)/$BD$6+$BH$15*((AK570)-$BD$7)/$BD$8+$BH$16</f>
        <v/>
      </c>
      <c r="AV570" s="51">
        <f>1/(1+EXP(-AU570))</f>
        <v/>
      </c>
      <c r="AW570" s="52">
        <f>$BI$14*((AJ570)-$BD$5)/$BD$6+$BI$15*((AK570)-$BD$7)/$BD$8+$BI$16</f>
        <v/>
      </c>
      <c r="AX570" s="51">
        <f>1/(1+EXP(-AW570))</f>
        <v/>
      </c>
      <c r="AY570" s="52">
        <f>$BJ$14*((AJ570)-$BD$5)/$BD$6+$BJ$15*((AK570)-$BD$7)/$BD$8+$BJ$16</f>
        <v/>
      </c>
      <c r="AZ570" s="51">
        <f>1/(1+EXP(-AY570))</f>
        <v/>
      </c>
      <c r="BA570" s="52">
        <f>$BK$14*((AJ570)-$BD$5)/$BD$6+$BK$15*((AK570)-$BD$7)/$BD$8+$BK$16</f>
        <v/>
      </c>
      <c r="BB570" s="51">
        <f>1/(1+EXP(-BA570))</f>
        <v/>
      </c>
    </row>
    <row r="571" ht="15" customHeight="1" s="35">
      <c r="A571" s="48">
        <f>'4_Seq_Features'!A569</f>
        <v/>
      </c>
      <c r="B571" s="55">
        <f>'4_Seq_Features'!F569</f>
        <v/>
      </c>
      <c r="C571" s="48">
        <f>'4_Seq_Features'!E569</f>
        <v/>
      </c>
      <c r="D571" s="52">
        <f>$U$12*((B571)-$U$5)/$U$6+$U$13</f>
        <v/>
      </c>
      <c r="E571" s="51">
        <f>1/(1+EXP(-D571))</f>
        <v/>
      </c>
      <c r="F571" s="52">
        <f>$V$12*((B571)-$U$5)/$U$6+$V$13</f>
        <v/>
      </c>
      <c r="G571" s="51">
        <f>1/(1+EXP(-F571))</f>
        <v/>
      </c>
      <c r="H571" s="52">
        <f>$W$12*((B571)-$U$5)/$U$6+$W$13</f>
        <v/>
      </c>
      <c r="I571" s="51">
        <f>1/(1+EXP(-H571))</f>
        <v/>
      </c>
      <c r="J571" s="52">
        <f>$X$12*((B571)-$U$5)/$U$6+$X$13</f>
        <v/>
      </c>
      <c r="K571" s="51">
        <f>1/(1+EXP(-J571))</f>
        <v/>
      </c>
      <c r="L571" s="52">
        <f>$Y$12*((B571)-$U$5)/$U$6+$Y$13</f>
        <v/>
      </c>
      <c r="M571" s="51">
        <f>1/(1+EXP(-L571))</f>
        <v/>
      </c>
      <c r="N571" s="52">
        <f>$Z$12*((B571)-$U$5)/$U$6+$Z$13</f>
        <v/>
      </c>
      <c r="O571" s="51">
        <f>1/(1+EXP(-N571))</f>
        <v/>
      </c>
      <c r="P571" s="52">
        <f>$AA$12*((B571)-$U$5)/$U$6+$AA$13</f>
        <v/>
      </c>
      <c r="Q571" s="51">
        <f>1/(1+EXP(-P571))</f>
        <v/>
      </c>
      <c r="R571" s="52">
        <f>$AB$12*((B571)-$U$5)/$U$6+$AB$13</f>
        <v/>
      </c>
      <c r="S571" s="51">
        <f>1/(1+EXP(-R571))</f>
        <v/>
      </c>
      <c r="AI571" s="48">
        <f>'4_Seq_Features'!A569</f>
        <v/>
      </c>
      <c r="AJ571" s="55">
        <f>'4_Seq_Features'!G569</f>
        <v/>
      </c>
      <c r="AK571" s="55">
        <f>'4_Seq_Features'!H569</f>
        <v/>
      </c>
      <c r="AL571" s="48">
        <f>'4_Seq_Features'!E569</f>
        <v/>
      </c>
      <c r="AM571" s="52">
        <f>$BD$14*((AJ571)-$BD$5)/$BD$6+$BD$15*((AK571)-$BD$7)/$BD$8+$BD$16</f>
        <v/>
      </c>
      <c r="AN571" s="51">
        <f>1/(1+EXP(-AM571))</f>
        <v/>
      </c>
      <c r="AO571" s="52">
        <f>$BE$14*((AJ571)-$BD$5)/$BD$6+$BE$15*((AK571)-$BD$7)/$BD$8+$BE$16</f>
        <v/>
      </c>
      <c r="AP571" s="51">
        <f>1/(1+EXP(-AO571))</f>
        <v/>
      </c>
      <c r="AQ571" s="52">
        <f>$BF$14*((AJ571)-$BD$5)/$BD$6+$BF$15*((AK571)-$BD$7)/$BD$8+$BF$16</f>
        <v/>
      </c>
      <c r="AR571" s="51">
        <f>1/(1+EXP(-AQ571))</f>
        <v/>
      </c>
      <c r="AS571" s="52">
        <f>$BG$14*((AJ571)-$BD$5)/$BD$6+$BG$15*((AK571)-$BD$7)/$BD$8+$BG$16</f>
        <v/>
      </c>
      <c r="AT571" s="51">
        <f>1/(1+EXP(-AS571))</f>
        <v/>
      </c>
      <c r="AU571" s="52">
        <f>$BH$14*((AJ571)-$BD$5)/$BD$6+$BH$15*((AK571)-$BD$7)/$BD$8+$BH$16</f>
        <v/>
      </c>
      <c r="AV571" s="51">
        <f>1/(1+EXP(-AU571))</f>
        <v/>
      </c>
      <c r="AW571" s="52">
        <f>$BI$14*((AJ571)-$BD$5)/$BD$6+$BI$15*((AK571)-$BD$7)/$BD$8+$BI$16</f>
        <v/>
      </c>
      <c r="AX571" s="51">
        <f>1/(1+EXP(-AW571))</f>
        <v/>
      </c>
      <c r="AY571" s="52">
        <f>$BJ$14*((AJ571)-$BD$5)/$BD$6+$BJ$15*((AK571)-$BD$7)/$BD$8+$BJ$16</f>
        <v/>
      </c>
      <c r="AZ571" s="51">
        <f>1/(1+EXP(-AY571))</f>
        <v/>
      </c>
      <c r="BA571" s="52">
        <f>$BK$14*((AJ571)-$BD$5)/$BD$6+$BK$15*((AK571)-$BD$7)/$BD$8+$BK$16</f>
        <v/>
      </c>
      <c r="BB571" s="51">
        <f>1/(1+EXP(-BA571))</f>
        <v/>
      </c>
    </row>
    <row r="572" ht="15" customHeight="1" s="35">
      <c r="A572" s="48">
        <f>'4_Seq_Features'!A570</f>
        <v/>
      </c>
      <c r="B572" s="55">
        <f>'4_Seq_Features'!F570</f>
        <v/>
      </c>
      <c r="C572" s="48">
        <f>'4_Seq_Features'!E570</f>
        <v/>
      </c>
      <c r="D572" s="52">
        <f>$U$12*((B572)-$U$5)/$U$6+$U$13</f>
        <v/>
      </c>
      <c r="E572" s="51">
        <f>1/(1+EXP(-D572))</f>
        <v/>
      </c>
      <c r="F572" s="52">
        <f>$V$12*((B572)-$U$5)/$U$6+$V$13</f>
        <v/>
      </c>
      <c r="G572" s="51">
        <f>1/(1+EXP(-F572))</f>
        <v/>
      </c>
      <c r="H572" s="52">
        <f>$W$12*((B572)-$U$5)/$U$6+$W$13</f>
        <v/>
      </c>
      <c r="I572" s="51">
        <f>1/(1+EXP(-H572))</f>
        <v/>
      </c>
      <c r="J572" s="52">
        <f>$X$12*((B572)-$U$5)/$U$6+$X$13</f>
        <v/>
      </c>
      <c r="K572" s="51">
        <f>1/(1+EXP(-J572))</f>
        <v/>
      </c>
      <c r="L572" s="52">
        <f>$Y$12*((B572)-$U$5)/$U$6+$Y$13</f>
        <v/>
      </c>
      <c r="M572" s="51">
        <f>1/(1+EXP(-L572))</f>
        <v/>
      </c>
      <c r="N572" s="52">
        <f>$Z$12*((B572)-$U$5)/$U$6+$Z$13</f>
        <v/>
      </c>
      <c r="O572" s="51">
        <f>1/(1+EXP(-N572))</f>
        <v/>
      </c>
      <c r="P572" s="52">
        <f>$AA$12*((B572)-$U$5)/$U$6+$AA$13</f>
        <v/>
      </c>
      <c r="Q572" s="51">
        <f>1/(1+EXP(-P572))</f>
        <v/>
      </c>
      <c r="R572" s="52">
        <f>$AB$12*((B572)-$U$5)/$U$6+$AB$13</f>
        <v/>
      </c>
      <c r="S572" s="51">
        <f>1/(1+EXP(-R572))</f>
        <v/>
      </c>
      <c r="AI572" s="48">
        <f>'4_Seq_Features'!A570</f>
        <v/>
      </c>
      <c r="AJ572" s="55">
        <f>'4_Seq_Features'!G570</f>
        <v/>
      </c>
      <c r="AK572" s="55">
        <f>'4_Seq_Features'!H570</f>
        <v/>
      </c>
      <c r="AL572" s="48">
        <f>'4_Seq_Features'!E570</f>
        <v/>
      </c>
      <c r="AM572" s="52">
        <f>$BD$14*((AJ572)-$BD$5)/$BD$6+$BD$15*((AK572)-$BD$7)/$BD$8+$BD$16</f>
        <v/>
      </c>
      <c r="AN572" s="51">
        <f>1/(1+EXP(-AM572))</f>
        <v/>
      </c>
      <c r="AO572" s="52">
        <f>$BE$14*((AJ572)-$BD$5)/$BD$6+$BE$15*((AK572)-$BD$7)/$BD$8+$BE$16</f>
        <v/>
      </c>
      <c r="AP572" s="51">
        <f>1/(1+EXP(-AO572))</f>
        <v/>
      </c>
      <c r="AQ572" s="52">
        <f>$BF$14*((AJ572)-$BD$5)/$BD$6+$BF$15*((AK572)-$BD$7)/$BD$8+$BF$16</f>
        <v/>
      </c>
      <c r="AR572" s="51">
        <f>1/(1+EXP(-AQ572))</f>
        <v/>
      </c>
      <c r="AS572" s="52">
        <f>$BG$14*((AJ572)-$BD$5)/$BD$6+$BG$15*((AK572)-$BD$7)/$BD$8+$BG$16</f>
        <v/>
      </c>
      <c r="AT572" s="51">
        <f>1/(1+EXP(-AS572))</f>
        <v/>
      </c>
      <c r="AU572" s="52">
        <f>$BH$14*((AJ572)-$BD$5)/$BD$6+$BH$15*((AK572)-$BD$7)/$BD$8+$BH$16</f>
        <v/>
      </c>
      <c r="AV572" s="51">
        <f>1/(1+EXP(-AU572))</f>
        <v/>
      </c>
      <c r="AW572" s="52">
        <f>$BI$14*((AJ572)-$BD$5)/$BD$6+$BI$15*((AK572)-$BD$7)/$BD$8+$BI$16</f>
        <v/>
      </c>
      <c r="AX572" s="51">
        <f>1/(1+EXP(-AW572))</f>
        <v/>
      </c>
      <c r="AY572" s="52">
        <f>$BJ$14*((AJ572)-$BD$5)/$BD$6+$BJ$15*((AK572)-$BD$7)/$BD$8+$BJ$16</f>
        <v/>
      </c>
      <c r="AZ572" s="51">
        <f>1/(1+EXP(-AY572))</f>
        <v/>
      </c>
      <c r="BA572" s="52">
        <f>$BK$14*((AJ572)-$BD$5)/$BD$6+$BK$15*((AK572)-$BD$7)/$BD$8+$BK$16</f>
        <v/>
      </c>
      <c r="BB572" s="51">
        <f>1/(1+EXP(-BA572))</f>
        <v/>
      </c>
    </row>
    <row r="573" ht="15" customHeight="1" s="35">
      <c r="A573" s="48">
        <f>'4_Seq_Features'!A571</f>
        <v/>
      </c>
      <c r="B573" s="55">
        <f>'4_Seq_Features'!F571</f>
        <v/>
      </c>
      <c r="C573" s="48">
        <f>'4_Seq_Features'!E571</f>
        <v/>
      </c>
      <c r="D573" s="52">
        <f>$U$12*((B573)-$U$5)/$U$6+$U$13</f>
        <v/>
      </c>
      <c r="E573" s="51">
        <f>1/(1+EXP(-D573))</f>
        <v/>
      </c>
      <c r="F573" s="52">
        <f>$V$12*((B573)-$U$5)/$U$6+$V$13</f>
        <v/>
      </c>
      <c r="G573" s="51">
        <f>1/(1+EXP(-F573))</f>
        <v/>
      </c>
      <c r="H573" s="52">
        <f>$W$12*((B573)-$U$5)/$U$6+$W$13</f>
        <v/>
      </c>
      <c r="I573" s="51">
        <f>1/(1+EXP(-H573))</f>
        <v/>
      </c>
      <c r="J573" s="52">
        <f>$X$12*((B573)-$U$5)/$U$6+$X$13</f>
        <v/>
      </c>
      <c r="K573" s="51">
        <f>1/(1+EXP(-J573))</f>
        <v/>
      </c>
      <c r="L573" s="52">
        <f>$Y$12*((B573)-$U$5)/$U$6+$Y$13</f>
        <v/>
      </c>
      <c r="M573" s="51">
        <f>1/(1+EXP(-L573))</f>
        <v/>
      </c>
      <c r="N573" s="52">
        <f>$Z$12*((B573)-$U$5)/$U$6+$Z$13</f>
        <v/>
      </c>
      <c r="O573" s="51">
        <f>1/(1+EXP(-N573))</f>
        <v/>
      </c>
      <c r="P573" s="52">
        <f>$AA$12*((B573)-$U$5)/$U$6+$AA$13</f>
        <v/>
      </c>
      <c r="Q573" s="51">
        <f>1/(1+EXP(-P573))</f>
        <v/>
      </c>
      <c r="R573" s="52">
        <f>$AB$12*((B573)-$U$5)/$U$6+$AB$13</f>
        <v/>
      </c>
      <c r="S573" s="51">
        <f>1/(1+EXP(-R573))</f>
        <v/>
      </c>
      <c r="AI573" s="48">
        <f>'4_Seq_Features'!A571</f>
        <v/>
      </c>
      <c r="AJ573" s="55">
        <f>'4_Seq_Features'!G571</f>
        <v/>
      </c>
      <c r="AK573" s="55">
        <f>'4_Seq_Features'!H571</f>
        <v/>
      </c>
      <c r="AL573" s="48">
        <f>'4_Seq_Features'!E571</f>
        <v/>
      </c>
      <c r="AM573" s="52">
        <f>$BD$14*((AJ573)-$BD$5)/$BD$6+$BD$15*((AK573)-$BD$7)/$BD$8+$BD$16</f>
        <v/>
      </c>
      <c r="AN573" s="51">
        <f>1/(1+EXP(-AM573))</f>
        <v/>
      </c>
      <c r="AO573" s="52">
        <f>$BE$14*((AJ573)-$BD$5)/$BD$6+$BE$15*((AK573)-$BD$7)/$BD$8+$BE$16</f>
        <v/>
      </c>
      <c r="AP573" s="51">
        <f>1/(1+EXP(-AO573))</f>
        <v/>
      </c>
      <c r="AQ573" s="52">
        <f>$BF$14*((AJ573)-$BD$5)/$BD$6+$BF$15*((AK573)-$BD$7)/$BD$8+$BF$16</f>
        <v/>
      </c>
      <c r="AR573" s="51">
        <f>1/(1+EXP(-AQ573))</f>
        <v/>
      </c>
      <c r="AS573" s="52">
        <f>$BG$14*((AJ573)-$BD$5)/$BD$6+$BG$15*((AK573)-$BD$7)/$BD$8+$BG$16</f>
        <v/>
      </c>
      <c r="AT573" s="51">
        <f>1/(1+EXP(-AS573))</f>
        <v/>
      </c>
      <c r="AU573" s="52">
        <f>$BH$14*((AJ573)-$BD$5)/$BD$6+$BH$15*((AK573)-$BD$7)/$BD$8+$BH$16</f>
        <v/>
      </c>
      <c r="AV573" s="51">
        <f>1/(1+EXP(-AU573))</f>
        <v/>
      </c>
      <c r="AW573" s="52">
        <f>$BI$14*((AJ573)-$BD$5)/$BD$6+$BI$15*((AK573)-$BD$7)/$BD$8+$BI$16</f>
        <v/>
      </c>
      <c r="AX573" s="51">
        <f>1/(1+EXP(-AW573))</f>
        <v/>
      </c>
      <c r="AY573" s="52">
        <f>$BJ$14*((AJ573)-$BD$5)/$BD$6+$BJ$15*((AK573)-$BD$7)/$BD$8+$BJ$16</f>
        <v/>
      </c>
      <c r="AZ573" s="51">
        <f>1/(1+EXP(-AY573))</f>
        <v/>
      </c>
      <c r="BA573" s="52">
        <f>$BK$14*((AJ573)-$BD$5)/$BD$6+$BK$15*((AK573)-$BD$7)/$BD$8+$BK$16</f>
        <v/>
      </c>
      <c r="BB573" s="51">
        <f>1/(1+EXP(-BA573))</f>
        <v/>
      </c>
    </row>
    <row r="574" ht="15" customHeight="1" s="35">
      <c r="A574" s="48">
        <f>'4_Seq_Features'!A572</f>
        <v/>
      </c>
      <c r="B574" s="55">
        <f>'4_Seq_Features'!F572</f>
        <v/>
      </c>
      <c r="C574" s="48">
        <f>'4_Seq_Features'!E572</f>
        <v/>
      </c>
      <c r="D574" s="52">
        <f>$U$12*((B574)-$U$5)/$U$6+$U$13</f>
        <v/>
      </c>
      <c r="E574" s="51">
        <f>1/(1+EXP(-D574))</f>
        <v/>
      </c>
      <c r="F574" s="52">
        <f>$V$12*((B574)-$U$5)/$U$6+$V$13</f>
        <v/>
      </c>
      <c r="G574" s="51">
        <f>1/(1+EXP(-F574))</f>
        <v/>
      </c>
      <c r="H574" s="52">
        <f>$W$12*((B574)-$U$5)/$U$6+$W$13</f>
        <v/>
      </c>
      <c r="I574" s="51">
        <f>1/(1+EXP(-H574))</f>
        <v/>
      </c>
      <c r="J574" s="52">
        <f>$X$12*((B574)-$U$5)/$U$6+$X$13</f>
        <v/>
      </c>
      <c r="K574" s="51">
        <f>1/(1+EXP(-J574))</f>
        <v/>
      </c>
      <c r="L574" s="52">
        <f>$Y$12*((B574)-$U$5)/$U$6+$Y$13</f>
        <v/>
      </c>
      <c r="M574" s="51">
        <f>1/(1+EXP(-L574))</f>
        <v/>
      </c>
      <c r="N574" s="52">
        <f>$Z$12*((B574)-$U$5)/$U$6+$Z$13</f>
        <v/>
      </c>
      <c r="O574" s="51">
        <f>1/(1+EXP(-N574))</f>
        <v/>
      </c>
      <c r="P574" s="52">
        <f>$AA$12*((B574)-$U$5)/$U$6+$AA$13</f>
        <v/>
      </c>
      <c r="Q574" s="51">
        <f>1/(1+EXP(-P574))</f>
        <v/>
      </c>
      <c r="R574" s="52">
        <f>$AB$12*((B574)-$U$5)/$U$6+$AB$13</f>
        <v/>
      </c>
      <c r="S574" s="51">
        <f>1/(1+EXP(-R574))</f>
        <v/>
      </c>
      <c r="AI574" s="48">
        <f>'4_Seq_Features'!A572</f>
        <v/>
      </c>
      <c r="AJ574" s="55">
        <f>'4_Seq_Features'!G572</f>
        <v/>
      </c>
      <c r="AK574" s="55">
        <f>'4_Seq_Features'!H572</f>
        <v/>
      </c>
      <c r="AL574" s="48">
        <f>'4_Seq_Features'!E572</f>
        <v/>
      </c>
      <c r="AM574" s="52">
        <f>$BD$14*((AJ574)-$BD$5)/$BD$6+$BD$15*((AK574)-$BD$7)/$BD$8+$BD$16</f>
        <v/>
      </c>
      <c r="AN574" s="51">
        <f>1/(1+EXP(-AM574))</f>
        <v/>
      </c>
      <c r="AO574" s="52">
        <f>$BE$14*((AJ574)-$BD$5)/$BD$6+$BE$15*((AK574)-$BD$7)/$BD$8+$BE$16</f>
        <v/>
      </c>
      <c r="AP574" s="51">
        <f>1/(1+EXP(-AO574))</f>
        <v/>
      </c>
      <c r="AQ574" s="52">
        <f>$BF$14*((AJ574)-$BD$5)/$BD$6+$BF$15*((AK574)-$BD$7)/$BD$8+$BF$16</f>
        <v/>
      </c>
      <c r="AR574" s="51">
        <f>1/(1+EXP(-AQ574))</f>
        <v/>
      </c>
      <c r="AS574" s="52">
        <f>$BG$14*((AJ574)-$BD$5)/$BD$6+$BG$15*((AK574)-$BD$7)/$BD$8+$BG$16</f>
        <v/>
      </c>
      <c r="AT574" s="51">
        <f>1/(1+EXP(-AS574))</f>
        <v/>
      </c>
      <c r="AU574" s="52">
        <f>$BH$14*((AJ574)-$BD$5)/$BD$6+$BH$15*((AK574)-$BD$7)/$BD$8+$BH$16</f>
        <v/>
      </c>
      <c r="AV574" s="51">
        <f>1/(1+EXP(-AU574))</f>
        <v/>
      </c>
      <c r="AW574" s="52">
        <f>$BI$14*((AJ574)-$BD$5)/$BD$6+$BI$15*((AK574)-$BD$7)/$BD$8+$BI$16</f>
        <v/>
      </c>
      <c r="AX574" s="51">
        <f>1/(1+EXP(-AW574))</f>
        <v/>
      </c>
      <c r="AY574" s="52">
        <f>$BJ$14*((AJ574)-$BD$5)/$BD$6+$BJ$15*((AK574)-$BD$7)/$BD$8+$BJ$16</f>
        <v/>
      </c>
      <c r="AZ574" s="51">
        <f>1/(1+EXP(-AY574))</f>
        <v/>
      </c>
      <c r="BA574" s="52">
        <f>$BK$14*((AJ574)-$BD$5)/$BD$6+$BK$15*((AK574)-$BD$7)/$BD$8+$BK$16</f>
        <v/>
      </c>
      <c r="BB574" s="51">
        <f>1/(1+EXP(-BA574))</f>
        <v/>
      </c>
    </row>
    <row r="575" ht="15" customHeight="1" s="35">
      <c r="A575" s="48">
        <f>'4_Seq_Features'!A573</f>
        <v/>
      </c>
      <c r="B575" s="55">
        <f>'4_Seq_Features'!F573</f>
        <v/>
      </c>
      <c r="C575" s="48">
        <f>'4_Seq_Features'!E573</f>
        <v/>
      </c>
      <c r="D575" s="52">
        <f>$U$12*((B575)-$U$5)/$U$6+$U$13</f>
        <v/>
      </c>
      <c r="E575" s="51">
        <f>1/(1+EXP(-D575))</f>
        <v/>
      </c>
      <c r="F575" s="52">
        <f>$V$12*((B575)-$U$5)/$U$6+$V$13</f>
        <v/>
      </c>
      <c r="G575" s="51">
        <f>1/(1+EXP(-F575))</f>
        <v/>
      </c>
      <c r="H575" s="52">
        <f>$W$12*((B575)-$U$5)/$U$6+$W$13</f>
        <v/>
      </c>
      <c r="I575" s="51">
        <f>1/(1+EXP(-H575))</f>
        <v/>
      </c>
      <c r="J575" s="52">
        <f>$X$12*((B575)-$U$5)/$U$6+$X$13</f>
        <v/>
      </c>
      <c r="K575" s="51">
        <f>1/(1+EXP(-J575))</f>
        <v/>
      </c>
      <c r="L575" s="52">
        <f>$Y$12*((B575)-$U$5)/$U$6+$Y$13</f>
        <v/>
      </c>
      <c r="M575" s="51">
        <f>1/(1+EXP(-L575))</f>
        <v/>
      </c>
      <c r="N575" s="52">
        <f>$Z$12*((B575)-$U$5)/$U$6+$Z$13</f>
        <v/>
      </c>
      <c r="O575" s="51">
        <f>1/(1+EXP(-N575))</f>
        <v/>
      </c>
      <c r="P575" s="52">
        <f>$AA$12*((B575)-$U$5)/$U$6+$AA$13</f>
        <v/>
      </c>
      <c r="Q575" s="51">
        <f>1/(1+EXP(-P575))</f>
        <v/>
      </c>
      <c r="R575" s="52">
        <f>$AB$12*((B575)-$U$5)/$U$6+$AB$13</f>
        <v/>
      </c>
      <c r="S575" s="51">
        <f>1/(1+EXP(-R575))</f>
        <v/>
      </c>
      <c r="AI575" s="48">
        <f>'4_Seq_Features'!A573</f>
        <v/>
      </c>
      <c r="AJ575" s="55">
        <f>'4_Seq_Features'!G573</f>
        <v/>
      </c>
      <c r="AK575" s="55">
        <f>'4_Seq_Features'!H573</f>
        <v/>
      </c>
      <c r="AL575" s="48">
        <f>'4_Seq_Features'!E573</f>
        <v/>
      </c>
      <c r="AM575" s="52">
        <f>$BD$14*((AJ575)-$BD$5)/$BD$6+$BD$15*((AK575)-$BD$7)/$BD$8+$BD$16</f>
        <v/>
      </c>
      <c r="AN575" s="51">
        <f>1/(1+EXP(-AM575))</f>
        <v/>
      </c>
      <c r="AO575" s="52">
        <f>$BE$14*((AJ575)-$BD$5)/$BD$6+$BE$15*((AK575)-$BD$7)/$BD$8+$BE$16</f>
        <v/>
      </c>
      <c r="AP575" s="51">
        <f>1/(1+EXP(-AO575))</f>
        <v/>
      </c>
      <c r="AQ575" s="52">
        <f>$BF$14*((AJ575)-$BD$5)/$BD$6+$BF$15*((AK575)-$BD$7)/$BD$8+$BF$16</f>
        <v/>
      </c>
      <c r="AR575" s="51">
        <f>1/(1+EXP(-AQ575))</f>
        <v/>
      </c>
      <c r="AS575" s="52">
        <f>$BG$14*((AJ575)-$BD$5)/$BD$6+$BG$15*((AK575)-$BD$7)/$BD$8+$BG$16</f>
        <v/>
      </c>
      <c r="AT575" s="51">
        <f>1/(1+EXP(-AS575))</f>
        <v/>
      </c>
      <c r="AU575" s="52">
        <f>$BH$14*((AJ575)-$BD$5)/$BD$6+$BH$15*((AK575)-$BD$7)/$BD$8+$BH$16</f>
        <v/>
      </c>
      <c r="AV575" s="51">
        <f>1/(1+EXP(-AU575))</f>
        <v/>
      </c>
      <c r="AW575" s="52">
        <f>$BI$14*((AJ575)-$BD$5)/$BD$6+$BI$15*((AK575)-$BD$7)/$BD$8+$BI$16</f>
        <v/>
      </c>
      <c r="AX575" s="51">
        <f>1/(1+EXP(-AW575))</f>
        <v/>
      </c>
      <c r="AY575" s="52">
        <f>$BJ$14*((AJ575)-$BD$5)/$BD$6+$BJ$15*((AK575)-$BD$7)/$BD$8+$BJ$16</f>
        <v/>
      </c>
      <c r="AZ575" s="51">
        <f>1/(1+EXP(-AY575))</f>
        <v/>
      </c>
      <c r="BA575" s="52">
        <f>$BK$14*((AJ575)-$BD$5)/$BD$6+$BK$15*((AK575)-$BD$7)/$BD$8+$BK$16</f>
        <v/>
      </c>
      <c r="BB575" s="51">
        <f>1/(1+EXP(-BA575))</f>
        <v/>
      </c>
    </row>
    <row r="576" ht="15" customHeight="1" s="35">
      <c r="A576" s="48">
        <f>'4_Seq_Features'!A574</f>
        <v/>
      </c>
      <c r="B576" s="55">
        <f>'4_Seq_Features'!F574</f>
        <v/>
      </c>
      <c r="C576" s="48">
        <f>'4_Seq_Features'!E574</f>
        <v/>
      </c>
      <c r="D576" s="52">
        <f>$U$12*((B576)-$U$5)/$U$6+$U$13</f>
        <v/>
      </c>
      <c r="E576" s="51">
        <f>1/(1+EXP(-D576))</f>
        <v/>
      </c>
      <c r="F576" s="52">
        <f>$V$12*((B576)-$U$5)/$U$6+$V$13</f>
        <v/>
      </c>
      <c r="G576" s="51">
        <f>1/(1+EXP(-F576))</f>
        <v/>
      </c>
      <c r="H576" s="52">
        <f>$W$12*((B576)-$U$5)/$U$6+$W$13</f>
        <v/>
      </c>
      <c r="I576" s="51">
        <f>1/(1+EXP(-H576))</f>
        <v/>
      </c>
      <c r="J576" s="52">
        <f>$X$12*((B576)-$U$5)/$U$6+$X$13</f>
        <v/>
      </c>
      <c r="K576" s="51">
        <f>1/(1+EXP(-J576))</f>
        <v/>
      </c>
      <c r="L576" s="52">
        <f>$Y$12*((B576)-$U$5)/$U$6+$Y$13</f>
        <v/>
      </c>
      <c r="M576" s="51">
        <f>1/(1+EXP(-L576))</f>
        <v/>
      </c>
      <c r="N576" s="52">
        <f>$Z$12*((B576)-$U$5)/$U$6+$Z$13</f>
        <v/>
      </c>
      <c r="O576" s="51">
        <f>1/(1+EXP(-N576))</f>
        <v/>
      </c>
      <c r="P576" s="52">
        <f>$AA$12*((B576)-$U$5)/$U$6+$AA$13</f>
        <v/>
      </c>
      <c r="Q576" s="51">
        <f>1/(1+EXP(-P576))</f>
        <v/>
      </c>
      <c r="R576" s="52">
        <f>$AB$12*((B576)-$U$5)/$U$6+$AB$13</f>
        <v/>
      </c>
      <c r="S576" s="51">
        <f>1/(1+EXP(-R576))</f>
        <v/>
      </c>
      <c r="AI576" s="48">
        <f>'4_Seq_Features'!A574</f>
        <v/>
      </c>
      <c r="AJ576" s="55">
        <f>'4_Seq_Features'!G574</f>
        <v/>
      </c>
      <c r="AK576" s="55">
        <f>'4_Seq_Features'!H574</f>
        <v/>
      </c>
      <c r="AL576" s="48">
        <f>'4_Seq_Features'!E574</f>
        <v/>
      </c>
      <c r="AM576" s="52">
        <f>$BD$14*((AJ576)-$BD$5)/$BD$6+$BD$15*((AK576)-$BD$7)/$BD$8+$BD$16</f>
        <v/>
      </c>
      <c r="AN576" s="51">
        <f>1/(1+EXP(-AM576))</f>
        <v/>
      </c>
      <c r="AO576" s="52">
        <f>$BE$14*((AJ576)-$BD$5)/$BD$6+$BE$15*((AK576)-$BD$7)/$BD$8+$BE$16</f>
        <v/>
      </c>
      <c r="AP576" s="51">
        <f>1/(1+EXP(-AO576))</f>
        <v/>
      </c>
      <c r="AQ576" s="52">
        <f>$BF$14*((AJ576)-$BD$5)/$BD$6+$BF$15*((AK576)-$BD$7)/$BD$8+$BF$16</f>
        <v/>
      </c>
      <c r="AR576" s="51">
        <f>1/(1+EXP(-AQ576))</f>
        <v/>
      </c>
      <c r="AS576" s="52">
        <f>$BG$14*((AJ576)-$BD$5)/$BD$6+$BG$15*((AK576)-$BD$7)/$BD$8+$BG$16</f>
        <v/>
      </c>
      <c r="AT576" s="51">
        <f>1/(1+EXP(-AS576))</f>
        <v/>
      </c>
      <c r="AU576" s="52">
        <f>$BH$14*((AJ576)-$BD$5)/$BD$6+$BH$15*((AK576)-$BD$7)/$BD$8+$BH$16</f>
        <v/>
      </c>
      <c r="AV576" s="51">
        <f>1/(1+EXP(-AU576))</f>
        <v/>
      </c>
      <c r="AW576" s="52">
        <f>$BI$14*((AJ576)-$BD$5)/$BD$6+$BI$15*((AK576)-$BD$7)/$BD$8+$BI$16</f>
        <v/>
      </c>
      <c r="AX576" s="51">
        <f>1/(1+EXP(-AW576))</f>
        <v/>
      </c>
      <c r="AY576" s="52">
        <f>$BJ$14*((AJ576)-$BD$5)/$BD$6+$BJ$15*((AK576)-$BD$7)/$BD$8+$BJ$16</f>
        <v/>
      </c>
      <c r="AZ576" s="51">
        <f>1/(1+EXP(-AY576))</f>
        <v/>
      </c>
      <c r="BA576" s="52">
        <f>$BK$14*((AJ576)-$BD$5)/$BD$6+$BK$15*((AK576)-$BD$7)/$BD$8+$BK$16</f>
        <v/>
      </c>
      <c r="BB576" s="51">
        <f>1/(1+EXP(-BA576))</f>
        <v/>
      </c>
    </row>
    <row r="577" ht="15" customHeight="1" s="35">
      <c r="A577" s="48">
        <f>'4_Seq_Features'!A575</f>
        <v/>
      </c>
      <c r="B577" s="55">
        <f>'4_Seq_Features'!F575</f>
        <v/>
      </c>
      <c r="C577" s="48">
        <f>'4_Seq_Features'!E575</f>
        <v/>
      </c>
      <c r="D577" s="52">
        <f>$U$12*((B577)-$U$5)/$U$6+$U$13</f>
        <v/>
      </c>
      <c r="E577" s="51">
        <f>1/(1+EXP(-D577))</f>
        <v/>
      </c>
      <c r="F577" s="52">
        <f>$V$12*((B577)-$U$5)/$U$6+$V$13</f>
        <v/>
      </c>
      <c r="G577" s="51">
        <f>1/(1+EXP(-F577))</f>
        <v/>
      </c>
      <c r="H577" s="52">
        <f>$W$12*((B577)-$U$5)/$U$6+$W$13</f>
        <v/>
      </c>
      <c r="I577" s="51">
        <f>1/(1+EXP(-H577))</f>
        <v/>
      </c>
      <c r="J577" s="52">
        <f>$X$12*((B577)-$U$5)/$U$6+$X$13</f>
        <v/>
      </c>
      <c r="K577" s="51">
        <f>1/(1+EXP(-J577))</f>
        <v/>
      </c>
      <c r="L577" s="52">
        <f>$Y$12*((B577)-$U$5)/$U$6+$Y$13</f>
        <v/>
      </c>
      <c r="M577" s="51">
        <f>1/(1+EXP(-L577))</f>
        <v/>
      </c>
      <c r="N577" s="52">
        <f>$Z$12*((B577)-$U$5)/$U$6+$Z$13</f>
        <v/>
      </c>
      <c r="O577" s="51">
        <f>1/(1+EXP(-N577))</f>
        <v/>
      </c>
      <c r="P577" s="52">
        <f>$AA$12*((B577)-$U$5)/$U$6+$AA$13</f>
        <v/>
      </c>
      <c r="Q577" s="51">
        <f>1/(1+EXP(-P577))</f>
        <v/>
      </c>
      <c r="R577" s="52">
        <f>$AB$12*((B577)-$U$5)/$U$6+$AB$13</f>
        <v/>
      </c>
      <c r="S577" s="51">
        <f>1/(1+EXP(-R577))</f>
        <v/>
      </c>
      <c r="AI577" s="48">
        <f>'4_Seq_Features'!A575</f>
        <v/>
      </c>
      <c r="AJ577" s="55">
        <f>'4_Seq_Features'!G575</f>
        <v/>
      </c>
      <c r="AK577" s="55">
        <f>'4_Seq_Features'!H575</f>
        <v/>
      </c>
      <c r="AL577" s="48">
        <f>'4_Seq_Features'!E575</f>
        <v/>
      </c>
      <c r="AM577" s="52">
        <f>$BD$14*((AJ577)-$BD$5)/$BD$6+$BD$15*((AK577)-$BD$7)/$BD$8+$BD$16</f>
        <v/>
      </c>
      <c r="AN577" s="51">
        <f>1/(1+EXP(-AM577))</f>
        <v/>
      </c>
      <c r="AO577" s="52">
        <f>$BE$14*((AJ577)-$BD$5)/$BD$6+$BE$15*((AK577)-$BD$7)/$BD$8+$BE$16</f>
        <v/>
      </c>
      <c r="AP577" s="51">
        <f>1/(1+EXP(-AO577))</f>
        <v/>
      </c>
      <c r="AQ577" s="52">
        <f>$BF$14*((AJ577)-$BD$5)/$BD$6+$BF$15*((AK577)-$BD$7)/$BD$8+$BF$16</f>
        <v/>
      </c>
      <c r="AR577" s="51">
        <f>1/(1+EXP(-AQ577))</f>
        <v/>
      </c>
      <c r="AS577" s="52">
        <f>$BG$14*((AJ577)-$BD$5)/$BD$6+$BG$15*((AK577)-$BD$7)/$BD$8+$BG$16</f>
        <v/>
      </c>
      <c r="AT577" s="51">
        <f>1/(1+EXP(-AS577))</f>
        <v/>
      </c>
      <c r="AU577" s="52">
        <f>$BH$14*((AJ577)-$BD$5)/$BD$6+$BH$15*((AK577)-$BD$7)/$BD$8+$BH$16</f>
        <v/>
      </c>
      <c r="AV577" s="51">
        <f>1/(1+EXP(-AU577))</f>
        <v/>
      </c>
      <c r="AW577" s="52">
        <f>$BI$14*((AJ577)-$BD$5)/$BD$6+$BI$15*((AK577)-$BD$7)/$BD$8+$BI$16</f>
        <v/>
      </c>
      <c r="AX577" s="51">
        <f>1/(1+EXP(-AW577))</f>
        <v/>
      </c>
      <c r="AY577" s="52">
        <f>$BJ$14*((AJ577)-$BD$5)/$BD$6+$BJ$15*((AK577)-$BD$7)/$BD$8+$BJ$16</f>
        <v/>
      </c>
      <c r="AZ577" s="51">
        <f>1/(1+EXP(-AY577))</f>
        <v/>
      </c>
      <c r="BA577" s="52">
        <f>$BK$14*((AJ577)-$BD$5)/$BD$6+$BK$15*((AK577)-$BD$7)/$BD$8+$BK$16</f>
        <v/>
      </c>
      <c r="BB577" s="51">
        <f>1/(1+EXP(-BA577))</f>
        <v/>
      </c>
    </row>
    <row r="578" ht="15" customHeight="1" s="35">
      <c r="A578" s="48">
        <f>'4_Seq_Features'!A576</f>
        <v/>
      </c>
      <c r="B578" s="55">
        <f>'4_Seq_Features'!F576</f>
        <v/>
      </c>
      <c r="C578" s="48">
        <f>'4_Seq_Features'!E576</f>
        <v/>
      </c>
      <c r="D578" s="52">
        <f>$U$12*((B578)-$U$5)/$U$6+$U$13</f>
        <v/>
      </c>
      <c r="E578" s="51">
        <f>1/(1+EXP(-D578))</f>
        <v/>
      </c>
      <c r="F578" s="52">
        <f>$V$12*((B578)-$U$5)/$U$6+$V$13</f>
        <v/>
      </c>
      <c r="G578" s="51">
        <f>1/(1+EXP(-F578))</f>
        <v/>
      </c>
      <c r="H578" s="52">
        <f>$W$12*((B578)-$U$5)/$U$6+$W$13</f>
        <v/>
      </c>
      <c r="I578" s="51">
        <f>1/(1+EXP(-H578))</f>
        <v/>
      </c>
      <c r="J578" s="52">
        <f>$X$12*((B578)-$U$5)/$U$6+$X$13</f>
        <v/>
      </c>
      <c r="K578" s="51">
        <f>1/(1+EXP(-J578))</f>
        <v/>
      </c>
      <c r="L578" s="52">
        <f>$Y$12*((B578)-$U$5)/$U$6+$Y$13</f>
        <v/>
      </c>
      <c r="M578" s="51">
        <f>1/(1+EXP(-L578))</f>
        <v/>
      </c>
      <c r="N578" s="52">
        <f>$Z$12*((B578)-$U$5)/$U$6+$Z$13</f>
        <v/>
      </c>
      <c r="O578" s="51">
        <f>1/(1+EXP(-N578))</f>
        <v/>
      </c>
      <c r="P578" s="52">
        <f>$AA$12*((B578)-$U$5)/$U$6+$AA$13</f>
        <v/>
      </c>
      <c r="Q578" s="51">
        <f>1/(1+EXP(-P578))</f>
        <v/>
      </c>
      <c r="R578" s="52">
        <f>$AB$12*((B578)-$U$5)/$U$6+$AB$13</f>
        <v/>
      </c>
      <c r="S578" s="51">
        <f>1/(1+EXP(-R578))</f>
        <v/>
      </c>
      <c r="AI578" s="48">
        <f>'4_Seq_Features'!A576</f>
        <v/>
      </c>
      <c r="AJ578" s="55">
        <f>'4_Seq_Features'!G576</f>
        <v/>
      </c>
      <c r="AK578" s="55">
        <f>'4_Seq_Features'!H576</f>
        <v/>
      </c>
      <c r="AL578" s="48">
        <f>'4_Seq_Features'!E576</f>
        <v/>
      </c>
      <c r="AM578" s="52">
        <f>$BD$14*((AJ578)-$BD$5)/$BD$6+$BD$15*((AK578)-$BD$7)/$BD$8+$BD$16</f>
        <v/>
      </c>
      <c r="AN578" s="51">
        <f>1/(1+EXP(-AM578))</f>
        <v/>
      </c>
      <c r="AO578" s="52">
        <f>$BE$14*((AJ578)-$BD$5)/$BD$6+$BE$15*((AK578)-$BD$7)/$BD$8+$BE$16</f>
        <v/>
      </c>
      <c r="AP578" s="51">
        <f>1/(1+EXP(-AO578))</f>
        <v/>
      </c>
      <c r="AQ578" s="52">
        <f>$BF$14*((AJ578)-$BD$5)/$BD$6+$BF$15*((AK578)-$BD$7)/$BD$8+$BF$16</f>
        <v/>
      </c>
      <c r="AR578" s="51">
        <f>1/(1+EXP(-AQ578))</f>
        <v/>
      </c>
      <c r="AS578" s="52">
        <f>$BG$14*((AJ578)-$BD$5)/$BD$6+$BG$15*((AK578)-$BD$7)/$BD$8+$BG$16</f>
        <v/>
      </c>
      <c r="AT578" s="51">
        <f>1/(1+EXP(-AS578))</f>
        <v/>
      </c>
      <c r="AU578" s="52">
        <f>$BH$14*((AJ578)-$BD$5)/$BD$6+$BH$15*((AK578)-$BD$7)/$BD$8+$BH$16</f>
        <v/>
      </c>
      <c r="AV578" s="51">
        <f>1/(1+EXP(-AU578))</f>
        <v/>
      </c>
      <c r="AW578" s="52">
        <f>$BI$14*((AJ578)-$BD$5)/$BD$6+$BI$15*((AK578)-$BD$7)/$BD$8+$BI$16</f>
        <v/>
      </c>
      <c r="AX578" s="51">
        <f>1/(1+EXP(-AW578))</f>
        <v/>
      </c>
      <c r="AY578" s="52">
        <f>$BJ$14*((AJ578)-$BD$5)/$BD$6+$BJ$15*((AK578)-$BD$7)/$BD$8+$BJ$16</f>
        <v/>
      </c>
      <c r="AZ578" s="51">
        <f>1/(1+EXP(-AY578))</f>
        <v/>
      </c>
      <c r="BA578" s="52">
        <f>$BK$14*((AJ578)-$BD$5)/$BD$6+$BK$15*((AK578)-$BD$7)/$BD$8+$BK$16</f>
        <v/>
      </c>
      <c r="BB578" s="51">
        <f>1/(1+EXP(-BA578))</f>
        <v/>
      </c>
    </row>
    <row r="579" ht="15" customHeight="1" s="35">
      <c r="A579" s="48">
        <f>'4_Seq_Features'!A577</f>
        <v/>
      </c>
      <c r="B579" s="55">
        <f>'4_Seq_Features'!F577</f>
        <v/>
      </c>
      <c r="C579" s="48">
        <f>'4_Seq_Features'!E577</f>
        <v/>
      </c>
      <c r="D579" s="52">
        <f>$U$12*((B579)-$U$5)/$U$6+$U$13</f>
        <v/>
      </c>
      <c r="E579" s="51">
        <f>1/(1+EXP(-D579))</f>
        <v/>
      </c>
      <c r="F579" s="52">
        <f>$V$12*((B579)-$U$5)/$U$6+$V$13</f>
        <v/>
      </c>
      <c r="G579" s="51">
        <f>1/(1+EXP(-F579))</f>
        <v/>
      </c>
      <c r="H579" s="52">
        <f>$W$12*((B579)-$U$5)/$U$6+$W$13</f>
        <v/>
      </c>
      <c r="I579" s="51">
        <f>1/(1+EXP(-H579))</f>
        <v/>
      </c>
      <c r="J579" s="52">
        <f>$X$12*((B579)-$U$5)/$U$6+$X$13</f>
        <v/>
      </c>
      <c r="K579" s="51">
        <f>1/(1+EXP(-J579))</f>
        <v/>
      </c>
      <c r="L579" s="52">
        <f>$Y$12*((B579)-$U$5)/$U$6+$Y$13</f>
        <v/>
      </c>
      <c r="M579" s="51">
        <f>1/(1+EXP(-L579))</f>
        <v/>
      </c>
      <c r="N579" s="52">
        <f>$Z$12*((B579)-$U$5)/$U$6+$Z$13</f>
        <v/>
      </c>
      <c r="O579" s="51">
        <f>1/(1+EXP(-N579))</f>
        <v/>
      </c>
      <c r="P579" s="52">
        <f>$AA$12*((B579)-$U$5)/$U$6+$AA$13</f>
        <v/>
      </c>
      <c r="Q579" s="51">
        <f>1/(1+EXP(-P579))</f>
        <v/>
      </c>
      <c r="R579" s="52">
        <f>$AB$12*((B579)-$U$5)/$U$6+$AB$13</f>
        <v/>
      </c>
      <c r="S579" s="51">
        <f>1/(1+EXP(-R579))</f>
        <v/>
      </c>
      <c r="AI579" s="48">
        <f>'4_Seq_Features'!A577</f>
        <v/>
      </c>
      <c r="AJ579" s="55">
        <f>'4_Seq_Features'!G577</f>
        <v/>
      </c>
      <c r="AK579" s="55">
        <f>'4_Seq_Features'!H577</f>
        <v/>
      </c>
      <c r="AL579" s="48">
        <f>'4_Seq_Features'!E577</f>
        <v/>
      </c>
      <c r="AM579" s="52">
        <f>$BD$14*((AJ579)-$BD$5)/$BD$6+$BD$15*((AK579)-$BD$7)/$BD$8+$BD$16</f>
        <v/>
      </c>
      <c r="AN579" s="51">
        <f>1/(1+EXP(-AM579))</f>
        <v/>
      </c>
      <c r="AO579" s="52">
        <f>$BE$14*((AJ579)-$BD$5)/$BD$6+$BE$15*((AK579)-$BD$7)/$BD$8+$BE$16</f>
        <v/>
      </c>
      <c r="AP579" s="51">
        <f>1/(1+EXP(-AO579))</f>
        <v/>
      </c>
      <c r="AQ579" s="52">
        <f>$BF$14*((AJ579)-$BD$5)/$BD$6+$BF$15*((AK579)-$BD$7)/$BD$8+$BF$16</f>
        <v/>
      </c>
      <c r="AR579" s="51">
        <f>1/(1+EXP(-AQ579))</f>
        <v/>
      </c>
      <c r="AS579" s="52">
        <f>$BG$14*((AJ579)-$BD$5)/$BD$6+$BG$15*((AK579)-$BD$7)/$BD$8+$BG$16</f>
        <v/>
      </c>
      <c r="AT579" s="51">
        <f>1/(1+EXP(-AS579))</f>
        <v/>
      </c>
      <c r="AU579" s="52">
        <f>$BH$14*((AJ579)-$BD$5)/$BD$6+$BH$15*((AK579)-$BD$7)/$BD$8+$BH$16</f>
        <v/>
      </c>
      <c r="AV579" s="51">
        <f>1/(1+EXP(-AU579))</f>
        <v/>
      </c>
      <c r="AW579" s="52">
        <f>$BI$14*((AJ579)-$BD$5)/$BD$6+$BI$15*((AK579)-$BD$7)/$BD$8+$BI$16</f>
        <v/>
      </c>
      <c r="AX579" s="51">
        <f>1/(1+EXP(-AW579))</f>
        <v/>
      </c>
      <c r="AY579" s="52">
        <f>$BJ$14*((AJ579)-$BD$5)/$BD$6+$BJ$15*((AK579)-$BD$7)/$BD$8+$BJ$16</f>
        <v/>
      </c>
      <c r="AZ579" s="51">
        <f>1/(1+EXP(-AY579))</f>
        <v/>
      </c>
      <c r="BA579" s="52">
        <f>$BK$14*((AJ579)-$BD$5)/$BD$6+$BK$15*((AK579)-$BD$7)/$BD$8+$BK$16</f>
        <v/>
      </c>
      <c r="BB579" s="51">
        <f>1/(1+EXP(-BA579))</f>
        <v/>
      </c>
    </row>
    <row r="580" ht="15" customHeight="1" s="35">
      <c r="A580" s="48">
        <f>'4_Seq_Features'!A578</f>
        <v/>
      </c>
      <c r="B580" s="55">
        <f>'4_Seq_Features'!F578</f>
        <v/>
      </c>
      <c r="C580" s="48">
        <f>'4_Seq_Features'!E578</f>
        <v/>
      </c>
      <c r="D580" s="52">
        <f>$U$12*((B580)-$U$5)/$U$6+$U$13</f>
        <v/>
      </c>
      <c r="E580" s="51">
        <f>1/(1+EXP(-D580))</f>
        <v/>
      </c>
      <c r="F580" s="52">
        <f>$V$12*((B580)-$U$5)/$U$6+$V$13</f>
        <v/>
      </c>
      <c r="G580" s="51">
        <f>1/(1+EXP(-F580))</f>
        <v/>
      </c>
      <c r="H580" s="52">
        <f>$W$12*((B580)-$U$5)/$U$6+$W$13</f>
        <v/>
      </c>
      <c r="I580" s="51">
        <f>1/(1+EXP(-H580))</f>
        <v/>
      </c>
      <c r="J580" s="52">
        <f>$X$12*((B580)-$U$5)/$U$6+$X$13</f>
        <v/>
      </c>
      <c r="K580" s="51">
        <f>1/(1+EXP(-J580))</f>
        <v/>
      </c>
      <c r="L580" s="52">
        <f>$Y$12*((B580)-$U$5)/$U$6+$Y$13</f>
        <v/>
      </c>
      <c r="M580" s="51">
        <f>1/(1+EXP(-L580))</f>
        <v/>
      </c>
      <c r="N580" s="52">
        <f>$Z$12*((B580)-$U$5)/$U$6+$Z$13</f>
        <v/>
      </c>
      <c r="O580" s="51">
        <f>1/(1+EXP(-N580))</f>
        <v/>
      </c>
      <c r="P580" s="52">
        <f>$AA$12*((B580)-$U$5)/$U$6+$AA$13</f>
        <v/>
      </c>
      <c r="Q580" s="51">
        <f>1/(1+EXP(-P580))</f>
        <v/>
      </c>
      <c r="R580" s="52">
        <f>$AB$12*((B580)-$U$5)/$U$6+$AB$13</f>
        <v/>
      </c>
      <c r="S580" s="51">
        <f>1/(1+EXP(-R580))</f>
        <v/>
      </c>
      <c r="AI580" s="48">
        <f>'4_Seq_Features'!A578</f>
        <v/>
      </c>
      <c r="AJ580" s="55">
        <f>'4_Seq_Features'!G578</f>
        <v/>
      </c>
      <c r="AK580" s="55">
        <f>'4_Seq_Features'!H578</f>
        <v/>
      </c>
      <c r="AL580" s="48">
        <f>'4_Seq_Features'!E578</f>
        <v/>
      </c>
      <c r="AM580" s="52">
        <f>$BD$14*((AJ580)-$BD$5)/$BD$6+$BD$15*((AK580)-$BD$7)/$BD$8+$BD$16</f>
        <v/>
      </c>
      <c r="AN580" s="51">
        <f>1/(1+EXP(-AM580))</f>
        <v/>
      </c>
      <c r="AO580" s="52">
        <f>$BE$14*((AJ580)-$BD$5)/$BD$6+$BE$15*((AK580)-$BD$7)/$BD$8+$BE$16</f>
        <v/>
      </c>
      <c r="AP580" s="51">
        <f>1/(1+EXP(-AO580))</f>
        <v/>
      </c>
      <c r="AQ580" s="52">
        <f>$BF$14*((AJ580)-$BD$5)/$BD$6+$BF$15*((AK580)-$BD$7)/$BD$8+$BF$16</f>
        <v/>
      </c>
      <c r="AR580" s="51">
        <f>1/(1+EXP(-AQ580))</f>
        <v/>
      </c>
      <c r="AS580" s="52">
        <f>$BG$14*((AJ580)-$BD$5)/$BD$6+$BG$15*((AK580)-$BD$7)/$BD$8+$BG$16</f>
        <v/>
      </c>
      <c r="AT580" s="51">
        <f>1/(1+EXP(-AS580))</f>
        <v/>
      </c>
      <c r="AU580" s="52">
        <f>$BH$14*((AJ580)-$BD$5)/$BD$6+$BH$15*((AK580)-$BD$7)/$BD$8+$BH$16</f>
        <v/>
      </c>
      <c r="AV580" s="51">
        <f>1/(1+EXP(-AU580))</f>
        <v/>
      </c>
      <c r="AW580" s="52">
        <f>$BI$14*((AJ580)-$BD$5)/$BD$6+$BI$15*((AK580)-$BD$7)/$BD$8+$BI$16</f>
        <v/>
      </c>
      <c r="AX580" s="51">
        <f>1/(1+EXP(-AW580))</f>
        <v/>
      </c>
      <c r="AY580" s="52">
        <f>$BJ$14*((AJ580)-$BD$5)/$BD$6+$BJ$15*((AK580)-$BD$7)/$BD$8+$BJ$16</f>
        <v/>
      </c>
      <c r="AZ580" s="51">
        <f>1/(1+EXP(-AY580))</f>
        <v/>
      </c>
      <c r="BA580" s="52">
        <f>$BK$14*((AJ580)-$BD$5)/$BD$6+$BK$15*((AK580)-$BD$7)/$BD$8+$BK$16</f>
        <v/>
      </c>
      <c r="BB580" s="51">
        <f>1/(1+EXP(-BA580))</f>
        <v/>
      </c>
    </row>
    <row r="581" ht="15" customHeight="1" s="35">
      <c r="A581" s="48">
        <f>'4_Seq_Features'!A579</f>
        <v/>
      </c>
      <c r="B581" s="55">
        <f>'4_Seq_Features'!F579</f>
        <v/>
      </c>
      <c r="C581" s="48">
        <f>'4_Seq_Features'!E579</f>
        <v/>
      </c>
      <c r="D581" s="52">
        <f>$U$12*((B581)-$U$5)/$U$6+$U$13</f>
        <v/>
      </c>
      <c r="E581" s="51">
        <f>1/(1+EXP(-D581))</f>
        <v/>
      </c>
      <c r="F581" s="52">
        <f>$V$12*((B581)-$U$5)/$U$6+$V$13</f>
        <v/>
      </c>
      <c r="G581" s="51">
        <f>1/(1+EXP(-F581))</f>
        <v/>
      </c>
      <c r="H581" s="52">
        <f>$W$12*((B581)-$U$5)/$U$6+$W$13</f>
        <v/>
      </c>
      <c r="I581" s="51">
        <f>1/(1+EXP(-H581))</f>
        <v/>
      </c>
      <c r="J581" s="52">
        <f>$X$12*((B581)-$U$5)/$U$6+$X$13</f>
        <v/>
      </c>
      <c r="K581" s="51">
        <f>1/(1+EXP(-J581))</f>
        <v/>
      </c>
      <c r="L581" s="52">
        <f>$Y$12*((B581)-$U$5)/$U$6+$Y$13</f>
        <v/>
      </c>
      <c r="M581" s="51">
        <f>1/(1+EXP(-L581))</f>
        <v/>
      </c>
      <c r="N581" s="52">
        <f>$Z$12*((B581)-$U$5)/$U$6+$Z$13</f>
        <v/>
      </c>
      <c r="O581" s="51">
        <f>1/(1+EXP(-N581))</f>
        <v/>
      </c>
      <c r="P581" s="52">
        <f>$AA$12*((B581)-$U$5)/$U$6+$AA$13</f>
        <v/>
      </c>
      <c r="Q581" s="51">
        <f>1/(1+EXP(-P581))</f>
        <v/>
      </c>
      <c r="R581" s="52">
        <f>$AB$12*((B581)-$U$5)/$U$6+$AB$13</f>
        <v/>
      </c>
      <c r="S581" s="51">
        <f>1/(1+EXP(-R581))</f>
        <v/>
      </c>
      <c r="AI581" s="48">
        <f>'4_Seq_Features'!A579</f>
        <v/>
      </c>
      <c r="AJ581" s="55">
        <f>'4_Seq_Features'!G579</f>
        <v/>
      </c>
      <c r="AK581" s="55">
        <f>'4_Seq_Features'!H579</f>
        <v/>
      </c>
      <c r="AL581" s="48">
        <f>'4_Seq_Features'!E579</f>
        <v/>
      </c>
      <c r="AM581" s="52">
        <f>$BD$14*((AJ581)-$BD$5)/$BD$6+$BD$15*((AK581)-$BD$7)/$BD$8+$BD$16</f>
        <v/>
      </c>
      <c r="AN581" s="51">
        <f>1/(1+EXP(-AM581))</f>
        <v/>
      </c>
      <c r="AO581" s="52">
        <f>$BE$14*((AJ581)-$BD$5)/$BD$6+$BE$15*((AK581)-$BD$7)/$BD$8+$BE$16</f>
        <v/>
      </c>
      <c r="AP581" s="51">
        <f>1/(1+EXP(-AO581))</f>
        <v/>
      </c>
      <c r="AQ581" s="52">
        <f>$BF$14*((AJ581)-$BD$5)/$BD$6+$BF$15*((AK581)-$BD$7)/$BD$8+$BF$16</f>
        <v/>
      </c>
      <c r="AR581" s="51">
        <f>1/(1+EXP(-AQ581))</f>
        <v/>
      </c>
      <c r="AS581" s="52">
        <f>$BG$14*((AJ581)-$BD$5)/$BD$6+$BG$15*((AK581)-$BD$7)/$BD$8+$BG$16</f>
        <v/>
      </c>
      <c r="AT581" s="51">
        <f>1/(1+EXP(-AS581))</f>
        <v/>
      </c>
      <c r="AU581" s="52">
        <f>$BH$14*((AJ581)-$BD$5)/$BD$6+$BH$15*((AK581)-$BD$7)/$BD$8+$BH$16</f>
        <v/>
      </c>
      <c r="AV581" s="51">
        <f>1/(1+EXP(-AU581))</f>
        <v/>
      </c>
      <c r="AW581" s="52">
        <f>$BI$14*((AJ581)-$BD$5)/$BD$6+$BI$15*((AK581)-$BD$7)/$BD$8+$BI$16</f>
        <v/>
      </c>
      <c r="AX581" s="51">
        <f>1/(1+EXP(-AW581))</f>
        <v/>
      </c>
      <c r="AY581" s="52">
        <f>$BJ$14*((AJ581)-$BD$5)/$BD$6+$BJ$15*((AK581)-$BD$7)/$BD$8+$BJ$16</f>
        <v/>
      </c>
      <c r="AZ581" s="51">
        <f>1/(1+EXP(-AY581))</f>
        <v/>
      </c>
      <c r="BA581" s="52">
        <f>$BK$14*((AJ581)-$BD$5)/$BD$6+$BK$15*((AK581)-$BD$7)/$BD$8+$BK$16</f>
        <v/>
      </c>
      <c r="BB581" s="51">
        <f>1/(1+EXP(-BA581))</f>
        <v/>
      </c>
    </row>
    <row r="582" ht="15" customHeight="1" s="35">
      <c r="A582" s="48">
        <f>'4_Seq_Features'!A580</f>
        <v/>
      </c>
      <c r="B582" s="55">
        <f>'4_Seq_Features'!F580</f>
        <v/>
      </c>
      <c r="C582" s="48">
        <f>'4_Seq_Features'!E580</f>
        <v/>
      </c>
      <c r="D582" s="52">
        <f>$U$12*((B582)-$U$5)/$U$6+$U$13</f>
        <v/>
      </c>
      <c r="E582" s="51">
        <f>1/(1+EXP(-D582))</f>
        <v/>
      </c>
      <c r="F582" s="52">
        <f>$V$12*((B582)-$U$5)/$U$6+$V$13</f>
        <v/>
      </c>
      <c r="G582" s="51">
        <f>1/(1+EXP(-F582))</f>
        <v/>
      </c>
      <c r="H582" s="52">
        <f>$W$12*((B582)-$U$5)/$U$6+$W$13</f>
        <v/>
      </c>
      <c r="I582" s="51">
        <f>1/(1+EXP(-H582))</f>
        <v/>
      </c>
      <c r="J582" s="52">
        <f>$X$12*((B582)-$U$5)/$U$6+$X$13</f>
        <v/>
      </c>
      <c r="K582" s="51">
        <f>1/(1+EXP(-J582))</f>
        <v/>
      </c>
      <c r="L582" s="52">
        <f>$Y$12*((B582)-$U$5)/$U$6+$Y$13</f>
        <v/>
      </c>
      <c r="M582" s="51">
        <f>1/(1+EXP(-L582))</f>
        <v/>
      </c>
      <c r="N582" s="52">
        <f>$Z$12*((B582)-$U$5)/$U$6+$Z$13</f>
        <v/>
      </c>
      <c r="O582" s="51">
        <f>1/(1+EXP(-N582))</f>
        <v/>
      </c>
      <c r="P582" s="52">
        <f>$AA$12*((B582)-$U$5)/$U$6+$AA$13</f>
        <v/>
      </c>
      <c r="Q582" s="51">
        <f>1/(1+EXP(-P582))</f>
        <v/>
      </c>
      <c r="R582" s="52">
        <f>$AB$12*((B582)-$U$5)/$U$6+$AB$13</f>
        <v/>
      </c>
      <c r="S582" s="51">
        <f>1/(1+EXP(-R582))</f>
        <v/>
      </c>
      <c r="AI582" s="48">
        <f>'4_Seq_Features'!A580</f>
        <v/>
      </c>
      <c r="AJ582" s="55">
        <f>'4_Seq_Features'!G580</f>
        <v/>
      </c>
      <c r="AK582" s="55">
        <f>'4_Seq_Features'!H580</f>
        <v/>
      </c>
      <c r="AL582" s="48">
        <f>'4_Seq_Features'!E580</f>
        <v/>
      </c>
      <c r="AM582" s="52">
        <f>$BD$14*((AJ582)-$BD$5)/$BD$6+$BD$15*((AK582)-$BD$7)/$BD$8+$BD$16</f>
        <v/>
      </c>
      <c r="AN582" s="51">
        <f>1/(1+EXP(-AM582))</f>
        <v/>
      </c>
      <c r="AO582" s="52">
        <f>$BE$14*((AJ582)-$BD$5)/$BD$6+$BE$15*((AK582)-$BD$7)/$BD$8+$BE$16</f>
        <v/>
      </c>
      <c r="AP582" s="51">
        <f>1/(1+EXP(-AO582))</f>
        <v/>
      </c>
      <c r="AQ582" s="52">
        <f>$BF$14*((AJ582)-$BD$5)/$BD$6+$BF$15*((AK582)-$BD$7)/$BD$8+$BF$16</f>
        <v/>
      </c>
      <c r="AR582" s="51">
        <f>1/(1+EXP(-AQ582))</f>
        <v/>
      </c>
      <c r="AS582" s="52">
        <f>$BG$14*((AJ582)-$BD$5)/$BD$6+$BG$15*((AK582)-$BD$7)/$BD$8+$BG$16</f>
        <v/>
      </c>
      <c r="AT582" s="51">
        <f>1/(1+EXP(-AS582))</f>
        <v/>
      </c>
      <c r="AU582" s="52">
        <f>$BH$14*((AJ582)-$BD$5)/$BD$6+$BH$15*((AK582)-$BD$7)/$BD$8+$BH$16</f>
        <v/>
      </c>
      <c r="AV582" s="51">
        <f>1/(1+EXP(-AU582))</f>
        <v/>
      </c>
      <c r="AW582" s="52">
        <f>$BI$14*((AJ582)-$BD$5)/$BD$6+$BI$15*((AK582)-$BD$7)/$BD$8+$BI$16</f>
        <v/>
      </c>
      <c r="AX582" s="51">
        <f>1/(1+EXP(-AW582))</f>
        <v/>
      </c>
      <c r="AY582" s="52">
        <f>$BJ$14*((AJ582)-$BD$5)/$BD$6+$BJ$15*((AK582)-$BD$7)/$BD$8+$BJ$16</f>
        <v/>
      </c>
      <c r="AZ582" s="51">
        <f>1/(1+EXP(-AY582))</f>
        <v/>
      </c>
      <c r="BA582" s="52">
        <f>$BK$14*((AJ582)-$BD$5)/$BD$6+$BK$15*((AK582)-$BD$7)/$BD$8+$BK$16</f>
        <v/>
      </c>
      <c r="BB582" s="51">
        <f>1/(1+EXP(-BA582))</f>
        <v/>
      </c>
    </row>
    <row r="583" ht="15" customHeight="1" s="35">
      <c r="A583" s="48">
        <f>'4_Seq_Features'!A581</f>
        <v/>
      </c>
      <c r="B583" s="55">
        <f>'4_Seq_Features'!F581</f>
        <v/>
      </c>
      <c r="C583" s="48">
        <f>'4_Seq_Features'!E581</f>
        <v/>
      </c>
      <c r="D583" s="52">
        <f>$U$12*((B583)-$U$5)/$U$6+$U$13</f>
        <v/>
      </c>
      <c r="E583" s="51">
        <f>1/(1+EXP(-D583))</f>
        <v/>
      </c>
      <c r="F583" s="52">
        <f>$V$12*((B583)-$U$5)/$U$6+$V$13</f>
        <v/>
      </c>
      <c r="G583" s="51">
        <f>1/(1+EXP(-F583))</f>
        <v/>
      </c>
      <c r="H583" s="52">
        <f>$W$12*((B583)-$U$5)/$U$6+$W$13</f>
        <v/>
      </c>
      <c r="I583" s="51">
        <f>1/(1+EXP(-H583))</f>
        <v/>
      </c>
      <c r="J583" s="52">
        <f>$X$12*((B583)-$U$5)/$U$6+$X$13</f>
        <v/>
      </c>
      <c r="K583" s="51">
        <f>1/(1+EXP(-J583))</f>
        <v/>
      </c>
      <c r="L583" s="52">
        <f>$Y$12*((B583)-$U$5)/$U$6+$Y$13</f>
        <v/>
      </c>
      <c r="M583" s="51">
        <f>1/(1+EXP(-L583))</f>
        <v/>
      </c>
      <c r="N583" s="52">
        <f>$Z$12*((B583)-$U$5)/$U$6+$Z$13</f>
        <v/>
      </c>
      <c r="O583" s="51">
        <f>1/(1+EXP(-N583))</f>
        <v/>
      </c>
      <c r="P583" s="52">
        <f>$AA$12*((B583)-$U$5)/$U$6+$AA$13</f>
        <v/>
      </c>
      <c r="Q583" s="51">
        <f>1/(1+EXP(-P583))</f>
        <v/>
      </c>
      <c r="R583" s="52">
        <f>$AB$12*((B583)-$U$5)/$U$6+$AB$13</f>
        <v/>
      </c>
      <c r="S583" s="51">
        <f>1/(1+EXP(-R583))</f>
        <v/>
      </c>
      <c r="AI583" s="48">
        <f>'4_Seq_Features'!A581</f>
        <v/>
      </c>
      <c r="AJ583" s="55">
        <f>'4_Seq_Features'!G581</f>
        <v/>
      </c>
      <c r="AK583" s="55">
        <f>'4_Seq_Features'!H581</f>
        <v/>
      </c>
      <c r="AL583" s="48">
        <f>'4_Seq_Features'!E581</f>
        <v/>
      </c>
      <c r="AM583" s="52">
        <f>$BD$14*((AJ583)-$BD$5)/$BD$6+$BD$15*((AK583)-$BD$7)/$BD$8+$BD$16</f>
        <v/>
      </c>
      <c r="AN583" s="51">
        <f>1/(1+EXP(-AM583))</f>
        <v/>
      </c>
      <c r="AO583" s="52">
        <f>$BE$14*((AJ583)-$BD$5)/$BD$6+$BE$15*((AK583)-$BD$7)/$BD$8+$BE$16</f>
        <v/>
      </c>
      <c r="AP583" s="51">
        <f>1/(1+EXP(-AO583))</f>
        <v/>
      </c>
      <c r="AQ583" s="52">
        <f>$BF$14*((AJ583)-$BD$5)/$BD$6+$BF$15*((AK583)-$BD$7)/$BD$8+$BF$16</f>
        <v/>
      </c>
      <c r="AR583" s="51">
        <f>1/(1+EXP(-AQ583))</f>
        <v/>
      </c>
      <c r="AS583" s="52">
        <f>$BG$14*((AJ583)-$BD$5)/$BD$6+$BG$15*((AK583)-$BD$7)/$BD$8+$BG$16</f>
        <v/>
      </c>
      <c r="AT583" s="51">
        <f>1/(1+EXP(-AS583))</f>
        <v/>
      </c>
      <c r="AU583" s="52">
        <f>$BH$14*((AJ583)-$BD$5)/$BD$6+$BH$15*((AK583)-$BD$7)/$BD$8+$BH$16</f>
        <v/>
      </c>
      <c r="AV583" s="51">
        <f>1/(1+EXP(-AU583))</f>
        <v/>
      </c>
      <c r="AW583" s="52">
        <f>$BI$14*((AJ583)-$BD$5)/$BD$6+$BI$15*((AK583)-$BD$7)/$BD$8+$BI$16</f>
        <v/>
      </c>
      <c r="AX583" s="51">
        <f>1/(1+EXP(-AW583))</f>
        <v/>
      </c>
      <c r="AY583" s="52">
        <f>$BJ$14*((AJ583)-$BD$5)/$BD$6+$BJ$15*((AK583)-$BD$7)/$BD$8+$BJ$16</f>
        <v/>
      </c>
      <c r="AZ583" s="51">
        <f>1/(1+EXP(-AY583))</f>
        <v/>
      </c>
      <c r="BA583" s="52">
        <f>$BK$14*((AJ583)-$BD$5)/$BD$6+$BK$15*((AK583)-$BD$7)/$BD$8+$BK$16</f>
        <v/>
      </c>
      <c r="BB583" s="51">
        <f>1/(1+EXP(-BA583))</f>
        <v/>
      </c>
    </row>
    <row r="584" ht="15" customHeight="1" s="35">
      <c r="A584" s="48">
        <f>'4_Seq_Features'!A582</f>
        <v/>
      </c>
      <c r="B584" s="55">
        <f>'4_Seq_Features'!F582</f>
        <v/>
      </c>
      <c r="C584" s="48">
        <f>'4_Seq_Features'!E582</f>
        <v/>
      </c>
      <c r="D584" s="52">
        <f>$U$12*((B584)-$U$5)/$U$6+$U$13</f>
        <v/>
      </c>
      <c r="E584" s="51">
        <f>1/(1+EXP(-D584))</f>
        <v/>
      </c>
      <c r="F584" s="52">
        <f>$V$12*((B584)-$U$5)/$U$6+$V$13</f>
        <v/>
      </c>
      <c r="G584" s="51">
        <f>1/(1+EXP(-F584))</f>
        <v/>
      </c>
      <c r="H584" s="52">
        <f>$W$12*((B584)-$U$5)/$U$6+$W$13</f>
        <v/>
      </c>
      <c r="I584" s="51">
        <f>1/(1+EXP(-H584))</f>
        <v/>
      </c>
      <c r="J584" s="52">
        <f>$X$12*((B584)-$U$5)/$U$6+$X$13</f>
        <v/>
      </c>
      <c r="K584" s="51">
        <f>1/(1+EXP(-J584))</f>
        <v/>
      </c>
      <c r="L584" s="52">
        <f>$Y$12*((B584)-$U$5)/$U$6+$Y$13</f>
        <v/>
      </c>
      <c r="M584" s="51">
        <f>1/(1+EXP(-L584))</f>
        <v/>
      </c>
      <c r="N584" s="52">
        <f>$Z$12*((B584)-$U$5)/$U$6+$Z$13</f>
        <v/>
      </c>
      <c r="O584" s="51">
        <f>1/(1+EXP(-N584))</f>
        <v/>
      </c>
      <c r="P584" s="52">
        <f>$AA$12*((B584)-$U$5)/$U$6+$AA$13</f>
        <v/>
      </c>
      <c r="Q584" s="51">
        <f>1/(1+EXP(-P584))</f>
        <v/>
      </c>
      <c r="R584" s="52">
        <f>$AB$12*((B584)-$U$5)/$U$6+$AB$13</f>
        <v/>
      </c>
      <c r="S584" s="51">
        <f>1/(1+EXP(-R584))</f>
        <v/>
      </c>
      <c r="AI584" s="48">
        <f>'4_Seq_Features'!A582</f>
        <v/>
      </c>
      <c r="AJ584" s="55">
        <f>'4_Seq_Features'!G582</f>
        <v/>
      </c>
      <c r="AK584" s="55">
        <f>'4_Seq_Features'!H582</f>
        <v/>
      </c>
      <c r="AL584" s="48">
        <f>'4_Seq_Features'!E582</f>
        <v/>
      </c>
      <c r="AM584" s="52">
        <f>$BD$14*((AJ584)-$BD$5)/$BD$6+$BD$15*((AK584)-$BD$7)/$BD$8+$BD$16</f>
        <v/>
      </c>
      <c r="AN584" s="51">
        <f>1/(1+EXP(-AM584))</f>
        <v/>
      </c>
      <c r="AO584" s="52">
        <f>$BE$14*((AJ584)-$BD$5)/$BD$6+$BE$15*((AK584)-$BD$7)/$BD$8+$BE$16</f>
        <v/>
      </c>
      <c r="AP584" s="51">
        <f>1/(1+EXP(-AO584))</f>
        <v/>
      </c>
      <c r="AQ584" s="52">
        <f>$BF$14*((AJ584)-$BD$5)/$BD$6+$BF$15*((AK584)-$BD$7)/$BD$8+$BF$16</f>
        <v/>
      </c>
      <c r="AR584" s="51">
        <f>1/(1+EXP(-AQ584))</f>
        <v/>
      </c>
      <c r="AS584" s="52">
        <f>$BG$14*((AJ584)-$BD$5)/$BD$6+$BG$15*((AK584)-$BD$7)/$BD$8+$BG$16</f>
        <v/>
      </c>
      <c r="AT584" s="51">
        <f>1/(1+EXP(-AS584))</f>
        <v/>
      </c>
      <c r="AU584" s="52">
        <f>$BH$14*((AJ584)-$BD$5)/$BD$6+$BH$15*((AK584)-$BD$7)/$BD$8+$BH$16</f>
        <v/>
      </c>
      <c r="AV584" s="51">
        <f>1/(1+EXP(-AU584))</f>
        <v/>
      </c>
      <c r="AW584" s="52">
        <f>$BI$14*((AJ584)-$BD$5)/$BD$6+$BI$15*((AK584)-$BD$7)/$BD$8+$BI$16</f>
        <v/>
      </c>
      <c r="AX584" s="51">
        <f>1/(1+EXP(-AW584))</f>
        <v/>
      </c>
      <c r="AY584" s="52">
        <f>$BJ$14*((AJ584)-$BD$5)/$BD$6+$BJ$15*((AK584)-$BD$7)/$BD$8+$BJ$16</f>
        <v/>
      </c>
      <c r="AZ584" s="51">
        <f>1/(1+EXP(-AY584))</f>
        <v/>
      </c>
      <c r="BA584" s="52">
        <f>$BK$14*((AJ584)-$BD$5)/$BD$6+$BK$15*((AK584)-$BD$7)/$BD$8+$BK$16</f>
        <v/>
      </c>
      <c r="BB584" s="51">
        <f>1/(1+EXP(-BA584))</f>
        <v/>
      </c>
    </row>
    <row r="585" ht="15" customHeight="1" s="35">
      <c r="A585" s="48">
        <f>'4_Seq_Features'!A583</f>
        <v/>
      </c>
      <c r="B585" s="55">
        <f>'4_Seq_Features'!F583</f>
        <v/>
      </c>
      <c r="C585" s="48">
        <f>'4_Seq_Features'!E583</f>
        <v/>
      </c>
      <c r="D585" s="52">
        <f>$U$12*((B585)-$U$5)/$U$6+$U$13</f>
        <v/>
      </c>
      <c r="E585" s="51">
        <f>1/(1+EXP(-D585))</f>
        <v/>
      </c>
      <c r="F585" s="52">
        <f>$V$12*((B585)-$U$5)/$U$6+$V$13</f>
        <v/>
      </c>
      <c r="G585" s="51">
        <f>1/(1+EXP(-F585))</f>
        <v/>
      </c>
      <c r="H585" s="52">
        <f>$W$12*((B585)-$U$5)/$U$6+$W$13</f>
        <v/>
      </c>
      <c r="I585" s="51">
        <f>1/(1+EXP(-H585))</f>
        <v/>
      </c>
      <c r="J585" s="52">
        <f>$X$12*((B585)-$U$5)/$U$6+$X$13</f>
        <v/>
      </c>
      <c r="K585" s="51">
        <f>1/(1+EXP(-J585))</f>
        <v/>
      </c>
      <c r="L585" s="52">
        <f>$Y$12*((B585)-$U$5)/$U$6+$Y$13</f>
        <v/>
      </c>
      <c r="M585" s="51">
        <f>1/(1+EXP(-L585))</f>
        <v/>
      </c>
      <c r="N585" s="52">
        <f>$Z$12*((B585)-$U$5)/$U$6+$Z$13</f>
        <v/>
      </c>
      <c r="O585" s="51">
        <f>1/(1+EXP(-N585))</f>
        <v/>
      </c>
      <c r="P585" s="52">
        <f>$AA$12*((B585)-$U$5)/$U$6+$AA$13</f>
        <v/>
      </c>
      <c r="Q585" s="51">
        <f>1/(1+EXP(-P585))</f>
        <v/>
      </c>
      <c r="R585" s="52">
        <f>$AB$12*((B585)-$U$5)/$U$6+$AB$13</f>
        <v/>
      </c>
      <c r="S585" s="51">
        <f>1/(1+EXP(-R585))</f>
        <v/>
      </c>
      <c r="AI585" s="48">
        <f>'4_Seq_Features'!A583</f>
        <v/>
      </c>
      <c r="AJ585" s="55">
        <f>'4_Seq_Features'!G583</f>
        <v/>
      </c>
      <c r="AK585" s="55">
        <f>'4_Seq_Features'!H583</f>
        <v/>
      </c>
      <c r="AL585" s="48">
        <f>'4_Seq_Features'!E583</f>
        <v/>
      </c>
      <c r="AM585" s="52">
        <f>$BD$14*((AJ585)-$BD$5)/$BD$6+$BD$15*((AK585)-$BD$7)/$BD$8+$BD$16</f>
        <v/>
      </c>
      <c r="AN585" s="51">
        <f>1/(1+EXP(-AM585))</f>
        <v/>
      </c>
      <c r="AO585" s="52">
        <f>$BE$14*((AJ585)-$BD$5)/$BD$6+$BE$15*((AK585)-$BD$7)/$BD$8+$BE$16</f>
        <v/>
      </c>
      <c r="AP585" s="51">
        <f>1/(1+EXP(-AO585))</f>
        <v/>
      </c>
      <c r="AQ585" s="52">
        <f>$BF$14*((AJ585)-$BD$5)/$BD$6+$BF$15*((AK585)-$BD$7)/$BD$8+$BF$16</f>
        <v/>
      </c>
      <c r="AR585" s="51">
        <f>1/(1+EXP(-AQ585))</f>
        <v/>
      </c>
      <c r="AS585" s="52">
        <f>$BG$14*((AJ585)-$BD$5)/$BD$6+$BG$15*((AK585)-$BD$7)/$BD$8+$BG$16</f>
        <v/>
      </c>
      <c r="AT585" s="51">
        <f>1/(1+EXP(-AS585))</f>
        <v/>
      </c>
      <c r="AU585" s="52">
        <f>$BH$14*((AJ585)-$BD$5)/$BD$6+$BH$15*((AK585)-$BD$7)/$BD$8+$BH$16</f>
        <v/>
      </c>
      <c r="AV585" s="51">
        <f>1/(1+EXP(-AU585))</f>
        <v/>
      </c>
      <c r="AW585" s="52">
        <f>$BI$14*((AJ585)-$BD$5)/$BD$6+$BI$15*((AK585)-$BD$7)/$BD$8+$BI$16</f>
        <v/>
      </c>
      <c r="AX585" s="51">
        <f>1/(1+EXP(-AW585))</f>
        <v/>
      </c>
      <c r="AY585" s="52">
        <f>$BJ$14*((AJ585)-$BD$5)/$BD$6+$BJ$15*((AK585)-$BD$7)/$BD$8+$BJ$16</f>
        <v/>
      </c>
      <c r="AZ585" s="51">
        <f>1/(1+EXP(-AY585))</f>
        <v/>
      </c>
      <c r="BA585" s="52">
        <f>$BK$14*((AJ585)-$BD$5)/$BD$6+$BK$15*((AK585)-$BD$7)/$BD$8+$BK$16</f>
        <v/>
      </c>
      <c r="BB585" s="51">
        <f>1/(1+EXP(-BA585))</f>
        <v/>
      </c>
    </row>
    <row r="586" ht="15" customHeight="1" s="35">
      <c r="A586" s="48">
        <f>'4_Seq_Features'!A584</f>
        <v/>
      </c>
      <c r="B586" s="55">
        <f>'4_Seq_Features'!F584</f>
        <v/>
      </c>
      <c r="C586" s="48">
        <f>'4_Seq_Features'!E584</f>
        <v/>
      </c>
      <c r="D586" s="52">
        <f>$U$12*((B586)-$U$5)/$U$6+$U$13</f>
        <v/>
      </c>
      <c r="E586" s="51">
        <f>1/(1+EXP(-D586))</f>
        <v/>
      </c>
      <c r="F586" s="52">
        <f>$V$12*((B586)-$U$5)/$U$6+$V$13</f>
        <v/>
      </c>
      <c r="G586" s="51">
        <f>1/(1+EXP(-F586))</f>
        <v/>
      </c>
      <c r="H586" s="52">
        <f>$W$12*((B586)-$U$5)/$U$6+$W$13</f>
        <v/>
      </c>
      <c r="I586" s="51">
        <f>1/(1+EXP(-H586))</f>
        <v/>
      </c>
      <c r="J586" s="52">
        <f>$X$12*((B586)-$U$5)/$U$6+$X$13</f>
        <v/>
      </c>
      <c r="K586" s="51">
        <f>1/(1+EXP(-J586))</f>
        <v/>
      </c>
      <c r="L586" s="52">
        <f>$Y$12*((B586)-$U$5)/$U$6+$Y$13</f>
        <v/>
      </c>
      <c r="M586" s="51">
        <f>1/(1+EXP(-L586))</f>
        <v/>
      </c>
      <c r="N586" s="52">
        <f>$Z$12*((B586)-$U$5)/$U$6+$Z$13</f>
        <v/>
      </c>
      <c r="O586" s="51">
        <f>1/(1+EXP(-N586))</f>
        <v/>
      </c>
      <c r="P586" s="52">
        <f>$AA$12*((B586)-$U$5)/$U$6+$AA$13</f>
        <v/>
      </c>
      <c r="Q586" s="51">
        <f>1/(1+EXP(-P586))</f>
        <v/>
      </c>
      <c r="R586" s="52">
        <f>$AB$12*((B586)-$U$5)/$U$6+$AB$13</f>
        <v/>
      </c>
      <c r="S586" s="51">
        <f>1/(1+EXP(-R586))</f>
        <v/>
      </c>
      <c r="AI586" s="48">
        <f>'4_Seq_Features'!A584</f>
        <v/>
      </c>
      <c r="AJ586" s="55">
        <f>'4_Seq_Features'!G584</f>
        <v/>
      </c>
      <c r="AK586" s="55">
        <f>'4_Seq_Features'!H584</f>
        <v/>
      </c>
      <c r="AL586" s="48">
        <f>'4_Seq_Features'!E584</f>
        <v/>
      </c>
      <c r="AM586" s="52">
        <f>$BD$14*((AJ586)-$BD$5)/$BD$6+$BD$15*((AK586)-$BD$7)/$BD$8+$BD$16</f>
        <v/>
      </c>
      <c r="AN586" s="51">
        <f>1/(1+EXP(-AM586))</f>
        <v/>
      </c>
      <c r="AO586" s="52">
        <f>$BE$14*((AJ586)-$BD$5)/$BD$6+$BE$15*((AK586)-$BD$7)/$BD$8+$BE$16</f>
        <v/>
      </c>
      <c r="AP586" s="51">
        <f>1/(1+EXP(-AO586))</f>
        <v/>
      </c>
      <c r="AQ586" s="52">
        <f>$BF$14*((AJ586)-$BD$5)/$BD$6+$BF$15*((AK586)-$BD$7)/$BD$8+$BF$16</f>
        <v/>
      </c>
      <c r="AR586" s="51">
        <f>1/(1+EXP(-AQ586))</f>
        <v/>
      </c>
      <c r="AS586" s="52">
        <f>$BG$14*((AJ586)-$BD$5)/$BD$6+$BG$15*((AK586)-$BD$7)/$BD$8+$BG$16</f>
        <v/>
      </c>
      <c r="AT586" s="51">
        <f>1/(1+EXP(-AS586))</f>
        <v/>
      </c>
      <c r="AU586" s="52">
        <f>$BH$14*((AJ586)-$BD$5)/$BD$6+$BH$15*((AK586)-$BD$7)/$BD$8+$BH$16</f>
        <v/>
      </c>
      <c r="AV586" s="51">
        <f>1/(1+EXP(-AU586))</f>
        <v/>
      </c>
      <c r="AW586" s="52">
        <f>$BI$14*((AJ586)-$BD$5)/$BD$6+$BI$15*((AK586)-$BD$7)/$BD$8+$BI$16</f>
        <v/>
      </c>
      <c r="AX586" s="51">
        <f>1/(1+EXP(-AW586))</f>
        <v/>
      </c>
      <c r="AY586" s="52">
        <f>$BJ$14*((AJ586)-$BD$5)/$BD$6+$BJ$15*((AK586)-$BD$7)/$BD$8+$BJ$16</f>
        <v/>
      </c>
      <c r="AZ586" s="51">
        <f>1/(1+EXP(-AY586))</f>
        <v/>
      </c>
      <c r="BA586" s="52">
        <f>$BK$14*((AJ586)-$BD$5)/$BD$6+$BK$15*((AK586)-$BD$7)/$BD$8+$BK$16</f>
        <v/>
      </c>
      <c r="BB586" s="51">
        <f>1/(1+EXP(-BA586))</f>
        <v/>
      </c>
    </row>
    <row r="587" ht="15" customHeight="1" s="35">
      <c r="A587" s="48">
        <f>'4_Seq_Features'!A585</f>
        <v/>
      </c>
      <c r="B587" s="55">
        <f>'4_Seq_Features'!F585</f>
        <v/>
      </c>
      <c r="C587" s="48">
        <f>'4_Seq_Features'!E585</f>
        <v/>
      </c>
      <c r="D587" s="52">
        <f>$U$12*((B587)-$U$5)/$U$6+$U$13</f>
        <v/>
      </c>
      <c r="E587" s="51">
        <f>1/(1+EXP(-D587))</f>
        <v/>
      </c>
      <c r="F587" s="52">
        <f>$V$12*((B587)-$U$5)/$U$6+$V$13</f>
        <v/>
      </c>
      <c r="G587" s="51">
        <f>1/(1+EXP(-F587))</f>
        <v/>
      </c>
      <c r="H587" s="52">
        <f>$W$12*((B587)-$U$5)/$U$6+$W$13</f>
        <v/>
      </c>
      <c r="I587" s="51">
        <f>1/(1+EXP(-H587))</f>
        <v/>
      </c>
      <c r="J587" s="52">
        <f>$X$12*((B587)-$U$5)/$U$6+$X$13</f>
        <v/>
      </c>
      <c r="K587" s="51">
        <f>1/(1+EXP(-J587))</f>
        <v/>
      </c>
      <c r="L587" s="52">
        <f>$Y$12*((B587)-$U$5)/$U$6+$Y$13</f>
        <v/>
      </c>
      <c r="M587" s="51">
        <f>1/(1+EXP(-L587))</f>
        <v/>
      </c>
      <c r="N587" s="52">
        <f>$Z$12*((B587)-$U$5)/$U$6+$Z$13</f>
        <v/>
      </c>
      <c r="O587" s="51">
        <f>1/(1+EXP(-N587))</f>
        <v/>
      </c>
      <c r="P587" s="52">
        <f>$AA$12*((B587)-$U$5)/$U$6+$AA$13</f>
        <v/>
      </c>
      <c r="Q587" s="51">
        <f>1/(1+EXP(-P587))</f>
        <v/>
      </c>
      <c r="R587" s="52">
        <f>$AB$12*((B587)-$U$5)/$U$6+$AB$13</f>
        <v/>
      </c>
      <c r="S587" s="51">
        <f>1/(1+EXP(-R587))</f>
        <v/>
      </c>
      <c r="AI587" s="48">
        <f>'4_Seq_Features'!A585</f>
        <v/>
      </c>
      <c r="AJ587" s="55">
        <f>'4_Seq_Features'!G585</f>
        <v/>
      </c>
      <c r="AK587" s="55">
        <f>'4_Seq_Features'!H585</f>
        <v/>
      </c>
      <c r="AL587" s="48">
        <f>'4_Seq_Features'!E585</f>
        <v/>
      </c>
      <c r="AM587" s="52">
        <f>$BD$14*((AJ587)-$BD$5)/$BD$6+$BD$15*((AK587)-$BD$7)/$BD$8+$BD$16</f>
        <v/>
      </c>
      <c r="AN587" s="51">
        <f>1/(1+EXP(-AM587))</f>
        <v/>
      </c>
      <c r="AO587" s="52">
        <f>$BE$14*((AJ587)-$BD$5)/$BD$6+$BE$15*((AK587)-$BD$7)/$BD$8+$BE$16</f>
        <v/>
      </c>
      <c r="AP587" s="51">
        <f>1/(1+EXP(-AO587))</f>
        <v/>
      </c>
      <c r="AQ587" s="52">
        <f>$BF$14*((AJ587)-$BD$5)/$BD$6+$BF$15*((AK587)-$BD$7)/$BD$8+$BF$16</f>
        <v/>
      </c>
      <c r="AR587" s="51">
        <f>1/(1+EXP(-AQ587))</f>
        <v/>
      </c>
      <c r="AS587" s="52">
        <f>$BG$14*((AJ587)-$BD$5)/$BD$6+$BG$15*((AK587)-$BD$7)/$BD$8+$BG$16</f>
        <v/>
      </c>
      <c r="AT587" s="51">
        <f>1/(1+EXP(-AS587))</f>
        <v/>
      </c>
      <c r="AU587" s="52">
        <f>$BH$14*((AJ587)-$BD$5)/$BD$6+$BH$15*((AK587)-$BD$7)/$BD$8+$BH$16</f>
        <v/>
      </c>
      <c r="AV587" s="51">
        <f>1/(1+EXP(-AU587))</f>
        <v/>
      </c>
      <c r="AW587" s="52">
        <f>$BI$14*((AJ587)-$BD$5)/$BD$6+$BI$15*((AK587)-$BD$7)/$BD$8+$BI$16</f>
        <v/>
      </c>
      <c r="AX587" s="51">
        <f>1/(1+EXP(-AW587))</f>
        <v/>
      </c>
      <c r="AY587" s="52">
        <f>$BJ$14*((AJ587)-$BD$5)/$BD$6+$BJ$15*((AK587)-$BD$7)/$BD$8+$BJ$16</f>
        <v/>
      </c>
      <c r="AZ587" s="51">
        <f>1/(1+EXP(-AY587))</f>
        <v/>
      </c>
      <c r="BA587" s="52">
        <f>$BK$14*((AJ587)-$BD$5)/$BD$6+$BK$15*((AK587)-$BD$7)/$BD$8+$BK$16</f>
        <v/>
      </c>
      <c r="BB587" s="51">
        <f>1/(1+EXP(-BA587))</f>
        <v/>
      </c>
    </row>
    <row r="588" ht="15" customHeight="1" s="35">
      <c r="A588" s="48">
        <f>'4_Seq_Features'!A586</f>
        <v/>
      </c>
      <c r="B588" s="55">
        <f>'4_Seq_Features'!F586</f>
        <v/>
      </c>
      <c r="C588" s="48">
        <f>'4_Seq_Features'!E586</f>
        <v/>
      </c>
      <c r="D588" s="52">
        <f>$U$12*((B588)-$U$5)/$U$6+$U$13</f>
        <v/>
      </c>
      <c r="E588" s="51">
        <f>1/(1+EXP(-D588))</f>
        <v/>
      </c>
      <c r="F588" s="52">
        <f>$V$12*((B588)-$U$5)/$U$6+$V$13</f>
        <v/>
      </c>
      <c r="G588" s="51">
        <f>1/(1+EXP(-F588))</f>
        <v/>
      </c>
      <c r="H588" s="52">
        <f>$W$12*((B588)-$U$5)/$U$6+$W$13</f>
        <v/>
      </c>
      <c r="I588" s="51">
        <f>1/(1+EXP(-H588))</f>
        <v/>
      </c>
      <c r="J588" s="52">
        <f>$X$12*((B588)-$U$5)/$U$6+$X$13</f>
        <v/>
      </c>
      <c r="K588" s="51">
        <f>1/(1+EXP(-J588))</f>
        <v/>
      </c>
      <c r="L588" s="52">
        <f>$Y$12*((B588)-$U$5)/$U$6+$Y$13</f>
        <v/>
      </c>
      <c r="M588" s="51">
        <f>1/(1+EXP(-L588))</f>
        <v/>
      </c>
      <c r="N588" s="52">
        <f>$Z$12*((B588)-$U$5)/$U$6+$Z$13</f>
        <v/>
      </c>
      <c r="O588" s="51">
        <f>1/(1+EXP(-N588))</f>
        <v/>
      </c>
      <c r="P588" s="52">
        <f>$AA$12*((B588)-$U$5)/$U$6+$AA$13</f>
        <v/>
      </c>
      <c r="Q588" s="51">
        <f>1/(1+EXP(-P588))</f>
        <v/>
      </c>
      <c r="R588" s="52">
        <f>$AB$12*((B588)-$U$5)/$U$6+$AB$13</f>
        <v/>
      </c>
      <c r="S588" s="51">
        <f>1/(1+EXP(-R588))</f>
        <v/>
      </c>
      <c r="AI588" s="48">
        <f>'4_Seq_Features'!A586</f>
        <v/>
      </c>
      <c r="AJ588" s="55">
        <f>'4_Seq_Features'!G586</f>
        <v/>
      </c>
      <c r="AK588" s="55">
        <f>'4_Seq_Features'!H586</f>
        <v/>
      </c>
      <c r="AL588" s="48">
        <f>'4_Seq_Features'!E586</f>
        <v/>
      </c>
      <c r="AM588" s="52">
        <f>$BD$14*((AJ588)-$BD$5)/$BD$6+$BD$15*((AK588)-$BD$7)/$BD$8+$BD$16</f>
        <v/>
      </c>
      <c r="AN588" s="51">
        <f>1/(1+EXP(-AM588))</f>
        <v/>
      </c>
      <c r="AO588" s="52">
        <f>$BE$14*((AJ588)-$BD$5)/$BD$6+$BE$15*((AK588)-$BD$7)/$BD$8+$BE$16</f>
        <v/>
      </c>
      <c r="AP588" s="51">
        <f>1/(1+EXP(-AO588))</f>
        <v/>
      </c>
      <c r="AQ588" s="52">
        <f>$BF$14*((AJ588)-$BD$5)/$BD$6+$BF$15*((AK588)-$BD$7)/$BD$8+$BF$16</f>
        <v/>
      </c>
      <c r="AR588" s="51">
        <f>1/(1+EXP(-AQ588))</f>
        <v/>
      </c>
      <c r="AS588" s="52">
        <f>$BG$14*((AJ588)-$BD$5)/$BD$6+$BG$15*((AK588)-$BD$7)/$BD$8+$BG$16</f>
        <v/>
      </c>
      <c r="AT588" s="51">
        <f>1/(1+EXP(-AS588))</f>
        <v/>
      </c>
      <c r="AU588" s="52">
        <f>$BH$14*((AJ588)-$BD$5)/$BD$6+$BH$15*((AK588)-$BD$7)/$BD$8+$BH$16</f>
        <v/>
      </c>
      <c r="AV588" s="51">
        <f>1/(1+EXP(-AU588))</f>
        <v/>
      </c>
      <c r="AW588" s="52">
        <f>$BI$14*((AJ588)-$BD$5)/$BD$6+$BI$15*((AK588)-$BD$7)/$BD$8+$BI$16</f>
        <v/>
      </c>
      <c r="AX588" s="51">
        <f>1/(1+EXP(-AW588))</f>
        <v/>
      </c>
      <c r="AY588" s="52">
        <f>$BJ$14*((AJ588)-$BD$5)/$BD$6+$BJ$15*((AK588)-$BD$7)/$BD$8+$BJ$16</f>
        <v/>
      </c>
      <c r="AZ588" s="51">
        <f>1/(1+EXP(-AY588))</f>
        <v/>
      </c>
      <c r="BA588" s="52">
        <f>$BK$14*((AJ588)-$BD$5)/$BD$6+$BK$15*((AK588)-$BD$7)/$BD$8+$BK$16</f>
        <v/>
      </c>
      <c r="BB588" s="51">
        <f>1/(1+EXP(-BA588))</f>
        <v/>
      </c>
    </row>
    <row r="589" ht="15" customHeight="1" s="35">
      <c r="A589" s="48">
        <f>'4_Seq_Features'!A587</f>
        <v/>
      </c>
      <c r="B589" s="55">
        <f>'4_Seq_Features'!F587</f>
        <v/>
      </c>
      <c r="C589" s="48">
        <f>'4_Seq_Features'!E587</f>
        <v/>
      </c>
      <c r="D589" s="52">
        <f>$U$12*((B589)-$U$5)/$U$6+$U$13</f>
        <v/>
      </c>
      <c r="E589" s="51">
        <f>1/(1+EXP(-D589))</f>
        <v/>
      </c>
      <c r="F589" s="52">
        <f>$V$12*((B589)-$U$5)/$U$6+$V$13</f>
        <v/>
      </c>
      <c r="G589" s="51">
        <f>1/(1+EXP(-F589))</f>
        <v/>
      </c>
      <c r="H589" s="52">
        <f>$W$12*((B589)-$U$5)/$U$6+$W$13</f>
        <v/>
      </c>
      <c r="I589" s="51">
        <f>1/(1+EXP(-H589))</f>
        <v/>
      </c>
      <c r="J589" s="52">
        <f>$X$12*((B589)-$U$5)/$U$6+$X$13</f>
        <v/>
      </c>
      <c r="K589" s="51">
        <f>1/(1+EXP(-J589))</f>
        <v/>
      </c>
      <c r="L589" s="52">
        <f>$Y$12*((B589)-$U$5)/$U$6+$Y$13</f>
        <v/>
      </c>
      <c r="M589" s="51">
        <f>1/(1+EXP(-L589))</f>
        <v/>
      </c>
      <c r="N589" s="52">
        <f>$Z$12*((B589)-$U$5)/$U$6+$Z$13</f>
        <v/>
      </c>
      <c r="O589" s="51">
        <f>1/(1+EXP(-N589))</f>
        <v/>
      </c>
      <c r="P589" s="52">
        <f>$AA$12*((B589)-$U$5)/$U$6+$AA$13</f>
        <v/>
      </c>
      <c r="Q589" s="51">
        <f>1/(1+EXP(-P589))</f>
        <v/>
      </c>
      <c r="R589" s="52">
        <f>$AB$12*((B589)-$U$5)/$U$6+$AB$13</f>
        <v/>
      </c>
      <c r="S589" s="51">
        <f>1/(1+EXP(-R589))</f>
        <v/>
      </c>
      <c r="AI589" s="48">
        <f>'4_Seq_Features'!A587</f>
        <v/>
      </c>
      <c r="AJ589" s="55">
        <f>'4_Seq_Features'!G587</f>
        <v/>
      </c>
      <c r="AK589" s="55">
        <f>'4_Seq_Features'!H587</f>
        <v/>
      </c>
      <c r="AL589" s="48">
        <f>'4_Seq_Features'!E587</f>
        <v/>
      </c>
      <c r="AM589" s="52">
        <f>$BD$14*((AJ589)-$BD$5)/$BD$6+$BD$15*((AK589)-$BD$7)/$BD$8+$BD$16</f>
        <v/>
      </c>
      <c r="AN589" s="51">
        <f>1/(1+EXP(-AM589))</f>
        <v/>
      </c>
      <c r="AO589" s="52">
        <f>$BE$14*((AJ589)-$BD$5)/$BD$6+$BE$15*((AK589)-$BD$7)/$BD$8+$BE$16</f>
        <v/>
      </c>
      <c r="AP589" s="51">
        <f>1/(1+EXP(-AO589))</f>
        <v/>
      </c>
      <c r="AQ589" s="52">
        <f>$BF$14*((AJ589)-$BD$5)/$BD$6+$BF$15*((AK589)-$BD$7)/$BD$8+$BF$16</f>
        <v/>
      </c>
      <c r="AR589" s="51">
        <f>1/(1+EXP(-AQ589))</f>
        <v/>
      </c>
      <c r="AS589" s="52">
        <f>$BG$14*((AJ589)-$BD$5)/$BD$6+$BG$15*((AK589)-$BD$7)/$BD$8+$BG$16</f>
        <v/>
      </c>
      <c r="AT589" s="51">
        <f>1/(1+EXP(-AS589))</f>
        <v/>
      </c>
      <c r="AU589" s="52">
        <f>$BH$14*((AJ589)-$BD$5)/$BD$6+$BH$15*((AK589)-$BD$7)/$BD$8+$BH$16</f>
        <v/>
      </c>
      <c r="AV589" s="51">
        <f>1/(1+EXP(-AU589))</f>
        <v/>
      </c>
      <c r="AW589" s="52">
        <f>$BI$14*((AJ589)-$BD$5)/$BD$6+$BI$15*((AK589)-$BD$7)/$BD$8+$BI$16</f>
        <v/>
      </c>
      <c r="AX589" s="51">
        <f>1/(1+EXP(-AW589))</f>
        <v/>
      </c>
      <c r="AY589" s="52">
        <f>$BJ$14*((AJ589)-$BD$5)/$BD$6+$BJ$15*((AK589)-$BD$7)/$BD$8+$BJ$16</f>
        <v/>
      </c>
      <c r="AZ589" s="51">
        <f>1/(1+EXP(-AY589))</f>
        <v/>
      </c>
      <c r="BA589" s="52">
        <f>$BK$14*((AJ589)-$BD$5)/$BD$6+$BK$15*((AK589)-$BD$7)/$BD$8+$BK$16</f>
        <v/>
      </c>
      <c r="BB589" s="51">
        <f>1/(1+EXP(-BA589))</f>
        <v/>
      </c>
    </row>
    <row r="590" ht="15" customHeight="1" s="35">
      <c r="A590" s="48">
        <f>'4_Seq_Features'!A588</f>
        <v/>
      </c>
      <c r="B590" s="55">
        <f>'4_Seq_Features'!F588</f>
        <v/>
      </c>
      <c r="C590" s="48">
        <f>'4_Seq_Features'!E588</f>
        <v/>
      </c>
      <c r="D590" s="52">
        <f>$U$12*((B590)-$U$5)/$U$6+$U$13</f>
        <v/>
      </c>
      <c r="E590" s="51">
        <f>1/(1+EXP(-D590))</f>
        <v/>
      </c>
      <c r="F590" s="52">
        <f>$V$12*((B590)-$U$5)/$U$6+$V$13</f>
        <v/>
      </c>
      <c r="G590" s="51">
        <f>1/(1+EXP(-F590))</f>
        <v/>
      </c>
      <c r="H590" s="52">
        <f>$W$12*((B590)-$U$5)/$U$6+$W$13</f>
        <v/>
      </c>
      <c r="I590" s="51">
        <f>1/(1+EXP(-H590))</f>
        <v/>
      </c>
      <c r="J590" s="52">
        <f>$X$12*((B590)-$U$5)/$U$6+$X$13</f>
        <v/>
      </c>
      <c r="K590" s="51">
        <f>1/(1+EXP(-J590))</f>
        <v/>
      </c>
      <c r="L590" s="52">
        <f>$Y$12*((B590)-$U$5)/$U$6+$Y$13</f>
        <v/>
      </c>
      <c r="M590" s="51">
        <f>1/(1+EXP(-L590))</f>
        <v/>
      </c>
      <c r="N590" s="52">
        <f>$Z$12*((B590)-$U$5)/$U$6+$Z$13</f>
        <v/>
      </c>
      <c r="O590" s="51">
        <f>1/(1+EXP(-N590))</f>
        <v/>
      </c>
      <c r="P590" s="52">
        <f>$AA$12*((B590)-$U$5)/$U$6+$AA$13</f>
        <v/>
      </c>
      <c r="Q590" s="51">
        <f>1/(1+EXP(-P590))</f>
        <v/>
      </c>
      <c r="R590" s="52">
        <f>$AB$12*((B590)-$U$5)/$U$6+$AB$13</f>
        <v/>
      </c>
      <c r="S590" s="51">
        <f>1/(1+EXP(-R590))</f>
        <v/>
      </c>
      <c r="AI590" s="48">
        <f>'4_Seq_Features'!A588</f>
        <v/>
      </c>
      <c r="AJ590" s="55">
        <f>'4_Seq_Features'!G588</f>
        <v/>
      </c>
      <c r="AK590" s="55">
        <f>'4_Seq_Features'!H588</f>
        <v/>
      </c>
      <c r="AL590" s="48">
        <f>'4_Seq_Features'!E588</f>
        <v/>
      </c>
      <c r="AM590" s="52">
        <f>$BD$14*((AJ590)-$BD$5)/$BD$6+$BD$15*((AK590)-$BD$7)/$BD$8+$BD$16</f>
        <v/>
      </c>
      <c r="AN590" s="51">
        <f>1/(1+EXP(-AM590))</f>
        <v/>
      </c>
      <c r="AO590" s="52">
        <f>$BE$14*((AJ590)-$BD$5)/$BD$6+$BE$15*((AK590)-$BD$7)/$BD$8+$BE$16</f>
        <v/>
      </c>
      <c r="AP590" s="51">
        <f>1/(1+EXP(-AO590))</f>
        <v/>
      </c>
      <c r="AQ590" s="52">
        <f>$BF$14*((AJ590)-$BD$5)/$BD$6+$BF$15*((AK590)-$BD$7)/$BD$8+$BF$16</f>
        <v/>
      </c>
      <c r="AR590" s="51">
        <f>1/(1+EXP(-AQ590))</f>
        <v/>
      </c>
      <c r="AS590" s="52">
        <f>$BG$14*((AJ590)-$BD$5)/$BD$6+$BG$15*((AK590)-$BD$7)/$BD$8+$BG$16</f>
        <v/>
      </c>
      <c r="AT590" s="51">
        <f>1/(1+EXP(-AS590))</f>
        <v/>
      </c>
      <c r="AU590" s="52">
        <f>$BH$14*((AJ590)-$BD$5)/$BD$6+$BH$15*((AK590)-$BD$7)/$BD$8+$BH$16</f>
        <v/>
      </c>
      <c r="AV590" s="51">
        <f>1/(1+EXP(-AU590))</f>
        <v/>
      </c>
      <c r="AW590" s="52">
        <f>$BI$14*((AJ590)-$BD$5)/$BD$6+$BI$15*((AK590)-$BD$7)/$BD$8+$BI$16</f>
        <v/>
      </c>
      <c r="AX590" s="51">
        <f>1/(1+EXP(-AW590))</f>
        <v/>
      </c>
      <c r="AY590" s="52">
        <f>$BJ$14*((AJ590)-$BD$5)/$BD$6+$BJ$15*((AK590)-$BD$7)/$BD$8+$BJ$16</f>
        <v/>
      </c>
      <c r="AZ590" s="51">
        <f>1/(1+EXP(-AY590))</f>
        <v/>
      </c>
      <c r="BA590" s="52">
        <f>$BK$14*((AJ590)-$BD$5)/$BD$6+$BK$15*((AK590)-$BD$7)/$BD$8+$BK$16</f>
        <v/>
      </c>
      <c r="BB590" s="51">
        <f>1/(1+EXP(-BA590))</f>
        <v/>
      </c>
    </row>
    <row r="591" ht="15" customHeight="1" s="35">
      <c r="A591" s="48">
        <f>'4_Seq_Features'!A589</f>
        <v/>
      </c>
      <c r="B591" s="55">
        <f>'4_Seq_Features'!F589</f>
        <v/>
      </c>
      <c r="C591" s="48">
        <f>'4_Seq_Features'!E589</f>
        <v/>
      </c>
      <c r="D591" s="52">
        <f>$U$12*((B591)-$U$5)/$U$6+$U$13</f>
        <v/>
      </c>
      <c r="E591" s="51">
        <f>1/(1+EXP(-D591))</f>
        <v/>
      </c>
      <c r="F591" s="52">
        <f>$V$12*((B591)-$U$5)/$U$6+$V$13</f>
        <v/>
      </c>
      <c r="G591" s="51">
        <f>1/(1+EXP(-F591))</f>
        <v/>
      </c>
      <c r="H591" s="52">
        <f>$W$12*((B591)-$U$5)/$U$6+$W$13</f>
        <v/>
      </c>
      <c r="I591" s="51">
        <f>1/(1+EXP(-H591))</f>
        <v/>
      </c>
      <c r="J591" s="52">
        <f>$X$12*((B591)-$U$5)/$U$6+$X$13</f>
        <v/>
      </c>
      <c r="K591" s="51">
        <f>1/(1+EXP(-J591))</f>
        <v/>
      </c>
      <c r="L591" s="52">
        <f>$Y$12*((B591)-$U$5)/$U$6+$Y$13</f>
        <v/>
      </c>
      <c r="M591" s="51">
        <f>1/(1+EXP(-L591))</f>
        <v/>
      </c>
      <c r="N591" s="52">
        <f>$Z$12*((B591)-$U$5)/$U$6+$Z$13</f>
        <v/>
      </c>
      <c r="O591" s="51">
        <f>1/(1+EXP(-N591))</f>
        <v/>
      </c>
      <c r="P591" s="52">
        <f>$AA$12*((B591)-$U$5)/$U$6+$AA$13</f>
        <v/>
      </c>
      <c r="Q591" s="51">
        <f>1/(1+EXP(-P591))</f>
        <v/>
      </c>
      <c r="R591" s="52">
        <f>$AB$12*((B591)-$U$5)/$U$6+$AB$13</f>
        <v/>
      </c>
      <c r="S591" s="51">
        <f>1/(1+EXP(-R591))</f>
        <v/>
      </c>
      <c r="AI591" s="48">
        <f>'4_Seq_Features'!A589</f>
        <v/>
      </c>
      <c r="AJ591" s="55">
        <f>'4_Seq_Features'!G589</f>
        <v/>
      </c>
      <c r="AK591" s="55">
        <f>'4_Seq_Features'!H589</f>
        <v/>
      </c>
      <c r="AL591" s="48">
        <f>'4_Seq_Features'!E589</f>
        <v/>
      </c>
      <c r="AM591" s="52">
        <f>$BD$14*((AJ591)-$BD$5)/$BD$6+$BD$15*((AK591)-$BD$7)/$BD$8+$BD$16</f>
        <v/>
      </c>
      <c r="AN591" s="51">
        <f>1/(1+EXP(-AM591))</f>
        <v/>
      </c>
      <c r="AO591" s="52">
        <f>$BE$14*((AJ591)-$BD$5)/$BD$6+$BE$15*((AK591)-$BD$7)/$BD$8+$BE$16</f>
        <v/>
      </c>
      <c r="AP591" s="51">
        <f>1/(1+EXP(-AO591))</f>
        <v/>
      </c>
      <c r="AQ591" s="52">
        <f>$BF$14*((AJ591)-$BD$5)/$BD$6+$BF$15*((AK591)-$BD$7)/$BD$8+$BF$16</f>
        <v/>
      </c>
      <c r="AR591" s="51">
        <f>1/(1+EXP(-AQ591))</f>
        <v/>
      </c>
      <c r="AS591" s="52">
        <f>$BG$14*((AJ591)-$BD$5)/$BD$6+$BG$15*((AK591)-$BD$7)/$BD$8+$BG$16</f>
        <v/>
      </c>
      <c r="AT591" s="51">
        <f>1/(1+EXP(-AS591))</f>
        <v/>
      </c>
      <c r="AU591" s="52">
        <f>$BH$14*((AJ591)-$BD$5)/$BD$6+$BH$15*((AK591)-$BD$7)/$BD$8+$BH$16</f>
        <v/>
      </c>
      <c r="AV591" s="51">
        <f>1/(1+EXP(-AU591))</f>
        <v/>
      </c>
      <c r="AW591" s="52">
        <f>$BI$14*((AJ591)-$BD$5)/$BD$6+$BI$15*((AK591)-$BD$7)/$BD$8+$BI$16</f>
        <v/>
      </c>
      <c r="AX591" s="51">
        <f>1/(1+EXP(-AW591))</f>
        <v/>
      </c>
      <c r="AY591" s="52">
        <f>$BJ$14*((AJ591)-$BD$5)/$BD$6+$BJ$15*((AK591)-$BD$7)/$BD$8+$BJ$16</f>
        <v/>
      </c>
      <c r="AZ591" s="51">
        <f>1/(1+EXP(-AY591))</f>
        <v/>
      </c>
      <c r="BA591" s="52">
        <f>$BK$14*((AJ591)-$BD$5)/$BD$6+$BK$15*((AK591)-$BD$7)/$BD$8+$BK$16</f>
        <v/>
      </c>
      <c r="BB591" s="51">
        <f>1/(1+EXP(-BA591))</f>
        <v/>
      </c>
    </row>
    <row r="592" ht="15" customHeight="1" s="35">
      <c r="A592" s="48">
        <f>'4_Seq_Features'!A590</f>
        <v/>
      </c>
      <c r="B592" s="55">
        <f>'4_Seq_Features'!F590</f>
        <v/>
      </c>
      <c r="C592" s="48">
        <f>'4_Seq_Features'!E590</f>
        <v/>
      </c>
      <c r="D592" s="52">
        <f>$U$12*((B592)-$U$5)/$U$6+$U$13</f>
        <v/>
      </c>
      <c r="E592" s="51">
        <f>1/(1+EXP(-D592))</f>
        <v/>
      </c>
      <c r="F592" s="52">
        <f>$V$12*((B592)-$U$5)/$U$6+$V$13</f>
        <v/>
      </c>
      <c r="G592" s="51">
        <f>1/(1+EXP(-F592))</f>
        <v/>
      </c>
      <c r="H592" s="52">
        <f>$W$12*((B592)-$U$5)/$U$6+$W$13</f>
        <v/>
      </c>
      <c r="I592" s="51">
        <f>1/(1+EXP(-H592))</f>
        <v/>
      </c>
      <c r="J592" s="52">
        <f>$X$12*((B592)-$U$5)/$U$6+$X$13</f>
        <v/>
      </c>
      <c r="K592" s="51">
        <f>1/(1+EXP(-J592))</f>
        <v/>
      </c>
      <c r="L592" s="52">
        <f>$Y$12*((B592)-$U$5)/$U$6+$Y$13</f>
        <v/>
      </c>
      <c r="M592" s="51">
        <f>1/(1+EXP(-L592))</f>
        <v/>
      </c>
      <c r="N592" s="52">
        <f>$Z$12*((B592)-$U$5)/$U$6+$Z$13</f>
        <v/>
      </c>
      <c r="O592" s="51">
        <f>1/(1+EXP(-N592))</f>
        <v/>
      </c>
      <c r="P592" s="52">
        <f>$AA$12*((B592)-$U$5)/$U$6+$AA$13</f>
        <v/>
      </c>
      <c r="Q592" s="51">
        <f>1/(1+EXP(-P592))</f>
        <v/>
      </c>
      <c r="R592" s="52">
        <f>$AB$12*((B592)-$U$5)/$U$6+$AB$13</f>
        <v/>
      </c>
      <c r="S592" s="51">
        <f>1/(1+EXP(-R592))</f>
        <v/>
      </c>
      <c r="AI592" s="48">
        <f>'4_Seq_Features'!A590</f>
        <v/>
      </c>
      <c r="AJ592" s="55">
        <f>'4_Seq_Features'!G590</f>
        <v/>
      </c>
      <c r="AK592" s="55">
        <f>'4_Seq_Features'!H590</f>
        <v/>
      </c>
      <c r="AL592" s="48">
        <f>'4_Seq_Features'!E590</f>
        <v/>
      </c>
      <c r="AM592" s="52">
        <f>$BD$14*((AJ592)-$BD$5)/$BD$6+$BD$15*((AK592)-$BD$7)/$BD$8+$BD$16</f>
        <v/>
      </c>
      <c r="AN592" s="51">
        <f>1/(1+EXP(-AM592))</f>
        <v/>
      </c>
      <c r="AO592" s="52">
        <f>$BE$14*((AJ592)-$BD$5)/$BD$6+$BE$15*((AK592)-$BD$7)/$BD$8+$BE$16</f>
        <v/>
      </c>
      <c r="AP592" s="51">
        <f>1/(1+EXP(-AO592))</f>
        <v/>
      </c>
      <c r="AQ592" s="52">
        <f>$BF$14*((AJ592)-$BD$5)/$BD$6+$BF$15*((AK592)-$BD$7)/$BD$8+$BF$16</f>
        <v/>
      </c>
      <c r="AR592" s="51">
        <f>1/(1+EXP(-AQ592))</f>
        <v/>
      </c>
      <c r="AS592" s="52">
        <f>$BG$14*((AJ592)-$BD$5)/$BD$6+$BG$15*((AK592)-$BD$7)/$BD$8+$BG$16</f>
        <v/>
      </c>
      <c r="AT592" s="51">
        <f>1/(1+EXP(-AS592))</f>
        <v/>
      </c>
      <c r="AU592" s="52">
        <f>$BH$14*((AJ592)-$BD$5)/$BD$6+$BH$15*((AK592)-$BD$7)/$BD$8+$BH$16</f>
        <v/>
      </c>
      <c r="AV592" s="51">
        <f>1/(1+EXP(-AU592))</f>
        <v/>
      </c>
      <c r="AW592" s="52">
        <f>$BI$14*((AJ592)-$BD$5)/$BD$6+$BI$15*((AK592)-$BD$7)/$BD$8+$BI$16</f>
        <v/>
      </c>
      <c r="AX592" s="51">
        <f>1/(1+EXP(-AW592))</f>
        <v/>
      </c>
      <c r="AY592" s="52">
        <f>$BJ$14*((AJ592)-$BD$5)/$BD$6+$BJ$15*((AK592)-$BD$7)/$BD$8+$BJ$16</f>
        <v/>
      </c>
      <c r="AZ592" s="51">
        <f>1/(1+EXP(-AY592))</f>
        <v/>
      </c>
      <c r="BA592" s="52">
        <f>$BK$14*((AJ592)-$BD$5)/$BD$6+$BK$15*((AK592)-$BD$7)/$BD$8+$BK$16</f>
        <v/>
      </c>
      <c r="BB592" s="51">
        <f>1/(1+EXP(-BA592))</f>
        <v/>
      </c>
    </row>
    <row r="593" ht="15" customHeight="1" s="35">
      <c r="A593" s="48">
        <f>'4_Seq_Features'!A591</f>
        <v/>
      </c>
      <c r="B593" s="55">
        <f>'4_Seq_Features'!F591</f>
        <v/>
      </c>
      <c r="C593" s="48">
        <f>'4_Seq_Features'!E591</f>
        <v/>
      </c>
      <c r="D593" s="52">
        <f>$U$12*((B593)-$U$5)/$U$6+$U$13</f>
        <v/>
      </c>
      <c r="E593" s="51">
        <f>1/(1+EXP(-D593))</f>
        <v/>
      </c>
      <c r="F593" s="52">
        <f>$V$12*((B593)-$U$5)/$U$6+$V$13</f>
        <v/>
      </c>
      <c r="G593" s="51">
        <f>1/(1+EXP(-F593))</f>
        <v/>
      </c>
      <c r="H593" s="52">
        <f>$W$12*((B593)-$U$5)/$U$6+$W$13</f>
        <v/>
      </c>
      <c r="I593" s="51">
        <f>1/(1+EXP(-H593))</f>
        <v/>
      </c>
      <c r="J593" s="52">
        <f>$X$12*((B593)-$U$5)/$U$6+$X$13</f>
        <v/>
      </c>
      <c r="K593" s="51">
        <f>1/(1+EXP(-J593))</f>
        <v/>
      </c>
      <c r="L593" s="52">
        <f>$Y$12*((B593)-$U$5)/$U$6+$Y$13</f>
        <v/>
      </c>
      <c r="M593" s="51">
        <f>1/(1+EXP(-L593))</f>
        <v/>
      </c>
      <c r="N593" s="52">
        <f>$Z$12*((B593)-$U$5)/$U$6+$Z$13</f>
        <v/>
      </c>
      <c r="O593" s="51">
        <f>1/(1+EXP(-N593))</f>
        <v/>
      </c>
      <c r="P593" s="52">
        <f>$AA$12*((B593)-$U$5)/$U$6+$AA$13</f>
        <v/>
      </c>
      <c r="Q593" s="51">
        <f>1/(1+EXP(-P593))</f>
        <v/>
      </c>
      <c r="R593" s="52">
        <f>$AB$12*((B593)-$U$5)/$U$6+$AB$13</f>
        <v/>
      </c>
      <c r="S593" s="51">
        <f>1/(1+EXP(-R593))</f>
        <v/>
      </c>
      <c r="AI593" s="48">
        <f>'4_Seq_Features'!A591</f>
        <v/>
      </c>
      <c r="AJ593" s="55">
        <f>'4_Seq_Features'!G591</f>
        <v/>
      </c>
      <c r="AK593" s="55">
        <f>'4_Seq_Features'!H591</f>
        <v/>
      </c>
      <c r="AL593" s="48">
        <f>'4_Seq_Features'!E591</f>
        <v/>
      </c>
      <c r="AM593" s="52">
        <f>$BD$14*((AJ593)-$BD$5)/$BD$6+$BD$15*((AK593)-$BD$7)/$BD$8+$BD$16</f>
        <v/>
      </c>
      <c r="AN593" s="51">
        <f>1/(1+EXP(-AM593))</f>
        <v/>
      </c>
      <c r="AO593" s="52">
        <f>$BE$14*((AJ593)-$BD$5)/$BD$6+$BE$15*((AK593)-$BD$7)/$BD$8+$BE$16</f>
        <v/>
      </c>
      <c r="AP593" s="51">
        <f>1/(1+EXP(-AO593))</f>
        <v/>
      </c>
      <c r="AQ593" s="52">
        <f>$BF$14*((AJ593)-$BD$5)/$BD$6+$BF$15*((AK593)-$BD$7)/$BD$8+$BF$16</f>
        <v/>
      </c>
      <c r="AR593" s="51">
        <f>1/(1+EXP(-AQ593))</f>
        <v/>
      </c>
      <c r="AS593" s="52">
        <f>$BG$14*((AJ593)-$BD$5)/$BD$6+$BG$15*((AK593)-$BD$7)/$BD$8+$BG$16</f>
        <v/>
      </c>
      <c r="AT593" s="51">
        <f>1/(1+EXP(-AS593))</f>
        <v/>
      </c>
      <c r="AU593" s="52">
        <f>$BH$14*((AJ593)-$BD$5)/$BD$6+$BH$15*((AK593)-$BD$7)/$BD$8+$BH$16</f>
        <v/>
      </c>
      <c r="AV593" s="51">
        <f>1/(1+EXP(-AU593))</f>
        <v/>
      </c>
      <c r="AW593" s="52">
        <f>$BI$14*((AJ593)-$BD$5)/$BD$6+$BI$15*((AK593)-$BD$7)/$BD$8+$BI$16</f>
        <v/>
      </c>
      <c r="AX593" s="51">
        <f>1/(1+EXP(-AW593))</f>
        <v/>
      </c>
      <c r="AY593" s="52">
        <f>$BJ$14*((AJ593)-$BD$5)/$BD$6+$BJ$15*((AK593)-$BD$7)/$BD$8+$BJ$16</f>
        <v/>
      </c>
      <c r="AZ593" s="51">
        <f>1/(1+EXP(-AY593))</f>
        <v/>
      </c>
      <c r="BA593" s="52">
        <f>$BK$14*((AJ593)-$BD$5)/$BD$6+$BK$15*((AK593)-$BD$7)/$BD$8+$BK$16</f>
        <v/>
      </c>
      <c r="BB593" s="51">
        <f>1/(1+EXP(-BA593))</f>
        <v/>
      </c>
    </row>
    <row r="594" ht="15" customHeight="1" s="35">
      <c r="A594" s="48">
        <f>'4_Seq_Features'!A592</f>
        <v/>
      </c>
      <c r="B594" s="55">
        <f>'4_Seq_Features'!F592</f>
        <v/>
      </c>
      <c r="C594" s="48">
        <f>'4_Seq_Features'!E592</f>
        <v/>
      </c>
      <c r="D594" s="52">
        <f>$U$12*((B594)-$U$5)/$U$6+$U$13</f>
        <v/>
      </c>
      <c r="E594" s="51">
        <f>1/(1+EXP(-D594))</f>
        <v/>
      </c>
      <c r="F594" s="52">
        <f>$V$12*((B594)-$U$5)/$U$6+$V$13</f>
        <v/>
      </c>
      <c r="G594" s="51">
        <f>1/(1+EXP(-F594))</f>
        <v/>
      </c>
      <c r="H594" s="52">
        <f>$W$12*((B594)-$U$5)/$U$6+$W$13</f>
        <v/>
      </c>
      <c r="I594" s="51">
        <f>1/(1+EXP(-H594))</f>
        <v/>
      </c>
      <c r="J594" s="52">
        <f>$X$12*((B594)-$U$5)/$U$6+$X$13</f>
        <v/>
      </c>
      <c r="K594" s="51">
        <f>1/(1+EXP(-J594))</f>
        <v/>
      </c>
      <c r="L594" s="52">
        <f>$Y$12*((B594)-$U$5)/$U$6+$Y$13</f>
        <v/>
      </c>
      <c r="M594" s="51">
        <f>1/(1+EXP(-L594))</f>
        <v/>
      </c>
      <c r="N594" s="52">
        <f>$Z$12*((B594)-$U$5)/$U$6+$Z$13</f>
        <v/>
      </c>
      <c r="O594" s="51">
        <f>1/(1+EXP(-N594))</f>
        <v/>
      </c>
      <c r="P594" s="52">
        <f>$AA$12*((B594)-$U$5)/$U$6+$AA$13</f>
        <v/>
      </c>
      <c r="Q594" s="51">
        <f>1/(1+EXP(-P594))</f>
        <v/>
      </c>
      <c r="R594" s="52">
        <f>$AB$12*((B594)-$U$5)/$U$6+$AB$13</f>
        <v/>
      </c>
      <c r="S594" s="51">
        <f>1/(1+EXP(-R594))</f>
        <v/>
      </c>
      <c r="AI594" s="48">
        <f>'4_Seq_Features'!A592</f>
        <v/>
      </c>
      <c r="AJ594" s="55">
        <f>'4_Seq_Features'!G592</f>
        <v/>
      </c>
      <c r="AK594" s="55">
        <f>'4_Seq_Features'!H592</f>
        <v/>
      </c>
      <c r="AL594" s="48">
        <f>'4_Seq_Features'!E592</f>
        <v/>
      </c>
      <c r="AM594" s="52">
        <f>$BD$14*((AJ594)-$BD$5)/$BD$6+$BD$15*((AK594)-$BD$7)/$BD$8+$BD$16</f>
        <v/>
      </c>
      <c r="AN594" s="51">
        <f>1/(1+EXP(-AM594))</f>
        <v/>
      </c>
      <c r="AO594" s="52">
        <f>$BE$14*((AJ594)-$BD$5)/$BD$6+$BE$15*((AK594)-$BD$7)/$BD$8+$BE$16</f>
        <v/>
      </c>
      <c r="AP594" s="51">
        <f>1/(1+EXP(-AO594))</f>
        <v/>
      </c>
      <c r="AQ594" s="52">
        <f>$BF$14*((AJ594)-$BD$5)/$BD$6+$BF$15*((AK594)-$BD$7)/$BD$8+$BF$16</f>
        <v/>
      </c>
      <c r="AR594" s="51">
        <f>1/(1+EXP(-AQ594))</f>
        <v/>
      </c>
      <c r="AS594" s="52">
        <f>$BG$14*((AJ594)-$BD$5)/$BD$6+$BG$15*((AK594)-$BD$7)/$BD$8+$BG$16</f>
        <v/>
      </c>
      <c r="AT594" s="51">
        <f>1/(1+EXP(-AS594))</f>
        <v/>
      </c>
      <c r="AU594" s="52">
        <f>$BH$14*((AJ594)-$BD$5)/$BD$6+$BH$15*((AK594)-$BD$7)/$BD$8+$BH$16</f>
        <v/>
      </c>
      <c r="AV594" s="51">
        <f>1/(1+EXP(-AU594))</f>
        <v/>
      </c>
      <c r="AW594" s="52">
        <f>$BI$14*((AJ594)-$BD$5)/$BD$6+$BI$15*((AK594)-$BD$7)/$BD$8+$BI$16</f>
        <v/>
      </c>
      <c r="AX594" s="51">
        <f>1/(1+EXP(-AW594))</f>
        <v/>
      </c>
      <c r="AY594" s="52">
        <f>$BJ$14*((AJ594)-$BD$5)/$BD$6+$BJ$15*((AK594)-$BD$7)/$BD$8+$BJ$16</f>
        <v/>
      </c>
      <c r="AZ594" s="51">
        <f>1/(1+EXP(-AY594))</f>
        <v/>
      </c>
      <c r="BA594" s="52">
        <f>$BK$14*((AJ594)-$BD$5)/$BD$6+$BK$15*((AK594)-$BD$7)/$BD$8+$BK$16</f>
        <v/>
      </c>
      <c r="BB594" s="51">
        <f>1/(1+EXP(-BA594))</f>
        <v/>
      </c>
    </row>
    <row r="595" ht="15" customHeight="1" s="35">
      <c r="A595" s="48">
        <f>'4_Seq_Features'!A593</f>
        <v/>
      </c>
      <c r="B595" s="55">
        <f>'4_Seq_Features'!F593</f>
        <v/>
      </c>
      <c r="C595" s="48">
        <f>'4_Seq_Features'!E593</f>
        <v/>
      </c>
      <c r="D595" s="52">
        <f>$U$12*((B595)-$U$5)/$U$6+$U$13</f>
        <v/>
      </c>
      <c r="E595" s="51">
        <f>1/(1+EXP(-D595))</f>
        <v/>
      </c>
      <c r="F595" s="52">
        <f>$V$12*((B595)-$U$5)/$U$6+$V$13</f>
        <v/>
      </c>
      <c r="G595" s="51">
        <f>1/(1+EXP(-F595))</f>
        <v/>
      </c>
      <c r="H595" s="52">
        <f>$W$12*((B595)-$U$5)/$U$6+$W$13</f>
        <v/>
      </c>
      <c r="I595" s="51">
        <f>1/(1+EXP(-H595))</f>
        <v/>
      </c>
      <c r="J595" s="52">
        <f>$X$12*((B595)-$U$5)/$U$6+$X$13</f>
        <v/>
      </c>
      <c r="K595" s="51">
        <f>1/(1+EXP(-J595))</f>
        <v/>
      </c>
      <c r="L595" s="52">
        <f>$Y$12*((B595)-$U$5)/$U$6+$Y$13</f>
        <v/>
      </c>
      <c r="M595" s="51">
        <f>1/(1+EXP(-L595))</f>
        <v/>
      </c>
      <c r="N595" s="52">
        <f>$Z$12*((B595)-$U$5)/$U$6+$Z$13</f>
        <v/>
      </c>
      <c r="O595" s="51">
        <f>1/(1+EXP(-N595))</f>
        <v/>
      </c>
      <c r="P595" s="52">
        <f>$AA$12*((B595)-$U$5)/$U$6+$AA$13</f>
        <v/>
      </c>
      <c r="Q595" s="51">
        <f>1/(1+EXP(-P595))</f>
        <v/>
      </c>
      <c r="R595" s="52">
        <f>$AB$12*((B595)-$U$5)/$U$6+$AB$13</f>
        <v/>
      </c>
      <c r="S595" s="51">
        <f>1/(1+EXP(-R595))</f>
        <v/>
      </c>
      <c r="AI595" s="48">
        <f>'4_Seq_Features'!A593</f>
        <v/>
      </c>
      <c r="AJ595" s="55">
        <f>'4_Seq_Features'!G593</f>
        <v/>
      </c>
      <c r="AK595" s="55">
        <f>'4_Seq_Features'!H593</f>
        <v/>
      </c>
      <c r="AL595" s="48">
        <f>'4_Seq_Features'!E593</f>
        <v/>
      </c>
      <c r="AM595" s="52">
        <f>$BD$14*((AJ595)-$BD$5)/$BD$6+$BD$15*((AK595)-$BD$7)/$BD$8+$BD$16</f>
        <v/>
      </c>
      <c r="AN595" s="51">
        <f>1/(1+EXP(-AM595))</f>
        <v/>
      </c>
      <c r="AO595" s="52">
        <f>$BE$14*((AJ595)-$BD$5)/$BD$6+$BE$15*((AK595)-$BD$7)/$BD$8+$BE$16</f>
        <v/>
      </c>
      <c r="AP595" s="51">
        <f>1/(1+EXP(-AO595))</f>
        <v/>
      </c>
      <c r="AQ595" s="52">
        <f>$BF$14*((AJ595)-$BD$5)/$BD$6+$BF$15*((AK595)-$BD$7)/$BD$8+$BF$16</f>
        <v/>
      </c>
      <c r="AR595" s="51">
        <f>1/(1+EXP(-AQ595))</f>
        <v/>
      </c>
      <c r="AS595" s="52">
        <f>$BG$14*((AJ595)-$BD$5)/$BD$6+$BG$15*((AK595)-$BD$7)/$BD$8+$BG$16</f>
        <v/>
      </c>
      <c r="AT595" s="51">
        <f>1/(1+EXP(-AS595))</f>
        <v/>
      </c>
      <c r="AU595" s="52">
        <f>$BH$14*((AJ595)-$BD$5)/$BD$6+$BH$15*((AK595)-$BD$7)/$BD$8+$BH$16</f>
        <v/>
      </c>
      <c r="AV595" s="51">
        <f>1/(1+EXP(-AU595))</f>
        <v/>
      </c>
      <c r="AW595" s="52">
        <f>$BI$14*((AJ595)-$BD$5)/$BD$6+$BI$15*((AK595)-$BD$7)/$BD$8+$BI$16</f>
        <v/>
      </c>
      <c r="AX595" s="51">
        <f>1/(1+EXP(-AW595))</f>
        <v/>
      </c>
      <c r="AY595" s="52">
        <f>$BJ$14*((AJ595)-$BD$5)/$BD$6+$BJ$15*((AK595)-$BD$7)/$BD$8+$BJ$16</f>
        <v/>
      </c>
      <c r="AZ595" s="51">
        <f>1/(1+EXP(-AY595))</f>
        <v/>
      </c>
      <c r="BA595" s="52">
        <f>$BK$14*((AJ595)-$BD$5)/$BD$6+$BK$15*((AK595)-$BD$7)/$BD$8+$BK$16</f>
        <v/>
      </c>
      <c r="BB595" s="51">
        <f>1/(1+EXP(-BA595))</f>
        <v/>
      </c>
    </row>
    <row r="596" ht="15" customHeight="1" s="35">
      <c r="A596" s="48">
        <f>'4_Seq_Features'!A594</f>
        <v/>
      </c>
      <c r="B596" s="55">
        <f>'4_Seq_Features'!F594</f>
        <v/>
      </c>
      <c r="C596" s="48">
        <f>'4_Seq_Features'!E594</f>
        <v/>
      </c>
      <c r="D596" s="52">
        <f>$U$12*((B596)-$U$5)/$U$6+$U$13</f>
        <v/>
      </c>
      <c r="E596" s="51">
        <f>1/(1+EXP(-D596))</f>
        <v/>
      </c>
      <c r="F596" s="52">
        <f>$V$12*((B596)-$U$5)/$U$6+$V$13</f>
        <v/>
      </c>
      <c r="G596" s="51">
        <f>1/(1+EXP(-F596))</f>
        <v/>
      </c>
      <c r="H596" s="52">
        <f>$W$12*((B596)-$U$5)/$U$6+$W$13</f>
        <v/>
      </c>
      <c r="I596" s="51">
        <f>1/(1+EXP(-H596))</f>
        <v/>
      </c>
      <c r="J596" s="52">
        <f>$X$12*((B596)-$U$5)/$U$6+$X$13</f>
        <v/>
      </c>
      <c r="K596" s="51">
        <f>1/(1+EXP(-J596))</f>
        <v/>
      </c>
      <c r="L596" s="52">
        <f>$Y$12*((B596)-$U$5)/$U$6+$Y$13</f>
        <v/>
      </c>
      <c r="M596" s="51">
        <f>1/(1+EXP(-L596))</f>
        <v/>
      </c>
      <c r="N596" s="52">
        <f>$Z$12*((B596)-$U$5)/$U$6+$Z$13</f>
        <v/>
      </c>
      <c r="O596" s="51">
        <f>1/(1+EXP(-N596))</f>
        <v/>
      </c>
      <c r="P596" s="52">
        <f>$AA$12*((B596)-$U$5)/$U$6+$AA$13</f>
        <v/>
      </c>
      <c r="Q596" s="51">
        <f>1/(1+EXP(-P596))</f>
        <v/>
      </c>
      <c r="R596" s="52">
        <f>$AB$12*((B596)-$U$5)/$U$6+$AB$13</f>
        <v/>
      </c>
      <c r="S596" s="51">
        <f>1/(1+EXP(-R596))</f>
        <v/>
      </c>
      <c r="AI596" s="48">
        <f>'4_Seq_Features'!A594</f>
        <v/>
      </c>
      <c r="AJ596" s="55">
        <f>'4_Seq_Features'!G594</f>
        <v/>
      </c>
      <c r="AK596" s="55">
        <f>'4_Seq_Features'!H594</f>
        <v/>
      </c>
      <c r="AL596" s="48">
        <f>'4_Seq_Features'!E594</f>
        <v/>
      </c>
      <c r="AM596" s="52">
        <f>$BD$14*((AJ596)-$BD$5)/$BD$6+$BD$15*((AK596)-$BD$7)/$BD$8+$BD$16</f>
        <v/>
      </c>
      <c r="AN596" s="51">
        <f>1/(1+EXP(-AM596))</f>
        <v/>
      </c>
      <c r="AO596" s="52">
        <f>$BE$14*((AJ596)-$BD$5)/$BD$6+$BE$15*((AK596)-$BD$7)/$BD$8+$BE$16</f>
        <v/>
      </c>
      <c r="AP596" s="51">
        <f>1/(1+EXP(-AO596))</f>
        <v/>
      </c>
      <c r="AQ596" s="52">
        <f>$BF$14*((AJ596)-$BD$5)/$BD$6+$BF$15*((AK596)-$BD$7)/$BD$8+$BF$16</f>
        <v/>
      </c>
      <c r="AR596" s="51">
        <f>1/(1+EXP(-AQ596))</f>
        <v/>
      </c>
      <c r="AS596" s="52">
        <f>$BG$14*((AJ596)-$BD$5)/$BD$6+$BG$15*((AK596)-$BD$7)/$BD$8+$BG$16</f>
        <v/>
      </c>
      <c r="AT596" s="51">
        <f>1/(1+EXP(-AS596))</f>
        <v/>
      </c>
      <c r="AU596" s="52">
        <f>$BH$14*((AJ596)-$BD$5)/$BD$6+$BH$15*((AK596)-$BD$7)/$BD$8+$BH$16</f>
        <v/>
      </c>
      <c r="AV596" s="51">
        <f>1/(1+EXP(-AU596))</f>
        <v/>
      </c>
      <c r="AW596" s="52">
        <f>$BI$14*((AJ596)-$BD$5)/$BD$6+$BI$15*((AK596)-$BD$7)/$BD$8+$BI$16</f>
        <v/>
      </c>
      <c r="AX596" s="51">
        <f>1/(1+EXP(-AW596))</f>
        <v/>
      </c>
      <c r="AY596" s="52">
        <f>$BJ$14*((AJ596)-$BD$5)/$BD$6+$BJ$15*((AK596)-$BD$7)/$BD$8+$BJ$16</f>
        <v/>
      </c>
      <c r="AZ596" s="51">
        <f>1/(1+EXP(-AY596))</f>
        <v/>
      </c>
      <c r="BA596" s="52">
        <f>$BK$14*((AJ596)-$BD$5)/$BD$6+$BK$15*((AK596)-$BD$7)/$BD$8+$BK$16</f>
        <v/>
      </c>
      <c r="BB596" s="51">
        <f>1/(1+EXP(-BA596))</f>
        <v/>
      </c>
    </row>
    <row r="597" ht="15" customHeight="1" s="35">
      <c r="A597" s="48">
        <f>'4_Seq_Features'!A595</f>
        <v/>
      </c>
      <c r="B597" s="55">
        <f>'4_Seq_Features'!F595</f>
        <v/>
      </c>
      <c r="C597" s="48">
        <f>'4_Seq_Features'!E595</f>
        <v/>
      </c>
      <c r="D597" s="52">
        <f>$U$12*((B597)-$U$5)/$U$6+$U$13</f>
        <v/>
      </c>
      <c r="E597" s="51">
        <f>1/(1+EXP(-D597))</f>
        <v/>
      </c>
      <c r="F597" s="52">
        <f>$V$12*((B597)-$U$5)/$U$6+$V$13</f>
        <v/>
      </c>
      <c r="G597" s="51">
        <f>1/(1+EXP(-F597))</f>
        <v/>
      </c>
      <c r="H597" s="52">
        <f>$W$12*((B597)-$U$5)/$U$6+$W$13</f>
        <v/>
      </c>
      <c r="I597" s="51">
        <f>1/(1+EXP(-H597))</f>
        <v/>
      </c>
      <c r="J597" s="52">
        <f>$X$12*((B597)-$U$5)/$U$6+$X$13</f>
        <v/>
      </c>
      <c r="K597" s="51">
        <f>1/(1+EXP(-J597))</f>
        <v/>
      </c>
      <c r="L597" s="52">
        <f>$Y$12*((B597)-$U$5)/$U$6+$Y$13</f>
        <v/>
      </c>
      <c r="M597" s="51">
        <f>1/(1+EXP(-L597))</f>
        <v/>
      </c>
      <c r="N597" s="52">
        <f>$Z$12*((B597)-$U$5)/$U$6+$Z$13</f>
        <v/>
      </c>
      <c r="O597" s="51">
        <f>1/(1+EXP(-N597))</f>
        <v/>
      </c>
      <c r="P597" s="52">
        <f>$AA$12*((B597)-$U$5)/$U$6+$AA$13</f>
        <v/>
      </c>
      <c r="Q597" s="51">
        <f>1/(1+EXP(-P597))</f>
        <v/>
      </c>
      <c r="R597" s="52">
        <f>$AB$12*((B597)-$U$5)/$U$6+$AB$13</f>
        <v/>
      </c>
      <c r="S597" s="51">
        <f>1/(1+EXP(-R597))</f>
        <v/>
      </c>
      <c r="AI597" s="48">
        <f>'4_Seq_Features'!A595</f>
        <v/>
      </c>
      <c r="AJ597" s="55">
        <f>'4_Seq_Features'!G595</f>
        <v/>
      </c>
      <c r="AK597" s="55">
        <f>'4_Seq_Features'!H595</f>
        <v/>
      </c>
      <c r="AL597" s="48">
        <f>'4_Seq_Features'!E595</f>
        <v/>
      </c>
      <c r="AM597" s="52">
        <f>$BD$14*((AJ597)-$BD$5)/$BD$6+$BD$15*((AK597)-$BD$7)/$BD$8+$BD$16</f>
        <v/>
      </c>
      <c r="AN597" s="51">
        <f>1/(1+EXP(-AM597))</f>
        <v/>
      </c>
      <c r="AO597" s="52">
        <f>$BE$14*((AJ597)-$BD$5)/$BD$6+$BE$15*((AK597)-$BD$7)/$BD$8+$BE$16</f>
        <v/>
      </c>
      <c r="AP597" s="51">
        <f>1/(1+EXP(-AO597))</f>
        <v/>
      </c>
      <c r="AQ597" s="52">
        <f>$BF$14*((AJ597)-$BD$5)/$BD$6+$BF$15*((AK597)-$BD$7)/$BD$8+$BF$16</f>
        <v/>
      </c>
      <c r="AR597" s="51">
        <f>1/(1+EXP(-AQ597))</f>
        <v/>
      </c>
      <c r="AS597" s="52">
        <f>$BG$14*((AJ597)-$BD$5)/$BD$6+$BG$15*((AK597)-$BD$7)/$BD$8+$BG$16</f>
        <v/>
      </c>
      <c r="AT597" s="51">
        <f>1/(1+EXP(-AS597))</f>
        <v/>
      </c>
      <c r="AU597" s="52">
        <f>$BH$14*((AJ597)-$BD$5)/$BD$6+$BH$15*((AK597)-$BD$7)/$BD$8+$BH$16</f>
        <v/>
      </c>
      <c r="AV597" s="51">
        <f>1/(1+EXP(-AU597))</f>
        <v/>
      </c>
      <c r="AW597" s="52">
        <f>$BI$14*((AJ597)-$BD$5)/$BD$6+$BI$15*((AK597)-$BD$7)/$BD$8+$BI$16</f>
        <v/>
      </c>
      <c r="AX597" s="51">
        <f>1/(1+EXP(-AW597))</f>
        <v/>
      </c>
      <c r="AY597" s="52">
        <f>$BJ$14*((AJ597)-$BD$5)/$BD$6+$BJ$15*((AK597)-$BD$7)/$BD$8+$BJ$16</f>
        <v/>
      </c>
      <c r="AZ597" s="51">
        <f>1/(1+EXP(-AY597))</f>
        <v/>
      </c>
      <c r="BA597" s="52">
        <f>$BK$14*((AJ597)-$BD$5)/$BD$6+$BK$15*((AK597)-$BD$7)/$BD$8+$BK$16</f>
        <v/>
      </c>
      <c r="BB597" s="51">
        <f>1/(1+EXP(-BA597))</f>
        <v/>
      </c>
    </row>
    <row r="598" ht="15" customHeight="1" s="35">
      <c r="A598" s="48">
        <f>'4_Seq_Features'!A596</f>
        <v/>
      </c>
      <c r="B598" s="55">
        <f>'4_Seq_Features'!F596</f>
        <v/>
      </c>
      <c r="C598" s="48">
        <f>'4_Seq_Features'!E596</f>
        <v/>
      </c>
      <c r="D598" s="52">
        <f>$U$12*((B598)-$U$5)/$U$6+$U$13</f>
        <v/>
      </c>
      <c r="E598" s="51">
        <f>1/(1+EXP(-D598))</f>
        <v/>
      </c>
      <c r="F598" s="52">
        <f>$V$12*((B598)-$U$5)/$U$6+$V$13</f>
        <v/>
      </c>
      <c r="G598" s="51">
        <f>1/(1+EXP(-F598))</f>
        <v/>
      </c>
      <c r="H598" s="52">
        <f>$W$12*((B598)-$U$5)/$U$6+$W$13</f>
        <v/>
      </c>
      <c r="I598" s="51">
        <f>1/(1+EXP(-H598))</f>
        <v/>
      </c>
      <c r="J598" s="52">
        <f>$X$12*((B598)-$U$5)/$U$6+$X$13</f>
        <v/>
      </c>
      <c r="K598" s="51">
        <f>1/(1+EXP(-J598))</f>
        <v/>
      </c>
      <c r="L598" s="52">
        <f>$Y$12*((B598)-$U$5)/$U$6+$Y$13</f>
        <v/>
      </c>
      <c r="M598" s="51">
        <f>1/(1+EXP(-L598))</f>
        <v/>
      </c>
      <c r="N598" s="52">
        <f>$Z$12*((B598)-$U$5)/$U$6+$Z$13</f>
        <v/>
      </c>
      <c r="O598" s="51">
        <f>1/(1+EXP(-N598))</f>
        <v/>
      </c>
      <c r="P598" s="52">
        <f>$AA$12*((B598)-$U$5)/$U$6+$AA$13</f>
        <v/>
      </c>
      <c r="Q598" s="51">
        <f>1/(1+EXP(-P598))</f>
        <v/>
      </c>
      <c r="R598" s="52">
        <f>$AB$12*((B598)-$U$5)/$U$6+$AB$13</f>
        <v/>
      </c>
      <c r="S598" s="51">
        <f>1/(1+EXP(-R598))</f>
        <v/>
      </c>
      <c r="AI598" s="48">
        <f>'4_Seq_Features'!A596</f>
        <v/>
      </c>
      <c r="AJ598" s="55">
        <f>'4_Seq_Features'!G596</f>
        <v/>
      </c>
      <c r="AK598" s="55">
        <f>'4_Seq_Features'!H596</f>
        <v/>
      </c>
      <c r="AL598" s="48">
        <f>'4_Seq_Features'!E596</f>
        <v/>
      </c>
      <c r="AM598" s="52">
        <f>$BD$14*((AJ598)-$BD$5)/$BD$6+$BD$15*((AK598)-$BD$7)/$BD$8+$BD$16</f>
        <v/>
      </c>
      <c r="AN598" s="51">
        <f>1/(1+EXP(-AM598))</f>
        <v/>
      </c>
      <c r="AO598" s="52">
        <f>$BE$14*((AJ598)-$BD$5)/$BD$6+$BE$15*((AK598)-$BD$7)/$BD$8+$BE$16</f>
        <v/>
      </c>
      <c r="AP598" s="51">
        <f>1/(1+EXP(-AO598))</f>
        <v/>
      </c>
      <c r="AQ598" s="52">
        <f>$BF$14*((AJ598)-$BD$5)/$BD$6+$BF$15*((AK598)-$BD$7)/$BD$8+$BF$16</f>
        <v/>
      </c>
      <c r="AR598" s="51">
        <f>1/(1+EXP(-AQ598))</f>
        <v/>
      </c>
      <c r="AS598" s="52">
        <f>$BG$14*((AJ598)-$BD$5)/$BD$6+$BG$15*((AK598)-$BD$7)/$BD$8+$BG$16</f>
        <v/>
      </c>
      <c r="AT598" s="51">
        <f>1/(1+EXP(-AS598))</f>
        <v/>
      </c>
      <c r="AU598" s="52">
        <f>$BH$14*((AJ598)-$BD$5)/$BD$6+$BH$15*((AK598)-$BD$7)/$BD$8+$BH$16</f>
        <v/>
      </c>
      <c r="AV598" s="51">
        <f>1/(1+EXP(-AU598))</f>
        <v/>
      </c>
      <c r="AW598" s="52">
        <f>$BI$14*((AJ598)-$BD$5)/$BD$6+$BI$15*((AK598)-$BD$7)/$BD$8+$BI$16</f>
        <v/>
      </c>
      <c r="AX598" s="51">
        <f>1/(1+EXP(-AW598))</f>
        <v/>
      </c>
      <c r="AY598" s="52">
        <f>$BJ$14*((AJ598)-$BD$5)/$BD$6+$BJ$15*((AK598)-$BD$7)/$BD$8+$BJ$16</f>
        <v/>
      </c>
      <c r="AZ598" s="51">
        <f>1/(1+EXP(-AY598))</f>
        <v/>
      </c>
      <c r="BA598" s="52">
        <f>$BK$14*((AJ598)-$BD$5)/$BD$6+$BK$15*((AK598)-$BD$7)/$BD$8+$BK$16</f>
        <v/>
      </c>
      <c r="BB598" s="51">
        <f>1/(1+EXP(-BA598))</f>
        <v/>
      </c>
    </row>
    <row r="599" ht="15" customHeight="1" s="35">
      <c r="A599" s="48">
        <f>'4_Seq_Features'!A597</f>
        <v/>
      </c>
      <c r="B599" s="55">
        <f>'4_Seq_Features'!F597</f>
        <v/>
      </c>
      <c r="C599" s="48">
        <f>'4_Seq_Features'!E597</f>
        <v/>
      </c>
      <c r="D599" s="52">
        <f>$U$12*((B599)-$U$5)/$U$6+$U$13</f>
        <v/>
      </c>
      <c r="E599" s="51">
        <f>1/(1+EXP(-D599))</f>
        <v/>
      </c>
      <c r="F599" s="52">
        <f>$V$12*((B599)-$U$5)/$U$6+$V$13</f>
        <v/>
      </c>
      <c r="G599" s="51">
        <f>1/(1+EXP(-F599))</f>
        <v/>
      </c>
      <c r="H599" s="52">
        <f>$W$12*((B599)-$U$5)/$U$6+$W$13</f>
        <v/>
      </c>
      <c r="I599" s="51">
        <f>1/(1+EXP(-H599))</f>
        <v/>
      </c>
      <c r="J599" s="52">
        <f>$X$12*((B599)-$U$5)/$U$6+$X$13</f>
        <v/>
      </c>
      <c r="K599" s="51">
        <f>1/(1+EXP(-J599))</f>
        <v/>
      </c>
      <c r="L599" s="52">
        <f>$Y$12*((B599)-$U$5)/$U$6+$Y$13</f>
        <v/>
      </c>
      <c r="M599" s="51">
        <f>1/(1+EXP(-L599))</f>
        <v/>
      </c>
      <c r="N599" s="52">
        <f>$Z$12*((B599)-$U$5)/$U$6+$Z$13</f>
        <v/>
      </c>
      <c r="O599" s="51">
        <f>1/(1+EXP(-N599))</f>
        <v/>
      </c>
      <c r="P599" s="52">
        <f>$AA$12*((B599)-$U$5)/$U$6+$AA$13</f>
        <v/>
      </c>
      <c r="Q599" s="51">
        <f>1/(1+EXP(-P599))</f>
        <v/>
      </c>
      <c r="R599" s="52">
        <f>$AB$12*((B599)-$U$5)/$U$6+$AB$13</f>
        <v/>
      </c>
      <c r="S599" s="51">
        <f>1/(1+EXP(-R599))</f>
        <v/>
      </c>
      <c r="AI599" s="48">
        <f>'4_Seq_Features'!A597</f>
        <v/>
      </c>
      <c r="AJ599" s="55">
        <f>'4_Seq_Features'!G597</f>
        <v/>
      </c>
      <c r="AK599" s="55">
        <f>'4_Seq_Features'!H597</f>
        <v/>
      </c>
      <c r="AL599" s="48">
        <f>'4_Seq_Features'!E597</f>
        <v/>
      </c>
      <c r="AM599" s="52">
        <f>$BD$14*((AJ599)-$BD$5)/$BD$6+$BD$15*((AK599)-$BD$7)/$BD$8+$BD$16</f>
        <v/>
      </c>
      <c r="AN599" s="51">
        <f>1/(1+EXP(-AM599))</f>
        <v/>
      </c>
      <c r="AO599" s="52">
        <f>$BE$14*((AJ599)-$BD$5)/$BD$6+$BE$15*((AK599)-$BD$7)/$BD$8+$BE$16</f>
        <v/>
      </c>
      <c r="AP599" s="51">
        <f>1/(1+EXP(-AO599))</f>
        <v/>
      </c>
      <c r="AQ599" s="52">
        <f>$BF$14*((AJ599)-$BD$5)/$BD$6+$BF$15*((AK599)-$BD$7)/$BD$8+$BF$16</f>
        <v/>
      </c>
      <c r="AR599" s="51">
        <f>1/(1+EXP(-AQ599))</f>
        <v/>
      </c>
      <c r="AS599" s="52">
        <f>$BG$14*((AJ599)-$BD$5)/$BD$6+$BG$15*((AK599)-$BD$7)/$BD$8+$BG$16</f>
        <v/>
      </c>
      <c r="AT599" s="51">
        <f>1/(1+EXP(-AS599))</f>
        <v/>
      </c>
      <c r="AU599" s="52">
        <f>$BH$14*((AJ599)-$BD$5)/$BD$6+$BH$15*((AK599)-$BD$7)/$BD$8+$BH$16</f>
        <v/>
      </c>
      <c r="AV599" s="51">
        <f>1/(1+EXP(-AU599))</f>
        <v/>
      </c>
      <c r="AW599" s="52">
        <f>$BI$14*((AJ599)-$BD$5)/$BD$6+$BI$15*((AK599)-$BD$7)/$BD$8+$BI$16</f>
        <v/>
      </c>
      <c r="AX599" s="51">
        <f>1/(1+EXP(-AW599))</f>
        <v/>
      </c>
      <c r="AY599" s="52">
        <f>$BJ$14*((AJ599)-$BD$5)/$BD$6+$BJ$15*((AK599)-$BD$7)/$BD$8+$BJ$16</f>
        <v/>
      </c>
      <c r="AZ599" s="51">
        <f>1/(1+EXP(-AY599))</f>
        <v/>
      </c>
      <c r="BA599" s="52">
        <f>$BK$14*((AJ599)-$BD$5)/$BD$6+$BK$15*((AK599)-$BD$7)/$BD$8+$BK$16</f>
        <v/>
      </c>
      <c r="BB599" s="51">
        <f>1/(1+EXP(-BA599))</f>
        <v/>
      </c>
    </row>
    <row r="600" ht="15" customHeight="1" s="35">
      <c r="A600" s="48">
        <f>'4_Seq_Features'!A598</f>
        <v/>
      </c>
      <c r="B600" s="55">
        <f>'4_Seq_Features'!F598</f>
        <v/>
      </c>
      <c r="C600" s="48">
        <f>'4_Seq_Features'!E598</f>
        <v/>
      </c>
      <c r="D600" s="52">
        <f>$U$12*((B600)-$U$5)/$U$6+$U$13</f>
        <v/>
      </c>
      <c r="E600" s="51">
        <f>1/(1+EXP(-D600))</f>
        <v/>
      </c>
      <c r="F600" s="52">
        <f>$V$12*((B600)-$U$5)/$U$6+$V$13</f>
        <v/>
      </c>
      <c r="G600" s="51">
        <f>1/(1+EXP(-F600))</f>
        <v/>
      </c>
      <c r="H600" s="52">
        <f>$W$12*((B600)-$U$5)/$U$6+$W$13</f>
        <v/>
      </c>
      <c r="I600" s="51">
        <f>1/(1+EXP(-H600))</f>
        <v/>
      </c>
      <c r="J600" s="52">
        <f>$X$12*((B600)-$U$5)/$U$6+$X$13</f>
        <v/>
      </c>
      <c r="K600" s="51">
        <f>1/(1+EXP(-J600))</f>
        <v/>
      </c>
      <c r="L600" s="52">
        <f>$Y$12*((B600)-$U$5)/$U$6+$Y$13</f>
        <v/>
      </c>
      <c r="M600" s="51">
        <f>1/(1+EXP(-L600))</f>
        <v/>
      </c>
      <c r="N600" s="52">
        <f>$Z$12*((B600)-$U$5)/$U$6+$Z$13</f>
        <v/>
      </c>
      <c r="O600" s="51">
        <f>1/(1+EXP(-N600))</f>
        <v/>
      </c>
      <c r="P600" s="52">
        <f>$AA$12*((B600)-$U$5)/$U$6+$AA$13</f>
        <v/>
      </c>
      <c r="Q600" s="51">
        <f>1/(1+EXP(-P600))</f>
        <v/>
      </c>
      <c r="R600" s="52">
        <f>$AB$12*((B600)-$U$5)/$U$6+$AB$13</f>
        <v/>
      </c>
      <c r="S600" s="51">
        <f>1/(1+EXP(-R600))</f>
        <v/>
      </c>
      <c r="AI600" s="48">
        <f>'4_Seq_Features'!A598</f>
        <v/>
      </c>
      <c r="AJ600" s="55">
        <f>'4_Seq_Features'!G598</f>
        <v/>
      </c>
      <c r="AK600" s="55">
        <f>'4_Seq_Features'!H598</f>
        <v/>
      </c>
      <c r="AL600" s="48">
        <f>'4_Seq_Features'!E598</f>
        <v/>
      </c>
      <c r="AM600" s="52">
        <f>$BD$14*((AJ600)-$BD$5)/$BD$6+$BD$15*((AK600)-$BD$7)/$BD$8+$BD$16</f>
        <v/>
      </c>
      <c r="AN600" s="51">
        <f>1/(1+EXP(-AM600))</f>
        <v/>
      </c>
      <c r="AO600" s="52">
        <f>$BE$14*((AJ600)-$BD$5)/$BD$6+$BE$15*((AK600)-$BD$7)/$BD$8+$BE$16</f>
        <v/>
      </c>
      <c r="AP600" s="51">
        <f>1/(1+EXP(-AO600))</f>
        <v/>
      </c>
      <c r="AQ600" s="52">
        <f>$BF$14*((AJ600)-$BD$5)/$BD$6+$BF$15*((AK600)-$BD$7)/$BD$8+$BF$16</f>
        <v/>
      </c>
      <c r="AR600" s="51">
        <f>1/(1+EXP(-AQ600))</f>
        <v/>
      </c>
      <c r="AS600" s="52">
        <f>$BG$14*((AJ600)-$BD$5)/$BD$6+$BG$15*((AK600)-$BD$7)/$BD$8+$BG$16</f>
        <v/>
      </c>
      <c r="AT600" s="51">
        <f>1/(1+EXP(-AS600))</f>
        <v/>
      </c>
      <c r="AU600" s="52">
        <f>$BH$14*((AJ600)-$BD$5)/$BD$6+$BH$15*((AK600)-$BD$7)/$BD$8+$BH$16</f>
        <v/>
      </c>
      <c r="AV600" s="51">
        <f>1/(1+EXP(-AU600))</f>
        <v/>
      </c>
      <c r="AW600" s="52">
        <f>$BI$14*((AJ600)-$BD$5)/$BD$6+$BI$15*((AK600)-$BD$7)/$BD$8+$BI$16</f>
        <v/>
      </c>
      <c r="AX600" s="51">
        <f>1/(1+EXP(-AW600))</f>
        <v/>
      </c>
      <c r="AY600" s="52">
        <f>$BJ$14*((AJ600)-$BD$5)/$BD$6+$BJ$15*((AK600)-$BD$7)/$BD$8+$BJ$16</f>
        <v/>
      </c>
      <c r="AZ600" s="51">
        <f>1/(1+EXP(-AY600))</f>
        <v/>
      </c>
      <c r="BA600" s="52">
        <f>$BK$14*((AJ600)-$BD$5)/$BD$6+$BK$15*((AK600)-$BD$7)/$BD$8+$BK$16</f>
        <v/>
      </c>
      <c r="BB600" s="51">
        <f>1/(1+EXP(-BA600))</f>
        <v/>
      </c>
    </row>
    <row r="601" ht="15" customHeight="1" s="35">
      <c r="A601" s="48">
        <f>'4_Seq_Features'!A599</f>
        <v/>
      </c>
      <c r="B601" s="55">
        <f>'4_Seq_Features'!F599</f>
        <v/>
      </c>
      <c r="C601" s="48">
        <f>'4_Seq_Features'!E599</f>
        <v/>
      </c>
      <c r="D601" s="52">
        <f>$U$12*((B601)-$U$5)/$U$6+$U$13</f>
        <v/>
      </c>
      <c r="E601" s="51">
        <f>1/(1+EXP(-D601))</f>
        <v/>
      </c>
      <c r="F601" s="52">
        <f>$V$12*((B601)-$U$5)/$U$6+$V$13</f>
        <v/>
      </c>
      <c r="G601" s="51">
        <f>1/(1+EXP(-F601))</f>
        <v/>
      </c>
      <c r="H601" s="52">
        <f>$W$12*((B601)-$U$5)/$U$6+$W$13</f>
        <v/>
      </c>
      <c r="I601" s="51">
        <f>1/(1+EXP(-H601))</f>
        <v/>
      </c>
      <c r="J601" s="52">
        <f>$X$12*((B601)-$U$5)/$U$6+$X$13</f>
        <v/>
      </c>
      <c r="K601" s="51">
        <f>1/(1+EXP(-J601))</f>
        <v/>
      </c>
      <c r="L601" s="52">
        <f>$Y$12*((B601)-$U$5)/$U$6+$Y$13</f>
        <v/>
      </c>
      <c r="M601" s="51">
        <f>1/(1+EXP(-L601))</f>
        <v/>
      </c>
      <c r="N601" s="52">
        <f>$Z$12*((B601)-$U$5)/$U$6+$Z$13</f>
        <v/>
      </c>
      <c r="O601" s="51">
        <f>1/(1+EXP(-N601))</f>
        <v/>
      </c>
      <c r="P601" s="52">
        <f>$AA$12*((B601)-$U$5)/$U$6+$AA$13</f>
        <v/>
      </c>
      <c r="Q601" s="51">
        <f>1/(1+EXP(-P601))</f>
        <v/>
      </c>
      <c r="R601" s="52">
        <f>$AB$12*((B601)-$U$5)/$U$6+$AB$13</f>
        <v/>
      </c>
      <c r="S601" s="51">
        <f>1/(1+EXP(-R601))</f>
        <v/>
      </c>
      <c r="AI601" s="48">
        <f>'4_Seq_Features'!A599</f>
        <v/>
      </c>
      <c r="AJ601" s="55">
        <f>'4_Seq_Features'!G599</f>
        <v/>
      </c>
      <c r="AK601" s="55">
        <f>'4_Seq_Features'!H599</f>
        <v/>
      </c>
      <c r="AL601" s="48">
        <f>'4_Seq_Features'!E599</f>
        <v/>
      </c>
      <c r="AM601" s="52">
        <f>$BD$14*((AJ601)-$BD$5)/$BD$6+$BD$15*((AK601)-$BD$7)/$BD$8+$BD$16</f>
        <v/>
      </c>
      <c r="AN601" s="51">
        <f>1/(1+EXP(-AM601))</f>
        <v/>
      </c>
      <c r="AO601" s="52">
        <f>$BE$14*((AJ601)-$BD$5)/$BD$6+$BE$15*((AK601)-$BD$7)/$BD$8+$BE$16</f>
        <v/>
      </c>
      <c r="AP601" s="51">
        <f>1/(1+EXP(-AO601))</f>
        <v/>
      </c>
      <c r="AQ601" s="52">
        <f>$BF$14*((AJ601)-$BD$5)/$BD$6+$BF$15*((AK601)-$BD$7)/$BD$8+$BF$16</f>
        <v/>
      </c>
      <c r="AR601" s="51">
        <f>1/(1+EXP(-AQ601))</f>
        <v/>
      </c>
      <c r="AS601" s="52">
        <f>$BG$14*((AJ601)-$BD$5)/$BD$6+$BG$15*((AK601)-$BD$7)/$BD$8+$BG$16</f>
        <v/>
      </c>
      <c r="AT601" s="51">
        <f>1/(1+EXP(-AS601))</f>
        <v/>
      </c>
      <c r="AU601" s="52">
        <f>$BH$14*((AJ601)-$BD$5)/$BD$6+$BH$15*((AK601)-$BD$7)/$BD$8+$BH$16</f>
        <v/>
      </c>
      <c r="AV601" s="51">
        <f>1/(1+EXP(-AU601))</f>
        <v/>
      </c>
      <c r="AW601" s="52">
        <f>$BI$14*((AJ601)-$BD$5)/$BD$6+$BI$15*((AK601)-$BD$7)/$BD$8+$BI$16</f>
        <v/>
      </c>
      <c r="AX601" s="51">
        <f>1/(1+EXP(-AW601))</f>
        <v/>
      </c>
      <c r="AY601" s="52">
        <f>$BJ$14*((AJ601)-$BD$5)/$BD$6+$BJ$15*((AK601)-$BD$7)/$BD$8+$BJ$16</f>
        <v/>
      </c>
      <c r="AZ601" s="51">
        <f>1/(1+EXP(-AY601))</f>
        <v/>
      </c>
      <c r="BA601" s="52">
        <f>$BK$14*((AJ601)-$BD$5)/$BD$6+$BK$15*((AK601)-$BD$7)/$BD$8+$BK$16</f>
        <v/>
      </c>
      <c r="BB601" s="51">
        <f>1/(1+EXP(-BA601))</f>
        <v/>
      </c>
    </row>
    <row r="602" ht="15" customHeight="1" s="35">
      <c r="A602" s="48">
        <f>'4_Seq_Features'!A600</f>
        <v/>
      </c>
      <c r="B602" s="55">
        <f>'4_Seq_Features'!F600</f>
        <v/>
      </c>
      <c r="C602" s="48">
        <f>'4_Seq_Features'!E600</f>
        <v/>
      </c>
      <c r="D602" s="52">
        <f>$U$12*((B602)-$U$5)/$U$6+$U$13</f>
        <v/>
      </c>
      <c r="E602" s="51">
        <f>1/(1+EXP(-D602))</f>
        <v/>
      </c>
      <c r="F602" s="52">
        <f>$V$12*((B602)-$U$5)/$U$6+$V$13</f>
        <v/>
      </c>
      <c r="G602" s="51">
        <f>1/(1+EXP(-F602))</f>
        <v/>
      </c>
      <c r="H602" s="52">
        <f>$W$12*((B602)-$U$5)/$U$6+$W$13</f>
        <v/>
      </c>
      <c r="I602" s="51">
        <f>1/(1+EXP(-H602))</f>
        <v/>
      </c>
      <c r="J602" s="52">
        <f>$X$12*((B602)-$U$5)/$U$6+$X$13</f>
        <v/>
      </c>
      <c r="K602" s="51">
        <f>1/(1+EXP(-J602))</f>
        <v/>
      </c>
      <c r="L602" s="52">
        <f>$Y$12*((B602)-$U$5)/$U$6+$Y$13</f>
        <v/>
      </c>
      <c r="M602" s="51">
        <f>1/(1+EXP(-L602))</f>
        <v/>
      </c>
      <c r="N602" s="52">
        <f>$Z$12*((B602)-$U$5)/$U$6+$Z$13</f>
        <v/>
      </c>
      <c r="O602" s="51">
        <f>1/(1+EXP(-N602))</f>
        <v/>
      </c>
      <c r="P602" s="52">
        <f>$AA$12*((B602)-$U$5)/$U$6+$AA$13</f>
        <v/>
      </c>
      <c r="Q602" s="51">
        <f>1/(1+EXP(-P602))</f>
        <v/>
      </c>
      <c r="R602" s="52">
        <f>$AB$12*((B602)-$U$5)/$U$6+$AB$13</f>
        <v/>
      </c>
      <c r="S602" s="51">
        <f>1/(1+EXP(-R602))</f>
        <v/>
      </c>
      <c r="AI602" s="48">
        <f>'4_Seq_Features'!A600</f>
        <v/>
      </c>
      <c r="AJ602" s="55">
        <f>'4_Seq_Features'!G600</f>
        <v/>
      </c>
      <c r="AK602" s="55">
        <f>'4_Seq_Features'!H600</f>
        <v/>
      </c>
      <c r="AL602" s="48">
        <f>'4_Seq_Features'!E600</f>
        <v/>
      </c>
      <c r="AM602" s="52">
        <f>$BD$14*((AJ602)-$BD$5)/$BD$6+$BD$15*((AK602)-$BD$7)/$BD$8+$BD$16</f>
        <v/>
      </c>
      <c r="AN602" s="51">
        <f>1/(1+EXP(-AM602))</f>
        <v/>
      </c>
      <c r="AO602" s="52">
        <f>$BE$14*((AJ602)-$BD$5)/$BD$6+$BE$15*((AK602)-$BD$7)/$BD$8+$BE$16</f>
        <v/>
      </c>
      <c r="AP602" s="51">
        <f>1/(1+EXP(-AO602))</f>
        <v/>
      </c>
      <c r="AQ602" s="52">
        <f>$BF$14*((AJ602)-$BD$5)/$BD$6+$BF$15*((AK602)-$BD$7)/$BD$8+$BF$16</f>
        <v/>
      </c>
      <c r="AR602" s="51">
        <f>1/(1+EXP(-AQ602))</f>
        <v/>
      </c>
      <c r="AS602" s="52">
        <f>$BG$14*((AJ602)-$BD$5)/$BD$6+$BG$15*((AK602)-$BD$7)/$BD$8+$BG$16</f>
        <v/>
      </c>
      <c r="AT602" s="51">
        <f>1/(1+EXP(-AS602))</f>
        <v/>
      </c>
      <c r="AU602" s="52">
        <f>$BH$14*((AJ602)-$BD$5)/$BD$6+$BH$15*((AK602)-$BD$7)/$BD$8+$BH$16</f>
        <v/>
      </c>
      <c r="AV602" s="51">
        <f>1/(1+EXP(-AU602))</f>
        <v/>
      </c>
      <c r="AW602" s="52">
        <f>$BI$14*((AJ602)-$BD$5)/$BD$6+$BI$15*((AK602)-$BD$7)/$BD$8+$BI$16</f>
        <v/>
      </c>
      <c r="AX602" s="51">
        <f>1/(1+EXP(-AW602))</f>
        <v/>
      </c>
      <c r="AY602" s="52">
        <f>$BJ$14*((AJ602)-$BD$5)/$BD$6+$BJ$15*((AK602)-$BD$7)/$BD$8+$BJ$16</f>
        <v/>
      </c>
      <c r="AZ602" s="51">
        <f>1/(1+EXP(-AY602))</f>
        <v/>
      </c>
      <c r="BA602" s="52">
        <f>$BK$14*((AJ602)-$BD$5)/$BD$6+$BK$15*((AK602)-$BD$7)/$BD$8+$BK$16</f>
        <v/>
      </c>
      <c r="BB602" s="51">
        <f>1/(1+EXP(-BA602))</f>
        <v/>
      </c>
    </row>
    <row r="603" ht="15" customHeight="1" s="35">
      <c r="A603" s="48">
        <f>'4_Seq_Features'!A601</f>
        <v/>
      </c>
      <c r="B603" s="55">
        <f>'4_Seq_Features'!F601</f>
        <v/>
      </c>
      <c r="C603" s="48">
        <f>'4_Seq_Features'!E601</f>
        <v/>
      </c>
      <c r="D603" s="52">
        <f>$U$12*((B603)-$U$5)/$U$6+$U$13</f>
        <v/>
      </c>
      <c r="E603" s="51">
        <f>1/(1+EXP(-D603))</f>
        <v/>
      </c>
      <c r="F603" s="52">
        <f>$V$12*((B603)-$U$5)/$U$6+$V$13</f>
        <v/>
      </c>
      <c r="G603" s="51">
        <f>1/(1+EXP(-F603))</f>
        <v/>
      </c>
      <c r="H603" s="52">
        <f>$W$12*((B603)-$U$5)/$U$6+$W$13</f>
        <v/>
      </c>
      <c r="I603" s="51">
        <f>1/(1+EXP(-H603))</f>
        <v/>
      </c>
      <c r="J603" s="52">
        <f>$X$12*((B603)-$U$5)/$U$6+$X$13</f>
        <v/>
      </c>
      <c r="K603" s="51">
        <f>1/(1+EXP(-J603))</f>
        <v/>
      </c>
      <c r="L603" s="52">
        <f>$Y$12*((B603)-$U$5)/$U$6+$Y$13</f>
        <v/>
      </c>
      <c r="M603" s="51">
        <f>1/(1+EXP(-L603))</f>
        <v/>
      </c>
      <c r="N603" s="52">
        <f>$Z$12*((B603)-$U$5)/$U$6+$Z$13</f>
        <v/>
      </c>
      <c r="O603" s="51">
        <f>1/(1+EXP(-N603))</f>
        <v/>
      </c>
      <c r="P603" s="52">
        <f>$AA$12*((B603)-$U$5)/$U$6+$AA$13</f>
        <v/>
      </c>
      <c r="Q603" s="51">
        <f>1/(1+EXP(-P603))</f>
        <v/>
      </c>
      <c r="R603" s="52">
        <f>$AB$12*((B603)-$U$5)/$U$6+$AB$13</f>
        <v/>
      </c>
      <c r="S603" s="51">
        <f>1/(1+EXP(-R603))</f>
        <v/>
      </c>
      <c r="AI603" s="48">
        <f>'4_Seq_Features'!A601</f>
        <v/>
      </c>
      <c r="AJ603" s="55">
        <f>'4_Seq_Features'!G601</f>
        <v/>
      </c>
      <c r="AK603" s="55">
        <f>'4_Seq_Features'!H601</f>
        <v/>
      </c>
      <c r="AL603" s="48">
        <f>'4_Seq_Features'!E601</f>
        <v/>
      </c>
      <c r="AM603" s="52">
        <f>$BD$14*((AJ603)-$BD$5)/$BD$6+$BD$15*((AK603)-$BD$7)/$BD$8+$BD$16</f>
        <v/>
      </c>
      <c r="AN603" s="51">
        <f>1/(1+EXP(-AM603))</f>
        <v/>
      </c>
      <c r="AO603" s="52">
        <f>$BE$14*((AJ603)-$BD$5)/$BD$6+$BE$15*((AK603)-$BD$7)/$BD$8+$BE$16</f>
        <v/>
      </c>
      <c r="AP603" s="51">
        <f>1/(1+EXP(-AO603))</f>
        <v/>
      </c>
      <c r="AQ603" s="52">
        <f>$BF$14*((AJ603)-$BD$5)/$BD$6+$BF$15*((AK603)-$BD$7)/$BD$8+$BF$16</f>
        <v/>
      </c>
      <c r="AR603" s="51">
        <f>1/(1+EXP(-AQ603))</f>
        <v/>
      </c>
      <c r="AS603" s="52">
        <f>$BG$14*((AJ603)-$BD$5)/$BD$6+$BG$15*((AK603)-$BD$7)/$BD$8+$BG$16</f>
        <v/>
      </c>
      <c r="AT603" s="51">
        <f>1/(1+EXP(-AS603))</f>
        <v/>
      </c>
      <c r="AU603" s="52">
        <f>$BH$14*((AJ603)-$BD$5)/$BD$6+$BH$15*((AK603)-$BD$7)/$BD$8+$BH$16</f>
        <v/>
      </c>
      <c r="AV603" s="51">
        <f>1/(1+EXP(-AU603))</f>
        <v/>
      </c>
      <c r="AW603" s="52">
        <f>$BI$14*((AJ603)-$BD$5)/$BD$6+$BI$15*((AK603)-$BD$7)/$BD$8+$BI$16</f>
        <v/>
      </c>
      <c r="AX603" s="51">
        <f>1/(1+EXP(-AW603))</f>
        <v/>
      </c>
      <c r="AY603" s="52">
        <f>$BJ$14*((AJ603)-$BD$5)/$BD$6+$BJ$15*((AK603)-$BD$7)/$BD$8+$BJ$16</f>
        <v/>
      </c>
      <c r="AZ603" s="51">
        <f>1/(1+EXP(-AY603))</f>
        <v/>
      </c>
      <c r="BA603" s="52">
        <f>$BK$14*((AJ603)-$BD$5)/$BD$6+$BK$15*((AK603)-$BD$7)/$BD$8+$BK$16</f>
        <v/>
      </c>
      <c r="BB603" s="51">
        <f>1/(1+EXP(-BA603))</f>
        <v/>
      </c>
    </row>
    <row r="604" ht="15" customHeight="1" s="35">
      <c r="A604" s="48">
        <f>'4_Seq_Features'!A602</f>
        <v/>
      </c>
      <c r="B604" s="55">
        <f>'4_Seq_Features'!F602</f>
        <v/>
      </c>
      <c r="C604" s="48">
        <f>'4_Seq_Features'!E602</f>
        <v/>
      </c>
      <c r="D604" s="52">
        <f>$U$12*((B604)-$U$5)/$U$6+$U$13</f>
        <v/>
      </c>
      <c r="E604" s="51">
        <f>1/(1+EXP(-D604))</f>
        <v/>
      </c>
      <c r="F604" s="52">
        <f>$V$12*((B604)-$U$5)/$U$6+$V$13</f>
        <v/>
      </c>
      <c r="G604" s="51">
        <f>1/(1+EXP(-F604))</f>
        <v/>
      </c>
      <c r="H604" s="52">
        <f>$W$12*((B604)-$U$5)/$U$6+$W$13</f>
        <v/>
      </c>
      <c r="I604" s="51">
        <f>1/(1+EXP(-H604))</f>
        <v/>
      </c>
      <c r="J604" s="52">
        <f>$X$12*((B604)-$U$5)/$U$6+$X$13</f>
        <v/>
      </c>
      <c r="K604" s="51">
        <f>1/(1+EXP(-J604))</f>
        <v/>
      </c>
      <c r="L604" s="52">
        <f>$Y$12*((B604)-$U$5)/$U$6+$Y$13</f>
        <v/>
      </c>
      <c r="M604" s="51">
        <f>1/(1+EXP(-L604))</f>
        <v/>
      </c>
      <c r="N604" s="52">
        <f>$Z$12*((B604)-$U$5)/$U$6+$Z$13</f>
        <v/>
      </c>
      <c r="O604" s="51">
        <f>1/(1+EXP(-N604))</f>
        <v/>
      </c>
      <c r="P604" s="52">
        <f>$AA$12*((B604)-$U$5)/$U$6+$AA$13</f>
        <v/>
      </c>
      <c r="Q604" s="51">
        <f>1/(1+EXP(-P604))</f>
        <v/>
      </c>
      <c r="R604" s="52">
        <f>$AB$12*((B604)-$U$5)/$U$6+$AB$13</f>
        <v/>
      </c>
      <c r="S604" s="51">
        <f>1/(1+EXP(-R604))</f>
        <v/>
      </c>
      <c r="AI604" s="48">
        <f>'4_Seq_Features'!A602</f>
        <v/>
      </c>
      <c r="AJ604" s="55">
        <f>'4_Seq_Features'!G602</f>
        <v/>
      </c>
      <c r="AK604" s="55">
        <f>'4_Seq_Features'!H602</f>
        <v/>
      </c>
      <c r="AL604" s="48">
        <f>'4_Seq_Features'!E602</f>
        <v/>
      </c>
      <c r="AM604" s="52">
        <f>$BD$14*((AJ604)-$BD$5)/$BD$6+$BD$15*((AK604)-$BD$7)/$BD$8+$BD$16</f>
        <v/>
      </c>
      <c r="AN604" s="51">
        <f>1/(1+EXP(-AM604))</f>
        <v/>
      </c>
      <c r="AO604" s="52">
        <f>$BE$14*((AJ604)-$BD$5)/$BD$6+$BE$15*((AK604)-$BD$7)/$BD$8+$BE$16</f>
        <v/>
      </c>
      <c r="AP604" s="51">
        <f>1/(1+EXP(-AO604))</f>
        <v/>
      </c>
      <c r="AQ604" s="52">
        <f>$BF$14*((AJ604)-$BD$5)/$BD$6+$BF$15*((AK604)-$BD$7)/$BD$8+$BF$16</f>
        <v/>
      </c>
      <c r="AR604" s="51">
        <f>1/(1+EXP(-AQ604))</f>
        <v/>
      </c>
      <c r="AS604" s="52">
        <f>$BG$14*((AJ604)-$BD$5)/$BD$6+$BG$15*((AK604)-$BD$7)/$BD$8+$BG$16</f>
        <v/>
      </c>
      <c r="AT604" s="51">
        <f>1/(1+EXP(-AS604))</f>
        <v/>
      </c>
      <c r="AU604" s="52">
        <f>$BH$14*((AJ604)-$BD$5)/$BD$6+$BH$15*((AK604)-$BD$7)/$BD$8+$BH$16</f>
        <v/>
      </c>
      <c r="AV604" s="51">
        <f>1/(1+EXP(-AU604))</f>
        <v/>
      </c>
      <c r="AW604" s="52">
        <f>$BI$14*((AJ604)-$BD$5)/$BD$6+$BI$15*((AK604)-$BD$7)/$BD$8+$BI$16</f>
        <v/>
      </c>
      <c r="AX604" s="51">
        <f>1/(1+EXP(-AW604))</f>
        <v/>
      </c>
      <c r="AY604" s="52">
        <f>$BJ$14*((AJ604)-$BD$5)/$BD$6+$BJ$15*((AK604)-$BD$7)/$BD$8+$BJ$16</f>
        <v/>
      </c>
      <c r="AZ604" s="51">
        <f>1/(1+EXP(-AY604))</f>
        <v/>
      </c>
      <c r="BA604" s="52">
        <f>$BK$14*((AJ604)-$BD$5)/$BD$6+$BK$15*((AK604)-$BD$7)/$BD$8+$BK$16</f>
        <v/>
      </c>
      <c r="BB604" s="51">
        <f>1/(1+EXP(-BA604))</f>
        <v/>
      </c>
    </row>
    <row r="605" ht="15" customHeight="1" s="35">
      <c r="A605" s="48">
        <f>'4_Seq_Features'!A603</f>
        <v/>
      </c>
      <c r="B605" s="55">
        <f>'4_Seq_Features'!F603</f>
        <v/>
      </c>
      <c r="C605" s="48">
        <f>'4_Seq_Features'!E603</f>
        <v/>
      </c>
      <c r="D605" s="52">
        <f>$U$12*((B605)-$U$5)/$U$6+$U$13</f>
        <v/>
      </c>
      <c r="E605" s="51">
        <f>1/(1+EXP(-D605))</f>
        <v/>
      </c>
      <c r="F605" s="52">
        <f>$V$12*((B605)-$U$5)/$U$6+$V$13</f>
        <v/>
      </c>
      <c r="G605" s="51">
        <f>1/(1+EXP(-F605))</f>
        <v/>
      </c>
      <c r="H605" s="52">
        <f>$W$12*((B605)-$U$5)/$U$6+$W$13</f>
        <v/>
      </c>
      <c r="I605" s="51">
        <f>1/(1+EXP(-H605))</f>
        <v/>
      </c>
      <c r="J605" s="52">
        <f>$X$12*((B605)-$U$5)/$U$6+$X$13</f>
        <v/>
      </c>
      <c r="K605" s="51">
        <f>1/(1+EXP(-J605))</f>
        <v/>
      </c>
      <c r="L605" s="52">
        <f>$Y$12*((B605)-$U$5)/$U$6+$Y$13</f>
        <v/>
      </c>
      <c r="M605" s="51">
        <f>1/(1+EXP(-L605))</f>
        <v/>
      </c>
      <c r="N605" s="52">
        <f>$Z$12*((B605)-$U$5)/$U$6+$Z$13</f>
        <v/>
      </c>
      <c r="O605" s="51">
        <f>1/(1+EXP(-N605))</f>
        <v/>
      </c>
      <c r="P605" s="52">
        <f>$AA$12*((B605)-$U$5)/$U$6+$AA$13</f>
        <v/>
      </c>
      <c r="Q605" s="51">
        <f>1/(1+EXP(-P605))</f>
        <v/>
      </c>
      <c r="R605" s="52">
        <f>$AB$12*((B605)-$U$5)/$U$6+$AB$13</f>
        <v/>
      </c>
      <c r="S605" s="51">
        <f>1/(1+EXP(-R605))</f>
        <v/>
      </c>
      <c r="AI605" s="48">
        <f>'4_Seq_Features'!A603</f>
        <v/>
      </c>
      <c r="AJ605" s="55">
        <f>'4_Seq_Features'!G603</f>
        <v/>
      </c>
      <c r="AK605" s="55">
        <f>'4_Seq_Features'!H603</f>
        <v/>
      </c>
      <c r="AL605" s="48">
        <f>'4_Seq_Features'!E603</f>
        <v/>
      </c>
      <c r="AM605" s="52">
        <f>$BD$14*((AJ605)-$BD$5)/$BD$6+$BD$15*((AK605)-$BD$7)/$BD$8+$BD$16</f>
        <v/>
      </c>
      <c r="AN605" s="51">
        <f>1/(1+EXP(-AM605))</f>
        <v/>
      </c>
      <c r="AO605" s="52">
        <f>$BE$14*((AJ605)-$BD$5)/$BD$6+$BE$15*((AK605)-$BD$7)/$BD$8+$BE$16</f>
        <v/>
      </c>
      <c r="AP605" s="51">
        <f>1/(1+EXP(-AO605))</f>
        <v/>
      </c>
      <c r="AQ605" s="52">
        <f>$BF$14*((AJ605)-$BD$5)/$BD$6+$BF$15*((AK605)-$BD$7)/$BD$8+$BF$16</f>
        <v/>
      </c>
      <c r="AR605" s="51">
        <f>1/(1+EXP(-AQ605))</f>
        <v/>
      </c>
      <c r="AS605" s="52">
        <f>$BG$14*((AJ605)-$BD$5)/$BD$6+$BG$15*((AK605)-$BD$7)/$BD$8+$BG$16</f>
        <v/>
      </c>
      <c r="AT605" s="51">
        <f>1/(1+EXP(-AS605))</f>
        <v/>
      </c>
      <c r="AU605" s="52">
        <f>$BH$14*((AJ605)-$BD$5)/$BD$6+$BH$15*((AK605)-$BD$7)/$BD$8+$BH$16</f>
        <v/>
      </c>
      <c r="AV605" s="51">
        <f>1/(1+EXP(-AU605))</f>
        <v/>
      </c>
      <c r="AW605" s="52">
        <f>$BI$14*((AJ605)-$BD$5)/$BD$6+$BI$15*((AK605)-$BD$7)/$BD$8+$BI$16</f>
        <v/>
      </c>
      <c r="AX605" s="51">
        <f>1/(1+EXP(-AW605))</f>
        <v/>
      </c>
      <c r="AY605" s="52">
        <f>$BJ$14*((AJ605)-$BD$5)/$BD$6+$BJ$15*((AK605)-$BD$7)/$BD$8+$BJ$16</f>
        <v/>
      </c>
      <c r="AZ605" s="51">
        <f>1/(1+EXP(-AY605))</f>
        <v/>
      </c>
      <c r="BA605" s="52">
        <f>$BK$14*((AJ605)-$BD$5)/$BD$6+$BK$15*((AK605)-$BD$7)/$BD$8+$BK$16</f>
        <v/>
      </c>
      <c r="BB605" s="51">
        <f>1/(1+EXP(-BA605))</f>
        <v/>
      </c>
    </row>
    <row r="606" ht="15" customHeight="1" s="35">
      <c r="A606" s="48">
        <f>'4_Seq_Features'!A604</f>
        <v/>
      </c>
      <c r="B606" s="55">
        <f>'4_Seq_Features'!F604</f>
        <v/>
      </c>
      <c r="C606" s="48">
        <f>'4_Seq_Features'!E604</f>
        <v/>
      </c>
      <c r="D606" s="52">
        <f>$U$12*((B606)-$U$5)/$U$6+$U$13</f>
        <v/>
      </c>
      <c r="E606" s="51">
        <f>1/(1+EXP(-D606))</f>
        <v/>
      </c>
      <c r="F606" s="52">
        <f>$V$12*((B606)-$U$5)/$U$6+$V$13</f>
        <v/>
      </c>
      <c r="G606" s="51">
        <f>1/(1+EXP(-F606))</f>
        <v/>
      </c>
      <c r="H606" s="52">
        <f>$W$12*((B606)-$U$5)/$U$6+$W$13</f>
        <v/>
      </c>
      <c r="I606" s="51">
        <f>1/(1+EXP(-H606))</f>
        <v/>
      </c>
      <c r="J606" s="52">
        <f>$X$12*((B606)-$U$5)/$U$6+$X$13</f>
        <v/>
      </c>
      <c r="K606" s="51">
        <f>1/(1+EXP(-J606))</f>
        <v/>
      </c>
      <c r="L606" s="52">
        <f>$Y$12*((B606)-$U$5)/$U$6+$Y$13</f>
        <v/>
      </c>
      <c r="M606" s="51">
        <f>1/(1+EXP(-L606))</f>
        <v/>
      </c>
      <c r="N606" s="52">
        <f>$Z$12*((B606)-$U$5)/$U$6+$Z$13</f>
        <v/>
      </c>
      <c r="O606" s="51">
        <f>1/(1+EXP(-N606))</f>
        <v/>
      </c>
      <c r="P606" s="52">
        <f>$AA$12*((B606)-$U$5)/$U$6+$AA$13</f>
        <v/>
      </c>
      <c r="Q606" s="51">
        <f>1/(1+EXP(-P606))</f>
        <v/>
      </c>
      <c r="R606" s="52">
        <f>$AB$12*((B606)-$U$5)/$U$6+$AB$13</f>
        <v/>
      </c>
      <c r="S606" s="51">
        <f>1/(1+EXP(-R606))</f>
        <v/>
      </c>
      <c r="AI606" s="48">
        <f>'4_Seq_Features'!A604</f>
        <v/>
      </c>
      <c r="AJ606" s="55">
        <f>'4_Seq_Features'!G604</f>
        <v/>
      </c>
      <c r="AK606" s="55">
        <f>'4_Seq_Features'!H604</f>
        <v/>
      </c>
      <c r="AL606" s="48">
        <f>'4_Seq_Features'!E604</f>
        <v/>
      </c>
      <c r="AM606" s="52">
        <f>$BD$14*((AJ606)-$BD$5)/$BD$6+$BD$15*((AK606)-$BD$7)/$BD$8+$BD$16</f>
        <v/>
      </c>
      <c r="AN606" s="51">
        <f>1/(1+EXP(-AM606))</f>
        <v/>
      </c>
      <c r="AO606" s="52">
        <f>$BE$14*((AJ606)-$BD$5)/$BD$6+$BE$15*((AK606)-$BD$7)/$BD$8+$BE$16</f>
        <v/>
      </c>
      <c r="AP606" s="51">
        <f>1/(1+EXP(-AO606))</f>
        <v/>
      </c>
      <c r="AQ606" s="52">
        <f>$BF$14*((AJ606)-$BD$5)/$BD$6+$BF$15*((AK606)-$BD$7)/$BD$8+$BF$16</f>
        <v/>
      </c>
      <c r="AR606" s="51">
        <f>1/(1+EXP(-AQ606))</f>
        <v/>
      </c>
      <c r="AS606" s="52">
        <f>$BG$14*((AJ606)-$BD$5)/$BD$6+$BG$15*((AK606)-$BD$7)/$BD$8+$BG$16</f>
        <v/>
      </c>
      <c r="AT606" s="51">
        <f>1/(1+EXP(-AS606))</f>
        <v/>
      </c>
      <c r="AU606" s="52">
        <f>$BH$14*((AJ606)-$BD$5)/$BD$6+$BH$15*((AK606)-$BD$7)/$BD$8+$BH$16</f>
        <v/>
      </c>
      <c r="AV606" s="51">
        <f>1/(1+EXP(-AU606))</f>
        <v/>
      </c>
      <c r="AW606" s="52">
        <f>$BI$14*((AJ606)-$BD$5)/$BD$6+$BI$15*((AK606)-$BD$7)/$BD$8+$BI$16</f>
        <v/>
      </c>
      <c r="AX606" s="51">
        <f>1/(1+EXP(-AW606))</f>
        <v/>
      </c>
      <c r="AY606" s="52">
        <f>$BJ$14*((AJ606)-$BD$5)/$BD$6+$BJ$15*((AK606)-$BD$7)/$BD$8+$BJ$16</f>
        <v/>
      </c>
      <c r="AZ606" s="51">
        <f>1/(1+EXP(-AY606))</f>
        <v/>
      </c>
      <c r="BA606" s="52">
        <f>$BK$14*((AJ606)-$BD$5)/$BD$6+$BK$15*((AK606)-$BD$7)/$BD$8+$BK$16</f>
        <v/>
      </c>
      <c r="BB606" s="51">
        <f>1/(1+EXP(-BA606))</f>
        <v/>
      </c>
    </row>
    <row r="607" ht="15" customHeight="1" s="35">
      <c r="A607" s="48">
        <f>'4_Seq_Features'!A605</f>
        <v/>
      </c>
      <c r="B607" s="55">
        <f>'4_Seq_Features'!F605</f>
        <v/>
      </c>
      <c r="C607" s="48">
        <f>'4_Seq_Features'!E605</f>
        <v/>
      </c>
      <c r="D607" s="52">
        <f>$U$12*((B607)-$U$5)/$U$6+$U$13</f>
        <v/>
      </c>
      <c r="E607" s="51">
        <f>1/(1+EXP(-D607))</f>
        <v/>
      </c>
      <c r="F607" s="52">
        <f>$V$12*((B607)-$U$5)/$U$6+$V$13</f>
        <v/>
      </c>
      <c r="G607" s="51">
        <f>1/(1+EXP(-F607))</f>
        <v/>
      </c>
      <c r="H607" s="52">
        <f>$W$12*((B607)-$U$5)/$U$6+$W$13</f>
        <v/>
      </c>
      <c r="I607" s="51">
        <f>1/(1+EXP(-H607))</f>
        <v/>
      </c>
      <c r="J607" s="52">
        <f>$X$12*((B607)-$U$5)/$U$6+$X$13</f>
        <v/>
      </c>
      <c r="K607" s="51">
        <f>1/(1+EXP(-J607))</f>
        <v/>
      </c>
      <c r="L607" s="52">
        <f>$Y$12*((B607)-$U$5)/$U$6+$Y$13</f>
        <v/>
      </c>
      <c r="M607" s="51">
        <f>1/(1+EXP(-L607))</f>
        <v/>
      </c>
      <c r="N607" s="52">
        <f>$Z$12*((B607)-$U$5)/$U$6+$Z$13</f>
        <v/>
      </c>
      <c r="O607" s="51">
        <f>1/(1+EXP(-N607))</f>
        <v/>
      </c>
      <c r="P607" s="52">
        <f>$AA$12*((B607)-$U$5)/$U$6+$AA$13</f>
        <v/>
      </c>
      <c r="Q607" s="51">
        <f>1/(1+EXP(-P607))</f>
        <v/>
      </c>
      <c r="R607" s="52">
        <f>$AB$12*((B607)-$U$5)/$U$6+$AB$13</f>
        <v/>
      </c>
      <c r="S607" s="51">
        <f>1/(1+EXP(-R607))</f>
        <v/>
      </c>
      <c r="AI607" s="48">
        <f>'4_Seq_Features'!A605</f>
        <v/>
      </c>
      <c r="AJ607" s="55">
        <f>'4_Seq_Features'!G605</f>
        <v/>
      </c>
      <c r="AK607" s="55">
        <f>'4_Seq_Features'!H605</f>
        <v/>
      </c>
      <c r="AL607" s="48">
        <f>'4_Seq_Features'!E605</f>
        <v/>
      </c>
      <c r="AM607" s="52">
        <f>$BD$14*((AJ607)-$BD$5)/$BD$6+$BD$15*((AK607)-$BD$7)/$BD$8+$BD$16</f>
        <v/>
      </c>
      <c r="AN607" s="51">
        <f>1/(1+EXP(-AM607))</f>
        <v/>
      </c>
      <c r="AO607" s="52">
        <f>$BE$14*((AJ607)-$BD$5)/$BD$6+$BE$15*((AK607)-$BD$7)/$BD$8+$BE$16</f>
        <v/>
      </c>
      <c r="AP607" s="51">
        <f>1/(1+EXP(-AO607))</f>
        <v/>
      </c>
      <c r="AQ607" s="52">
        <f>$BF$14*((AJ607)-$BD$5)/$BD$6+$BF$15*((AK607)-$BD$7)/$BD$8+$BF$16</f>
        <v/>
      </c>
      <c r="AR607" s="51">
        <f>1/(1+EXP(-AQ607))</f>
        <v/>
      </c>
      <c r="AS607" s="52">
        <f>$BG$14*((AJ607)-$BD$5)/$BD$6+$BG$15*((AK607)-$BD$7)/$BD$8+$BG$16</f>
        <v/>
      </c>
      <c r="AT607" s="51">
        <f>1/(1+EXP(-AS607))</f>
        <v/>
      </c>
      <c r="AU607" s="52">
        <f>$BH$14*((AJ607)-$BD$5)/$BD$6+$BH$15*((AK607)-$BD$7)/$BD$8+$BH$16</f>
        <v/>
      </c>
      <c r="AV607" s="51">
        <f>1/(1+EXP(-AU607))</f>
        <v/>
      </c>
      <c r="AW607" s="52">
        <f>$BI$14*((AJ607)-$BD$5)/$BD$6+$BI$15*((AK607)-$BD$7)/$BD$8+$BI$16</f>
        <v/>
      </c>
      <c r="AX607" s="51">
        <f>1/(1+EXP(-AW607))</f>
        <v/>
      </c>
      <c r="AY607" s="52">
        <f>$BJ$14*((AJ607)-$BD$5)/$BD$6+$BJ$15*((AK607)-$BD$7)/$BD$8+$BJ$16</f>
        <v/>
      </c>
      <c r="AZ607" s="51">
        <f>1/(1+EXP(-AY607))</f>
        <v/>
      </c>
      <c r="BA607" s="52">
        <f>$BK$14*((AJ607)-$BD$5)/$BD$6+$BK$15*((AK607)-$BD$7)/$BD$8+$BK$16</f>
        <v/>
      </c>
      <c r="BB607" s="51">
        <f>1/(1+EXP(-BA607))</f>
        <v/>
      </c>
    </row>
    <row r="608" ht="15" customHeight="1" s="35">
      <c r="A608" s="48">
        <f>'4_Seq_Features'!A606</f>
        <v/>
      </c>
      <c r="B608" s="55">
        <f>'4_Seq_Features'!F606</f>
        <v/>
      </c>
      <c r="C608" s="48">
        <f>'4_Seq_Features'!E606</f>
        <v/>
      </c>
      <c r="D608" s="52">
        <f>$U$12*((B608)-$U$5)/$U$6+$U$13</f>
        <v/>
      </c>
      <c r="E608" s="51">
        <f>1/(1+EXP(-D608))</f>
        <v/>
      </c>
      <c r="F608" s="52">
        <f>$V$12*((B608)-$U$5)/$U$6+$V$13</f>
        <v/>
      </c>
      <c r="G608" s="51">
        <f>1/(1+EXP(-F608))</f>
        <v/>
      </c>
      <c r="H608" s="52">
        <f>$W$12*((B608)-$U$5)/$U$6+$W$13</f>
        <v/>
      </c>
      <c r="I608" s="51">
        <f>1/(1+EXP(-H608))</f>
        <v/>
      </c>
      <c r="J608" s="52">
        <f>$X$12*((B608)-$U$5)/$U$6+$X$13</f>
        <v/>
      </c>
      <c r="K608" s="51">
        <f>1/(1+EXP(-J608))</f>
        <v/>
      </c>
      <c r="L608" s="52">
        <f>$Y$12*((B608)-$U$5)/$U$6+$Y$13</f>
        <v/>
      </c>
      <c r="M608" s="51">
        <f>1/(1+EXP(-L608))</f>
        <v/>
      </c>
      <c r="N608" s="52">
        <f>$Z$12*((B608)-$U$5)/$U$6+$Z$13</f>
        <v/>
      </c>
      <c r="O608" s="51">
        <f>1/(1+EXP(-N608))</f>
        <v/>
      </c>
      <c r="P608" s="52">
        <f>$AA$12*((B608)-$U$5)/$U$6+$AA$13</f>
        <v/>
      </c>
      <c r="Q608" s="51">
        <f>1/(1+EXP(-P608))</f>
        <v/>
      </c>
      <c r="R608" s="52">
        <f>$AB$12*((B608)-$U$5)/$U$6+$AB$13</f>
        <v/>
      </c>
      <c r="S608" s="51">
        <f>1/(1+EXP(-R608))</f>
        <v/>
      </c>
      <c r="AI608" s="48">
        <f>'4_Seq_Features'!A606</f>
        <v/>
      </c>
      <c r="AJ608" s="55">
        <f>'4_Seq_Features'!G606</f>
        <v/>
      </c>
      <c r="AK608" s="55">
        <f>'4_Seq_Features'!H606</f>
        <v/>
      </c>
      <c r="AL608" s="48">
        <f>'4_Seq_Features'!E606</f>
        <v/>
      </c>
      <c r="AM608" s="52">
        <f>$BD$14*((AJ608)-$BD$5)/$BD$6+$BD$15*((AK608)-$BD$7)/$BD$8+$BD$16</f>
        <v/>
      </c>
      <c r="AN608" s="51">
        <f>1/(1+EXP(-AM608))</f>
        <v/>
      </c>
      <c r="AO608" s="52">
        <f>$BE$14*((AJ608)-$BD$5)/$BD$6+$BE$15*((AK608)-$BD$7)/$BD$8+$BE$16</f>
        <v/>
      </c>
      <c r="AP608" s="51">
        <f>1/(1+EXP(-AO608))</f>
        <v/>
      </c>
      <c r="AQ608" s="52">
        <f>$BF$14*((AJ608)-$BD$5)/$BD$6+$BF$15*((AK608)-$BD$7)/$BD$8+$BF$16</f>
        <v/>
      </c>
      <c r="AR608" s="51">
        <f>1/(1+EXP(-AQ608))</f>
        <v/>
      </c>
      <c r="AS608" s="52">
        <f>$BG$14*((AJ608)-$BD$5)/$BD$6+$BG$15*((AK608)-$BD$7)/$BD$8+$BG$16</f>
        <v/>
      </c>
      <c r="AT608" s="51">
        <f>1/(1+EXP(-AS608))</f>
        <v/>
      </c>
      <c r="AU608" s="52">
        <f>$BH$14*((AJ608)-$BD$5)/$BD$6+$BH$15*((AK608)-$BD$7)/$BD$8+$BH$16</f>
        <v/>
      </c>
      <c r="AV608" s="51">
        <f>1/(1+EXP(-AU608))</f>
        <v/>
      </c>
      <c r="AW608" s="52">
        <f>$BI$14*((AJ608)-$BD$5)/$BD$6+$BI$15*((AK608)-$BD$7)/$BD$8+$BI$16</f>
        <v/>
      </c>
      <c r="AX608" s="51">
        <f>1/(1+EXP(-AW608))</f>
        <v/>
      </c>
      <c r="AY608" s="52">
        <f>$BJ$14*((AJ608)-$BD$5)/$BD$6+$BJ$15*((AK608)-$BD$7)/$BD$8+$BJ$16</f>
        <v/>
      </c>
      <c r="AZ608" s="51">
        <f>1/(1+EXP(-AY608))</f>
        <v/>
      </c>
      <c r="BA608" s="52">
        <f>$BK$14*((AJ608)-$BD$5)/$BD$6+$BK$15*((AK608)-$BD$7)/$BD$8+$BK$16</f>
        <v/>
      </c>
      <c r="BB608" s="51">
        <f>1/(1+EXP(-BA608))</f>
        <v/>
      </c>
    </row>
    <row r="609" ht="15" customHeight="1" s="35">
      <c r="A609" s="48">
        <f>'4_Seq_Features'!A607</f>
        <v/>
      </c>
      <c r="B609" s="55">
        <f>'4_Seq_Features'!F607</f>
        <v/>
      </c>
      <c r="C609" s="48">
        <f>'4_Seq_Features'!E607</f>
        <v/>
      </c>
      <c r="D609" s="52">
        <f>$U$12*((B609)-$U$5)/$U$6+$U$13</f>
        <v/>
      </c>
      <c r="E609" s="51">
        <f>1/(1+EXP(-D609))</f>
        <v/>
      </c>
      <c r="F609" s="52">
        <f>$V$12*((B609)-$U$5)/$U$6+$V$13</f>
        <v/>
      </c>
      <c r="G609" s="51">
        <f>1/(1+EXP(-F609))</f>
        <v/>
      </c>
      <c r="H609" s="52">
        <f>$W$12*((B609)-$U$5)/$U$6+$W$13</f>
        <v/>
      </c>
      <c r="I609" s="51">
        <f>1/(1+EXP(-H609))</f>
        <v/>
      </c>
      <c r="J609" s="52">
        <f>$X$12*((B609)-$U$5)/$U$6+$X$13</f>
        <v/>
      </c>
      <c r="K609" s="51">
        <f>1/(1+EXP(-J609))</f>
        <v/>
      </c>
      <c r="L609" s="52">
        <f>$Y$12*((B609)-$U$5)/$U$6+$Y$13</f>
        <v/>
      </c>
      <c r="M609" s="51">
        <f>1/(1+EXP(-L609))</f>
        <v/>
      </c>
      <c r="N609" s="52">
        <f>$Z$12*((B609)-$U$5)/$U$6+$Z$13</f>
        <v/>
      </c>
      <c r="O609" s="51">
        <f>1/(1+EXP(-N609))</f>
        <v/>
      </c>
      <c r="P609" s="52">
        <f>$AA$12*((B609)-$U$5)/$U$6+$AA$13</f>
        <v/>
      </c>
      <c r="Q609" s="51">
        <f>1/(1+EXP(-P609))</f>
        <v/>
      </c>
      <c r="R609" s="52">
        <f>$AB$12*((B609)-$U$5)/$U$6+$AB$13</f>
        <v/>
      </c>
      <c r="S609" s="51">
        <f>1/(1+EXP(-R609))</f>
        <v/>
      </c>
      <c r="AI609" s="48">
        <f>'4_Seq_Features'!A607</f>
        <v/>
      </c>
      <c r="AJ609" s="55">
        <f>'4_Seq_Features'!G607</f>
        <v/>
      </c>
      <c r="AK609" s="55">
        <f>'4_Seq_Features'!H607</f>
        <v/>
      </c>
      <c r="AL609" s="48">
        <f>'4_Seq_Features'!E607</f>
        <v/>
      </c>
      <c r="AM609" s="52">
        <f>$BD$14*((AJ609)-$BD$5)/$BD$6+$BD$15*((AK609)-$BD$7)/$BD$8+$BD$16</f>
        <v/>
      </c>
      <c r="AN609" s="51">
        <f>1/(1+EXP(-AM609))</f>
        <v/>
      </c>
      <c r="AO609" s="52">
        <f>$BE$14*((AJ609)-$BD$5)/$BD$6+$BE$15*((AK609)-$BD$7)/$BD$8+$BE$16</f>
        <v/>
      </c>
      <c r="AP609" s="51">
        <f>1/(1+EXP(-AO609))</f>
        <v/>
      </c>
      <c r="AQ609" s="52">
        <f>$BF$14*((AJ609)-$BD$5)/$BD$6+$BF$15*((AK609)-$BD$7)/$BD$8+$BF$16</f>
        <v/>
      </c>
      <c r="AR609" s="51">
        <f>1/(1+EXP(-AQ609))</f>
        <v/>
      </c>
      <c r="AS609" s="52">
        <f>$BG$14*((AJ609)-$BD$5)/$BD$6+$BG$15*((AK609)-$BD$7)/$BD$8+$BG$16</f>
        <v/>
      </c>
      <c r="AT609" s="51">
        <f>1/(1+EXP(-AS609))</f>
        <v/>
      </c>
      <c r="AU609" s="52">
        <f>$BH$14*((AJ609)-$BD$5)/$BD$6+$BH$15*((AK609)-$BD$7)/$BD$8+$BH$16</f>
        <v/>
      </c>
      <c r="AV609" s="51">
        <f>1/(1+EXP(-AU609))</f>
        <v/>
      </c>
      <c r="AW609" s="52">
        <f>$BI$14*((AJ609)-$BD$5)/$BD$6+$BI$15*((AK609)-$BD$7)/$BD$8+$BI$16</f>
        <v/>
      </c>
      <c r="AX609" s="51">
        <f>1/(1+EXP(-AW609))</f>
        <v/>
      </c>
      <c r="AY609" s="52">
        <f>$BJ$14*((AJ609)-$BD$5)/$BD$6+$BJ$15*((AK609)-$BD$7)/$BD$8+$BJ$16</f>
        <v/>
      </c>
      <c r="AZ609" s="51">
        <f>1/(1+EXP(-AY609))</f>
        <v/>
      </c>
      <c r="BA609" s="52">
        <f>$BK$14*((AJ609)-$BD$5)/$BD$6+$BK$15*((AK609)-$BD$7)/$BD$8+$BK$16</f>
        <v/>
      </c>
      <c r="BB609" s="51">
        <f>1/(1+EXP(-BA609))</f>
        <v/>
      </c>
    </row>
    <row r="610" ht="15" customHeight="1" s="35">
      <c r="A610" s="48">
        <f>'4_Seq_Features'!A608</f>
        <v/>
      </c>
      <c r="B610" s="55">
        <f>'4_Seq_Features'!F608</f>
        <v/>
      </c>
      <c r="C610" s="48">
        <f>'4_Seq_Features'!E608</f>
        <v/>
      </c>
      <c r="D610" s="52">
        <f>$U$12*((B610)-$U$5)/$U$6+$U$13</f>
        <v/>
      </c>
      <c r="E610" s="51">
        <f>1/(1+EXP(-D610))</f>
        <v/>
      </c>
      <c r="F610" s="52">
        <f>$V$12*((B610)-$U$5)/$U$6+$V$13</f>
        <v/>
      </c>
      <c r="G610" s="51">
        <f>1/(1+EXP(-F610))</f>
        <v/>
      </c>
      <c r="H610" s="52">
        <f>$W$12*((B610)-$U$5)/$U$6+$W$13</f>
        <v/>
      </c>
      <c r="I610" s="51">
        <f>1/(1+EXP(-H610))</f>
        <v/>
      </c>
      <c r="J610" s="52">
        <f>$X$12*((B610)-$U$5)/$U$6+$X$13</f>
        <v/>
      </c>
      <c r="K610" s="51">
        <f>1/(1+EXP(-J610))</f>
        <v/>
      </c>
      <c r="L610" s="52">
        <f>$Y$12*((B610)-$U$5)/$U$6+$Y$13</f>
        <v/>
      </c>
      <c r="M610" s="51">
        <f>1/(1+EXP(-L610))</f>
        <v/>
      </c>
      <c r="N610" s="52">
        <f>$Z$12*((B610)-$U$5)/$U$6+$Z$13</f>
        <v/>
      </c>
      <c r="O610" s="51">
        <f>1/(1+EXP(-N610))</f>
        <v/>
      </c>
      <c r="P610" s="52">
        <f>$AA$12*((B610)-$U$5)/$U$6+$AA$13</f>
        <v/>
      </c>
      <c r="Q610" s="51">
        <f>1/(1+EXP(-P610))</f>
        <v/>
      </c>
      <c r="R610" s="52">
        <f>$AB$12*((B610)-$U$5)/$U$6+$AB$13</f>
        <v/>
      </c>
      <c r="S610" s="51">
        <f>1/(1+EXP(-R610))</f>
        <v/>
      </c>
      <c r="AI610" s="48">
        <f>'4_Seq_Features'!A608</f>
        <v/>
      </c>
      <c r="AJ610" s="55">
        <f>'4_Seq_Features'!G608</f>
        <v/>
      </c>
      <c r="AK610" s="55">
        <f>'4_Seq_Features'!H608</f>
        <v/>
      </c>
      <c r="AL610" s="48">
        <f>'4_Seq_Features'!E608</f>
        <v/>
      </c>
      <c r="AM610" s="52">
        <f>$BD$14*((AJ610)-$BD$5)/$BD$6+$BD$15*((AK610)-$BD$7)/$BD$8+$BD$16</f>
        <v/>
      </c>
      <c r="AN610" s="51">
        <f>1/(1+EXP(-AM610))</f>
        <v/>
      </c>
      <c r="AO610" s="52">
        <f>$BE$14*((AJ610)-$BD$5)/$BD$6+$BE$15*((AK610)-$BD$7)/$BD$8+$BE$16</f>
        <v/>
      </c>
      <c r="AP610" s="51">
        <f>1/(1+EXP(-AO610))</f>
        <v/>
      </c>
      <c r="AQ610" s="52">
        <f>$BF$14*((AJ610)-$BD$5)/$BD$6+$BF$15*((AK610)-$BD$7)/$BD$8+$BF$16</f>
        <v/>
      </c>
      <c r="AR610" s="51">
        <f>1/(1+EXP(-AQ610))</f>
        <v/>
      </c>
      <c r="AS610" s="52">
        <f>$BG$14*((AJ610)-$BD$5)/$BD$6+$BG$15*((AK610)-$BD$7)/$BD$8+$BG$16</f>
        <v/>
      </c>
      <c r="AT610" s="51">
        <f>1/(1+EXP(-AS610))</f>
        <v/>
      </c>
      <c r="AU610" s="52">
        <f>$BH$14*((AJ610)-$BD$5)/$BD$6+$BH$15*((AK610)-$BD$7)/$BD$8+$BH$16</f>
        <v/>
      </c>
      <c r="AV610" s="51">
        <f>1/(1+EXP(-AU610))</f>
        <v/>
      </c>
      <c r="AW610" s="52">
        <f>$BI$14*((AJ610)-$BD$5)/$BD$6+$BI$15*((AK610)-$BD$7)/$BD$8+$BI$16</f>
        <v/>
      </c>
      <c r="AX610" s="51">
        <f>1/(1+EXP(-AW610))</f>
        <v/>
      </c>
      <c r="AY610" s="52">
        <f>$BJ$14*((AJ610)-$BD$5)/$BD$6+$BJ$15*((AK610)-$BD$7)/$BD$8+$BJ$16</f>
        <v/>
      </c>
      <c r="AZ610" s="51">
        <f>1/(1+EXP(-AY610))</f>
        <v/>
      </c>
      <c r="BA610" s="52">
        <f>$BK$14*((AJ610)-$BD$5)/$BD$6+$BK$15*((AK610)-$BD$7)/$BD$8+$BK$16</f>
        <v/>
      </c>
      <c r="BB610" s="51">
        <f>1/(1+EXP(-BA610))</f>
        <v/>
      </c>
    </row>
    <row r="611" ht="15" customHeight="1" s="35">
      <c r="A611" s="48">
        <f>'4_Seq_Features'!A609</f>
        <v/>
      </c>
      <c r="B611" s="55">
        <f>'4_Seq_Features'!F609</f>
        <v/>
      </c>
      <c r="C611" s="48">
        <f>'4_Seq_Features'!E609</f>
        <v/>
      </c>
      <c r="D611" s="52">
        <f>$U$12*((B611)-$U$5)/$U$6+$U$13</f>
        <v/>
      </c>
      <c r="E611" s="51">
        <f>1/(1+EXP(-D611))</f>
        <v/>
      </c>
      <c r="F611" s="52">
        <f>$V$12*((B611)-$U$5)/$U$6+$V$13</f>
        <v/>
      </c>
      <c r="G611" s="51">
        <f>1/(1+EXP(-F611))</f>
        <v/>
      </c>
      <c r="H611" s="52">
        <f>$W$12*((B611)-$U$5)/$U$6+$W$13</f>
        <v/>
      </c>
      <c r="I611" s="51">
        <f>1/(1+EXP(-H611))</f>
        <v/>
      </c>
      <c r="J611" s="52">
        <f>$X$12*((B611)-$U$5)/$U$6+$X$13</f>
        <v/>
      </c>
      <c r="K611" s="51">
        <f>1/(1+EXP(-J611))</f>
        <v/>
      </c>
      <c r="L611" s="52">
        <f>$Y$12*((B611)-$U$5)/$U$6+$Y$13</f>
        <v/>
      </c>
      <c r="M611" s="51">
        <f>1/(1+EXP(-L611))</f>
        <v/>
      </c>
      <c r="N611" s="52">
        <f>$Z$12*((B611)-$U$5)/$U$6+$Z$13</f>
        <v/>
      </c>
      <c r="O611" s="51">
        <f>1/(1+EXP(-N611))</f>
        <v/>
      </c>
      <c r="P611" s="52">
        <f>$AA$12*((B611)-$U$5)/$U$6+$AA$13</f>
        <v/>
      </c>
      <c r="Q611" s="51">
        <f>1/(1+EXP(-P611))</f>
        <v/>
      </c>
      <c r="R611" s="52">
        <f>$AB$12*((B611)-$U$5)/$U$6+$AB$13</f>
        <v/>
      </c>
      <c r="S611" s="51">
        <f>1/(1+EXP(-R611))</f>
        <v/>
      </c>
      <c r="AI611" s="48">
        <f>'4_Seq_Features'!A609</f>
        <v/>
      </c>
      <c r="AJ611" s="55">
        <f>'4_Seq_Features'!G609</f>
        <v/>
      </c>
      <c r="AK611" s="55">
        <f>'4_Seq_Features'!H609</f>
        <v/>
      </c>
      <c r="AL611" s="48">
        <f>'4_Seq_Features'!E609</f>
        <v/>
      </c>
      <c r="AM611" s="52">
        <f>$BD$14*((AJ611)-$BD$5)/$BD$6+$BD$15*((AK611)-$BD$7)/$BD$8+$BD$16</f>
        <v/>
      </c>
      <c r="AN611" s="51">
        <f>1/(1+EXP(-AM611))</f>
        <v/>
      </c>
      <c r="AO611" s="52">
        <f>$BE$14*((AJ611)-$BD$5)/$BD$6+$BE$15*((AK611)-$BD$7)/$BD$8+$BE$16</f>
        <v/>
      </c>
      <c r="AP611" s="51">
        <f>1/(1+EXP(-AO611))</f>
        <v/>
      </c>
      <c r="AQ611" s="52">
        <f>$BF$14*((AJ611)-$BD$5)/$BD$6+$BF$15*((AK611)-$BD$7)/$BD$8+$BF$16</f>
        <v/>
      </c>
      <c r="AR611" s="51">
        <f>1/(1+EXP(-AQ611))</f>
        <v/>
      </c>
      <c r="AS611" s="52">
        <f>$BG$14*((AJ611)-$BD$5)/$BD$6+$BG$15*((AK611)-$BD$7)/$BD$8+$BG$16</f>
        <v/>
      </c>
      <c r="AT611" s="51">
        <f>1/(1+EXP(-AS611))</f>
        <v/>
      </c>
      <c r="AU611" s="52">
        <f>$BH$14*((AJ611)-$BD$5)/$BD$6+$BH$15*((AK611)-$BD$7)/$BD$8+$BH$16</f>
        <v/>
      </c>
      <c r="AV611" s="51">
        <f>1/(1+EXP(-AU611))</f>
        <v/>
      </c>
      <c r="AW611" s="52">
        <f>$BI$14*((AJ611)-$BD$5)/$BD$6+$BI$15*((AK611)-$BD$7)/$BD$8+$BI$16</f>
        <v/>
      </c>
      <c r="AX611" s="51">
        <f>1/(1+EXP(-AW611))</f>
        <v/>
      </c>
      <c r="AY611" s="52">
        <f>$BJ$14*((AJ611)-$BD$5)/$BD$6+$BJ$15*((AK611)-$BD$7)/$BD$8+$BJ$16</f>
        <v/>
      </c>
      <c r="AZ611" s="51">
        <f>1/(1+EXP(-AY611))</f>
        <v/>
      </c>
      <c r="BA611" s="52">
        <f>$BK$14*((AJ611)-$BD$5)/$BD$6+$BK$15*((AK611)-$BD$7)/$BD$8+$BK$16</f>
        <v/>
      </c>
      <c r="BB611" s="51">
        <f>1/(1+EXP(-BA611))</f>
        <v/>
      </c>
    </row>
    <row r="612" ht="15" customHeight="1" s="35">
      <c r="A612" s="48">
        <f>'4_Seq_Features'!A610</f>
        <v/>
      </c>
      <c r="B612" s="55">
        <f>'4_Seq_Features'!F610</f>
        <v/>
      </c>
      <c r="C612" s="48">
        <f>'4_Seq_Features'!E610</f>
        <v/>
      </c>
      <c r="D612" s="52">
        <f>$U$12*((B612)-$U$5)/$U$6+$U$13</f>
        <v/>
      </c>
      <c r="E612" s="51">
        <f>1/(1+EXP(-D612))</f>
        <v/>
      </c>
      <c r="F612" s="52">
        <f>$V$12*((B612)-$U$5)/$U$6+$V$13</f>
        <v/>
      </c>
      <c r="G612" s="51">
        <f>1/(1+EXP(-F612))</f>
        <v/>
      </c>
      <c r="H612" s="52">
        <f>$W$12*((B612)-$U$5)/$U$6+$W$13</f>
        <v/>
      </c>
      <c r="I612" s="51">
        <f>1/(1+EXP(-H612))</f>
        <v/>
      </c>
      <c r="J612" s="52">
        <f>$X$12*((B612)-$U$5)/$U$6+$X$13</f>
        <v/>
      </c>
      <c r="K612" s="51">
        <f>1/(1+EXP(-J612))</f>
        <v/>
      </c>
      <c r="L612" s="52">
        <f>$Y$12*((B612)-$U$5)/$U$6+$Y$13</f>
        <v/>
      </c>
      <c r="M612" s="51">
        <f>1/(1+EXP(-L612))</f>
        <v/>
      </c>
      <c r="N612" s="52">
        <f>$Z$12*((B612)-$U$5)/$U$6+$Z$13</f>
        <v/>
      </c>
      <c r="O612" s="51">
        <f>1/(1+EXP(-N612))</f>
        <v/>
      </c>
      <c r="P612" s="52">
        <f>$AA$12*((B612)-$U$5)/$U$6+$AA$13</f>
        <v/>
      </c>
      <c r="Q612" s="51">
        <f>1/(1+EXP(-P612))</f>
        <v/>
      </c>
      <c r="R612" s="52">
        <f>$AB$12*((B612)-$U$5)/$U$6+$AB$13</f>
        <v/>
      </c>
      <c r="S612" s="51">
        <f>1/(1+EXP(-R612))</f>
        <v/>
      </c>
      <c r="AI612" s="48">
        <f>'4_Seq_Features'!A610</f>
        <v/>
      </c>
      <c r="AJ612" s="55">
        <f>'4_Seq_Features'!G610</f>
        <v/>
      </c>
      <c r="AK612" s="55">
        <f>'4_Seq_Features'!H610</f>
        <v/>
      </c>
      <c r="AL612" s="48">
        <f>'4_Seq_Features'!E610</f>
        <v/>
      </c>
      <c r="AM612" s="52">
        <f>$BD$14*((AJ612)-$BD$5)/$BD$6+$BD$15*((AK612)-$BD$7)/$BD$8+$BD$16</f>
        <v/>
      </c>
      <c r="AN612" s="51">
        <f>1/(1+EXP(-AM612))</f>
        <v/>
      </c>
      <c r="AO612" s="52">
        <f>$BE$14*((AJ612)-$BD$5)/$BD$6+$BE$15*((AK612)-$BD$7)/$BD$8+$BE$16</f>
        <v/>
      </c>
      <c r="AP612" s="51">
        <f>1/(1+EXP(-AO612))</f>
        <v/>
      </c>
      <c r="AQ612" s="52">
        <f>$BF$14*((AJ612)-$BD$5)/$BD$6+$BF$15*((AK612)-$BD$7)/$BD$8+$BF$16</f>
        <v/>
      </c>
      <c r="AR612" s="51">
        <f>1/(1+EXP(-AQ612))</f>
        <v/>
      </c>
      <c r="AS612" s="52">
        <f>$BG$14*((AJ612)-$BD$5)/$BD$6+$BG$15*((AK612)-$BD$7)/$BD$8+$BG$16</f>
        <v/>
      </c>
      <c r="AT612" s="51">
        <f>1/(1+EXP(-AS612))</f>
        <v/>
      </c>
      <c r="AU612" s="52">
        <f>$BH$14*((AJ612)-$BD$5)/$BD$6+$BH$15*((AK612)-$BD$7)/$BD$8+$BH$16</f>
        <v/>
      </c>
      <c r="AV612" s="51">
        <f>1/(1+EXP(-AU612))</f>
        <v/>
      </c>
      <c r="AW612" s="52">
        <f>$BI$14*((AJ612)-$BD$5)/$BD$6+$BI$15*((AK612)-$BD$7)/$BD$8+$BI$16</f>
        <v/>
      </c>
      <c r="AX612" s="51">
        <f>1/(1+EXP(-AW612))</f>
        <v/>
      </c>
      <c r="AY612" s="52">
        <f>$BJ$14*((AJ612)-$BD$5)/$BD$6+$BJ$15*((AK612)-$BD$7)/$BD$8+$BJ$16</f>
        <v/>
      </c>
      <c r="AZ612" s="51">
        <f>1/(1+EXP(-AY612))</f>
        <v/>
      </c>
      <c r="BA612" s="52">
        <f>$BK$14*((AJ612)-$BD$5)/$BD$6+$BK$15*((AK612)-$BD$7)/$BD$8+$BK$16</f>
        <v/>
      </c>
      <c r="BB612" s="51">
        <f>1/(1+EXP(-BA612))</f>
        <v/>
      </c>
    </row>
    <row r="613" ht="15" customHeight="1" s="35">
      <c r="A613" s="48">
        <f>'4_Seq_Features'!A611</f>
        <v/>
      </c>
      <c r="B613" s="55">
        <f>'4_Seq_Features'!F611</f>
        <v/>
      </c>
      <c r="C613" s="48">
        <f>'4_Seq_Features'!E611</f>
        <v/>
      </c>
      <c r="D613" s="52">
        <f>$U$12*((B613)-$U$5)/$U$6+$U$13</f>
        <v/>
      </c>
      <c r="E613" s="51">
        <f>1/(1+EXP(-D613))</f>
        <v/>
      </c>
      <c r="F613" s="52">
        <f>$V$12*((B613)-$U$5)/$U$6+$V$13</f>
        <v/>
      </c>
      <c r="G613" s="51">
        <f>1/(1+EXP(-F613))</f>
        <v/>
      </c>
      <c r="H613" s="52">
        <f>$W$12*((B613)-$U$5)/$U$6+$W$13</f>
        <v/>
      </c>
      <c r="I613" s="51">
        <f>1/(1+EXP(-H613))</f>
        <v/>
      </c>
      <c r="J613" s="52">
        <f>$X$12*((B613)-$U$5)/$U$6+$X$13</f>
        <v/>
      </c>
      <c r="K613" s="51">
        <f>1/(1+EXP(-J613))</f>
        <v/>
      </c>
      <c r="L613" s="52">
        <f>$Y$12*((B613)-$U$5)/$U$6+$Y$13</f>
        <v/>
      </c>
      <c r="M613" s="51">
        <f>1/(1+EXP(-L613))</f>
        <v/>
      </c>
      <c r="N613" s="52">
        <f>$Z$12*((B613)-$U$5)/$U$6+$Z$13</f>
        <v/>
      </c>
      <c r="O613" s="51">
        <f>1/(1+EXP(-N613))</f>
        <v/>
      </c>
      <c r="P613" s="52">
        <f>$AA$12*((B613)-$U$5)/$U$6+$AA$13</f>
        <v/>
      </c>
      <c r="Q613" s="51">
        <f>1/(1+EXP(-P613))</f>
        <v/>
      </c>
      <c r="R613" s="52">
        <f>$AB$12*((B613)-$U$5)/$U$6+$AB$13</f>
        <v/>
      </c>
      <c r="S613" s="51">
        <f>1/(1+EXP(-R613))</f>
        <v/>
      </c>
      <c r="AI613" s="48">
        <f>'4_Seq_Features'!A611</f>
        <v/>
      </c>
      <c r="AJ613" s="55">
        <f>'4_Seq_Features'!G611</f>
        <v/>
      </c>
      <c r="AK613" s="55">
        <f>'4_Seq_Features'!H611</f>
        <v/>
      </c>
      <c r="AL613" s="48">
        <f>'4_Seq_Features'!E611</f>
        <v/>
      </c>
      <c r="AM613" s="52">
        <f>$BD$14*((AJ613)-$BD$5)/$BD$6+$BD$15*((AK613)-$BD$7)/$BD$8+$BD$16</f>
        <v/>
      </c>
      <c r="AN613" s="51">
        <f>1/(1+EXP(-AM613))</f>
        <v/>
      </c>
      <c r="AO613" s="52">
        <f>$BE$14*((AJ613)-$BD$5)/$BD$6+$BE$15*((AK613)-$BD$7)/$BD$8+$BE$16</f>
        <v/>
      </c>
      <c r="AP613" s="51">
        <f>1/(1+EXP(-AO613))</f>
        <v/>
      </c>
      <c r="AQ613" s="52">
        <f>$BF$14*((AJ613)-$BD$5)/$BD$6+$BF$15*((AK613)-$BD$7)/$BD$8+$BF$16</f>
        <v/>
      </c>
      <c r="AR613" s="51">
        <f>1/(1+EXP(-AQ613))</f>
        <v/>
      </c>
      <c r="AS613" s="52">
        <f>$BG$14*((AJ613)-$BD$5)/$BD$6+$BG$15*((AK613)-$BD$7)/$BD$8+$BG$16</f>
        <v/>
      </c>
      <c r="AT613" s="51">
        <f>1/(1+EXP(-AS613))</f>
        <v/>
      </c>
      <c r="AU613" s="52">
        <f>$BH$14*((AJ613)-$BD$5)/$BD$6+$BH$15*((AK613)-$BD$7)/$BD$8+$BH$16</f>
        <v/>
      </c>
      <c r="AV613" s="51">
        <f>1/(1+EXP(-AU613))</f>
        <v/>
      </c>
      <c r="AW613" s="52">
        <f>$BI$14*((AJ613)-$BD$5)/$BD$6+$BI$15*((AK613)-$BD$7)/$BD$8+$BI$16</f>
        <v/>
      </c>
      <c r="AX613" s="51">
        <f>1/(1+EXP(-AW613))</f>
        <v/>
      </c>
      <c r="AY613" s="52">
        <f>$BJ$14*((AJ613)-$BD$5)/$BD$6+$BJ$15*((AK613)-$BD$7)/$BD$8+$BJ$16</f>
        <v/>
      </c>
      <c r="AZ613" s="51">
        <f>1/(1+EXP(-AY613))</f>
        <v/>
      </c>
      <c r="BA613" s="52">
        <f>$BK$14*((AJ613)-$BD$5)/$BD$6+$BK$15*((AK613)-$BD$7)/$BD$8+$BK$16</f>
        <v/>
      </c>
      <c r="BB613" s="51">
        <f>1/(1+EXP(-BA613))</f>
        <v/>
      </c>
    </row>
    <row r="614" ht="15" customHeight="1" s="35">
      <c r="A614" s="48">
        <f>'4_Seq_Features'!A612</f>
        <v/>
      </c>
      <c r="B614" s="55">
        <f>'4_Seq_Features'!F612</f>
        <v/>
      </c>
      <c r="C614" s="48">
        <f>'4_Seq_Features'!E612</f>
        <v/>
      </c>
      <c r="D614" s="52">
        <f>$U$12*((B614)-$U$5)/$U$6+$U$13</f>
        <v/>
      </c>
      <c r="E614" s="51">
        <f>1/(1+EXP(-D614))</f>
        <v/>
      </c>
      <c r="F614" s="52">
        <f>$V$12*((B614)-$U$5)/$U$6+$V$13</f>
        <v/>
      </c>
      <c r="G614" s="51">
        <f>1/(1+EXP(-F614))</f>
        <v/>
      </c>
      <c r="H614" s="52">
        <f>$W$12*((B614)-$U$5)/$U$6+$W$13</f>
        <v/>
      </c>
      <c r="I614" s="51">
        <f>1/(1+EXP(-H614))</f>
        <v/>
      </c>
      <c r="J614" s="52">
        <f>$X$12*((B614)-$U$5)/$U$6+$X$13</f>
        <v/>
      </c>
      <c r="K614" s="51">
        <f>1/(1+EXP(-J614))</f>
        <v/>
      </c>
      <c r="L614" s="52">
        <f>$Y$12*((B614)-$U$5)/$U$6+$Y$13</f>
        <v/>
      </c>
      <c r="M614" s="51">
        <f>1/(1+EXP(-L614))</f>
        <v/>
      </c>
      <c r="N614" s="52">
        <f>$Z$12*((B614)-$U$5)/$U$6+$Z$13</f>
        <v/>
      </c>
      <c r="O614" s="51">
        <f>1/(1+EXP(-N614))</f>
        <v/>
      </c>
      <c r="P614" s="52">
        <f>$AA$12*((B614)-$U$5)/$U$6+$AA$13</f>
        <v/>
      </c>
      <c r="Q614" s="51">
        <f>1/(1+EXP(-P614))</f>
        <v/>
      </c>
      <c r="R614" s="52">
        <f>$AB$12*((B614)-$U$5)/$U$6+$AB$13</f>
        <v/>
      </c>
      <c r="S614" s="51">
        <f>1/(1+EXP(-R614))</f>
        <v/>
      </c>
      <c r="AI614" s="48">
        <f>'4_Seq_Features'!A612</f>
        <v/>
      </c>
      <c r="AJ614" s="55">
        <f>'4_Seq_Features'!G612</f>
        <v/>
      </c>
      <c r="AK614" s="55">
        <f>'4_Seq_Features'!H612</f>
        <v/>
      </c>
      <c r="AL614" s="48">
        <f>'4_Seq_Features'!E612</f>
        <v/>
      </c>
      <c r="AM614" s="52">
        <f>$BD$14*((AJ614)-$BD$5)/$BD$6+$BD$15*((AK614)-$BD$7)/$BD$8+$BD$16</f>
        <v/>
      </c>
      <c r="AN614" s="51">
        <f>1/(1+EXP(-AM614))</f>
        <v/>
      </c>
      <c r="AO614" s="52">
        <f>$BE$14*((AJ614)-$BD$5)/$BD$6+$BE$15*((AK614)-$BD$7)/$BD$8+$BE$16</f>
        <v/>
      </c>
      <c r="AP614" s="51">
        <f>1/(1+EXP(-AO614))</f>
        <v/>
      </c>
      <c r="AQ614" s="52">
        <f>$BF$14*((AJ614)-$BD$5)/$BD$6+$BF$15*((AK614)-$BD$7)/$BD$8+$BF$16</f>
        <v/>
      </c>
      <c r="AR614" s="51">
        <f>1/(1+EXP(-AQ614))</f>
        <v/>
      </c>
      <c r="AS614" s="52">
        <f>$BG$14*((AJ614)-$BD$5)/$BD$6+$BG$15*((AK614)-$BD$7)/$BD$8+$BG$16</f>
        <v/>
      </c>
      <c r="AT614" s="51">
        <f>1/(1+EXP(-AS614))</f>
        <v/>
      </c>
      <c r="AU614" s="52">
        <f>$BH$14*((AJ614)-$BD$5)/$BD$6+$BH$15*((AK614)-$BD$7)/$BD$8+$BH$16</f>
        <v/>
      </c>
      <c r="AV614" s="51">
        <f>1/(1+EXP(-AU614))</f>
        <v/>
      </c>
      <c r="AW614" s="52">
        <f>$BI$14*((AJ614)-$BD$5)/$BD$6+$BI$15*((AK614)-$BD$7)/$BD$8+$BI$16</f>
        <v/>
      </c>
      <c r="AX614" s="51">
        <f>1/(1+EXP(-AW614))</f>
        <v/>
      </c>
      <c r="AY614" s="52">
        <f>$BJ$14*((AJ614)-$BD$5)/$BD$6+$BJ$15*((AK614)-$BD$7)/$BD$8+$BJ$16</f>
        <v/>
      </c>
      <c r="AZ614" s="51">
        <f>1/(1+EXP(-AY614))</f>
        <v/>
      </c>
      <c r="BA614" s="52">
        <f>$BK$14*((AJ614)-$BD$5)/$BD$6+$BK$15*((AK614)-$BD$7)/$BD$8+$BK$16</f>
        <v/>
      </c>
      <c r="BB614" s="51">
        <f>1/(1+EXP(-BA614))</f>
        <v/>
      </c>
    </row>
    <row r="615" ht="15" customHeight="1" s="35">
      <c r="A615" s="48">
        <f>'4_Seq_Features'!A613</f>
        <v/>
      </c>
      <c r="B615" s="55">
        <f>'4_Seq_Features'!F613</f>
        <v/>
      </c>
      <c r="C615" s="48">
        <f>'4_Seq_Features'!E613</f>
        <v/>
      </c>
      <c r="D615" s="52">
        <f>$U$12*((B615)-$U$5)/$U$6+$U$13</f>
        <v/>
      </c>
      <c r="E615" s="51">
        <f>1/(1+EXP(-D615))</f>
        <v/>
      </c>
      <c r="F615" s="52">
        <f>$V$12*((B615)-$U$5)/$U$6+$V$13</f>
        <v/>
      </c>
      <c r="G615" s="51">
        <f>1/(1+EXP(-F615))</f>
        <v/>
      </c>
      <c r="H615" s="52">
        <f>$W$12*((B615)-$U$5)/$U$6+$W$13</f>
        <v/>
      </c>
      <c r="I615" s="51">
        <f>1/(1+EXP(-H615))</f>
        <v/>
      </c>
      <c r="J615" s="52">
        <f>$X$12*((B615)-$U$5)/$U$6+$X$13</f>
        <v/>
      </c>
      <c r="K615" s="51">
        <f>1/(1+EXP(-J615))</f>
        <v/>
      </c>
      <c r="L615" s="52">
        <f>$Y$12*((B615)-$U$5)/$U$6+$Y$13</f>
        <v/>
      </c>
      <c r="M615" s="51">
        <f>1/(1+EXP(-L615))</f>
        <v/>
      </c>
      <c r="N615" s="52">
        <f>$Z$12*((B615)-$U$5)/$U$6+$Z$13</f>
        <v/>
      </c>
      <c r="O615" s="51">
        <f>1/(1+EXP(-N615))</f>
        <v/>
      </c>
      <c r="P615" s="52">
        <f>$AA$12*((B615)-$U$5)/$U$6+$AA$13</f>
        <v/>
      </c>
      <c r="Q615" s="51">
        <f>1/(1+EXP(-P615))</f>
        <v/>
      </c>
      <c r="R615" s="52">
        <f>$AB$12*((B615)-$U$5)/$U$6+$AB$13</f>
        <v/>
      </c>
      <c r="S615" s="51">
        <f>1/(1+EXP(-R615))</f>
        <v/>
      </c>
      <c r="AI615" s="48">
        <f>'4_Seq_Features'!A613</f>
        <v/>
      </c>
      <c r="AJ615" s="55">
        <f>'4_Seq_Features'!G613</f>
        <v/>
      </c>
      <c r="AK615" s="55">
        <f>'4_Seq_Features'!H613</f>
        <v/>
      </c>
      <c r="AL615" s="48">
        <f>'4_Seq_Features'!E613</f>
        <v/>
      </c>
      <c r="AM615" s="52">
        <f>$BD$14*((AJ615)-$BD$5)/$BD$6+$BD$15*((AK615)-$BD$7)/$BD$8+$BD$16</f>
        <v/>
      </c>
      <c r="AN615" s="51">
        <f>1/(1+EXP(-AM615))</f>
        <v/>
      </c>
      <c r="AO615" s="52">
        <f>$BE$14*((AJ615)-$BD$5)/$BD$6+$BE$15*((AK615)-$BD$7)/$BD$8+$BE$16</f>
        <v/>
      </c>
      <c r="AP615" s="51">
        <f>1/(1+EXP(-AO615))</f>
        <v/>
      </c>
      <c r="AQ615" s="52">
        <f>$BF$14*((AJ615)-$BD$5)/$BD$6+$BF$15*((AK615)-$BD$7)/$BD$8+$BF$16</f>
        <v/>
      </c>
      <c r="AR615" s="51">
        <f>1/(1+EXP(-AQ615))</f>
        <v/>
      </c>
      <c r="AS615" s="52">
        <f>$BG$14*((AJ615)-$BD$5)/$BD$6+$BG$15*((AK615)-$BD$7)/$BD$8+$BG$16</f>
        <v/>
      </c>
      <c r="AT615" s="51">
        <f>1/(1+EXP(-AS615))</f>
        <v/>
      </c>
      <c r="AU615" s="52">
        <f>$BH$14*((AJ615)-$BD$5)/$BD$6+$BH$15*((AK615)-$BD$7)/$BD$8+$BH$16</f>
        <v/>
      </c>
      <c r="AV615" s="51">
        <f>1/(1+EXP(-AU615))</f>
        <v/>
      </c>
      <c r="AW615" s="52">
        <f>$BI$14*((AJ615)-$BD$5)/$BD$6+$BI$15*((AK615)-$BD$7)/$BD$8+$BI$16</f>
        <v/>
      </c>
      <c r="AX615" s="51">
        <f>1/(1+EXP(-AW615))</f>
        <v/>
      </c>
      <c r="AY615" s="52">
        <f>$BJ$14*((AJ615)-$BD$5)/$BD$6+$BJ$15*((AK615)-$BD$7)/$BD$8+$BJ$16</f>
        <v/>
      </c>
      <c r="AZ615" s="51">
        <f>1/(1+EXP(-AY615))</f>
        <v/>
      </c>
      <c r="BA615" s="52">
        <f>$BK$14*((AJ615)-$BD$5)/$BD$6+$BK$15*((AK615)-$BD$7)/$BD$8+$BK$16</f>
        <v/>
      </c>
      <c r="BB615" s="51">
        <f>1/(1+EXP(-BA615))</f>
        <v/>
      </c>
    </row>
    <row r="616" ht="15" customHeight="1" s="35">
      <c r="A616" s="48">
        <f>'4_Seq_Features'!A614</f>
        <v/>
      </c>
      <c r="B616" s="55">
        <f>'4_Seq_Features'!F614</f>
        <v/>
      </c>
      <c r="C616" s="48">
        <f>'4_Seq_Features'!E614</f>
        <v/>
      </c>
      <c r="D616" s="52">
        <f>$U$12*((B616)-$U$5)/$U$6+$U$13</f>
        <v/>
      </c>
      <c r="E616" s="51">
        <f>1/(1+EXP(-D616))</f>
        <v/>
      </c>
      <c r="F616" s="52">
        <f>$V$12*((B616)-$U$5)/$U$6+$V$13</f>
        <v/>
      </c>
      <c r="G616" s="51">
        <f>1/(1+EXP(-F616))</f>
        <v/>
      </c>
      <c r="H616" s="52">
        <f>$W$12*((B616)-$U$5)/$U$6+$W$13</f>
        <v/>
      </c>
      <c r="I616" s="51">
        <f>1/(1+EXP(-H616))</f>
        <v/>
      </c>
      <c r="J616" s="52">
        <f>$X$12*((B616)-$U$5)/$U$6+$X$13</f>
        <v/>
      </c>
      <c r="K616" s="51">
        <f>1/(1+EXP(-J616))</f>
        <v/>
      </c>
      <c r="L616" s="52">
        <f>$Y$12*((B616)-$U$5)/$U$6+$Y$13</f>
        <v/>
      </c>
      <c r="M616" s="51">
        <f>1/(1+EXP(-L616))</f>
        <v/>
      </c>
      <c r="N616" s="52">
        <f>$Z$12*((B616)-$U$5)/$U$6+$Z$13</f>
        <v/>
      </c>
      <c r="O616" s="51">
        <f>1/(1+EXP(-N616))</f>
        <v/>
      </c>
      <c r="P616" s="52">
        <f>$AA$12*((B616)-$U$5)/$U$6+$AA$13</f>
        <v/>
      </c>
      <c r="Q616" s="51">
        <f>1/(1+EXP(-P616))</f>
        <v/>
      </c>
      <c r="R616" s="52">
        <f>$AB$12*((B616)-$U$5)/$U$6+$AB$13</f>
        <v/>
      </c>
      <c r="S616" s="51">
        <f>1/(1+EXP(-R616))</f>
        <v/>
      </c>
      <c r="AI616" s="48">
        <f>'4_Seq_Features'!A614</f>
        <v/>
      </c>
      <c r="AJ616" s="55">
        <f>'4_Seq_Features'!G614</f>
        <v/>
      </c>
      <c r="AK616" s="55">
        <f>'4_Seq_Features'!H614</f>
        <v/>
      </c>
      <c r="AL616" s="48">
        <f>'4_Seq_Features'!E614</f>
        <v/>
      </c>
      <c r="AM616" s="52">
        <f>$BD$14*((AJ616)-$BD$5)/$BD$6+$BD$15*((AK616)-$BD$7)/$BD$8+$BD$16</f>
        <v/>
      </c>
      <c r="AN616" s="51">
        <f>1/(1+EXP(-AM616))</f>
        <v/>
      </c>
      <c r="AO616" s="52">
        <f>$BE$14*((AJ616)-$BD$5)/$BD$6+$BE$15*((AK616)-$BD$7)/$BD$8+$BE$16</f>
        <v/>
      </c>
      <c r="AP616" s="51">
        <f>1/(1+EXP(-AO616))</f>
        <v/>
      </c>
      <c r="AQ616" s="52">
        <f>$BF$14*((AJ616)-$BD$5)/$BD$6+$BF$15*((AK616)-$BD$7)/$BD$8+$BF$16</f>
        <v/>
      </c>
      <c r="AR616" s="51">
        <f>1/(1+EXP(-AQ616))</f>
        <v/>
      </c>
      <c r="AS616" s="52">
        <f>$BG$14*((AJ616)-$BD$5)/$BD$6+$BG$15*((AK616)-$BD$7)/$BD$8+$BG$16</f>
        <v/>
      </c>
      <c r="AT616" s="51">
        <f>1/(1+EXP(-AS616))</f>
        <v/>
      </c>
      <c r="AU616" s="52">
        <f>$BH$14*((AJ616)-$BD$5)/$BD$6+$BH$15*((AK616)-$BD$7)/$BD$8+$BH$16</f>
        <v/>
      </c>
      <c r="AV616" s="51">
        <f>1/(1+EXP(-AU616))</f>
        <v/>
      </c>
      <c r="AW616" s="52">
        <f>$BI$14*((AJ616)-$BD$5)/$BD$6+$BI$15*((AK616)-$BD$7)/$BD$8+$BI$16</f>
        <v/>
      </c>
      <c r="AX616" s="51">
        <f>1/(1+EXP(-AW616))</f>
        <v/>
      </c>
      <c r="AY616" s="52">
        <f>$BJ$14*((AJ616)-$BD$5)/$BD$6+$BJ$15*((AK616)-$BD$7)/$BD$8+$BJ$16</f>
        <v/>
      </c>
      <c r="AZ616" s="51">
        <f>1/(1+EXP(-AY616))</f>
        <v/>
      </c>
      <c r="BA616" s="52">
        <f>$BK$14*((AJ616)-$BD$5)/$BD$6+$BK$15*((AK616)-$BD$7)/$BD$8+$BK$16</f>
        <v/>
      </c>
      <c r="BB616" s="51">
        <f>1/(1+EXP(-BA616))</f>
        <v/>
      </c>
    </row>
    <row r="617" ht="15" customHeight="1" s="35">
      <c r="A617" s="48">
        <f>'4_Seq_Features'!A615</f>
        <v/>
      </c>
      <c r="B617" s="55">
        <f>'4_Seq_Features'!F615</f>
        <v/>
      </c>
      <c r="C617" s="48">
        <f>'4_Seq_Features'!E615</f>
        <v/>
      </c>
      <c r="D617" s="52">
        <f>$U$12*((B617)-$U$5)/$U$6+$U$13</f>
        <v/>
      </c>
      <c r="E617" s="51">
        <f>1/(1+EXP(-D617))</f>
        <v/>
      </c>
      <c r="F617" s="52">
        <f>$V$12*((B617)-$U$5)/$U$6+$V$13</f>
        <v/>
      </c>
      <c r="G617" s="51">
        <f>1/(1+EXP(-F617))</f>
        <v/>
      </c>
      <c r="H617" s="52">
        <f>$W$12*((B617)-$U$5)/$U$6+$W$13</f>
        <v/>
      </c>
      <c r="I617" s="51">
        <f>1/(1+EXP(-H617))</f>
        <v/>
      </c>
      <c r="J617" s="52">
        <f>$X$12*((B617)-$U$5)/$U$6+$X$13</f>
        <v/>
      </c>
      <c r="K617" s="51">
        <f>1/(1+EXP(-J617))</f>
        <v/>
      </c>
      <c r="L617" s="52">
        <f>$Y$12*((B617)-$U$5)/$U$6+$Y$13</f>
        <v/>
      </c>
      <c r="M617" s="51">
        <f>1/(1+EXP(-L617))</f>
        <v/>
      </c>
      <c r="N617" s="52">
        <f>$Z$12*((B617)-$U$5)/$U$6+$Z$13</f>
        <v/>
      </c>
      <c r="O617" s="51">
        <f>1/(1+EXP(-N617))</f>
        <v/>
      </c>
      <c r="P617" s="52">
        <f>$AA$12*((B617)-$U$5)/$U$6+$AA$13</f>
        <v/>
      </c>
      <c r="Q617" s="51">
        <f>1/(1+EXP(-P617))</f>
        <v/>
      </c>
      <c r="R617" s="52">
        <f>$AB$12*((B617)-$U$5)/$U$6+$AB$13</f>
        <v/>
      </c>
      <c r="S617" s="51">
        <f>1/(1+EXP(-R617))</f>
        <v/>
      </c>
      <c r="AI617" s="48">
        <f>'4_Seq_Features'!A615</f>
        <v/>
      </c>
      <c r="AJ617" s="55">
        <f>'4_Seq_Features'!G615</f>
        <v/>
      </c>
      <c r="AK617" s="55">
        <f>'4_Seq_Features'!H615</f>
        <v/>
      </c>
      <c r="AL617" s="48">
        <f>'4_Seq_Features'!E615</f>
        <v/>
      </c>
      <c r="AM617" s="52">
        <f>$BD$14*((AJ617)-$BD$5)/$BD$6+$BD$15*((AK617)-$BD$7)/$BD$8+$BD$16</f>
        <v/>
      </c>
      <c r="AN617" s="51">
        <f>1/(1+EXP(-AM617))</f>
        <v/>
      </c>
      <c r="AO617" s="52">
        <f>$BE$14*((AJ617)-$BD$5)/$BD$6+$BE$15*((AK617)-$BD$7)/$BD$8+$BE$16</f>
        <v/>
      </c>
      <c r="AP617" s="51">
        <f>1/(1+EXP(-AO617))</f>
        <v/>
      </c>
      <c r="AQ617" s="52">
        <f>$BF$14*((AJ617)-$BD$5)/$BD$6+$BF$15*((AK617)-$BD$7)/$BD$8+$BF$16</f>
        <v/>
      </c>
      <c r="AR617" s="51">
        <f>1/(1+EXP(-AQ617))</f>
        <v/>
      </c>
      <c r="AS617" s="52">
        <f>$BG$14*((AJ617)-$BD$5)/$BD$6+$BG$15*((AK617)-$BD$7)/$BD$8+$BG$16</f>
        <v/>
      </c>
      <c r="AT617" s="51">
        <f>1/(1+EXP(-AS617))</f>
        <v/>
      </c>
      <c r="AU617" s="52">
        <f>$BH$14*((AJ617)-$BD$5)/$BD$6+$BH$15*((AK617)-$BD$7)/$BD$8+$BH$16</f>
        <v/>
      </c>
      <c r="AV617" s="51">
        <f>1/(1+EXP(-AU617))</f>
        <v/>
      </c>
      <c r="AW617" s="52">
        <f>$BI$14*((AJ617)-$BD$5)/$BD$6+$BI$15*((AK617)-$BD$7)/$BD$8+$BI$16</f>
        <v/>
      </c>
      <c r="AX617" s="51">
        <f>1/(1+EXP(-AW617))</f>
        <v/>
      </c>
      <c r="AY617" s="52">
        <f>$BJ$14*((AJ617)-$BD$5)/$BD$6+$BJ$15*((AK617)-$BD$7)/$BD$8+$BJ$16</f>
        <v/>
      </c>
      <c r="AZ617" s="51">
        <f>1/(1+EXP(-AY617))</f>
        <v/>
      </c>
      <c r="BA617" s="52">
        <f>$BK$14*((AJ617)-$BD$5)/$BD$6+$BK$15*((AK617)-$BD$7)/$BD$8+$BK$16</f>
        <v/>
      </c>
      <c r="BB617" s="51">
        <f>1/(1+EXP(-BA617))</f>
        <v/>
      </c>
    </row>
    <row r="618" ht="15" customHeight="1" s="35">
      <c r="A618" s="48">
        <f>'4_Seq_Features'!A616</f>
        <v/>
      </c>
      <c r="B618" s="55">
        <f>'4_Seq_Features'!F616</f>
        <v/>
      </c>
      <c r="C618" s="48">
        <f>'4_Seq_Features'!E616</f>
        <v/>
      </c>
      <c r="D618" s="52">
        <f>$U$12*((B618)-$U$5)/$U$6+$U$13</f>
        <v/>
      </c>
      <c r="E618" s="51">
        <f>1/(1+EXP(-D618))</f>
        <v/>
      </c>
      <c r="F618" s="52">
        <f>$V$12*((B618)-$U$5)/$U$6+$V$13</f>
        <v/>
      </c>
      <c r="G618" s="51">
        <f>1/(1+EXP(-F618))</f>
        <v/>
      </c>
      <c r="H618" s="52">
        <f>$W$12*((B618)-$U$5)/$U$6+$W$13</f>
        <v/>
      </c>
      <c r="I618" s="51">
        <f>1/(1+EXP(-H618))</f>
        <v/>
      </c>
      <c r="J618" s="52">
        <f>$X$12*((B618)-$U$5)/$U$6+$X$13</f>
        <v/>
      </c>
      <c r="K618" s="51">
        <f>1/(1+EXP(-J618))</f>
        <v/>
      </c>
      <c r="L618" s="52">
        <f>$Y$12*((B618)-$U$5)/$U$6+$Y$13</f>
        <v/>
      </c>
      <c r="M618" s="51">
        <f>1/(1+EXP(-L618))</f>
        <v/>
      </c>
      <c r="N618" s="52">
        <f>$Z$12*((B618)-$U$5)/$U$6+$Z$13</f>
        <v/>
      </c>
      <c r="O618" s="51">
        <f>1/(1+EXP(-N618))</f>
        <v/>
      </c>
      <c r="P618" s="52">
        <f>$AA$12*((B618)-$U$5)/$U$6+$AA$13</f>
        <v/>
      </c>
      <c r="Q618" s="51">
        <f>1/(1+EXP(-P618))</f>
        <v/>
      </c>
      <c r="R618" s="52">
        <f>$AB$12*((B618)-$U$5)/$U$6+$AB$13</f>
        <v/>
      </c>
      <c r="S618" s="51">
        <f>1/(1+EXP(-R618))</f>
        <v/>
      </c>
      <c r="AI618" s="48">
        <f>'4_Seq_Features'!A616</f>
        <v/>
      </c>
      <c r="AJ618" s="55">
        <f>'4_Seq_Features'!G616</f>
        <v/>
      </c>
      <c r="AK618" s="55">
        <f>'4_Seq_Features'!H616</f>
        <v/>
      </c>
      <c r="AL618" s="48">
        <f>'4_Seq_Features'!E616</f>
        <v/>
      </c>
      <c r="AM618" s="52">
        <f>$BD$14*((AJ618)-$BD$5)/$BD$6+$BD$15*((AK618)-$BD$7)/$BD$8+$BD$16</f>
        <v/>
      </c>
      <c r="AN618" s="51">
        <f>1/(1+EXP(-AM618))</f>
        <v/>
      </c>
      <c r="AO618" s="52">
        <f>$BE$14*((AJ618)-$BD$5)/$BD$6+$BE$15*((AK618)-$BD$7)/$BD$8+$BE$16</f>
        <v/>
      </c>
      <c r="AP618" s="51">
        <f>1/(1+EXP(-AO618))</f>
        <v/>
      </c>
      <c r="AQ618" s="52">
        <f>$BF$14*((AJ618)-$BD$5)/$BD$6+$BF$15*((AK618)-$BD$7)/$BD$8+$BF$16</f>
        <v/>
      </c>
      <c r="AR618" s="51">
        <f>1/(1+EXP(-AQ618))</f>
        <v/>
      </c>
      <c r="AS618" s="52">
        <f>$BG$14*((AJ618)-$BD$5)/$BD$6+$BG$15*((AK618)-$BD$7)/$BD$8+$BG$16</f>
        <v/>
      </c>
      <c r="AT618" s="51">
        <f>1/(1+EXP(-AS618))</f>
        <v/>
      </c>
      <c r="AU618" s="52">
        <f>$BH$14*((AJ618)-$BD$5)/$BD$6+$BH$15*((AK618)-$BD$7)/$BD$8+$BH$16</f>
        <v/>
      </c>
      <c r="AV618" s="51">
        <f>1/(1+EXP(-AU618))</f>
        <v/>
      </c>
      <c r="AW618" s="52">
        <f>$BI$14*((AJ618)-$BD$5)/$BD$6+$BI$15*((AK618)-$BD$7)/$BD$8+$BI$16</f>
        <v/>
      </c>
      <c r="AX618" s="51">
        <f>1/(1+EXP(-AW618))</f>
        <v/>
      </c>
      <c r="AY618" s="52">
        <f>$BJ$14*((AJ618)-$BD$5)/$BD$6+$BJ$15*((AK618)-$BD$7)/$BD$8+$BJ$16</f>
        <v/>
      </c>
      <c r="AZ618" s="51">
        <f>1/(1+EXP(-AY618))</f>
        <v/>
      </c>
      <c r="BA618" s="52">
        <f>$BK$14*((AJ618)-$BD$5)/$BD$6+$BK$15*((AK618)-$BD$7)/$BD$8+$BK$16</f>
        <v/>
      </c>
      <c r="BB618" s="51">
        <f>1/(1+EXP(-BA618))</f>
        <v/>
      </c>
    </row>
    <row r="619" ht="15" customHeight="1" s="35">
      <c r="A619" s="48">
        <f>'4_Seq_Features'!A617</f>
        <v/>
      </c>
      <c r="B619" s="55">
        <f>'4_Seq_Features'!F617</f>
        <v/>
      </c>
      <c r="C619" s="48">
        <f>'4_Seq_Features'!E617</f>
        <v/>
      </c>
      <c r="D619" s="52">
        <f>$U$12*((B619)-$U$5)/$U$6+$U$13</f>
        <v/>
      </c>
      <c r="E619" s="51">
        <f>1/(1+EXP(-D619))</f>
        <v/>
      </c>
      <c r="F619" s="52">
        <f>$V$12*((B619)-$U$5)/$U$6+$V$13</f>
        <v/>
      </c>
      <c r="G619" s="51">
        <f>1/(1+EXP(-F619))</f>
        <v/>
      </c>
      <c r="H619" s="52">
        <f>$W$12*((B619)-$U$5)/$U$6+$W$13</f>
        <v/>
      </c>
      <c r="I619" s="51">
        <f>1/(1+EXP(-H619))</f>
        <v/>
      </c>
      <c r="J619" s="52">
        <f>$X$12*((B619)-$U$5)/$U$6+$X$13</f>
        <v/>
      </c>
      <c r="K619" s="51">
        <f>1/(1+EXP(-J619))</f>
        <v/>
      </c>
      <c r="L619" s="52">
        <f>$Y$12*((B619)-$U$5)/$U$6+$Y$13</f>
        <v/>
      </c>
      <c r="M619" s="51">
        <f>1/(1+EXP(-L619))</f>
        <v/>
      </c>
      <c r="N619" s="52">
        <f>$Z$12*((B619)-$U$5)/$U$6+$Z$13</f>
        <v/>
      </c>
      <c r="O619" s="51">
        <f>1/(1+EXP(-N619))</f>
        <v/>
      </c>
      <c r="P619" s="52">
        <f>$AA$12*((B619)-$U$5)/$U$6+$AA$13</f>
        <v/>
      </c>
      <c r="Q619" s="51">
        <f>1/(1+EXP(-P619))</f>
        <v/>
      </c>
      <c r="R619" s="52">
        <f>$AB$12*((B619)-$U$5)/$U$6+$AB$13</f>
        <v/>
      </c>
      <c r="S619" s="51">
        <f>1/(1+EXP(-R619))</f>
        <v/>
      </c>
      <c r="AI619" s="48">
        <f>'4_Seq_Features'!A617</f>
        <v/>
      </c>
      <c r="AJ619" s="55">
        <f>'4_Seq_Features'!G617</f>
        <v/>
      </c>
      <c r="AK619" s="55">
        <f>'4_Seq_Features'!H617</f>
        <v/>
      </c>
      <c r="AL619" s="48">
        <f>'4_Seq_Features'!E617</f>
        <v/>
      </c>
      <c r="AM619" s="52">
        <f>$BD$14*((AJ619)-$BD$5)/$BD$6+$BD$15*((AK619)-$BD$7)/$BD$8+$BD$16</f>
        <v/>
      </c>
      <c r="AN619" s="51">
        <f>1/(1+EXP(-AM619))</f>
        <v/>
      </c>
      <c r="AO619" s="52">
        <f>$BE$14*((AJ619)-$BD$5)/$BD$6+$BE$15*((AK619)-$BD$7)/$BD$8+$BE$16</f>
        <v/>
      </c>
      <c r="AP619" s="51">
        <f>1/(1+EXP(-AO619))</f>
        <v/>
      </c>
      <c r="AQ619" s="52">
        <f>$BF$14*((AJ619)-$BD$5)/$BD$6+$BF$15*((AK619)-$BD$7)/$BD$8+$BF$16</f>
        <v/>
      </c>
      <c r="AR619" s="51">
        <f>1/(1+EXP(-AQ619))</f>
        <v/>
      </c>
      <c r="AS619" s="52">
        <f>$BG$14*((AJ619)-$BD$5)/$BD$6+$BG$15*((AK619)-$BD$7)/$BD$8+$BG$16</f>
        <v/>
      </c>
      <c r="AT619" s="51">
        <f>1/(1+EXP(-AS619))</f>
        <v/>
      </c>
      <c r="AU619" s="52">
        <f>$BH$14*((AJ619)-$BD$5)/$BD$6+$BH$15*((AK619)-$BD$7)/$BD$8+$BH$16</f>
        <v/>
      </c>
      <c r="AV619" s="51">
        <f>1/(1+EXP(-AU619))</f>
        <v/>
      </c>
      <c r="AW619" s="52">
        <f>$BI$14*((AJ619)-$BD$5)/$BD$6+$BI$15*((AK619)-$BD$7)/$BD$8+$BI$16</f>
        <v/>
      </c>
      <c r="AX619" s="51">
        <f>1/(1+EXP(-AW619))</f>
        <v/>
      </c>
      <c r="AY619" s="52">
        <f>$BJ$14*((AJ619)-$BD$5)/$BD$6+$BJ$15*((AK619)-$BD$7)/$BD$8+$BJ$16</f>
        <v/>
      </c>
      <c r="AZ619" s="51">
        <f>1/(1+EXP(-AY619))</f>
        <v/>
      </c>
      <c r="BA619" s="52">
        <f>$BK$14*((AJ619)-$BD$5)/$BD$6+$BK$15*((AK619)-$BD$7)/$BD$8+$BK$16</f>
        <v/>
      </c>
      <c r="BB619" s="51">
        <f>1/(1+EXP(-BA619))</f>
        <v/>
      </c>
    </row>
    <row r="620" ht="15" customHeight="1" s="35">
      <c r="A620" s="48">
        <f>'4_Seq_Features'!A618</f>
        <v/>
      </c>
      <c r="B620" s="55">
        <f>'4_Seq_Features'!F618</f>
        <v/>
      </c>
      <c r="C620" s="48">
        <f>'4_Seq_Features'!E618</f>
        <v/>
      </c>
      <c r="D620" s="52">
        <f>$U$12*((B620)-$U$5)/$U$6+$U$13</f>
        <v/>
      </c>
      <c r="E620" s="51">
        <f>1/(1+EXP(-D620))</f>
        <v/>
      </c>
      <c r="F620" s="52">
        <f>$V$12*((B620)-$U$5)/$U$6+$V$13</f>
        <v/>
      </c>
      <c r="G620" s="51">
        <f>1/(1+EXP(-F620))</f>
        <v/>
      </c>
      <c r="H620" s="52">
        <f>$W$12*((B620)-$U$5)/$U$6+$W$13</f>
        <v/>
      </c>
      <c r="I620" s="51">
        <f>1/(1+EXP(-H620))</f>
        <v/>
      </c>
      <c r="J620" s="52">
        <f>$X$12*((B620)-$U$5)/$U$6+$X$13</f>
        <v/>
      </c>
      <c r="K620" s="51">
        <f>1/(1+EXP(-J620))</f>
        <v/>
      </c>
      <c r="L620" s="52">
        <f>$Y$12*((B620)-$U$5)/$U$6+$Y$13</f>
        <v/>
      </c>
      <c r="M620" s="51">
        <f>1/(1+EXP(-L620))</f>
        <v/>
      </c>
      <c r="N620" s="52">
        <f>$Z$12*((B620)-$U$5)/$U$6+$Z$13</f>
        <v/>
      </c>
      <c r="O620" s="51">
        <f>1/(1+EXP(-N620))</f>
        <v/>
      </c>
      <c r="P620" s="52">
        <f>$AA$12*((B620)-$U$5)/$U$6+$AA$13</f>
        <v/>
      </c>
      <c r="Q620" s="51">
        <f>1/(1+EXP(-P620))</f>
        <v/>
      </c>
      <c r="R620" s="52">
        <f>$AB$12*((B620)-$U$5)/$U$6+$AB$13</f>
        <v/>
      </c>
      <c r="S620" s="51">
        <f>1/(1+EXP(-R620))</f>
        <v/>
      </c>
      <c r="AI620" s="48">
        <f>'4_Seq_Features'!A618</f>
        <v/>
      </c>
      <c r="AJ620" s="55">
        <f>'4_Seq_Features'!G618</f>
        <v/>
      </c>
      <c r="AK620" s="55">
        <f>'4_Seq_Features'!H618</f>
        <v/>
      </c>
      <c r="AL620" s="48">
        <f>'4_Seq_Features'!E618</f>
        <v/>
      </c>
      <c r="AM620" s="52">
        <f>$BD$14*((AJ620)-$BD$5)/$BD$6+$BD$15*((AK620)-$BD$7)/$BD$8+$BD$16</f>
        <v/>
      </c>
      <c r="AN620" s="51">
        <f>1/(1+EXP(-AM620))</f>
        <v/>
      </c>
      <c r="AO620" s="52">
        <f>$BE$14*((AJ620)-$BD$5)/$BD$6+$BE$15*((AK620)-$BD$7)/$BD$8+$BE$16</f>
        <v/>
      </c>
      <c r="AP620" s="51">
        <f>1/(1+EXP(-AO620))</f>
        <v/>
      </c>
      <c r="AQ620" s="52">
        <f>$BF$14*((AJ620)-$BD$5)/$BD$6+$BF$15*((AK620)-$BD$7)/$BD$8+$BF$16</f>
        <v/>
      </c>
      <c r="AR620" s="51">
        <f>1/(1+EXP(-AQ620))</f>
        <v/>
      </c>
      <c r="AS620" s="52">
        <f>$BG$14*((AJ620)-$BD$5)/$BD$6+$BG$15*((AK620)-$BD$7)/$BD$8+$BG$16</f>
        <v/>
      </c>
      <c r="AT620" s="51">
        <f>1/(1+EXP(-AS620))</f>
        <v/>
      </c>
      <c r="AU620" s="52">
        <f>$BH$14*((AJ620)-$BD$5)/$BD$6+$BH$15*((AK620)-$BD$7)/$BD$8+$BH$16</f>
        <v/>
      </c>
      <c r="AV620" s="51">
        <f>1/(1+EXP(-AU620))</f>
        <v/>
      </c>
      <c r="AW620" s="52">
        <f>$BI$14*((AJ620)-$BD$5)/$BD$6+$BI$15*((AK620)-$BD$7)/$BD$8+$BI$16</f>
        <v/>
      </c>
      <c r="AX620" s="51">
        <f>1/(1+EXP(-AW620))</f>
        <v/>
      </c>
      <c r="AY620" s="52">
        <f>$BJ$14*((AJ620)-$BD$5)/$BD$6+$BJ$15*((AK620)-$BD$7)/$BD$8+$BJ$16</f>
        <v/>
      </c>
      <c r="AZ620" s="51">
        <f>1/(1+EXP(-AY620))</f>
        <v/>
      </c>
      <c r="BA620" s="52">
        <f>$BK$14*((AJ620)-$BD$5)/$BD$6+$BK$15*((AK620)-$BD$7)/$BD$8+$BK$16</f>
        <v/>
      </c>
      <c r="BB620" s="51">
        <f>1/(1+EXP(-BA620))</f>
        <v/>
      </c>
    </row>
    <row r="621" ht="15" customHeight="1" s="35">
      <c r="A621" s="48">
        <f>'4_Seq_Features'!A619</f>
        <v/>
      </c>
      <c r="B621" s="55">
        <f>'4_Seq_Features'!F619</f>
        <v/>
      </c>
      <c r="C621" s="48">
        <f>'4_Seq_Features'!E619</f>
        <v/>
      </c>
      <c r="D621" s="52">
        <f>$U$12*((B621)-$U$5)/$U$6+$U$13</f>
        <v/>
      </c>
      <c r="E621" s="51">
        <f>1/(1+EXP(-D621))</f>
        <v/>
      </c>
      <c r="F621" s="52">
        <f>$V$12*((B621)-$U$5)/$U$6+$V$13</f>
        <v/>
      </c>
      <c r="G621" s="51">
        <f>1/(1+EXP(-F621))</f>
        <v/>
      </c>
      <c r="H621" s="52">
        <f>$W$12*((B621)-$U$5)/$U$6+$W$13</f>
        <v/>
      </c>
      <c r="I621" s="51">
        <f>1/(1+EXP(-H621))</f>
        <v/>
      </c>
      <c r="J621" s="52">
        <f>$X$12*((B621)-$U$5)/$U$6+$X$13</f>
        <v/>
      </c>
      <c r="K621" s="51">
        <f>1/(1+EXP(-J621))</f>
        <v/>
      </c>
      <c r="L621" s="52">
        <f>$Y$12*((B621)-$U$5)/$U$6+$Y$13</f>
        <v/>
      </c>
      <c r="M621" s="51">
        <f>1/(1+EXP(-L621))</f>
        <v/>
      </c>
      <c r="N621" s="52">
        <f>$Z$12*((B621)-$U$5)/$U$6+$Z$13</f>
        <v/>
      </c>
      <c r="O621" s="51">
        <f>1/(1+EXP(-N621))</f>
        <v/>
      </c>
      <c r="P621" s="52">
        <f>$AA$12*((B621)-$U$5)/$U$6+$AA$13</f>
        <v/>
      </c>
      <c r="Q621" s="51">
        <f>1/(1+EXP(-P621))</f>
        <v/>
      </c>
      <c r="R621" s="52">
        <f>$AB$12*((B621)-$U$5)/$U$6+$AB$13</f>
        <v/>
      </c>
      <c r="S621" s="51">
        <f>1/(1+EXP(-R621))</f>
        <v/>
      </c>
      <c r="AI621" s="48">
        <f>'4_Seq_Features'!A619</f>
        <v/>
      </c>
      <c r="AJ621" s="55">
        <f>'4_Seq_Features'!G619</f>
        <v/>
      </c>
      <c r="AK621" s="55">
        <f>'4_Seq_Features'!H619</f>
        <v/>
      </c>
      <c r="AL621" s="48">
        <f>'4_Seq_Features'!E619</f>
        <v/>
      </c>
      <c r="AM621" s="52">
        <f>$BD$14*((AJ621)-$BD$5)/$BD$6+$BD$15*((AK621)-$BD$7)/$BD$8+$BD$16</f>
        <v/>
      </c>
      <c r="AN621" s="51">
        <f>1/(1+EXP(-AM621))</f>
        <v/>
      </c>
      <c r="AO621" s="52">
        <f>$BE$14*((AJ621)-$BD$5)/$BD$6+$BE$15*((AK621)-$BD$7)/$BD$8+$BE$16</f>
        <v/>
      </c>
      <c r="AP621" s="51">
        <f>1/(1+EXP(-AO621))</f>
        <v/>
      </c>
      <c r="AQ621" s="52">
        <f>$BF$14*((AJ621)-$BD$5)/$BD$6+$BF$15*((AK621)-$BD$7)/$BD$8+$BF$16</f>
        <v/>
      </c>
      <c r="AR621" s="51">
        <f>1/(1+EXP(-AQ621))</f>
        <v/>
      </c>
      <c r="AS621" s="52">
        <f>$BG$14*((AJ621)-$BD$5)/$BD$6+$BG$15*((AK621)-$BD$7)/$BD$8+$BG$16</f>
        <v/>
      </c>
      <c r="AT621" s="51">
        <f>1/(1+EXP(-AS621))</f>
        <v/>
      </c>
      <c r="AU621" s="52">
        <f>$BH$14*((AJ621)-$BD$5)/$BD$6+$BH$15*((AK621)-$BD$7)/$BD$8+$BH$16</f>
        <v/>
      </c>
      <c r="AV621" s="51">
        <f>1/(1+EXP(-AU621))</f>
        <v/>
      </c>
      <c r="AW621" s="52">
        <f>$BI$14*((AJ621)-$BD$5)/$BD$6+$BI$15*((AK621)-$BD$7)/$BD$8+$BI$16</f>
        <v/>
      </c>
      <c r="AX621" s="51">
        <f>1/(1+EXP(-AW621))</f>
        <v/>
      </c>
      <c r="AY621" s="52">
        <f>$BJ$14*((AJ621)-$BD$5)/$BD$6+$BJ$15*((AK621)-$BD$7)/$BD$8+$BJ$16</f>
        <v/>
      </c>
      <c r="AZ621" s="51">
        <f>1/(1+EXP(-AY621))</f>
        <v/>
      </c>
      <c r="BA621" s="52">
        <f>$BK$14*((AJ621)-$BD$5)/$BD$6+$BK$15*((AK621)-$BD$7)/$BD$8+$BK$16</f>
        <v/>
      </c>
      <c r="BB621" s="51">
        <f>1/(1+EXP(-BA621))</f>
        <v/>
      </c>
    </row>
    <row r="622" ht="15" customHeight="1" s="35">
      <c r="A622" s="48">
        <f>'4_Seq_Features'!A620</f>
        <v/>
      </c>
      <c r="B622" s="55">
        <f>'4_Seq_Features'!F620</f>
        <v/>
      </c>
      <c r="C622" s="48">
        <f>'4_Seq_Features'!E620</f>
        <v/>
      </c>
      <c r="D622" s="52">
        <f>$U$12*((B622)-$U$5)/$U$6+$U$13</f>
        <v/>
      </c>
      <c r="E622" s="51">
        <f>1/(1+EXP(-D622))</f>
        <v/>
      </c>
      <c r="F622" s="52">
        <f>$V$12*((B622)-$U$5)/$U$6+$V$13</f>
        <v/>
      </c>
      <c r="G622" s="51">
        <f>1/(1+EXP(-F622))</f>
        <v/>
      </c>
      <c r="H622" s="52">
        <f>$W$12*((B622)-$U$5)/$U$6+$W$13</f>
        <v/>
      </c>
      <c r="I622" s="51">
        <f>1/(1+EXP(-H622))</f>
        <v/>
      </c>
      <c r="J622" s="52">
        <f>$X$12*((B622)-$U$5)/$U$6+$X$13</f>
        <v/>
      </c>
      <c r="K622" s="51">
        <f>1/(1+EXP(-J622))</f>
        <v/>
      </c>
      <c r="L622" s="52">
        <f>$Y$12*((B622)-$U$5)/$U$6+$Y$13</f>
        <v/>
      </c>
      <c r="M622" s="51">
        <f>1/(1+EXP(-L622))</f>
        <v/>
      </c>
      <c r="N622" s="52">
        <f>$Z$12*((B622)-$U$5)/$U$6+$Z$13</f>
        <v/>
      </c>
      <c r="O622" s="51">
        <f>1/(1+EXP(-N622))</f>
        <v/>
      </c>
      <c r="P622" s="52">
        <f>$AA$12*((B622)-$U$5)/$U$6+$AA$13</f>
        <v/>
      </c>
      <c r="Q622" s="51">
        <f>1/(1+EXP(-P622))</f>
        <v/>
      </c>
      <c r="R622" s="52">
        <f>$AB$12*((B622)-$U$5)/$U$6+$AB$13</f>
        <v/>
      </c>
      <c r="S622" s="51">
        <f>1/(1+EXP(-R622))</f>
        <v/>
      </c>
      <c r="AI622" s="48">
        <f>'4_Seq_Features'!A620</f>
        <v/>
      </c>
      <c r="AJ622" s="55">
        <f>'4_Seq_Features'!G620</f>
        <v/>
      </c>
      <c r="AK622" s="55">
        <f>'4_Seq_Features'!H620</f>
        <v/>
      </c>
      <c r="AL622" s="48">
        <f>'4_Seq_Features'!E620</f>
        <v/>
      </c>
      <c r="AM622" s="52">
        <f>$BD$14*((AJ622)-$BD$5)/$BD$6+$BD$15*((AK622)-$BD$7)/$BD$8+$BD$16</f>
        <v/>
      </c>
      <c r="AN622" s="51">
        <f>1/(1+EXP(-AM622))</f>
        <v/>
      </c>
      <c r="AO622" s="52">
        <f>$BE$14*((AJ622)-$BD$5)/$BD$6+$BE$15*((AK622)-$BD$7)/$BD$8+$BE$16</f>
        <v/>
      </c>
      <c r="AP622" s="51">
        <f>1/(1+EXP(-AO622))</f>
        <v/>
      </c>
      <c r="AQ622" s="52">
        <f>$BF$14*((AJ622)-$BD$5)/$BD$6+$BF$15*((AK622)-$BD$7)/$BD$8+$BF$16</f>
        <v/>
      </c>
      <c r="AR622" s="51">
        <f>1/(1+EXP(-AQ622))</f>
        <v/>
      </c>
      <c r="AS622" s="52">
        <f>$BG$14*((AJ622)-$BD$5)/$BD$6+$BG$15*((AK622)-$BD$7)/$BD$8+$BG$16</f>
        <v/>
      </c>
      <c r="AT622" s="51">
        <f>1/(1+EXP(-AS622))</f>
        <v/>
      </c>
      <c r="AU622" s="52">
        <f>$BH$14*((AJ622)-$BD$5)/$BD$6+$BH$15*((AK622)-$BD$7)/$BD$8+$BH$16</f>
        <v/>
      </c>
      <c r="AV622" s="51">
        <f>1/(1+EXP(-AU622))</f>
        <v/>
      </c>
      <c r="AW622" s="52">
        <f>$BI$14*((AJ622)-$BD$5)/$BD$6+$BI$15*((AK622)-$BD$7)/$BD$8+$BI$16</f>
        <v/>
      </c>
      <c r="AX622" s="51">
        <f>1/(1+EXP(-AW622))</f>
        <v/>
      </c>
      <c r="AY622" s="52">
        <f>$BJ$14*((AJ622)-$BD$5)/$BD$6+$BJ$15*((AK622)-$BD$7)/$BD$8+$BJ$16</f>
        <v/>
      </c>
      <c r="AZ622" s="51">
        <f>1/(1+EXP(-AY622))</f>
        <v/>
      </c>
      <c r="BA622" s="52">
        <f>$BK$14*((AJ622)-$BD$5)/$BD$6+$BK$15*((AK622)-$BD$7)/$BD$8+$BK$16</f>
        <v/>
      </c>
      <c r="BB622" s="51">
        <f>1/(1+EXP(-BA622))</f>
        <v/>
      </c>
    </row>
    <row r="623" ht="15" customHeight="1" s="35">
      <c r="A623" s="48">
        <f>'4_Seq_Features'!A621</f>
        <v/>
      </c>
      <c r="B623" s="55">
        <f>'4_Seq_Features'!F621</f>
        <v/>
      </c>
      <c r="C623" s="48">
        <f>'4_Seq_Features'!E621</f>
        <v/>
      </c>
      <c r="D623" s="52">
        <f>$U$12*((B623)-$U$5)/$U$6+$U$13</f>
        <v/>
      </c>
      <c r="E623" s="51">
        <f>1/(1+EXP(-D623))</f>
        <v/>
      </c>
      <c r="F623" s="52">
        <f>$V$12*((B623)-$U$5)/$U$6+$V$13</f>
        <v/>
      </c>
      <c r="G623" s="51">
        <f>1/(1+EXP(-F623))</f>
        <v/>
      </c>
      <c r="H623" s="52">
        <f>$W$12*((B623)-$U$5)/$U$6+$W$13</f>
        <v/>
      </c>
      <c r="I623" s="51">
        <f>1/(1+EXP(-H623))</f>
        <v/>
      </c>
      <c r="J623" s="52">
        <f>$X$12*((B623)-$U$5)/$U$6+$X$13</f>
        <v/>
      </c>
      <c r="K623" s="51">
        <f>1/(1+EXP(-J623))</f>
        <v/>
      </c>
      <c r="L623" s="52">
        <f>$Y$12*((B623)-$U$5)/$U$6+$Y$13</f>
        <v/>
      </c>
      <c r="M623" s="51">
        <f>1/(1+EXP(-L623))</f>
        <v/>
      </c>
      <c r="N623" s="52">
        <f>$Z$12*((B623)-$U$5)/$U$6+$Z$13</f>
        <v/>
      </c>
      <c r="O623" s="51">
        <f>1/(1+EXP(-N623))</f>
        <v/>
      </c>
      <c r="P623" s="52">
        <f>$AA$12*((B623)-$U$5)/$U$6+$AA$13</f>
        <v/>
      </c>
      <c r="Q623" s="51">
        <f>1/(1+EXP(-P623))</f>
        <v/>
      </c>
      <c r="R623" s="52">
        <f>$AB$12*((B623)-$U$5)/$U$6+$AB$13</f>
        <v/>
      </c>
      <c r="S623" s="51">
        <f>1/(1+EXP(-R623))</f>
        <v/>
      </c>
      <c r="AI623" s="48">
        <f>'4_Seq_Features'!A621</f>
        <v/>
      </c>
      <c r="AJ623" s="55">
        <f>'4_Seq_Features'!G621</f>
        <v/>
      </c>
      <c r="AK623" s="55">
        <f>'4_Seq_Features'!H621</f>
        <v/>
      </c>
      <c r="AL623" s="48">
        <f>'4_Seq_Features'!E621</f>
        <v/>
      </c>
      <c r="AM623" s="52">
        <f>$BD$14*((AJ623)-$BD$5)/$BD$6+$BD$15*((AK623)-$BD$7)/$BD$8+$BD$16</f>
        <v/>
      </c>
      <c r="AN623" s="51">
        <f>1/(1+EXP(-AM623))</f>
        <v/>
      </c>
      <c r="AO623" s="52">
        <f>$BE$14*((AJ623)-$BD$5)/$BD$6+$BE$15*((AK623)-$BD$7)/$BD$8+$BE$16</f>
        <v/>
      </c>
      <c r="AP623" s="51">
        <f>1/(1+EXP(-AO623))</f>
        <v/>
      </c>
      <c r="AQ623" s="52">
        <f>$BF$14*((AJ623)-$BD$5)/$BD$6+$BF$15*((AK623)-$BD$7)/$BD$8+$BF$16</f>
        <v/>
      </c>
      <c r="AR623" s="51">
        <f>1/(1+EXP(-AQ623))</f>
        <v/>
      </c>
      <c r="AS623" s="52">
        <f>$BG$14*((AJ623)-$BD$5)/$BD$6+$BG$15*((AK623)-$BD$7)/$BD$8+$BG$16</f>
        <v/>
      </c>
      <c r="AT623" s="51">
        <f>1/(1+EXP(-AS623))</f>
        <v/>
      </c>
      <c r="AU623" s="52">
        <f>$BH$14*((AJ623)-$BD$5)/$BD$6+$BH$15*((AK623)-$BD$7)/$BD$8+$BH$16</f>
        <v/>
      </c>
      <c r="AV623" s="51">
        <f>1/(1+EXP(-AU623))</f>
        <v/>
      </c>
      <c r="AW623" s="52">
        <f>$BI$14*((AJ623)-$BD$5)/$BD$6+$BI$15*((AK623)-$BD$7)/$BD$8+$BI$16</f>
        <v/>
      </c>
      <c r="AX623" s="51">
        <f>1/(1+EXP(-AW623))</f>
        <v/>
      </c>
      <c r="AY623" s="52">
        <f>$BJ$14*((AJ623)-$BD$5)/$BD$6+$BJ$15*((AK623)-$BD$7)/$BD$8+$BJ$16</f>
        <v/>
      </c>
      <c r="AZ623" s="51">
        <f>1/(1+EXP(-AY623))</f>
        <v/>
      </c>
      <c r="BA623" s="52">
        <f>$BK$14*((AJ623)-$BD$5)/$BD$6+$BK$15*((AK623)-$BD$7)/$BD$8+$BK$16</f>
        <v/>
      </c>
      <c r="BB623" s="51">
        <f>1/(1+EXP(-BA623))</f>
        <v/>
      </c>
    </row>
    <row r="624" ht="15" customHeight="1" s="35">
      <c r="A624" s="48">
        <f>'4_Seq_Features'!A622</f>
        <v/>
      </c>
      <c r="B624" s="55">
        <f>'4_Seq_Features'!F622</f>
        <v/>
      </c>
      <c r="C624" s="48">
        <f>'4_Seq_Features'!E622</f>
        <v/>
      </c>
      <c r="D624" s="52">
        <f>$U$12*((B624)-$U$5)/$U$6+$U$13</f>
        <v/>
      </c>
      <c r="E624" s="51">
        <f>1/(1+EXP(-D624))</f>
        <v/>
      </c>
      <c r="F624" s="52">
        <f>$V$12*((B624)-$U$5)/$U$6+$V$13</f>
        <v/>
      </c>
      <c r="G624" s="51">
        <f>1/(1+EXP(-F624))</f>
        <v/>
      </c>
      <c r="H624" s="52">
        <f>$W$12*((B624)-$U$5)/$U$6+$W$13</f>
        <v/>
      </c>
      <c r="I624" s="51">
        <f>1/(1+EXP(-H624))</f>
        <v/>
      </c>
      <c r="J624" s="52">
        <f>$X$12*((B624)-$U$5)/$U$6+$X$13</f>
        <v/>
      </c>
      <c r="K624" s="51">
        <f>1/(1+EXP(-J624))</f>
        <v/>
      </c>
      <c r="L624" s="52">
        <f>$Y$12*((B624)-$U$5)/$U$6+$Y$13</f>
        <v/>
      </c>
      <c r="M624" s="51">
        <f>1/(1+EXP(-L624))</f>
        <v/>
      </c>
      <c r="N624" s="52">
        <f>$Z$12*((B624)-$U$5)/$U$6+$Z$13</f>
        <v/>
      </c>
      <c r="O624" s="51">
        <f>1/(1+EXP(-N624))</f>
        <v/>
      </c>
      <c r="P624" s="52">
        <f>$AA$12*((B624)-$U$5)/$U$6+$AA$13</f>
        <v/>
      </c>
      <c r="Q624" s="51">
        <f>1/(1+EXP(-P624))</f>
        <v/>
      </c>
      <c r="R624" s="52">
        <f>$AB$12*((B624)-$U$5)/$U$6+$AB$13</f>
        <v/>
      </c>
      <c r="S624" s="51">
        <f>1/(1+EXP(-R624))</f>
        <v/>
      </c>
      <c r="AI624" s="48">
        <f>'4_Seq_Features'!A622</f>
        <v/>
      </c>
      <c r="AJ624" s="55">
        <f>'4_Seq_Features'!G622</f>
        <v/>
      </c>
      <c r="AK624" s="55">
        <f>'4_Seq_Features'!H622</f>
        <v/>
      </c>
      <c r="AL624" s="48">
        <f>'4_Seq_Features'!E622</f>
        <v/>
      </c>
      <c r="AM624" s="52">
        <f>$BD$14*((AJ624)-$BD$5)/$BD$6+$BD$15*((AK624)-$BD$7)/$BD$8+$BD$16</f>
        <v/>
      </c>
      <c r="AN624" s="51">
        <f>1/(1+EXP(-AM624))</f>
        <v/>
      </c>
      <c r="AO624" s="52">
        <f>$BE$14*((AJ624)-$BD$5)/$BD$6+$BE$15*((AK624)-$BD$7)/$BD$8+$BE$16</f>
        <v/>
      </c>
      <c r="AP624" s="51">
        <f>1/(1+EXP(-AO624))</f>
        <v/>
      </c>
      <c r="AQ624" s="52">
        <f>$BF$14*((AJ624)-$BD$5)/$BD$6+$BF$15*((AK624)-$BD$7)/$BD$8+$BF$16</f>
        <v/>
      </c>
      <c r="AR624" s="51">
        <f>1/(1+EXP(-AQ624))</f>
        <v/>
      </c>
      <c r="AS624" s="52">
        <f>$BG$14*((AJ624)-$BD$5)/$BD$6+$BG$15*((AK624)-$BD$7)/$BD$8+$BG$16</f>
        <v/>
      </c>
      <c r="AT624" s="51">
        <f>1/(1+EXP(-AS624))</f>
        <v/>
      </c>
      <c r="AU624" s="52">
        <f>$BH$14*((AJ624)-$BD$5)/$BD$6+$BH$15*((AK624)-$BD$7)/$BD$8+$BH$16</f>
        <v/>
      </c>
      <c r="AV624" s="51">
        <f>1/(1+EXP(-AU624))</f>
        <v/>
      </c>
      <c r="AW624" s="52">
        <f>$BI$14*((AJ624)-$BD$5)/$BD$6+$BI$15*((AK624)-$BD$7)/$BD$8+$BI$16</f>
        <v/>
      </c>
      <c r="AX624" s="51">
        <f>1/(1+EXP(-AW624))</f>
        <v/>
      </c>
      <c r="AY624" s="52">
        <f>$BJ$14*((AJ624)-$BD$5)/$BD$6+$BJ$15*((AK624)-$BD$7)/$BD$8+$BJ$16</f>
        <v/>
      </c>
      <c r="AZ624" s="51">
        <f>1/(1+EXP(-AY624))</f>
        <v/>
      </c>
      <c r="BA624" s="52">
        <f>$BK$14*((AJ624)-$BD$5)/$BD$6+$BK$15*((AK624)-$BD$7)/$BD$8+$BK$16</f>
        <v/>
      </c>
      <c r="BB624" s="51">
        <f>1/(1+EXP(-BA624))</f>
        <v/>
      </c>
    </row>
    <row r="625" ht="15" customHeight="1" s="35">
      <c r="A625" s="48">
        <f>'4_Seq_Features'!A623</f>
        <v/>
      </c>
      <c r="B625" s="55">
        <f>'4_Seq_Features'!F623</f>
        <v/>
      </c>
      <c r="C625" s="48">
        <f>'4_Seq_Features'!E623</f>
        <v/>
      </c>
      <c r="D625" s="52">
        <f>$U$12*((B625)-$U$5)/$U$6+$U$13</f>
        <v/>
      </c>
      <c r="E625" s="51">
        <f>1/(1+EXP(-D625))</f>
        <v/>
      </c>
      <c r="F625" s="52">
        <f>$V$12*((B625)-$U$5)/$U$6+$V$13</f>
        <v/>
      </c>
      <c r="G625" s="51">
        <f>1/(1+EXP(-F625))</f>
        <v/>
      </c>
      <c r="H625" s="52">
        <f>$W$12*((B625)-$U$5)/$U$6+$W$13</f>
        <v/>
      </c>
      <c r="I625" s="51">
        <f>1/(1+EXP(-H625))</f>
        <v/>
      </c>
      <c r="J625" s="52">
        <f>$X$12*((B625)-$U$5)/$U$6+$X$13</f>
        <v/>
      </c>
      <c r="K625" s="51">
        <f>1/(1+EXP(-J625))</f>
        <v/>
      </c>
      <c r="L625" s="52">
        <f>$Y$12*((B625)-$U$5)/$U$6+$Y$13</f>
        <v/>
      </c>
      <c r="M625" s="51">
        <f>1/(1+EXP(-L625))</f>
        <v/>
      </c>
      <c r="N625" s="52">
        <f>$Z$12*((B625)-$U$5)/$U$6+$Z$13</f>
        <v/>
      </c>
      <c r="O625" s="51">
        <f>1/(1+EXP(-N625))</f>
        <v/>
      </c>
      <c r="P625" s="52">
        <f>$AA$12*((B625)-$U$5)/$U$6+$AA$13</f>
        <v/>
      </c>
      <c r="Q625" s="51">
        <f>1/(1+EXP(-P625))</f>
        <v/>
      </c>
      <c r="R625" s="52">
        <f>$AB$12*((B625)-$U$5)/$U$6+$AB$13</f>
        <v/>
      </c>
      <c r="S625" s="51">
        <f>1/(1+EXP(-R625))</f>
        <v/>
      </c>
      <c r="AI625" s="48">
        <f>'4_Seq_Features'!A623</f>
        <v/>
      </c>
      <c r="AJ625" s="55">
        <f>'4_Seq_Features'!G623</f>
        <v/>
      </c>
      <c r="AK625" s="55">
        <f>'4_Seq_Features'!H623</f>
        <v/>
      </c>
      <c r="AL625" s="48">
        <f>'4_Seq_Features'!E623</f>
        <v/>
      </c>
      <c r="AM625" s="52">
        <f>$BD$14*((AJ625)-$BD$5)/$BD$6+$BD$15*((AK625)-$BD$7)/$BD$8+$BD$16</f>
        <v/>
      </c>
      <c r="AN625" s="51">
        <f>1/(1+EXP(-AM625))</f>
        <v/>
      </c>
      <c r="AO625" s="52">
        <f>$BE$14*((AJ625)-$BD$5)/$BD$6+$BE$15*((AK625)-$BD$7)/$BD$8+$BE$16</f>
        <v/>
      </c>
      <c r="AP625" s="51">
        <f>1/(1+EXP(-AO625))</f>
        <v/>
      </c>
      <c r="AQ625" s="52">
        <f>$BF$14*((AJ625)-$BD$5)/$BD$6+$BF$15*((AK625)-$BD$7)/$BD$8+$BF$16</f>
        <v/>
      </c>
      <c r="AR625" s="51">
        <f>1/(1+EXP(-AQ625))</f>
        <v/>
      </c>
      <c r="AS625" s="52">
        <f>$BG$14*((AJ625)-$BD$5)/$BD$6+$BG$15*((AK625)-$BD$7)/$BD$8+$BG$16</f>
        <v/>
      </c>
      <c r="AT625" s="51">
        <f>1/(1+EXP(-AS625))</f>
        <v/>
      </c>
      <c r="AU625" s="52">
        <f>$BH$14*((AJ625)-$BD$5)/$BD$6+$BH$15*((AK625)-$BD$7)/$BD$8+$BH$16</f>
        <v/>
      </c>
      <c r="AV625" s="51">
        <f>1/(1+EXP(-AU625))</f>
        <v/>
      </c>
      <c r="AW625" s="52">
        <f>$BI$14*((AJ625)-$BD$5)/$BD$6+$BI$15*((AK625)-$BD$7)/$BD$8+$BI$16</f>
        <v/>
      </c>
      <c r="AX625" s="51">
        <f>1/(1+EXP(-AW625))</f>
        <v/>
      </c>
      <c r="AY625" s="52">
        <f>$BJ$14*((AJ625)-$BD$5)/$BD$6+$BJ$15*((AK625)-$BD$7)/$BD$8+$BJ$16</f>
        <v/>
      </c>
      <c r="AZ625" s="51">
        <f>1/(1+EXP(-AY625))</f>
        <v/>
      </c>
      <c r="BA625" s="52">
        <f>$BK$14*((AJ625)-$BD$5)/$BD$6+$BK$15*((AK625)-$BD$7)/$BD$8+$BK$16</f>
        <v/>
      </c>
      <c r="BB625" s="51">
        <f>1/(1+EXP(-BA625))</f>
        <v/>
      </c>
    </row>
    <row r="626" ht="15" customHeight="1" s="35">
      <c r="A626" s="48">
        <f>'4_Seq_Features'!A624</f>
        <v/>
      </c>
      <c r="B626" s="55">
        <f>'4_Seq_Features'!F624</f>
        <v/>
      </c>
      <c r="C626" s="48">
        <f>'4_Seq_Features'!E624</f>
        <v/>
      </c>
      <c r="D626" s="52">
        <f>$U$12*((B626)-$U$5)/$U$6+$U$13</f>
        <v/>
      </c>
      <c r="E626" s="51">
        <f>1/(1+EXP(-D626))</f>
        <v/>
      </c>
      <c r="F626" s="52">
        <f>$V$12*((B626)-$U$5)/$U$6+$V$13</f>
        <v/>
      </c>
      <c r="G626" s="51">
        <f>1/(1+EXP(-F626))</f>
        <v/>
      </c>
      <c r="H626" s="52">
        <f>$W$12*((B626)-$U$5)/$U$6+$W$13</f>
        <v/>
      </c>
      <c r="I626" s="51">
        <f>1/(1+EXP(-H626))</f>
        <v/>
      </c>
      <c r="J626" s="52">
        <f>$X$12*((B626)-$U$5)/$U$6+$X$13</f>
        <v/>
      </c>
      <c r="K626" s="51">
        <f>1/(1+EXP(-J626))</f>
        <v/>
      </c>
      <c r="L626" s="52">
        <f>$Y$12*((B626)-$U$5)/$U$6+$Y$13</f>
        <v/>
      </c>
      <c r="M626" s="51">
        <f>1/(1+EXP(-L626))</f>
        <v/>
      </c>
      <c r="N626" s="52">
        <f>$Z$12*((B626)-$U$5)/$U$6+$Z$13</f>
        <v/>
      </c>
      <c r="O626" s="51">
        <f>1/(1+EXP(-N626))</f>
        <v/>
      </c>
      <c r="P626" s="52">
        <f>$AA$12*((B626)-$U$5)/$U$6+$AA$13</f>
        <v/>
      </c>
      <c r="Q626" s="51">
        <f>1/(1+EXP(-P626))</f>
        <v/>
      </c>
      <c r="R626" s="52">
        <f>$AB$12*((B626)-$U$5)/$U$6+$AB$13</f>
        <v/>
      </c>
      <c r="S626" s="51">
        <f>1/(1+EXP(-R626))</f>
        <v/>
      </c>
      <c r="AI626" s="48">
        <f>'4_Seq_Features'!A624</f>
        <v/>
      </c>
      <c r="AJ626" s="55">
        <f>'4_Seq_Features'!G624</f>
        <v/>
      </c>
      <c r="AK626" s="55">
        <f>'4_Seq_Features'!H624</f>
        <v/>
      </c>
      <c r="AL626" s="48">
        <f>'4_Seq_Features'!E624</f>
        <v/>
      </c>
      <c r="AM626" s="52">
        <f>$BD$14*((AJ626)-$BD$5)/$BD$6+$BD$15*((AK626)-$BD$7)/$BD$8+$BD$16</f>
        <v/>
      </c>
      <c r="AN626" s="51">
        <f>1/(1+EXP(-AM626))</f>
        <v/>
      </c>
      <c r="AO626" s="52">
        <f>$BE$14*((AJ626)-$BD$5)/$BD$6+$BE$15*((AK626)-$BD$7)/$BD$8+$BE$16</f>
        <v/>
      </c>
      <c r="AP626" s="51">
        <f>1/(1+EXP(-AO626))</f>
        <v/>
      </c>
      <c r="AQ626" s="52">
        <f>$BF$14*((AJ626)-$BD$5)/$BD$6+$BF$15*((AK626)-$BD$7)/$BD$8+$BF$16</f>
        <v/>
      </c>
      <c r="AR626" s="51">
        <f>1/(1+EXP(-AQ626))</f>
        <v/>
      </c>
      <c r="AS626" s="52">
        <f>$BG$14*((AJ626)-$BD$5)/$BD$6+$BG$15*((AK626)-$BD$7)/$BD$8+$BG$16</f>
        <v/>
      </c>
      <c r="AT626" s="51">
        <f>1/(1+EXP(-AS626))</f>
        <v/>
      </c>
      <c r="AU626" s="52">
        <f>$BH$14*((AJ626)-$BD$5)/$BD$6+$BH$15*((AK626)-$BD$7)/$BD$8+$BH$16</f>
        <v/>
      </c>
      <c r="AV626" s="51">
        <f>1/(1+EXP(-AU626))</f>
        <v/>
      </c>
      <c r="AW626" s="52">
        <f>$BI$14*((AJ626)-$BD$5)/$BD$6+$BI$15*((AK626)-$BD$7)/$BD$8+$BI$16</f>
        <v/>
      </c>
      <c r="AX626" s="51">
        <f>1/(1+EXP(-AW626))</f>
        <v/>
      </c>
      <c r="AY626" s="52">
        <f>$BJ$14*((AJ626)-$BD$5)/$BD$6+$BJ$15*((AK626)-$BD$7)/$BD$8+$BJ$16</f>
        <v/>
      </c>
      <c r="AZ626" s="51">
        <f>1/(1+EXP(-AY626))</f>
        <v/>
      </c>
      <c r="BA626" s="52">
        <f>$BK$14*((AJ626)-$BD$5)/$BD$6+$BK$15*((AK626)-$BD$7)/$BD$8+$BK$16</f>
        <v/>
      </c>
      <c r="BB626" s="51">
        <f>1/(1+EXP(-BA626))</f>
        <v/>
      </c>
    </row>
    <row r="627" ht="15" customHeight="1" s="35">
      <c r="A627" s="48">
        <f>'4_Seq_Features'!A625</f>
        <v/>
      </c>
      <c r="B627" s="55">
        <f>'4_Seq_Features'!F625</f>
        <v/>
      </c>
      <c r="C627" s="48">
        <f>'4_Seq_Features'!E625</f>
        <v/>
      </c>
      <c r="D627" s="52">
        <f>$U$12*((B627)-$U$5)/$U$6+$U$13</f>
        <v/>
      </c>
      <c r="E627" s="51">
        <f>1/(1+EXP(-D627))</f>
        <v/>
      </c>
      <c r="F627" s="52">
        <f>$V$12*((B627)-$U$5)/$U$6+$V$13</f>
        <v/>
      </c>
      <c r="G627" s="51">
        <f>1/(1+EXP(-F627))</f>
        <v/>
      </c>
      <c r="H627" s="52">
        <f>$W$12*((B627)-$U$5)/$U$6+$W$13</f>
        <v/>
      </c>
      <c r="I627" s="51">
        <f>1/(1+EXP(-H627))</f>
        <v/>
      </c>
      <c r="J627" s="52">
        <f>$X$12*((B627)-$U$5)/$U$6+$X$13</f>
        <v/>
      </c>
      <c r="K627" s="51">
        <f>1/(1+EXP(-J627))</f>
        <v/>
      </c>
      <c r="L627" s="52">
        <f>$Y$12*((B627)-$U$5)/$U$6+$Y$13</f>
        <v/>
      </c>
      <c r="M627" s="51">
        <f>1/(1+EXP(-L627))</f>
        <v/>
      </c>
      <c r="N627" s="52">
        <f>$Z$12*((B627)-$U$5)/$U$6+$Z$13</f>
        <v/>
      </c>
      <c r="O627" s="51">
        <f>1/(1+EXP(-N627))</f>
        <v/>
      </c>
      <c r="P627" s="52">
        <f>$AA$12*((B627)-$U$5)/$U$6+$AA$13</f>
        <v/>
      </c>
      <c r="Q627" s="51">
        <f>1/(1+EXP(-P627))</f>
        <v/>
      </c>
      <c r="R627" s="52">
        <f>$AB$12*((B627)-$U$5)/$U$6+$AB$13</f>
        <v/>
      </c>
      <c r="S627" s="51">
        <f>1/(1+EXP(-R627))</f>
        <v/>
      </c>
      <c r="AI627" s="48">
        <f>'4_Seq_Features'!A625</f>
        <v/>
      </c>
      <c r="AJ627" s="55">
        <f>'4_Seq_Features'!G625</f>
        <v/>
      </c>
      <c r="AK627" s="55">
        <f>'4_Seq_Features'!H625</f>
        <v/>
      </c>
      <c r="AL627" s="48">
        <f>'4_Seq_Features'!E625</f>
        <v/>
      </c>
      <c r="AM627" s="52">
        <f>$BD$14*((AJ627)-$BD$5)/$BD$6+$BD$15*((AK627)-$BD$7)/$BD$8+$BD$16</f>
        <v/>
      </c>
      <c r="AN627" s="51">
        <f>1/(1+EXP(-AM627))</f>
        <v/>
      </c>
      <c r="AO627" s="52">
        <f>$BE$14*((AJ627)-$BD$5)/$BD$6+$BE$15*((AK627)-$BD$7)/$BD$8+$BE$16</f>
        <v/>
      </c>
      <c r="AP627" s="51">
        <f>1/(1+EXP(-AO627))</f>
        <v/>
      </c>
      <c r="AQ627" s="52">
        <f>$BF$14*((AJ627)-$BD$5)/$BD$6+$BF$15*((AK627)-$BD$7)/$BD$8+$BF$16</f>
        <v/>
      </c>
      <c r="AR627" s="51">
        <f>1/(1+EXP(-AQ627))</f>
        <v/>
      </c>
      <c r="AS627" s="52">
        <f>$BG$14*((AJ627)-$BD$5)/$BD$6+$BG$15*((AK627)-$BD$7)/$BD$8+$BG$16</f>
        <v/>
      </c>
      <c r="AT627" s="51">
        <f>1/(1+EXP(-AS627))</f>
        <v/>
      </c>
      <c r="AU627" s="52">
        <f>$BH$14*((AJ627)-$BD$5)/$BD$6+$BH$15*((AK627)-$BD$7)/$BD$8+$BH$16</f>
        <v/>
      </c>
      <c r="AV627" s="51">
        <f>1/(1+EXP(-AU627))</f>
        <v/>
      </c>
      <c r="AW627" s="52">
        <f>$BI$14*((AJ627)-$BD$5)/$BD$6+$BI$15*((AK627)-$BD$7)/$BD$8+$BI$16</f>
        <v/>
      </c>
      <c r="AX627" s="51">
        <f>1/(1+EXP(-AW627))</f>
        <v/>
      </c>
      <c r="AY627" s="52">
        <f>$BJ$14*((AJ627)-$BD$5)/$BD$6+$BJ$15*((AK627)-$BD$7)/$BD$8+$BJ$16</f>
        <v/>
      </c>
      <c r="AZ627" s="51">
        <f>1/(1+EXP(-AY627))</f>
        <v/>
      </c>
      <c r="BA627" s="52">
        <f>$BK$14*((AJ627)-$BD$5)/$BD$6+$BK$15*((AK627)-$BD$7)/$BD$8+$BK$16</f>
        <v/>
      </c>
      <c r="BB627" s="51">
        <f>1/(1+EXP(-BA627))</f>
        <v/>
      </c>
    </row>
    <row r="628" ht="15" customHeight="1" s="35">
      <c r="A628" s="48">
        <f>'4_Seq_Features'!A626</f>
        <v/>
      </c>
      <c r="B628" s="55">
        <f>'4_Seq_Features'!F626</f>
        <v/>
      </c>
      <c r="C628" s="48">
        <f>'4_Seq_Features'!E626</f>
        <v/>
      </c>
      <c r="D628" s="52">
        <f>$U$12*((B628)-$U$5)/$U$6+$U$13</f>
        <v/>
      </c>
      <c r="E628" s="51">
        <f>1/(1+EXP(-D628))</f>
        <v/>
      </c>
      <c r="F628" s="52">
        <f>$V$12*((B628)-$U$5)/$U$6+$V$13</f>
        <v/>
      </c>
      <c r="G628" s="51">
        <f>1/(1+EXP(-F628))</f>
        <v/>
      </c>
      <c r="H628" s="52">
        <f>$W$12*((B628)-$U$5)/$U$6+$W$13</f>
        <v/>
      </c>
      <c r="I628" s="51">
        <f>1/(1+EXP(-H628))</f>
        <v/>
      </c>
      <c r="J628" s="52">
        <f>$X$12*((B628)-$U$5)/$U$6+$X$13</f>
        <v/>
      </c>
      <c r="K628" s="51">
        <f>1/(1+EXP(-J628))</f>
        <v/>
      </c>
      <c r="L628" s="52">
        <f>$Y$12*((B628)-$U$5)/$U$6+$Y$13</f>
        <v/>
      </c>
      <c r="M628" s="51">
        <f>1/(1+EXP(-L628))</f>
        <v/>
      </c>
      <c r="N628" s="52">
        <f>$Z$12*((B628)-$U$5)/$U$6+$Z$13</f>
        <v/>
      </c>
      <c r="O628" s="51">
        <f>1/(1+EXP(-N628))</f>
        <v/>
      </c>
      <c r="P628" s="52">
        <f>$AA$12*((B628)-$U$5)/$U$6+$AA$13</f>
        <v/>
      </c>
      <c r="Q628" s="51">
        <f>1/(1+EXP(-P628))</f>
        <v/>
      </c>
      <c r="R628" s="52">
        <f>$AB$12*((B628)-$U$5)/$U$6+$AB$13</f>
        <v/>
      </c>
      <c r="S628" s="51">
        <f>1/(1+EXP(-R628))</f>
        <v/>
      </c>
      <c r="AI628" s="48">
        <f>'4_Seq_Features'!A626</f>
        <v/>
      </c>
      <c r="AJ628" s="55">
        <f>'4_Seq_Features'!G626</f>
        <v/>
      </c>
      <c r="AK628" s="55">
        <f>'4_Seq_Features'!H626</f>
        <v/>
      </c>
      <c r="AL628" s="48">
        <f>'4_Seq_Features'!E626</f>
        <v/>
      </c>
      <c r="AM628" s="52">
        <f>$BD$14*((AJ628)-$BD$5)/$BD$6+$BD$15*((AK628)-$BD$7)/$BD$8+$BD$16</f>
        <v/>
      </c>
      <c r="AN628" s="51">
        <f>1/(1+EXP(-AM628))</f>
        <v/>
      </c>
      <c r="AO628" s="52">
        <f>$BE$14*((AJ628)-$BD$5)/$BD$6+$BE$15*((AK628)-$BD$7)/$BD$8+$BE$16</f>
        <v/>
      </c>
      <c r="AP628" s="51">
        <f>1/(1+EXP(-AO628))</f>
        <v/>
      </c>
      <c r="AQ628" s="52">
        <f>$BF$14*((AJ628)-$BD$5)/$BD$6+$BF$15*((AK628)-$BD$7)/$BD$8+$BF$16</f>
        <v/>
      </c>
      <c r="AR628" s="51">
        <f>1/(1+EXP(-AQ628))</f>
        <v/>
      </c>
      <c r="AS628" s="52">
        <f>$BG$14*((AJ628)-$BD$5)/$BD$6+$BG$15*((AK628)-$BD$7)/$BD$8+$BG$16</f>
        <v/>
      </c>
      <c r="AT628" s="51">
        <f>1/(1+EXP(-AS628))</f>
        <v/>
      </c>
      <c r="AU628" s="52">
        <f>$BH$14*((AJ628)-$BD$5)/$BD$6+$BH$15*((AK628)-$BD$7)/$BD$8+$BH$16</f>
        <v/>
      </c>
      <c r="AV628" s="51">
        <f>1/(1+EXP(-AU628))</f>
        <v/>
      </c>
      <c r="AW628" s="52">
        <f>$BI$14*((AJ628)-$BD$5)/$BD$6+$BI$15*((AK628)-$BD$7)/$BD$8+$BI$16</f>
        <v/>
      </c>
      <c r="AX628" s="51">
        <f>1/(1+EXP(-AW628))</f>
        <v/>
      </c>
      <c r="AY628" s="52">
        <f>$BJ$14*((AJ628)-$BD$5)/$BD$6+$BJ$15*((AK628)-$BD$7)/$BD$8+$BJ$16</f>
        <v/>
      </c>
      <c r="AZ628" s="51">
        <f>1/(1+EXP(-AY628))</f>
        <v/>
      </c>
      <c r="BA628" s="52">
        <f>$BK$14*((AJ628)-$BD$5)/$BD$6+$BK$15*((AK628)-$BD$7)/$BD$8+$BK$16</f>
        <v/>
      </c>
      <c r="BB628" s="51">
        <f>1/(1+EXP(-BA628))</f>
        <v/>
      </c>
    </row>
    <row r="629" ht="15" customHeight="1" s="35">
      <c r="A629" s="48">
        <f>'4_Seq_Features'!A627</f>
        <v/>
      </c>
      <c r="B629" s="55">
        <f>'4_Seq_Features'!F627</f>
        <v/>
      </c>
      <c r="C629" s="48">
        <f>'4_Seq_Features'!E627</f>
        <v/>
      </c>
      <c r="D629" s="52">
        <f>$U$12*((B629)-$U$5)/$U$6+$U$13</f>
        <v/>
      </c>
      <c r="E629" s="51">
        <f>1/(1+EXP(-D629))</f>
        <v/>
      </c>
      <c r="F629" s="52">
        <f>$V$12*((B629)-$U$5)/$U$6+$V$13</f>
        <v/>
      </c>
      <c r="G629" s="51">
        <f>1/(1+EXP(-F629))</f>
        <v/>
      </c>
      <c r="H629" s="52">
        <f>$W$12*((B629)-$U$5)/$U$6+$W$13</f>
        <v/>
      </c>
      <c r="I629" s="51">
        <f>1/(1+EXP(-H629))</f>
        <v/>
      </c>
      <c r="J629" s="52">
        <f>$X$12*((B629)-$U$5)/$U$6+$X$13</f>
        <v/>
      </c>
      <c r="K629" s="51">
        <f>1/(1+EXP(-J629))</f>
        <v/>
      </c>
      <c r="L629" s="52">
        <f>$Y$12*((B629)-$U$5)/$U$6+$Y$13</f>
        <v/>
      </c>
      <c r="M629" s="51">
        <f>1/(1+EXP(-L629))</f>
        <v/>
      </c>
      <c r="N629" s="52">
        <f>$Z$12*((B629)-$U$5)/$U$6+$Z$13</f>
        <v/>
      </c>
      <c r="O629" s="51">
        <f>1/(1+EXP(-N629))</f>
        <v/>
      </c>
      <c r="P629" s="52">
        <f>$AA$12*((B629)-$U$5)/$U$6+$AA$13</f>
        <v/>
      </c>
      <c r="Q629" s="51">
        <f>1/(1+EXP(-P629))</f>
        <v/>
      </c>
      <c r="R629" s="52">
        <f>$AB$12*((B629)-$U$5)/$U$6+$AB$13</f>
        <v/>
      </c>
      <c r="S629" s="51">
        <f>1/(1+EXP(-R629))</f>
        <v/>
      </c>
      <c r="AI629" s="48">
        <f>'4_Seq_Features'!A627</f>
        <v/>
      </c>
      <c r="AJ629" s="55">
        <f>'4_Seq_Features'!G627</f>
        <v/>
      </c>
      <c r="AK629" s="55">
        <f>'4_Seq_Features'!H627</f>
        <v/>
      </c>
      <c r="AL629" s="48">
        <f>'4_Seq_Features'!E627</f>
        <v/>
      </c>
      <c r="AM629" s="52">
        <f>$BD$14*((AJ629)-$BD$5)/$BD$6+$BD$15*((AK629)-$BD$7)/$BD$8+$BD$16</f>
        <v/>
      </c>
      <c r="AN629" s="51">
        <f>1/(1+EXP(-AM629))</f>
        <v/>
      </c>
      <c r="AO629" s="52">
        <f>$BE$14*((AJ629)-$BD$5)/$BD$6+$BE$15*((AK629)-$BD$7)/$BD$8+$BE$16</f>
        <v/>
      </c>
      <c r="AP629" s="51">
        <f>1/(1+EXP(-AO629))</f>
        <v/>
      </c>
      <c r="AQ629" s="52">
        <f>$BF$14*((AJ629)-$BD$5)/$BD$6+$BF$15*((AK629)-$BD$7)/$BD$8+$BF$16</f>
        <v/>
      </c>
      <c r="AR629" s="51">
        <f>1/(1+EXP(-AQ629))</f>
        <v/>
      </c>
      <c r="AS629" s="52">
        <f>$BG$14*((AJ629)-$BD$5)/$BD$6+$BG$15*((AK629)-$BD$7)/$BD$8+$BG$16</f>
        <v/>
      </c>
      <c r="AT629" s="51">
        <f>1/(1+EXP(-AS629))</f>
        <v/>
      </c>
      <c r="AU629" s="52">
        <f>$BH$14*((AJ629)-$BD$5)/$BD$6+$BH$15*((AK629)-$BD$7)/$BD$8+$BH$16</f>
        <v/>
      </c>
      <c r="AV629" s="51">
        <f>1/(1+EXP(-AU629))</f>
        <v/>
      </c>
      <c r="AW629" s="52">
        <f>$BI$14*((AJ629)-$BD$5)/$BD$6+$BI$15*((AK629)-$BD$7)/$BD$8+$BI$16</f>
        <v/>
      </c>
      <c r="AX629" s="51">
        <f>1/(1+EXP(-AW629))</f>
        <v/>
      </c>
      <c r="AY629" s="52">
        <f>$BJ$14*((AJ629)-$BD$5)/$BD$6+$BJ$15*((AK629)-$BD$7)/$BD$8+$BJ$16</f>
        <v/>
      </c>
      <c r="AZ629" s="51">
        <f>1/(1+EXP(-AY629))</f>
        <v/>
      </c>
      <c r="BA629" s="52">
        <f>$BK$14*((AJ629)-$BD$5)/$BD$6+$BK$15*((AK629)-$BD$7)/$BD$8+$BK$16</f>
        <v/>
      </c>
      <c r="BB629" s="51">
        <f>1/(1+EXP(-BA629))</f>
        <v/>
      </c>
    </row>
    <row r="630" ht="15" customHeight="1" s="35">
      <c r="A630" s="48">
        <f>'4_Seq_Features'!A628</f>
        <v/>
      </c>
      <c r="B630" s="55">
        <f>'4_Seq_Features'!F628</f>
        <v/>
      </c>
      <c r="C630" s="48">
        <f>'4_Seq_Features'!E628</f>
        <v/>
      </c>
      <c r="D630" s="52">
        <f>$U$12*((B630)-$U$5)/$U$6+$U$13</f>
        <v/>
      </c>
      <c r="E630" s="51">
        <f>1/(1+EXP(-D630))</f>
        <v/>
      </c>
      <c r="F630" s="52">
        <f>$V$12*((B630)-$U$5)/$U$6+$V$13</f>
        <v/>
      </c>
      <c r="G630" s="51">
        <f>1/(1+EXP(-F630))</f>
        <v/>
      </c>
      <c r="H630" s="52">
        <f>$W$12*((B630)-$U$5)/$U$6+$W$13</f>
        <v/>
      </c>
      <c r="I630" s="51">
        <f>1/(1+EXP(-H630))</f>
        <v/>
      </c>
      <c r="J630" s="52">
        <f>$X$12*((B630)-$U$5)/$U$6+$X$13</f>
        <v/>
      </c>
      <c r="K630" s="51">
        <f>1/(1+EXP(-J630))</f>
        <v/>
      </c>
      <c r="L630" s="52">
        <f>$Y$12*((B630)-$U$5)/$U$6+$Y$13</f>
        <v/>
      </c>
      <c r="M630" s="51">
        <f>1/(1+EXP(-L630))</f>
        <v/>
      </c>
      <c r="N630" s="52">
        <f>$Z$12*((B630)-$U$5)/$U$6+$Z$13</f>
        <v/>
      </c>
      <c r="O630" s="51">
        <f>1/(1+EXP(-N630))</f>
        <v/>
      </c>
      <c r="P630" s="52">
        <f>$AA$12*((B630)-$U$5)/$U$6+$AA$13</f>
        <v/>
      </c>
      <c r="Q630" s="51">
        <f>1/(1+EXP(-P630))</f>
        <v/>
      </c>
      <c r="R630" s="52">
        <f>$AB$12*((B630)-$U$5)/$U$6+$AB$13</f>
        <v/>
      </c>
      <c r="S630" s="51">
        <f>1/(1+EXP(-R630))</f>
        <v/>
      </c>
      <c r="AI630" s="48">
        <f>'4_Seq_Features'!A628</f>
        <v/>
      </c>
      <c r="AJ630" s="55">
        <f>'4_Seq_Features'!G628</f>
        <v/>
      </c>
      <c r="AK630" s="55">
        <f>'4_Seq_Features'!H628</f>
        <v/>
      </c>
      <c r="AL630" s="48">
        <f>'4_Seq_Features'!E628</f>
        <v/>
      </c>
      <c r="AM630" s="52">
        <f>$BD$14*((AJ630)-$BD$5)/$BD$6+$BD$15*((AK630)-$BD$7)/$BD$8+$BD$16</f>
        <v/>
      </c>
      <c r="AN630" s="51">
        <f>1/(1+EXP(-AM630))</f>
        <v/>
      </c>
      <c r="AO630" s="52">
        <f>$BE$14*((AJ630)-$BD$5)/$BD$6+$BE$15*((AK630)-$BD$7)/$BD$8+$BE$16</f>
        <v/>
      </c>
      <c r="AP630" s="51">
        <f>1/(1+EXP(-AO630))</f>
        <v/>
      </c>
      <c r="AQ630" s="52">
        <f>$BF$14*((AJ630)-$BD$5)/$BD$6+$BF$15*((AK630)-$BD$7)/$BD$8+$BF$16</f>
        <v/>
      </c>
      <c r="AR630" s="51">
        <f>1/(1+EXP(-AQ630))</f>
        <v/>
      </c>
      <c r="AS630" s="52">
        <f>$BG$14*((AJ630)-$BD$5)/$BD$6+$BG$15*((AK630)-$BD$7)/$BD$8+$BG$16</f>
        <v/>
      </c>
      <c r="AT630" s="51">
        <f>1/(1+EXP(-AS630))</f>
        <v/>
      </c>
      <c r="AU630" s="52">
        <f>$BH$14*((AJ630)-$BD$5)/$BD$6+$BH$15*((AK630)-$BD$7)/$BD$8+$BH$16</f>
        <v/>
      </c>
      <c r="AV630" s="51">
        <f>1/(1+EXP(-AU630))</f>
        <v/>
      </c>
      <c r="AW630" s="52">
        <f>$BI$14*((AJ630)-$BD$5)/$BD$6+$BI$15*((AK630)-$BD$7)/$BD$8+$BI$16</f>
        <v/>
      </c>
      <c r="AX630" s="51">
        <f>1/(1+EXP(-AW630))</f>
        <v/>
      </c>
      <c r="AY630" s="52">
        <f>$BJ$14*((AJ630)-$BD$5)/$BD$6+$BJ$15*((AK630)-$BD$7)/$BD$8+$BJ$16</f>
        <v/>
      </c>
      <c r="AZ630" s="51">
        <f>1/(1+EXP(-AY630))</f>
        <v/>
      </c>
      <c r="BA630" s="52">
        <f>$BK$14*((AJ630)-$BD$5)/$BD$6+$BK$15*((AK630)-$BD$7)/$BD$8+$BK$16</f>
        <v/>
      </c>
      <c r="BB630" s="51">
        <f>1/(1+EXP(-BA630))</f>
        <v/>
      </c>
    </row>
    <row r="631" ht="15" customHeight="1" s="35">
      <c r="A631" s="48">
        <f>'4_Seq_Features'!A629</f>
        <v/>
      </c>
      <c r="B631" s="55">
        <f>'4_Seq_Features'!F629</f>
        <v/>
      </c>
      <c r="C631" s="48">
        <f>'4_Seq_Features'!E629</f>
        <v/>
      </c>
      <c r="D631" s="52">
        <f>$U$12*((B631)-$U$5)/$U$6+$U$13</f>
        <v/>
      </c>
      <c r="E631" s="51">
        <f>1/(1+EXP(-D631))</f>
        <v/>
      </c>
      <c r="F631" s="52">
        <f>$V$12*((B631)-$U$5)/$U$6+$V$13</f>
        <v/>
      </c>
      <c r="G631" s="51">
        <f>1/(1+EXP(-F631))</f>
        <v/>
      </c>
      <c r="H631" s="52">
        <f>$W$12*((B631)-$U$5)/$U$6+$W$13</f>
        <v/>
      </c>
      <c r="I631" s="51">
        <f>1/(1+EXP(-H631))</f>
        <v/>
      </c>
      <c r="J631" s="52">
        <f>$X$12*((B631)-$U$5)/$U$6+$X$13</f>
        <v/>
      </c>
      <c r="K631" s="51">
        <f>1/(1+EXP(-J631))</f>
        <v/>
      </c>
      <c r="L631" s="52">
        <f>$Y$12*((B631)-$U$5)/$U$6+$Y$13</f>
        <v/>
      </c>
      <c r="M631" s="51">
        <f>1/(1+EXP(-L631))</f>
        <v/>
      </c>
      <c r="N631" s="52">
        <f>$Z$12*((B631)-$U$5)/$U$6+$Z$13</f>
        <v/>
      </c>
      <c r="O631" s="51">
        <f>1/(1+EXP(-N631))</f>
        <v/>
      </c>
      <c r="P631" s="52">
        <f>$AA$12*((B631)-$U$5)/$U$6+$AA$13</f>
        <v/>
      </c>
      <c r="Q631" s="51">
        <f>1/(1+EXP(-P631))</f>
        <v/>
      </c>
      <c r="R631" s="52">
        <f>$AB$12*((B631)-$U$5)/$U$6+$AB$13</f>
        <v/>
      </c>
      <c r="S631" s="51">
        <f>1/(1+EXP(-R631))</f>
        <v/>
      </c>
      <c r="AI631" s="48">
        <f>'4_Seq_Features'!A629</f>
        <v/>
      </c>
      <c r="AJ631" s="55">
        <f>'4_Seq_Features'!G629</f>
        <v/>
      </c>
      <c r="AK631" s="55">
        <f>'4_Seq_Features'!H629</f>
        <v/>
      </c>
      <c r="AL631" s="48">
        <f>'4_Seq_Features'!E629</f>
        <v/>
      </c>
      <c r="AM631" s="52">
        <f>$BD$14*((AJ631)-$BD$5)/$BD$6+$BD$15*((AK631)-$BD$7)/$BD$8+$BD$16</f>
        <v/>
      </c>
      <c r="AN631" s="51">
        <f>1/(1+EXP(-AM631))</f>
        <v/>
      </c>
      <c r="AO631" s="52">
        <f>$BE$14*((AJ631)-$BD$5)/$BD$6+$BE$15*((AK631)-$BD$7)/$BD$8+$BE$16</f>
        <v/>
      </c>
      <c r="AP631" s="51">
        <f>1/(1+EXP(-AO631))</f>
        <v/>
      </c>
      <c r="AQ631" s="52">
        <f>$BF$14*((AJ631)-$BD$5)/$BD$6+$BF$15*((AK631)-$BD$7)/$BD$8+$BF$16</f>
        <v/>
      </c>
      <c r="AR631" s="51">
        <f>1/(1+EXP(-AQ631))</f>
        <v/>
      </c>
      <c r="AS631" s="52">
        <f>$BG$14*((AJ631)-$BD$5)/$BD$6+$BG$15*((AK631)-$BD$7)/$BD$8+$BG$16</f>
        <v/>
      </c>
      <c r="AT631" s="51">
        <f>1/(1+EXP(-AS631))</f>
        <v/>
      </c>
      <c r="AU631" s="52">
        <f>$BH$14*((AJ631)-$BD$5)/$BD$6+$BH$15*((AK631)-$BD$7)/$BD$8+$BH$16</f>
        <v/>
      </c>
      <c r="AV631" s="51">
        <f>1/(1+EXP(-AU631))</f>
        <v/>
      </c>
      <c r="AW631" s="52">
        <f>$BI$14*((AJ631)-$BD$5)/$BD$6+$BI$15*((AK631)-$BD$7)/$BD$8+$BI$16</f>
        <v/>
      </c>
      <c r="AX631" s="51">
        <f>1/(1+EXP(-AW631))</f>
        <v/>
      </c>
      <c r="AY631" s="52">
        <f>$BJ$14*((AJ631)-$BD$5)/$BD$6+$BJ$15*((AK631)-$BD$7)/$BD$8+$BJ$16</f>
        <v/>
      </c>
      <c r="AZ631" s="51">
        <f>1/(1+EXP(-AY631))</f>
        <v/>
      </c>
      <c r="BA631" s="52">
        <f>$BK$14*((AJ631)-$BD$5)/$BD$6+$BK$15*((AK631)-$BD$7)/$BD$8+$BK$16</f>
        <v/>
      </c>
      <c r="BB631" s="51">
        <f>1/(1+EXP(-BA631))</f>
        <v/>
      </c>
    </row>
    <row r="632" ht="15" customHeight="1" s="35">
      <c r="A632" s="48">
        <f>'4_Seq_Features'!A630</f>
        <v/>
      </c>
      <c r="B632" s="55">
        <f>'4_Seq_Features'!F630</f>
        <v/>
      </c>
      <c r="C632" s="48">
        <f>'4_Seq_Features'!E630</f>
        <v/>
      </c>
      <c r="D632" s="52">
        <f>$U$12*((B632)-$U$5)/$U$6+$U$13</f>
        <v/>
      </c>
      <c r="E632" s="51">
        <f>1/(1+EXP(-D632))</f>
        <v/>
      </c>
      <c r="F632" s="52">
        <f>$V$12*((B632)-$U$5)/$U$6+$V$13</f>
        <v/>
      </c>
      <c r="G632" s="51">
        <f>1/(1+EXP(-F632))</f>
        <v/>
      </c>
      <c r="H632" s="52">
        <f>$W$12*((B632)-$U$5)/$U$6+$W$13</f>
        <v/>
      </c>
      <c r="I632" s="51">
        <f>1/(1+EXP(-H632))</f>
        <v/>
      </c>
      <c r="J632" s="52">
        <f>$X$12*((B632)-$U$5)/$U$6+$X$13</f>
        <v/>
      </c>
      <c r="K632" s="51">
        <f>1/(1+EXP(-J632))</f>
        <v/>
      </c>
      <c r="L632" s="52">
        <f>$Y$12*((B632)-$U$5)/$U$6+$Y$13</f>
        <v/>
      </c>
      <c r="M632" s="51">
        <f>1/(1+EXP(-L632))</f>
        <v/>
      </c>
      <c r="N632" s="52">
        <f>$Z$12*((B632)-$U$5)/$U$6+$Z$13</f>
        <v/>
      </c>
      <c r="O632" s="51">
        <f>1/(1+EXP(-N632))</f>
        <v/>
      </c>
      <c r="P632" s="52">
        <f>$AA$12*((B632)-$U$5)/$U$6+$AA$13</f>
        <v/>
      </c>
      <c r="Q632" s="51">
        <f>1/(1+EXP(-P632))</f>
        <v/>
      </c>
      <c r="R632" s="52">
        <f>$AB$12*((B632)-$U$5)/$U$6+$AB$13</f>
        <v/>
      </c>
      <c r="S632" s="51">
        <f>1/(1+EXP(-R632))</f>
        <v/>
      </c>
      <c r="AI632" s="48">
        <f>'4_Seq_Features'!A630</f>
        <v/>
      </c>
      <c r="AJ632" s="55">
        <f>'4_Seq_Features'!G630</f>
        <v/>
      </c>
      <c r="AK632" s="55">
        <f>'4_Seq_Features'!H630</f>
        <v/>
      </c>
      <c r="AL632" s="48">
        <f>'4_Seq_Features'!E630</f>
        <v/>
      </c>
      <c r="AM632" s="52">
        <f>$BD$14*((AJ632)-$BD$5)/$BD$6+$BD$15*((AK632)-$BD$7)/$BD$8+$BD$16</f>
        <v/>
      </c>
      <c r="AN632" s="51">
        <f>1/(1+EXP(-AM632))</f>
        <v/>
      </c>
      <c r="AO632" s="52">
        <f>$BE$14*((AJ632)-$BD$5)/$BD$6+$BE$15*((AK632)-$BD$7)/$BD$8+$BE$16</f>
        <v/>
      </c>
      <c r="AP632" s="51">
        <f>1/(1+EXP(-AO632))</f>
        <v/>
      </c>
      <c r="AQ632" s="52">
        <f>$BF$14*((AJ632)-$BD$5)/$BD$6+$BF$15*((AK632)-$BD$7)/$BD$8+$BF$16</f>
        <v/>
      </c>
      <c r="AR632" s="51">
        <f>1/(1+EXP(-AQ632))</f>
        <v/>
      </c>
      <c r="AS632" s="52">
        <f>$BG$14*((AJ632)-$BD$5)/$BD$6+$BG$15*((AK632)-$BD$7)/$BD$8+$BG$16</f>
        <v/>
      </c>
      <c r="AT632" s="51">
        <f>1/(1+EXP(-AS632))</f>
        <v/>
      </c>
      <c r="AU632" s="52">
        <f>$BH$14*((AJ632)-$BD$5)/$BD$6+$BH$15*((AK632)-$BD$7)/$BD$8+$BH$16</f>
        <v/>
      </c>
      <c r="AV632" s="51">
        <f>1/(1+EXP(-AU632))</f>
        <v/>
      </c>
      <c r="AW632" s="52">
        <f>$BI$14*((AJ632)-$BD$5)/$BD$6+$BI$15*((AK632)-$BD$7)/$BD$8+$BI$16</f>
        <v/>
      </c>
      <c r="AX632" s="51">
        <f>1/(1+EXP(-AW632))</f>
        <v/>
      </c>
      <c r="AY632" s="52">
        <f>$BJ$14*((AJ632)-$BD$5)/$BD$6+$BJ$15*((AK632)-$BD$7)/$BD$8+$BJ$16</f>
        <v/>
      </c>
      <c r="AZ632" s="51">
        <f>1/(1+EXP(-AY632))</f>
        <v/>
      </c>
      <c r="BA632" s="52">
        <f>$BK$14*((AJ632)-$BD$5)/$BD$6+$BK$15*((AK632)-$BD$7)/$BD$8+$BK$16</f>
        <v/>
      </c>
      <c r="BB632" s="51">
        <f>1/(1+EXP(-BA632))</f>
        <v/>
      </c>
    </row>
    <row r="633" ht="15" customHeight="1" s="35">
      <c r="A633" s="48">
        <f>'4_Seq_Features'!A631</f>
        <v/>
      </c>
      <c r="B633" s="55">
        <f>'4_Seq_Features'!F631</f>
        <v/>
      </c>
      <c r="C633" s="48">
        <f>'4_Seq_Features'!E631</f>
        <v/>
      </c>
      <c r="D633" s="52">
        <f>$U$12*((B633)-$U$5)/$U$6+$U$13</f>
        <v/>
      </c>
      <c r="E633" s="51">
        <f>1/(1+EXP(-D633))</f>
        <v/>
      </c>
      <c r="F633" s="52">
        <f>$V$12*((B633)-$U$5)/$U$6+$V$13</f>
        <v/>
      </c>
      <c r="G633" s="51">
        <f>1/(1+EXP(-F633))</f>
        <v/>
      </c>
      <c r="H633" s="52">
        <f>$W$12*((B633)-$U$5)/$U$6+$W$13</f>
        <v/>
      </c>
      <c r="I633" s="51">
        <f>1/(1+EXP(-H633))</f>
        <v/>
      </c>
      <c r="J633" s="52">
        <f>$X$12*((B633)-$U$5)/$U$6+$X$13</f>
        <v/>
      </c>
      <c r="K633" s="51">
        <f>1/(1+EXP(-J633))</f>
        <v/>
      </c>
      <c r="L633" s="52">
        <f>$Y$12*((B633)-$U$5)/$U$6+$Y$13</f>
        <v/>
      </c>
      <c r="M633" s="51">
        <f>1/(1+EXP(-L633))</f>
        <v/>
      </c>
      <c r="N633" s="52">
        <f>$Z$12*((B633)-$U$5)/$U$6+$Z$13</f>
        <v/>
      </c>
      <c r="O633" s="51">
        <f>1/(1+EXP(-N633))</f>
        <v/>
      </c>
      <c r="P633" s="52">
        <f>$AA$12*((B633)-$U$5)/$U$6+$AA$13</f>
        <v/>
      </c>
      <c r="Q633" s="51">
        <f>1/(1+EXP(-P633))</f>
        <v/>
      </c>
      <c r="R633" s="52">
        <f>$AB$12*((B633)-$U$5)/$U$6+$AB$13</f>
        <v/>
      </c>
      <c r="S633" s="51">
        <f>1/(1+EXP(-R633))</f>
        <v/>
      </c>
      <c r="AI633" s="48">
        <f>'4_Seq_Features'!A631</f>
        <v/>
      </c>
      <c r="AJ633" s="55">
        <f>'4_Seq_Features'!G631</f>
        <v/>
      </c>
      <c r="AK633" s="55">
        <f>'4_Seq_Features'!H631</f>
        <v/>
      </c>
      <c r="AL633" s="48">
        <f>'4_Seq_Features'!E631</f>
        <v/>
      </c>
      <c r="AM633" s="52">
        <f>$BD$14*((AJ633)-$BD$5)/$BD$6+$BD$15*((AK633)-$BD$7)/$BD$8+$BD$16</f>
        <v/>
      </c>
      <c r="AN633" s="51">
        <f>1/(1+EXP(-AM633))</f>
        <v/>
      </c>
      <c r="AO633" s="52">
        <f>$BE$14*((AJ633)-$BD$5)/$BD$6+$BE$15*((AK633)-$BD$7)/$BD$8+$BE$16</f>
        <v/>
      </c>
      <c r="AP633" s="51">
        <f>1/(1+EXP(-AO633))</f>
        <v/>
      </c>
      <c r="AQ633" s="52">
        <f>$BF$14*((AJ633)-$BD$5)/$BD$6+$BF$15*((AK633)-$BD$7)/$BD$8+$BF$16</f>
        <v/>
      </c>
      <c r="AR633" s="51">
        <f>1/(1+EXP(-AQ633))</f>
        <v/>
      </c>
      <c r="AS633" s="52">
        <f>$BG$14*((AJ633)-$BD$5)/$BD$6+$BG$15*((AK633)-$BD$7)/$BD$8+$BG$16</f>
        <v/>
      </c>
      <c r="AT633" s="51">
        <f>1/(1+EXP(-AS633))</f>
        <v/>
      </c>
      <c r="AU633" s="52">
        <f>$BH$14*((AJ633)-$BD$5)/$BD$6+$BH$15*((AK633)-$BD$7)/$BD$8+$BH$16</f>
        <v/>
      </c>
      <c r="AV633" s="51">
        <f>1/(1+EXP(-AU633))</f>
        <v/>
      </c>
      <c r="AW633" s="52">
        <f>$BI$14*((AJ633)-$BD$5)/$BD$6+$BI$15*((AK633)-$BD$7)/$BD$8+$BI$16</f>
        <v/>
      </c>
      <c r="AX633" s="51">
        <f>1/(1+EXP(-AW633))</f>
        <v/>
      </c>
      <c r="AY633" s="52">
        <f>$BJ$14*((AJ633)-$BD$5)/$BD$6+$BJ$15*((AK633)-$BD$7)/$BD$8+$BJ$16</f>
        <v/>
      </c>
      <c r="AZ633" s="51">
        <f>1/(1+EXP(-AY633))</f>
        <v/>
      </c>
      <c r="BA633" s="52">
        <f>$BK$14*((AJ633)-$BD$5)/$BD$6+$BK$15*((AK633)-$BD$7)/$BD$8+$BK$16</f>
        <v/>
      </c>
      <c r="BB633" s="51">
        <f>1/(1+EXP(-BA633))</f>
        <v/>
      </c>
    </row>
    <row r="634" ht="15" customHeight="1" s="35">
      <c r="A634" s="48">
        <f>'4_Seq_Features'!A632</f>
        <v/>
      </c>
      <c r="B634" s="55">
        <f>'4_Seq_Features'!F632</f>
        <v/>
      </c>
      <c r="C634" s="48">
        <f>'4_Seq_Features'!E632</f>
        <v/>
      </c>
      <c r="D634" s="52">
        <f>$U$12*((B634)-$U$5)/$U$6+$U$13</f>
        <v/>
      </c>
      <c r="E634" s="51">
        <f>1/(1+EXP(-D634))</f>
        <v/>
      </c>
      <c r="F634" s="52">
        <f>$V$12*((B634)-$U$5)/$U$6+$V$13</f>
        <v/>
      </c>
      <c r="G634" s="51">
        <f>1/(1+EXP(-F634))</f>
        <v/>
      </c>
      <c r="H634" s="52">
        <f>$W$12*((B634)-$U$5)/$U$6+$W$13</f>
        <v/>
      </c>
      <c r="I634" s="51">
        <f>1/(1+EXP(-H634))</f>
        <v/>
      </c>
      <c r="J634" s="52">
        <f>$X$12*((B634)-$U$5)/$U$6+$X$13</f>
        <v/>
      </c>
      <c r="K634" s="51">
        <f>1/(1+EXP(-J634))</f>
        <v/>
      </c>
      <c r="L634" s="52">
        <f>$Y$12*((B634)-$U$5)/$U$6+$Y$13</f>
        <v/>
      </c>
      <c r="M634" s="51">
        <f>1/(1+EXP(-L634))</f>
        <v/>
      </c>
      <c r="N634" s="52">
        <f>$Z$12*((B634)-$U$5)/$U$6+$Z$13</f>
        <v/>
      </c>
      <c r="O634" s="51">
        <f>1/(1+EXP(-N634))</f>
        <v/>
      </c>
      <c r="P634" s="52">
        <f>$AA$12*((B634)-$U$5)/$U$6+$AA$13</f>
        <v/>
      </c>
      <c r="Q634" s="51">
        <f>1/(1+EXP(-P634))</f>
        <v/>
      </c>
      <c r="R634" s="52">
        <f>$AB$12*((B634)-$U$5)/$U$6+$AB$13</f>
        <v/>
      </c>
      <c r="S634" s="51">
        <f>1/(1+EXP(-R634))</f>
        <v/>
      </c>
      <c r="AI634" s="48">
        <f>'4_Seq_Features'!A632</f>
        <v/>
      </c>
      <c r="AJ634" s="55">
        <f>'4_Seq_Features'!G632</f>
        <v/>
      </c>
      <c r="AK634" s="55">
        <f>'4_Seq_Features'!H632</f>
        <v/>
      </c>
      <c r="AL634" s="48">
        <f>'4_Seq_Features'!E632</f>
        <v/>
      </c>
      <c r="AM634" s="52">
        <f>$BD$14*((AJ634)-$BD$5)/$BD$6+$BD$15*((AK634)-$BD$7)/$BD$8+$BD$16</f>
        <v/>
      </c>
      <c r="AN634" s="51">
        <f>1/(1+EXP(-AM634))</f>
        <v/>
      </c>
      <c r="AO634" s="52">
        <f>$BE$14*((AJ634)-$BD$5)/$BD$6+$BE$15*((AK634)-$BD$7)/$BD$8+$BE$16</f>
        <v/>
      </c>
      <c r="AP634" s="51">
        <f>1/(1+EXP(-AO634))</f>
        <v/>
      </c>
      <c r="AQ634" s="52">
        <f>$BF$14*((AJ634)-$BD$5)/$BD$6+$BF$15*((AK634)-$BD$7)/$BD$8+$BF$16</f>
        <v/>
      </c>
      <c r="AR634" s="51">
        <f>1/(1+EXP(-AQ634))</f>
        <v/>
      </c>
      <c r="AS634" s="52">
        <f>$BG$14*((AJ634)-$BD$5)/$BD$6+$BG$15*((AK634)-$BD$7)/$BD$8+$BG$16</f>
        <v/>
      </c>
      <c r="AT634" s="51">
        <f>1/(1+EXP(-AS634))</f>
        <v/>
      </c>
      <c r="AU634" s="52">
        <f>$BH$14*((AJ634)-$BD$5)/$BD$6+$BH$15*((AK634)-$BD$7)/$BD$8+$BH$16</f>
        <v/>
      </c>
      <c r="AV634" s="51">
        <f>1/(1+EXP(-AU634))</f>
        <v/>
      </c>
      <c r="AW634" s="52">
        <f>$BI$14*((AJ634)-$BD$5)/$BD$6+$BI$15*((AK634)-$BD$7)/$BD$8+$BI$16</f>
        <v/>
      </c>
      <c r="AX634" s="51">
        <f>1/(1+EXP(-AW634))</f>
        <v/>
      </c>
      <c r="AY634" s="52">
        <f>$BJ$14*((AJ634)-$BD$5)/$BD$6+$BJ$15*((AK634)-$BD$7)/$BD$8+$BJ$16</f>
        <v/>
      </c>
      <c r="AZ634" s="51">
        <f>1/(1+EXP(-AY634))</f>
        <v/>
      </c>
      <c r="BA634" s="52">
        <f>$BK$14*((AJ634)-$BD$5)/$BD$6+$BK$15*((AK634)-$BD$7)/$BD$8+$BK$16</f>
        <v/>
      </c>
      <c r="BB634" s="51">
        <f>1/(1+EXP(-BA634))</f>
        <v/>
      </c>
    </row>
    <row r="635" ht="15" customHeight="1" s="35">
      <c r="A635" s="48">
        <f>'4_Seq_Features'!A633</f>
        <v/>
      </c>
      <c r="B635" s="55">
        <f>'4_Seq_Features'!F633</f>
        <v/>
      </c>
      <c r="C635" s="48">
        <f>'4_Seq_Features'!E633</f>
        <v/>
      </c>
      <c r="D635" s="52">
        <f>$U$12*((B635)-$U$5)/$U$6+$U$13</f>
        <v/>
      </c>
      <c r="E635" s="51">
        <f>1/(1+EXP(-D635))</f>
        <v/>
      </c>
      <c r="F635" s="52">
        <f>$V$12*((B635)-$U$5)/$U$6+$V$13</f>
        <v/>
      </c>
      <c r="G635" s="51">
        <f>1/(1+EXP(-F635))</f>
        <v/>
      </c>
      <c r="H635" s="52">
        <f>$W$12*((B635)-$U$5)/$U$6+$W$13</f>
        <v/>
      </c>
      <c r="I635" s="51">
        <f>1/(1+EXP(-H635))</f>
        <v/>
      </c>
      <c r="J635" s="52">
        <f>$X$12*((B635)-$U$5)/$U$6+$X$13</f>
        <v/>
      </c>
      <c r="K635" s="51">
        <f>1/(1+EXP(-J635))</f>
        <v/>
      </c>
      <c r="L635" s="52">
        <f>$Y$12*((B635)-$U$5)/$U$6+$Y$13</f>
        <v/>
      </c>
      <c r="M635" s="51">
        <f>1/(1+EXP(-L635))</f>
        <v/>
      </c>
      <c r="N635" s="52">
        <f>$Z$12*((B635)-$U$5)/$U$6+$Z$13</f>
        <v/>
      </c>
      <c r="O635" s="51">
        <f>1/(1+EXP(-N635))</f>
        <v/>
      </c>
      <c r="P635" s="52">
        <f>$AA$12*((B635)-$U$5)/$U$6+$AA$13</f>
        <v/>
      </c>
      <c r="Q635" s="51">
        <f>1/(1+EXP(-P635))</f>
        <v/>
      </c>
      <c r="R635" s="52">
        <f>$AB$12*((B635)-$U$5)/$U$6+$AB$13</f>
        <v/>
      </c>
      <c r="S635" s="51">
        <f>1/(1+EXP(-R635))</f>
        <v/>
      </c>
      <c r="AI635" s="48">
        <f>'4_Seq_Features'!A633</f>
        <v/>
      </c>
      <c r="AJ635" s="55">
        <f>'4_Seq_Features'!G633</f>
        <v/>
      </c>
      <c r="AK635" s="55">
        <f>'4_Seq_Features'!H633</f>
        <v/>
      </c>
      <c r="AL635" s="48">
        <f>'4_Seq_Features'!E633</f>
        <v/>
      </c>
      <c r="AM635" s="52">
        <f>$BD$14*((AJ635)-$BD$5)/$BD$6+$BD$15*((AK635)-$BD$7)/$BD$8+$BD$16</f>
        <v/>
      </c>
      <c r="AN635" s="51">
        <f>1/(1+EXP(-AM635))</f>
        <v/>
      </c>
      <c r="AO635" s="52">
        <f>$BE$14*((AJ635)-$BD$5)/$BD$6+$BE$15*((AK635)-$BD$7)/$BD$8+$BE$16</f>
        <v/>
      </c>
      <c r="AP635" s="51">
        <f>1/(1+EXP(-AO635))</f>
        <v/>
      </c>
      <c r="AQ635" s="52">
        <f>$BF$14*((AJ635)-$BD$5)/$BD$6+$BF$15*((AK635)-$BD$7)/$BD$8+$BF$16</f>
        <v/>
      </c>
      <c r="AR635" s="51">
        <f>1/(1+EXP(-AQ635))</f>
        <v/>
      </c>
      <c r="AS635" s="52">
        <f>$BG$14*((AJ635)-$BD$5)/$BD$6+$BG$15*((AK635)-$BD$7)/$BD$8+$BG$16</f>
        <v/>
      </c>
      <c r="AT635" s="51">
        <f>1/(1+EXP(-AS635))</f>
        <v/>
      </c>
      <c r="AU635" s="52">
        <f>$BH$14*((AJ635)-$BD$5)/$BD$6+$BH$15*((AK635)-$BD$7)/$BD$8+$BH$16</f>
        <v/>
      </c>
      <c r="AV635" s="51">
        <f>1/(1+EXP(-AU635))</f>
        <v/>
      </c>
      <c r="AW635" s="52">
        <f>$BI$14*((AJ635)-$BD$5)/$BD$6+$BI$15*((AK635)-$BD$7)/$BD$8+$BI$16</f>
        <v/>
      </c>
      <c r="AX635" s="51">
        <f>1/(1+EXP(-AW635))</f>
        <v/>
      </c>
      <c r="AY635" s="52">
        <f>$BJ$14*((AJ635)-$BD$5)/$BD$6+$BJ$15*((AK635)-$BD$7)/$BD$8+$BJ$16</f>
        <v/>
      </c>
      <c r="AZ635" s="51">
        <f>1/(1+EXP(-AY635))</f>
        <v/>
      </c>
      <c r="BA635" s="52">
        <f>$BK$14*((AJ635)-$BD$5)/$BD$6+$BK$15*((AK635)-$BD$7)/$BD$8+$BK$16</f>
        <v/>
      </c>
      <c r="BB635" s="51">
        <f>1/(1+EXP(-BA635))</f>
        <v/>
      </c>
    </row>
    <row r="636" ht="15" customHeight="1" s="35">
      <c r="A636" s="48">
        <f>'4_Seq_Features'!A634</f>
        <v/>
      </c>
      <c r="B636" s="55">
        <f>'4_Seq_Features'!F634</f>
        <v/>
      </c>
      <c r="C636" s="48">
        <f>'4_Seq_Features'!E634</f>
        <v/>
      </c>
      <c r="D636" s="52">
        <f>$U$12*((B636)-$U$5)/$U$6+$U$13</f>
        <v/>
      </c>
      <c r="E636" s="51">
        <f>1/(1+EXP(-D636))</f>
        <v/>
      </c>
      <c r="F636" s="52">
        <f>$V$12*((B636)-$U$5)/$U$6+$V$13</f>
        <v/>
      </c>
      <c r="G636" s="51">
        <f>1/(1+EXP(-F636))</f>
        <v/>
      </c>
      <c r="H636" s="52">
        <f>$W$12*((B636)-$U$5)/$U$6+$W$13</f>
        <v/>
      </c>
      <c r="I636" s="51">
        <f>1/(1+EXP(-H636))</f>
        <v/>
      </c>
      <c r="J636" s="52">
        <f>$X$12*((B636)-$U$5)/$U$6+$X$13</f>
        <v/>
      </c>
      <c r="K636" s="51">
        <f>1/(1+EXP(-J636))</f>
        <v/>
      </c>
      <c r="L636" s="52">
        <f>$Y$12*((B636)-$U$5)/$U$6+$Y$13</f>
        <v/>
      </c>
      <c r="M636" s="51">
        <f>1/(1+EXP(-L636))</f>
        <v/>
      </c>
      <c r="N636" s="52">
        <f>$Z$12*((B636)-$U$5)/$U$6+$Z$13</f>
        <v/>
      </c>
      <c r="O636" s="51">
        <f>1/(1+EXP(-N636))</f>
        <v/>
      </c>
      <c r="P636" s="52">
        <f>$AA$12*((B636)-$U$5)/$U$6+$AA$13</f>
        <v/>
      </c>
      <c r="Q636" s="51">
        <f>1/(1+EXP(-P636))</f>
        <v/>
      </c>
      <c r="R636" s="52">
        <f>$AB$12*((B636)-$U$5)/$U$6+$AB$13</f>
        <v/>
      </c>
      <c r="S636" s="51">
        <f>1/(1+EXP(-R636))</f>
        <v/>
      </c>
      <c r="AI636" s="48">
        <f>'4_Seq_Features'!A634</f>
        <v/>
      </c>
      <c r="AJ636" s="55">
        <f>'4_Seq_Features'!G634</f>
        <v/>
      </c>
      <c r="AK636" s="55">
        <f>'4_Seq_Features'!H634</f>
        <v/>
      </c>
      <c r="AL636" s="48">
        <f>'4_Seq_Features'!E634</f>
        <v/>
      </c>
      <c r="AM636" s="52">
        <f>$BD$14*((AJ636)-$BD$5)/$BD$6+$BD$15*((AK636)-$BD$7)/$BD$8+$BD$16</f>
        <v/>
      </c>
      <c r="AN636" s="51">
        <f>1/(1+EXP(-AM636))</f>
        <v/>
      </c>
      <c r="AO636" s="52">
        <f>$BE$14*((AJ636)-$BD$5)/$BD$6+$BE$15*((AK636)-$BD$7)/$BD$8+$BE$16</f>
        <v/>
      </c>
      <c r="AP636" s="51">
        <f>1/(1+EXP(-AO636))</f>
        <v/>
      </c>
      <c r="AQ636" s="52">
        <f>$BF$14*((AJ636)-$BD$5)/$BD$6+$BF$15*((AK636)-$BD$7)/$BD$8+$BF$16</f>
        <v/>
      </c>
      <c r="AR636" s="51">
        <f>1/(1+EXP(-AQ636))</f>
        <v/>
      </c>
      <c r="AS636" s="52">
        <f>$BG$14*((AJ636)-$BD$5)/$BD$6+$BG$15*((AK636)-$BD$7)/$BD$8+$BG$16</f>
        <v/>
      </c>
      <c r="AT636" s="51">
        <f>1/(1+EXP(-AS636))</f>
        <v/>
      </c>
      <c r="AU636" s="52">
        <f>$BH$14*((AJ636)-$BD$5)/$BD$6+$BH$15*((AK636)-$BD$7)/$BD$8+$BH$16</f>
        <v/>
      </c>
      <c r="AV636" s="51">
        <f>1/(1+EXP(-AU636))</f>
        <v/>
      </c>
      <c r="AW636" s="52">
        <f>$BI$14*((AJ636)-$BD$5)/$BD$6+$BI$15*((AK636)-$BD$7)/$BD$8+$BI$16</f>
        <v/>
      </c>
      <c r="AX636" s="51">
        <f>1/(1+EXP(-AW636))</f>
        <v/>
      </c>
      <c r="AY636" s="52">
        <f>$BJ$14*((AJ636)-$BD$5)/$BD$6+$BJ$15*((AK636)-$BD$7)/$BD$8+$BJ$16</f>
        <v/>
      </c>
      <c r="AZ636" s="51">
        <f>1/(1+EXP(-AY636))</f>
        <v/>
      </c>
      <c r="BA636" s="52">
        <f>$BK$14*((AJ636)-$BD$5)/$BD$6+$BK$15*((AK636)-$BD$7)/$BD$8+$BK$16</f>
        <v/>
      </c>
      <c r="BB636" s="51">
        <f>1/(1+EXP(-BA636))</f>
        <v/>
      </c>
    </row>
    <row r="637" ht="15" customHeight="1" s="35">
      <c r="A637" s="48">
        <f>'4_Seq_Features'!A635</f>
        <v/>
      </c>
      <c r="B637" s="55">
        <f>'4_Seq_Features'!F635</f>
        <v/>
      </c>
      <c r="C637" s="48">
        <f>'4_Seq_Features'!E635</f>
        <v/>
      </c>
      <c r="D637" s="52">
        <f>$U$12*((B637)-$U$5)/$U$6+$U$13</f>
        <v/>
      </c>
      <c r="E637" s="51">
        <f>1/(1+EXP(-D637))</f>
        <v/>
      </c>
      <c r="F637" s="52">
        <f>$V$12*((B637)-$U$5)/$U$6+$V$13</f>
        <v/>
      </c>
      <c r="G637" s="51">
        <f>1/(1+EXP(-F637))</f>
        <v/>
      </c>
      <c r="H637" s="52">
        <f>$W$12*((B637)-$U$5)/$U$6+$W$13</f>
        <v/>
      </c>
      <c r="I637" s="51">
        <f>1/(1+EXP(-H637))</f>
        <v/>
      </c>
      <c r="J637" s="52">
        <f>$X$12*((B637)-$U$5)/$U$6+$X$13</f>
        <v/>
      </c>
      <c r="K637" s="51">
        <f>1/(1+EXP(-J637))</f>
        <v/>
      </c>
      <c r="L637" s="52">
        <f>$Y$12*((B637)-$U$5)/$U$6+$Y$13</f>
        <v/>
      </c>
      <c r="M637" s="51">
        <f>1/(1+EXP(-L637))</f>
        <v/>
      </c>
      <c r="N637" s="52">
        <f>$Z$12*((B637)-$U$5)/$U$6+$Z$13</f>
        <v/>
      </c>
      <c r="O637" s="51">
        <f>1/(1+EXP(-N637))</f>
        <v/>
      </c>
      <c r="P637" s="52">
        <f>$AA$12*((B637)-$U$5)/$U$6+$AA$13</f>
        <v/>
      </c>
      <c r="Q637" s="51">
        <f>1/(1+EXP(-P637))</f>
        <v/>
      </c>
      <c r="R637" s="52">
        <f>$AB$12*((B637)-$U$5)/$U$6+$AB$13</f>
        <v/>
      </c>
      <c r="S637" s="51">
        <f>1/(1+EXP(-R637))</f>
        <v/>
      </c>
      <c r="AI637" s="48">
        <f>'4_Seq_Features'!A635</f>
        <v/>
      </c>
      <c r="AJ637" s="55">
        <f>'4_Seq_Features'!G635</f>
        <v/>
      </c>
      <c r="AK637" s="55">
        <f>'4_Seq_Features'!H635</f>
        <v/>
      </c>
      <c r="AL637" s="48">
        <f>'4_Seq_Features'!E635</f>
        <v/>
      </c>
      <c r="AM637" s="52">
        <f>$BD$14*((AJ637)-$BD$5)/$BD$6+$BD$15*((AK637)-$BD$7)/$BD$8+$BD$16</f>
        <v/>
      </c>
      <c r="AN637" s="51">
        <f>1/(1+EXP(-AM637))</f>
        <v/>
      </c>
      <c r="AO637" s="52">
        <f>$BE$14*((AJ637)-$BD$5)/$BD$6+$BE$15*((AK637)-$BD$7)/$BD$8+$BE$16</f>
        <v/>
      </c>
      <c r="AP637" s="51">
        <f>1/(1+EXP(-AO637))</f>
        <v/>
      </c>
      <c r="AQ637" s="52">
        <f>$BF$14*((AJ637)-$BD$5)/$BD$6+$BF$15*((AK637)-$BD$7)/$BD$8+$BF$16</f>
        <v/>
      </c>
      <c r="AR637" s="51">
        <f>1/(1+EXP(-AQ637))</f>
        <v/>
      </c>
      <c r="AS637" s="52">
        <f>$BG$14*((AJ637)-$BD$5)/$BD$6+$BG$15*((AK637)-$BD$7)/$BD$8+$BG$16</f>
        <v/>
      </c>
      <c r="AT637" s="51">
        <f>1/(1+EXP(-AS637))</f>
        <v/>
      </c>
      <c r="AU637" s="52">
        <f>$BH$14*((AJ637)-$BD$5)/$BD$6+$BH$15*((AK637)-$BD$7)/$BD$8+$BH$16</f>
        <v/>
      </c>
      <c r="AV637" s="51">
        <f>1/(1+EXP(-AU637))</f>
        <v/>
      </c>
      <c r="AW637" s="52">
        <f>$BI$14*((AJ637)-$BD$5)/$BD$6+$BI$15*((AK637)-$BD$7)/$BD$8+$BI$16</f>
        <v/>
      </c>
      <c r="AX637" s="51">
        <f>1/(1+EXP(-AW637))</f>
        <v/>
      </c>
      <c r="AY637" s="52">
        <f>$BJ$14*((AJ637)-$BD$5)/$BD$6+$BJ$15*((AK637)-$BD$7)/$BD$8+$BJ$16</f>
        <v/>
      </c>
      <c r="AZ637" s="51">
        <f>1/(1+EXP(-AY637))</f>
        <v/>
      </c>
      <c r="BA637" s="52">
        <f>$BK$14*((AJ637)-$BD$5)/$BD$6+$BK$15*((AK637)-$BD$7)/$BD$8+$BK$16</f>
        <v/>
      </c>
      <c r="BB637" s="51">
        <f>1/(1+EXP(-BA637))</f>
        <v/>
      </c>
    </row>
    <row r="638" ht="15" customHeight="1" s="35">
      <c r="A638" s="48">
        <f>'4_Seq_Features'!A636</f>
        <v/>
      </c>
      <c r="B638" s="55">
        <f>'4_Seq_Features'!F636</f>
        <v/>
      </c>
      <c r="C638" s="48">
        <f>'4_Seq_Features'!E636</f>
        <v/>
      </c>
      <c r="D638" s="52">
        <f>$U$12*((B638)-$U$5)/$U$6+$U$13</f>
        <v/>
      </c>
      <c r="E638" s="51">
        <f>1/(1+EXP(-D638))</f>
        <v/>
      </c>
      <c r="F638" s="52">
        <f>$V$12*((B638)-$U$5)/$U$6+$V$13</f>
        <v/>
      </c>
      <c r="G638" s="51">
        <f>1/(1+EXP(-F638))</f>
        <v/>
      </c>
      <c r="H638" s="52">
        <f>$W$12*((B638)-$U$5)/$U$6+$W$13</f>
        <v/>
      </c>
      <c r="I638" s="51">
        <f>1/(1+EXP(-H638))</f>
        <v/>
      </c>
      <c r="J638" s="52">
        <f>$X$12*((B638)-$U$5)/$U$6+$X$13</f>
        <v/>
      </c>
      <c r="K638" s="51">
        <f>1/(1+EXP(-J638))</f>
        <v/>
      </c>
      <c r="L638" s="52">
        <f>$Y$12*((B638)-$U$5)/$U$6+$Y$13</f>
        <v/>
      </c>
      <c r="M638" s="51">
        <f>1/(1+EXP(-L638))</f>
        <v/>
      </c>
      <c r="N638" s="52">
        <f>$Z$12*((B638)-$U$5)/$U$6+$Z$13</f>
        <v/>
      </c>
      <c r="O638" s="51">
        <f>1/(1+EXP(-N638))</f>
        <v/>
      </c>
      <c r="P638" s="52">
        <f>$AA$12*((B638)-$U$5)/$U$6+$AA$13</f>
        <v/>
      </c>
      <c r="Q638" s="51">
        <f>1/(1+EXP(-P638))</f>
        <v/>
      </c>
      <c r="R638" s="52">
        <f>$AB$12*((B638)-$U$5)/$U$6+$AB$13</f>
        <v/>
      </c>
      <c r="S638" s="51">
        <f>1/(1+EXP(-R638))</f>
        <v/>
      </c>
      <c r="AI638" s="48">
        <f>'4_Seq_Features'!A636</f>
        <v/>
      </c>
      <c r="AJ638" s="55">
        <f>'4_Seq_Features'!G636</f>
        <v/>
      </c>
      <c r="AK638" s="55">
        <f>'4_Seq_Features'!H636</f>
        <v/>
      </c>
      <c r="AL638" s="48">
        <f>'4_Seq_Features'!E636</f>
        <v/>
      </c>
      <c r="AM638" s="52">
        <f>$BD$14*((AJ638)-$BD$5)/$BD$6+$BD$15*((AK638)-$BD$7)/$BD$8+$BD$16</f>
        <v/>
      </c>
      <c r="AN638" s="51">
        <f>1/(1+EXP(-AM638))</f>
        <v/>
      </c>
      <c r="AO638" s="52">
        <f>$BE$14*((AJ638)-$BD$5)/$BD$6+$BE$15*((AK638)-$BD$7)/$BD$8+$BE$16</f>
        <v/>
      </c>
      <c r="AP638" s="51">
        <f>1/(1+EXP(-AO638))</f>
        <v/>
      </c>
      <c r="AQ638" s="52">
        <f>$BF$14*((AJ638)-$BD$5)/$BD$6+$BF$15*((AK638)-$BD$7)/$BD$8+$BF$16</f>
        <v/>
      </c>
      <c r="AR638" s="51">
        <f>1/(1+EXP(-AQ638))</f>
        <v/>
      </c>
      <c r="AS638" s="52">
        <f>$BG$14*((AJ638)-$BD$5)/$BD$6+$BG$15*((AK638)-$BD$7)/$BD$8+$BG$16</f>
        <v/>
      </c>
      <c r="AT638" s="51">
        <f>1/(1+EXP(-AS638))</f>
        <v/>
      </c>
      <c r="AU638" s="52">
        <f>$BH$14*((AJ638)-$BD$5)/$BD$6+$BH$15*((AK638)-$BD$7)/$BD$8+$BH$16</f>
        <v/>
      </c>
      <c r="AV638" s="51">
        <f>1/(1+EXP(-AU638))</f>
        <v/>
      </c>
      <c r="AW638" s="52">
        <f>$BI$14*((AJ638)-$BD$5)/$BD$6+$BI$15*((AK638)-$BD$7)/$BD$8+$BI$16</f>
        <v/>
      </c>
      <c r="AX638" s="51">
        <f>1/(1+EXP(-AW638))</f>
        <v/>
      </c>
      <c r="AY638" s="52">
        <f>$BJ$14*((AJ638)-$BD$5)/$BD$6+$BJ$15*((AK638)-$BD$7)/$BD$8+$BJ$16</f>
        <v/>
      </c>
      <c r="AZ638" s="51">
        <f>1/(1+EXP(-AY638))</f>
        <v/>
      </c>
      <c r="BA638" s="52">
        <f>$BK$14*((AJ638)-$BD$5)/$BD$6+$BK$15*((AK638)-$BD$7)/$BD$8+$BK$16</f>
        <v/>
      </c>
      <c r="BB638" s="51">
        <f>1/(1+EXP(-BA638))</f>
        <v/>
      </c>
    </row>
    <row r="639" ht="15" customHeight="1" s="35">
      <c r="A639" s="48">
        <f>'4_Seq_Features'!A637</f>
        <v/>
      </c>
      <c r="B639" s="55">
        <f>'4_Seq_Features'!F637</f>
        <v/>
      </c>
      <c r="C639" s="48">
        <f>'4_Seq_Features'!E637</f>
        <v/>
      </c>
      <c r="D639" s="52">
        <f>$U$12*((B639)-$U$5)/$U$6+$U$13</f>
        <v/>
      </c>
      <c r="E639" s="51">
        <f>1/(1+EXP(-D639))</f>
        <v/>
      </c>
      <c r="F639" s="52">
        <f>$V$12*((B639)-$U$5)/$U$6+$V$13</f>
        <v/>
      </c>
      <c r="G639" s="51">
        <f>1/(1+EXP(-F639))</f>
        <v/>
      </c>
      <c r="H639" s="52">
        <f>$W$12*((B639)-$U$5)/$U$6+$W$13</f>
        <v/>
      </c>
      <c r="I639" s="51">
        <f>1/(1+EXP(-H639))</f>
        <v/>
      </c>
      <c r="J639" s="52">
        <f>$X$12*((B639)-$U$5)/$U$6+$X$13</f>
        <v/>
      </c>
      <c r="K639" s="51">
        <f>1/(1+EXP(-J639))</f>
        <v/>
      </c>
      <c r="L639" s="52">
        <f>$Y$12*((B639)-$U$5)/$U$6+$Y$13</f>
        <v/>
      </c>
      <c r="M639" s="51">
        <f>1/(1+EXP(-L639))</f>
        <v/>
      </c>
      <c r="N639" s="52">
        <f>$Z$12*((B639)-$U$5)/$U$6+$Z$13</f>
        <v/>
      </c>
      <c r="O639" s="51">
        <f>1/(1+EXP(-N639))</f>
        <v/>
      </c>
      <c r="P639" s="52">
        <f>$AA$12*((B639)-$U$5)/$U$6+$AA$13</f>
        <v/>
      </c>
      <c r="Q639" s="51">
        <f>1/(1+EXP(-P639))</f>
        <v/>
      </c>
      <c r="R639" s="52">
        <f>$AB$12*((B639)-$U$5)/$U$6+$AB$13</f>
        <v/>
      </c>
      <c r="S639" s="51">
        <f>1/(1+EXP(-R639))</f>
        <v/>
      </c>
      <c r="AI639" s="48">
        <f>'4_Seq_Features'!A637</f>
        <v/>
      </c>
      <c r="AJ639" s="55">
        <f>'4_Seq_Features'!G637</f>
        <v/>
      </c>
      <c r="AK639" s="55">
        <f>'4_Seq_Features'!H637</f>
        <v/>
      </c>
      <c r="AL639" s="48">
        <f>'4_Seq_Features'!E637</f>
        <v/>
      </c>
      <c r="AM639" s="52">
        <f>$BD$14*((AJ639)-$BD$5)/$BD$6+$BD$15*((AK639)-$BD$7)/$BD$8+$BD$16</f>
        <v/>
      </c>
      <c r="AN639" s="51">
        <f>1/(1+EXP(-AM639))</f>
        <v/>
      </c>
      <c r="AO639" s="52">
        <f>$BE$14*((AJ639)-$BD$5)/$BD$6+$BE$15*((AK639)-$BD$7)/$BD$8+$BE$16</f>
        <v/>
      </c>
      <c r="AP639" s="51">
        <f>1/(1+EXP(-AO639))</f>
        <v/>
      </c>
      <c r="AQ639" s="52">
        <f>$BF$14*((AJ639)-$BD$5)/$BD$6+$BF$15*((AK639)-$BD$7)/$BD$8+$BF$16</f>
        <v/>
      </c>
      <c r="AR639" s="51">
        <f>1/(1+EXP(-AQ639))</f>
        <v/>
      </c>
      <c r="AS639" s="52">
        <f>$BG$14*((AJ639)-$BD$5)/$BD$6+$BG$15*((AK639)-$BD$7)/$BD$8+$BG$16</f>
        <v/>
      </c>
      <c r="AT639" s="51">
        <f>1/(1+EXP(-AS639))</f>
        <v/>
      </c>
      <c r="AU639" s="52">
        <f>$BH$14*((AJ639)-$BD$5)/$BD$6+$BH$15*((AK639)-$BD$7)/$BD$8+$BH$16</f>
        <v/>
      </c>
      <c r="AV639" s="51">
        <f>1/(1+EXP(-AU639))</f>
        <v/>
      </c>
      <c r="AW639" s="52">
        <f>$BI$14*((AJ639)-$BD$5)/$BD$6+$BI$15*((AK639)-$BD$7)/$BD$8+$BI$16</f>
        <v/>
      </c>
      <c r="AX639" s="51">
        <f>1/(1+EXP(-AW639))</f>
        <v/>
      </c>
      <c r="AY639" s="52">
        <f>$BJ$14*((AJ639)-$BD$5)/$BD$6+$BJ$15*((AK639)-$BD$7)/$BD$8+$BJ$16</f>
        <v/>
      </c>
      <c r="AZ639" s="51">
        <f>1/(1+EXP(-AY639))</f>
        <v/>
      </c>
      <c r="BA639" s="52">
        <f>$BK$14*((AJ639)-$BD$5)/$BD$6+$BK$15*((AK639)-$BD$7)/$BD$8+$BK$16</f>
        <v/>
      </c>
      <c r="BB639" s="51">
        <f>1/(1+EXP(-BA639))</f>
        <v/>
      </c>
    </row>
    <row r="640" ht="15" customHeight="1" s="35">
      <c r="A640" s="48">
        <f>'4_Seq_Features'!A638</f>
        <v/>
      </c>
      <c r="B640" s="55">
        <f>'4_Seq_Features'!F638</f>
        <v/>
      </c>
      <c r="C640" s="48">
        <f>'4_Seq_Features'!E638</f>
        <v/>
      </c>
      <c r="D640" s="52">
        <f>$U$12*((B640)-$U$5)/$U$6+$U$13</f>
        <v/>
      </c>
      <c r="E640" s="51">
        <f>1/(1+EXP(-D640))</f>
        <v/>
      </c>
      <c r="F640" s="52">
        <f>$V$12*((B640)-$U$5)/$U$6+$V$13</f>
        <v/>
      </c>
      <c r="G640" s="51">
        <f>1/(1+EXP(-F640))</f>
        <v/>
      </c>
      <c r="H640" s="52">
        <f>$W$12*((B640)-$U$5)/$U$6+$W$13</f>
        <v/>
      </c>
      <c r="I640" s="51">
        <f>1/(1+EXP(-H640))</f>
        <v/>
      </c>
      <c r="J640" s="52">
        <f>$X$12*((B640)-$U$5)/$U$6+$X$13</f>
        <v/>
      </c>
      <c r="K640" s="51">
        <f>1/(1+EXP(-J640))</f>
        <v/>
      </c>
      <c r="L640" s="52">
        <f>$Y$12*((B640)-$U$5)/$U$6+$Y$13</f>
        <v/>
      </c>
      <c r="M640" s="51">
        <f>1/(1+EXP(-L640))</f>
        <v/>
      </c>
      <c r="N640" s="52">
        <f>$Z$12*((B640)-$U$5)/$U$6+$Z$13</f>
        <v/>
      </c>
      <c r="O640" s="51">
        <f>1/(1+EXP(-N640))</f>
        <v/>
      </c>
      <c r="P640" s="52">
        <f>$AA$12*((B640)-$U$5)/$U$6+$AA$13</f>
        <v/>
      </c>
      <c r="Q640" s="51">
        <f>1/(1+EXP(-P640))</f>
        <v/>
      </c>
      <c r="R640" s="52">
        <f>$AB$12*((B640)-$U$5)/$U$6+$AB$13</f>
        <v/>
      </c>
      <c r="S640" s="51">
        <f>1/(1+EXP(-R640))</f>
        <v/>
      </c>
      <c r="AI640" s="48">
        <f>'4_Seq_Features'!A638</f>
        <v/>
      </c>
      <c r="AJ640" s="55">
        <f>'4_Seq_Features'!G638</f>
        <v/>
      </c>
      <c r="AK640" s="55">
        <f>'4_Seq_Features'!H638</f>
        <v/>
      </c>
      <c r="AL640" s="48">
        <f>'4_Seq_Features'!E638</f>
        <v/>
      </c>
      <c r="AM640" s="52">
        <f>$BD$14*((AJ640)-$BD$5)/$BD$6+$BD$15*((AK640)-$BD$7)/$BD$8+$BD$16</f>
        <v/>
      </c>
      <c r="AN640" s="51">
        <f>1/(1+EXP(-AM640))</f>
        <v/>
      </c>
      <c r="AO640" s="52">
        <f>$BE$14*((AJ640)-$BD$5)/$BD$6+$BE$15*((AK640)-$BD$7)/$BD$8+$BE$16</f>
        <v/>
      </c>
      <c r="AP640" s="51">
        <f>1/(1+EXP(-AO640))</f>
        <v/>
      </c>
      <c r="AQ640" s="52">
        <f>$BF$14*((AJ640)-$BD$5)/$BD$6+$BF$15*((AK640)-$BD$7)/$BD$8+$BF$16</f>
        <v/>
      </c>
      <c r="AR640" s="51">
        <f>1/(1+EXP(-AQ640))</f>
        <v/>
      </c>
      <c r="AS640" s="52">
        <f>$BG$14*((AJ640)-$BD$5)/$BD$6+$BG$15*((AK640)-$BD$7)/$BD$8+$BG$16</f>
        <v/>
      </c>
      <c r="AT640" s="51">
        <f>1/(1+EXP(-AS640))</f>
        <v/>
      </c>
      <c r="AU640" s="52">
        <f>$BH$14*((AJ640)-$BD$5)/$BD$6+$BH$15*((AK640)-$BD$7)/$BD$8+$BH$16</f>
        <v/>
      </c>
      <c r="AV640" s="51">
        <f>1/(1+EXP(-AU640))</f>
        <v/>
      </c>
      <c r="AW640" s="52">
        <f>$BI$14*((AJ640)-$BD$5)/$BD$6+$BI$15*((AK640)-$BD$7)/$BD$8+$BI$16</f>
        <v/>
      </c>
      <c r="AX640" s="51">
        <f>1/(1+EXP(-AW640))</f>
        <v/>
      </c>
      <c r="AY640" s="52">
        <f>$BJ$14*((AJ640)-$BD$5)/$BD$6+$BJ$15*((AK640)-$BD$7)/$BD$8+$BJ$16</f>
        <v/>
      </c>
      <c r="AZ640" s="51">
        <f>1/(1+EXP(-AY640))</f>
        <v/>
      </c>
      <c r="BA640" s="52">
        <f>$BK$14*((AJ640)-$BD$5)/$BD$6+$BK$15*((AK640)-$BD$7)/$BD$8+$BK$16</f>
        <v/>
      </c>
      <c r="BB640" s="51">
        <f>1/(1+EXP(-BA640))</f>
        <v/>
      </c>
    </row>
    <row r="641" ht="15" customHeight="1" s="35">
      <c r="A641" s="48">
        <f>'4_Seq_Features'!A639</f>
        <v/>
      </c>
      <c r="B641" s="55">
        <f>'4_Seq_Features'!F639</f>
        <v/>
      </c>
      <c r="C641" s="48">
        <f>'4_Seq_Features'!E639</f>
        <v/>
      </c>
      <c r="D641" s="52">
        <f>$U$12*((B641)-$U$5)/$U$6+$U$13</f>
        <v/>
      </c>
      <c r="E641" s="51">
        <f>1/(1+EXP(-D641))</f>
        <v/>
      </c>
      <c r="F641" s="52">
        <f>$V$12*((B641)-$U$5)/$U$6+$V$13</f>
        <v/>
      </c>
      <c r="G641" s="51">
        <f>1/(1+EXP(-F641))</f>
        <v/>
      </c>
      <c r="H641" s="52">
        <f>$W$12*((B641)-$U$5)/$U$6+$W$13</f>
        <v/>
      </c>
      <c r="I641" s="51">
        <f>1/(1+EXP(-H641))</f>
        <v/>
      </c>
      <c r="J641" s="52">
        <f>$X$12*((B641)-$U$5)/$U$6+$X$13</f>
        <v/>
      </c>
      <c r="K641" s="51">
        <f>1/(1+EXP(-J641))</f>
        <v/>
      </c>
      <c r="L641" s="52">
        <f>$Y$12*((B641)-$U$5)/$U$6+$Y$13</f>
        <v/>
      </c>
      <c r="M641" s="51">
        <f>1/(1+EXP(-L641))</f>
        <v/>
      </c>
      <c r="N641" s="52">
        <f>$Z$12*((B641)-$U$5)/$U$6+$Z$13</f>
        <v/>
      </c>
      <c r="O641" s="51">
        <f>1/(1+EXP(-N641))</f>
        <v/>
      </c>
      <c r="P641" s="52">
        <f>$AA$12*((B641)-$U$5)/$U$6+$AA$13</f>
        <v/>
      </c>
      <c r="Q641" s="51">
        <f>1/(1+EXP(-P641))</f>
        <v/>
      </c>
      <c r="R641" s="52">
        <f>$AB$12*((B641)-$U$5)/$U$6+$AB$13</f>
        <v/>
      </c>
      <c r="S641" s="51">
        <f>1/(1+EXP(-R641))</f>
        <v/>
      </c>
      <c r="AI641" s="48">
        <f>'4_Seq_Features'!A639</f>
        <v/>
      </c>
      <c r="AJ641" s="55">
        <f>'4_Seq_Features'!G639</f>
        <v/>
      </c>
      <c r="AK641" s="55">
        <f>'4_Seq_Features'!H639</f>
        <v/>
      </c>
      <c r="AL641" s="48">
        <f>'4_Seq_Features'!E639</f>
        <v/>
      </c>
      <c r="AM641" s="52">
        <f>$BD$14*((AJ641)-$BD$5)/$BD$6+$BD$15*((AK641)-$BD$7)/$BD$8+$BD$16</f>
        <v/>
      </c>
      <c r="AN641" s="51">
        <f>1/(1+EXP(-AM641))</f>
        <v/>
      </c>
      <c r="AO641" s="52">
        <f>$BE$14*((AJ641)-$BD$5)/$BD$6+$BE$15*((AK641)-$BD$7)/$BD$8+$BE$16</f>
        <v/>
      </c>
      <c r="AP641" s="51">
        <f>1/(1+EXP(-AO641))</f>
        <v/>
      </c>
      <c r="AQ641" s="52">
        <f>$BF$14*((AJ641)-$BD$5)/$BD$6+$BF$15*((AK641)-$BD$7)/$BD$8+$BF$16</f>
        <v/>
      </c>
      <c r="AR641" s="51">
        <f>1/(1+EXP(-AQ641))</f>
        <v/>
      </c>
      <c r="AS641" s="52">
        <f>$BG$14*((AJ641)-$BD$5)/$BD$6+$BG$15*((AK641)-$BD$7)/$BD$8+$BG$16</f>
        <v/>
      </c>
      <c r="AT641" s="51">
        <f>1/(1+EXP(-AS641))</f>
        <v/>
      </c>
      <c r="AU641" s="52">
        <f>$BH$14*((AJ641)-$BD$5)/$BD$6+$BH$15*((AK641)-$BD$7)/$BD$8+$BH$16</f>
        <v/>
      </c>
      <c r="AV641" s="51">
        <f>1/(1+EXP(-AU641))</f>
        <v/>
      </c>
      <c r="AW641" s="52">
        <f>$BI$14*((AJ641)-$BD$5)/$BD$6+$BI$15*((AK641)-$BD$7)/$BD$8+$BI$16</f>
        <v/>
      </c>
      <c r="AX641" s="51">
        <f>1/(1+EXP(-AW641))</f>
        <v/>
      </c>
      <c r="AY641" s="52">
        <f>$BJ$14*((AJ641)-$BD$5)/$BD$6+$BJ$15*((AK641)-$BD$7)/$BD$8+$BJ$16</f>
        <v/>
      </c>
      <c r="AZ641" s="51">
        <f>1/(1+EXP(-AY641))</f>
        <v/>
      </c>
      <c r="BA641" s="52">
        <f>$BK$14*((AJ641)-$BD$5)/$BD$6+$BK$15*((AK641)-$BD$7)/$BD$8+$BK$16</f>
        <v/>
      </c>
      <c r="BB641" s="51">
        <f>1/(1+EXP(-BA641))</f>
        <v/>
      </c>
    </row>
    <row r="642" ht="15" customHeight="1" s="35">
      <c r="A642" s="48">
        <f>'4_Seq_Features'!A640</f>
        <v/>
      </c>
      <c r="B642" s="55">
        <f>'4_Seq_Features'!F640</f>
        <v/>
      </c>
      <c r="C642" s="48">
        <f>'4_Seq_Features'!E640</f>
        <v/>
      </c>
      <c r="D642" s="52">
        <f>$U$12*((B642)-$U$5)/$U$6+$U$13</f>
        <v/>
      </c>
      <c r="E642" s="51">
        <f>1/(1+EXP(-D642))</f>
        <v/>
      </c>
      <c r="F642" s="52">
        <f>$V$12*((B642)-$U$5)/$U$6+$V$13</f>
        <v/>
      </c>
      <c r="G642" s="51">
        <f>1/(1+EXP(-F642))</f>
        <v/>
      </c>
      <c r="H642" s="52">
        <f>$W$12*((B642)-$U$5)/$U$6+$W$13</f>
        <v/>
      </c>
      <c r="I642" s="51">
        <f>1/(1+EXP(-H642))</f>
        <v/>
      </c>
      <c r="J642" s="52">
        <f>$X$12*((B642)-$U$5)/$U$6+$X$13</f>
        <v/>
      </c>
      <c r="K642" s="51">
        <f>1/(1+EXP(-J642))</f>
        <v/>
      </c>
      <c r="L642" s="52">
        <f>$Y$12*((B642)-$U$5)/$U$6+$Y$13</f>
        <v/>
      </c>
      <c r="M642" s="51">
        <f>1/(1+EXP(-L642))</f>
        <v/>
      </c>
      <c r="N642" s="52">
        <f>$Z$12*((B642)-$U$5)/$U$6+$Z$13</f>
        <v/>
      </c>
      <c r="O642" s="51">
        <f>1/(1+EXP(-N642))</f>
        <v/>
      </c>
      <c r="P642" s="52">
        <f>$AA$12*((B642)-$U$5)/$U$6+$AA$13</f>
        <v/>
      </c>
      <c r="Q642" s="51">
        <f>1/(1+EXP(-P642))</f>
        <v/>
      </c>
      <c r="R642" s="52">
        <f>$AB$12*((B642)-$U$5)/$U$6+$AB$13</f>
        <v/>
      </c>
      <c r="S642" s="51">
        <f>1/(1+EXP(-R642))</f>
        <v/>
      </c>
      <c r="AI642" s="48">
        <f>'4_Seq_Features'!A640</f>
        <v/>
      </c>
      <c r="AJ642" s="55">
        <f>'4_Seq_Features'!G640</f>
        <v/>
      </c>
      <c r="AK642" s="55">
        <f>'4_Seq_Features'!H640</f>
        <v/>
      </c>
      <c r="AL642" s="48">
        <f>'4_Seq_Features'!E640</f>
        <v/>
      </c>
      <c r="AM642" s="52">
        <f>$BD$14*((AJ642)-$BD$5)/$BD$6+$BD$15*((AK642)-$BD$7)/$BD$8+$BD$16</f>
        <v/>
      </c>
      <c r="AN642" s="51">
        <f>1/(1+EXP(-AM642))</f>
        <v/>
      </c>
      <c r="AO642" s="52">
        <f>$BE$14*((AJ642)-$BD$5)/$BD$6+$BE$15*((AK642)-$BD$7)/$BD$8+$BE$16</f>
        <v/>
      </c>
      <c r="AP642" s="51">
        <f>1/(1+EXP(-AO642))</f>
        <v/>
      </c>
      <c r="AQ642" s="52">
        <f>$BF$14*((AJ642)-$BD$5)/$BD$6+$BF$15*((AK642)-$BD$7)/$BD$8+$BF$16</f>
        <v/>
      </c>
      <c r="AR642" s="51">
        <f>1/(1+EXP(-AQ642))</f>
        <v/>
      </c>
      <c r="AS642" s="52">
        <f>$BG$14*((AJ642)-$BD$5)/$BD$6+$BG$15*((AK642)-$BD$7)/$BD$8+$BG$16</f>
        <v/>
      </c>
      <c r="AT642" s="51">
        <f>1/(1+EXP(-AS642))</f>
        <v/>
      </c>
      <c r="AU642" s="52">
        <f>$BH$14*((AJ642)-$BD$5)/$BD$6+$BH$15*((AK642)-$BD$7)/$BD$8+$BH$16</f>
        <v/>
      </c>
      <c r="AV642" s="51">
        <f>1/(1+EXP(-AU642))</f>
        <v/>
      </c>
      <c r="AW642" s="52">
        <f>$BI$14*((AJ642)-$BD$5)/$BD$6+$BI$15*((AK642)-$BD$7)/$BD$8+$BI$16</f>
        <v/>
      </c>
      <c r="AX642" s="51">
        <f>1/(1+EXP(-AW642))</f>
        <v/>
      </c>
      <c r="AY642" s="52">
        <f>$BJ$14*((AJ642)-$BD$5)/$BD$6+$BJ$15*((AK642)-$BD$7)/$BD$8+$BJ$16</f>
        <v/>
      </c>
      <c r="AZ642" s="51">
        <f>1/(1+EXP(-AY642))</f>
        <v/>
      </c>
      <c r="BA642" s="52">
        <f>$BK$14*((AJ642)-$BD$5)/$BD$6+$BK$15*((AK642)-$BD$7)/$BD$8+$BK$16</f>
        <v/>
      </c>
      <c r="BB642" s="51">
        <f>1/(1+EXP(-BA642))</f>
        <v/>
      </c>
    </row>
    <row r="643" ht="15" customHeight="1" s="35">
      <c r="A643" s="48">
        <f>'4_Seq_Features'!A641</f>
        <v/>
      </c>
      <c r="B643" s="55">
        <f>'4_Seq_Features'!F641</f>
        <v/>
      </c>
      <c r="C643" s="48">
        <f>'4_Seq_Features'!E641</f>
        <v/>
      </c>
      <c r="D643" s="52">
        <f>$U$12*((B643)-$U$5)/$U$6+$U$13</f>
        <v/>
      </c>
      <c r="E643" s="51">
        <f>1/(1+EXP(-D643))</f>
        <v/>
      </c>
      <c r="F643" s="52">
        <f>$V$12*((B643)-$U$5)/$U$6+$V$13</f>
        <v/>
      </c>
      <c r="G643" s="51">
        <f>1/(1+EXP(-F643))</f>
        <v/>
      </c>
      <c r="H643" s="52">
        <f>$W$12*((B643)-$U$5)/$U$6+$W$13</f>
        <v/>
      </c>
      <c r="I643" s="51">
        <f>1/(1+EXP(-H643))</f>
        <v/>
      </c>
      <c r="J643" s="52">
        <f>$X$12*((B643)-$U$5)/$U$6+$X$13</f>
        <v/>
      </c>
      <c r="K643" s="51">
        <f>1/(1+EXP(-J643))</f>
        <v/>
      </c>
      <c r="L643" s="52">
        <f>$Y$12*((B643)-$U$5)/$U$6+$Y$13</f>
        <v/>
      </c>
      <c r="M643" s="51">
        <f>1/(1+EXP(-L643))</f>
        <v/>
      </c>
      <c r="N643" s="52">
        <f>$Z$12*((B643)-$U$5)/$U$6+$Z$13</f>
        <v/>
      </c>
      <c r="O643" s="51">
        <f>1/(1+EXP(-N643))</f>
        <v/>
      </c>
      <c r="P643" s="52">
        <f>$AA$12*((B643)-$U$5)/$U$6+$AA$13</f>
        <v/>
      </c>
      <c r="Q643" s="51">
        <f>1/(1+EXP(-P643))</f>
        <v/>
      </c>
      <c r="R643" s="52">
        <f>$AB$12*((B643)-$U$5)/$U$6+$AB$13</f>
        <v/>
      </c>
      <c r="S643" s="51">
        <f>1/(1+EXP(-R643))</f>
        <v/>
      </c>
      <c r="AI643" s="48">
        <f>'4_Seq_Features'!A641</f>
        <v/>
      </c>
      <c r="AJ643" s="55">
        <f>'4_Seq_Features'!G641</f>
        <v/>
      </c>
      <c r="AK643" s="55">
        <f>'4_Seq_Features'!H641</f>
        <v/>
      </c>
      <c r="AL643" s="48">
        <f>'4_Seq_Features'!E641</f>
        <v/>
      </c>
      <c r="AM643" s="52">
        <f>$BD$14*((AJ643)-$BD$5)/$BD$6+$BD$15*((AK643)-$BD$7)/$BD$8+$BD$16</f>
        <v/>
      </c>
      <c r="AN643" s="51">
        <f>1/(1+EXP(-AM643))</f>
        <v/>
      </c>
      <c r="AO643" s="52">
        <f>$BE$14*((AJ643)-$BD$5)/$BD$6+$BE$15*((AK643)-$BD$7)/$BD$8+$BE$16</f>
        <v/>
      </c>
      <c r="AP643" s="51">
        <f>1/(1+EXP(-AO643))</f>
        <v/>
      </c>
      <c r="AQ643" s="52">
        <f>$BF$14*((AJ643)-$BD$5)/$BD$6+$BF$15*((AK643)-$BD$7)/$BD$8+$BF$16</f>
        <v/>
      </c>
      <c r="AR643" s="51">
        <f>1/(1+EXP(-AQ643))</f>
        <v/>
      </c>
      <c r="AS643" s="52">
        <f>$BG$14*((AJ643)-$BD$5)/$BD$6+$BG$15*((AK643)-$BD$7)/$BD$8+$BG$16</f>
        <v/>
      </c>
      <c r="AT643" s="51">
        <f>1/(1+EXP(-AS643))</f>
        <v/>
      </c>
      <c r="AU643" s="52">
        <f>$BH$14*((AJ643)-$BD$5)/$BD$6+$BH$15*((AK643)-$BD$7)/$BD$8+$BH$16</f>
        <v/>
      </c>
      <c r="AV643" s="51">
        <f>1/(1+EXP(-AU643))</f>
        <v/>
      </c>
      <c r="AW643" s="52">
        <f>$BI$14*((AJ643)-$BD$5)/$BD$6+$BI$15*((AK643)-$BD$7)/$BD$8+$BI$16</f>
        <v/>
      </c>
      <c r="AX643" s="51">
        <f>1/(1+EXP(-AW643))</f>
        <v/>
      </c>
      <c r="AY643" s="52">
        <f>$BJ$14*((AJ643)-$BD$5)/$BD$6+$BJ$15*((AK643)-$BD$7)/$BD$8+$BJ$16</f>
        <v/>
      </c>
      <c r="AZ643" s="51">
        <f>1/(1+EXP(-AY643))</f>
        <v/>
      </c>
      <c r="BA643" s="52">
        <f>$BK$14*((AJ643)-$BD$5)/$BD$6+$BK$15*((AK643)-$BD$7)/$BD$8+$BK$16</f>
        <v/>
      </c>
      <c r="BB643" s="51">
        <f>1/(1+EXP(-BA643))</f>
        <v/>
      </c>
    </row>
    <row r="644" ht="15" customHeight="1" s="35">
      <c r="A644" s="48">
        <f>'4_Seq_Features'!A642</f>
        <v/>
      </c>
      <c r="B644" s="55">
        <f>'4_Seq_Features'!F642</f>
        <v/>
      </c>
      <c r="C644" s="48">
        <f>'4_Seq_Features'!E642</f>
        <v/>
      </c>
      <c r="D644" s="52">
        <f>$U$12*((B644)-$U$5)/$U$6+$U$13</f>
        <v/>
      </c>
      <c r="E644" s="51">
        <f>1/(1+EXP(-D644))</f>
        <v/>
      </c>
      <c r="F644" s="52">
        <f>$V$12*((B644)-$U$5)/$U$6+$V$13</f>
        <v/>
      </c>
      <c r="G644" s="51">
        <f>1/(1+EXP(-F644))</f>
        <v/>
      </c>
      <c r="H644" s="52">
        <f>$W$12*((B644)-$U$5)/$U$6+$W$13</f>
        <v/>
      </c>
      <c r="I644" s="51">
        <f>1/(1+EXP(-H644))</f>
        <v/>
      </c>
      <c r="J644" s="52">
        <f>$X$12*((B644)-$U$5)/$U$6+$X$13</f>
        <v/>
      </c>
      <c r="K644" s="51">
        <f>1/(1+EXP(-J644))</f>
        <v/>
      </c>
      <c r="L644" s="52">
        <f>$Y$12*((B644)-$U$5)/$U$6+$Y$13</f>
        <v/>
      </c>
      <c r="M644" s="51">
        <f>1/(1+EXP(-L644))</f>
        <v/>
      </c>
      <c r="N644" s="52">
        <f>$Z$12*((B644)-$U$5)/$U$6+$Z$13</f>
        <v/>
      </c>
      <c r="O644" s="51">
        <f>1/(1+EXP(-N644))</f>
        <v/>
      </c>
      <c r="P644" s="52">
        <f>$AA$12*((B644)-$U$5)/$U$6+$AA$13</f>
        <v/>
      </c>
      <c r="Q644" s="51">
        <f>1/(1+EXP(-P644))</f>
        <v/>
      </c>
      <c r="R644" s="52">
        <f>$AB$12*((B644)-$U$5)/$U$6+$AB$13</f>
        <v/>
      </c>
      <c r="S644" s="51">
        <f>1/(1+EXP(-R644))</f>
        <v/>
      </c>
      <c r="AI644" s="48">
        <f>'4_Seq_Features'!A642</f>
        <v/>
      </c>
      <c r="AJ644" s="55">
        <f>'4_Seq_Features'!G642</f>
        <v/>
      </c>
      <c r="AK644" s="55">
        <f>'4_Seq_Features'!H642</f>
        <v/>
      </c>
      <c r="AL644" s="48">
        <f>'4_Seq_Features'!E642</f>
        <v/>
      </c>
      <c r="AM644" s="52">
        <f>$BD$14*((AJ644)-$BD$5)/$BD$6+$BD$15*((AK644)-$BD$7)/$BD$8+$BD$16</f>
        <v/>
      </c>
      <c r="AN644" s="51">
        <f>1/(1+EXP(-AM644))</f>
        <v/>
      </c>
      <c r="AO644" s="52">
        <f>$BE$14*((AJ644)-$BD$5)/$BD$6+$BE$15*((AK644)-$BD$7)/$BD$8+$BE$16</f>
        <v/>
      </c>
      <c r="AP644" s="51">
        <f>1/(1+EXP(-AO644))</f>
        <v/>
      </c>
      <c r="AQ644" s="52">
        <f>$BF$14*((AJ644)-$BD$5)/$BD$6+$BF$15*((AK644)-$BD$7)/$BD$8+$BF$16</f>
        <v/>
      </c>
      <c r="AR644" s="51">
        <f>1/(1+EXP(-AQ644))</f>
        <v/>
      </c>
      <c r="AS644" s="52">
        <f>$BG$14*((AJ644)-$BD$5)/$BD$6+$BG$15*((AK644)-$BD$7)/$BD$8+$BG$16</f>
        <v/>
      </c>
      <c r="AT644" s="51">
        <f>1/(1+EXP(-AS644))</f>
        <v/>
      </c>
      <c r="AU644" s="52">
        <f>$BH$14*((AJ644)-$BD$5)/$BD$6+$BH$15*((AK644)-$BD$7)/$BD$8+$BH$16</f>
        <v/>
      </c>
      <c r="AV644" s="51">
        <f>1/(1+EXP(-AU644))</f>
        <v/>
      </c>
      <c r="AW644" s="52">
        <f>$BI$14*((AJ644)-$BD$5)/$BD$6+$BI$15*((AK644)-$BD$7)/$BD$8+$BI$16</f>
        <v/>
      </c>
      <c r="AX644" s="51">
        <f>1/(1+EXP(-AW644))</f>
        <v/>
      </c>
      <c r="AY644" s="52">
        <f>$BJ$14*((AJ644)-$BD$5)/$BD$6+$BJ$15*((AK644)-$BD$7)/$BD$8+$BJ$16</f>
        <v/>
      </c>
      <c r="AZ644" s="51">
        <f>1/(1+EXP(-AY644))</f>
        <v/>
      </c>
      <c r="BA644" s="52">
        <f>$BK$14*((AJ644)-$BD$5)/$BD$6+$BK$15*((AK644)-$BD$7)/$BD$8+$BK$16</f>
        <v/>
      </c>
      <c r="BB644" s="51">
        <f>1/(1+EXP(-BA644))</f>
        <v/>
      </c>
    </row>
    <row r="645" ht="15" customHeight="1" s="35">
      <c r="A645" s="48">
        <f>'4_Seq_Features'!A643</f>
        <v/>
      </c>
      <c r="B645" s="55">
        <f>'4_Seq_Features'!F643</f>
        <v/>
      </c>
      <c r="C645" s="48">
        <f>'4_Seq_Features'!E643</f>
        <v/>
      </c>
      <c r="D645" s="52">
        <f>$U$12*((B645)-$U$5)/$U$6+$U$13</f>
        <v/>
      </c>
      <c r="E645" s="51">
        <f>1/(1+EXP(-D645))</f>
        <v/>
      </c>
      <c r="F645" s="52">
        <f>$V$12*((B645)-$U$5)/$U$6+$V$13</f>
        <v/>
      </c>
      <c r="G645" s="51">
        <f>1/(1+EXP(-F645))</f>
        <v/>
      </c>
      <c r="H645" s="52">
        <f>$W$12*((B645)-$U$5)/$U$6+$W$13</f>
        <v/>
      </c>
      <c r="I645" s="51">
        <f>1/(1+EXP(-H645))</f>
        <v/>
      </c>
      <c r="J645" s="52">
        <f>$X$12*((B645)-$U$5)/$U$6+$X$13</f>
        <v/>
      </c>
      <c r="K645" s="51">
        <f>1/(1+EXP(-J645))</f>
        <v/>
      </c>
      <c r="L645" s="52">
        <f>$Y$12*((B645)-$U$5)/$U$6+$Y$13</f>
        <v/>
      </c>
      <c r="M645" s="51">
        <f>1/(1+EXP(-L645))</f>
        <v/>
      </c>
      <c r="N645" s="52">
        <f>$Z$12*((B645)-$U$5)/$U$6+$Z$13</f>
        <v/>
      </c>
      <c r="O645" s="51">
        <f>1/(1+EXP(-N645))</f>
        <v/>
      </c>
      <c r="P645" s="52">
        <f>$AA$12*((B645)-$U$5)/$U$6+$AA$13</f>
        <v/>
      </c>
      <c r="Q645" s="51">
        <f>1/(1+EXP(-P645))</f>
        <v/>
      </c>
      <c r="R645" s="52">
        <f>$AB$12*((B645)-$U$5)/$U$6+$AB$13</f>
        <v/>
      </c>
      <c r="S645" s="51">
        <f>1/(1+EXP(-R645))</f>
        <v/>
      </c>
      <c r="AI645" s="48">
        <f>'4_Seq_Features'!A643</f>
        <v/>
      </c>
      <c r="AJ645" s="55">
        <f>'4_Seq_Features'!G643</f>
        <v/>
      </c>
      <c r="AK645" s="55">
        <f>'4_Seq_Features'!H643</f>
        <v/>
      </c>
      <c r="AL645" s="48">
        <f>'4_Seq_Features'!E643</f>
        <v/>
      </c>
      <c r="AM645" s="52">
        <f>$BD$14*((AJ645)-$BD$5)/$BD$6+$BD$15*((AK645)-$BD$7)/$BD$8+$BD$16</f>
        <v/>
      </c>
      <c r="AN645" s="51">
        <f>1/(1+EXP(-AM645))</f>
        <v/>
      </c>
      <c r="AO645" s="52">
        <f>$BE$14*((AJ645)-$BD$5)/$BD$6+$BE$15*((AK645)-$BD$7)/$BD$8+$BE$16</f>
        <v/>
      </c>
      <c r="AP645" s="51">
        <f>1/(1+EXP(-AO645))</f>
        <v/>
      </c>
      <c r="AQ645" s="52">
        <f>$BF$14*((AJ645)-$BD$5)/$BD$6+$BF$15*((AK645)-$BD$7)/$BD$8+$BF$16</f>
        <v/>
      </c>
      <c r="AR645" s="51">
        <f>1/(1+EXP(-AQ645))</f>
        <v/>
      </c>
      <c r="AS645" s="52">
        <f>$BG$14*((AJ645)-$BD$5)/$BD$6+$BG$15*((AK645)-$BD$7)/$BD$8+$BG$16</f>
        <v/>
      </c>
      <c r="AT645" s="51">
        <f>1/(1+EXP(-AS645))</f>
        <v/>
      </c>
      <c r="AU645" s="52">
        <f>$BH$14*((AJ645)-$BD$5)/$BD$6+$BH$15*((AK645)-$BD$7)/$BD$8+$BH$16</f>
        <v/>
      </c>
      <c r="AV645" s="51">
        <f>1/(1+EXP(-AU645))</f>
        <v/>
      </c>
      <c r="AW645" s="52">
        <f>$BI$14*((AJ645)-$BD$5)/$BD$6+$BI$15*((AK645)-$BD$7)/$BD$8+$BI$16</f>
        <v/>
      </c>
      <c r="AX645" s="51">
        <f>1/(1+EXP(-AW645))</f>
        <v/>
      </c>
      <c r="AY645" s="52">
        <f>$BJ$14*((AJ645)-$BD$5)/$BD$6+$BJ$15*((AK645)-$BD$7)/$BD$8+$BJ$16</f>
        <v/>
      </c>
      <c r="AZ645" s="51">
        <f>1/(1+EXP(-AY645))</f>
        <v/>
      </c>
      <c r="BA645" s="52">
        <f>$BK$14*((AJ645)-$BD$5)/$BD$6+$BK$15*((AK645)-$BD$7)/$BD$8+$BK$16</f>
        <v/>
      </c>
      <c r="BB645" s="51">
        <f>1/(1+EXP(-BA645))</f>
        <v/>
      </c>
    </row>
    <row r="646" ht="15" customHeight="1" s="35">
      <c r="A646" s="48">
        <f>'4_Seq_Features'!A644</f>
        <v/>
      </c>
      <c r="B646" s="55">
        <f>'4_Seq_Features'!F644</f>
        <v/>
      </c>
      <c r="C646" s="48">
        <f>'4_Seq_Features'!E644</f>
        <v/>
      </c>
      <c r="D646" s="52">
        <f>$U$12*((B646)-$U$5)/$U$6+$U$13</f>
        <v/>
      </c>
      <c r="E646" s="51">
        <f>1/(1+EXP(-D646))</f>
        <v/>
      </c>
      <c r="F646" s="52">
        <f>$V$12*((B646)-$U$5)/$U$6+$V$13</f>
        <v/>
      </c>
      <c r="G646" s="51">
        <f>1/(1+EXP(-F646))</f>
        <v/>
      </c>
      <c r="H646" s="52">
        <f>$W$12*((B646)-$U$5)/$U$6+$W$13</f>
        <v/>
      </c>
      <c r="I646" s="51">
        <f>1/(1+EXP(-H646))</f>
        <v/>
      </c>
      <c r="J646" s="52">
        <f>$X$12*((B646)-$U$5)/$U$6+$X$13</f>
        <v/>
      </c>
      <c r="K646" s="51">
        <f>1/(1+EXP(-J646))</f>
        <v/>
      </c>
      <c r="L646" s="52">
        <f>$Y$12*((B646)-$U$5)/$U$6+$Y$13</f>
        <v/>
      </c>
      <c r="M646" s="51">
        <f>1/(1+EXP(-L646))</f>
        <v/>
      </c>
      <c r="N646" s="52">
        <f>$Z$12*((B646)-$U$5)/$U$6+$Z$13</f>
        <v/>
      </c>
      <c r="O646" s="51">
        <f>1/(1+EXP(-N646))</f>
        <v/>
      </c>
      <c r="P646" s="52">
        <f>$AA$12*((B646)-$U$5)/$U$6+$AA$13</f>
        <v/>
      </c>
      <c r="Q646" s="51">
        <f>1/(1+EXP(-P646))</f>
        <v/>
      </c>
      <c r="R646" s="52">
        <f>$AB$12*((B646)-$U$5)/$U$6+$AB$13</f>
        <v/>
      </c>
      <c r="S646" s="51">
        <f>1/(1+EXP(-R646))</f>
        <v/>
      </c>
      <c r="AI646" s="48">
        <f>'4_Seq_Features'!A644</f>
        <v/>
      </c>
      <c r="AJ646" s="55">
        <f>'4_Seq_Features'!G644</f>
        <v/>
      </c>
      <c r="AK646" s="55">
        <f>'4_Seq_Features'!H644</f>
        <v/>
      </c>
      <c r="AL646" s="48">
        <f>'4_Seq_Features'!E644</f>
        <v/>
      </c>
      <c r="AM646" s="52">
        <f>$BD$14*((AJ646)-$BD$5)/$BD$6+$BD$15*((AK646)-$BD$7)/$BD$8+$BD$16</f>
        <v/>
      </c>
      <c r="AN646" s="51">
        <f>1/(1+EXP(-AM646))</f>
        <v/>
      </c>
      <c r="AO646" s="52">
        <f>$BE$14*((AJ646)-$BD$5)/$BD$6+$BE$15*((AK646)-$BD$7)/$BD$8+$BE$16</f>
        <v/>
      </c>
      <c r="AP646" s="51">
        <f>1/(1+EXP(-AO646))</f>
        <v/>
      </c>
      <c r="AQ646" s="52">
        <f>$BF$14*((AJ646)-$BD$5)/$BD$6+$BF$15*((AK646)-$BD$7)/$BD$8+$BF$16</f>
        <v/>
      </c>
      <c r="AR646" s="51">
        <f>1/(1+EXP(-AQ646))</f>
        <v/>
      </c>
      <c r="AS646" s="52">
        <f>$BG$14*((AJ646)-$BD$5)/$BD$6+$BG$15*((AK646)-$BD$7)/$BD$8+$BG$16</f>
        <v/>
      </c>
      <c r="AT646" s="51">
        <f>1/(1+EXP(-AS646))</f>
        <v/>
      </c>
      <c r="AU646" s="52">
        <f>$BH$14*((AJ646)-$BD$5)/$BD$6+$BH$15*((AK646)-$BD$7)/$BD$8+$BH$16</f>
        <v/>
      </c>
      <c r="AV646" s="51">
        <f>1/(1+EXP(-AU646))</f>
        <v/>
      </c>
      <c r="AW646" s="52">
        <f>$BI$14*((AJ646)-$BD$5)/$BD$6+$BI$15*((AK646)-$BD$7)/$BD$8+$BI$16</f>
        <v/>
      </c>
      <c r="AX646" s="51">
        <f>1/(1+EXP(-AW646))</f>
        <v/>
      </c>
      <c r="AY646" s="52">
        <f>$BJ$14*((AJ646)-$BD$5)/$BD$6+$BJ$15*((AK646)-$BD$7)/$BD$8+$BJ$16</f>
        <v/>
      </c>
      <c r="AZ646" s="51">
        <f>1/(1+EXP(-AY646))</f>
        <v/>
      </c>
      <c r="BA646" s="52">
        <f>$BK$14*((AJ646)-$BD$5)/$BD$6+$BK$15*((AK646)-$BD$7)/$BD$8+$BK$16</f>
        <v/>
      </c>
      <c r="BB646" s="51">
        <f>1/(1+EXP(-BA646))</f>
        <v/>
      </c>
    </row>
    <row r="647" ht="15" customHeight="1" s="35">
      <c r="A647" s="48">
        <f>'4_Seq_Features'!A645</f>
        <v/>
      </c>
      <c r="B647" s="55">
        <f>'4_Seq_Features'!F645</f>
        <v/>
      </c>
      <c r="C647" s="48">
        <f>'4_Seq_Features'!E645</f>
        <v/>
      </c>
      <c r="D647" s="52">
        <f>$U$12*((B647)-$U$5)/$U$6+$U$13</f>
        <v/>
      </c>
      <c r="E647" s="51">
        <f>1/(1+EXP(-D647))</f>
        <v/>
      </c>
      <c r="F647" s="52">
        <f>$V$12*((B647)-$U$5)/$U$6+$V$13</f>
        <v/>
      </c>
      <c r="G647" s="51">
        <f>1/(1+EXP(-F647))</f>
        <v/>
      </c>
      <c r="H647" s="52">
        <f>$W$12*((B647)-$U$5)/$U$6+$W$13</f>
        <v/>
      </c>
      <c r="I647" s="51">
        <f>1/(1+EXP(-H647))</f>
        <v/>
      </c>
      <c r="J647" s="52">
        <f>$X$12*((B647)-$U$5)/$U$6+$X$13</f>
        <v/>
      </c>
      <c r="K647" s="51">
        <f>1/(1+EXP(-J647))</f>
        <v/>
      </c>
      <c r="L647" s="52">
        <f>$Y$12*((B647)-$U$5)/$U$6+$Y$13</f>
        <v/>
      </c>
      <c r="M647" s="51">
        <f>1/(1+EXP(-L647))</f>
        <v/>
      </c>
      <c r="N647" s="52">
        <f>$Z$12*((B647)-$U$5)/$U$6+$Z$13</f>
        <v/>
      </c>
      <c r="O647" s="51">
        <f>1/(1+EXP(-N647))</f>
        <v/>
      </c>
      <c r="P647" s="52">
        <f>$AA$12*((B647)-$U$5)/$U$6+$AA$13</f>
        <v/>
      </c>
      <c r="Q647" s="51">
        <f>1/(1+EXP(-P647))</f>
        <v/>
      </c>
      <c r="R647" s="52">
        <f>$AB$12*((B647)-$U$5)/$U$6+$AB$13</f>
        <v/>
      </c>
      <c r="S647" s="51">
        <f>1/(1+EXP(-R647))</f>
        <v/>
      </c>
      <c r="AI647" s="48">
        <f>'4_Seq_Features'!A645</f>
        <v/>
      </c>
      <c r="AJ647" s="55">
        <f>'4_Seq_Features'!G645</f>
        <v/>
      </c>
      <c r="AK647" s="55">
        <f>'4_Seq_Features'!H645</f>
        <v/>
      </c>
      <c r="AL647" s="48">
        <f>'4_Seq_Features'!E645</f>
        <v/>
      </c>
      <c r="AM647" s="52">
        <f>$BD$14*((AJ647)-$BD$5)/$BD$6+$BD$15*((AK647)-$BD$7)/$BD$8+$BD$16</f>
        <v/>
      </c>
      <c r="AN647" s="51">
        <f>1/(1+EXP(-AM647))</f>
        <v/>
      </c>
      <c r="AO647" s="52">
        <f>$BE$14*((AJ647)-$BD$5)/$BD$6+$BE$15*((AK647)-$BD$7)/$BD$8+$BE$16</f>
        <v/>
      </c>
      <c r="AP647" s="51">
        <f>1/(1+EXP(-AO647))</f>
        <v/>
      </c>
      <c r="AQ647" s="52">
        <f>$BF$14*((AJ647)-$BD$5)/$BD$6+$BF$15*((AK647)-$BD$7)/$BD$8+$BF$16</f>
        <v/>
      </c>
      <c r="AR647" s="51">
        <f>1/(1+EXP(-AQ647))</f>
        <v/>
      </c>
      <c r="AS647" s="52">
        <f>$BG$14*((AJ647)-$BD$5)/$BD$6+$BG$15*((AK647)-$BD$7)/$BD$8+$BG$16</f>
        <v/>
      </c>
      <c r="AT647" s="51">
        <f>1/(1+EXP(-AS647))</f>
        <v/>
      </c>
      <c r="AU647" s="52">
        <f>$BH$14*((AJ647)-$BD$5)/$BD$6+$BH$15*((AK647)-$BD$7)/$BD$8+$BH$16</f>
        <v/>
      </c>
      <c r="AV647" s="51">
        <f>1/(1+EXP(-AU647))</f>
        <v/>
      </c>
      <c r="AW647" s="52">
        <f>$BI$14*((AJ647)-$BD$5)/$BD$6+$BI$15*((AK647)-$BD$7)/$BD$8+$BI$16</f>
        <v/>
      </c>
      <c r="AX647" s="51">
        <f>1/(1+EXP(-AW647))</f>
        <v/>
      </c>
      <c r="AY647" s="52">
        <f>$BJ$14*((AJ647)-$BD$5)/$BD$6+$BJ$15*((AK647)-$BD$7)/$BD$8+$BJ$16</f>
        <v/>
      </c>
      <c r="AZ647" s="51">
        <f>1/(1+EXP(-AY647))</f>
        <v/>
      </c>
      <c r="BA647" s="52">
        <f>$BK$14*((AJ647)-$BD$5)/$BD$6+$BK$15*((AK647)-$BD$7)/$BD$8+$BK$16</f>
        <v/>
      </c>
      <c r="BB647" s="51">
        <f>1/(1+EXP(-BA647))</f>
        <v/>
      </c>
    </row>
    <row r="648" ht="15" customHeight="1" s="35">
      <c r="A648" s="48">
        <f>'4_Seq_Features'!A646</f>
        <v/>
      </c>
      <c r="B648" s="55">
        <f>'4_Seq_Features'!F646</f>
        <v/>
      </c>
      <c r="C648" s="48">
        <f>'4_Seq_Features'!E646</f>
        <v/>
      </c>
      <c r="D648" s="52">
        <f>$U$12*((B648)-$U$5)/$U$6+$U$13</f>
        <v/>
      </c>
      <c r="E648" s="51">
        <f>1/(1+EXP(-D648))</f>
        <v/>
      </c>
      <c r="F648" s="52">
        <f>$V$12*((B648)-$U$5)/$U$6+$V$13</f>
        <v/>
      </c>
      <c r="G648" s="51">
        <f>1/(1+EXP(-F648))</f>
        <v/>
      </c>
      <c r="H648" s="52">
        <f>$W$12*((B648)-$U$5)/$U$6+$W$13</f>
        <v/>
      </c>
      <c r="I648" s="51">
        <f>1/(1+EXP(-H648))</f>
        <v/>
      </c>
      <c r="J648" s="52">
        <f>$X$12*((B648)-$U$5)/$U$6+$X$13</f>
        <v/>
      </c>
      <c r="K648" s="51">
        <f>1/(1+EXP(-J648))</f>
        <v/>
      </c>
      <c r="L648" s="52">
        <f>$Y$12*((B648)-$U$5)/$U$6+$Y$13</f>
        <v/>
      </c>
      <c r="M648" s="51">
        <f>1/(1+EXP(-L648))</f>
        <v/>
      </c>
      <c r="N648" s="52">
        <f>$Z$12*((B648)-$U$5)/$U$6+$Z$13</f>
        <v/>
      </c>
      <c r="O648" s="51">
        <f>1/(1+EXP(-N648))</f>
        <v/>
      </c>
      <c r="P648" s="52">
        <f>$AA$12*((B648)-$U$5)/$U$6+$AA$13</f>
        <v/>
      </c>
      <c r="Q648" s="51">
        <f>1/(1+EXP(-P648))</f>
        <v/>
      </c>
      <c r="R648" s="52">
        <f>$AB$12*((B648)-$U$5)/$U$6+$AB$13</f>
        <v/>
      </c>
      <c r="S648" s="51">
        <f>1/(1+EXP(-R648))</f>
        <v/>
      </c>
      <c r="AI648" s="48">
        <f>'4_Seq_Features'!A646</f>
        <v/>
      </c>
      <c r="AJ648" s="55">
        <f>'4_Seq_Features'!G646</f>
        <v/>
      </c>
      <c r="AK648" s="55">
        <f>'4_Seq_Features'!H646</f>
        <v/>
      </c>
      <c r="AL648" s="48">
        <f>'4_Seq_Features'!E646</f>
        <v/>
      </c>
      <c r="AM648" s="52">
        <f>$BD$14*((AJ648)-$BD$5)/$BD$6+$BD$15*((AK648)-$BD$7)/$BD$8+$BD$16</f>
        <v/>
      </c>
      <c r="AN648" s="51">
        <f>1/(1+EXP(-AM648))</f>
        <v/>
      </c>
      <c r="AO648" s="52">
        <f>$BE$14*((AJ648)-$BD$5)/$BD$6+$BE$15*((AK648)-$BD$7)/$BD$8+$BE$16</f>
        <v/>
      </c>
      <c r="AP648" s="51">
        <f>1/(1+EXP(-AO648))</f>
        <v/>
      </c>
      <c r="AQ648" s="52">
        <f>$BF$14*((AJ648)-$BD$5)/$BD$6+$BF$15*((AK648)-$BD$7)/$BD$8+$BF$16</f>
        <v/>
      </c>
      <c r="AR648" s="51">
        <f>1/(1+EXP(-AQ648))</f>
        <v/>
      </c>
      <c r="AS648" s="52">
        <f>$BG$14*((AJ648)-$BD$5)/$BD$6+$BG$15*((AK648)-$BD$7)/$BD$8+$BG$16</f>
        <v/>
      </c>
      <c r="AT648" s="51">
        <f>1/(1+EXP(-AS648))</f>
        <v/>
      </c>
      <c r="AU648" s="52">
        <f>$BH$14*((AJ648)-$BD$5)/$BD$6+$BH$15*((AK648)-$BD$7)/$BD$8+$BH$16</f>
        <v/>
      </c>
      <c r="AV648" s="51">
        <f>1/(1+EXP(-AU648))</f>
        <v/>
      </c>
      <c r="AW648" s="52">
        <f>$BI$14*((AJ648)-$BD$5)/$BD$6+$BI$15*((AK648)-$BD$7)/$BD$8+$BI$16</f>
        <v/>
      </c>
      <c r="AX648" s="51">
        <f>1/(1+EXP(-AW648))</f>
        <v/>
      </c>
      <c r="AY648" s="52">
        <f>$BJ$14*((AJ648)-$BD$5)/$BD$6+$BJ$15*((AK648)-$BD$7)/$BD$8+$BJ$16</f>
        <v/>
      </c>
      <c r="AZ648" s="51">
        <f>1/(1+EXP(-AY648))</f>
        <v/>
      </c>
      <c r="BA648" s="52">
        <f>$BK$14*((AJ648)-$BD$5)/$BD$6+$BK$15*((AK648)-$BD$7)/$BD$8+$BK$16</f>
        <v/>
      </c>
      <c r="BB648" s="51">
        <f>1/(1+EXP(-BA648))</f>
        <v/>
      </c>
    </row>
    <row r="649" ht="15" customHeight="1" s="35">
      <c r="A649" s="48">
        <f>'4_Seq_Features'!A647</f>
        <v/>
      </c>
      <c r="B649" s="55">
        <f>'4_Seq_Features'!F647</f>
        <v/>
      </c>
      <c r="C649" s="48">
        <f>'4_Seq_Features'!E647</f>
        <v/>
      </c>
      <c r="D649" s="52">
        <f>$U$12*((B649)-$U$5)/$U$6+$U$13</f>
        <v/>
      </c>
      <c r="E649" s="51">
        <f>1/(1+EXP(-D649))</f>
        <v/>
      </c>
      <c r="F649" s="52">
        <f>$V$12*((B649)-$U$5)/$U$6+$V$13</f>
        <v/>
      </c>
      <c r="G649" s="51">
        <f>1/(1+EXP(-F649))</f>
        <v/>
      </c>
      <c r="H649" s="52">
        <f>$W$12*((B649)-$U$5)/$U$6+$W$13</f>
        <v/>
      </c>
      <c r="I649" s="51">
        <f>1/(1+EXP(-H649))</f>
        <v/>
      </c>
      <c r="J649" s="52">
        <f>$X$12*((B649)-$U$5)/$U$6+$X$13</f>
        <v/>
      </c>
      <c r="K649" s="51">
        <f>1/(1+EXP(-J649))</f>
        <v/>
      </c>
      <c r="L649" s="52">
        <f>$Y$12*((B649)-$U$5)/$U$6+$Y$13</f>
        <v/>
      </c>
      <c r="M649" s="51">
        <f>1/(1+EXP(-L649))</f>
        <v/>
      </c>
      <c r="N649" s="52">
        <f>$Z$12*((B649)-$U$5)/$U$6+$Z$13</f>
        <v/>
      </c>
      <c r="O649" s="51">
        <f>1/(1+EXP(-N649))</f>
        <v/>
      </c>
      <c r="P649" s="52">
        <f>$AA$12*((B649)-$U$5)/$U$6+$AA$13</f>
        <v/>
      </c>
      <c r="Q649" s="51">
        <f>1/(1+EXP(-P649))</f>
        <v/>
      </c>
      <c r="R649" s="52">
        <f>$AB$12*((B649)-$U$5)/$U$6+$AB$13</f>
        <v/>
      </c>
      <c r="S649" s="51">
        <f>1/(1+EXP(-R649))</f>
        <v/>
      </c>
      <c r="AI649" s="48">
        <f>'4_Seq_Features'!A647</f>
        <v/>
      </c>
      <c r="AJ649" s="55">
        <f>'4_Seq_Features'!G647</f>
        <v/>
      </c>
      <c r="AK649" s="55">
        <f>'4_Seq_Features'!H647</f>
        <v/>
      </c>
      <c r="AL649" s="48">
        <f>'4_Seq_Features'!E647</f>
        <v/>
      </c>
      <c r="AM649" s="52">
        <f>$BD$14*((AJ649)-$BD$5)/$BD$6+$BD$15*((AK649)-$BD$7)/$BD$8+$BD$16</f>
        <v/>
      </c>
      <c r="AN649" s="51">
        <f>1/(1+EXP(-AM649))</f>
        <v/>
      </c>
      <c r="AO649" s="52">
        <f>$BE$14*((AJ649)-$BD$5)/$BD$6+$BE$15*((AK649)-$BD$7)/$BD$8+$BE$16</f>
        <v/>
      </c>
      <c r="AP649" s="51">
        <f>1/(1+EXP(-AO649))</f>
        <v/>
      </c>
      <c r="AQ649" s="52">
        <f>$BF$14*((AJ649)-$BD$5)/$BD$6+$BF$15*((AK649)-$BD$7)/$BD$8+$BF$16</f>
        <v/>
      </c>
      <c r="AR649" s="51">
        <f>1/(1+EXP(-AQ649))</f>
        <v/>
      </c>
      <c r="AS649" s="52">
        <f>$BG$14*((AJ649)-$BD$5)/$BD$6+$BG$15*((AK649)-$BD$7)/$BD$8+$BG$16</f>
        <v/>
      </c>
      <c r="AT649" s="51">
        <f>1/(1+EXP(-AS649))</f>
        <v/>
      </c>
      <c r="AU649" s="52">
        <f>$BH$14*((AJ649)-$BD$5)/$BD$6+$BH$15*((AK649)-$BD$7)/$BD$8+$BH$16</f>
        <v/>
      </c>
      <c r="AV649" s="51">
        <f>1/(1+EXP(-AU649))</f>
        <v/>
      </c>
      <c r="AW649" s="52">
        <f>$BI$14*((AJ649)-$BD$5)/$BD$6+$BI$15*((AK649)-$BD$7)/$BD$8+$BI$16</f>
        <v/>
      </c>
      <c r="AX649" s="51">
        <f>1/(1+EXP(-AW649))</f>
        <v/>
      </c>
      <c r="AY649" s="52">
        <f>$BJ$14*((AJ649)-$BD$5)/$BD$6+$BJ$15*((AK649)-$BD$7)/$BD$8+$BJ$16</f>
        <v/>
      </c>
      <c r="AZ649" s="51">
        <f>1/(1+EXP(-AY649))</f>
        <v/>
      </c>
      <c r="BA649" s="52">
        <f>$BK$14*((AJ649)-$BD$5)/$BD$6+$BK$15*((AK649)-$BD$7)/$BD$8+$BK$16</f>
        <v/>
      </c>
      <c r="BB649" s="51">
        <f>1/(1+EXP(-BA649))</f>
        <v/>
      </c>
    </row>
    <row r="650" ht="15" customHeight="1" s="35">
      <c r="A650" s="48">
        <f>'4_Seq_Features'!A648</f>
        <v/>
      </c>
      <c r="B650" s="55">
        <f>'4_Seq_Features'!F648</f>
        <v/>
      </c>
      <c r="C650" s="48">
        <f>'4_Seq_Features'!E648</f>
        <v/>
      </c>
      <c r="D650" s="52">
        <f>$U$12*((B650)-$U$5)/$U$6+$U$13</f>
        <v/>
      </c>
      <c r="E650" s="51">
        <f>1/(1+EXP(-D650))</f>
        <v/>
      </c>
      <c r="F650" s="52">
        <f>$V$12*((B650)-$U$5)/$U$6+$V$13</f>
        <v/>
      </c>
      <c r="G650" s="51">
        <f>1/(1+EXP(-F650))</f>
        <v/>
      </c>
      <c r="H650" s="52">
        <f>$W$12*((B650)-$U$5)/$U$6+$W$13</f>
        <v/>
      </c>
      <c r="I650" s="51">
        <f>1/(1+EXP(-H650))</f>
        <v/>
      </c>
      <c r="J650" s="52">
        <f>$X$12*((B650)-$U$5)/$U$6+$X$13</f>
        <v/>
      </c>
      <c r="K650" s="51">
        <f>1/(1+EXP(-J650))</f>
        <v/>
      </c>
      <c r="L650" s="52">
        <f>$Y$12*((B650)-$U$5)/$U$6+$Y$13</f>
        <v/>
      </c>
      <c r="M650" s="51">
        <f>1/(1+EXP(-L650))</f>
        <v/>
      </c>
      <c r="N650" s="52">
        <f>$Z$12*((B650)-$U$5)/$U$6+$Z$13</f>
        <v/>
      </c>
      <c r="O650" s="51">
        <f>1/(1+EXP(-N650))</f>
        <v/>
      </c>
      <c r="P650" s="52">
        <f>$AA$12*((B650)-$U$5)/$U$6+$AA$13</f>
        <v/>
      </c>
      <c r="Q650" s="51">
        <f>1/(1+EXP(-P650))</f>
        <v/>
      </c>
      <c r="R650" s="52">
        <f>$AB$12*((B650)-$U$5)/$U$6+$AB$13</f>
        <v/>
      </c>
      <c r="S650" s="51">
        <f>1/(1+EXP(-R650))</f>
        <v/>
      </c>
      <c r="AI650" s="48">
        <f>'4_Seq_Features'!A648</f>
        <v/>
      </c>
      <c r="AJ650" s="55">
        <f>'4_Seq_Features'!G648</f>
        <v/>
      </c>
      <c r="AK650" s="55">
        <f>'4_Seq_Features'!H648</f>
        <v/>
      </c>
      <c r="AL650" s="48">
        <f>'4_Seq_Features'!E648</f>
        <v/>
      </c>
      <c r="AM650" s="52">
        <f>$BD$14*((AJ650)-$BD$5)/$BD$6+$BD$15*((AK650)-$BD$7)/$BD$8+$BD$16</f>
        <v/>
      </c>
      <c r="AN650" s="51">
        <f>1/(1+EXP(-AM650))</f>
        <v/>
      </c>
      <c r="AO650" s="52">
        <f>$BE$14*((AJ650)-$BD$5)/$BD$6+$BE$15*((AK650)-$BD$7)/$BD$8+$BE$16</f>
        <v/>
      </c>
      <c r="AP650" s="51">
        <f>1/(1+EXP(-AO650))</f>
        <v/>
      </c>
      <c r="AQ650" s="52">
        <f>$BF$14*((AJ650)-$BD$5)/$BD$6+$BF$15*((AK650)-$BD$7)/$BD$8+$BF$16</f>
        <v/>
      </c>
      <c r="AR650" s="51">
        <f>1/(1+EXP(-AQ650))</f>
        <v/>
      </c>
      <c r="AS650" s="52">
        <f>$BG$14*((AJ650)-$BD$5)/$BD$6+$BG$15*((AK650)-$BD$7)/$BD$8+$BG$16</f>
        <v/>
      </c>
      <c r="AT650" s="51">
        <f>1/(1+EXP(-AS650))</f>
        <v/>
      </c>
      <c r="AU650" s="52">
        <f>$BH$14*((AJ650)-$BD$5)/$BD$6+$BH$15*((AK650)-$BD$7)/$BD$8+$BH$16</f>
        <v/>
      </c>
      <c r="AV650" s="51">
        <f>1/(1+EXP(-AU650))</f>
        <v/>
      </c>
      <c r="AW650" s="52">
        <f>$BI$14*((AJ650)-$BD$5)/$BD$6+$BI$15*((AK650)-$BD$7)/$BD$8+$BI$16</f>
        <v/>
      </c>
      <c r="AX650" s="51">
        <f>1/(1+EXP(-AW650))</f>
        <v/>
      </c>
      <c r="AY650" s="52">
        <f>$BJ$14*((AJ650)-$BD$5)/$BD$6+$BJ$15*((AK650)-$BD$7)/$BD$8+$BJ$16</f>
        <v/>
      </c>
      <c r="AZ650" s="51">
        <f>1/(1+EXP(-AY650))</f>
        <v/>
      </c>
      <c r="BA650" s="52">
        <f>$BK$14*((AJ650)-$BD$5)/$BD$6+$BK$15*((AK650)-$BD$7)/$BD$8+$BK$16</f>
        <v/>
      </c>
      <c r="BB650" s="51">
        <f>1/(1+EXP(-BA650))</f>
        <v/>
      </c>
    </row>
    <row r="651" ht="15" customHeight="1" s="35">
      <c r="A651" s="48">
        <f>'4_Seq_Features'!A649</f>
        <v/>
      </c>
      <c r="B651" s="55">
        <f>'4_Seq_Features'!F649</f>
        <v/>
      </c>
      <c r="C651" s="48">
        <f>'4_Seq_Features'!E649</f>
        <v/>
      </c>
      <c r="D651" s="52">
        <f>$U$12*((B651)-$U$5)/$U$6+$U$13</f>
        <v/>
      </c>
      <c r="E651" s="51">
        <f>1/(1+EXP(-D651))</f>
        <v/>
      </c>
      <c r="F651" s="52">
        <f>$V$12*((B651)-$U$5)/$U$6+$V$13</f>
        <v/>
      </c>
      <c r="G651" s="51">
        <f>1/(1+EXP(-F651))</f>
        <v/>
      </c>
      <c r="H651" s="52">
        <f>$W$12*((B651)-$U$5)/$U$6+$W$13</f>
        <v/>
      </c>
      <c r="I651" s="51">
        <f>1/(1+EXP(-H651))</f>
        <v/>
      </c>
      <c r="J651" s="52">
        <f>$X$12*((B651)-$U$5)/$U$6+$X$13</f>
        <v/>
      </c>
      <c r="K651" s="51">
        <f>1/(1+EXP(-J651))</f>
        <v/>
      </c>
      <c r="L651" s="52">
        <f>$Y$12*((B651)-$U$5)/$U$6+$Y$13</f>
        <v/>
      </c>
      <c r="M651" s="51">
        <f>1/(1+EXP(-L651))</f>
        <v/>
      </c>
      <c r="N651" s="52">
        <f>$Z$12*((B651)-$U$5)/$U$6+$Z$13</f>
        <v/>
      </c>
      <c r="O651" s="51">
        <f>1/(1+EXP(-N651))</f>
        <v/>
      </c>
      <c r="P651" s="52">
        <f>$AA$12*((B651)-$U$5)/$U$6+$AA$13</f>
        <v/>
      </c>
      <c r="Q651" s="51">
        <f>1/(1+EXP(-P651))</f>
        <v/>
      </c>
      <c r="R651" s="52">
        <f>$AB$12*((B651)-$U$5)/$U$6+$AB$13</f>
        <v/>
      </c>
      <c r="S651" s="51">
        <f>1/(1+EXP(-R651))</f>
        <v/>
      </c>
      <c r="AI651" s="48">
        <f>'4_Seq_Features'!A649</f>
        <v/>
      </c>
      <c r="AJ651" s="55">
        <f>'4_Seq_Features'!G649</f>
        <v/>
      </c>
      <c r="AK651" s="55">
        <f>'4_Seq_Features'!H649</f>
        <v/>
      </c>
      <c r="AL651" s="48">
        <f>'4_Seq_Features'!E649</f>
        <v/>
      </c>
      <c r="AM651" s="52">
        <f>$BD$14*((AJ651)-$BD$5)/$BD$6+$BD$15*((AK651)-$BD$7)/$BD$8+$BD$16</f>
        <v/>
      </c>
      <c r="AN651" s="51">
        <f>1/(1+EXP(-AM651))</f>
        <v/>
      </c>
      <c r="AO651" s="52">
        <f>$BE$14*((AJ651)-$BD$5)/$BD$6+$BE$15*((AK651)-$BD$7)/$BD$8+$BE$16</f>
        <v/>
      </c>
      <c r="AP651" s="51">
        <f>1/(1+EXP(-AO651))</f>
        <v/>
      </c>
      <c r="AQ651" s="52">
        <f>$BF$14*((AJ651)-$BD$5)/$BD$6+$BF$15*((AK651)-$BD$7)/$BD$8+$BF$16</f>
        <v/>
      </c>
      <c r="AR651" s="51">
        <f>1/(1+EXP(-AQ651))</f>
        <v/>
      </c>
      <c r="AS651" s="52">
        <f>$BG$14*((AJ651)-$BD$5)/$BD$6+$BG$15*((AK651)-$BD$7)/$BD$8+$BG$16</f>
        <v/>
      </c>
      <c r="AT651" s="51">
        <f>1/(1+EXP(-AS651))</f>
        <v/>
      </c>
      <c r="AU651" s="52">
        <f>$BH$14*((AJ651)-$BD$5)/$BD$6+$BH$15*((AK651)-$BD$7)/$BD$8+$BH$16</f>
        <v/>
      </c>
      <c r="AV651" s="51">
        <f>1/(1+EXP(-AU651))</f>
        <v/>
      </c>
      <c r="AW651" s="52">
        <f>$BI$14*((AJ651)-$BD$5)/$BD$6+$BI$15*((AK651)-$BD$7)/$BD$8+$BI$16</f>
        <v/>
      </c>
      <c r="AX651" s="51">
        <f>1/(1+EXP(-AW651))</f>
        <v/>
      </c>
      <c r="AY651" s="52">
        <f>$BJ$14*((AJ651)-$BD$5)/$BD$6+$BJ$15*((AK651)-$BD$7)/$BD$8+$BJ$16</f>
        <v/>
      </c>
      <c r="AZ651" s="51">
        <f>1/(1+EXP(-AY651))</f>
        <v/>
      </c>
      <c r="BA651" s="52">
        <f>$BK$14*((AJ651)-$BD$5)/$BD$6+$BK$15*((AK651)-$BD$7)/$BD$8+$BK$16</f>
        <v/>
      </c>
      <c r="BB651" s="51">
        <f>1/(1+EXP(-BA651))</f>
        <v/>
      </c>
    </row>
    <row r="652" ht="15" customHeight="1" s="35">
      <c r="A652" s="48">
        <f>'4_Seq_Features'!A650</f>
        <v/>
      </c>
      <c r="B652" s="55">
        <f>'4_Seq_Features'!F650</f>
        <v/>
      </c>
      <c r="C652" s="48">
        <f>'4_Seq_Features'!E650</f>
        <v/>
      </c>
      <c r="D652" s="52">
        <f>$U$12*((B652)-$U$5)/$U$6+$U$13</f>
        <v/>
      </c>
      <c r="E652" s="51">
        <f>1/(1+EXP(-D652))</f>
        <v/>
      </c>
      <c r="F652" s="52">
        <f>$V$12*((B652)-$U$5)/$U$6+$V$13</f>
        <v/>
      </c>
      <c r="G652" s="51">
        <f>1/(1+EXP(-F652))</f>
        <v/>
      </c>
      <c r="H652" s="52">
        <f>$W$12*((B652)-$U$5)/$U$6+$W$13</f>
        <v/>
      </c>
      <c r="I652" s="51">
        <f>1/(1+EXP(-H652))</f>
        <v/>
      </c>
      <c r="J652" s="52">
        <f>$X$12*((B652)-$U$5)/$U$6+$X$13</f>
        <v/>
      </c>
      <c r="K652" s="51">
        <f>1/(1+EXP(-J652))</f>
        <v/>
      </c>
      <c r="L652" s="52">
        <f>$Y$12*((B652)-$U$5)/$U$6+$Y$13</f>
        <v/>
      </c>
      <c r="M652" s="51">
        <f>1/(1+EXP(-L652))</f>
        <v/>
      </c>
      <c r="N652" s="52">
        <f>$Z$12*((B652)-$U$5)/$U$6+$Z$13</f>
        <v/>
      </c>
      <c r="O652" s="51">
        <f>1/(1+EXP(-N652))</f>
        <v/>
      </c>
      <c r="P652" s="52">
        <f>$AA$12*((B652)-$U$5)/$U$6+$AA$13</f>
        <v/>
      </c>
      <c r="Q652" s="51">
        <f>1/(1+EXP(-P652))</f>
        <v/>
      </c>
      <c r="R652" s="52">
        <f>$AB$12*((B652)-$U$5)/$U$6+$AB$13</f>
        <v/>
      </c>
      <c r="S652" s="51">
        <f>1/(1+EXP(-R652))</f>
        <v/>
      </c>
      <c r="AI652" s="48">
        <f>'4_Seq_Features'!A650</f>
        <v/>
      </c>
      <c r="AJ652" s="55">
        <f>'4_Seq_Features'!G650</f>
        <v/>
      </c>
      <c r="AK652" s="55">
        <f>'4_Seq_Features'!H650</f>
        <v/>
      </c>
      <c r="AL652" s="48">
        <f>'4_Seq_Features'!E650</f>
        <v/>
      </c>
      <c r="AM652" s="52">
        <f>$BD$14*((AJ652)-$BD$5)/$BD$6+$BD$15*((AK652)-$BD$7)/$BD$8+$BD$16</f>
        <v/>
      </c>
      <c r="AN652" s="51">
        <f>1/(1+EXP(-AM652))</f>
        <v/>
      </c>
      <c r="AO652" s="52">
        <f>$BE$14*((AJ652)-$BD$5)/$BD$6+$BE$15*((AK652)-$BD$7)/$BD$8+$BE$16</f>
        <v/>
      </c>
      <c r="AP652" s="51">
        <f>1/(1+EXP(-AO652))</f>
        <v/>
      </c>
      <c r="AQ652" s="52">
        <f>$BF$14*((AJ652)-$BD$5)/$BD$6+$BF$15*((AK652)-$BD$7)/$BD$8+$BF$16</f>
        <v/>
      </c>
      <c r="AR652" s="51">
        <f>1/(1+EXP(-AQ652))</f>
        <v/>
      </c>
      <c r="AS652" s="52">
        <f>$BG$14*((AJ652)-$BD$5)/$BD$6+$BG$15*((AK652)-$BD$7)/$BD$8+$BG$16</f>
        <v/>
      </c>
      <c r="AT652" s="51">
        <f>1/(1+EXP(-AS652))</f>
        <v/>
      </c>
      <c r="AU652" s="52">
        <f>$BH$14*((AJ652)-$BD$5)/$BD$6+$BH$15*((AK652)-$BD$7)/$BD$8+$BH$16</f>
        <v/>
      </c>
      <c r="AV652" s="51">
        <f>1/(1+EXP(-AU652))</f>
        <v/>
      </c>
      <c r="AW652" s="52">
        <f>$BI$14*((AJ652)-$BD$5)/$BD$6+$BI$15*((AK652)-$BD$7)/$BD$8+$BI$16</f>
        <v/>
      </c>
      <c r="AX652" s="51">
        <f>1/(1+EXP(-AW652))</f>
        <v/>
      </c>
      <c r="AY652" s="52">
        <f>$BJ$14*((AJ652)-$BD$5)/$BD$6+$BJ$15*((AK652)-$BD$7)/$BD$8+$BJ$16</f>
        <v/>
      </c>
      <c r="AZ652" s="51">
        <f>1/(1+EXP(-AY652))</f>
        <v/>
      </c>
      <c r="BA652" s="52">
        <f>$BK$14*((AJ652)-$BD$5)/$BD$6+$BK$15*((AK652)-$BD$7)/$BD$8+$BK$16</f>
        <v/>
      </c>
      <c r="BB652" s="51">
        <f>1/(1+EXP(-BA652))</f>
        <v/>
      </c>
    </row>
    <row r="653" ht="15" customHeight="1" s="35">
      <c r="A653" s="48">
        <f>'4_Seq_Features'!A651</f>
        <v/>
      </c>
      <c r="B653" s="55">
        <f>'4_Seq_Features'!F651</f>
        <v/>
      </c>
      <c r="C653" s="48">
        <f>'4_Seq_Features'!E651</f>
        <v/>
      </c>
      <c r="D653" s="52">
        <f>$U$12*((B653)-$U$5)/$U$6+$U$13</f>
        <v/>
      </c>
      <c r="E653" s="51">
        <f>1/(1+EXP(-D653))</f>
        <v/>
      </c>
      <c r="F653" s="52">
        <f>$V$12*((B653)-$U$5)/$U$6+$V$13</f>
        <v/>
      </c>
      <c r="G653" s="51">
        <f>1/(1+EXP(-F653))</f>
        <v/>
      </c>
      <c r="H653" s="52">
        <f>$W$12*((B653)-$U$5)/$U$6+$W$13</f>
        <v/>
      </c>
      <c r="I653" s="51">
        <f>1/(1+EXP(-H653))</f>
        <v/>
      </c>
      <c r="J653" s="52">
        <f>$X$12*((B653)-$U$5)/$U$6+$X$13</f>
        <v/>
      </c>
      <c r="K653" s="51">
        <f>1/(1+EXP(-J653))</f>
        <v/>
      </c>
      <c r="L653" s="52">
        <f>$Y$12*((B653)-$U$5)/$U$6+$Y$13</f>
        <v/>
      </c>
      <c r="M653" s="51">
        <f>1/(1+EXP(-L653))</f>
        <v/>
      </c>
      <c r="N653" s="52">
        <f>$Z$12*((B653)-$U$5)/$U$6+$Z$13</f>
        <v/>
      </c>
      <c r="O653" s="51">
        <f>1/(1+EXP(-N653))</f>
        <v/>
      </c>
      <c r="P653" s="52">
        <f>$AA$12*((B653)-$U$5)/$U$6+$AA$13</f>
        <v/>
      </c>
      <c r="Q653" s="51">
        <f>1/(1+EXP(-P653))</f>
        <v/>
      </c>
      <c r="R653" s="52">
        <f>$AB$12*((B653)-$U$5)/$U$6+$AB$13</f>
        <v/>
      </c>
      <c r="S653" s="51">
        <f>1/(1+EXP(-R653))</f>
        <v/>
      </c>
      <c r="AI653" s="48">
        <f>'4_Seq_Features'!A651</f>
        <v/>
      </c>
      <c r="AJ653" s="55">
        <f>'4_Seq_Features'!G651</f>
        <v/>
      </c>
      <c r="AK653" s="55">
        <f>'4_Seq_Features'!H651</f>
        <v/>
      </c>
      <c r="AL653" s="48">
        <f>'4_Seq_Features'!E651</f>
        <v/>
      </c>
      <c r="AM653" s="52">
        <f>$BD$14*((AJ653)-$BD$5)/$BD$6+$BD$15*((AK653)-$BD$7)/$BD$8+$BD$16</f>
        <v/>
      </c>
      <c r="AN653" s="51">
        <f>1/(1+EXP(-AM653))</f>
        <v/>
      </c>
      <c r="AO653" s="52">
        <f>$BE$14*((AJ653)-$BD$5)/$BD$6+$BE$15*((AK653)-$BD$7)/$BD$8+$BE$16</f>
        <v/>
      </c>
      <c r="AP653" s="51">
        <f>1/(1+EXP(-AO653))</f>
        <v/>
      </c>
      <c r="AQ653" s="52">
        <f>$BF$14*((AJ653)-$BD$5)/$BD$6+$BF$15*((AK653)-$BD$7)/$BD$8+$BF$16</f>
        <v/>
      </c>
      <c r="AR653" s="51">
        <f>1/(1+EXP(-AQ653))</f>
        <v/>
      </c>
      <c r="AS653" s="52">
        <f>$BG$14*((AJ653)-$BD$5)/$BD$6+$BG$15*((AK653)-$BD$7)/$BD$8+$BG$16</f>
        <v/>
      </c>
      <c r="AT653" s="51">
        <f>1/(1+EXP(-AS653))</f>
        <v/>
      </c>
      <c r="AU653" s="52">
        <f>$BH$14*((AJ653)-$BD$5)/$BD$6+$BH$15*((AK653)-$BD$7)/$BD$8+$BH$16</f>
        <v/>
      </c>
      <c r="AV653" s="51">
        <f>1/(1+EXP(-AU653))</f>
        <v/>
      </c>
      <c r="AW653" s="52">
        <f>$BI$14*((AJ653)-$BD$5)/$BD$6+$BI$15*((AK653)-$BD$7)/$BD$8+$BI$16</f>
        <v/>
      </c>
      <c r="AX653" s="51">
        <f>1/(1+EXP(-AW653))</f>
        <v/>
      </c>
      <c r="AY653" s="52">
        <f>$BJ$14*((AJ653)-$BD$5)/$BD$6+$BJ$15*((AK653)-$BD$7)/$BD$8+$BJ$16</f>
        <v/>
      </c>
      <c r="AZ653" s="51">
        <f>1/(1+EXP(-AY653))</f>
        <v/>
      </c>
      <c r="BA653" s="52">
        <f>$BK$14*((AJ653)-$BD$5)/$BD$6+$BK$15*((AK653)-$BD$7)/$BD$8+$BK$16</f>
        <v/>
      </c>
      <c r="BB653" s="51">
        <f>1/(1+EXP(-BA653))</f>
        <v/>
      </c>
    </row>
    <row r="654" ht="15" customHeight="1" s="35">
      <c r="A654" s="48">
        <f>'4_Seq_Features'!A652</f>
        <v/>
      </c>
      <c r="B654" s="55">
        <f>'4_Seq_Features'!F652</f>
        <v/>
      </c>
      <c r="C654" s="48">
        <f>'4_Seq_Features'!E652</f>
        <v/>
      </c>
      <c r="D654" s="52">
        <f>$U$12*((B654)-$U$5)/$U$6+$U$13</f>
        <v/>
      </c>
      <c r="E654" s="51">
        <f>1/(1+EXP(-D654))</f>
        <v/>
      </c>
      <c r="F654" s="52">
        <f>$V$12*((B654)-$U$5)/$U$6+$V$13</f>
        <v/>
      </c>
      <c r="G654" s="51">
        <f>1/(1+EXP(-F654))</f>
        <v/>
      </c>
      <c r="H654" s="52">
        <f>$W$12*((B654)-$U$5)/$U$6+$W$13</f>
        <v/>
      </c>
      <c r="I654" s="51">
        <f>1/(1+EXP(-H654))</f>
        <v/>
      </c>
      <c r="J654" s="52">
        <f>$X$12*((B654)-$U$5)/$U$6+$X$13</f>
        <v/>
      </c>
      <c r="K654" s="51">
        <f>1/(1+EXP(-J654))</f>
        <v/>
      </c>
      <c r="L654" s="52">
        <f>$Y$12*((B654)-$U$5)/$U$6+$Y$13</f>
        <v/>
      </c>
      <c r="M654" s="51">
        <f>1/(1+EXP(-L654))</f>
        <v/>
      </c>
      <c r="N654" s="52">
        <f>$Z$12*((B654)-$U$5)/$U$6+$Z$13</f>
        <v/>
      </c>
      <c r="O654" s="51">
        <f>1/(1+EXP(-N654))</f>
        <v/>
      </c>
      <c r="P654" s="52">
        <f>$AA$12*((B654)-$U$5)/$U$6+$AA$13</f>
        <v/>
      </c>
      <c r="Q654" s="51">
        <f>1/(1+EXP(-P654))</f>
        <v/>
      </c>
      <c r="R654" s="52">
        <f>$AB$12*((B654)-$U$5)/$U$6+$AB$13</f>
        <v/>
      </c>
      <c r="S654" s="51">
        <f>1/(1+EXP(-R654))</f>
        <v/>
      </c>
      <c r="AI654" s="48">
        <f>'4_Seq_Features'!A652</f>
        <v/>
      </c>
      <c r="AJ654" s="55">
        <f>'4_Seq_Features'!G652</f>
        <v/>
      </c>
      <c r="AK654" s="55">
        <f>'4_Seq_Features'!H652</f>
        <v/>
      </c>
      <c r="AL654" s="48">
        <f>'4_Seq_Features'!E652</f>
        <v/>
      </c>
      <c r="AM654" s="52">
        <f>$BD$14*((AJ654)-$BD$5)/$BD$6+$BD$15*((AK654)-$BD$7)/$BD$8+$BD$16</f>
        <v/>
      </c>
      <c r="AN654" s="51">
        <f>1/(1+EXP(-AM654))</f>
        <v/>
      </c>
      <c r="AO654" s="52">
        <f>$BE$14*((AJ654)-$BD$5)/$BD$6+$BE$15*((AK654)-$BD$7)/$BD$8+$BE$16</f>
        <v/>
      </c>
      <c r="AP654" s="51">
        <f>1/(1+EXP(-AO654))</f>
        <v/>
      </c>
      <c r="AQ654" s="52">
        <f>$BF$14*((AJ654)-$BD$5)/$BD$6+$BF$15*((AK654)-$BD$7)/$BD$8+$BF$16</f>
        <v/>
      </c>
      <c r="AR654" s="51">
        <f>1/(1+EXP(-AQ654))</f>
        <v/>
      </c>
      <c r="AS654" s="52">
        <f>$BG$14*((AJ654)-$BD$5)/$BD$6+$BG$15*((AK654)-$BD$7)/$BD$8+$BG$16</f>
        <v/>
      </c>
      <c r="AT654" s="51">
        <f>1/(1+EXP(-AS654))</f>
        <v/>
      </c>
      <c r="AU654" s="52">
        <f>$BH$14*((AJ654)-$BD$5)/$BD$6+$BH$15*((AK654)-$BD$7)/$BD$8+$BH$16</f>
        <v/>
      </c>
      <c r="AV654" s="51">
        <f>1/(1+EXP(-AU654))</f>
        <v/>
      </c>
      <c r="AW654" s="52">
        <f>$BI$14*((AJ654)-$BD$5)/$BD$6+$BI$15*((AK654)-$BD$7)/$BD$8+$BI$16</f>
        <v/>
      </c>
      <c r="AX654" s="51">
        <f>1/(1+EXP(-AW654))</f>
        <v/>
      </c>
      <c r="AY654" s="52">
        <f>$BJ$14*((AJ654)-$BD$5)/$BD$6+$BJ$15*((AK654)-$BD$7)/$BD$8+$BJ$16</f>
        <v/>
      </c>
      <c r="AZ654" s="51">
        <f>1/(1+EXP(-AY654))</f>
        <v/>
      </c>
      <c r="BA654" s="52">
        <f>$BK$14*((AJ654)-$BD$5)/$BD$6+$BK$15*((AK654)-$BD$7)/$BD$8+$BK$16</f>
        <v/>
      </c>
      <c r="BB654" s="51">
        <f>1/(1+EXP(-BA654))</f>
        <v/>
      </c>
    </row>
    <row r="655" ht="15" customHeight="1" s="35">
      <c r="A655" s="48">
        <f>'4_Seq_Features'!A653</f>
        <v/>
      </c>
      <c r="B655" s="55">
        <f>'4_Seq_Features'!F653</f>
        <v/>
      </c>
      <c r="C655" s="48">
        <f>'4_Seq_Features'!E653</f>
        <v/>
      </c>
      <c r="D655" s="52">
        <f>$U$12*((B655)-$U$5)/$U$6+$U$13</f>
        <v/>
      </c>
      <c r="E655" s="51">
        <f>1/(1+EXP(-D655))</f>
        <v/>
      </c>
      <c r="F655" s="52">
        <f>$V$12*((B655)-$U$5)/$U$6+$V$13</f>
        <v/>
      </c>
      <c r="G655" s="51">
        <f>1/(1+EXP(-F655))</f>
        <v/>
      </c>
      <c r="H655" s="52">
        <f>$W$12*((B655)-$U$5)/$U$6+$W$13</f>
        <v/>
      </c>
      <c r="I655" s="51">
        <f>1/(1+EXP(-H655))</f>
        <v/>
      </c>
      <c r="J655" s="52">
        <f>$X$12*((B655)-$U$5)/$U$6+$X$13</f>
        <v/>
      </c>
      <c r="K655" s="51">
        <f>1/(1+EXP(-J655))</f>
        <v/>
      </c>
      <c r="L655" s="52">
        <f>$Y$12*((B655)-$U$5)/$U$6+$Y$13</f>
        <v/>
      </c>
      <c r="M655" s="51">
        <f>1/(1+EXP(-L655))</f>
        <v/>
      </c>
      <c r="N655" s="52">
        <f>$Z$12*((B655)-$U$5)/$U$6+$Z$13</f>
        <v/>
      </c>
      <c r="O655" s="51">
        <f>1/(1+EXP(-N655))</f>
        <v/>
      </c>
      <c r="P655" s="52">
        <f>$AA$12*((B655)-$U$5)/$U$6+$AA$13</f>
        <v/>
      </c>
      <c r="Q655" s="51">
        <f>1/(1+EXP(-P655))</f>
        <v/>
      </c>
      <c r="R655" s="52">
        <f>$AB$12*((B655)-$U$5)/$U$6+$AB$13</f>
        <v/>
      </c>
      <c r="S655" s="51">
        <f>1/(1+EXP(-R655))</f>
        <v/>
      </c>
      <c r="AI655" s="48">
        <f>'4_Seq_Features'!A653</f>
        <v/>
      </c>
      <c r="AJ655" s="55">
        <f>'4_Seq_Features'!G653</f>
        <v/>
      </c>
      <c r="AK655" s="55">
        <f>'4_Seq_Features'!H653</f>
        <v/>
      </c>
      <c r="AL655" s="48">
        <f>'4_Seq_Features'!E653</f>
        <v/>
      </c>
      <c r="AM655" s="52">
        <f>$BD$14*((AJ655)-$BD$5)/$BD$6+$BD$15*((AK655)-$BD$7)/$BD$8+$BD$16</f>
        <v/>
      </c>
      <c r="AN655" s="51">
        <f>1/(1+EXP(-AM655))</f>
        <v/>
      </c>
      <c r="AO655" s="52">
        <f>$BE$14*((AJ655)-$BD$5)/$BD$6+$BE$15*((AK655)-$BD$7)/$BD$8+$BE$16</f>
        <v/>
      </c>
      <c r="AP655" s="51">
        <f>1/(1+EXP(-AO655))</f>
        <v/>
      </c>
      <c r="AQ655" s="52">
        <f>$BF$14*((AJ655)-$BD$5)/$BD$6+$BF$15*((AK655)-$BD$7)/$BD$8+$BF$16</f>
        <v/>
      </c>
      <c r="AR655" s="51">
        <f>1/(1+EXP(-AQ655))</f>
        <v/>
      </c>
      <c r="AS655" s="52">
        <f>$BG$14*((AJ655)-$BD$5)/$BD$6+$BG$15*((AK655)-$BD$7)/$BD$8+$BG$16</f>
        <v/>
      </c>
      <c r="AT655" s="51">
        <f>1/(1+EXP(-AS655))</f>
        <v/>
      </c>
      <c r="AU655" s="52">
        <f>$BH$14*((AJ655)-$BD$5)/$BD$6+$BH$15*((AK655)-$BD$7)/$BD$8+$BH$16</f>
        <v/>
      </c>
      <c r="AV655" s="51">
        <f>1/(1+EXP(-AU655))</f>
        <v/>
      </c>
      <c r="AW655" s="52">
        <f>$BI$14*((AJ655)-$BD$5)/$BD$6+$BI$15*((AK655)-$BD$7)/$BD$8+$BI$16</f>
        <v/>
      </c>
      <c r="AX655" s="51">
        <f>1/(1+EXP(-AW655))</f>
        <v/>
      </c>
      <c r="AY655" s="52">
        <f>$BJ$14*((AJ655)-$BD$5)/$BD$6+$BJ$15*((AK655)-$BD$7)/$BD$8+$BJ$16</f>
        <v/>
      </c>
      <c r="AZ655" s="51">
        <f>1/(1+EXP(-AY655))</f>
        <v/>
      </c>
      <c r="BA655" s="52">
        <f>$BK$14*((AJ655)-$BD$5)/$BD$6+$BK$15*((AK655)-$BD$7)/$BD$8+$BK$16</f>
        <v/>
      </c>
      <c r="BB655" s="51">
        <f>1/(1+EXP(-BA655))</f>
        <v/>
      </c>
    </row>
    <row r="656" ht="15" customHeight="1" s="35">
      <c r="A656" s="48">
        <f>'4_Seq_Features'!A654</f>
        <v/>
      </c>
      <c r="B656" s="55">
        <f>'4_Seq_Features'!F654</f>
        <v/>
      </c>
      <c r="C656" s="48">
        <f>'4_Seq_Features'!E654</f>
        <v/>
      </c>
      <c r="D656" s="52">
        <f>$U$12*((B656)-$U$5)/$U$6+$U$13</f>
        <v/>
      </c>
      <c r="E656" s="51">
        <f>1/(1+EXP(-D656))</f>
        <v/>
      </c>
      <c r="F656" s="52">
        <f>$V$12*((B656)-$U$5)/$U$6+$V$13</f>
        <v/>
      </c>
      <c r="G656" s="51">
        <f>1/(1+EXP(-F656))</f>
        <v/>
      </c>
      <c r="H656" s="52">
        <f>$W$12*((B656)-$U$5)/$U$6+$W$13</f>
        <v/>
      </c>
      <c r="I656" s="51">
        <f>1/(1+EXP(-H656))</f>
        <v/>
      </c>
      <c r="J656" s="52">
        <f>$X$12*((B656)-$U$5)/$U$6+$X$13</f>
        <v/>
      </c>
      <c r="K656" s="51">
        <f>1/(1+EXP(-J656))</f>
        <v/>
      </c>
      <c r="L656" s="52">
        <f>$Y$12*((B656)-$U$5)/$U$6+$Y$13</f>
        <v/>
      </c>
      <c r="M656" s="51">
        <f>1/(1+EXP(-L656))</f>
        <v/>
      </c>
      <c r="N656" s="52">
        <f>$Z$12*((B656)-$U$5)/$U$6+$Z$13</f>
        <v/>
      </c>
      <c r="O656" s="51">
        <f>1/(1+EXP(-N656))</f>
        <v/>
      </c>
      <c r="P656" s="52">
        <f>$AA$12*((B656)-$U$5)/$U$6+$AA$13</f>
        <v/>
      </c>
      <c r="Q656" s="51">
        <f>1/(1+EXP(-P656))</f>
        <v/>
      </c>
      <c r="R656" s="52">
        <f>$AB$12*((B656)-$U$5)/$U$6+$AB$13</f>
        <v/>
      </c>
      <c r="S656" s="51">
        <f>1/(1+EXP(-R656))</f>
        <v/>
      </c>
      <c r="AI656" s="48">
        <f>'4_Seq_Features'!A654</f>
        <v/>
      </c>
      <c r="AJ656" s="55">
        <f>'4_Seq_Features'!G654</f>
        <v/>
      </c>
      <c r="AK656" s="55">
        <f>'4_Seq_Features'!H654</f>
        <v/>
      </c>
      <c r="AL656" s="48">
        <f>'4_Seq_Features'!E654</f>
        <v/>
      </c>
      <c r="AM656" s="52">
        <f>$BD$14*((AJ656)-$BD$5)/$BD$6+$BD$15*((AK656)-$BD$7)/$BD$8+$BD$16</f>
        <v/>
      </c>
      <c r="AN656" s="51">
        <f>1/(1+EXP(-AM656))</f>
        <v/>
      </c>
      <c r="AO656" s="52">
        <f>$BE$14*((AJ656)-$BD$5)/$BD$6+$BE$15*((AK656)-$BD$7)/$BD$8+$BE$16</f>
        <v/>
      </c>
      <c r="AP656" s="51">
        <f>1/(1+EXP(-AO656))</f>
        <v/>
      </c>
      <c r="AQ656" s="52">
        <f>$BF$14*((AJ656)-$BD$5)/$BD$6+$BF$15*((AK656)-$BD$7)/$BD$8+$BF$16</f>
        <v/>
      </c>
      <c r="AR656" s="51">
        <f>1/(1+EXP(-AQ656))</f>
        <v/>
      </c>
      <c r="AS656" s="52">
        <f>$BG$14*((AJ656)-$BD$5)/$BD$6+$BG$15*((AK656)-$BD$7)/$BD$8+$BG$16</f>
        <v/>
      </c>
      <c r="AT656" s="51">
        <f>1/(1+EXP(-AS656))</f>
        <v/>
      </c>
      <c r="AU656" s="52">
        <f>$BH$14*((AJ656)-$BD$5)/$BD$6+$BH$15*((AK656)-$BD$7)/$BD$8+$BH$16</f>
        <v/>
      </c>
      <c r="AV656" s="51">
        <f>1/(1+EXP(-AU656))</f>
        <v/>
      </c>
      <c r="AW656" s="52">
        <f>$BI$14*((AJ656)-$BD$5)/$BD$6+$BI$15*((AK656)-$BD$7)/$BD$8+$BI$16</f>
        <v/>
      </c>
      <c r="AX656" s="51">
        <f>1/(1+EXP(-AW656))</f>
        <v/>
      </c>
      <c r="AY656" s="52">
        <f>$BJ$14*((AJ656)-$BD$5)/$BD$6+$BJ$15*((AK656)-$BD$7)/$BD$8+$BJ$16</f>
        <v/>
      </c>
      <c r="AZ656" s="51">
        <f>1/(1+EXP(-AY656))</f>
        <v/>
      </c>
      <c r="BA656" s="52">
        <f>$BK$14*((AJ656)-$BD$5)/$BD$6+$BK$15*((AK656)-$BD$7)/$BD$8+$BK$16</f>
        <v/>
      </c>
      <c r="BB656" s="51">
        <f>1/(1+EXP(-BA656))</f>
        <v/>
      </c>
    </row>
    <row r="657" ht="15" customHeight="1" s="35">
      <c r="A657" s="48">
        <f>'4_Seq_Features'!A655</f>
        <v/>
      </c>
      <c r="B657" s="55">
        <f>'4_Seq_Features'!F655</f>
        <v/>
      </c>
      <c r="C657" s="48">
        <f>'4_Seq_Features'!E655</f>
        <v/>
      </c>
      <c r="D657" s="52">
        <f>$U$12*((B657)-$U$5)/$U$6+$U$13</f>
        <v/>
      </c>
      <c r="E657" s="51">
        <f>1/(1+EXP(-D657))</f>
        <v/>
      </c>
      <c r="F657" s="52">
        <f>$V$12*((B657)-$U$5)/$U$6+$V$13</f>
        <v/>
      </c>
      <c r="G657" s="51">
        <f>1/(1+EXP(-F657))</f>
        <v/>
      </c>
      <c r="H657" s="52">
        <f>$W$12*((B657)-$U$5)/$U$6+$W$13</f>
        <v/>
      </c>
      <c r="I657" s="51">
        <f>1/(1+EXP(-H657))</f>
        <v/>
      </c>
      <c r="J657" s="52">
        <f>$X$12*((B657)-$U$5)/$U$6+$X$13</f>
        <v/>
      </c>
      <c r="K657" s="51">
        <f>1/(1+EXP(-J657))</f>
        <v/>
      </c>
      <c r="L657" s="52">
        <f>$Y$12*((B657)-$U$5)/$U$6+$Y$13</f>
        <v/>
      </c>
      <c r="M657" s="51">
        <f>1/(1+EXP(-L657))</f>
        <v/>
      </c>
      <c r="N657" s="52">
        <f>$Z$12*((B657)-$U$5)/$U$6+$Z$13</f>
        <v/>
      </c>
      <c r="O657" s="51">
        <f>1/(1+EXP(-N657))</f>
        <v/>
      </c>
      <c r="P657" s="52">
        <f>$AA$12*((B657)-$U$5)/$U$6+$AA$13</f>
        <v/>
      </c>
      <c r="Q657" s="51">
        <f>1/(1+EXP(-P657))</f>
        <v/>
      </c>
      <c r="R657" s="52">
        <f>$AB$12*((B657)-$U$5)/$U$6+$AB$13</f>
        <v/>
      </c>
      <c r="S657" s="51">
        <f>1/(1+EXP(-R657))</f>
        <v/>
      </c>
      <c r="AI657" s="48">
        <f>'4_Seq_Features'!A655</f>
        <v/>
      </c>
      <c r="AJ657" s="55">
        <f>'4_Seq_Features'!G655</f>
        <v/>
      </c>
      <c r="AK657" s="55">
        <f>'4_Seq_Features'!H655</f>
        <v/>
      </c>
      <c r="AL657" s="48">
        <f>'4_Seq_Features'!E655</f>
        <v/>
      </c>
      <c r="AM657" s="52">
        <f>$BD$14*((AJ657)-$BD$5)/$BD$6+$BD$15*((AK657)-$BD$7)/$BD$8+$BD$16</f>
        <v/>
      </c>
      <c r="AN657" s="51">
        <f>1/(1+EXP(-AM657))</f>
        <v/>
      </c>
      <c r="AO657" s="52">
        <f>$BE$14*((AJ657)-$BD$5)/$BD$6+$BE$15*((AK657)-$BD$7)/$BD$8+$BE$16</f>
        <v/>
      </c>
      <c r="AP657" s="51">
        <f>1/(1+EXP(-AO657))</f>
        <v/>
      </c>
      <c r="AQ657" s="52">
        <f>$BF$14*((AJ657)-$BD$5)/$BD$6+$BF$15*((AK657)-$BD$7)/$BD$8+$BF$16</f>
        <v/>
      </c>
      <c r="AR657" s="51">
        <f>1/(1+EXP(-AQ657))</f>
        <v/>
      </c>
      <c r="AS657" s="52">
        <f>$BG$14*((AJ657)-$BD$5)/$BD$6+$BG$15*((AK657)-$BD$7)/$BD$8+$BG$16</f>
        <v/>
      </c>
      <c r="AT657" s="51">
        <f>1/(1+EXP(-AS657))</f>
        <v/>
      </c>
      <c r="AU657" s="52">
        <f>$BH$14*((AJ657)-$BD$5)/$BD$6+$BH$15*((AK657)-$BD$7)/$BD$8+$BH$16</f>
        <v/>
      </c>
      <c r="AV657" s="51">
        <f>1/(1+EXP(-AU657))</f>
        <v/>
      </c>
      <c r="AW657" s="52">
        <f>$BI$14*((AJ657)-$BD$5)/$BD$6+$BI$15*((AK657)-$BD$7)/$BD$8+$BI$16</f>
        <v/>
      </c>
      <c r="AX657" s="51">
        <f>1/(1+EXP(-AW657))</f>
        <v/>
      </c>
      <c r="AY657" s="52">
        <f>$BJ$14*((AJ657)-$BD$5)/$BD$6+$BJ$15*((AK657)-$BD$7)/$BD$8+$BJ$16</f>
        <v/>
      </c>
      <c r="AZ657" s="51">
        <f>1/(1+EXP(-AY657))</f>
        <v/>
      </c>
      <c r="BA657" s="52">
        <f>$BK$14*((AJ657)-$BD$5)/$BD$6+$BK$15*((AK657)-$BD$7)/$BD$8+$BK$16</f>
        <v/>
      </c>
      <c r="BB657" s="51">
        <f>1/(1+EXP(-BA657))</f>
        <v/>
      </c>
    </row>
    <row r="658" ht="15" customHeight="1" s="35">
      <c r="A658" s="48">
        <f>'4_Seq_Features'!A656</f>
        <v/>
      </c>
      <c r="B658" s="55">
        <f>'4_Seq_Features'!F656</f>
        <v/>
      </c>
      <c r="C658" s="48">
        <f>'4_Seq_Features'!E656</f>
        <v/>
      </c>
      <c r="D658" s="52">
        <f>$U$12*((B658)-$U$5)/$U$6+$U$13</f>
        <v/>
      </c>
      <c r="E658" s="51">
        <f>1/(1+EXP(-D658))</f>
        <v/>
      </c>
      <c r="F658" s="52">
        <f>$V$12*((B658)-$U$5)/$U$6+$V$13</f>
        <v/>
      </c>
      <c r="G658" s="51">
        <f>1/(1+EXP(-F658))</f>
        <v/>
      </c>
      <c r="H658" s="52">
        <f>$W$12*((B658)-$U$5)/$U$6+$W$13</f>
        <v/>
      </c>
      <c r="I658" s="51">
        <f>1/(1+EXP(-H658))</f>
        <v/>
      </c>
      <c r="J658" s="52">
        <f>$X$12*((B658)-$U$5)/$U$6+$X$13</f>
        <v/>
      </c>
      <c r="K658" s="51">
        <f>1/(1+EXP(-J658))</f>
        <v/>
      </c>
      <c r="L658" s="52">
        <f>$Y$12*((B658)-$U$5)/$U$6+$Y$13</f>
        <v/>
      </c>
      <c r="M658" s="51">
        <f>1/(1+EXP(-L658))</f>
        <v/>
      </c>
      <c r="N658" s="52">
        <f>$Z$12*((B658)-$U$5)/$U$6+$Z$13</f>
        <v/>
      </c>
      <c r="O658" s="51">
        <f>1/(1+EXP(-N658))</f>
        <v/>
      </c>
      <c r="P658" s="52">
        <f>$AA$12*((B658)-$U$5)/$U$6+$AA$13</f>
        <v/>
      </c>
      <c r="Q658" s="51">
        <f>1/(1+EXP(-P658))</f>
        <v/>
      </c>
      <c r="R658" s="52">
        <f>$AB$12*((B658)-$U$5)/$U$6+$AB$13</f>
        <v/>
      </c>
      <c r="S658" s="51">
        <f>1/(1+EXP(-R658))</f>
        <v/>
      </c>
      <c r="AI658" s="48">
        <f>'4_Seq_Features'!A656</f>
        <v/>
      </c>
      <c r="AJ658" s="55">
        <f>'4_Seq_Features'!G656</f>
        <v/>
      </c>
      <c r="AK658" s="55">
        <f>'4_Seq_Features'!H656</f>
        <v/>
      </c>
      <c r="AL658" s="48">
        <f>'4_Seq_Features'!E656</f>
        <v/>
      </c>
      <c r="AM658" s="52">
        <f>$BD$14*((AJ658)-$BD$5)/$BD$6+$BD$15*((AK658)-$BD$7)/$BD$8+$BD$16</f>
        <v/>
      </c>
      <c r="AN658" s="51">
        <f>1/(1+EXP(-AM658))</f>
        <v/>
      </c>
      <c r="AO658" s="52">
        <f>$BE$14*((AJ658)-$BD$5)/$BD$6+$BE$15*((AK658)-$BD$7)/$BD$8+$BE$16</f>
        <v/>
      </c>
      <c r="AP658" s="51">
        <f>1/(1+EXP(-AO658))</f>
        <v/>
      </c>
      <c r="AQ658" s="52">
        <f>$BF$14*((AJ658)-$BD$5)/$BD$6+$BF$15*((AK658)-$BD$7)/$BD$8+$BF$16</f>
        <v/>
      </c>
      <c r="AR658" s="51">
        <f>1/(1+EXP(-AQ658))</f>
        <v/>
      </c>
      <c r="AS658" s="52">
        <f>$BG$14*((AJ658)-$BD$5)/$BD$6+$BG$15*((AK658)-$BD$7)/$BD$8+$BG$16</f>
        <v/>
      </c>
      <c r="AT658" s="51">
        <f>1/(1+EXP(-AS658))</f>
        <v/>
      </c>
      <c r="AU658" s="52">
        <f>$BH$14*((AJ658)-$BD$5)/$BD$6+$BH$15*((AK658)-$BD$7)/$BD$8+$BH$16</f>
        <v/>
      </c>
      <c r="AV658" s="51">
        <f>1/(1+EXP(-AU658))</f>
        <v/>
      </c>
      <c r="AW658" s="52">
        <f>$BI$14*((AJ658)-$BD$5)/$BD$6+$BI$15*((AK658)-$BD$7)/$BD$8+$BI$16</f>
        <v/>
      </c>
      <c r="AX658" s="51">
        <f>1/(1+EXP(-AW658))</f>
        <v/>
      </c>
      <c r="AY658" s="52">
        <f>$BJ$14*((AJ658)-$BD$5)/$BD$6+$BJ$15*((AK658)-$BD$7)/$BD$8+$BJ$16</f>
        <v/>
      </c>
      <c r="AZ658" s="51">
        <f>1/(1+EXP(-AY658))</f>
        <v/>
      </c>
      <c r="BA658" s="52">
        <f>$BK$14*((AJ658)-$BD$5)/$BD$6+$BK$15*((AK658)-$BD$7)/$BD$8+$BK$16</f>
        <v/>
      </c>
      <c r="BB658" s="51">
        <f>1/(1+EXP(-BA658))</f>
        <v/>
      </c>
    </row>
    <row r="659" ht="15" customHeight="1" s="35">
      <c r="A659" s="48">
        <f>'4_Seq_Features'!A657</f>
        <v/>
      </c>
      <c r="B659" s="55">
        <f>'4_Seq_Features'!F657</f>
        <v/>
      </c>
      <c r="C659" s="48">
        <f>'4_Seq_Features'!E657</f>
        <v/>
      </c>
      <c r="D659" s="52">
        <f>$U$12*((B659)-$U$5)/$U$6+$U$13</f>
        <v/>
      </c>
      <c r="E659" s="51">
        <f>1/(1+EXP(-D659))</f>
        <v/>
      </c>
      <c r="F659" s="52">
        <f>$V$12*((B659)-$U$5)/$U$6+$V$13</f>
        <v/>
      </c>
      <c r="G659" s="51">
        <f>1/(1+EXP(-F659))</f>
        <v/>
      </c>
      <c r="H659" s="52">
        <f>$W$12*((B659)-$U$5)/$U$6+$W$13</f>
        <v/>
      </c>
      <c r="I659" s="51">
        <f>1/(1+EXP(-H659))</f>
        <v/>
      </c>
      <c r="J659" s="52">
        <f>$X$12*((B659)-$U$5)/$U$6+$X$13</f>
        <v/>
      </c>
      <c r="K659" s="51">
        <f>1/(1+EXP(-J659))</f>
        <v/>
      </c>
      <c r="L659" s="52">
        <f>$Y$12*((B659)-$U$5)/$U$6+$Y$13</f>
        <v/>
      </c>
      <c r="M659" s="51">
        <f>1/(1+EXP(-L659))</f>
        <v/>
      </c>
      <c r="N659" s="52">
        <f>$Z$12*((B659)-$U$5)/$U$6+$Z$13</f>
        <v/>
      </c>
      <c r="O659" s="51">
        <f>1/(1+EXP(-N659))</f>
        <v/>
      </c>
      <c r="P659" s="52">
        <f>$AA$12*((B659)-$U$5)/$U$6+$AA$13</f>
        <v/>
      </c>
      <c r="Q659" s="51">
        <f>1/(1+EXP(-P659))</f>
        <v/>
      </c>
      <c r="R659" s="52">
        <f>$AB$12*((B659)-$U$5)/$U$6+$AB$13</f>
        <v/>
      </c>
      <c r="S659" s="51">
        <f>1/(1+EXP(-R659))</f>
        <v/>
      </c>
      <c r="AI659" s="48">
        <f>'4_Seq_Features'!A657</f>
        <v/>
      </c>
      <c r="AJ659" s="55">
        <f>'4_Seq_Features'!G657</f>
        <v/>
      </c>
      <c r="AK659" s="55">
        <f>'4_Seq_Features'!H657</f>
        <v/>
      </c>
      <c r="AL659" s="48">
        <f>'4_Seq_Features'!E657</f>
        <v/>
      </c>
      <c r="AM659" s="52">
        <f>$BD$14*((AJ659)-$BD$5)/$BD$6+$BD$15*((AK659)-$BD$7)/$BD$8+$BD$16</f>
        <v/>
      </c>
      <c r="AN659" s="51">
        <f>1/(1+EXP(-AM659))</f>
        <v/>
      </c>
      <c r="AO659" s="52">
        <f>$BE$14*((AJ659)-$BD$5)/$BD$6+$BE$15*((AK659)-$BD$7)/$BD$8+$BE$16</f>
        <v/>
      </c>
      <c r="AP659" s="51">
        <f>1/(1+EXP(-AO659))</f>
        <v/>
      </c>
      <c r="AQ659" s="52">
        <f>$BF$14*((AJ659)-$BD$5)/$BD$6+$BF$15*((AK659)-$BD$7)/$BD$8+$BF$16</f>
        <v/>
      </c>
      <c r="AR659" s="51">
        <f>1/(1+EXP(-AQ659))</f>
        <v/>
      </c>
      <c r="AS659" s="52">
        <f>$BG$14*((AJ659)-$BD$5)/$BD$6+$BG$15*((AK659)-$BD$7)/$BD$8+$BG$16</f>
        <v/>
      </c>
      <c r="AT659" s="51">
        <f>1/(1+EXP(-AS659))</f>
        <v/>
      </c>
      <c r="AU659" s="52">
        <f>$BH$14*((AJ659)-$BD$5)/$BD$6+$BH$15*((AK659)-$BD$7)/$BD$8+$BH$16</f>
        <v/>
      </c>
      <c r="AV659" s="51">
        <f>1/(1+EXP(-AU659))</f>
        <v/>
      </c>
      <c r="AW659" s="52">
        <f>$BI$14*((AJ659)-$BD$5)/$BD$6+$BI$15*((AK659)-$BD$7)/$BD$8+$BI$16</f>
        <v/>
      </c>
      <c r="AX659" s="51">
        <f>1/(1+EXP(-AW659))</f>
        <v/>
      </c>
      <c r="AY659" s="52">
        <f>$BJ$14*((AJ659)-$BD$5)/$BD$6+$BJ$15*((AK659)-$BD$7)/$BD$8+$BJ$16</f>
        <v/>
      </c>
      <c r="AZ659" s="51">
        <f>1/(1+EXP(-AY659))</f>
        <v/>
      </c>
      <c r="BA659" s="52">
        <f>$BK$14*((AJ659)-$BD$5)/$BD$6+$BK$15*((AK659)-$BD$7)/$BD$8+$BK$16</f>
        <v/>
      </c>
      <c r="BB659" s="51">
        <f>1/(1+EXP(-BA659))</f>
        <v/>
      </c>
    </row>
    <row r="660" ht="15" customHeight="1" s="35">
      <c r="A660" s="48">
        <f>'4_Seq_Features'!A658</f>
        <v/>
      </c>
      <c r="B660" s="55">
        <f>'4_Seq_Features'!F658</f>
        <v/>
      </c>
      <c r="C660" s="48">
        <f>'4_Seq_Features'!E658</f>
        <v/>
      </c>
      <c r="D660" s="52">
        <f>$U$12*((B660)-$U$5)/$U$6+$U$13</f>
        <v/>
      </c>
      <c r="E660" s="51">
        <f>1/(1+EXP(-D660))</f>
        <v/>
      </c>
      <c r="F660" s="52">
        <f>$V$12*((B660)-$U$5)/$U$6+$V$13</f>
        <v/>
      </c>
      <c r="G660" s="51">
        <f>1/(1+EXP(-F660))</f>
        <v/>
      </c>
      <c r="H660" s="52">
        <f>$W$12*((B660)-$U$5)/$U$6+$W$13</f>
        <v/>
      </c>
      <c r="I660" s="51">
        <f>1/(1+EXP(-H660))</f>
        <v/>
      </c>
      <c r="J660" s="52">
        <f>$X$12*((B660)-$U$5)/$U$6+$X$13</f>
        <v/>
      </c>
      <c r="K660" s="51">
        <f>1/(1+EXP(-J660))</f>
        <v/>
      </c>
      <c r="L660" s="52">
        <f>$Y$12*((B660)-$U$5)/$U$6+$Y$13</f>
        <v/>
      </c>
      <c r="M660" s="51">
        <f>1/(1+EXP(-L660))</f>
        <v/>
      </c>
      <c r="N660" s="52">
        <f>$Z$12*((B660)-$U$5)/$U$6+$Z$13</f>
        <v/>
      </c>
      <c r="O660" s="51">
        <f>1/(1+EXP(-N660))</f>
        <v/>
      </c>
      <c r="P660" s="52">
        <f>$AA$12*((B660)-$U$5)/$U$6+$AA$13</f>
        <v/>
      </c>
      <c r="Q660" s="51">
        <f>1/(1+EXP(-P660))</f>
        <v/>
      </c>
      <c r="R660" s="52">
        <f>$AB$12*((B660)-$U$5)/$U$6+$AB$13</f>
        <v/>
      </c>
      <c r="S660" s="51">
        <f>1/(1+EXP(-R660))</f>
        <v/>
      </c>
      <c r="AI660" s="48">
        <f>'4_Seq_Features'!A658</f>
        <v/>
      </c>
      <c r="AJ660" s="55">
        <f>'4_Seq_Features'!G658</f>
        <v/>
      </c>
      <c r="AK660" s="55">
        <f>'4_Seq_Features'!H658</f>
        <v/>
      </c>
      <c r="AL660" s="48">
        <f>'4_Seq_Features'!E658</f>
        <v/>
      </c>
      <c r="AM660" s="52">
        <f>$BD$14*((AJ660)-$BD$5)/$BD$6+$BD$15*((AK660)-$BD$7)/$BD$8+$BD$16</f>
        <v/>
      </c>
      <c r="AN660" s="51">
        <f>1/(1+EXP(-AM660))</f>
        <v/>
      </c>
      <c r="AO660" s="52">
        <f>$BE$14*((AJ660)-$BD$5)/$BD$6+$BE$15*((AK660)-$BD$7)/$BD$8+$BE$16</f>
        <v/>
      </c>
      <c r="AP660" s="51">
        <f>1/(1+EXP(-AO660))</f>
        <v/>
      </c>
      <c r="AQ660" s="52">
        <f>$BF$14*((AJ660)-$BD$5)/$BD$6+$BF$15*((AK660)-$BD$7)/$BD$8+$BF$16</f>
        <v/>
      </c>
      <c r="AR660" s="51">
        <f>1/(1+EXP(-AQ660))</f>
        <v/>
      </c>
      <c r="AS660" s="52">
        <f>$BG$14*((AJ660)-$BD$5)/$BD$6+$BG$15*((AK660)-$BD$7)/$BD$8+$BG$16</f>
        <v/>
      </c>
      <c r="AT660" s="51">
        <f>1/(1+EXP(-AS660))</f>
        <v/>
      </c>
      <c r="AU660" s="52">
        <f>$BH$14*((AJ660)-$BD$5)/$BD$6+$BH$15*((AK660)-$BD$7)/$BD$8+$BH$16</f>
        <v/>
      </c>
      <c r="AV660" s="51">
        <f>1/(1+EXP(-AU660))</f>
        <v/>
      </c>
      <c r="AW660" s="52">
        <f>$BI$14*((AJ660)-$BD$5)/$BD$6+$BI$15*((AK660)-$BD$7)/$BD$8+$BI$16</f>
        <v/>
      </c>
      <c r="AX660" s="51">
        <f>1/(1+EXP(-AW660))</f>
        <v/>
      </c>
      <c r="AY660" s="52">
        <f>$BJ$14*((AJ660)-$BD$5)/$BD$6+$BJ$15*((AK660)-$BD$7)/$BD$8+$BJ$16</f>
        <v/>
      </c>
      <c r="AZ660" s="51">
        <f>1/(1+EXP(-AY660))</f>
        <v/>
      </c>
      <c r="BA660" s="52">
        <f>$BK$14*((AJ660)-$BD$5)/$BD$6+$BK$15*((AK660)-$BD$7)/$BD$8+$BK$16</f>
        <v/>
      </c>
      <c r="BB660" s="51">
        <f>1/(1+EXP(-BA660))</f>
        <v/>
      </c>
    </row>
    <row r="661" ht="15" customHeight="1" s="35">
      <c r="A661" s="48">
        <f>'4_Seq_Features'!A659</f>
        <v/>
      </c>
      <c r="B661" s="55">
        <f>'4_Seq_Features'!F659</f>
        <v/>
      </c>
      <c r="C661" s="48">
        <f>'4_Seq_Features'!E659</f>
        <v/>
      </c>
      <c r="D661" s="52">
        <f>$U$12*((B661)-$U$5)/$U$6+$U$13</f>
        <v/>
      </c>
      <c r="E661" s="51">
        <f>1/(1+EXP(-D661))</f>
        <v/>
      </c>
      <c r="F661" s="52">
        <f>$V$12*((B661)-$U$5)/$U$6+$V$13</f>
        <v/>
      </c>
      <c r="G661" s="51">
        <f>1/(1+EXP(-F661))</f>
        <v/>
      </c>
      <c r="H661" s="52">
        <f>$W$12*((B661)-$U$5)/$U$6+$W$13</f>
        <v/>
      </c>
      <c r="I661" s="51">
        <f>1/(1+EXP(-H661))</f>
        <v/>
      </c>
      <c r="J661" s="52">
        <f>$X$12*((B661)-$U$5)/$U$6+$X$13</f>
        <v/>
      </c>
      <c r="K661" s="51">
        <f>1/(1+EXP(-J661))</f>
        <v/>
      </c>
      <c r="L661" s="52">
        <f>$Y$12*((B661)-$U$5)/$U$6+$Y$13</f>
        <v/>
      </c>
      <c r="M661" s="51">
        <f>1/(1+EXP(-L661))</f>
        <v/>
      </c>
      <c r="N661" s="52">
        <f>$Z$12*((B661)-$U$5)/$U$6+$Z$13</f>
        <v/>
      </c>
      <c r="O661" s="51">
        <f>1/(1+EXP(-N661))</f>
        <v/>
      </c>
      <c r="P661" s="52">
        <f>$AA$12*((B661)-$U$5)/$U$6+$AA$13</f>
        <v/>
      </c>
      <c r="Q661" s="51">
        <f>1/(1+EXP(-P661))</f>
        <v/>
      </c>
      <c r="R661" s="52">
        <f>$AB$12*((B661)-$U$5)/$U$6+$AB$13</f>
        <v/>
      </c>
      <c r="S661" s="51">
        <f>1/(1+EXP(-R661))</f>
        <v/>
      </c>
      <c r="AI661" s="48">
        <f>'4_Seq_Features'!A659</f>
        <v/>
      </c>
      <c r="AJ661" s="55">
        <f>'4_Seq_Features'!G659</f>
        <v/>
      </c>
      <c r="AK661" s="55">
        <f>'4_Seq_Features'!H659</f>
        <v/>
      </c>
      <c r="AL661" s="48">
        <f>'4_Seq_Features'!E659</f>
        <v/>
      </c>
      <c r="AM661" s="52">
        <f>$BD$14*((AJ661)-$BD$5)/$BD$6+$BD$15*((AK661)-$BD$7)/$BD$8+$BD$16</f>
        <v/>
      </c>
      <c r="AN661" s="51">
        <f>1/(1+EXP(-AM661))</f>
        <v/>
      </c>
      <c r="AO661" s="52">
        <f>$BE$14*((AJ661)-$BD$5)/$BD$6+$BE$15*((AK661)-$BD$7)/$BD$8+$BE$16</f>
        <v/>
      </c>
      <c r="AP661" s="51">
        <f>1/(1+EXP(-AO661))</f>
        <v/>
      </c>
      <c r="AQ661" s="52">
        <f>$BF$14*((AJ661)-$BD$5)/$BD$6+$BF$15*((AK661)-$BD$7)/$BD$8+$BF$16</f>
        <v/>
      </c>
      <c r="AR661" s="51">
        <f>1/(1+EXP(-AQ661))</f>
        <v/>
      </c>
      <c r="AS661" s="52">
        <f>$BG$14*((AJ661)-$BD$5)/$BD$6+$BG$15*((AK661)-$BD$7)/$BD$8+$BG$16</f>
        <v/>
      </c>
      <c r="AT661" s="51">
        <f>1/(1+EXP(-AS661))</f>
        <v/>
      </c>
      <c r="AU661" s="52">
        <f>$BH$14*((AJ661)-$BD$5)/$BD$6+$BH$15*((AK661)-$BD$7)/$BD$8+$BH$16</f>
        <v/>
      </c>
      <c r="AV661" s="51">
        <f>1/(1+EXP(-AU661))</f>
        <v/>
      </c>
      <c r="AW661" s="52">
        <f>$BI$14*((AJ661)-$BD$5)/$BD$6+$BI$15*((AK661)-$BD$7)/$BD$8+$BI$16</f>
        <v/>
      </c>
      <c r="AX661" s="51">
        <f>1/(1+EXP(-AW661))</f>
        <v/>
      </c>
      <c r="AY661" s="52">
        <f>$BJ$14*((AJ661)-$BD$5)/$BD$6+$BJ$15*((AK661)-$BD$7)/$BD$8+$BJ$16</f>
        <v/>
      </c>
      <c r="AZ661" s="51">
        <f>1/(1+EXP(-AY661))</f>
        <v/>
      </c>
      <c r="BA661" s="52">
        <f>$BK$14*((AJ661)-$BD$5)/$BD$6+$BK$15*((AK661)-$BD$7)/$BD$8+$BK$16</f>
        <v/>
      </c>
      <c r="BB661" s="51">
        <f>1/(1+EXP(-BA661))</f>
        <v/>
      </c>
    </row>
    <row r="662" ht="15" customHeight="1" s="35">
      <c r="A662" s="48">
        <f>'4_Seq_Features'!A660</f>
        <v/>
      </c>
      <c r="B662" s="55">
        <f>'4_Seq_Features'!F660</f>
        <v/>
      </c>
      <c r="C662" s="48">
        <f>'4_Seq_Features'!E660</f>
        <v/>
      </c>
      <c r="D662" s="52">
        <f>$U$12*((B662)-$U$5)/$U$6+$U$13</f>
        <v/>
      </c>
      <c r="E662" s="51">
        <f>1/(1+EXP(-D662))</f>
        <v/>
      </c>
      <c r="F662" s="52">
        <f>$V$12*((B662)-$U$5)/$U$6+$V$13</f>
        <v/>
      </c>
      <c r="G662" s="51">
        <f>1/(1+EXP(-F662))</f>
        <v/>
      </c>
      <c r="H662" s="52">
        <f>$W$12*((B662)-$U$5)/$U$6+$W$13</f>
        <v/>
      </c>
      <c r="I662" s="51">
        <f>1/(1+EXP(-H662))</f>
        <v/>
      </c>
      <c r="J662" s="52">
        <f>$X$12*((B662)-$U$5)/$U$6+$X$13</f>
        <v/>
      </c>
      <c r="K662" s="51">
        <f>1/(1+EXP(-J662))</f>
        <v/>
      </c>
      <c r="L662" s="52">
        <f>$Y$12*((B662)-$U$5)/$U$6+$Y$13</f>
        <v/>
      </c>
      <c r="M662" s="51">
        <f>1/(1+EXP(-L662))</f>
        <v/>
      </c>
      <c r="N662" s="52">
        <f>$Z$12*((B662)-$U$5)/$U$6+$Z$13</f>
        <v/>
      </c>
      <c r="O662" s="51">
        <f>1/(1+EXP(-N662))</f>
        <v/>
      </c>
      <c r="P662" s="52">
        <f>$AA$12*((B662)-$U$5)/$U$6+$AA$13</f>
        <v/>
      </c>
      <c r="Q662" s="51">
        <f>1/(1+EXP(-P662))</f>
        <v/>
      </c>
      <c r="R662" s="52">
        <f>$AB$12*((B662)-$U$5)/$U$6+$AB$13</f>
        <v/>
      </c>
      <c r="S662" s="51">
        <f>1/(1+EXP(-R662))</f>
        <v/>
      </c>
      <c r="AI662" s="48">
        <f>'4_Seq_Features'!A660</f>
        <v/>
      </c>
      <c r="AJ662" s="55">
        <f>'4_Seq_Features'!G660</f>
        <v/>
      </c>
      <c r="AK662" s="55">
        <f>'4_Seq_Features'!H660</f>
        <v/>
      </c>
      <c r="AL662" s="48">
        <f>'4_Seq_Features'!E660</f>
        <v/>
      </c>
      <c r="AM662" s="52">
        <f>$BD$14*((AJ662)-$BD$5)/$BD$6+$BD$15*((AK662)-$BD$7)/$BD$8+$BD$16</f>
        <v/>
      </c>
      <c r="AN662" s="51">
        <f>1/(1+EXP(-AM662))</f>
        <v/>
      </c>
      <c r="AO662" s="52">
        <f>$BE$14*((AJ662)-$BD$5)/$BD$6+$BE$15*((AK662)-$BD$7)/$BD$8+$BE$16</f>
        <v/>
      </c>
      <c r="AP662" s="51">
        <f>1/(1+EXP(-AO662))</f>
        <v/>
      </c>
      <c r="AQ662" s="52">
        <f>$BF$14*((AJ662)-$BD$5)/$BD$6+$BF$15*((AK662)-$BD$7)/$BD$8+$BF$16</f>
        <v/>
      </c>
      <c r="AR662" s="51">
        <f>1/(1+EXP(-AQ662))</f>
        <v/>
      </c>
      <c r="AS662" s="52">
        <f>$BG$14*((AJ662)-$BD$5)/$BD$6+$BG$15*((AK662)-$BD$7)/$BD$8+$BG$16</f>
        <v/>
      </c>
      <c r="AT662" s="51">
        <f>1/(1+EXP(-AS662))</f>
        <v/>
      </c>
      <c r="AU662" s="52">
        <f>$BH$14*((AJ662)-$BD$5)/$BD$6+$BH$15*((AK662)-$BD$7)/$BD$8+$BH$16</f>
        <v/>
      </c>
      <c r="AV662" s="51">
        <f>1/(1+EXP(-AU662))</f>
        <v/>
      </c>
      <c r="AW662" s="52">
        <f>$BI$14*((AJ662)-$BD$5)/$BD$6+$BI$15*((AK662)-$BD$7)/$BD$8+$BI$16</f>
        <v/>
      </c>
      <c r="AX662" s="51">
        <f>1/(1+EXP(-AW662))</f>
        <v/>
      </c>
      <c r="AY662" s="52">
        <f>$BJ$14*((AJ662)-$BD$5)/$BD$6+$BJ$15*((AK662)-$BD$7)/$BD$8+$BJ$16</f>
        <v/>
      </c>
      <c r="AZ662" s="51">
        <f>1/(1+EXP(-AY662))</f>
        <v/>
      </c>
      <c r="BA662" s="52">
        <f>$BK$14*((AJ662)-$BD$5)/$BD$6+$BK$15*((AK662)-$BD$7)/$BD$8+$BK$16</f>
        <v/>
      </c>
      <c r="BB662" s="51">
        <f>1/(1+EXP(-BA662))</f>
        <v/>
      </c>
    </row>
    <row r="663" ht="15" customHeight="1" s="35">
      <c r="A663" s="48">
        <f>'4_Seq_Features'!A661</f>
        <v/>
      </c>
      <c r="B663" s="55">
        <f>'4_Seq_Features'!F661</f>
        <v/>
      </c>
      <c r="C663" s="48">
        <f>'4_Seq_Features'!E661</f>
        <v/>
      </c>
      <c r="D663" s="52">
        <f>$U$12*((B663)-$U$5)/$U$6+$U$13</f>
        <v/>
      </c>
      <c r="E663" s="51">
        <f>1/(1+EXP(-D663))</f>
        <v/>
      </c>
      <c r="F663" s="52">
        <f>$V$12*((B663)-$U$5)/$U$6+$V$13</f>
        <v/>
      </c>
      <c r="G663" s="51">
        <f>1/(1+EXP(-F663))</f>
        <v/>
      </c>
      <c r="H663" s="52">
        <f>$W$12*((B663)-$U$5)/$U$6+$W$13</f>
        <v/>
      </c>
      <c r="I663" s="51">
        <f>1/(1+EXP(-H663))</f>
        <v/>
      </c>
      <c r="J663" s="52">
        <f>$X$12*((B663)-$U$5)/$U$6+$X$13</f>
        <v/>
      </c>
      <c r="K663" s="51">
        <f>1/(1+EXP(-J663))</f>
        <v/>
      </c>
      <c r="L663" s="52">
        <f>$Y$12*((B663)-$U$5)/$U$6+$Y$13</f>
        <v/>
      </c>
      <c r="M663" s="51">
        <f>1/(1+EXP(-L663))</f>
        <v/>
      </c>
      <c r="N663" s="52">
        <f>$Z$12*((B663)-$U$5)/$U$6+$Z$13</f>
        <v/>
      </c>
      <c r="O663" s="51">
        <f>1/(1+EXP(-N663))</f>
        <v/>
      </c>
      <c r="P663" s="52">
        <f>$AA$12*((B663)-$U$5)/$U$6+$AA$13</f>
        <v/>
      </c>
      <c r="Q663" s="51">
        <f>1/(1+EXP(-P663))</f>
        <v/>
      </c>
      <c r="R663" s="52">
        <f>$AB$12*((B663)-$U$5)/$U$6+$AB$13</f>
        <v/>
      </c>
      <c r="S663" s="51">
        <f>1/(1+EXP(-R663))</f>
        <v/>
      </c>
      <c r="AI663" s="48">
        <f>'4_Seq_Features'!A661</f>
        <v/>
      </c>
      <c r="AJ663" s="55">
        <f>'4_Seq_Features'!G661</f>
        <v/>
      </c>
      <c r="AK663" s="55">
        <f>'4_Seq_Features'!H661</f>
        <v/>
      </c>
      <c r="AL663" s="48">
        <f>'4_Seq_Features'!E661</f>
        <v/>
      </c>
      <c r="AM663" s="52">
        <f>$BD$14*((AJ663)-$BD$5)/$BD$6+$BD$15*((AK663)-$BD$7)/$BD$8+$BD$16</f>
        <v/>
      </c>
      <c r="AN663" s="51">
        <f>1/(1+EXP(-AM663))</f>
        <v/>
      </c>
      <c r="AO663" s="52">
        <f>$BE$14*((AJ663)-$BD$5)/$BD$6+$BE$15*((AK663)-$BD$7)/$BD$8+$BE$16</f>
        <v/>
      </c>
      <c r="AP663" s="51">
        <f>1/(1+EXP(-AO663))</f>
        <v/>
      </c>
      <c r="AQ663" s="52">
        <f>$BF$14*((AJ663)-$BD$5)/$BD$6+$BF$15*((AK663)-$BD$7)/$BD$8+$BF$16</f>
        <v/>
      </c>
      <c r="AR663" s="51">
        <f>1/(1+EXP(-AQ663))</f>
        <v/>
      </c>
      <c r="AS663" s="52">
        <f>$BG$14*((AJ663)-$BD$5)/$BD$6+$BG$15*((AK663)-$BD$7)/$BD$8+$BG$16</f>
        <v/>
      </c>
      <c r="AT663" s="51">
        <f>1/(1+EXP(-AS663))</f>
        <v/>
      </c>
      <c r="AU663" s="52">
        <f>$BH$14*((AJ663)-$BD$5)/$BD$6+$BH$15*((AK663)-$BD$7)/$BD$8+$BH$16</f>
        <v/>
      </c>
      <c r="AV663" s="51">
        <f>1/(1+EXP(-AU663))</f>
        <v/>
      </c>
      <c r="AW663" s="52">
        <f>$BI$14*((AJ663)-$BD$5)/$BD$6+$BI$15*((AK663)-$BD$7)/$BD$8+$BI$16</f>
        <v/>
      </c>
      <c r="AX663" s="51">
        <f>1/(1+EXP(-AW663))</f>
        <v/>
      </c>
      <c r="AY663" s="52">
        <f>$BJ$14*((AJ663)-$BD$5)/$BD$6+$BJ$15*((AK663)-$BD$7)/$BD$8+$BJ$16</f>
        <v/>
      </c>
      <c r="AZ663" s="51">
        <f>1/(1+EXP(-AY663))</f>
        <v/>
      </c>
      <c r="BA663" s="52">
        <f>$BK$14*((AJ663)-$BD$5)/$BD$6+$BK$15*((AK663)-$BD$7)/$BD$8+$BK$16</f>
        <v/>
      </c>
      <c r="BB663" s="51">
        <f>1/(1+EXP(-BA663))</f>
        <v/>
      </c>
    </row>
    <row r="664" ht="15" customHeight="1" s="35">
      <c r="A664" s="48">
        <f>'4_Seq_Features'!A662</f>
        <v/>
      </c>
      <c r="B664" s="55">
        <f>'4_Seq_Features'!F662</f>
        <v/>
      </c>
      <c r="C664" s="48">
        <f>'4_Seq_Features'!E662</f>
        <v/>
      </c>
      <c r="D664" s="52">
        <f>$U$12*((B664)-$U$5)/$U$6+$U$13</f>
        <v/>
      </c>
      <c r="E664" s="51">
        <f>1/(1+EXP(-D664))</f>
        <v/>
      </c>
      <c r="F664" s="52">
        <f>$V$12*((B664)-$U$5)/$U$6+$V$13</f>
        <v/>
      </c>
      <c r="G664" s="51">
        <f>1/(1+EXP(-F664))</f>
        <v/>
      </c>
      <c r="H664" s="52">
        <f>$W$12*((B664)-$U$5)/$U$6+$W$13</f>
        <v/>
      </c>
      <c r="I664" s="51">
        <f>1/(1+EXP(-H664))</f>
        <v/>
      </c>
      <c r="J664" s="52">
        <f>$X$12*((B664)-$U$5)/$U$6+$X$13</f>
        <v/>
      </c>
      <c r="K664" s="51">
        <f>1/(1+EXP(-J664))</f>
        <v/>
      </c>
      <c r="L664" s="52">
        <f>$Y$12*((B664)-$U$5)/$U$6+$Y$13</f>
        <v/>
      </c>
      <c r="M664" s="51">
        <f>1/(1+EXP(-L664))</f>
        <v/>
      </c>
      <c r="N664" s="52">
        <f>$Z$12*((B664)-$U$5)/$U$6+$Z$13</f>
        <v/>
      </c>
      <c r="O664" s="51">
        <f>1/(1+EXP(-N664))</f>
        <v/>
      </c>
      <c r="P664" s="52">
        <f>$AA$12*((B664)-$U$5)/$U$6+$AA$13</f>
        <v/>
      </c>
      <c r="Q664" s="51">
        <f>1/(1+EXP(-P664))</f>
        <v/>
      </c>
      <c r="R664" s="52">
        <f>$AB$12*((B664)-$U$5)/$U$6+$AB$13</f>
        <v/>
      </c>
      <c r="S664" s="51">
        <f>1/(1+EXP(-R664))</f>
        <v/>
      </c>
      <c r="AI664" s="48">
        <f>'4_Seq_Features'!A662</f>
        <v/>
      </c>
      <c r="AJ664" s="55">
        <f>'4_Seq_Features'!G662</f>
        <v/>
      </c>
      <c r="AK664" s="55">
        <f>'4_Seq_Features'!H662</f>
        <v/>
      </c>
      <c r="AL664" s="48">
        <f>'4_Seq_Features'!E662</f>
        <v/>
      </c>
      <c r="AM664" s="52">
        <f>$BD$14*((AJ664)-$BD$5)/$BD$6+$BD$15*((AK664)-$BD$7)/$BD$8+$BD$16</f>
        <v/>
      </c>
      <c r="AN664" s="51">
        <f>1/(1+EXP(-AM664))</f>
        <v/>
      </c>
      <c r="AO664" s="52">
        <f>$BE$14*((AJ664)-$BD$5)/$BD$6+$BE$15*((AK664)-$BD$7)/$BD$8+$BE$16</f>
        <v/>
      </c>
      <c r="AP664" s="51">
        <f>1/(1+EXP(-AO664))</f>
        <v/>
      </c>
      <c r="AQ664" s="52">
        <f>$BF$14*((AJ664)-$BD$5)/$BD$6+$BF$15*((AK664)-$BD$7)/$BD$8+$BF$16</f>
        <v/>
      </c>
      <c r="AR664" s="51">
        <f>1/(1+EXP(-AQ664))</f>
        <v/>
      </c>
      <c r="AS664" s="52">
        <f>$BG$14*((AJ664)-$BD$5)/$BD$6+$BG$15*((AK664)-$BD$7)/$BD$8+$BG$16</f>
        <v/>
      </c>
      <c r="AT664" s="51">
        <f>1/(1+EXP(-AS664))</f>
        <v/>
      </c>
      <c r="AU664" s="52">
        <f>$BH$14*((AJ664)-$BD$5)/$BD$6+$BH$15*((AK664)-$BD$7)/$BD$8+$BH$16</f>
        <v/>
      </c>
      <c r="AV664" s="51">
        <f>1/(1+EXP(-AU664))</f>
        <v/>
      </c>
      <c r="AW664" s="52">
        <f>$BI$14*((AJ664)-$BD$5)/$BD$6+$BI$15*((AK664)-$BD$7)/$BD$8+$BI$16</f>
        <v/>
      </c>
      <c r="AX664" s="51">
        <f>1/(1+EXP(-AW664))</f>
        <v/>
      </c>
      <c r="AY664" s="52">
        <f>$BJ$14*((AJ664)-$BD$5)/$BD$6+$BJ$15*((AK664)-$BD$7)/$BD$8+$BJ$16</f>
        <v/>
      </c>
      <c r="AZ664" s="51">
        <f>1/(1+EXP(-AY664))</f>
        <v/>
      </c>
      <c r="BA664" s="52">
        <f>$BK$14*((AJ664)-$BD$5)/$BD$6+$BK$15*((AK664)-$BD$7)/$BD$8+$BK$16</f>
        <v/>
      </c>
      <c r="BB664" s="51">
        <f>1/(1+EXP(-BA664))</f>
        <v/>
      </c>
    </row>
    <row r="665" ht="15" customHeight="1" s="35">
      <c r="A665" s="48">
        <f>'4_Seq_Features'!A663</f>
        <v/>
      </c>
      <c r="B665" s="55">
        <f>'4_Seq_Features'!F663</f>
        <v/>
      </c>
      <c r="C665" s="48">
        <f>'4_Seq_Features'!E663</f>
        <v/>
      </c>
      <c r="D665" s="52">
        <f>$U$12*((B665)-$U$5)/$U$6+$U$13</f>
        <v/>
      </c>
      <c r="E665" s="51">
        <f>1/(1+EXP(-D665))</f>
        <v/>
      </c>
      <c r="F665" s="52">
        <f>$V$12*((B665)-$U$5)/$U$6+$V$13</f>
        <v/>
      </c>
      <c r="G665" s="51">
        <f>1/(1+EXP(-F665))</f>
        <v/>
      </c>
      <c r="H665" s="52">
        <f>$W$12*((B665)-$U$5)/$U$6+$W$13</f>
        <v/>
      </c>
      <c r="I665" s="51">
        <f>1/(1+EXP(-H665))</f>
        <v/>
      </c>
      <c r="J665" s="52">
        <f>$X$12*((B665)-$U$5)/$U$6+$X$13</f>
        <v/>
      </c>
      <c r="K665" s="51">
        <f>1/(1+EXP(-J665))</f>
        <v/>
      </c>
      <c r="L665" s="52">
        <f>$Y$12*((B665)-$U$5)/$U$6+$Y$13</f>
        <v/>
      </c>
      <c r="M665" s="51">
        <f>1/(1+EXP(-L665))</f>
        <v/>
      </c>
      <c r="N665" s="52">
        <f>$Z$12*((B665)-$U$5)/$U$6+$Z$13</f>
        <v/>
      </c>
      <c r="O665" s="51">
        <f>1/(1+EXP(-N665))</f>
        <v/>
      </c>
      <c r="P665" s="52">
        <f>$AA$12*((B665)-$U$5)/$U$6+$AA$13</f>
        <v/>
      </c>
      <c r="Q665" s="51">
        <f>1/(1+EXP(-P665))</f>
        <v/>
      </c>
      <c r="R665" s="52">
        <f>$AB$12*((B665)-$U$5)/$U$6+$AB$13</f>
        <v/>
      </c>
      <c r="S665" s="51">
        <f>1/(1+EXP(-R665))</f>
        <v/>
      </c>
      <c r="AI665" s="48">
        <f>'4_Seq_Features'!A663</f>
        <v/>
      </c>
      <c r="AJ665" s="55">
        <f>'4_Seq_Features'!G663</f>
        <v/>
      </c>
      <c r="AK665" s="55">
        <f>'4_Seq_Features'!H663</f>
        <v/>
      </c>
      <c r="AL665" s="48">
        <f>'4_Seq_Features'!E663</f>
        <v/>
      </c>
      <c r="AM665" s="52">
        <f>$BD$14*((AJ665)-$BD$5)/$BD$6+$BD$15*((AK665)-$BD$7)/$BD$8+$BD$16</f>
        <v/>
      </c>
      <c r="AN665" s="51">
        <f>1/(1+EXP(-AM665))</f>
        <v/>
      </c>
      <c r="AO665" s="52">
        <f>$BE$14*((AJ665)-$BD$5)/$BD$6+$BE$15*((AK665)-$BD$7)/$BD$8+$BE$16</f>
        <v/>
      </c>
      <c r="AP665" s="51">
        <f>1/(1+EXP(-AO665))</f>
        <v/>
      </c>
      <c r="AQ665" s="52">
        <f>$BF$14*((AJ665)-$BD$5)/$BD$6+$BF$15*((AK665)-$BD$7)/$BD$8+$BF$16</f>
        <v/>
      </c>
      <c r="AR665" s="51">
        <f>1/(1+EXP(-AQ665))</f>
        <v/>
      </c>
      <c r="AS665" s="52">
        <f>$BG$14*((AJ665)-$BD$5)/$BD$6+$BG$15*((AK665)-$BD$7)/$BD$8+$BG$16</f>
        <v/>
      </c>
      <c r="AT665" s="51">
        <f>1/(1+EXP(-AS665))</f>
        <v/>
      </c>
      <c r="AU665" s="52">
        <f>$BH$14*((AJ665)-$BD$5)/$BD$6+$BH$15*((AK665)-$BD$7)/$BD$8+$BH$16</f>
        <v/>
      </c>
      <c r="AV665" s="51">
        <f>1/(1+EXP(-AU665))</f>
        <v/>
      </c>
      <c r="AW665" s="52">
        <f>$BI$14*((AJ665)-$BD$5)/$BD$6+$BI$15*((AK665)-$BD$7)/$BD$8+$BI$16</f>
        <v/>
      </c>
      <c r="AX665" s="51">
        <f>1/(1+EXP(-AW665))</f>
        <v/>
      </c>
      <c r="AY665" s="52">
        <f>$BJ$14*((AJ665)-$BD$5)/$BD$6+$BJ$15*((AK665)-$BD$7)/$BD$8+$BJ$16</f>
        <v/>
      </c>
      <c r="AZ665" s="51">
        <f>1/(1+EXP(-AY665))</f>
        <v/>
      </c>
      <c r="BA665" s="52">
        <f>$BK$14*((AJ665)-$BD$5)/$BD$6+$BK$15*((AK665)-$BD$7)/$BD$8+$BK$16</f>
        <v/>
      </c>
      <c r="BB665" s="51">
        <f>1/(1+EXP(-BA665))</f>
        <v/>
      </c>
    </row>
    <row r="666" ht="15" customHeight="1" s="35">
      <c r="A666" s="48">
        <f>'4_Seq_Features'!A664</f>
        <v/>
      </c>
      <c r="B666" s="55">
        <f>'4_Seq_Features'!F664</f>
        <v/>
      </c>
      <c r="C666" s="48">
        <f>'4_Seq_Features'!E664</f>
        <v/>
      </c>
      <c r="D666" s="52">
        <f>$U$12*((B666)-$U$5)/$U$6+$U$13</f>
        <v/>
      </c>
      <c r="E666" s="51">
        <f>1/(1+EXP(-D666))</f>
        <v/>
      </c>
      <c r="F666" s="52">
        <f>$V$12*((B666)-$U$5)/$U$6+$V$13</f>
        <v/>
      </c>
      <c r="G666" s="51">
        <f>1/(1+EXP(-F666))</f>
        <v/>
      </c>
      <c r="H666" s="52">
        <f>$W$12*((B666)-$U$5)/$U$6+$W$13</f>
        <v/>
      </c>
      <c r="I666" s="51">
        <f>1/(1+EXP(-H666))</f>
        <v/>
      </c>
      <c r="J666" s="52">
        <f>$X$12*((B666)-$U$5)/$U$6+$X$13</f>
        <v/>
      </c>
      <c r="K666" s="51">
        <f>1/(1+EXP(-J666))</f>
        <v/>
      </c>
      <c r="L666" s="52">
        <f>$Y$12*((B666)-$U$5)/$U$6+$Y$13</f>
        <v/>
      </c>
      <c r="M666" s="51">
        <f>1/(1+EXP(-L666))</f>
        <v/>
      </c>
      <c r="N666" s="52">
        <f>$Z$12*((B666)-$U$5)/$U$6+$Z$13</f>
        <v/>
      </c>
      <c r="O666" s="51">
        <f>1/(1+EXP(-N666))</f>
        <v/>
      </c>
      <c r="P666" s="52">
        <f>$AA$12*((B666)-$U$5)/$U$6+$AA$13</f>
        <v/>
      </c>
      <c r="Q666" s="51">
        <f>1/(1+EXP(-P666))</f>
        <v/>
      </c>
      <c r="R666" s="52">
        <f>$AB$12*((B666)-$U$5)/$U$6+$AB$13</f>
        <v/>
      </c>
      <c r="S666" s="51">
        <f>1/(1+EXP(-R666))</f>
        <v/>
      </c>
      <c r="AI666" s="48">
        <f>'4_Seq_Features'!A664</f>
        <v/>
      </c>
      <c r="AJ666" s="55">
        <f>'4_Seq_Features'!G664</f>
        <v/>
      </c>
      <c r="AK666" s="55">
        <f>'4_Seq_Features'!H664</f>
        <v/>
      </c>
      <c r="AL666" s="48">
        <f>'4_Seq_Features'!E664</f>
        <v/>
      </c>
      <c r="AM666" s="52">
        <f>$BD$14*((AJ666)-$BD$5)/$BD$6+$BD$15*((AK666)-$BD$7)/$BD$8+$BD$16</f>
        <v/>
      </c>
      <c r="AN666" s="51">
        <f>1/(1+EXP(-AM666))</f>
        <v/>
      </c>
      <c r="AO666" s="52">
        <f>$BE$14*((AJ666)-$BD$5)/$BD$6+$BE$15*((AK666)-$BD$7)/$BD$8+$BE$16</f>
        <v/>
      </c>
      <c r="AP666" s="51">
        <f>1/(1+EXP(-AO666))</f>
        <v/>
      </c>
      <c r="AQ666" s="52">
        <f>$BF$14*((AJ666)-$BD$5)/$BD$6+$BF$15*((AK666)-$BD$7)/$BD$8+$BF$16</f>
        <v/>
      </c>
      <c r="AR666" s="51">
        <f>1/(1+EXP(-AQ666))</f>
        <v/>
      </c>
      <c r="AS666" s="52">
        <f>$BG$14*((AJ666)-$BD$5)/$BD$6+$BG$15*((AK666)-$BD$7)/$BD$8+$BG$16</f>
        <v/>
      </c>
      <c r="AT666" s="51">
        <f>1/(1+EXP(-AS666))</f>
        <v/>
      </c>
      <c r="AU666" s="52">
        <f>$BH$14*((AJ666)-$BD$5)/$BD$6+$BH$15*((AK666)-$BD$7)/$BD$8+$BH$16</f>
        <v/>
      </c>
      <c r="AV666" s="51">
        <f>1/(1+EXP(-AU666))</f>
        <v/>
      </c>
      <c r="AW666" s="52">
        <f>$BI$14*((AJ666)-$BD$5)/$BD$6+$BI$15*((AK666)-$BD$7)/$BD$8+$BI$16</f>
        <v/>
      </c>
      <c r="AX666" s="51">
        <f>1/(1+EXP(-AW666))</f>
        <v/>
      </c>
      <c r="AY666" s="52">
        <f>$BJ$14*((AJ666)-$BD$5)/$BD$6+$BJ$15*((AK666)-$BD$7)/$BD$8+$BJ$16</f>
        <v/>
      </c>
      <c r="AZ666" s="51">
        <f>1/(1+EXP(-AY666))</f>
        <v/>
      </c>
      <c r="BA666" s="52">
        <f>$BK$14*((AJ666)-$BD$5)/$BD$6+$BK$15*((AK666)-$BD$7)/$BD$8+$BK$16</f>
        <v/>
      </c>
      <c r="BB666" s="51">
        <f>1/(1+EXP(-BA666))</f>
        <v/>
      </c>
    </row>
    <row r="667" ht="15" customHeight="1" s="35">
      <c r="A667" s="48">
        <f>'4_Seq_Features'!A665</f>
        <v/>
      </c>
      <c r="B667" s="55">
        <f>'4_Seq_Features'!F665</f>
        <v/>
      </c>
      <c r="C667" s="48">
        <f>'4_Seq_Features'!E665</f>
        <v/>
      </c>
      <c r="D667" s="52">
        <f>$U$12*((B667)-$U$5)/$U$6+$U$13</f>
        <v/>
      </c>
      <c r="E667" s="51">
        <f>1/(1+EXP(-D667))</f>
        <v/>
      </c>
      <c r="F667" s="52">
        <f>$V$12*((B667)-$U$5)/$U$6+$V$13</f>
        <v/>
      </c>
      <c r="G667" s="51">
        <f>1/(1+EXP(-F667))</f>
        <v/>
      </c>
      <c r="H667" s="52">
        <f>$W$12*((B667)-$U$5)/$U$6+$W$13</f>
        <v/>
      </c>
      <c r="I667" s="51">
        <f>1/(1+EXP(-H667))</f>
        <v/>
      </c>
      <c r="J667" s="52">
        <f>$X$12*((B667)-$U$5)/$U$6+$X$13</f>
        <v/>
      </c>
      <c r="K667" s="51">
        <f>1/(1+EXP(-J667))</f>
        <v/>
      </c>
      <c r="L667" s="52">
        <f>$Y$12*((B667)-$U$5)/$U$6+$Y$13</f>
        <v/>
      </c>
      <c r="M667" s="51">
        <f>1/(1+EXP(-L667))</f>
        <v/>
      </c>
      <c r="N667" s="52">
        <f>$Z$12*((B667)-$U$5)/$U$6+$Z$13</f>
        <v/>
      </c>
      <c r="O667" s="51">
        <f>1/(1+EXP(-N667))</f>
        <v/>
      </c>
      <c r="P667" s="52">
        <f>$AA$12*((B667)-$U$5)/$U$6+$AA$13</f>
        <v/>
      </c>
      <c r="Q667" s="51">
        <f>1/(1+EXP(-P667))</f>
        <v/>
      </c>
      <c r="R667" s="52">
        <f>$AB$12*((B667)-$U$5)/$U$6+$AB$13</f>
        <v/>
      </c>
      <c r="S667" s="51">
        <f>1/(1+EXP(-R667))</f>
        <v/>
      </c>
      <c r="AI667" s="48">
        <f>'4_Seq_Features'!A665</f>
        <v/>
      </c>
      <c r="AJ667" s="55">
        <f>'4_Seq_Features'!G665</f>
        <v/>
      </c>
      <c r="AK667" s="55">
        <f>'4_Seq_Features'!H665</f>
        <v/>
      </c>
      <c r="AL667" s="48">
        <f>'4_Seq_Features'!E665</f>
        <v/>
      </c>
      <c r="AM667" s="52">
        <f>$BD$14*((AJ667)-$BD$5)/$BD$6+$BD$15*((AK667)-$BD$7)/$BD$8+$BD$16</f>
        <v/>
      </c>
      <c r="AN667" s="51">
        <f>1/(1+EXP(-AM667))</f>
        <v/>
      </c>
      <c r="AO667" s="52">
        <f>$BE$14*((AJ667)-$BD$5)/$BD$6+$BE$15*((AK667)-$BD$7)/$BD$8+$BE$16</f>
        <v/>
      </c>
      <c r="AP667" s="51">
        <f>1/(1+EXP(-AO667))</f>
        <v/>
      </c>
      <c r="AQ667" s="52">
        <f>$BF$14*((AJ667)-$BD$5)/$BD$6+$BF$15*((AK667)-$BD$7)/$BD$8+$BF$16</f>
        <v/>
      </c>
      <c r="AR667" s="51">
        <f>1/(1+EXP(-AQ667))</f>
        <v/>
      </c>
      <c r="AS667" s="52">
        <f>$BG$14*((AJ667)-$BD$5)/$BD$6+$BG$15*((AK667)-$BD$7)/$BD$8+$BG$16</f>
        <v/>
      </c>
      <c r="AT667" s="51">
        <f>1/(1+EXP(-AS667))</f>
        <v/>
      </c>
      <c r="AU667" s="52">
        <f>$BH$14*((AJ667)-$BD$5)/$BD$6+$BH$15*((AK667)-$BD$7)/$BD$8+$BH$16</f>
        <v/>
      </c>
      <c r="AV667" s="51">
        <f>1/(1+EXP(-AU667))</f>
        <v/>
      </c>
      <c r="AW667" s="52">
        <f>$BI$14*((AJ667)-$BD$5)/$BD$6+$BI$15*((AK667)-$BD$7)/$BD$8+$BI$16</f>
        <v/>
      </c>
      <c r="AX667" s="51">
        <f>1/(1+EXP(-AW667))</f>
        <v/>
      </c>
      <c r="AY667" s="52">
        <f>$BJ$14*((AJ667)-$BD$5)/$BD$6+$BJ$15*((AK667)-$BD$7)/$BD$8+$BJ$16</f>
        <v/>
      </c>
      <c r="AZ667" s="51">
        <f>1/(1+EXP(-AY667))</f>
        <v/>
      </c>
      <c r="BA667" s="52">
        <f>$BK$14*((AJ667)-$BD$5)/$BD$6+$BK$15*((AK667)-$BD$7)/$BD$8+$BK$16</f>
        <v/>
      </c>
      <c r="BB667" s="51">
        <f>1/(1+EXP(-BA667))</f>
        <v/>
      </c>
    </row>
    <row r="668" ht="15" customHeight="1" s="35">
      <c r="A668" s="48">
        <f>'4_Seq_Features'!A666</f>
        <v/>
      </c>
      <c r="B668" s="55">
        <f>'4_Seq_Features'!F666</f>
        <v/>
      </c>
      <c r="C668" s="48">
        <f>'4_Seq_Features'!E666</f>
        <v/>
      </c>
      <c r="D668" s="52">
        <f>$U$12*((B668)-$U$5)/$U$6+$U$13</f>
        <v/>
      </c>
      <c r="E668" s="51">
        <f>1/(1+EXP(-D668))</f>
        <v/>
      </c>
      <c r="F668" s="52">
        <f>$V$12*((B668)-$U$5)/$U$6+$V$13</f>
        <v/>
      </c>
      <c r="G668" s="51">
        <f>1/(1+EXP(-F668))</f>
        <v/>
      </c>
      <c r="H668" s="52">
        <f>$W$12*((B668)-$U$5)/$U$6+$W$13</f>
        <v/>
      </c>
      <c r="I668" s="51">
        <f>1/(1+EXP(-H668))</f>
        <v/>
      </c>
      <c r="J668" s="52">
        <f>$X$12*((B668)-$U$5)/$U$6+$X$13</f>
        <v/>
      </c>
      <c r="K668" s="51">
        <f>1/(1+EXP(-J668))</f>
        <v/>
      </c>
      <c r="L668" s="52">
        <f>$Y$12*((B668)-$U$5)/$U$6+$Y$13</f>
        <v/>
      </c>
      <c r="M668" s="51">
        <f>1/(1+EXP(-L668))</f>
        <v/>
      </c>
      <c r="N668" s="52">
        <f>$Z$12*((B668)-$U$5)/$U$6+$Z$13</f>
        <v/>
      </c>
      <c r="O668" s="51">
        <f>1/(1+EXP(-N668))</f>
        <v/>
      </c>
      <c r="P668" s="52">
        <f>$AA$12*((B668)-$U$5)/$U$6+$AA$13</f>
        <v/>
      </c>
      <c r="Q668" s="51">
        <f>1/(1+EXP(-P668))</f>
        <v/>
      </c>
      <c r="R668" s="52">
        <f>$AB$12*((B668)-$U$5)/$U$6+$AB$13</f>
        <v/>
      </c>
      <c r="S668" s="51">
        <f>1/(1+EXP(-R668))</f>
        <v/>
      </c>
      <c r="AI668" s="48">
        <f>'4_Seq_Features'!A666</f>
        <v/>
      </c>
      <c r="AJ668" s="55">
        <f>'4_Seq_Features'!G666</f>
        <v/>
      </c>
      <c r="AK668" s="55">
        <f>'4_Seq_Features'!H666</f>
        <v/>
      </c>
      <c r="AL668" s="48">
        <f>'4_Seq_Features'!E666</f>
        <v/>
      </c>
      <c r="AM668" s="52">
        <f>$BD$14*((AJ668)-$BD$5)/$BD$6+$BD$15*((AK668)-$BD$7)/$BD$8+$BD$16</f>
        <v/>
      </c>
      <c r="AN668" s="51">
        <f>1/(1+EXP(-AM668))</f>
        <v/>
      </c>
      <c r="AO668" s="52">
        <f>$BE$14*((AJ668)-$BD$5)/$BD$6+$BE$15*((AK668)-$BD$7)/$BD$8+$BE$16</f>
        <v/>
      </c>
      <c r="AP668" s="51">
        <f>1/(1+EXP(-AO668))</f>
        <v/>
      </c>
      <c r="AQ668" s="52">
        <f>$BF$14*((AJ668)-$BD$5)/$BD$6+$BF$15*((AK668)-$BD$7)/$BD$8+$BF$16</f>
        <v/>
      </c>
      <c r="AR668" s="51">
        <f>1/(1+EXP(-AQ668))</f>
        <v/>
      </c>
      <c r="AS668" s="52">
        <f>$BG$14*((AJ668)-$BD$5)/$BD$6+$BG$15*((AK668)-$BD$7)/$BD$8+$BG$16</f>
        <v/>
      </c>
      <c r="AT668" s="51">
        <f>1/(1+EXP(-AS668))</f>
        <v/>
      </c>
      <c r="AU668" s="52">
        <f>$BH$14*((AJ668)-$BD$5)/$BD$6+$BH$15*((AK668)-$BD$7)/$BD$8+$BH$16</f>
        <v/>
      </c>
      <c r="AV668" s="51">
        <f>1/(1+EXP(-AU668))</f>
        <v/>
      </c>
      <c r="AW668" s="52">
        <f>$BI$14*((AJ668)-$BD$5)/$BD$6+$BI$15*((AK668)-$BD$7)/$BD$8+$BI$16</f>
        <v/>
      </c>
      <c r="AX668" s="51">
        <f>1/(1+EXP(-AW668))</f>
        <v/>
      </c>
      <c r="AY668" s="52">
        <f>$BJ$14*((AJ668)-$BD$5)/$BD$6+$BJ$15*((AK668)-$BD$7)/$BD$8+$BJ$16</f>
        <v/>
      </c>
      <c r="AZ668" s="51">
        <f>1/(1+EXP(-AY668))</f>
        <v/>
      </c>
      <c r="BA668" s="52">
        <f>$BK$14*((AJ668)-$BD$5)/$BD$6+$BK$15*((AK668)-$BD$7)/$BD$8+$BK$16</f>
        <v/>
      </c>
      <c r="BB668" s="51">
        <f>1/(1+EXP(-BA668))</f>
        <v/>
      </c>
    </row>
    <row r="669" ht="15" customHeight="1" s="35">
      <c r="A669" s="48">
        <f>'4_Seq_Features'!A667</f>
        <v/>
      </c>
      <c r="B669" s="55">
        <f>'4_Seq_Features'!F667</f>
        <v/>
      </c>
      <c r="C669" s="48">
        <f>'4_Seq_Features'!E667</f>
        <v/>
      </c>
      <c r="D669" s="52">
        <f>$U$12*((B669)-$U$5)/$U$6+$U$13</f>
        <v/>
      </c>
      <c r="E669" s="51">
        <f>1/(1+EXP(-D669))</f>
        <v/>
      </c>
      <c r="F669" s="52">
        <f>$V$12*((B669)-$U$5)/$U$6+$V$13</f>
        <v/>
      </c>
      <c r="G669" s="51">
        <f>1/(1+EXP(-F669))</f>
        <v/>
      </c>
      <c r="H669" s="52">
        <f>$W$12*((B669)-$U$5)/$U$6+$W$13</f>
        <v/>
      </c>
      <c r="I669" s="51">
        <f>1/(1+EXP(-H669))</f>
        <v/>
      </c>
      <c r="J669" s="52">
        <f>$X$12*((B669)-$U$5)/$U$6+$X$13</f>
        <v/>
      </c>
      <c r="K669" s="51">
        <f>1/(1+EXP(-J669))</f>
        <v/>
      </c>
      <c r="L669" s="52">
        <f>$Y$12*((B669)-$U$5)/$U$6+$Y$13</f>
        <v/>
      </c>
      <c r="M669" s="51">
        <f>1/(1+EXP(-L669))</f>
        <v/>
      </c>
      <c r="N669" s="52">
        <f>$Z$12*((B669)-$U$5)/$U$6+$Z$13</f>
        <v/>
      </c>
      <c r="O669" s="51">
        <f>1/(1+EXP(-N669))</f>
        <v/>
      </c>
      <c r="P669" s="52">
        <f>$AA$12*((B669)-$U$5)/$U$6+$AA$13</f>
        <v/>
      </c>
      <c r="Q669" s="51">
        <f>1/(1+EXP(-P669))</f>
        <v/>
      </c>
      <c r="R669" s="52">
        <f>$AB$12*((B669)-$U$5)/$U$6+$AB$13</f>
        <v/>
      </c>
      <c r="S669" s="51">
        <f>1/(1+EXP(-R669))</f>
        <v/>
      </c>
      <c r="AI669" s="48">
        <f>'4_Seq_Features'!A667</f>
        <v/>
      </c>
      <c r="AJ669" s="55">
        <f>'4_Seq_Features'!G667</f>
        <v/>
      </c>
      <c r="AK669" s="55">
        <f>'4_Seq_Features'!H667</f>
        <v/>
      </c>
      <c r="AL669" s="48">
        <f>'4_Seq_Features'!E667</f>
        <v/>
      </c>
      <c r="AM669" s="52">
        <f>$BD$14*((AJ669)-$BD$5)/$BD$6+$BD$15*((AK669)-$BD$7)/$BD$8+$BD$16</f>
        <v/>
      </c>
      <c r="AN669" s="51">
        <f>1/(1+EXP(-AM669))</f>
        <v/>
      </c>
      <c r="AO669" s="52">
        <f>$BE$14*((AJ669)-$BD$5)/$BD$6+$BE$15*((AK669)-$BD$7)/$BD$8+$BE$16</f>
        <v/>
      </c>
      <c r="AP669" s="51">
        <f>1/(1+EXP(-AO669))</f>
        <v/>
      </c>
      <c r="AQ669" s="52">
        <f>$BF$14*((AJ669)-$BD$5)/$BD$6+$BF$15*((AK669)-$BD$7)/$BD$8+$BF$16</f>
        <v/>
      </c>
      <c r="AR669" s="51">
        <f>1/(1+EXP(-AQ669))</f>
        <v/>
      </c>
      <c r="AS669" s="52">
        <f>$BG$14*((AJ669)-$BD$5)/$BD$6+$BG$15*((AK669)-$BD$7)/$BD$8+$BG$16</f>
        <v/>
      </c>
      <c r="AT669" s="51">
        <f>1/(1+EXP(-AS669))</f>
        <v/>
      </c>
      <c r="AU669" s="52">
        <f>$BH$14*((AJ669)-$BD$5)/$BD$6+$BH$15*((AK669)-$BD$7)/$BD$8+$BH$16</f>
        <v/>
      </c>
      <c r="AV669" s="51">
        <f>1/(1+EXP(-AU669))</f>
        <v/>
      </c>
      <c r="AW669" s="52">
        <f>$BI$14*((AJ669)-$BD$5)/$BD$6+$BI$15*((AK669)-$BD$7)/$BD$8+$BI$16</f>
        <v/>
      </c>
      <c r="AX669" s="51">
        <f>1/(1+EXP(-AW669))</f>
        <v/>
      </c>
      <c r="AY669" s="52">
        <f>$BJ$14*((AJ669)-$BD$5)/$BD$6+$BJ$15*((AK669)-$BD$7)/$BD$8+$BJ$16</f>
        <v/>
      </c>
      <c r="AZ669" s="51">
        <f>1/(1+EXP(-AY669))</f>
        <v/>
      </c>
      <c r="BA669" s="52">
        <f>$BK$14*((AJ669)-$BD$5)/$BD$6+$BK$15*((AK669)-$BD$7)/$BD$8+$BK$16</f>
        <v/>
      </c>
      <c r="BB669" s="51">
        <f>1/(1+EXP(-BA669))</f>
        <v/>
      </c>
    </row>
    <row r="670" ht="15" customHeight="1" s="35">
      <c r="A670" s="48">
        <f>'4_Seq_Features'!A668</f>
        <v/>
      </c>
      <c r="B670" s="55">
        <f>'4_Seq_Features'!F668</f>
        <v/>
      </c>
      <c r="C670" s="48">
        <f>'4_Seq_Features'!E668</f>
        <v/>
      </c>
      <c r="D670" s="52">
        <f>$U$12*((B670)-$U$5)/$U$6+$U$13</f>
        <v/>
      </c>
      <c r="E670" s="51">
        <f>1/(1+EXP(-D670))</f>
        <v/>
      </c>
      <c r="F670" s="52">
        <f>$V$12*((B670)-$U$5)/$U$6+$V$13</f>
        <v/>
      </c>
      <c r="G670" s="51">
        <f>1/(1+EXP(-F670))</f>
        <v/>
      </c>
      <c r="H670" s="52">
        <f>$W$12*((B670)-$U$5)/$U$6+$W$13</f>
        <v/>
      </c>
      <c r="I670" s="51">
        <f>1/(1+EXP(-H670))</f>
        <v/>
      </c>
      <c r="J670" s="52">
        <f>$X$12*((B670)-$U$5)/$U$6+$X$13</f>
        <v/>
      </c>
      <c r="K670" s="51">
        <f>1/(1+EXP(-J670))</f>
        <v/>
      </c>
      <c r="L670" s="52">
        <f>$Y$12*((B670)-$U$5)/$U$6+$Y$13</f>
        <v/>
      </c>
      <c r="M670" s="51">
        <f>1/(1+EXP(-L670))</f>
        <v/>
      </c>
      <c r="N670" s="52">
        <f>$Z$12*((B670)-$U$5)/$U$6+$Z$13</f>
        <v/>
      </c>
      <c r="O670" s="51">
        <f>1/(1+EXP(-N670))</f>
        <v/>
      </c>
      <c r="P670" s="52">
        <f>$AA$12*((B670)-$U$5)/$U$6+$AA$13</f>
        <v/>
      </c>
      <c r="Q670" s="51">
        <f>1/(1+EXP(-P670))</f>
        <v/>
      </c>
      <c r="R670" s="52">
        <f>$AB$12*((B670)-$U$5)/$U$6+$AB$13</f>
        <v/>
      </c>
      <c r="S670" s="51">
        <f>1/(1+EXP(-R670))</f>
        <v/>
      </c>
      <c r="AI670" s="48">
        <f>'4_Seq_Features'!A668</f>
        <v/>
      </c>
      <c r="AJ670" s="55">
        <f>'4_Seq_Features'!G668</f>
        <v/>
      </c>
      <c r="AK670" s="55">
        <f>'4_Seq_Features'!H668</f>
        <v/>
      </c>
      <c r="AL670" s="48">
        <f>'4_Seq_Features'!E668</f>
        <v/>
      </c>
      <c r="AM670" s="52">
        <f>$BD$14*((AJ670)-$BD$5)/$BD$6+$BD$15*((AK670)-$BD$7)/$BD$8+$BD$16</f>
        <v/>
      </c>
      <c r="AN670" s="51">
        <f>1/(1+EXP(-AM670))</f>
        <v/>
      </c>
      <c r="AO670" s="52">
        <f>$BE$14*((AJ670)-$BD$5)/$BD$6+$BE$15*((AK670)-$BD$7)/$BD$8+$BE$16</f>
        <v/>
      </c>
      <c r="AP670" s="51">
        <f>1/(1+EXP(-AO670))</f>
        <v/>
      </c>
      <c r="AQ670" s="52">
        <f>$BF$14*((AJ670)-$BD$5)/$BD$6+$BF$15*((AK670)-$BD$7)/$BD$8+$BF$16</f>
        <v/>
      </c>
      <c r="AR670" s="51">
        <f>1/(1+EXP(-AQ670))</f>
        <v/>
      </c>
      <c r="AS670" s="52">
        <f>$BG$14*((AJ670)-$BD$5)/$BD$6+$BG$15*((AK670)-$BD$7)/$BD$8+$BG$16</f>
        <v/>
      </c>
      <c r="AT670" s="51">
        <f>1/(1+EXP(-AS670))</f>
        <v/>
      </c>
      <c r="AU670" s="52">
        <f>$BH$14*((AJ670)-$BD$5)/$BD$6+$BH$15*((AK670)-$BD$7)/$BD$8+$BH$16</f>
        <v/>
      </c>
      <c r="AV670" s="51">
        <f>1/(1+EXP(-AU670))</f>
        <v/>
      </c>
      <c r="AW670" s="52">
        <f>$BI$14*((AJ670)-$BD$5)/$BD$6+$BI$15*((AK670)-$BD$7)/$BD$8+$BI$16</f>
        <v/>
      </c>
      <c r="AX670" s="51">
        <f>1/(1+EXP(-AW670))</f>
        <v/>
      </c>
      <c r="AY670" s="52">
        <f>$BJ$14*((AJ670)-$BD$5)/$BD$6+$BJ$15*((AK670)-$BD$7)/$BD$8+$BJ$16</f>
        <v/>
      </c>
      <c r="AZ670" s="51">
        <f>1/(1+EXP(-AY670))</f>
        <v/>
      </c>
      <c r="BA670" s="52">
        <f>$BK$14*((AJ670)-$BD$5)/$BD$6+$BK$15*((AK670)-$BD$7)/$BD$8+$BK$16</f>
        <v/>
      </c>
      <c r="BB670" s="51">
        <f>1/(1+EXP(-BA670))</f>
        <v/>
      </c>
    </row>
    <row r="671" ht="15" customHeight="1" s="35">
      <c r="A671" s="48">
        <f>'4_Seq_Features'!A669</f>
        <v/>
      </c>
      <c r="B671" s="55">
        <f>'4_Seq_Features'!F669</f>
        <v/>
      </c>
      <c r="C671" s="48">
        <f>'4_Seq_Features'!E669</f>
        <v/>
      </c>
      <c r="D671" s="52">
        <f>$U$12*((B671)-$U$5)/$U$6+$U$13</f>
        <v/>
      </c>
      <c r="E671" s="51">
        <f>1/(1+EXP(-D671))</f>
        <v/>
      </c>
      <c r="F671" s="52">
        <f>$V$12*((B671)-$U$5)/$U$6+$V$13</f>
        <v/>
      </c>
      <c r="G671" s="51">
        <f>1/(1+EXP(-F671))</f>
        <v/>
      </c>
      <c r="H671" s="52">
        <f>$W$12*((B671)-$U$5)/$U$6+$W$13</f>
        <v/>
      </c>
      <c r="I671" s="51">
        <f>1/(1+EXP(-H671))</f>
        <v/>
      </c>
      <c r="J671" s="52">
        <f>$X$12*((B671)-$U$5)/$U$6+$X$13</f>
        <v/>
      </c>
      <c r="K671" s="51">
        <f>1/(1+EXP(-J671))</f>
        <v/>
      </c>
      <c r="L671" s="52">
        <f>$Y$12*((B671)-$U$5)/$U$6+$Y$13</f>
        <v/>
      </c>
      <c r="M671" s="51">
        <f>1/(1+EXP(-L671))</f>
        <v/>
      </c>
      <c r="N671" s="52">
        <f>$Z$12*((B671)-$U$5)/$U$6+$Z$13</f>
        <v/>
      </c>
      <c r="O671" s="51">
        <f>1/(1+EXP(-N671))</f>
        <v/>
      </c>
      <c r="P671" s="52">
        <f>$AA$12*((B671)-$U$5)/$U$6+$AA$13</f>
        <v/>
      </c>
      <c r="Q671" s="51">
        <f>1/(1+EXP(-P671))</f>
        <v/>
      </c>
      <c r="R671" s="52">
        <f>$AB$12*((B671)-$U$5)/$U$6+$AB$13</f>
        <v/>
      </c>
      <c r="S671" s="51">
        <f>1/(1+EXP(-R671))</f>
        <v/>
      </c>
      <c r="AI671" s="48">
        <f>'4_Seq_Features'!A669</f>
        <v/>
      </c>
      <c r="AJ671" s="55">
        <f>'4_Seq_Features'!G669</f>
        <v/>
      </c>
      <c r="AK671" s="55">
        <f>'4_Seq_Features'!H669</f>
        <v/>
      </c>
      <c r="AL671" s="48">
        <f>'4_Seq_Features'!E669</f>
        <v/>
      </c>
      <c r="AM671" s="52">
        <f>$BD$14*((AJ671)-$BD$5)/$BD$6+$BD$15*((AK671)-$BD$7)/$BD$8+$BD$16</f>
        <v/>
      </c>
      <c r="AN671" s="51">
        <f>1/(1+EXP(-AM671))</f>
        <v/>
      </c>
      <c r="AO671" s="52">
        <f>$BE$14*((AJ671)-$BD$5)/$BD$6+$BE$15*((AK671)-$BD$7)/$BD$8+$BE$16</f>
        <v/>
      </c>
      <c r="AP671" s="51">
        <f>1/(1+EXP(-AO671))</f>
        <v/>
      </c>
      <c r="AQ671" s="52">
        <f>$BF$14*((AJ671)-$BD$5)/$BD$6+$BF$15*((AK671)-$BD$7)/$BD$8+$BF$16</f>
        <v/>
      </c>
      <c r="AR671" s="51">
        <f>1/(1+EXP(-AQ671))</f>
        <v/>
      </c>
      <c r="AS671" s="52">
        <f>$BG$14*((AJ671)-$BD$5)/$BD$6+$BG$15*((AK671)-$BD$7)/$BD$8+$BG$16</f>
        <v/>
      </c>
      <c r="AT671" s="51">
        <f>1/(1+EXP(-AS671))</f>
        <v/>
      </c>
      <c r="AU671" s="52">
        <f>$BH$14*((AJ671)-$BD$5)/$BD$6+$BH$15*((AK671)-$BD$7)/$BD$8+$BH$16</f>
        <v/>
      </c>
      <c r="AV671" s="51">
        <f>1/(1+EXP(-AU671))</f>
        <v/>
      </c>
      <c r="AW671" s="52">
        <f>$BI$14*((AJ671)-$BD$5)/$BD$6+$BI$15*((AK671)-$BD$7)/$BD$8+$BI$16</f>
        <v/>
      </c>
      <c r="AX671" s="51">
        <f>1/(1+EXP(-AW671))</f>
        <v/>
      </c>
      <c r="AY671" s="52">
        <f>$BJ$14*((AJ671)-$BD$5)/$BD$6+$BJ$15*((AK671)-$BD$7)/$BD$8+$BJ$16</f>
        <v/>
      </c>
      <c r="AZ671" s="51">
        <f>1/(1+EXP(-AY671))</f>
        <v/>
      </c>
      <c r="BA671" s="52">
        <f>$BK$14*((AJ671)-$BD$5)/$BD$6+$BK$15*((AK671)-$BD$7)/$BD$8+$BK$16</f>
        <v/>
      </c>
      <c r="BB671" s="51">
        <f>1/(1+EXP(-BA671))</f>
        <v/>
      </c>
    </row>
    <row r="672" ht="15" customHeight="1" s="35">
      <c r="A672" s="48">
        <f>'4_Seq_Features'!A670</f>
        <v/>
      </c>
      <c r="B672" s="55">
        <f>'4_Seq_Features'!F670</f>
        <v/>
      </c>
      <c r="C672" s="48">
        <f>'4_Seq_Features'!E670</f>
        <v/>
      </c>
      <c r="D672" s="52">
        <f>$U$12*((B672)-$U$5)/$U$6+$U$13</f>
        <v/>
      </c>
      <c r="E672" s="51">
        <f>1/(1+EXP(-D672))</f>
        <v/>
      </c>
      <c r="F672" s="52">
        <f>$V$12*((B672)-$U$5)/$U$6+$V$13</f>
        <v/>
      </c>
      <c r="G672" s="51">
        <f>1/(1+EXP(-F672))</f>
        <v/>
      </c>
      <c r="H672" s="52">
        <f>$W$12*((B672)-$U$5)/$U$6+$W$13</f>
        <v/>
      </c>
      <c r="I672" s="51">
        <f>1/(1+EXP(-H672))</f>
        <v/>
      </c>
      <c r="J672" s="52">
        <f>$X$12*((B672)-$U$5)/$U$6+$X$13</f>
        <v/>
      </c>
      <c r="K672" s="51">
        <f>1/(1+EXP(-J672))</f>
        <v/>
      </c>
      <c r="L672" s="52">
        <f>$Y$12*((B672)-$U$5)/$U$6+$Y$13</f>
        <v/>
      </c>
      <c r="M672" s="51">
        <f>1/(1+EXP(-L672))</f>
        <v/>
      </c>
      <c r="N672" s="52">
        <f>$Z$12*((B672)-$U$5)/$U$6+$Z$13</f>
        <v/>
      </c>
      <c r="O672" s="51">
        <f>1/(1+EXP(-N672))</f>
        <v/>
      </c>
      <c r="P672" s="52">
        <f>$AA$12*((B672)-$U$5)/$U$6+$AA$13</f>
        <v/>
      </c>
      <c r="Q672" s="51">
        <f>1/(1+EXP(-P672))</f>
        <v/>
      </c>
      <c r="R672" s="52">
        <f>$AB$12*((B672)-$U$5)/$U$6+$AB$13</f>
        <v/>
      </c>
      <c r="S672" s="51">
        <f>1/(1+EXP(-R672))</f>
        <v/>
      </c>
      <c r="AI672" s="48">
        <f>'4_Seq_Features'!A670</f>
        <v/>
      </c>
      <c r="AJ672" s="55">
        <f>'4_Seq_Features'!G670</f>
        <v/>
      </c>
      <c r="AK672" s="55">
        <f>'4_Seq_Features'!H670</f>
        <v/>
      </c>
      <c r="AL672" s="48">
        <f>'4_Seq_Features'!E670</f>
        <v/>
      </c>
      <c r="AM672" s="52">
        <f>$BD$14*((AJ672)-$BD$5)/$BD$6+$BD$15*((AK672)-$BD$7)/$BD$8+$BD$16</f>
        <v/>
      </c>
      <c r="AN672" s="51">
        <f>1/(1+EXP(-AM672))</f>
        <v/>
      </c>
      <c r="AO672" s="52">
        <f>$BE$14*((AJ672)-$BD$5)/$BD$6+$BE$15*((AK672)-$BD$7)/$BD$8+$BE$16</f>
        <v/>
      </c>
      <c r="AP672" s="51">
        <f>1/(1+EXP(-AO672))</f>
        <v/>
      </c>
      <c r="AQ672" s="52">
        <f>$BF$14*((AJ672)-$BD$5)/$BD$6+$BF$15*((AK672)-$BD$7)/$BD$8+$BF$16</f>
        <v/>
      </c>
      <c r="AR672" s="51">
        <f>1/(1+EXP(-AQ672))</f>
        <v/>
      </c>
      <c r="AS672" s="52">
        <f>$BG$14*((AJ672)-$BD$5)/$BD$6+$BG$15*((AK672)-$BD$7)/$BD$8+$BG$16</f>
        <v/>
      </c>
      <c r="AT672" s="51">
        <f>1/(1+EXP(-AS672))</f>
        <v/>
      </c>
      <c r="AU672" s="52">
        <f>$BH$14*((AJ672)-$BD$5)/$BD$6+$BH$15*((AK672)-$BD$7)/$BD$8+$BH$16</f>
        <v/>
      </c>
      <c r="AV672" s="51">
        <f>1/(1+EXP(-AU672))</f>
        <v/>
      </c>
      <c r="AW672" s="52">
        <f>$BI$14*((AJ672)-$BD$5)/$BD$6+$BI$15*((AK672)-$BD$7)/$BD$8+$BI$16</f>
        <v/>
      </c>
      <c r="AX672" s="51">
        <f>1/(1+EXP(-AW672))</f>
        <v/>
      </c>
      <c r="AY672" s="52">
        <f>$BJ$14*((AJ672)-$BD$5)/$BD$6+$BJ$15*((AK672)-$BD$7)/$BD$8+$BJ$16</f>
        <v/>
      </c>
      <c r="AZ672" s="51">
        <f>1/(1+EXP(-AY672))</f>
        <v/>
      </c>
      <c r="BA672" s="52">
        <f>$BK$14*((AJ672)-$BD$5)/$BD$6+$BK$15*((AK672)-$BD$7)/$BD$8+$BK$16</f>
        <v/>
      </c>
      <c r="BB672" s="51">
        <f>1/(1+EXP(-BA672))</f>
        <v/>
      </c>
    </row>
    <row r="673" ht="15" customHeight="1" s="35">
      <c r="A673" s="48">
        <f>'4_Seq_Features'!A671</f>
        <v/>
      </c>
      <c r="B673" s="55">
        <f>'4_Seq_Features'!F671</f>
        <v/>
      </c>
      <c r="C673" s="48">
        <f>'4_Seq_Features'!E671</f>
        <v/>
      </c>
      <c r="D673" s="52">
        <f>$U$12*((B673)-$U$5)/$U$6+$U$13</f>
        <v/>
      </c>
      <c r="E673" s="51">
        <f>1/(1+EXP(-D673))</f>
        <v/>
      </c>
      <c r="F673" s="52">
        <f>$V$12*((B673)-$U$5)/$U$6+$V$13</f>
        <v/>
      </c>
      <c r="G673" s="51">
        <f>1/(1+EXP(-F673))</f>
        <v/>
      </c>
      <c r="H673" s="52">
        <f>$W$12*((B673)-$U$5)/$U$6+$W$13</f>
        <v/>
      </c>
      <c r="I673" s="51">
        <f>1/(1+EXP(-H673))</f>
        <v/>
      </c>
      <c r="J673" s="52">
        <f>$X$12*((B673)-$U$5)/$U$6+$X$13</f>
        <v/>
      </c>
      <c r="K673" s="51">
        <f>1/(1+EXP(-J673))</f>
        <v/>
      </c>
      <c r="L673" s="52">
        <f>$Y$12*((B673)-$U$5)/$U$6+$Y$13</f>
        <v/>
      </c>
      <c r="M673" s="51">
        <f>1/(1+EXP(-L673))</f>
        <v/>
      </c>
      <c r="N673" s="52">
        <f>$Z$12*((B673)-$U$5)/$U$6+$Z$13</f>
        <v/>
      </c>
      <c r="O673" s="51">
        <f>1/(1+EXP(-N673))</f>
        <v/>
      </c>
      <c r="P673" s="52">
        <f>$AA$12*((B673)-$U$5)/$U$6+$AA$13</f>
        <v/>
      </c>
      <c r="Q673" s="51">
        <f>1/(1+EXP(-P673))</f>
        <v/>
      </c>
      <c r="R673" s="52">
        <f>$AB$12*((B673)-$U$5)/$U$6+$AB$13</f>
        <v/>
      </c>
      <c r="S673" s="51">
        <f>1/(1+EXP(-R673))</f>
        <v/>
      </c>
      <c r="AI673" s="48">
        <f>'4_Seq_Features'!A671</f>
        <v/>
      </c>
      <c r="AJ673" s="55">
        <f>'4_Seq_Features'!G671</f>
        <v/>
      </c>
      <c r="AK673" s="55">
        <f>'4_Seq_Features'!H671</f>
        <v/>
      </c>
      <c r="AL673" s="48">
        <f>'4_Seq_Features'!E671</f>
        <v/>
      </c>
      <c r="AM673" s="52">
        <f>$BD$14*((AJ673)-$BD$5)/$BD$6+$BD$15*((AK673)-$BD$7)/$BD$8+$BD$16</f>
        <v/>
      </c>
      <c r="AN673" s="51">
        <f>1/(1+EXP(-AM673))</f>
        <v/>
      </c>
      <c r="AO673" s="52">
        <f>$BE$14*((AJ673)-$BD$5)/$BD$6+$BE$15*((AK673)-$BD$7)/$BD$8+$BE$16</f>
        <v/>
      </c>
      <c r="AP673" s="51">
        <f>1/(1+EXP(-AO673))</f>
        <v/>
      </c>
      <c r="AQ673" s="52">
        <f>$BF$14*((AJ673)-$BD$5)/$BD$6+$BF$15*((AK673)-$BD$7)/$BD$8+$BF$16</f>
        <v/>
      </c>
      <c r="AR673" s="51">
        <f>1/(1+EXP(-AQ673))</f>
        <v/>
      </c>
      <c r="AS673" s="52">
        <f>$BG$14*((AJ673)-$BD$5)/$BD$6+$BG$15*((AK673)-$BD$7)/$BD$8+$BG$16</f>
        <v/>
      </c>
      <c r="AT673" s="51">
        <f>1/(1+EXP(-AS673))</f>
        <v/>
      </c>
      <c r="AU673" s="52">
        <f>$BH$14*((AJ673)-$BD$5)/$BD$6+$BH$15*((AK673)-$BD$7)/$BD$8+$BH$16</f>
        <v/>
      </c>
      <c r="AV673" s="51">
        <f>1/(1+EXP(-AU673))</f>
        <v/>
      </c>
      <c r="AW673" s="52">
        <f>$BI$14*((AJ673)-$BD$5)/$BD$6+$BI$15*((AK673)-$BD$7)/$BD$8+$BI$16</f>
        <v/>
      </c>
      <c r="AX673" s="51">
        <f>1/(1+EXP(-AW673))</f>
        <v/>
      </c>
      <c r="AY673" s="52">
        <f>$BJ$14*((AJ673)-$BD$5)/$BD$6+$BJ$15*((AK673)-$BD$7)/$BD$8+$BJ$16</f>
        <v/>
      </c>
      <c r="AZ673" s="51">
        <f>1/(1+EXP(-AY673))</f>
        <v/>
      </c>
      <c r="BA673" s="52">
        <f>$BK$14*((AJ673)-$BD$5)/$BD$6+$BK$15*((AK673)-$BD$7)/$BD$8+$BK$16</f>
        <v/>
      </c>
      <c r="BB673" s="51">
        <f>1/(1+EXP(-BA673))</f>
        <v/>
      </c>
    </row>
    <row r="674" ht="15" customHeight="1" s="35">
      <c r="A674" s="48">
        <f>'4_Seq_Features'!A672</f>
        <v/>
      </c>
      <c r="B674" s="55">
        <f>'4_Seq_Features'!F672</f>
        <v/>
      </c>
      <c r="C674" s="48">
        <f>'4_Seq_Features'!E672</f>
        <v/>
      </c>
      <c r="D674" s="52">
        <f>$U$12*((B674)-$U$5)/$U$6+$U$13</f>
        <v/>
      </c>
      <c r="E674" s="51">
        <f>1/(1+EXP(-D674))</f>
        <v/>
      </c>
      <c r="F674" s="52">
        <f>$V$12*((B674)-$U$5)/$U$6+$V$13</f>
        <v/>
      </c>
      <c r="G674" s="51">
        <f>1/(1+EXP(-F674))</f>
        <v/>
      </c>
      <c r="H674" s="52">
        <f>$W$12*((B674)-$U$5)/$U$6+$W$13</f>
        <v/>
      </c>
      <c r="I674" s="51">
        <f>1/(1+EXP(-H674))</f>
        <v/>
      </c>
      <c r="J674" s="52">
        <f>$X$12*((B674)-$U$5)/$U$6+$X$13</f>
        <v/>
      </c>
      <c r="K674" s="51">
        <f>1/(1+EXP(-J674))</f>
        <v/>
      </c>
      <c r="L674" s="52">
        <f>$Y$12*((B674)-$U$5)/$U$6+$Y$13</f>
        <v/>
      </c>
      <c r="M674" s="51">
        <f>1/(1+EXP(-L674))</f>
        <v/>
      </c>
      <c r="N674" s="52">
        <f>$Z$12*((B674)-$U$5)/$U$6+$Z$13</f>
        <v/>
      </c>
      <c r="O674" s="51">
        <f>1/(1+EXP(-N674))</f>
        <v/>
      </c>
      <c r="P674" s="52">
        <f>$AA$12*((B674)-$U$5)/$U$6+$AA$13</f>
        <v/>
      </c>
      <c r="Q674" s="51">
        <f>1/(1+EXP(-P674))</f>
        <v/>
      </c>
      <c r="R674" s="52">
        <f>$AB$12*((B674)-$U$5)/$U$6+$AB$13</f>
        <v/>
      </c>
      <c r="S674" s="51">
        <f>1/(1+EXP(-R674))</f>
        <v/>
      </c>
      <c r="AI674" s="48">
        <f>'4_Seq_Features'!A672</f>
        <v/>
      </c>
      <c r="AJ674" s="55">
        <f>'4_Seq_Features'!G672</f>
        <v/>
      </c>
      <c r="AK674" s="55">
        <f>'4_Seq_Features'!H672</f>
        <v/>
      </c>
      <c r="AL674" s="48">
        <f>'4_Seq_Features'!E672</f>
        <v/>
      </c>
      <c r="AM674" s="52">
        <f>$BD$14*((AJ674)-$BD$5)/$BD$6+$BD$15*((AK674)-$BD$7)/$BD$8+$BD$16</f>
        <v/>
      </c>
      <c r="AN674" s="51">
        <f>1/(1+EXP(-AM674))</f>
        <v/>
      </c>
      <c r="AO674" s="52">
        <f>$BE$14*((AJ674)-$BD$5)/$BD$6+$BE$15*((AK674)-$BD$7)/$BD$8+$BE$16</f>
        <v/>
      </c>
      <c r="AP674" s="51">
        <f>1/(1+EXP(-AO674))</f>
        <v/>
      </c>
      <c r="AQ674" s="52">
        <f>$BF$14*((AJ674)-$BD$5)/$BD$6+$BF$15*((AK674)-$BD$7)/$BD$8+$BF$16</f>
        <v/>
      </c>
      <c r="AR674" s="51">
        <f>1/(1+EXP(-AQ674))</f>
        <v/>
      </c>
      <c r="AS674" s="52">
        <f>$BG$14*((AJ674)-$BD$5)/$BD$6+$BG$15*((AK674)-$BD$7)/$BD$8+$BG$16</f>
        <v/>
      </c>
      <c r="AT674" s="51">
        <f>1/(1+EXP(-AS674))</f>
        <v/>
      </c>
      <c r="AU674" s="52">
        <f>$BH$14*((AJ674)-$BD$5)/$BD$6+$BH$15*((AK674)-$BD$7)/$BD$8+$BH$16</f>
        <v/>
      </c>
      <c r="AV674" s="51">
        <f>1/(1+EXP(-AU674))</f>
        <v/>
      </c>
      <c r="AW674" s="52">
        <f>$BI$14*((AJ674)-$BD$5)/$BD$6+$BI$15*((AK674)-$BD$7)/$BD$8+$BI$16</f>
        <v/>
      </c>
      <c r="AX674" s="51">
        <f>1/(1+EXP(-AW674))</f>
        <v/>
      </c>
      <c r="AY674" s="52">
        <f>$BJ$14*((AJ674)-$BD$5)/$BD$6+$BJ$15*((AK674)-$BD$7)/$BD$8+$BJ$16</f>
        <v/>
      </c>
      <c r="AZ674" s="51">
        <f>1/(1+EXP(-AY674))</f>
        <v/>
      </c>
      <c r="BA674" s="52">
        <f>$BK$14*((AJ674)-$BD$5)/$BD$6+$BK$15*((AK674)-$BD$7)/$BD$8+$BK$16</f>
        <v/>
      </c>
      <c r="BB674" s="51">
        <f>1/(1+EXP(-BA674))</f>
        <v/>
      </c>
    </row>
    <row r="675" ht="15" customHeight="1" s="35">
      <c r="A675" s="48">
        <f>'4_Seq_Features'!A673</f>
        <v/>
      </c>
      <c r="B675" s="55">
        <f>'4_Seq_Features'!F673</f>
        <v/>
      </c>
      <c r="C675" s="48">
        <f>'4_Seq_Features'!E673</f>
        <v/>
      </c>
      <c r="D675" s="52">
        <f>$U$12*((B675)-$U$5)/$U$6+$U$13</f>
        <v/>
      </c>
      <c r="E675" s="51">
        <f>1/(1+EXP(-D675))</f>
        <v/>
      </c>
      <c r="F675" s="52">
        <f>$V$12*((B675)-$U$5)/$U$6+$V$13</f>
        <v/>
      </c>
      <c r="G675" s="51">
        <f>1/(1+EXP(-F675))</f>
        <v/>
      </c>
      <c r="H675" s="52">
        <f>$W$12*((B675)-$U$5)/$U$6+$W$13</f>
        <v/>
      </c>
      <c r="I675" s="51">
        <f>1/(1+EXP(-H675))</f>
        <v/>
      </c>
      <c r="J675" s="52">
        <f>$X$12*((B675)-$U$5)/$U$6+$X$13</f>
        <v/>
      </c>
      <c r="K675" s="51">
        <f>1/(1+EXP(-J675))</f>
        <v/>
      </c>
      <c r="L675" s="52">
        <f>$Y$12*((B675)-$U$5)/$U$6+$Y$13</f>
        <v/>
      </c>
      <c r="M675" s="51">
        <f>1/(1+EXP(-L675))</f>
        <v/>
      </c>
      <c r="N675" s="52">
        <f>$Z$12*((B675)-$U$5)/$U$6+$Z$13</f>
        <v/>
      </c>
      <c r="O675" s="51">
        <f>1/(1+EXP(-N675))</f>
        <v/>
      </c>
      <c r="P675" s="52">
        <f>$AA$12*((B675)-$U$5)/$U$6+$AA$13</f>
        <v/>
      </c>
      <c r="Q675" s="51">
        <f>1/(1+EXP(-P675))</f>
        <v/>
      </c>
      <c r="R675" s="52">
        <f>$AB$12*((B675)-$U$5)/$U$6+$AB$13</f>
        <v/>
      </c>
      <c r="S675" s="51">
        <f>1/(1+EXP(-R675))</f>
        <v/>
      </c>
      <c r="AI675" s="48">
        <f>'4_Seq_Features'!A673</f>
        <v/>
      </c>
      <c r="AJ675" s="55">
        <f>'4_Seq_Features'!G673</f>
        <v/>
      </c>
      <c r="AK675" s="55">
        <f>'4_Seq_Features'!H673</f>
        <v/>
      </c>
      <c r="AL675" s="48">
        <f>'4_Seq_Features'!E673</f>
        <v/>
      </c>
      <c r="AM675" s="52">
        <f>$BD$14*((AJ675)-$BD$5)/$BD$6+$BD$15*((AK675)-$BD$7)/$BD$8+$BD$16</f>
        <v/>
      </c>
      <c r="AN675" s="51">
        <f>1/(1+EXP(-AM675))</f>
        <v/>
      </c>
      <c r="AO675" s="52">
        <f>$BE$14*((AJ675)-$BD$5)/$BD$6+$BE$15*((AK675)-$BD$7)/$BD$8+$BE$16</f>
        <v/>
      </c>
      <c r="AP675" s="51">
        <f>1/(1+EXP(-AO675))</f>
        <v/>
      </c>
      <c r="AQ675" s="52">
        <f>$BF$14*((AJ675)-$BD$5)/$BD$6+$BF$15*((AK675)-$BD$7)/$BD$8+$BF$16</f>
        <v/>
      </c>
      <c r="AR675" s="51">
        <f>1/(1+EXP(-AQ675))</f>
        <v/>
      </c>
      <c r="AS675" s="52">
        <f>$BG$14*((AJ675)-$BD$5)/$BD$6+$BG$15*((AK675)-$BD$7)/$BD$8+$BG$16</f>
        <v/>
      </c>
      <c r="AT675" s="51">
        <f>1/(1+EXP(-AS675))</f>
        <v/>
      </c>
      <c r="AU675" s="52">
        <f>$BH$14*((AJ675)-$BD$5)/$BD$6+$BH$15*((AK675)-$BD$7)/$BD$8+$BH$16</f>
        <v/>
      </c>
      <c r="AV675" s="51">
        <f>1/(1+EXP(-AU675))</f>
        <v/>
      </c>
      <c r="AW675" s="52">
        <f>$BI$14*((AJ675)-$BD$5)/$BD$6+$BI$15*((AK675)-$BD$7)/$BD$8+$BI$16</f>
        <v/>
      </c>
      <c r="AX675" s="51">
        <f>1/(1+EXP(-AW675))</f>
        <v/>
      </c>
      <c r="AY675" s="52">
        <f>$BJ$14*((AJ675)-$BD$5)/$BD$6+$BJ$15*((AK675)-$BD$7)/$BD$8+$BJ$16</f>
        <v/>
      </c>
      <c r="AZ675" s="51">
        <f>1/(1+EXP(-AY675))</f>
        <v/>
      </c>
      <c r="BA675" s="52">
        <f>$BK$14*((AJ675)-$BD$5)/$BD$6+$BK$15*((AK675)-$BD$7)/$BD$8+$BK$16</f>
        <v/>
      </c>
      <c r="BB675" s="51">
        <f>1/(1+EXP(-BA675))</f>
        <v/>
      </c>
    </row>
    <row r="676" ht="15" customHeight="1" s="35">
      <c r="A676" s="48">
        <f>'4_Seq_Features'!A674</f>
        <v/>
      </c>
      <c r="B676" s="55">
        <f>'4_Seq_Features'!F674</f>
        <v/>
      </c>
      <c r="C676" s="48">
        <f>'4_Seq_Features'!E674</f>
        <v/>
      </c>
      <c r="D676" s="52">
        <f>$U$12*((B676)-$U$5)/$U$6+$U$13</f>
        <v/>
      </c>
      <c r="E676" s="51">
        <f>1/(1+EXP(-D676))</f>
        <v/>
      </c>
      <c r="F676" s="52">
        <f>$V$12*((B676)-$U$5)/$U$6+$V$13</f>
        <v/>
      </c>
      <c r="G676" s="51">
        <f>1/(1+EXP(-F676))</f>
        <v/>
      </c>
      <c r="H676" s="52">
        <f>$W$12*((B676)-$U$5)/$U$6+$W$13</f>
        <v/>
      </c>
      <c r="I676" s="51">
        <f>1/(1+EXP(-H676))</f>
        <v/>
      </c>
      <c r="J676" s="52">
        <f>$X$12*((B676)-$U$5)/$U$6+$X$13</f>
        <v/>
      </c>
      <c r="K676" s="51">
        <f>1/(1+EXP(-J676))</f>
        <v/>
      </c>
      <c r="L676" s="52">
        <f>$Y$12*((B676)-$U$5)/$U$6+$Y$13</f>
        <v/>
      </c>
      <c r="M676" s="51">
        <f>1/(1+EXP(-L676))</f>
        <v/>
      </c>
      <c r="N676" s="52">
        <f>$Z$12*((B676)-$U$5)/$U$6+$Z$13</f>
        <v/>
      </c>
      <c r="O676" s="51">
        <f>1/(1+EXP(-N676))</f>
        <v/>
      </c>
      <c r="P676" s="52">
        <f>$AA$12*((B676)-$U$5)/$U$6+$AA$13</f>
        <v/>
      </c>
      <c r="Q676" s="51">
        <f>1/(1+EXP(-P676))</f>
        <v/>
      </c>
      <c r="R676" s="52">
        <f>$AB$12*((B676)-$U$5)/$U$6+$AB$13</f>
        <v/>
      </c>
      <c r="S676" s="51">
        <f>1/(1+EXP(-R676))</f>
        <v/>
      </c>
      <c r="AI676" s="48">
        <f>'4_Seq_Features'!A674</f>
        <v/>
      </c>
      <c r="AJ676" s="55">
        <f>'4_Seq_Features'!G674</f>
        <v/>
      </c>
      <c r="AK676" s="55">
        <f>'4_Seq_Features'!H674</f>
        <v/>
      </c>
      <c r="AL676" s="48">
        <f>'4_Seq_Features'!E674</f>
        <v/>
      </c>
      <c r="AM676" s="52">
        <f>$BD$14*((AJ676)-$BD$5)/$BD$6+$BD$15*((AK676)-$BD$7)/$BD$8+$BD$16</f>
        <v/>
      </c>
      <c r="AN676" s="51">
        <f>1/(1+EXP(-AM676))</f>
        <v/>
      </c>
      <c r="AO676" s="52">
        <f>$BE$14*((AJ676)-$BD$5)/$BD$6+$BE$15*((AK676)-$BD$7)/$BD$8+$BE$16</f>
        <v/>
      </c>
      <c r="AP676" s="51">
        <f>1/(1+EXP(-AO676))</f>
        <v/>
      </c>
      <c r="AQ676" s="52">
        <f>$BF$14*((AJ676)-$BD$5)/$BD$6+$BF$15*((AK676)-$BD$7)/$BD$8+$BF$16</f>
        <v/>
      </c>
      <c r="AR676" s="51">
        <f>1/(1+EXP(-AQ676))</f>
        <v/>
      </c>
      <c r="AS676" s="52">
        <f>$BG$14*((AJ676)-$BD$5)/$BD$6+$BG$15*((AK676)-$BD$7)/$BD$8+$BG$16</f>
        <v/>
      </c>
      <c r="AT676" s="51">
        <f>1/(1+EXP(-AS676))</f>
        <v/>
      </c>
      <c r="AU676" s="52">
        <f>$BH$14*((AJ676)-$BD$5)/$BD$6+$BH$15*((AK676)-$BD$7)/$BD$8+$BH$16</f>
        <v/>
      </c>
      <c r="AV676" s="51">
        <f>1/(1+EXP(-AU676))</f>
        <v/>
      </c>
      <c r="AW676" s="52">
        <f>$BI$14*((AJ676)-$BD$5)/$BD$6+$BI$15*((AK676)-$BD$7)/$BD$8+$BI$16</f>
        <v/>
      </c>
      <c r="AX676" s="51">
        <f>1/(1+EXP(-AW676))</f>
        <v/>
      </c>
      <c r="AY676" s="52">
        <f>$BJ$14*((AJ676)-$BD$5)/$BD$6+$BJ$15*((AK676)-$BD$7)/$BD$8+$BJ$16</f>
        <v/>
      </c>
      <c r="AZ676" s="51">
        <f>1/(1+EXP(-AY676))</f>
        <v/>
      </c>
      <c r="BA676" s="52">
        <f>$BK$14*((AJ676)-$BD$5)/$BD$6+$BK$15*((AK676)-$BD$7)/$BD$8+$BK$16</f>
        <v/>
      </c>
      <c r="BB676" s="51">
        <f>1/(1+EXP(-BA676))</f>
        <v/>
      </c>
    </row>
    <row r="677" ht="15" customHeight="1" s="35">
      <c r="A677" s="48">
        <f>'4_Seq_Features'!A675</f>
        <v/>
      </c>
      <c r="B677" s="55">
        <f>'4_Seq_Features'!F675</f>
        <v/>
      </c>
      <c r="C677" s="48">
        <f>'4_Seq_Features'!E675</f>
        <v/>
      </c>
      <c r="D677" s="52">
        <f>$U$12*((B677)-$U$5)/$U$6+$U$13</f>
        <v/>
      </c>
      <c r="E677" s="51">
        <f>1/(1+EXP(-D677))</f>
        <v/>
      </c>
      <c r="F677" s="52">
        <f>$V$12*((B677)-$U$5)/$U$6+$V$13</f>
        <v/>
      </c>
      <c r="G677" s="51">
        <f>1/(1+EXP(-F677))</f>
        <v/>
      </c>
      <c r="H677" s="52">
        <f>$W$12*((B677)-$U$5)/$U$6+$W$13</f>
        <v/>
      </c>
      <c r="I677" s="51">
        <f>1/(1+EXP(-H677))</f>
        <v/>
      </c>
      <c r="J677" s="52">
        <f>$X$12*((B677)-$U$5)/$U$6+$X$13</f>
        <v/>
      </c>
      <c r="K677" s="51">
        <f>1/(1+EXP(-J677))</f>
        <v/>
      </c>
      <c r="L677" s="52">
        <f>$Y$12*((B677)-$U$5)/$U$6+$Y$13</f>
        <v/>
      </c>
      <c r="M677" s="51">
        <f>1/(1+EXP(-L677))</f>
        <v/>
      </c>
      <c r="N677" s="52">
        <f>$Z$12*((B677)-$U$5)/$U$6+$Z$13</f>
        <v/>
      </c>
      <c r="O677" s="51">
        <f>1/(1+EXP(-N677))</f>
        <v/>
      </c>
      <c r="P677" s="52">
        <f>$AA$12*((B677)-$U$5)/$U$6+$AA$13</f>
        <v/>
      </c>
      <c r="Q677" s="51">
        <f>1/(1+EXP(-P677))</f>
        <v/>
      </c>
      <c r="R677" s="52">
        <f>$AB$12*((B677)-$U$5)/$U$6+$AB$13</f>
        <v/>
      </c>
      <c r="S677" s="51">
        <f>1/(1+EXP(-R677))</f>
        <v/>
      </c>
      <c r="AI677" s="48">
        <f>'4_Seq_Features'!A675</f>
        <v/>
      </c>
      <c r="AJ677" s="55">
        <f>'4_Seq_Features'!G675</f>
        <v/>
      </c>
      <c r="AK677" s="55">
        <f>'4_Seq_Features'!H675</f>
        <v/>
      </c>
      <c r="AL677" s="48">
        <f>'4_Seq_Features'!E675</f>
        <v/>
      </c>
      <c r="AM677" s="52">
        <f>$BD$14*((AJ677)-$BD$5)/$BD$6+$BD$15*((AK677)-$BD$7)/$BD$8+$BD$16</f>
        <v/>
      </c>
      <c r="AN677" s="51">
        <f>1/(1+EXP(-AM677))</f>
        <v/>
      </c>
      <c r="AO677" s="52">
        <f>$BE$14*((AJ677)-$BD$5)/$BD$6+$BE$15*((AK677)-$BD$7)/$BD$8+$BE$16</f>
        <v/>
      </c>
      <c r="AP677" s="51">
        <f>1/(1+EXP(-AO677))</f>
        <v/>
      </c>
      <c r="AQ677" s="52">
        <f>$BF$14*((AJ677)-$BD$5)/$BD$6+$BF$15*((AK677)-$BD$7)/$BD$8+$BF$16</f>
        <v/>
      </c>
      <c r="AR677" s="51">
        <f>1/(1+EXP(-AQ677))</f>
        <v/>
      </c>
      <c r="AS677" s="52">
        <f>$BG$14*((AJ677)-$BD$5)/$BD$6+$BG$15*((AK677)-$BD$7)/$BD$8+$BG$16</f>
        <v/>
      </c>
      <c r="AT677" s="51">
        <f>1/(1+EXP(-AS677))</f>
        <v/>
      </c>
      <c r="AU677" s="52">
        <f>$BH$14*((AJ677)-$BD$5)/$BD$6+$BH$15*((AK677)-$BD$7)/$BD$8+$BH$16</f>
        <v/>
      </c>
      <c r="AV677" s="51">
        <f>1/(1+EXP(-AU677))</f>
        <v/>
      </c>
      <c r="AW677" s="52">
        <f>$BI$14*((AJ677)-$BD$5)/$BD$6+$BI$15*((AK677)-$BD$7)/$BD$8+$BI$16</f>
        <v/>
      </c>
      <c r="AX677" s="51">
        <f>1/(1+EXP(-AW677))</f>
        <v/>
      </c>
      <c r="AY677" s="52">
        <f>$BJ$14*((AJ677)-$BD$5)/$BD$6+$BJ$15*((AK677)-$BD$7)/$BD$8+$BJ$16</f>
        <v/>
      </c>
      <c r="AZ677" s="51">
        <f>1/(1+EXP(-AY677))</f>
        <v/>
      </c>
      <c r="BA677" s="52">
        <f>$BK$14*((AJ677)-$BD$5)/$BD$6+$BK$15*((AK677)-$BD$7)/$BD$8+$BK$16</f>
        <v/>
      </c>
      <c r="BB677" s="51">
        <f>1/(1+EXP(-BA677))</f>
        <v/>
      </c>
    </row>
    <row r="678" ht="15" customHeight="1" s="35">
      <c r="A678" s="48">
        <f>'4_Seq_Features'!A676</f>
        <v/>
      </c>
      <c r="B678" s="55">
        <f>'4_Seq_Features'!F676</f>
        <v/>
      </c>
      <c r="C678" s="48">
        <f>'4_Seq_Features'!E676</f>
        <v/>
      </c>
      <c r="D678" s="52">
        <f>$U$12*((B678)-$U$5)/$U$6+$U$13</f>
        <v/>
      </c>
      <c r="E678" s="51">
        <f>1/(1+EXP(-D678))</f>
        <v/>
      </c>
      <c r="F678" s="52">
        <f>$V$12*((B678)-$U$5)/$U$6+$V$13</f>
        <v/>
      </c>
      <c r="G678" s="51">
        <f>1/(1+EXP(-F678))</f>
        <v/>
      </c>
      <c r="H678" s="52">
        <f>$W$12*((B678)-$U$5)/$U$6+$W$13</f>
        <v/>
      </c>
      <c r="I678" s="51">
        <f>1/(1+EXP(-H678))</f>
        <v/>
      </c>
      <c r="J678" s="52">
        <f>$X$12*((B678)-$U$5)/$U$6+$X$13</f>
        <v/>
      </c>
      <c r="K678" s="51">
        <f>1/(1+EXP(-J678))</f>
        <v/>
      </c>
      <c r="L678" s="52">
        <f>$Y$12*((B678)-$U$5)/$U$6+$Y$13</f>
        <v/>
      </c>
      <c r="M678" s="51">
        <f>1/(1+EXP(-L678))</f>
        <v/>
      </c>
      <c r="N678" s="52">
        <f>$Z$12*((B678)-$U$5)/$U$6+$Z$13</f>
        <v/>
      </c>
      <c r="O678" s="51">
        <f>1/(1+EXP(-N678))</f>
        <v/>
      </c>
      <c r="P678" s="52">
        <f>$AA$12*((B678)-$U$5)/$U$6+$AA$13</f>
        <v/>
      </c>
      <c r="Q678" s="51">
        <f>1/(1+EXP(-P678))</f>
        <v/>
      </c>
      <c r="R678" s="52">
        <f>$AB$12*((B678)-$U$5)/$U$6+$AB$13</f>
        <v/>
      </c>
      <c r="S678" s="51">
        <f>1/(1+EXP(-R678))</f>
        <v/>
      </c>
      <c r="AI678" s="48">
        <f>'4_Seq_Features'!A676</f>
        <v/>
      </c>
      <c r="AJ678" s="55">
        <f>'4_Seq_Features'!G676</f>
        <v/>
      </c>
      <c r="AK678" s="55">
        <f>'4_Seq_Features'!H676</f>
        <v/>
      </c>
      <c r="AL678" s="48">
        <f>'4_Seq_Features'!E676</f>
        <v/>
      </c>
      <c r="AM678" s="52">
        <f>$BD$14*((AJ678)-$BD$5)/$BD$6+$BD$15*((AK678)-$BD$7)/$BD$8+$BD$16</f>
        <v/>
      </c>
      <c r="AN678" s="51">
        <f>1/(1+EXP(-AM678))</f>
        <v/>
      </c>
      <c r="AO678" s="52">
        <f>$BE$14*((AJ678)-$BD$5)/$BD$6+$BE$15*((AK678)-$BD$7)/$BD$8+$BE$16</f>
        <v/>
      </c>
      <c r="AP678" s="51">
        <f>1/(1+EXP(-AO678))</f>
        <v/>
      </c>
      <c r="AQ678" s="52">
        <f>$BF$14*((AJ678)-$BD$5)/$BD$6+$BF$15*((AK678)-$BD$7)/$BD$8+$BF$16</f>
        <v/>
      </c>
      <c r="AR678" s="51">
        <f>1/(1+EXP(-AQ678))</f>
        <v/>
      </c>
      <c r="AS678" s="52">
        <f>$BG$14*((AJ678)-$BD$5)/$BD$6+$BG$15*((AK678)-$BD$7)/$BD$8+$BG$16</f>
        <v/>
      </c>
      <c r="AT678" s="51">
        <f>1/(1+EXP(-AS678))</f>
        <v/>
      </c>
      <c r="AU678" s="52">
        <f>$BH$14*((AJ678)-$BD$5)/$BD$6+$BH$15*((AK678)-$BD$7)/$BD$8+$BH$16</f>
        <v/>
      </c>
      <c r="AV678" s="51">
        <f>1/(1+EXP(-AU678))</f>
        <v/>
      </c>
      <c r="AW678" s="52">
        <f>$BI$14*((AJ678)-$BD$5)/$BD$6+$BI$15*((AK678)-$BD$7)/$BD$8+$BI$16</f>
        <v/>
      </c>
      <c r="AX678" s="51">
        <f>1/(1+EXP(-AW678))</f>
        <v/>
      </c>
      <c r="AY678" s="52">
        <f>$BJ$14*((AJ678)-$BD$5)/$BD$6+$BJ$15*((AK678)-$BD$7)/$BD$8+$BJ$16</f>
        <v/>
      </c>
      <c r="AZ678" s="51">
        <f>1/(1+EXP(-AY678))</f>
        <v/>
      </c>
      <c r="BA678" s="52">
        <f>$BK$14*((AJ678)-$BD$5)/$BD$6+$BK$15*((AK678)-$BD$7)/$BD$8+$BK$16</f>
        <v/>
      </c>
      <c r="BB678" s="51">
        <f>1/(1+EXP(-BA678))</f>
        <v/>
      </c>
    </row>
    <row r="679" ht="15" customHeight="1" s="35">
      <c r="A679" s="48">
        <f>'4_Seq_Features'!A677</f>
        <v/>
      </c>
      <c r="B679" s="55">
        <f>'4_Seq_Features'!F677</f>
        <v/>
      </c>
      <c r="C679" s="48">
        <f>'4_Seq_Features'!E677</f>
        <v/>
      </c>
      <c r="D679" s="52">
        <f>$U$12*((B679)-$U$5)/$U$6+$U$13</f>
        <v/>
      </c>
      <c r="E679" s="51">
        <f>1/(1+EXP(-D679))</f>
        <v/>
      </c>
      <c r="F679" s="52">
        <f>$V$12*((B679)-$U$5)/$U$6+$V$13</f>
        <v/>
      </c>
      <c r="G679" s="51">
        <f>1/(1+EXP(-F679))</f>
        <v/>
      </c>
      <c r="H679" s="52">
        <f>$W$12*((B679)-$U$5)/$U$6+$W$13</f>
        <v/>
      </c>
      <c r="I679" s="51">
        <f>1/(1+EXP(-H679))</f>
        <v/>
      </c>
      <c r="J679" s="52">
        <f>$X$12*((B679)-$U$5)/$U$6+$X$13</f>
        <v/>
      </c>
      <c r="K679" s="51">
        <f>1/(1+EXP(-J679))</f>
        <v/>
      </c>
      <c r="L679" s="52">
        <f>$Y$12*((B679)-$U$5)/$U$6+$Y$13</f>
        <v/>
      </c>
      <c r="M679" s="51">
        <f>1/(1+EXP(-L679))</f>
        <v/>
      </c>
      <c r="N679" s="52">
        <f>$Z$12*((B679)-$U$5)/$U$6+$Z$13</f>
        <v/>
      </c>
      <c r="O679" s="51">
        <f>1/(1+EXP(-N679))</f>
        <v/>
      </c>
      <c r="P679" s="52">
        <f>$AA$12*((B679)-$U$5)/$U$6+$AA$13</f>
        <v/>
      </c>
      <c r="Q679" s="51">
        <f>1/(1+EXP(-P679))</f>
        <v/>
      </c>
      <c r="R679" s="52">
        <f>$AB$12*((B679)-$U$5)/$U$6+$AB$13</f>
        <v/>
      </c>
      <c r="S679" s="51">
        <f>1/(1+EXP(-R679))</f>
        <v/>
      </c>
      <c r="AI679" s="48">
        <f>'4_Seq_Features'!A677</f>
        <v/>
      </c>
      <c r="AJ679" s="55">
        <f>'4_Seq_Features'!G677</f>
        <v/>
      </c>
      <c r="AK679" s="55">
        <f>'4_Seq_Features'!H677</f>
        <v/>
      </c>
      <c r="AL679" s="48">
        <f>'4_Seq_Features'!E677</f>
        <v/>
      </c>
      <c r="AM679" s="52">
        <f>$BD$14*((AJ679)-$BD$5)/$BD$6+$BD$15*((AK679)-$BD$7)/$BD$8+$BD$16</f>
        <v/>
      </c>
      <c r="AN679" s="51">
        <f>1/(1+EXP(-AM679))</f>
        <v/>
      </c>
      <c r="AO679" s="52">
        <f>$BE$14*((AJ679)-$BD$5)/$BD$6+$BE$15*((AK679)-$BD$7)/$BD$8+$BE$16</f>
        <v/>
      </c>
      <c r="AP679" s="51">
        <f>1/(1+EXP(-AO679))</f>
        <v/>
      </c>
      <c r="AQ679" s="52">
        <f>$BF$14*((AJ679)-$BD$5)/$BD$6+$BF$15*((AK679)-$BD$7)/$BD$8+$BF$16</f>
        <v/>
      </c>
      <c r="AR679" s="51">
        <f>1/(1+EXP(-AQ679))</f>
        <v/>
      </c>
      <c r="AS679" s="52">
        <f>$BG$14*((AJ679)-$BD$5)/$BD$6+$BG$15*((AK679)-$BD$7)/$BD$8+$BG$16</f>
        <v/>
      </c>
      <c r="AT679" s="51">
        <f>1/(1+EXP(-AS679))</f>
        <v/>
      </c>
      <c r="AU679" s="52">
        <f>$BH$14*((AJ679)-$BD$5)/$BD$6+$BH$15*((AK679)-$BD$7)/$BD$8+$BH$16</f>
        <v/>
      </c>
      <c r="AV679" s="51">
        <f>1/(1+EXP(-AU679))</f>
        <v/>
      </c>
      <c r="AW679" s="52">
        <f>$BI$14*((AJ679)-$BD$5)/$BD$6+$BI$15*((AK679)-$BD$7)/$BD$8+$BI$16</f>
        <v/>
      </c>
      <c r="AX679" s="51">
        <f>1/(1+EXP(-AW679))</f>
        <v/>
      </c>
      <c r="AY679" s="52">
        <f>$BJ$14*((AJ679)-$BD$5)/$BD$6+$BJ$15*((AK679)-$BD$7)/$BD$8+$BJ$16</f>
        <v/>
      </c>
      <c r="AZ679" s="51">
        <f>1/(1+EXP(-AY679))</f>
        <v/>
      </c>
      <c r="BA679" s="52">
        <f>$BK$14*((AJ679)-$BD$5)/$BD$6+$BK$15*((AK679)-$BD$7)/$BD$8+$BK$16</f>
        <v/>
      </c>
      <c r="BB679" s="51">
        <f>1/(1+EXP(-BA679))</f>
        <v/>
      </c>
    </row>
    <row r="680" ht="15" customHeight="1" s="35">
      <c r="A680" s="48">
        <f>'4_Seq_Features'!A678</f>
        <v/>
      </c>
      <c r="B680" s="55">
        <f>'4_Seq_Features'!F678</f>
        <v/>
      </c>
      <c r="C680" s="48">
        <f>'4_Seq_Features'!E678</f>
        <v/>
      </c>
      <c r="D680" s="52">
        <f>$U$12*((B680)-$U$5)/$U$6+$U$13</f>
        <v/>
      </c>
      <c r="E680" s="51">
        <f>1/(1+EXP(-D680))</f>
        <v/>
      </c>
      <c r="F680" s="52">
        <f>$V$12*((B680)-$U$5)/$U$6+$V$13</f>
        <v/>
      </c>
      <c r="G680" s="51">
        <f>1/(1+EXP(-F680))</f>
        <v/>
      </c>
      <c r="H680" s="52">
        <f>$W$12*((B680)-$U$5)/$U$6+$W$13</f>
        <v/>
      </c>
      <c r="I680" s="51">
        <f>1/(1+EXP(-H680))</f>
        <v/>
      </c>
      <c r="J680" s="52">
        <f>$X$12*((B680)-$U$5)/$U$6+$X$13</f>
        <v/>
      </c>
      <c r="K680" s="51">
        <f>1/(1+EXP(-J680))</f>
        <v/>
      </c>
      <c r="L680" s="52">
        <f>$Y$12*((B680)-$U$5)/$U$6+$Y$13</f>
        <v/>
      </c>
      <c r="M680" s="51">
        <f>1/(1+EXP(-L680))</f>
        <v/>
      </c>
      <c r="N680" s="52">
        <f>$Z$12*((B680)-$U$5)/$U$6+$Z$13</f>
        <v/>
      </c>
      <c r="O680" s="51">
        <f>1/(1+EXP(-N680))</f>
        <v/>
      </c>
      <c r="P680" s="52">
        <f>$AA$12*((B680)-$U$5)/$U$6+$AA$13</f>
        <v/>
      </c>
      <c r="Q680" s="51">
        <f>1/(1+EXP(-P680))</f>
        <v/>
      </c>
      <c r="R680" s="52">
        <f>$AB$12*((B680)-$U$5)/$U$6+$AB$13</f>
        <v/>
      </c>
      <c r="S680" s="51">
        <f>1/(1+EXP(-R680))</f>
        <v/>
      </c>
      <c r="AI680" s="48">
        <f>'4_Seq_Features'!A678</f>
        <v/>
      </c>
      <c r="AJ680" s="55">
        <f>'4_Seq_Features'!G678</f>
        <v/>
      </c>
      <c r="AK680" s="55">
        <f>'4_Seq_Features'!H678</f>
        <v/>
      </c>
      <c r="AL680" s="48">
        <f>'4_Seq_Features'!E678</f>
        <v/>
      </c>
      <c r="AM680" s="52">
        <f>$BD$14*((AJ680)-$BD$5)/$BD$6+$BD$15*((AK680)-$BD$7)/$BD$8+$BD$16</f>
        <v/>
      </c>
      <c r="AN680" s="51">
        <f>1/(1+EXP(-AM680))</f>
        <v/>
      </c>
      <c r="AO680" s="52">
        <f>$BE$14*((AJ680)-$BD$5)/$BD$6+$BE$15*((AK680)-$BD$7)/$BD$8+$BE$16</f>
        <v/>
      </c>
      <c r="AP680" s="51">
        <f>1/(1+EXP(-AO680))</f>
        <v/>
      </c>
      <c r="AQ680" s="52">
        <f>$BF$14*((AJ680)-$BD$5)/$BD$6+$BF$15*((AK680)-$BD$7)/$BD$8+$BF$16</f>
        <v/>
      </c>
      <c r="AR680" s="51">
        <f>1/(1+EXP(-AQ680))</f>
        <v/>
      </c>
      <c r="AS680" s="52">
        <f>$BG$14*((AJ680)-$BD$5)/$BD$6+$BG$15*((AK680)-$BD$7)/$BD$8+$BG$16</f>
        <v/>
      </c>
      <c r="AT680" s="51">
        <f>1/(1+EXP(-AS680))</f>
        <v/>
      </c>
      <c r="AU680" s="52">
        <f>$BH$14*((AJ680)-$BD$5)/$BD$6+$BH$15*((AK680)-$BD$7)/$BD$8+$BH$16</f>
        <v/>
      </c>
      <c r="AV680" s="51">
        <f>1/(1+EXP(-AU680))</f>
        <v/>
      </c>
      <c r="AW680" s="52">
        <f>$BI$14*((AJ680)-$BD$5)/$BD$6+$BI$15*((AK680)-$BD$7)/$BD$8+$BI$16</f>
        <v/>
      </c>
      <c r="AX680" s="51">
        <f>1/(1+EXP(-AW680))</f>
        <v/>
      </c>
      <c r="AY680" s="52">
        <f>$BJ$14*((AJ680)-$BD$5)/$BD$6+$BJ$15*((AK680)-$BD$7)/$BD$8+$BJ$16</f>
        <v/>
      </c>
      <c r="AZ680" s="51">
        <f>1/(1+EXP(-AY680))</f>
        <v/>
      </c>
      <c r="BA680" s="52">
        <f>$BK$14*((AJ680)-$BD$5)/$BD$6+$BK$15*((AK680)-$BD$7)/$BD$8+$BK$16</f>
        <v/>
      </c>
      <c r="BB680" s="51">
        <f>1/(1+EXP(-BA680))</f>
        <v/>
      </c>
    </row>
    <row r="681" ht="15" customHeight="1" s="35">
      <c r="A681" s="48">
        <f>'4_Seq_Features'!A679</f>
        <v/>
      </c>
      <c r="B681" s="55">
        <f>'4_Seq_Features'!F679</f>
        <v/>
      </c>
      <c r="C681" s="48">
        <f>'4_Seq_Features'!E679</f>
        <v/>
      </c>
      <c r="D681" s="52">
        <f>$U$12*((B681)-$U$5)/$U$6+$U$13</f>
        <v/>
      </c>
      <c r="E681" s="51">
        <f>1/(1+EXP(-D681))</f>
        <v/>
      </c>
      <c r="F681" s="52">
        <f>$V$12*((B681)-$U$5)/$U$6+$V$13</f>
        <v/>
      </c>
      <c r="G681" s="51">
        <f>1/(1+EXP(-F681))</f>
        <v/>
      </c>
      <c r="H681" s="52">
        <f>$W$12*((B681)-$U$5)/$U$6+$W$13</f>
        <v/>
      </c>
      <c r="I681" s="51">
        <f>1/(1+EXP(-H681))</f>
        <v/>
      </c>
      <c r="J681" s="52">
        <f>$X$12*((B681)-$U$5)/$U$6+$X$13</f>
        <v/>
      </c>
      <c r="K681" s="51">
        <f>1/(1+EXP(-J681))</f>
        <v/>
      </c>
      <c r="L681" s="52">
        <f>$Y$12*((B681)-$U$5)/$U$6+$Y$13</f>
        <v/>
      </c>
      <c r="M681" s="51">
        <f>1/(1+EXP(-L681))</f>
        <v/>
      </c>
      <c r="N681" s="52">
        <f>$Z$12*((B681)-$U$5)/$U$6+$Z$13</f>
        <v/>
      </c>
      <c r="O681" s="51">
        <f>1/(1+EXP(-N681))</f>
        <v/>
      </c>
      <c r="P681" s="52">
        <f>$AA$12*((B681)-$U$5)/$U$6+$AA$13</f>
        <v/>
      </c>
      <c r="Q681" s="51">
        <f>1/(1+EXP(-P681))</f>
        <v/>
      </c>
      <c r="R681" s="52">
        <f>$AB$12*((B681)-$U$5)/$U$6+$AB$13</f>
        <v/>
      </c>
      <c r="S681" s="51">
        <f>1/(1+EXP(-R681))</f>
        <v/>
      </c>
      <c r="AI681" s="48">
        <f>'4_Seq_Features'!A679</f>
        <v/>
      </c>
      <c r="AJ681" s="55">
        <f>'4_Seq_Features'!G679</f>
        <v/>
      </c>
      <c r="AK681" s="55">
        <f>'4_Seq_Features'!H679</f>
        <v/>
      </c>
      <c r="AL681" s="48">
        <f>'4_Seq_Features'!E679</f>
        <v/>
      </c>
      <c r="AM681" s="52">
        <f>$BD$14*((AJ681)-$BD$5)/$BD$6+$BD$15*((AK681)-$BD$7)/$BD$8+$BD$16</f>
        <v/>
      </c>
      <c r="AN681" s="51">
        <f>1/(1+EXP(-AM681))</f>
        <v/>
      </c>
      <c r="AO681" s="52">
        <f>$BE$14*((AJ681)-$BD$5)/$BD$6+$BE$15*((AK681)-$BD$7)/$BD$8+$BE$16</f>
        <v/>
      </c>
      <c r="AP681" s="51">
        <f>1/(1+EXP(-AO681))</f>
        <v/>
      </c>
      <c r="AQ681" s="52">
        <f>$BF$14*((AJ681)-$BD$5)/$BD$6+$BF$15*((AK681)-$BD$7)/$BD$8+$BF$16</f>
        <v/>
      </c>
      <c r="AR681" s="51">
        <f>1/(1+EXP(-AQ681))</f>
        <v/>
      </c>
      <c r="AS681" s="52">
        <f>$BG$14*((AJ681)-$BD$5)/$BD$6+$BG$15*((AK681)-$BD$7)/$BD$8+$BG$16</f>
        <v/>
      </c>
      <c r="AT681" s="51">
        <f>1/(1+EXP(-AS681))</f>
        <v/>
      </c>
      <c r="AU681" s="52">
        <f>$BH$14*((AJ681)-$BD$5)/$BD$6+$BH$15*((AK681)-$BD$7)/$BD$8+$BH$16</f>
        <v/>
      </c>
      <c r="AV681" s="51">
        <f>1/(1+EXP(-AU681))</f>
        <v/>
      </c>
      <c r="AW681" s="52">
        <f>$BI$14*((AJ681)-$BD$5)/$BD$6+$BI$15*((AK681)-$BD$7)/$BD$8+$BI$16</f>
        <v/>
      </c>
      <c r="AX681" s="51">
        <f>1/(1+EXP(-AW681))</f>
        <v/>
      </c>
      <c r="AY681" s="52">
        <f>$BJ$14*((AJ681)-$BD$5)/$BD$6+$BJ$15*((AK681)-$BD$7)/$BD$8+$BJ$16</f>
        <v/>
      </c>
      <c r="AZ681" s="51">
        <f>1/(1+EXP(-AY681))</f>
        <v/>
      </c>
      <c r="BA681" s="52">
        <f>$BK$14*((AJ681)-$BD$5)/$BD$6+$BK$15*((AK681)-$BD$7)/$BD$8+$BK$16</f>
        <v/>
      </c>
      <c r="BB681" s="51">
        <f>1/(1+EXP(-BA681))</f>
        <v/>
      </c>
    </row>
    <row r="682" ht="15" customHeight="1" s="35">
      <c r="A682" s="48">
        <f>'4_Seq_Features'!A680</f>
        <v/>
      </c>
      <c r="B682" s="55">
        <f>'4_Seq_Features'!F680</f>
        <v/>
      </c>
      <c r="C682" s="48">
        <f>'4_Seq_Features'!E680</f>
        <v/>
      </c>
      <c r="D682" s="52">
        <f>$U$12*((B682)-$U$5)/$U$6+$U$13</f>
        <v/>
      </c>
      <c r="E682" s="51">
        <f>1/(1+EXP(-D682))</f>
        <v/>
      </c>
      <c r="F682" s="52">
        <f>$V$12*((B682)-$U$5)/$U$6+$V$13</f>
        <v/>
      </c>
      <c r="G682" s="51">
        <f>1/(1+EXP(-F682))</f>
        <v/>
      </c>
      <c r="H682" s="52">
        <f>$W$12*((B682)-$U$5)/$U$6+$W$13</f>
        <v/>
      </c>
      <c r="I682" s="51">
        <f>1/(1+EXP(-H682))</f>
        <v/>
      </c>
      <c r="J682" s="52">
        <f>$X$12*((B682)-$U$5)/$U$6+$X$13</f>
        <v/>
      </c>
      <c r="K682" s="51">
        <f>1/(1+EXP(-J682))</f>
        <v/>
      </c>
      <c r="L682" s="52">
        <f>$Y$12*((B682)-$U$5)/$U$6+$Y$13</f>
        <v/>
      </c>
      <c r="M682" s="51">
        <f>1/(1+EXP(-L682))</f>
        <v/>
      </c>
      <c r="N682" s="52">
        <f>$Z$12*((B682)-$U$5)/$U$6+$Z$13</f>
        <v/>
      </c>
      <c r="O682" s="51">
        <f>1/(1+EXP(-N682))</f>
        <v/>
      </c>
      <c r="P682" s="52">
        <f>$AA$12*((B682)-$U$5)/$U$6+$AA$13</f>
        <v/>
      </c>
      <c r="Q682" s="51">
        <f>1/(1+EXP(-P682))</f>
        <v/>
      </c>
      <c r="R682" s="52">
        <f>$AB$12*((B682)-$U$5)/$U$6+$AB$13</f>
        <v/>
      </c>
      <c r="S682" s="51">
        <f>1/(1+EXP(-R682))</f>
        <v/>
      </c>
      <c r="AI682" s="48">
        <f>'4_Seq_Features'!A680</f>
        <v/>
      </c>
      <c r="AJ682" s="55">
        <f>'4_Seq_Features'!G680</f>
        <v/>
      </c>
      <c r="AK682" s="55">
        <f>'4_Seq_Features'!H680</f>
        <v/>
      </c>
      <c r="AL682" s="48">
        <f>'4_Seq_Features'!E680</f>
        <v/>
      </c>
      <c r="AM682" s="52">
        <f>$BD$14*((AJ682)-$BD$5)/$BD$6+$BD$15*((AK682)-$BD$7)/$BD$8+$BD$16</f>
        <v/>
      </c>
      <c r="AN682" s="51">
        <f>1/(1+EXP(-AM682))</f>
        <v/>
      </c>
      <c r="AO682" s="52">
        <f>$BE$14*((AJ682)-$BD$5)/$BD$6+$BE$15*((AK682)-$BD$7)/$BD$8+$BE$16</f>
        <v/>
      </c>
      <c r="AP682" s="51">
        <f>1/(1+EXP(-AO682))</f>
        <v/>
      </c>
      <c r="AQ682" s="52">
        <f>$BF$14*((AJ682)-$BD$5)/$BD$6+$BF$15*((AK682)-$BD$7)/$BD$8+$BF$16</f>
        <v/>
      </c>
      <c r="AR682" s="51">
        <f>1/(1+EXP(-AQ682))</f>
        <v/>
      </c>
      <c r="AS682" s="52">
        <f>$BG$14*((AJ682)-$BD$5)/$BD$6+$BG$15*((AK682)-$BD$7)/$BD$8+$BG$16</f>
        <v/>
      </c>
      <c r="AT682" s="51">
        <f>1/(1+EXP(-AS682))</f>
        <v/>
      </c>
      <c r="AU682" s="52">
        <f>$BH$14*((AJ682)-$BD$5)/$BD$6+$BH$15*((AK682)-$BD$7)/$BD$8+$BH$16</f>
        <v/>
      </c>
      <c r="AV682" s="51">
        <f>1/(1+EXP(-AU682))</f>
        <v/>
      </c>
      <c r="AW682" s="52">
        <f>$BI$14*((AJ682)-$BD$5)/$BD$6+$BI$15*((AK682)-$BD$7)/$BD$8+$BI$16</f>
        <v/>
      </c>
      <c r="AX682" s="51">
        <f>1/(1+EXP(-AW682))</f>
        <v/>
      </c>
      <c r="AY682" s="52">
        <f>$BJ$14*((AJ682)-$BD$5)/$BD$6+$BJ$15*((AK682)-$BD$7)/$BD$8+$BJ$16</f>
        <v/>
      </c>
      <c r="AZ682" s="51">
        <f>1/(1+EXP(-AY682))</f>
        <v/>
      </c>
      <c r="BA682" s="52">
        <f>$BK$14*((AJ682)-$BD$5)/$BD$6+$BK$15*((AK682)-$BD$7)/$BD$8+$BK$16</f>
        <v/>
      </c>
      <c r="BB682" s="51">
        <f>1/(1+EXP(-BA682))</f>
        <v/>
      </c>
    </row>
    <row r="683" ht="15" customHeight="1" s="35">
      <c r="A683" s="48">
        <f>'4_Seq_Features'!A681</f>
        <v/>
      </c>
      <c r="B683" s="55">
        <f>'4_Seq_Features'!F681</f>
        <v/>
      </c>
      <c r="C683" s="48">
        <f>'4_Seq_Features'!E681</f>
        <v/>
      </c>
      <c r="D683" s="52">
        <f>$U$12*((B683)-$U$5)/$U$6+$U$13</f>
        <v/>
      </c>
      <c r="E683" s="51">
        <f>1/(1+EXP(-D683))</f>
        <v/>
      </c>
      <c r="F683" s="52">
        <f>$V$12*((B683)-$U$5)/$U$6+$V$13</f>
        <v/>
      </c>
      <c r="G683" s="51">
        <f>1/(1+EXP(-F683))</f>
        <v/>
      </c>
      <c r="H683" s="52">
        <f>$W$12*((B683)-$U$5)/$U$6+$W$13</f>
        <v/>
      </c>
      <c r="I683" s="51">
        <f>1/(1+EXP(-H683))</f>
        <v/>
      </c>
      <c r="J683" s="52">
        <f>$X$12*((B683)-$U$5)/$U$6+$X$13</f>
        <v/>
      </c>
      <c r="K683" s="51">
        <f>1/(1+EXP(-J683))</f>
        <v/>
      </c>
      <c r="L683" s="52">
        <f>$Y$12*((B683)-$U$5)/$U$6+$Y$13</f>
        <v/>
      </c>
      <c r="M683" s="51">
        <f>1/(1+EXP(-L683))</f>
        <v/>
      </c>
      <c r="N683" s="52">
        <f>$Z$12*((B683)-$U$5)/$U$6+$Z$13</f>
        <v/>
      </c>
      <c r="O683" s="51">
        <f>1/(1+EXP(-N683))</f>
        <v/>
      </c>
      <c r="P683" s="52">
        <f>$AA$12*((B683)-$U$5)/$U$6+$AA$13</f>
        <v/>
      </c>
      <c r="Q683" s="51">
        <f>1/(1+EXP(-P683))</f>
        <v/>
      </c>
      <c r="R683" s="52">
        <f>$AB$12*((B683)-$U$5)/$U$6+$AB$13</f>
        <v/>
      </c>
      <c r="S683" s="51">
        <f>1/(1+EXP(-R683))</f>
        <v/>
      </c>
      <c r="AI683" s="48">
        <f>'4_Seq_Features'!A681</f>
        <v/>
      </c>
      <c r="AJ683" s="55">
        <f>'4_Seq_Features'!G681</f>
        <v/>
      </c>
      <c r="AK683" s="55">
        <f>'4_Seq_Features'!H681</f>
        <v/>
      </c>
      <c r="AL683" s="48">
        <f>'4_Seq_Features'!E681</f>
        <v/>
      </c>
      <c r="AM683" s="52">
        <f>$BD$14*((AJ683)-$BD$5)/$BD$6+$BD$15*((AK683)-$BD$7)/$BD$8+$BD$16</f>
        <v/>
      </c>
      <c r="AN683" s="51">
        <f>1/(1+EXP(-AM683))</f>
        <v/>
      </c>
      <c r="AO683" s="52">
        <f>$BE$14*((AJ683)-$BD$5)/$BD$6+$BE$15*((AK683)-$BD$7)/$BD$8+$BE$16</f>
        <v/>
      </c>
      <c r="AP683" s="51">
        <f>1/(1+EXP(-AO683))</f>
        <v/>
      </c>
      <c r="AQ683" s="52">
        <f>$BF$14*((AJ683)-$BD$5)/$BD$6+$BF$15*((AK683)-$BD$7)/$BD$8+$BF$16</f>
        <v/>
      </c>
      <c r="AR683" s="51">
        <f>1/(1+EXP(-AQ683))</f>
        <v/>
      </c>
      <c r="AS683" s="52">
        <f>$BG$14*((AJ683)-$BD$5)/$BD$6+$BG$15*((AK683)-$BD$7)/$BD$8+$BG$16</f>
        <v/>
      </c>
      <c r="AT683" s="51">
        <f>1/(1+EXP(-AS683))</f>
        <v/>
      </c>
      <c r="AU683" s="52">
        <f>$BH$14*((AJ683)-$BD$5)/$BD$6+$BH$15*((AK683)-$BD$7)/$BD$8+$BH$16</f>
        <v/>
      </c>
      <c r="AV683" s="51">
        <f>1/(1+EXP(-AU683))</f>
        <v/>
      </c>
      <c r="AW683" s="52">
        <f>$BI$14*((AJ683)-$BD$5)/$BD$6+$BI$15*((AK683)-$BD$7)/$BD$8+$BI$16</f>
        <v/>
      </c>
      <c r="AX683" s="51">
        <f>1/(1+EXP(-AW683))</f>
        <v/>
      </c>
      <c r="AY683" s="52">
        <f>$BJ$14*((AJ683)-$BD$5)/$BD$6+$BJ$15*((AK683)-$BD$7)/$BD$8+$BJ$16</f>
        <v/>
      </c>
      <c r="AZ683" s="51">
        <f>1/(1+EXP(-AY683))</f>
        <v/>
      </c>
      <c r="BA683" s="52">
        <f>$BK$14*((AJ683)-$BD$5)/$BD$6+$BK$15*((AK683)-$BD$7)/$BD$8+$BK$16</f>
        <v/>
      </c>
      <c r="BB683" s="51">
        <f>1/(1+EXP(-BA683))</f>
        <v/>
      </c>
    </row>
    <row r="684" ht="15" customHeight="1" s="35">
      <c r="A684" s="48">
        <f>'4_Seq_Features'!A682</f>
        <v/>
      </c>
      <c r="B684" s="55">
        <f>'4_Seq_Features'!F682</f>
        <v/>
      </c>
      <c r="C684" s="48">
        <f>'4_Seq_Features'!E682</f>
        <v/>
      </c>
      <c r="D684" s="52">
        <f>$U$12*((B684)-$U$5)/$U$6+$U$13</f>
        <v/>
      </c>
      <c r="E684" s="51">
        <f>1/(1+EXP(-D684))</f>
        <v/>
      </c>
      <c r="F684" s="52">
        <f>$V$12*((B684)-$U$5)/$U$6+$V$13</f>
        <v/>
      </c>
      <c r="G684" s="51">
        <f>1/(1+EXP(-F684))</f>
        <v/>
      </c>
      <c r="H684" s="52">
        <f>$W$12*((B684)-$U$5)/$U$6+$W$13</f>
        <v/>
      </c>
      <c r="I684" s="51">
        <f>1/(1+EXP(-H684))</f>
        <v/>
      </c>
      <c r="J684" s="52">
        <f>$X$12*((B684)-$U$5)/$U$6+$X$13</f>
        <v/>
      </c>
      <c r="K684" s="51">
        <f>1/(1+EXP(-J684))</f>
        <v/>
      </c>
      <c r="L684" s="52">
        <f>$Y$12*((B684)-$U$5)/$U$6+$Y$13</f>
        <v/>
      </c>
      <c r="M684" s="51">
        <f>1/(1+EXP(-L684))</f>
        <v/>
      </c>
      <c r="N684" s="52">
        <f>$Z$12*((B684)-$U$5)/$U$6+$Z$13</f>
        <v/>
      </c>
      <c r="O684" s="51">
        <f>1/(1+EXP(-N684))</f>
        <v/>
      </c>
      <c r="P684" s="52">
        <f>$AA$12*((B684)-$U$5)/$U$6+$AA$13</f>
        <v/>
      </c>
      <c r="Q684" s="51">
        <f>1/(1+EXP(-P684))</f>
        <v/>
      </c>
      <c r="R684" s="52">
        <f>$AB$12*((B684)-$U$5)/$U$6+$AB$13</f>
        <v/>
      </c>
      <c r="S684" s="51">
        <f>1/(1+EXP(-R684))</f>
        <v/>
      </c>
      <c r="AI684" s="48">
        <f>'4_Seq_Features'!A682</f>
        <v/>
      </c>
      <c r="AJ684" s="55">
        <f>'4_Seq_Features'!G682</f>
        <v/>
      </c>
      <c r="AK684" s="55">
        <f>'4_Seq_Features'!H682</f>
        <v/>
      </c>
      <c r="AL684" s="48">
        <f>'4_Seq_Features'!E682</f>
        <v/>
      </c>
      <c r="AM684" s="52">
        <f>$BD$14*((AJ684)-$BD$5)/$BD$6+$BD$15*((AK684)-$BD$7)/$BD$8+$BD$16</f>
        <v/>
      </c>
      <c r="AN684" s="51">
        <f>1/(1+EXP(-AM684))</f>
        <v/>
      </c>
      <c r="AO684" s="52">
        <f>$BE$14*((AJ684)-$BD$5)/$BD$6+$BE$15*((AK684)-$BD$7)/$BD$8+$BE$16</f>
        <v/>
      </c>
      <c r="AP684" s="51">
        <f>1/(1+EXP(-AO684))</f>
        <v/>
      </c>
      <c r="AQ684" s="52">
        <f>$BF$14*((AJ684)-$BD$5)/$BD$6+$BF$15*((AK684)-$BD$7)/$BD$8+$BF$16</f>
        <v/>
      </c>
      <c r="AR684" s="51">
        <f>1/(1+EXP(-AQ684))</f>
        <v/>
      </c>
      <c r="AS684" s="52">
        <f>$BG$14*((AJ684)-$BD$5)/$BD$6+$BG$15*((AK684)-$BD$7)/$BD$8+$BG$16</f>
        <v/>
      </c>
      <c r="AT684" s="51">
        <f>1/(1+EXP(-AS684))</f>
        <v/>
      </c>
      <c r="AU684" s="52">
        <f>$BH$14*((AJ684)-$BD$5)/$BD$6+$BH$15*((AK684)-$BD$7)/$BD$8+$BH$16</f>
        <v/>
      </c>
      <c r="AV684" s="51">
        <f>1/(1+EXP(-AU684))</f>
        <v/>
      </c>
      <c r="AW684" s="52">
        <f>$BI$14*((AJ684)-$BD$5)/$BD$6+$BI$15*((AK684)-$BD$7)/$BD$8+$BI$16</f>
        <v/>
      </c>
      <c r="AX684" s="51">
        <f>1/(1+EXP(-AW684))</f>
        <v/>
      </c>
      <c r="AY684" s="52">
        <f>$BJ$14*((AJ684)-$BD$5)/$BD$6+$BJ$15*((AK684)-$BD$7)/$BD$8+$BJ$16</f>
        <v/>
      </c>
      <c r="AZ684" s="51">
        <f>1/(1+EXP(-AY684))</f>
        <v/>
      </c>
      <c r="BA684" s="52">
        <f>$BK$14*((AJ684)-$BD$5)/$BD$6+$BK$15*((AK684)-$BD$7)/$BD$8+$BK$16</f>
        <v/>
      </c>
      <c r="BB684" s="51">
        <f>1/(1+EXP(-BA684))</f>
        <v/>
      </c>
    </row>
    <row r="685" ht="15" customHeight="1" s="35">
      <c r="A685" s="48">
        <f>'4_Seq_Features'!A683</f>
        <v/>
      </c>
      <c r="B685" s="55">
        <f>'4_Seq_Features'!F683</f>
        <v/>
      </c>
      <c r="C685" s="48">
        <f>'4_Seq_Features'!E683</f>
        <v/>
      </c>
      <c r="D685" s="52">
        <f>$U$12*((B685)-$U$5)/$U$6+$U$13</f>
        <v/>
      </c>
      <c r="E685" s="51">
        <f>1/(1+EXP(-D685))</f>
        <v/>
      </c>
      <c r="F685" s="52">
        <f>$V$12*((B685)-$U$5)/$U$6+$V$13</f>
        <v/>
      </c>
      <c r="G685" s="51">
        <f>1/(1+EXP(-F685))</f>
        <v/>
      </c>
      <c r="H685" s="52">
        <f>$W$12*((B685)-$U$5)/$U$6+$W$13</f>
        <v/>
      </c>
      <c r="I685" s="51">
        <f>1/(1+EXP(-H685))</f>
        <v/>
      </c>
      <c r="J685" s="52">
        <f>$X$12*((B685)-$U$5)/$U$6+$X$13</f>
        <v/>
      </c>
      <c r="K685" s="51">
        <f>1/(1+EXP(-J685))</f>
        <v/>
      </c>
      <c r="L685" s="52">
        <f>$Y$12*((B685)-$U$5)/$U$6+$Y$13</f>
        <v/>
      </c>
      <c r="M685" s="51">
        <f>1/(1+EXP(-L685))</f>
        <v/>
      </c>
      <c r="N685" s="52">
        <f>$Z$12*((B685)-$U$5)/$U$6+$Z$13</f>
        <v/>
      </c>
      <c r="O685" s="51">
        <f>1/(1+EXP(-N685))</f>
        <v/>
      </c>
      <c r="P685" s="52">
        <f>$AA$12*((B685)-$U$5)/$U$6+$AA$13</f>
        <v/>
      </c>
      <c r="Q685" s="51">
        <f>1/(1+EXP(-P685))</f>
        <v/>
      </c>
      <c r="R685" s="52">
        <f>$AB$12*((B685)-$U$5)/$U$6+$AB$13</f>
        <v/>
      </c>
      <c r="S685" s="51">
        <f>1/(1+EXP(-R685))</f>
        <v/>
      </c>
      <c r="AI685" s="48">
        <f>'4_Seq_Features'!A683</f>
        <v/>
      </c>
      <c r="AJ685" s="55">
        <f>'4_Seq_Features'!G683</f>
        <v/>
      </c>
      <c r="AK685" s="55">
        <f>'4_Seq_Features'!H683</f>
        <v/>
      </c>
      <c r="AL685" s="48">
        <f>'4_Seq_Features'!E683</f>
        <v/>
      </c>
      <c r="AM685" s="52">
        <f>$BD$14*((AJ685)-$BD$5)/$BD$6+$BD$15*((AK685)-$BD$7)/$BD$8+$BD$16</f>
        <v/>
      </c>
      <c r="AN685" s="51">
        <f>1/(1+EXP(-AM685))</f>
        <v/>
      </c>
      <c r="AO685" s="52">
        <f>$BE$14*((AJ685)-$BD$5)/$BD$6+$BE$15*((AK685)-$BD$7)/$BD$8+$BE$16</f>
        <v/>
      </c>
      <c r="AP685" s="51">
        <f>1/(1+EXP(-AO685))</f>
        <v/>
      </c>
      <c r="AQ685" s="52">
        <f>$BF$14*((AJ685)-$BD$5)/$BD$6+$BF$15*((AK685)-$BD$7)/$BD$8+$BF$16</f>
        <v/>
      </c>
      <c r="AR685" s="51">
        <f>1/(1+EXP(-AQ685))</f>
        <v/>
      </c>
      <c r="AS685" s="52">
        <f>$BG$14*((AJ685)-$BD$5)/$BD$6+$BG$15*((AK685)-$BD$7)/$BD$8+$BG$16</f>
        <v/>
      </c>
      <c r="AT685" s="51">
        <f>1/(1+EXP(-AS685))</f>
        <v/>
      </c>
      <c r="AU685" s="52">
        <f>$BH$14*((AJ685)-$BD$5)/$BD$6+$BH$15*((AK685)-$BD$7)/$BD$8+$BH$16</f>
        <v/>
      </c>
      <c r="AV685" s="51">
        <f>1/(1+EXP(-AU685))</f>
        <v/>
      </c>
      <c r="AW685" s="52">
        <f>$BI$14*((AJ685)-$BD$5)/$BD$6+$BI$15*((AK685)-$BD$7)/$BD$8+$BI$16</f>
        <v/>
      </c>
      <c r="AX685" s="51">
        <f>1/(1+EXP(-AW685))</f>
        <v/>
      </c>
      <c r="AY685" s="52">
        <f>$BJ$14*((AJ685)-$BD$5)/$BD$6+$BJ$15*((AK685)-$BD$7)/$BD$8+$BJ$16</f>
        <v/>
      </c>
      <c r="AZ685" s="51">
        <f>1/(1+EXP(-AY685))</f>
        <v/>
      </c>
      <c r="BA685" s="52">
        <f>$BK$14*((AJ685)-$BD$5)/$BD$6+$BK$15*((AK685)-$BD$7)/$BD$8+$BK$16</f>
        <v/>
      </c>
      <c r="BB685" s="51">
        <f>1/(1+EXP(-BA685))</f>
        <v/>
      </c>
    </row>
    <row r="686" ht="15" customHeight="1" s="35">
      <c r="A686" s="48">
        <f>'4_Seq_Features'!A684</f>
        <v/>
      </c>
      <c r="B686" s="55">
        <f>'4_Seq_Features'!F684</f>
        <v/>
      </c>
      <c r="C686" s="48">
        <f>'4_Seq_Features'!E684</f>
        <v/>
      </c>
      <c r="D686" s="52">
        <f>$U$12*((B686)-$U$5)/$U$6+$U$13</f>
        <v/>
      </c>
      <c r="E686" s="51">
        <f>1/(1+EXP(-D686))</f>
        <v/>
      </c>
      <c r="F686" s="52">
        <f>$V$12*((B686)-$U$5)/$U$6+$V$13</f>
        <v/>
      </c>
      <c r="G686" s="51">
        <f>1/(1+EXP(-F686))</f>
        <v/>
      </c>
      <c r="H686" s="52">
        <f>$W$12*((B686)-$U$5)/$U$6+$W$13</f>
        <v/>
      </c>
      <c r="I686" s="51">
        <f>1/(1+EXP(-H686))</f>
        <v/>
      </c>
      <c r="J686" s="52">
        <f>$X$12*((B686)-$U$5)/$U$6+$X$13</f>
        <v/>
      </c>
      <c r="K686" s="51">
        <f>1/(1+EXP(-J686))</f>
        <v/>
      </c>
      <c r="L686" s="52">
        <f>$Y$12*((B686)-$U$5)/$U$6+$Y$13</f>
        <v/>
      </c>
      <c r="M686" s="51">
        <f>1/(1+EXP(-L686))</f>
        <v/>
      </c>
      <c r="N686" s="52">
        <f>$Z$12*((B686)-$U$5)/$U$6+$Z$13</f>
        <v/>
      </c>
      <c r="O686" s="51">
        <f>1/(1+EXP(-N686))</f>
        <v/>
      </c>
      <c r="P686" s="52">
        <f>$AA$12*((B686)-$U$5)/$U$6+$AA$13</f>
        <v/>
      </c>
      <c r="Q686" s="51">
        <f>1/(1+EXP(-P686))</f>
        <v/>
      </c>
      <c r="R686" s="52">
        <f>$AB$12*((B686)-$U$5)/$U$6+$AB$13</f>
        <v/>
      </c>
      <c r="S686" s="51">
        <f>1/(1+EXP(-R686))</f>
        <v/>
      </c>
      <c r="AI686" s="48">
        <f>'4_Seq_Features'!A684</f>
        <v/>
      </c>
      <c r="AJ686" s="55">
        <f>'4_Seq_Features'!G684</f>
        <v/>
      </c>
      <c r="AK686" s="55">
        <f>'4_Seq_Features'!H684</f>
        <v/>
      </c>
      <c r="AL686" s="48">
        <f>'4_Seq_Features'!E684</f>
        <v/>
      </c>
      <c r="AM686" s="52">
        <f>$BD$14*((AJ686)-$BD$5)/$BD$6+$BD$15*((AK686)-$BD$7)/$BD$8+$BD$16</f>
        <v/>
      </c>
      <c r="AN686" s="51">
        <f>1/(1+EXP(-AM686))</f>
        <v/>
      </c>
      <c r="AO686" s="52">
        <f>$BE$14*((AJ686)-$BD$5)/$BD$6+$BE$15*((AK686)-$BD$7)/$BD$8+$BE$16</f>
        <v/>
      </c>
      <c r="AP686" s="51">
        <f>1/(1+EXP(-AO686))</f>
        <v/>
      </c>
      <c r="AQ686" s="52">
        <f>$BF$14*((AJ686)-$BD$5)/$BD$6+$BF$15*((AK686)-$BD$7)/$BD$8+$BF$16</f>
        <v/>
      </c>
      <c r="AR686" s="51">
        <f>1/(1+EXP(-AQ686))</f>
        <v/>
      </c>
      <c r="AS686" s="52">
        <f>$BG$14*((AJ686)-$BD$5)/$BD$6+$BG$15*((AK686)-$BD$7)/$BD$8+$BG$16</f>
        <v/>
      </c>
      <c r="AT686" s="51">
        <f>1/(1+EXP(-AS686))</f>
        <v/>
      </c>
      <c r="AU686" s="52">
        <f>$BH$14*((AJ686)-$BD$5)/$BD$6+$BH$15*((AK686)-$BD$7)/$BD$8+$BH$16</f>
        <v/>
      </c>
      <c r="AV686" s="51">
        <f>1/(1+EXP(-AU686))</f>
        <v/>
      </c>
      <c r="AW686" s="52">
        <f>$BI$14*((AJ686)-$BD$5)/$BD$6+$BI$15*((AK686)-$BD$7)/$BD$8+$BI$16</f>
        <v/>
      </c>
      <c r="AX686" s="51">
        <f>1/(1+EXP(-AW686))</f>
        <v/>
      </c>
      <c r="AY686" s="52">
        <f>$BJ$14*((AJ686)-$BD$5)/$BD$6+$BJ$15*((AK686)-$BD$7)/$BD$8+$BJ$16</f>
        <v/>
      </c>
      <c r="AZ686" s="51">
        <f>1/(1+EXP(-AY686))</f>
        <v/>
      </c>
      <c r="BA686" s="52">
        <f>$BK$14*((AJ686)-$BD$5)/$BD$6+$BK$15*((AK686)-$BD$7)/$BD$8+$BK$16</f>
        <v/>
      </c>
      <c r="BB686" s="51">
        <f>1/(1+EXP(-BA686))</f>
        <v/>
      </c>
    </row>
    <row r="687" ht="15" customHeight="1" s="35">
      <c r="A687" s="48">
        <f>'4_Seq_Features'!A685</f>
        <v/>
      </c>
      <c r="B687" s="55">
        <f>'4_Seq_Features'!F685</f>
        <v/>
      </c>
      <c r="C687" s="48">
        <f>'4_Seq_Features'!E685</f>
        <v/>
      </c>
      <c r="D687" s="52">
        <f>$U$12*((B687)-$U$5)/$U$6+$U$13</f>
        <v/>
      </c>
      <c r="E687" s="51">
        <f>1/(1+EXP(-D687))</f>
        <v/>
      </c>
      <c r="F687" s="52">
        <f>$V$12*((B687)-$U$5)/$U$6+$V$13</f>
        <v/>
      </c>
      <c r="G687" s="51">
        <f>1/(1+EXP(-F687))</f>
        <v/>
      </c>
      <c r="H687" s="52">
        <f>$W$12*((B687)-$U$5)/$U$6+$W$13</f>
        <v/>
      </c>
      <c r="I687" s="51">
        <f>1/(1+EXP(-H687))</f>
        <v/>
      </c>
      <c r="J687" s="52">
        <f>$X$12*((B687)-$U$5)/$U$6+$X$13</f>
        <v/>
      </c>
      <c r="K687" s="51">
        <f>1/(1+EXP(-J687))</f>
        <v/>
      </c>
      <c r="L687" s="52">
        <f>$Y$12*((B687)-$U$5)/$U$6+$Y$13</f>
        <v/>
      </c>
      <c r="M687" s="51">
        <f>1/(1+EXP(-L687))</f>
        <v/>
      </c>
      <c r="N687" s="52">
        <f>$Z$12*((B687)-$U$5)/$U$6+$Z$13</f>
        <v/>
      </c>
      <c r="O687" s="51">
        <f>1/(1+EXP(-N687))</f>
        <v/>
      </c>
      <c r="P687" s="52">
        <f>$AA$12*((B687)-$U$5)/$U$6+$AA$13</f>
        <v/>
      </c>
      <c r="Q687" s="51">
        <f>1/(1+EXP(-P687))</f>
        <v/>
      </c>
      <c r="R687" s="52">
        <f>$AB$12*((B687)-$U$5)/$U$6+$AB$13</f>
        <v/>
      </c>
      <c r="S687" s="51">
        <f>1/(1+EXP(-R687))</f>
        <v/>
      </c>
      <c r="AI687" s="48">
        <f>'4_Seq_Features'!A685</f>
        <v/>
      </c>
      <c r="AJ687" s="55">
        <f>'4_Seq_Features'!G685</f>
        <v/>
      </c>
      <c r="AK687" s="55">
        <f>'4_Seq_Features'!H685</f>
        <v/>
      </c>
      <c r="AL687" s="48">
        <f>'4_Seq_Features'!E685</f>
        <v/>
      </c>
      <c r="AM687" s="52">
        <f>$BD$14*((AJ687)-$BD$5)/$BD$6+$BD$15*((AK687)-$BD$7)/$BD$8+$BD$16</f>
        <v/>
      </c>
      <c r="AN687" s="51">
        <f>1/(1+EXP(-AM687))</f>
        <v/>
      </c>
      <c r="AO687" s="52">
        <f>$BE$14*((AJ687)-$BD$5)/$BD$6+$BE$15*((AK687)-$BD$7)/$BD$8+$BE$16</f>
        <v/>
      </c>
      <c r="AP687" s="51">
        <f>1/(1+EXP(-AO687))</f>
        <v/>
      </c>
      <c r="AQ687" s="52">
        <f>$BF$14*((AJ687)-$BD$5)/$BD$6+$BF$15*((AK687)-$BD$7)/$BD$8+$BF$16</f>
        <v/>
      </c>
      <c r="AR687" s="51">
        <f>1/(1+EXP(-AQ687))</f>
        <v/>
      </c>
      <c r="AS687" s="52">
        <f>$BG$14*((AJ687)-$BD$5)/$BD$6+$BG$15*((AK687)-$BD$7)/$BD$8+$BG$16</f>
        <v/>
      </c>
      <c r="AT687" s="51">
        <f>1/(1+EXP(-AS687))</f>
        <v/>
      </c>
      <c r="AU687" s="52">
        <f>$BH$14*((AJ687)-$BD$5)/$BD$6+$BH$15*((AK687)-$BD$7)/$BD$8+$BH$16</f>
        <v/>
      </c>
      <c r="AV687" s="51">
        <f>1/(1+EXP(-AU687))</f>
        <v/>
      </c>
      <c r="AW687" s="52">
        <f>$BI$14*((AJ687)-$BD$5)/$BD$6+$BI$15*((AK687)-$BD$7)/$BD$8+$BI$16</f>
        <v/>
      </c>
      <c r="AX687" s="51">
        <f>1/(1+EXP(-AW687))</f>
        <v/>
      </c>
      <c r="AY687" s="52">
        <f>$BJ$14*((AJ687)-$BD$5)/$BD$6+$BJ$15*((AK687)-$BD$7)/$BD$8+$BJ$16</f>
        <v/>
      </c>
      <c r="AZ687" s="51">
        <f>1/(1+EXP(-AY687))</f>
        <v/>
      </c>
      <c r="BA687" s="52">
        <f>$BK$14*((AJ687)-$BD$5)/$BD$6+$BK$15*((AK687)-$BD$7)/$BD$8+$BK$16</f>
        <v/>
      </c>
      <c r="BB687" s="51">
        <f>1/(1+EXP(-BA687))</f>
        <v/>
      </c>
    </row>
    <row r="688" ht="15" customHeight="1" s="35">
      <c r="A688" s="48">
        <f>'4_Seq_Features'!A686</f>
        <v/>
      </c>
      <c r="B688" s="55">
        <f>'4_Seq_Features'!F686</f>
        <v/>
      </c>
      <c r="C688" s="48">
        <f>'4_Seq_Features'!E686</f>
        <v/>
      </c>
      <c r="D688" s="52">
        <f>$U$12*((B688)-$U$5)/$U$6+$U$13</f>
        <v/>
      </c>
      <c r="E688" s="51">
        <f>1/(1+EXP(-D688))</f>
        <v/>
      </c>
      <c r="F688" s="52">
        <f>$V$12*((B688)-$U$5)/$U$6+$V$13</f>
        <v/>
      </c>
      <c r="G688" s="51">
        <f>1/(1+EXP(-F688))</f>
        <v/>
      </c>
      <c r="H688" s="52">
        <f>$W$12*((B688)-$U$5)/$U$6+$W$13</f>
        <v/>
      </c>
      <c r="I688" s="51">
        <f>1/(1+EXP(-H688))</f>
        <v/>
      </c>
      <c r="J688" s="52">
        <f>$X$12*((B688)-$U$5)/$U$6+$X$13</f>
        <v/>
      </c>
      <c r="K688" s="51">
        <f>1/(1+EXP(-J688))</f>
        <v/>
      </c>
      <c r="L688" s="52">
        <f>$Y$12*((B688)-$U$5)/$U$6+$Y$13</f>
        <v/>
      </c>
      <c r="M688" s="51">
        <f>1/(1+EXP(-L688))</f>
        <v/>
      </c>
      <c r="N688" s="52">
        <f>$Z$12*((B688)-$U$5)/$U$6+$Z$13</f>
        <v/>
      </c>
      <c r="O688" s="51">
        <f>1/(1+EXP(-N688))</f>
        <v/>
      </c>
      <c r="P688" s="52">
        <f>$AA$12*((B688)-$U$5)/$U$6+$AA$13</f>
        <v/>
      </c>
      <c r="Q688" s="51">
        <f>1/(1+EXP(-P688))</f>
        <v/>
      </c>
      <c r="R688" s="52">
        <f>$AB$12*((B688)-$U$5)/$U$6+$AB$13</f>
        <v/>
      </c>
      <c r="S688" s="51">
        <f>1/(1+EXP(-R688))</f>
        <v/>
      </c>
      <c r="AI688" s="48">
        <f>'4_Seq_Features'!A686</f>
        <v/>
      </c>
      <c r="AJ688" s="55">
        <f>'4_Seq_Features'!G686</f>
        <v/>
      </c>
      <c r="AK688" s="55">
        <f>'4_Seq_Features'!H686</f>
        <v/>
      </c>
      <c r="AL688" s="48">
        <f>'4_Seq_Features'!E686</f>
        <v/>
      </c>
      <c r="AM688" s="52">
        <f>$BD$14*((AJ688)-$BD$5)/$BD$6+$BD$15*((AK688)-$BD$7)/$BD$8+$BD$16</f>
        <v/>
      </c>
      <c r="AN688" s="51">
        <f>1/(1+EXP(-AM688))</f>
        <v/>
      </c>
      <c r="AO688" s="52">
        <f>$BE$14*((AJ688)-$BD$5)/$BD$6+$BE$15*((AK688)-$BD$7)/$BD$8+$BE$16</f>
        <v/>
      </c>
      <c r="AP688" s="51">
        <f>1/(1+EXP(-AO688))</f>
        <v/>
      </c>
      <c r="AQ688" s="52">
        <f>$BF$14*((AJ688)-$BD$5)/$BD$6+$BF$15*((AK688)-$BD$7)/$BD$8+$BF$16</f>
        <v/>
      </c>
      <c r="AR688" s="51">
        <f>1/(1+EXP(-AQ688))</f>
        <v/>
      </c>
      <c r="AS688" s="52">
        <f>$BG$14*((AJ688)-$BD$5)/$BD$6+$BG$15*((AK688)-$BD$7)/$BD$8+$BG$16</f>
        <v/>
      </c>
      <c r="AT688" s="51">
        <f>1/(1+EXP(-AS688))</f>
        <v/>
      </c>
      <c r="AU688" s="52">
        <f>$BH$14*((AJ688)-$BD$5)/$BD$6+$BH$15*((AK688)-$BD$7)/$BD$8+$BH$16</f>
        <v/>
      </c>
      <c r="AV688" s="51">
        <f>1/(1+EXP(-AU688))</f>
        <v/>
      </c>
      <c r="AW688" s="52">
        <f>$BI$14*((AJ688)-$BD$5)/$BD$6+$BI$15*((AK688)-$BD$7)/$BD$8+$BI$16</f>
        <v/>
      </c>
      <c r="AX688" s="51">
        <f>1/(1+EXP(-AW688))</f>
        <v/>
      </c>
      <c r="AY688" s="52">
        <f>$BJ$14*((AJ688)-$BD$5)/$BD$6+$BJ$15*((AK688)-$BD$7)/$BD$8+$BJ$16</f>
        <v/>
      </c>
      <c r="AZ688" s="51">
        <f>1/(1+EXP(-AY688))</f>
        <v/>
      </c>
      <c r="BA688" s="52">
        <f>$BK$14*((AJ688)-$BD$5)/$BD$6+$BK$15*((AK688)-$BD$7)/$BD$8+$BK$16</f>
        <v/>
      </c>
      <c r="BB688" s="51">
        <f>1/(1+EXP(-BA688))</f>
        <v/>
      </c>
    </row>
    <row r="689" ht="15" customHeight="1" s="35">
      <c r="A689" s="48">
        <f>'4_Seq_Features'!A687</f>
        <v/>
      </c>
      <c r="B689" s="55">
        <f>'4_Seq_Features'!F687</f>
        <v/>
      </c>
      <c r="C689" s="48">
        <f>'4_Seq_Features'!E687</f>
        <v/>
      </c>
      <c r="D689" s="52">
        <f>$U$12*((B689)-$U$5)/$U$6+$U$13</f>
        <v/>
      </c>
      <c r="E689" s="51">
        <f>1/(1+EXP(-D689))</f>
        <v/>
      </c>
      <c r="F689" s="52">
        <f>$V$12*((B689)-$U$5)/$U$6+$V$13</f>
        <v/>
      </c>
      <c r="G689" s="51">
        <f>1/(1+EXP(-F689))</f>
        <v/>
      </c>
      <c r="H689" s="52">
        <f>$W$12*((B689)-$U$5)/$U$6+$W$13</f>
        <v/>
      </c>
      <c r="I689" s="51">
        <f>1/(1+EXP(-H689))</f>
        <v/>
      </c>
      <c r="J689" s="52">
        <f>$X$12*((B689)-$U$5)/$U$6+$X$13</f>
        <v/>
      </c>
      <c r="K689" s="51">
        <f>1/(1+EXP(-J689))</f>
        <v/>
      </c>
      <c r="L689" s="52">
        <f>$Y$12*((B689)-$U$5)/$U$6+$Y$13</f>
        <v/>
      </c>
      <c r="M689" s="51">
        <f>1/(1+EXP(-L689))</f>
        <v/>
      </c>
      <c r="N689" s="52">
        <f>$Z$12*((B689)-$U$5)/$U$6+$Z$13</f>
        <v/>
      </c>
      <c r="O689" s="51">
        <f>1/(1+EXP(-N689))</f>
        <v/>
      </c>
      <c r="P689" s="52">
        <f>$AA$12*((B689)-$U$5)/$U$6+$AA$13</f>
        <v/>
      </c>
      <c r="Q689" s="51">
        <f>1/(1+EXP(-P689))</f>
        <v/>
      </c>
      <c r="R689" s="52">
        <f>$AB$12*((B689)-$U$5)/$U$6+$AB$13</f>
        <v/>
      </c>
      <c r="S689" s="51">
        <f>1/(1+EXP(-R689))</f>
        <v/>
      </c>
      <c r="AI689" s="48">
        <f>'4_Seq_Features'!A687</f>
        <v/>
      </c>
      <c r="AJ689" s="55">
        <f>'4_Seq_Features'!G687</f>
        <v/>
      </c>
      <c r="AK689" s="55">
        <f>'4_Seq_Features'!H687</f>
        <v/>
      </c>
      <c r="AL689" s="48">
        <f>'4_Seq_Features'!E687</f>
        <v/>
      </c>
      <c r="AM689" s="52">
        <f>$BD$14*((AJ689)-$BD$5)/$BD$6+$BD$15*((AK689)-$BD$7)/$BD$8+$BD$16</f>
        <v/>
      </c>
      <c r="AN689" s="51">
        <f>1/(1+EXP(-AM689))</f>
        <v/>
      </c>
      <c r="AO689" s="52">
        <f>$BE$14*((AJ689)-$BD$5)/$BD$6+$BE$15*((AK689)-$BD$7)/$BD$8+$BE$16</f>
        <v/>
      </c>
      <c r="AP689" s="51">
        <f>1/(1+EXP(-AO689))</f>
        <v/>
      </c>
      <c r="AQ689" s="52">
        <f>$BF$14*((AJ689)-$BD$5)/$BD$6+$BF$15*((AK689)-$BD$7)/$BD$8+$BF$16</f>
        <v/>
      </c>
      <c r="AR689" s="51">
        <f>1/(1+EXP(-AQ689))</f>
        <v/>
      </c>
      <c r="AS689" s="52">
        <f>$BG$14*((AJ689)-$BD$5)/$BD$6+$BG$15*((AK689)-$BD$7)/$BD$8+$BG$16</f>
        <v/>
      </c>
      <c r="AT689" s="51">
        <f>1/(1+EXP(-AS689))</f>
        <v/>
      </c>
      <c r="AU689" s="52">
        <f>$BH$14*((AJ689)-$BD$5)/$BD$6+$BH$15*((AK689)-$BD$7)/$BD$8+$BH$16</f>
        <v/>
      </c>
      <c r="AV689" s="51">
        <f>1/(1+EXP(-AU689))</f>
        <v/>
      </c>
      <c r="AW689" s="52">
        <f>$BI$14*((AJ689)-$BD$5)/$BD$6+$BI$15*((AK689)-$BD$7)/$BD$8+$BI$16</f>
        <v/>
      </c>
      <c r="AX689" s="51">
        <f>1/(1+EXP(-AW689))</f>
        <v/>
      </c>
      <c r="AY689" s="52">
        <f>$BJ$14*((AJ689)-$BD$5)/$BD$6+$BJ$15*((AK689)-$BD$7)/$BD$8+$BJ$16</f>
        <v/>
      </c>
      <c r="AZ689" s="51">
        <f>1/(1+EXP(-AY689))</f>
        <v/>
      </c>
      <c r="BA689" s="52">
        <f>$BK$14*((AJ689)-$BD$5)/$BD$6+$BK$15*((AK689)-$BD$7)/$BD$8+$BK$16</f>
        <v/>
      </c>
      <c r="BB689" s="51">
        <f>1/(1+EXP(-BA689))</f>
        <v/>
      </c>
    </row>
    <row r="690" ht="15" customHeight="1" s="35">
      <c r="A690" s="48">
        <f>'4_Seq_Features'!A688</f>
        <v/>
      </c>
      <c r="B690" s="55">
        <f>'4_Seq_Features'!F688</f>
        <v/>
      </c>
      <c r="C690" s="48">
        <f>'4_Seq_Features'!E688</f>
        <v/>
      </c>
      <c r="D690" s="52">
        <f>$U$12*((B690)-$U$5)/$U$6+$U$13</f>
        <v/>
      </c>
      <c r="E690" s="51">
        <f>1/(1+EXP(-D690))</f>
        <v/>
      </c>
      <c r="F690" s="52">
        <f>$V$12*((B690)-$U$5)/$U$6+$V$13</f>
        <v/>
      </c>
      <c r="G690" s="51">
        <f>1/(1+EXP(-F690))</f>
        <v/>
      </c>
      <c r="H690" s="52">
        <f>$W$12*((B690)-$U$5)/$U$6+$W$13</f>
        <v/>
      </c>
      <c r="I690" s="51">
        <f>1/(1+EXP(-H690))</f>
        <v/>
      </c>
      <c r="J690" s="52">
        <f>$X$12*((B690)-$U$5)/$U$6+$X$13</f>
        <v/>
      </c>
      <c r="K690" s="51">
        <f>1/(1+EXP(-J690))</f>
        <v/>
      </c>
      <c r="L690" s="52">
        <f>$Y$12*((B690)-$U$5)/$U$6+$Y$13</f>
        <v/>
      </c>
      <c r="M690" s="51">
        <f>1/(1+EXP(-L690))</f>
        <v/>
      </c>
      <c r="N690" s="52">
        <f>$Z$12*((B690)-$U$5)/$U$6+$Z$13</f>
        <v/>
      </c>
      <c r="O690" s="51">
        <f>1/(1+EXP(-N690))</f>
        <v/>
      </c>
      <c r="P690" s="52">
        <f>$AA$12*((B690)-$U$5)/$U$6+$AA$13</f>
        <v/>
      </c>
      <c r="Q690" s="51">
        <f>1/(1+EXP(-P690))</f>
        <v/>
      </c>
      <c r="R690" s="52">
        <f>$AB$12*((B690)-$U$5)/$U$6+$AB$13</f>
        <v/>
      </c>
      <c r="S690" s="51">
        <f>1/(1+EXP(-R690))</f>
        <v/>
      </c>
      <c r="AI690" s="48">
        <f>'4_Seq_Features'!A688</f>
        <v/>
      </c>
      <c r="AJ690" s="55">
        <f>'4_Seq_Features'!G688</f>
        <v/>
      </c>
      <c r="AK690" s="55">
        <f>'4_Seq_Features'!H688</f>
        <v/>
      </c>
      <c r="AL690" s="48">
        <f>'4_Seq_Features'!E688</f>
        <v/>
      </c>
      <c r="AM690" s="52">
        <f>$BD$14*((AJ690)-$BD$5)/$BD$6+$BD$15*((AK690)-$BD$7)/$BD$8+$BD$16</f>
        <v/>
      </c>
      <c r="AN690" s="51">
        <f>1/(1+EXP(-AM690))</f>
        <v/>
      </c>
      <c r="AO690" s="52">
        <f>$BE$14*((AJ690)-$BD$5)/$BD$6+$BE$15*((AK690)-$BD$7)/$BD$8+$BE$16</f>
        <v/>
      </c>
      <c r="AP690" s="51">
        <f>1/(1+EXP(-AO690))</f>
        <v/>
      </c>
      <c r="AQ690" s="52">
        <f>$BF$14*((AJ690)-$BD$5)/$BD$6+$BF$15*((AK690)-$BD$7)/$BD$8+$BF$16</f>
        <v/>
      </c>
      <c r="AR690" s="51">
        <f>1/(1+EXP(-AQ690))</f>
        <v/>
      </c>
      <c r="AS690" s="52">
        <f>$BG$14*((AJ690)-$BD$5)/$BD$6+$BG$15*((AK690)-$BD$7)/$BD$8+$BG$16</f>
        <v/>
      </c>
      <c r="AT690" s="51">
        <f>1/(1+EXP(-AS690))</f>
        <v/>
      </c>
      <c r="AU690" s="52">
        <f>$BH$14*((AJ690)-$BD$5)/$BD$6+$BH$15*((AK690)-$BD$7)/$BD$8+$BH$16</f>
        <v/>
      </c>
      <c r="AV690" s="51">
        <f>1/(1+EXP(-AU690))</f>
        <v/>
      </c>
      <c r="AW690" s="52">
        <f>$BI$14*((AJ690)-$BD$5)/$BD$6+$BI$15*((AK690)-$BD$7)/$BD$8+$BI$16</f>
        <v/>
      </c>
      <c r="AX690" s="51">
        <f>1/(1+EXP(-AW690))</f>
        <v/>
      </c>
      <c r="AY690" s="52">
        <f>$BJ$14*((AJ690)-$BD$5)/$BD$6+$BJ$15*((AK690)-$BD$7)/$BD$8+$BJ$16</f>
        <v/>
      </c>
      <c r="AZ690" s="51">
        <f>1/(1+EXP(-AY690))</f>
        <v/>
      </c>
      <c r="BA690" s="52">
        <f>$BK$14*((AJ690)-$BD$5)/$BD$6+$BK$15*((AK690)-$BD$7)/$BD$8+$BK$16</f>
        <v/>
      </c>
      <c r="BB690" s="51">
        <f>1/(1+EXP(-BA690))</f>
        <v/>
      </c>
    </row>
    <row r="691" ht="15" customHeight="1" s="35">
      <c r="A691" s="48">
        <f>'4_Seq_Features'!A689</f>
        <v/>
      </c>
      <c r="B691" s="55">
        <f>'4_Seq_Features'!F689</f>
        <v/>
      </c>
      <c r="C691" s="48">
        <f>'4_Seq_Features'!E689</f>
        <v/>
      </c>
      <c r="D691" s="52">
        <f>$U$12*((B691)-$U$5)/$U$6+$U$13</f>
        <v/>
      </c>
      <c r="E691" s="51">
        <f>1/(1+EXP(-D691))</f>
        <v/>
      </c>
      <c r="F691" s="52">
        <f>$V$12*((B691)-$U$5)/$U$6+$V$13</f>
        <v/>
      </c>
      <c r="G691" s="51">
        <f>1/(1+EXP(-F691))</f>
        <v/>
      </c>
      <c r="H691" s="52">
        <f>$W$12*((B691)-$U$5)/$U$6+$W$13</f>
        <v/>
      </c>
      <c r="I691" s="51">
        <f>1/(1+EXP(-H691))</f>
        <v/>
      </c>
      <c r="J691" s="52">
        <f>$X$12*((B691)-$U$5)/$U$6+$X$13</f>
        <v/>
      </c>
      <c r="K691" s="51">
        <f>1/(1+EXP(-J691))</f>
        <v/>
      </c>
      <c r="L691" s="52">
        <f>$Y$12*((B691)-$U$5)/$U$6+$Y$13</f>
        <v/>
      </c>
      <c r="M691" s="51">
        <f>1/(1+EXP(-L691))</f>
        <v/>
      </c>
      <c r="N691" s="52">
        <f>$Z$12*((B691)-$U$5)/$U$6+$Z$13</f>
        <v/>
      </c>
      <c r="O691" s="51">
        <f>1/(1+EXP(-N691))</f>
        <v/>
      </c>
      <c r="P691" s="52">
        <f>$AA$12*((B691)-$U$5)/$U$6+$AA$13</f>
        <v/>
      </c>
      <c r="Q691" s="51">
        <f>1/(1+EXP(-P691))</f>
        <v/>
      </c>
      <c r="R691" s="52">
        <f>$AB$12*((B691)-$U$5)/$U$6+$AB$13</f>
        <v/>
      </c>
      <c r="S691" s="51">
        <f>1/(1+EXP(-R691))</f>
        <v/>
      </c>
      <c r="AI691" s="48">
        <f>'4_Seq_Features'!A689</f>
        <v/>
      </c>
      <c r="AJ691" s="55">
        <f>'4_Seq_Features'!G689</f>
        <v/>
      </c>
      <c r="AK691" s="55">
        <f>'4_Seq_Features'!H689</f>
        <v/>
      </c>
      <c r="AL691" s="48">
        <f>'4_Seq_Features'!E689</f>
        <v/>
      </c>
      <c r="AM691" s="52">
        <f>$BD$14*((AJ691)-$BD$5)/$BD$6+$BD$15*((AK691)-$BD$7)/$BD$8+$BD$16</f>
        <v/>
      </c>
      <c r="AN691" s="51">
        <f>1/(1+EXP(-AM691))</f>
        <v/>
      </c>
      <c r="AO691" s="52">
        <f>$BE$14*((AJ691)-$BD$5)/$BD$6+$BE$15*((AK691)-$BD$7)/$BD$8+$BE$16</f>
        <v/>
      </c>
      <c r="AP691" s="51">
        <f>1/(1+EXP(-AO691))</f>
        <v/>
      </c>
      <c r="AQ691" s="52">
        <f>$BF$14*((AJ691)-$BD$5)/$BD$6+$BF$15*((AK691)-$BD$7)/$BD$8+$BF$16</f>
        <v/>
      </c>
      <c r="AR691" s="51">
        <f>1/(1+EXP(-AQ691))</f>
        <v/>
      </c>
      <c r="AS691" s="52">
        <f>$BG$14*((AJ691)-$BD$5)/$BD$6+$BG$15*((AK691)-$BD$7)/$BD$8+$BG$16</f>
        <v/>
      </c>
      <c r="AT691" s="51">
        <f>1/(1+EXP(-AS691))</f>
        <v/>
      </c>
      <c r="AU691" s="52">
        <f>$BH$14*((AJ691)-$BD$5)/$BD$6+$BH$15*((AK691)-$BD$7)/$BD$8+$BH$16</f>
        <v/>
      </c>
      <c r="AV691" s="51">
        <f>1/(1+EXP(-AU691))</f>
        <v/>
      </c>
      <c r="AW691" s="52">
        <f>$BI$14*((AJ691)-$BD$5)/$BD$6+$BI$15*((AK691)-$BD$7)/$BD$8+$BI$16</f>
        <v/>
      </c>
      <c r="AX691" s="51">
        <f>1/(1+EXP(-AW691))</f>
        <v/>
      </c>
      <c r="AY691" s="52">
        <f>$BJ$14*((AJ691)-$BD$5)/$BD$6+$BJ$15*((AK691)-$BD$7)/$BD$8+$BJ$16</f>
        <v/>
      </c>
      <c r="AZ691" s="51">
        <f>1/(1+EXP(-AY691))</f>
        <v/>
      </c>
      <c r="BA691" s="52">
        <f>$BK$14*((AJ691)-$BD$5)/$BD$6+$BK$15*((AK691)-$BD$7)/$BD$8+$BK$16</f>
        <v/>
      </c>
      <c r="BB691" s="51">
        <f>1/(1+EXP(-BA691))</f>
        <v/>
      </c>
    </row>
    <row r="692" ht="15" customHeight="1" s="35">
      <c r="A692" s="48">
        <f>'4_Seq_Features'!A690</f>
        <v/>
      </c>
      <c r="B692" s="55">
        <f>'4_Seq_Features'!F690</f>
        <v/>
      </c>
      <c r="C692" s="48">
        <f>'4_Seq_Features'!E690</f>
        <v/>
      </c>
      <c r="D692" s="52">
        <f>$U$12*((B692)-$U$5)/$U$6+$U$13</f>
        <v/>
      </c>
      <c r="E692" s="51">
        <f>1/(1+EXP(-D692))</f>
        <v/>
      </c>
      <c r="F692" s="52">
        <f>$V$12*((B692)-$U$5)/$U$6+$V$13</f>
        <v/>
      </c>
      <c r="G692" s="51">
        <f>1/(1+EXP(-F692))</f>
        <v/>
      </c>
      <c r="H692" s="52">
        <f>$W$12*((B692)-$U$5)/$U$6+$W$13</f>
        <v/>
      </c>
      <c r="I692" s="51">
        <f>1/(1+EXP(-H692))</f>
        <v/>
      </c>
      <c r="J692" s="52">
        <f>$X$12*((B692)-$U$5)/$U$6+$X$13</f>
        <v/>
      </c>
      <c r="K692" s="51">
        <f>1/(1+EXP(-J692))</f>
        <v/>
      </c>
      <c r="L692" s="52">
        <f>$Y$12*((B692)-$U$5)/$U$6+$Y$13</f>
        <v/>
      </c>
      <c r="M692" s="51">
        <f>1/(1+EXP(-L692))</f>
        <v/>
      </c>
      <c r="N692" s="52">
        <f>$Z$12*((B692)-$U$5)/$U$6+$Z$13</f>
        <v/>
      </c>
      <c r="O692" s="51">
        <f>1/(1+EXP(-N692))</f>
        <v/>
      </c>
      <c r="P692" s="52">
        <f>$AA$12*((B692)-$U$5)/$U$6+$AA$13</f>
        <v/>
      </c>
      <c r="Q692" s="51">
        <f>1/(1+EXP(-P692))</f>
        <v/>
      </c>
      <c r="R692" s="52">
        <f>$AB$12*((B692)-$U$5)/$U$6+$AB$13</f>
        <v/>
      </c>
      <c r="S692" s="51">
        <f>1/(1+EXP(-R692))</f>
        <v/>
      </c>
      <c r="AI692" s="48">
        <f>'4_Seq_Features'!A690</f>
        <v/>
      </c>
      <c r="AJ692" s="55">
        <f>'4_Seq_Features'!G690</f>
        <v/>
      </c>
      <c r="AK692" s="55">
        <f>'4_Seq_Features'!H690</f>
        <v/>
      </c>
      <c r="AL692" s="48">
        <f>'4_Seq_Features'!E690</f>
        <v/>
      </c>
      <c r="AM692" s="52">
        <f>$BD$14*((AJ692)-$BD$5)/$BD$6+$BD$15*((AK692)-$BD$7)/$BD$8+$BD$16</f>
        <v/>
      </c>
      <c r="AN692" s="51">
        <f>1/(1+EXP(-AM692))</f>
        <v/>
      </c>
      <c r="AO692" s="52">
        <f>$BE$14*((AJ692)-$BD$5)/$BD$6+$BE$15*((AK692)-$BD$7)/$BD$8+$BE$16</f>
        <v/>
      </c>
      <c r="AP692" s="51">
        <f>1/(1+EXP(-AO692))</f>
        <v/>
      </c>
      <c r="AQ692" s="52">
        <f>$BF$14*((AJ692)-$BD$5)/$BD$6+$BF$15*((AK692)-$BD$7)/$BD$8+$BF$16</f>
        <v/>
      </c>
      <c r="AR692" s="51">
        <f>1/(1+EXP(-AQ692))</f>
        <v/>
      </c>
      <c r="AS692" s="52">
        <f>$BG$14*((AJ692)-$BD$5)/$BD$6+$BG$15*((AK692)-$BD$7)/$BD$8+$BG$16</f>
        <v/>
      </c>
      <c r="AT692" s="51">
        <f>1/(1+EXP(-AS692))</f>
        <v/>
      </c>
      <c r="AU692" s="52">
        <f>$BH$14*((AJ692)-$BD$5)/$BD$6+$BH$15*((AK692)-$BD$7)/$BD$8+$BH$16</f>
        <v/>
      </c>
      <c r="AV692" s="51">
        <f>1/(1+EXP(-AU692))</f>
        <v/>
      </c>
      <c r="AW692" s="52">
        <f>$BI$14*((AJ692)-$BD$5)/$BD$6+$BI$15*((AK692)-$BD$7)/$BD$8+$BI$16</f>
        <v/>
      </c>
      <c r="AX692" s="51">
        <f>1/(1+EXP(-AW692))</f>
        <v/>
      </c>
      <c r="AY692" s="52">
        <f>$BJ$14*((AJ692)-$BD$5)/$BD$6+$BJ$15*((AK692)-$BD$7)/$BD$8+$BJ$16</f>
        <v/>
      </c>
      <c r="AZ692" s="51">
        <f>1/(1+EXP(-AY692))</f>
        <v/>
      </c>
      <c r="BA692" s="52">
        <f>$BK$14*((AJ692)-$BD$5)/$BD$6+$BK$15*((AK692)-$BD$7)/$BD$8+$BK$16</f>
        <v/>
      </c>
      <c r="BB692" s="51">
        <f>1/(1+EXP(-BA692))</f>
        <v/>
      </c>
    </row>
    <row r="693" ht="15" customHeight="1" s="35">
      <c r="A693" s="48">
        <f>'4_Seq_Features'!A691</f>
        <v/>
      </c>
      <c r="B693" s="55">
        <f>'4_Seq_Features'!F691</f>
        <v/>
      </c>
      <c r="C693" s="48">
        <f>'4_Seq_Features'!E691</f>
        <v/>
      </c>
      <c r="D693" s="52">
        <f>$U$12*((B693)-$U$5)/$U$6+$U$13</f>
        <v/>
      </c>
      <c r="E693" s="51">
        <f>1/(1+EXP(-D693))</f>
        <v/>
      </c>
      <c r="F693" s="52">
        <f>$V$12*((B693)-$U$5)/$U$6+$V$13</f>
        <v/>
      </c>
      <c r="G693" s="51">
        <f>1/(1+EXP(-F693))</f>
        <v/>
      </c>
      <c r="H693" s="52">
        <f>$W$12*((B693)-$U$5)/$U$6+$W$13</f>
        <v/>
      </c>
      <c r="I693" s="51">
        <f>1/(1+EXP(-H693))</f>
        <v/>
      </c>
      <c r="J693" s="52">
        <f>$X$12*((B693)-$U$5)/$U$6+$X$13</f>
        <v/>
      </c>
      <c r="K693" s="51">
        <f>1/(1+EXP(-J693))</f>
        <v/>
      </c>
      <c r="L693" s="52">
        <f>$Y$12*((B693)-$U$5)/$U$6+$Y$13</f>
        <v/>
      </c>
      <c r="M693" s="51">
        <f>1/(1+EXP(-L693))</f>
        <v/>
      </c>
      <c r="N693" s="52">
        <f>$Z$12*((B693)-$U$5)/$U$6+$Z$13</f>
        <v/>
      </c>
      <c r="O693" s="51">
        <f>1/(1+EXP(-N693))</f>
        <v/>
      </c>
      <c r="P693" s="52">
        <f>$AA$12*((B693)-$U$5)/$U$6+$AA$13</f>
        <v/>
      </c>
      <c r="Q693" s="51">
        <f>1/(1+EXP(-P693))</f>
        <v/>
      </c>
      <c r="R693" s="52">
        <f>$AB$12*((B693)-$U$5)/$U$6+$AB$13</f>
        <v/>
      </c>
      <c r="S693" s="51">
        <f>1/(1+EXP(-R693))</f>
        <v/>
      </c>
      <c r="AI693" s="48">
        <f>'4_Seq_Features'!A691</f>
        <v/>
      </c>
      <c r="AJ693" s="55">
        <f>'4_Seq_Features'!G691</f>
        <v/>
      </c>
      <c r="AK693" s="55">
        <f>'4_Seq_Features'!H691</f>
        <v/>
      </c>
      <c r="AL693" s="48">
        <f>'4_Seq_Features'!E691</f>
        <v/>
      </c>
      <c r="AM693" s="52">
        <f>$BD$14*((AJ693)-$BD$5)/$BD$6+$BD$15*((AK693)-$BD$7)/$BD$8+$BD$16</f>
        <v/>
      </c>
      <c r="AN693" s="51">
        <f>1/(1+EXP(-AM693))</f>
        <v/>
      </c>
      <c r="AO693" s="52">
        <f>$BE$14*((AJ693)-$BD$5)/$BD$6+$BE$15*((AK693)-$BD$7)/$BD$8+$BE$16</f>
        <v/>
      </c>
      <c r="AP693" s="51">
        <f>1/(1+EXP(-AO693))</f>
        <v/>
      </c>
      <c r="AQ693" s="52">
        <f>$BF$14*((AJ693)-$BD$5)/$BD$6+$BF$15*((AK693)-$BD$7)/$BD$8+$BF$16</f>
        <v/>
      </c>
      <c r="AR693" s="51">
        <f>1/(1+EXP(-AQ693))</f>
        <v/>
      </c>
      <c r="AS693" s="52">
        <f>$BG$14*((AJ693)-$BD$5)/$BD$6+$BG$15*((AK693)-$BD$7)/$BD$8+$BG$16</f>
        <v/>
      </c>
      <c r="AT693" s="51">
        <f>1/(1+EXP(-AS693))</f>
        <v/>
      </c>
      <c r="AU693" s="52">
        <f>$BH$14*((AJ693)-$BD$5)/$BD$6+$BH$15*((AK693)-$BD$7)/$BD$8+$BH$16</f>
        <v/>
      </c>
      <c r="AV693" s="51">
        <f>1/(1+EXP(-AU693))</f>
        <v/>
      </c>
      <c r="AW693" s="52">
        <f>$BI$14*((AJ693)-$BD$5)/$BD$6+$BI$15*((AK693)-$BD$7)/$BD$8+$BI$16</f>
        <v/>
      </c>
      <c r="AX693" s="51">
        <f>1/(1+EXP(-AW693))</f>
        <v/>
      </c>
      <c r="AY693" s="52">
        <f>$BJ$14*((AJ693)-$BD$5)/$BD$6+$BJ$15*((AK693)-$BD$7)/$BD$8+$BJ$16</f>
        <v/>
      </c>
      <c r="AZ693" s="51">
        <f>1/(1+EXP(-AY693))</f>
        <v/>
      </c>
      <c r="BA693" s="52">
        <f>$BK$14*((AJ693)-$BD$5)/$BD$6+$BK$15*((AK693)-$BD$7)/$BD$8+$BK$16</f>
        <v/>
      </c>
      <c r="BB693" s="51">
        <f>1/(1+EXP(-BA693))</f>
        <v/>
      </c>
    </row>
    <row r="694" ht="15" customHeight="1" s="35">
      <c r="A694" s="48">
        <f>'4_Seq_Features'!A692</f>
        <v/>
      </c>
      <c r="B694" s="55">
        <f>'4_Seq_Features'!F692</f>
        <v/>
      </c>
      <c r="C694" s="48">
        <f>'4_Seq_Features'!E692</f>
        <v/>
      </c>
      <c r="D694" s="52">
        <f>$U$12*((B694)-$U$5)/$U$6+$U$13</f>
        <v/>
      </c>
      <c r="E694" s="51">
        <f>1/(1+EXP(-D694))</f>
        <v/>
      </c>
      <c r="F694" s="52">
        <f>$V$12*((B694)-$U$5)/$U$6+$V$13</f>
        <v/>
      </c>
      <c r="G694" s="51">
        <f>1/(1+EXP(-F694))</f>
        <v/>
      </c>
      <c r="H694" s="52">
        <f>$W$12*((B694)-$U$5)/$U$6+$W$13</f>
        <v/>
      </c>
      <c r="I694" s="51">
        <f>1/(1+EXP(-H694))</f>
        <v/>
      </c>
      <c r="J694" s="52">
        <f>$X$12*((B694)-$U$5)/$U$6+$X$13</f>
        <v/>
      </c>
      <c r="K694" s="51">
        <f>1/(1+EXP(-J694))</f>
        <v/>
      </c>
      <c r="L694" s="52">
        <f>$Y$12*((B694)-$U$5)/$U$6+$Y$13</f>
        <v/>
      </c>
      <c r="M694" s="51">
        <f>1/(1+EXP(-L694))</f>
        <v/>
      </c>
      <c r="N694" s="52">
        <f>$Z$12*((B694)-$U$5)/$U$6+$Z$13</f>
        <v/>
      </c>
      <c r="O694" s="51">
        <f>1/(1+EXP(-N694))</f>
        <v/>
      </c>
      <c r="P694" s="52">
        <f>$AA$12*((B694)-$U$5)/$U$6+$AA$13</f>
        <v/>
      </c>
      <c r="Q694" s="51">
        <f>1/(1+EXP(-P694))</f>
        <v/>
      </c>
      <c r="R694" s="52">
        <f>$AB$12*((B694)-$U$5)/$U$6+$AB$13</f>
        <v/>
      </c>
      <c r="S694" s="51">
        <f>1/(1+EXP(-R694))</f>
        <v/>
      </c>
      <c r="AI694" s="48">
        <f>'4_Seq_Features'!A692</f>
        <v/>
      </c>
      <c r="AJ694" s="55">
        <f>'4_Seq_Features'!G692</f>
        <v/>
      </c>
      <c r="AK694" s="55">
        <f>'4_Seq_Features'!H692</f>
        <v/>
      </c>
      <c r="AL694" s="48">
        <f>'4_Seq_Features'!E692</f>
        <v/>
      </c>
      <c r="AM694" s="52">
        <f>$BD$14*((AJ694)-$BD$5)/$BD$6+$BD$15*((AK694)-$BD$7)/$BD$8+$BD$16</f>
        <v/>
      </c>
      <c r="AN694" s="51">
        <f>1/(1+EXP(-AM694))</f>
        <v/>
      </c>
      <c r="AO694" s="52">
        <f>$BE$14*((AJ694)-$BD$5)/$BD$6+$BE$15*((AK694)-$BD$7)/$BD$8+$BE$16</f>
        <v/>
      </c>
      <c r="AP694" s="51">
        <f>1/(1+EXP(-AO694))</f>
        <v/>
      </c>
      <c r="AQ694" s="52">
        <f>$BF$14*((AJ694)-$BD$5)/$BD$6+$BF$15*((AK694)-$BD$7)/$BD$8+$BF$16</f>
        <v/>
      </c>
      <c r="AR694" s="51">
        <f>1/(1+EXP(-AQ694))</f>
        <v/>
      </c>
      <c r="AS694" s="52">
        <f>$BG$14*((AJ694)-$BD$5)/$BD$6+$BG$15*((AK694)-$BD$7)/$BD$8+$BG$16</f>
        <v/>
      </c>
      <c r="AT694" s="51">
        <f>1/(1+EXP(-AS694))</f>
        <v/>
      </c>
      <c r="AU694" s="52">
        <f>$BH$14*((AJ694)-$BD$5)/$BD$6+$BH$15*((AK694)-$BD$7)/$BD$8+$BH$16</f>
        <v/>
      </c>
      <c r="AV694" s="51">
        <f>1/(1+EXP(-AU694))</f>
        <v/>
      </c>
      <c r="AW694" s="52">
        <f>$BI$14*((AJ694)-$BD$5)/$BD$6+$BI$15*((AK694)-$BD$7)/$BD$8+$BI$16</f>
        <v/>
      </c>
      <c r="AX694" s="51">
        <f>1/(1+EXP(-AW694))</f>
        <v/>
      </c>
      <c r="AY694" s="52">
        <f>$BJ$14*((AJ694)-$BD$5)/$BD$6+$BJ$15*((AK694)-$BD$7)/$BD$8+$BJ$16</f>
        <v/>
      </c>
      <c r="AZ694" s="51">
        <f>1/(1+EXP(-AY694))</f>
        <v/>
      </c>
      <c r="BA694" s="52">
        <f>$BK$14*((AJ694)-$BD$5)/$BD$6+$BK$15*((AK694)-$BD$7)/$BD$8+$BK$16</f>
        <v/>
      </c>
      <c r="BB694" s="51">
        <f>1/(1+EXP(-BA694))</f>
        <v/>
      </c>
    </row>
    <row r="695" ht="15" customHeight="1" s="35">
      <c r="A695" s="48">
        <f>'4_Seq_Features'!A693</f>
        <v/>
      </c>
      <c r="B695" s="55">
        <f>'4_Seq_Features'!F693</f>
        <v/>
      </c>
      <c r="C695" s="48">
        <f>'4_Seq_Features'!E693</f>
        <v/>
      </c>
      <c r="D695" s="52">
        <f>$U$12*((B695)-$U$5)/$U$6+$U$13</f>
        <v/>
      </c>
      <c r="E695" s="51">
        <f>1/(1+EXP(-D695))</f>
        <v/>
      </c>
      <c r="F695" s="52">
        <f>$V$12*((B695)-$U$5)/$U$6+$V$13</f>
        <v/>
      </c>
      <c r="G695" s="51">
        <f>1/(1+EXP(-F695))</f>
        <v/>
      </c>
      <c r="H695" s="52">
        <f>$W$12*((B695)-$U$5)/$U$6+$W$13</f>
        <v/>
      </c>
      <c r="I695" s="51">
        <f>1/(1+EXP(-H695))</f>
        <v/>
      </c>
      <c r="J695" s="52">
        <f>$X$12*((B695)-$U$5)/$U$6+$X$13</f>
        <v/>
      </c>
      <c r="K695" s="51">
        <f>1/(1+EXP(-J695))</f>
        <v/>
      </c>
      <c r="L695" s="52">
        <f>$Y$12*((B695)-$U$5)/$U$6+$Y$13</f>
        <v/>
      </c>
      <c r="M695" s="51">
        <f>1/(1+EXP(-L695))</f>
        <v/>
      </c>
      <c r="N695" s="52">
        <f>$Z$12*((B695)-$U$5)/$U$6+$Z$13</f>
        <v/>
      </c>
      <c r="O695" s="51">
        <f>1/(1+EXP(-N695))</f>
        <v/>
      </c>
      <c r="P695" s="52">
        <f>$AA$12*((B695)-$U$5)/$U$6+$AA$13</f>
        <v/>
      </c>
      <c r="Q695" s="51">
        <f>1/(1+EXP(-P695))</f>
        <v/>
      </c>
      <c r="R695" s="52">
        <f>$AB$12*((B695)-$U$5)/$U$6+$AB$13</f>
        <v/>
      </c>
      <c r="S695" s="51">
        <f>1/(1+EXP(-R695))</f>
        <v/>
      </c>
      <c r="AI695" s="48">
        <f>'4_Seq_Features'!A693</f>
        <v/>
      </c>
      <c r="AJ695" s="55">
        <f>'4_Seq_Features'!G693</f>
        <v/>
      </c>
      <c r="AK695" s="55">
        <f>'4_Seq_Features'!H693</f>
        <v/>
      </c>
      <c r="AL695" s="48">
        <f>'4_Seq_Features'!E693</f>
        <v/>
      </c>
      <c r="AM695" s="52">
        <f>$BD$14*((AJ695)-$BD$5)/$BD$6+$BD$15*((AK695)-$BD$7)/$BD$8+$BD$16</f>
        <v/>
      </c>
      <c r="AN695" s="51">
        <f>1/(1+EXP(-AM695))</f>
        <v/>
      </c>
      <c r="AO695" s="52">
        <f>$BE$14*((AJ695)-$BD$5)/$BD$6+$BE$15*((AK695)-$BD$7)/$BD$8+$BE$16</f>
        <v/>
      </c>
      <c r="AP695" s="51">
        <f>1/(1+EXP(-AO695))</f>
        <v/>
      </c>
      <c r="AQ695" s="52">
        <f>$BF$14*((AJ695)-$BD$5)/$BD$6+$BF$15*((AK695)-$BD$7)/$BD$8+$BF$16</f>
        <v/>
      </c>
      <c r="AR695" s="51">
        <f>1/(1+EXP(-AQ695))</f>
        <v/>
      </c>
      <c r="AS695" s="52">
        <f>$BG$14*((AJ695)-$BD$5)/$BD$6+$BG$15*((AK695)-$BD$7)/$BD$8+$BG$16</f>
        <v/>
      </c>
      <c r="AT695" s="51">
        <f>1/(1+EXP(-AS695))</f>
        <v/>
      </c>
      <c r="AU695" s="52">
        <f>$BH$14*((AJ695)-$BD$5)/$BD$6+$BH$15*((AK695)-$BD$7)/$BD$8+$BH$16</f>
        <v/>
      </c>
      <c r="AV695" s="51">
        <f>1/(1+EXP(-AU695))</f>
        <v/>
      </c>
      <c r="AW695" s="52">
        <f>$BI$14*((AJ695)-$BD$5)/$BD$6+$BI$15*((AK695)-$BD$7)/$BD$8+$BI$16</f>
        <v/>
      </c>
      <c r="AX695" s="51">
        <f>1/(1+EXP(-AW695))</f>
        <v/>
      </c>
      <c r="AY695" s="52">
        <f>$BJ$14*((AJ695)-$BD$5)/$BD$6+$BJ$15*((AK695)-$BD$7)/$BD$8+$BJ$16</f>
        <v/>
      </c>
      <c r="AZ695" s="51">
        <f>1/(1+EXP(-AY695))</f>
        <v/>
      </c>
      <c r="BA695" s="52">
        <f>$BK$14*((AJ695)-$BD$5)/$BD$6+$BK$15*((AK695)-$BD$7)/$BD$8+$BK$16</f>
        <v/>
      </c>
      <c r="BB695" s="51">
        <f>1/(1+EXP(-BA695))</f>
        <v/>
      </c>
    </row>
    <row r="696" ht="15" customHeight="1" s="35">
      <c r="A696" s="48">
        <f>'4_Seq_Features'!A694</f>
        <v/>
      </c>
      <c r="B696" s="55">
        <f>'4_Seq_Features'!F694</f>
        <v/>
      </c>
      <c r="C696" s="48">
        <f>'4_Seq_Features'!E694</f>
        <v/>
      </c>
      <c r="D696" s="52">
        <f>$U$12*((B696)-$U$5)/$U$6+$U$13</f>
        <v/>
      </c>
      <c r="E696" s="51">
        <f>1/(1+EXP(-D696))</f>
        <v/>
      </c>
      <c r="F696" s="52">
        <f>$V$12*((B696)-$U$5)/$U$6+$V$13</f>
        <v/>
      </c>
      <c r="G696" s="51">
        <f>1/(1+EXP(-F696))</f>
        <v/>
      </c>
      <c r="H696" s="52">
        <f>$W$12*((B696)-$U$5)/$U$6+$W$13</f>
        <v/>
      </c>
      <c r="I696" s="51">
        <f>1/(1+EXP(-H696))</f>
        <v/>
      </c>
      <c r="J696" s="52">
        <f>$X$12*((B696)-$U$5)/$U$6+$X$13</f>
        <v/>
      </c>
      <c r="K696" s="51">
        <f>1/(1+EXP(-J696))</f>
        <v/>
      </c>
      <c r="L696" s="52">
        <f>$Y$12*((B696)-$U$5)/$U$6+$Y$13</f>
        <v/>
      </c>
      <c r="M696" s="51">
        <f>1/(1+EXP(-L696))</f>
        <v/>
      </c>
      <c r="N696" s="52">
        <f>$Z$12*((B696)-$U$5)/$U$6+$Z$13</f>
        <v/>
      </c>
      <c r="O696" s="51">
        <f>1/(1+EXP(-N696))</f>
        <v/>
      </c>
      <c r="P696" s="52">
        <f>$AA$12*((B696)-$U$5)/$U$6+$AA$13</f>
        <v/>
      </c>
      <c r="Q696" s="51">
        <f>1/(1+EXP(-P696))</f>
        <v/>
      </c>
      <c r="R696" s="52">
        <f>$AB$12*((B696)-$U$5)/$U$6+$AB$13</f>
        <v/>
      </c>
      <c r="S696" s="51">
        <f>1/(1+EXP(-R696))</f>
        <v/>
      </c>
      <c r="AI696" s="48">
        <f>'4_Seq_Features'!A694</f>
        <v/>
      </c>
      <c r="AJ696" s="55">
        <f>'4_Seq_Features'!G694</f>
        <v/>
      </c>
      <c r="AK696" s="55">
        <f>'4_Seq_Features'!H694</f>
        <v/>
      </c>
      <c r="AL696" s="48">
        <f>'4_Seq_Features'!E694</f>
        <v/>
      </c>
      <c r="AM696" s="52">
        <f>$BD$14*((AJ696)-$BD$5)/$BD$6+$BD$15*((AK696)-$BD$7)/$BD$8+$BD$16</f>
        <v/>
      </c>
      <c r="AN696" s="51">
        <f>1/(1+EXP(-AM696))</f>
        <v/>
      </c>
      <c r="AO696" s="52">
        <f>$BE$14*((AJ696)-$BD$5)/$BD$6+$BE$15*((AK696)-$BD$7)/$BD$8+$BE$16</f>
        <v/>
      </c>
      <c r="AP696" s="51">
        <f>1/(1+EXP(-AO696))</f>
        <v/>
      </c>
      <c r="AQ696" s="52">
        <f>$BF$14*((AJ696)-$BD$5)/$BD$6+$BF$15*((AK696)-$BD$7)/$BD$8+$BF$16</f>
        <v/>
      </c>
      <c r="AR696" s="51">
        <f>1/(1+EXP(-AQ696))</f>
        <v/>
      </c>
      <c r="AS696" s="52">
        <f>$BG$14*((AJ696)-$BD$5)/$BD$6+$BG$15*((AK696)-$BD$7)/$BD$8+$BG$16</f>
        <v/>
      </c>
      <c r="AT696" s="51">
        <f>1/(1+EXP(-AS696))</f>
        <v/>
      </c>
      <c r="AU696" s="52">
        <f>$BH$14*((AJ696)-$BD$5)/$BD$6+$BH$15*((AK696)-$BD$7)/$BD$8+$BH$16</f>
        <v/>
      </c>
      <c r="AV696" s="51">
        <f>1/(1+EXP(-AU696))</f>
        <v/>
      </c>
      <c r="AW696" s="52">
        <f>$BI$14*((AJ696)-$BD$5)/$BD$6+$BI$15*((AK696)-$BD$7)/$BD$8+$BI$16</f>
        <v/>
      </c>
      <c r="AX696" s="51">
        <f>1/(1+EXP(-AW696))</f>
        <v/>
      </c>
      <c r="AY696" s="52">
        <f>$BJ$14*((AJ696)-$BD$5)/$BD$6+$BJ$15*((AK696)-$BD$7)/$BD$8+$BJ$16</f>
        <v/>
      </c>
      <c r="AZ696" s="51">
        <f>1/(1+EXP(-AY696))</f>
        <v/>
      </c>
      <c r="BA696" s="52">
        <f>$BK$14*((AJ696)-$BD$5)/$BD$6+$BK$15*((AK696)-$BD$7)/$BD$8+$BK$16</f>
        <v/>
      </c>
      <c r="BB696" s="51">
        <f>1/(1+EXP(-BA696))</f>
        <v/>
      </c>
    </row>
    <row r="697" ht="15" customHeight="1" s="35">
      <c r="A697" s="48">
        <f>'4_Seq_Features'!A695</f>
        <v/>
      </c>
      <c r="B697" s="55">
        <f>'4_Seq_Features'!F695</f>
        <v/>
      </c>
      <c r="C697" s="48">
        <f>'4_Seq_Features'!E695</f>
        <v/>
      </c>
      <c r="D697" s="52">
        <f>$U$12*((B697)-$U$5)/$U$6+$U$13</f>
        <v/>
      </c>
      <c r="E697" s="51">
        <f>1/(1+EXP(-D697))</f>
        <v/>
      </c>
      <c r="F697" s="52">
        <f>$V$12*((B697)-$U$5)/$U$6+$V$13</f>
        <v/>
      </c>
      <c r="G697" s="51">
        <f>1/(1+EXP(-F697))</f>
        <v/>
      </c>
      <c r="H697" s="52">
        <f>$W$12*((B697)-$U$5)/$U$6+$W$13</f>
        <v/>
      </c>
      <c r="I697" s="51">
        <f>1/(1+EXP(-H697))</f>
        <v/>
      </c>
      <c r="J697" s="52">
        <f>$X$12*((B697)-$U$5)/$U$6+$X$13</f>
        <v/>
      </c>
      <c r="K697" s="51">
        <f>1/(1+EXP(-J697))</f>
        <v/>
      </c>
      <c r="L697" s="52">
        <f>$Y$12*((B697)-$U$5)/$U$6+$Y$13</f>
        <v/>
      </c>
      <c r="M697" s="51">
        <f>1/(1+EXP(-L697))</f>
        <v/>
      </c>
      <c r="N697" s="52">
        <f>$Z$12*((B697)-$U$5)/$U$6+$Z$13</f>
        <v/>
      </c>
      <c r="O697" s="51">
        <f>1/(1+EXP(-N697))</f>
        <v/>
      </c>
      <c r="P697" s="52">
        <f>$AA$12*((B697)-$U$5)/$U$6+$AA$13</f>
        <v/>
      </c>
      <c r="Q697" s="51">
        <f>1/(1+EXP(-P697))</f>
        <v/>
      </c>
      <c r="R697" s="52">
        <f>$AB$12*((B697)-$U$5)/$U$6+$AB$13</f>
        <v/>
      </c>
      <c r="S697" s="51">
        <f>1/(1+EXP(-R697))</f>
        <v/>
      </c>
      <c r="AI697" s="48">
        <f>'4_Seq_Features'!A695</f>
        <v/>
      </c>
      <c r="AJ697" s="55">
        <f>'4_Seq_Features'!G695</f>
        <v/>
      </c>
      <c r="AK697" s="55">
        <f>'4_Seq_Features'!H695</f>
        <v/>
      </c>
      <c r="AL697" s="48">
        <f>'4_Seq_Features'!E695</f>
        <v/>
      </c>
      <c r="AM697" s="52">
        <f>$BD$14*((AJ697)-$BD$5)/$BD$6+$BD$15*((AK697)-$BD$7)/$BD$8+$BD$16</f>
        <v/>
      </c>
      <c r="AN697" s="51">
        <f>1/(1+EXP(-AM697))</f>
        <v/>
      </c>
      <c r="AO697" s="52">
        <f>$BE$14*((AJ697)-$BD$5)/$BD$6+$BE$15*((AK697)-$BD$7)/$BD$8+$BE$16</f>
        <v/>
      </c>
      <c r="AP697" s="51">
        <f>1/(1+EXP(-AO697))</f>
        <v/>
      </c>
      <c r="AQ697" s="52">
        <f>$BF$14*((AJ697)-$BD$5)/$BD$6+$BF$15*((AK697)-$BD$7)/$BD$8+$BF$16</f>
        <v/>
      </c>
      <c r="AR697" s="51">
        <f>1/(1+EXP(-AQ697))</f>
        <v/>
      </c>
      <c r="AS697" s="52">
        <f>$BG$14*((AJ697)-$BD$5)/$BD$6+$BG$15*((AK697)-$BD$7)/$BD$8+$BG$16</f>
        <v/>
      </c>
      <c r="AT697" s="51">
        <f>1/(1+EXP(-AS697))</f>
        <v/>
      </c>
      <c r="AU697" s="52">
        <f>$BH$14*((AJ697)-$BD$5)/$BD$6+$BH$15*((AK697)-$BD$7)/$BD$8+$BH$16</f>
        <v/>
      </c>
      <c r="AV697" s="51">
        <f>1/(1+EXP(-AU697))</f>
        <v/>
      </c>
      <c r="AW697" s="52">
        <f>$BI$14*((AJ697)-$BD$5)/$BD$6+$BI$15*((AK697)-$BD$7)/$BD$8+$BI$16</f>
        <v/>
      </c>
      <c r="AX697" s="51">
        <f>1/(1+EXP(-AW697))</f>
        <v/>
      </c>
      <c r="AY697" s="52">
        <f>$BJ$14*((AJ697)-$BD$5)/$BD$6+$BJ$15*((AK697)-$BD$7)/$BD$8+$BJ$16</f>
        <v/>
      </c>
      <c r="AZ697" s="51">
        <f>1/(1+EXP(-AY697))</f>
        <v/>
      </c>
      <c r="BA697" s="52">
        <f>$BK$14*((AJ697)-$BD$5)/$BD$6+$BK$15*((AK697)-$BD$7)/$BD$8+$BK$16</f>
        <v/>
      </c>
      <c r="BB697" s="51">
        <f>1/(1+EXP(-BA697))</f>
        <v/>
      </c>
    </row>
    <row r="698" ht="15" customHeight="1" s="35">
      <c r="A698" s="48">
        <f>'4_Seq_Features'!A696</f>
        <v/>
      </c>
      <c r="B698" s="55">
        <f>'4_Seq_Features'!F696</f>
        <v/>
      </c>
      <c r="C698" s="48">
        <f>'4_Seq_Features'!E696</f>
        <v/>
      </c>
      <c r="D698" s="52">
        <f>$U$12*((B698)-$U$5)/$U$6+$U$13</f>
        <v/>
      </c>
      <c r="E698" s="51">
        <f>1/(1+EXP(-D698))</f>
        <v/>
      </c>
      <c r="F698" s="52">
        <f>$V$12*((B698)-$U$5)/$U$6+$V$13</f>
        <v/>
      </c>
      <c r="G698" s="51">
        <f>1/(1+EXP(-F698))</f>
        <v/>
      </c>
      <c r="H698" s="52">
        <f>$W$12*((B698)-$U$5)/$U$6+$W$13</f>
        <v/>
      </c>
      <c r="I698" s="51">
        <f>1/(1+EXP(-H698))</f>
        <v/>
      </c>
      <c r="J698" s="52">
        <f>$X$12*((B698)-$U$5)/$U$6+$X$13</f>
        <v/>
      </c>
      <c r="K698" s="51">
        <f>1/(1+EXP(-J698))</f>
        <v/>
      </c>
      <c r="L698" s="52">
        <f>$Y$12*((B698)-$U$5)/$U$6+$Y$13</f>
        <v/>
      </c>
      <c r="M698" s="51">
        <f>1/(1+EXP(-L698))</f>
        <v/>
      </c>
      <c r="N698" s="52">
        <f>$Z$12*((B698)-$U$5)/$U$6+$Z$13</f>
        <v/>
      </c>
      <c r="O698" s="51">
        <f>1/(1+EXP(-N698))</f>
        <v/>
      </c>
      <c r="P698" s="52">
        <f>$AA$12*((B698)-$U$5)/$U$6+$AA$13</f>
        <v/>
      </c>
      <c r="Q698" s="51">
        <f>1/(1+EXP(-P698))</f>
        <v/>
      </c>
      <c r="R698" s="52">
        <f>$AB$12*((B698)-$U$5)/$U$6+$AB$13</f>
        <v/>
      </c>
      <c r="S698" s="51">
        <f>1/(1+EXP(-R698))</f>
        <v/>
      </c>
      <c r="AI698" s="48">
        <f>'4_Seq_Features'!A696</f>
        <v/>
      </c>
      <c r="AJ698" s="55">
        <f>'4_Seq_Features'!G696</f>
        <v/>
      </c>
      <c r="AK698" s="55">
        <f>'4_Seq_Features'!H696</f>
        <v/>
      </c>
      <c r="AL698" s="48">
        <f>'4_Seq_Features'!E696</f>
        <v/>
      </c>
      <c r="AM698" s="52">
        <f>$BD$14*((AJ698)-$BD$5)/$BD$6+$BD$15*((AK698)-$BD$7)/$BD$8+$BD$16</f>
        <v/>
      </c>
      <c r="AN698" s="51">
        <f>1/(1+EXP(-AM698))</f>
        <v/>
      </c>
      <c r="AO698" s="52">
        <f>$BE$14*((AJ698)-$BD$5)/$BD$6+$BE$15*((AK698)-$BD$7)/$BD$8+$BE$16</f>
        <v/>
      </c>
      <c r="AP698" s="51">
        <f>1/(1+EXP(-AO698))</f>
        <v/>
      </c>
      <c r="AQ698" s="52">
        <f>$BF$14*((AJ698)-$BD$5)/$BD$6+$BF$15*((AK698)-$BD$7)/$BD$8+$BF$16</f>
        <v/>
      </c>
      <c r="AR698" s="51">
        <f>1/(1+EXP(-AQ698))</f>
        <v/>
      </c>
      <c r="AS698" s="52">
        <f>$BG$14*((AJ698)-$BD$5)/$BD$6+$BG$15*((AK698)-$BD$7)/$BD$8+$BG$16</f>
        <v/>
      </c>
      <c r="AT698" s="51">
        <f>1/(1+EXP(-AS698))</f>
        <v/>
      </c>
      <c r="AU698" s="52">
        <f>$BH$14*((AJ698)-$BD$5)/$BD$6+$BH$15*((AK698)-$BD$7)/$BD$8+$BH$16</f>
        <v/>
      </c>
      <c r="AV698" s="51">
        <f>1/(1+EXP(-AU698))</f>
        <v/>
      </c>
      <c r="AW698" s="52">
        <f>$BI$14*((AJ698)-$BD$5)/$BD$6+$BI$15*((AK698)-$BD$7)/$BD$8+$BI$16</f>
        <v/>
      </c>
      <c r="AX698" s="51">
        <f>1/(1+EXP(-AW698))</f>
        <v/>
      </c>
      <c r="AY698" s="52">
        <f>$BJ$14*((AJ698)-$BD$5)/$BD$6+$BJ$15*((AK698)-$BD$7)/$BD$8+$BJ$16</f>
        <v/>
      </c>
      <c r="AZ698" s="51">
        <f>1/(1+EXP(-AY698))</f>
        <v/>
      </c>
      <c r="BA698" s="52">
        <f>$BK$14*((AJ698)-$BD$5)/$BD$6+$BK$15*((AK698)-$BD$7)/$BD$8+$BK$16</f>
        <v/>
      </c>
      <c r="BB698" s="51">
        <f>1/(1+EXP(-BA698))</f>
        <v/>
      </c>
    </row>
    <row r="699" ht="15" customHeight="1" s="35">
      <c r="A699" s="48">
        <f>'4_Seq_Features'!A697</f>
        <v/>
      </c>
      <c r="B699" s="55">
        <f>'4_Seq_Features'!F697</f>
        <v/>
      </c>
      <c r="C699" s="48">
        <f>'4_Seq_Features'!E697</f>
        <v/>
      </c>
      <c r="D699" s="52">
        <f>$U$12*((B699)-$U$5)/$U$6+$U$13</f>
        <v/>
      </c>
      <c r="E699" s="51">
        <f>1/(1+EXP(-D699))</f>
        <v/>
      </c>
      <c r="F699" s="52">
        <f>$V$12*((B699)-$U$5)/$U$6+$V$13</f>
        <v/>
      </c>
      <c r="G699" s="51">
        <f>1/(1+EXP(-F699))</f>
        <v/>
      </c>
      <c r="H699" s="52">
        <f>$W$12*((B699)-$U$5)/$U$6+$W$13</f>
        <v/>
      </c>
      <c r="I699" s="51">
        <f>1/(1+EXP(-H699))</f>
        <v/>
      </c>
      <c r="J699" s="52">
        <f>$X$12*((B699)-$U$5)/$U$6+$X$13</f>
        <v/>
      </c>
      <c r="K699" s="51">
        <f>1/(1+EXP(-J699))</f>
        <v/>
      </c>
      <c r="L699" s="52">
        <f>$Y$12*((B699)-$U$5)/$U$6+$Y$13</f>
        <v/>
      </c>
      <c r="M699" s="51">
        <f>1/(1+EXP(-L699))</f>
        <v/>
      </c>
      <c r="N699" s="52">
        <f>$Z$12*((B699)-$U$5)/$U$6+$Z$13</f>
        <v/>
      </c>
      <c r="O699" s="51">
        <f>1/(1+EXP(-N699))</f>
        <v/>
      </c>
      <c r="P699" s="52">
        <f>$AA$12*((B699)-$U$5)/$U$6+$AA$13</f>
        <v/>
      </c>
      <c r="Q699" s="51">
        <f>1/(1+EXP(-P699))</f>
        <v/>
      </c>
      <c r="R699" s="52">
        <f>$AB$12*((B699)-$U$5)/$U$6+$AB$13</f>
        <v/>
      </c>
      <c r="S699" s="51">
        <f>1/(1+EXP(-R699))</f>
        <v/>
      </c>
      <c r="AI699" s="48">
        <f>'4_Seq_Features'!A697</f>
        <v/>
      </c>
      <c r="AJ699" s="55">
        <f>'4_Seq_Features'!G697</f>
        <v/>
      </c>
      <c r="AK699" s="55">
        <f>'4_Seq_Features'!H697</f>
        <v/>
      </c>
      <c r="AL699" s="48">
        <f>'4_Seq_Features'!E697</f>
        <v/>
      </c>
      <c r="AM699" s="52">
        <f>$BD$14*((AJ699)-$BD$5)/$BD$6+$BD$15*((AK699)-$BD$7)/$BD$8+$BD$16</f>
        <v/>
      </c>
      <c r="AN699" s="51">
        <f>1/(1+EXP(-AM699))</f>
        <v/>
      </c>
      <c r="AO699" s="52">
        <f>$BE$14*((AJ699)-$BD$5)/$BD$6+$BE$15*((AK699)-$BD$7)/$BD$8+$BE$16</f>
        <v/>
      </c>
      <c r="AP699" s="51">
        <f>1/(1+EXP(-AO699))</f>
        <v/>
      </c>
      <c r="AQ699" s="52">
        <f>$BF$14*((AJ699)-$BD$5)/$BD$6+$BF$15*((AK699)-$BD$7)/$BD$8+$BF$16</f>
        <v/>
      </c>
      <c r="AR699" s="51">
        <f>1/(1+EXP(-AQ699))</f>
        <v/>
      </c>
      <c r="AS699" s="52">
        <f>$BG$14*((AJ699)-$BD$5)/$BD$6+$BG$15*((AK699)-$BD$7)/$BD$8+$BG$16</f>
        <v/>
      </c>
      <c r="AT699" s="51">
        <f>1/(1+EXP(-AS699))</f>
        <v/>
      </c>
      <c r="AU699" s="52">
        <f>$BH$14*((AJ699)-$BD$5)/$BD$6+$BH$15*((AK699)-$BD$7)/$BD$8+$BH$16</f>
        <v/>
      </c>
      <c r="AV699" s="51">
        <f>1/(1+EXP(-AU699))</f>
        <v/>
      </c>
      <c r="AW699" s="52">
        <f>$BI$14*((AJ699)-$BD$5)/$BD$6+$BI$15*((AK699)-$BD$7)/$BD$8+$BI$16</f>
        <v/>
      </c>
      <c r="AX699" s="51">
        <f>1/(1+EXP(-AW699))</f>
        <v/>
      </c>
      <c r="AY699" s="52">
        <f>$BJ$14*((AJ699)-$BD$5)/$BD$6+$BJ$15*((AK699)-$BD$7)/$BD$8+$BJ$16</f>
        <v/>
      </c>
      <c r="AZ699" s="51">
        <f>1/(1+EXP(-AY699))</f>
        <v/>
      </c>
      <c r="BA699" s="52">
        <f>$BK$14*((AJ699)-$BD$5)/$BD$6+$BK$15*((AK699)-$BD$7)/$BD$8+$BK$16</f>
        <v/>
      </c>
      <c r="BB699" s="51">
        <f>1/(1+EXP(-BA699))</f>
        <v/>
      </c>
    </row>
    <row r="700" ht="15" customHeight="1" s="35">
      <c r="A700" s="48">
        <f>'4_Seq_Features'!A698</f>
        <v/>
      </c>
      <c r="B700" s="55">
        <f>'4_Seq_Features'!F698</f>
        <v/>
      </c>
      <c r="C700" s="48">
        <f>'4_Seq_Features'!E698</f>
        <v/>
      </c>
      <c r="D700" s="52">
        <f>$U$12*((B700)-$U$5)/$U$6+$U$13</f>
        <v/>
      </c>
      <c r="E700" s="51">
        <f>1/(1+EXP(-D700))</f>
        <v/>
      </c>
      <c r="F700" s="52">
        <f>$V$12*((B700)-$U$5)/$U$6+$V$13</f>
        <v/>
      </c>
      <c r="G700" s="51">
        <f>1/(1+EXP(-F700))</f>
        <v/>
      </c>
      <c r="H700" s="52">
        <f>$W$12*((B700)-$U$5)/$U$6+$W$13</f>
        <v/>
      </c>
      <c r="I700" s="51">
        <f>1/(1+EXP(-H700))</f>
        <v/>
      </c>
      <c r="J700" s="52">
        <f>$X$12*((B700)-$U$5)/$U$6+$X$13</f>
        <v/>
      </c>
      <c r="K700" s="51">
        <f>1/(1+EXP(-J700))</f>
        <v/>
      </c>
      <c r="L700" s="52">
        <f>$Y$12*((B700)-$U$5)/$U$6+$Y$13</f>
        <v/>
      </c>
      <c r="M700" s="51">
        <f>1/(1+EXP(-L700))</f>
        <v/>
      </c>
      <c r="N700" s="52">
        <f>$Z$12*((B700)-$U$5)/$U$6+$Z$13</f>
        <v/>
      </c>
      <c r="O700" s="51">
        <f>1/(1+EXP(-N700))</f>
        <v/>
      </c>
      <c r="P700" s="52">
        <f>$AA$12*((B700)-$U$5)/$U$6+$AA$13</f>
        <v/>
      </c>
      <c r="Q700" s="51">
        <f>1/(1+EXP(-P700))</f>
        <v/>
      </c>
      <c r="R700" s="52">
        <f>$AB$12*((B700)-$U$5)/$U$6+$AB$13</f>
        <v/>
      </c>
      <c r="S700" s="51">
        <f>1/(1+EXP(-R700))</f>
        <v/>
      </c>
      <c r="AI700" s="48">
        <f>'4_Seq_Features'!A698</f>
        <v/>
      </c>
      <c r="AJ700" s="55">
        <f>'4_Seq_Features'!G698</f>
        <v/>
      </c>
      <c r="AK700" s="55">
        <f>'4_Seq_Features'!H698</f>
        <v/>
      </c>
      <c r="AL700" s="48">
        <f>'4_Seq_Features'!E698</f>
        <v/>
      </c>
      <c r="AM700" s="52">
        <f>$BD$14*((AJ700)-$BD$5)/$BD$6+$BD$15*((AK700)-$BD$7)/$BD$8+$BD$16</f>
        <v/>
      </c>
      <c r="AN700" s="51">
        <f>1/(1+EXP(-AM700))</f>
        <v/>
      </c>
      <c r="AO700" s="52">
        <f>$BE$14*((AJ700)-$BD$5)/$BD$6+$BE$15*((AK700)-$BD$7)/$BD$8+$BE$16</f>
        <v/>
      </c>
      <c r="AP700" s="51">
        <f>1/(1+EXP(-AO700))</f>
        <v/>
      </c>
      <c r="AQ700" s="52">
        <f>$BF$14*((AJ700)-$BD$5)/$BD$6+$BF$15*((AK700)-$BD$7)/$BD$8+$BF$16</f>
        <v/>
      </c>
      <c r="AR700" s="51">
        <f>1/(1+EXP(-AQ700))</f>
        <v/>
      </c>
      <c r="AS700" s="52">
        <f>$BG$14*((AJ700)-$BD$5)/$BD$6+$BG$15*((AK700)-$BD$7)/$BD$8+$BG$16</f>
        <v/>
      </c>
      <c r="AT700" s="51">
        <f>1/(1+EXP(-AS700))</f>
        <v/>
      </c>
      <c r="AU700" s="52">
        <f>$BH$14*((AJ700)-$BD$5)/$BD$6+$BH$15*((AK700)-$BD$7)/$BD$8+$BH$16</f>
        <v/>
      </c>
      <c r="AV700" s="51">
        <f>1/(1+EXP(-AU700))</f>
        <v/>
      </c>
      <c r="AW700" s="52">
        <f>$BI$14*((AJ700)-$BD$5)/$BD$6+$BI$15*((AK700)-$BD$7)/$BD$8+$BI$16</f>
        <v/>
      </c>
      <c r="AX700" s="51">
        <f>1/(1+EXP(-AW700))</f>
        <v/>
      </c>
      <c r="AY700" s="52">
        <f>$BJ$14*((AJ700)-$BD$5)/$BD$6+$BJ$15*((AK700)-$BD$7)/$BD$8+$BJ$16</f>
        <v/>
      </c>
      <c r="AZ700" s="51">
        <f>1/(1+EXP(-AY700))</f>
        <v/>
      </c>
      <c r="BA700" s="52">
        <f>$BK$14*((AJ700)-$BD$5)/$BD$6+$BK$15*((AK700)-$BD$7)/$BD$8+$BK$16</f>
        <v/>
      </c>
      <c r="BB700" s="51">
        <f>1/(1+EXP(-BA700))</f>
        <v/>
      </c>
    </row>
    <row r="701" ht="15" customHeight="1" s="35">
      <c r="A701" s="48">
        <f>'4_Seq_Features'!A699</f>
        <v/>
      </c>
      <c r="B701" s="55">
        <f>'4_Seq_Features'!F699</f>
        <v/>
      </c>
      <c r="C701" s="48">
        <f>'4_Seq_Features'!E699</f>
        <v/>
      </c>
      <c r="D701" s="52">
        <f>$U$12*((B701)-$U$5)/$U$6+$U$13</f>
        <v/>
      </c>
      <c r="E701" s="51">
        <f>1/(1+EXP(-D701))</f>
        <v/>
      </c>
      <c r="F701" s="52">
        <f>$V$12*((B701)-$U$5)/$U$6+$V$13</f>
        <v/>
      </c>
      <c r="G701" s="51">
        <f>1/(1+EXP(-F701))</f>
        <v/>
      </c>
      <c r="H701" s="52">
        <f>$W$12*((B701)-$U$5)/$U$6+$W$13</f>
        <v/>
      </c>
      <c r="I701" s="51">
        <f>1/(1+EXP(-H701))</f>
        <v/>
      </c>
      <c r="J701" s="52">
        <f>$X$12*((B701)-$U$5)/$U$6+$X$13</f>
        <v/>
      </c>
      <c r="K701" s="51">
        <f>1/(1+EXP(-J701))</f>
        <v/>
      </c>
      <c r="L701" s="52">
        <f>$Y$12*((B701)-$U$5)/$U$6+$Y$13</f>
        <v/>
      </c>
      <c r="M701" s="51">
        <f>1/(1+EXP(-L701))</f>
        <v/>
      </c>
      <c r="N701" s="52">
        <f>$Z$12*((B701)-$U$5)/$U$6+$Z$13</f>
        <v/>
      </c>
      <c r="O701" s="51">
        <f>1/(1+EXP(-N701))</f>
        <v/>
      </c>
      <c r="P701" s="52">
        <f>$AA$12*((B701)-$U$5)/$U$6+$AA$13</f>
        <v/>
      </c>
      <c r="Q701" s="51">
        <f>1/(1+EXP(-P701))</f>
        <v/>
      </c>
      <c r="R701" s="52">
        <f>$AB$12*((B701)-$U$5)/$U$6+$AB$13</f>
        <v/>
      </c>
      <c r="S701" s="51">
        <f>1/(1+EXP(-R701))</f>
        <v/>
      </c>
      <c r="AI701" s="48">
        <f>'4_Seq_Features'!A699</f>
        <v/>
      </c>
      <c r="AJ701" s="55">
        <f>'4_Seq_Features'!G699</f>
        <v/>
      </c>
      <c r="AK701" s="55">
        <f>'4_Seq_Features'!H699</f>
        <v/>
      </c>
      <c r="AL701" s="48">
        <f>'4_Seq_Features'!E699</f>
        <v/>
      </c>
      <c r="AM701" s="52">
        <f>$BD$14*((AJ701)-$BD$5)/$BD$6+$BD$15*((AK701)-$BD$7)/$BD$8+$BD$16</f>
        <v/>
      </c>
      <c r="AN701" s="51">
        <f>1/(1+EXP(-AM701))</f>
        <v/>
      </c>
      <c r="AO701" s="52">
        <f>$BE$14*((AJ701)-$BD$5)/$BD$6+$BE$15*((AK701)-$BD$7)/$BD$8+$BE$16</f>
        <v/>
      </c>
      <c r="AP701" s="51">
        <f>1/(1+EXP(-AO701))</f>
        <v/>
      </c>
      <c r="AQ701" s="52">
        <f>$BF$14*((AJ701)-$BD$5)/$BD$6+$BF$15*((AK701)-$BD$7)/$BD$8+$BF$16</f>
        <v/>
      </c>
      <c r="AR701" s="51">
        <f>1/(1+EXP(-AQ701))</f>
        <v/>
      </c>
      <c r="AS701" s="52">
        <f>$BG$14*((AJ701)-$BD$5)/$BD$6+$BG$15*((AK701)-$BD$7)/$BD$8+$BG$16</f>
        <v/>
      </c>
      <c r="AT701" s="51">
        <f>1/(1+EXP(-AS701))</f>
        <v/>
      </c>
      <c r="AU701" s="52">
        <f>$BH$14*((AJ701)-$BD$5)/$BD$6+$BH$15*((AK701)-$BD$7)/$BD$8+$BH$16</f>
        <v/>
      </c>
      <c r="AV701" s="51">
        <f>1/(1+EXP(-AU701))</f>
        <v/>
      </c>
      <c r="AW701" s="52">
        <f>$BI$14*((AJ701)-$BD$5)/$BD$6+$BI$15*((AK701)-$BD$7)/$BD$8+$BI$16</f>
        <v/>
      </c>
      <c r="AX701" s="51">
        <f>1/(1+EXP(-AW701))</f>
        <v/>
      </c>
      <c r="AY701" s="52">
        <f>$BJ$14*((AJ701)-$BD$5)/$BD$6+$BJ$15*((AK701)-$BD$7)/$BD$8+$BJ$16</f>
        <v/>
      </c>
      <c r="AZ701" s="51">
        <f>1/(1+EXP(-AY701))</f>
        <v/>
      </c>
      <c r="BA701" s="52">
        <f>$BK$14*((AJ701)-$BD$5)/$BD$6+$BK$15*((AK701)-$BD$7)/$BD$8+$BK$16</f>
        <v/>
      </c>
      <c r="BB701" s="51">
        <f>1/(1+EXP(-BA701))</f>
        <v/>
      </c>
    </row>
    <row r="702" ht="15" customHeight="1" s="35">
      <c r="A702" s="48">
        <f>'4_Seq_Features'!A700</f>
        <v/>
      </c>
      <c r="B702" s="55">
        <f>'4_Seq_Features'!F700</f>
        <v/>
      </c>
      <c r="C702" s="48">
        <f>'4_Seq_Features'!E700</f>
        <v/>
      </c>
      <c r="D702" s="52">
        <f>$U$12*((B702)-$U$5)/$U$6+$U$13</f>
        <v/>
      </c>
      <c r="E702" s="51">
        <f>1/(1+EXP(-D702))</f>
        <v/>
      </c>
      <c r="F702" s="52">
        <f>$V$12*((B702)-$U$5)/$U$6+$V$13</f>
        <v/>
      </c>
      <c r="G702" s="51">
        <f>1/(1+EXP(-F702))</f>
        <v/>
      </c>
      <c r="H702" s="52">
        <f>$W$12*((B702)-$U$5)/$U$6+$W$13</f>
        <v/>
      </c>
      <c r="I702" s="51">
        <f>1/(1+EXP(-H702))</f>
        <v/>
      </c>
      <c r="J702" s="52">
        <f>$X$12*((B702)-$U$5)/$U$6+$X$13</f>
        <v/>
      </c>
      <c r="K702" s="51">
        <f>1/(1+EXP(-J702))</f>
        <v/>
      </c>
      <c r="L702" s="52">
        <f>$Y$12*((B702)-$U$5)/$U$6+$Y$13</f>
        <v/>
      </c>
      <c r="M702" s="51">
        <f>1/(1+EXP(-L702))</f>
        <v/>
      </c>
      <c r="N702" s="52">
        <f>$Z$12*((B702)-$U$5)/$U$6+$Z$13</f>
        <v/>
      </c>
      <c r="O702" s="51">
        <f>1/(1+EXP(-N702))</f>
        <v/>
      </c>
      <c r="P702" s="52">
        <f>$AA$12*((B702)-$U$5)/$U$6+$AA$13</f>
        <v/>
      </c>
      <c r="Q702" s="51">
        <f>1/(1+EXP(-P702))</f>
        <v/>
      </c>
      <c r="R702" s="52">
        <f>$AB$12*((B702)-$U$5)/$U$6+$AB$13</f>
        <v/>
      </c>
      <c r="S702" s="51">
        <f>1/(1+EXP(-R702))</f>
        <v/>
      </c>
      <c r="AI702" s="48">
        <f>'4_Seq_Features'!A700</f>
        <v/>
      </c>
      <c r="AJ702" s="55">
        <f>'4_Seq_Features'!G700</f>
        <v/>
      </c>
      <c r="AK702" s="55">
        <f>'4_Seq_Features'!H700</f>
        <v/>
      </c>
      <c r="AL702" s="48">
        <f>'4_Seq_Features'!E700</f>
        <v/>
      </c>
      <c r="AM702" s="52">
        <f>$BD$14*((AJ702)-$BD$5)/$BD$6+$BD$15*((AK702)-$BD$7)/$BD$8+$BD$16</f>
        <v/>
      </c>
      <c r="AN702" s="51">
        <f>1/(1+EXP(-AM702))</f>
        <v/>
      </c>
      <c r="AO702" s="52">
        <f>$BE$14*((AJ702)-$BD$5)/$BD$6+$BE$15*((AK702)-$BD$7)/$BD$8+$BE$16</f>
        <v/>
      </c>
      <c r="AP702" s="51">
        <f>1/(1+EXP(-AO702))</f>
        <v/>
      </c>
      <c r="AQ702" s="52">
        <f>$BF$14*((AJ702)-$BD$5)/$BD$6+$BF$15*((AK702)-$BD$7)/$BD$8+$BF$16</f>
        <v/>
      </c>
      <c r="AR702" s="51">
        <f>1/(1+EXP(-AQ702))</f>
        <v/>
      </c>
      <c r="AS702" s="52">
        <f>$BG$14*((AJ702)-$BD$5)/$BD$6+$BG$15*((AK702)-$BD$7)/$BD$8+$BG$16</f>
        <v/>
      </c>
      <c r="AT702" s="51">
        <f>1/(1+EXP(-AS702))</f>
        <v/>
      </c>
      <c r="AU702" s="52">
        <f>$BH$14*((AJ702)-$BD$5)/$BD$6+$BH$15*((AK702)-$BD$7)/$BD$8+$BH$16</f>
        <v/>
      </c>
      <c r="AV702" s="51">
        <f>1/(1+EXP(-AU702))</f>
        <v/>
      </c>
      <c r="AW702" s="52">
        <f>$BI$14*((AJ702)-$BD$5)/$BD$6+$BI$15*((AK702)-$BD$7)/$BD$8+$BI$16</f>
        <v/>
      </c>
      <c r="AX702" s="51">
        <f>1/(1+EXP(-AW702))</f>
        <v/>
      </c>
      <c r="AY702" s="52">
        <f>$BJ$14*((AJ702)-$BD$5)/$BD$6+$BJ$15*((AK702)-$BD$7)/$BD$8+$BJ$16</f>
        <v/>
      </c>
      <c r="AZ702" s="51">
        <f>1/(1+EXP(-AY702))</f>
        <v/>
      </c>
      <c r="BA702" s="52">
        <f>$BK$14*((AJ702)-$BD$5)/$BD$6+$BK$15*((AK702)-$BD$7)/$BD$8+$BK$16</f>
        <v/>
      </c>
      <c r="BB702" s="51">
        <f>1/(1+EXP(-BA702))</f>
        <v/>
      </c>
    </row>
    <row r="703" ht="15" customHeight="1" s="35">
      <c r="A703" s="48">
        <f>'4_Seq_Features'!A701</f>
        <v/>
      </c>
      <c r="B703" s="55">
        <f>'4_Seq_Features'!F701</f>
        <v/>
      </c>
      <c r="C703" s="48">
        <f>'4_Seq_Features'!E701</f>
        <v/>
      </c>
      <c r="D703" s="52">
        <f>$U$12*((B703)-$U$5)/$U$6+$U$13</f>
        <v/>
      </c>
      <c r="E703" s="51">
        <f>1/(1+EXP(-D703))</f>
        <v/>
      </c>
      <c r="F703" s="52">
        <f>$V$12*((B703)-$U$5)/$U$6+$V$13</f>
        <v/>
      </c>
      <c r="G703" s="51">
        <f>1/(1+EXP(-F703))</f>
        <v/>
      </c>
      <c r="H703" s="52">
        <f>$W$12*((B703)-$U$5)/$U$6+$W$13</f>
        <v/>
      </c>
      <c r="I703" s="51">
        <f>1/(1+EXP(-H703))</f>
        <v/>
      </c>
      <c r="J703" s="52">
        <f>$X$12*((B703)-$U$5)/$U$6+$X$13</f>
        <v/>
      </c>
      <c r="K703" s="51">
        <f>1/(1+EXP(-J703))</f>
        <v/>
      </c>
      <c r="L703" s="52">
        <f>$Y$12*((B703)-$U$5)/$U$6+$Y$13</f>
        <v/>
      </c>
      <c r="M703" s="51">
        <f>1/(1+EXP(-L703))</f>
        <v/>
      </c>
      <c r="N703" s="52">
        <f>$Z$12*((B703)-$U$5)/$U$6+$Z$13</f>
        <v/>
      </c>
      <c r="O703" s="51">
        <f>1/(1+EXP(-N703))</f>
        <v/>
      </c>
      <c r="P703" s="52">
        <f>$AA$12*((B703)-$U$5)/$U$6+$AA$13</f>
        <v/>
      </c>
      <c r="Q703" s="51">
        <f>1/(1+EXP(-P703))</f>
        <v/>
      </c>
      <c r="R703" s="52">
        <f>$AB$12*((B703)-$U$5)/$U$6+$AB$13</f>
        <v/>
      </c>
      <c r="S703" s="51">
        <f>1/(1+EXP(-R703))</f>
        <v/>
      </c>
      <c r="AI703" s="48">
        <f>'4_Seq_Features'!A701</f>
        <v/>
      </c>
      <c r="AJ703" s="55">
        <f>'4_Seq_Features'!G701</f>
        <v/>
      </c>
      <c r="AK703" s="55">
        <f>'4_Seq_Features'!H701</f>
        <v/>
      </c>
      <c r="AL703" s="48">
        <f>'4_Seq_Features'!E701</f>
        <v/>
      </c>
      <c r="AM703" s="52">
        <f>$BD$14*((AJ703)-$BD$5)/$BD$6+$BD$15*((AK703)-$BD$7)/$BD$8+$BD$16</f>
        <v/>
      </c>
      <c r="AN703" s="51">
        <f>1/(1+EXP(-AM703))</f>
        <v/>
      </c>
      <c r="AO703" s="52">
        <f>$BE$14*((AJ703)-$BD$5)/$BD$6+$BE$15*((AK703)-$BD$7)/$BD$8+$BE$16</f>
        <v/>
      </c>
      <c r="AP703" s="51">
        <f>1/(1+EXP(-AO703))</f>
        <v/>
      </c>
      <c r="AQ703" s="52">
        <f>$BF$14*((AJ703)-$BD$5)/$BD$6+$BF$15*((AK703)-$BD$7)/$BD$8+$BF$16</f>
        <v/>
      </c>
      <c r="AR703" s="51">
        <f>1/(1+EXP(-AQ703))</f>
        <v/>
      </c>
      <c r="AS703" s="52">
        <f>$BG$14*((AJ703)-$BD$5)/$BD$6+$BG$15*((AK703)-$BD$7)/$BD$8+$BG$16</f>
        <v/>
      </c>
      <c r="AT703" s="51">
        <f>1/(1+EXP(-AS703))</f>
        <v/>
      </c>
      <c r="AU703" s="52">
        <f>$BH$14*((AJ703)-$BD$5)/$BD$6+$BH$15*((AK703)-$BD$7)/$BD$8+$BH$16</f>
        <v/>
      </c>
      <c r="AV703" s="51">
        <f>1/(1+EXP(-AU703))</f>
        <v/>
      </c>
      <c r="AW703" s="52">
        <f>$BI$14*((AJ703)-$BD$5)/$BD$6+$BI$15*((AK703)-$BD$7)/$BD$8+$BI$16</f>
        <v/>
      </c>
      <c r="AX703" s="51">
        <f>1/(1+EXP(-AW703))</f>
        <v/>
      </c>
      <c r="AY703" s="52">
        <f>$BJ$14*((AJ703)-$BD$5)/$BD$6+$BJ$15*((AK703)-$BD$7)/$BD$8+$BJ$16</f>
        <v/>
      </c>
      <c r="AZ703" s="51">
        <f>1/(1+EXP(-AY703))</f>
        <v/>
      </c>
      <c r="BA703" s="52">
        <f>$BK$14*((AJ703)-$BD$5)/$BD$6+$BK$15*((AK703)-$BD$7)/$BD$8+$BK$16</f>
        <v/>
      </c>
      <c r="BB703" s="51">
        <f>1/(1+EXP(-BA703))</f>
        <v/>
      </c>
    </row>
    <row r="704" ht="15" customHeight="1" s="35">
      <c r="A704" s="48">
        <f>'4_Seq_Features'!A702</f>
        <v/>
      </c>
      <c r="B704" s="55">
        <f>'4_Seq_Features'!F702</f>
        <v/>
      </c>
      <c r="C704" s="48">
        <f>'4_Seq_Features'!E702</f>
        <v/>
      </c>
      <c r="D704" s="52">
        <f>$U$12*((B704)-$U$5)/$U$6+$U$13</f>
        <v/>
      </c>
      <c r="E704" s="51">
        <f>1/(1+EXP(-D704))</f>
        <v/>
      </c>
      <c r="F704" s="52">
        <f>$V$12*((B704)-$U$5)/$U$6+$V$13</f>
        <v/>
      </c>
      <c r="G704" s="51">
        <f>1/(1+EXP(-F704))</f>
        <v/>
      </c>
      <c r="H704" s="52">
        <f>$W$12*((B704)-$U$5)/$U$6+$W$13</f>
        <v/>
      </c>
      <c r="I704" s="51">
        <f>1/(1+EXP(-H704))</f>
        <v/>
      </c>
      <c r="J704" s="52">
        <f>$X$12*((B704)-$U$5)/$U$6+$X$13</f>
        <v/>
      </c>
      <c r="K704" s="51">
        <f>1/(1+EXP(-J704))</f>
        <v/>
      </c>
      <c r="L704" s="52">
        <f>$Y$12*((B704)-$U$5)/$U$6+$Y$13</f>
        <v/>
      </c>
      <c r="M704" s="51">
        <f>1/(1+EXP(-L704))</f>
        <v/>
      </c>
      <c r="N704" s="52">
        <f>$Z$12*((B704)-$U$5)/$U$6+$Z$13</f>
        <v/>
      </c>
      <c r="O704" s="51">
        <f>1/(1+EXP(-N704))</f>
        <v/>
      </c>
      <c r="P704" s="52">
        <f>$AA$12*((B704)-$U$5)/$U$6+$AA$13</f>
        <v/>
      </c>
      <c r="Q704" s="51">
        <f>1/(1+EXP(-P704))</f>
        <v/>
      </c>
      <c r="R704" s="52">
        <f>$AB$12*((B704)-$U$5)/$U$6+$AB$13</f>
        <v/>
      </c>
      <c r="S704" s="51">
        <f>1/(1+EXP(-R704))</f>
        <v/>
      </c>
      <c r="AI704" s="48">
        <f>'4_Seq_Features'!A702</f>
        <v/>
      </c>
      <c r="AJ704" s="55">
        <f>'4_Seq_Features'!G702</f>
        <v/>
      </c>
      <c r="AK704" s="55">
        <f>'4_Seq_Features'!H702</f>
        <v/>
      </c>
      <c r="AL704" s="48">
        <f>'4_Seq_Features'!E702</f>
        <v/>
      </c>
      <c r="AM704" s="52">
        <f>$BD$14*((AJ704)-$BD$5)/$BD$6+$BD$15*((AK704)-$BD$7)/$BD$8+$BD$16</f>
        <v/>
      </c>
      <c r="AN704" s="51">
        <f>1/(1+EXP(-AM704))</f>
        <v/>
      </c>
      <c r="AO704" s="52">
        <f>$BE$14*((AJ704)-$BD$5)/$BD$6+$BE$15*((AK704)-$BD$7)/$BD$8+$BE$16</f>
        <v/>
      </c>
      <c r="AP704" s="51">
        <f>1/(1+EXP(-AO704))</f>
        <v/>
      </c>
      <c r="AQ704" s="52">
        <f>$BF$14*((AJ704)-$BD$5)/$BD$6+$BF$15*((AK704)-$BD$7)/$BD$8+$BF$16</f>
        <v/>
      </c>
      <c r="AR704" s="51">
        <f>1/(1+EXP(-AQ704))</f>
        <v/>
      </c>
      <c r="AS704" s="52">
        <f>$BG$14*((AJ704)-$BD$5)/$BD$6+$BG$15*((AK704)-$BD$7)/$BD$8+$BG$16</f>
        <v/>
      </c>
      <c r="AT704" s="51">
        <f>1/(1+EXP(-AS704))</f>
        <v/>
      </c>
      <c r="AU704" s="52">
        <f>$BH$14*((AJ704)-$BD$5)/$BD$6+$BH$15*((AK704)-$BD$7)/$BD$8+$BH$16</f>
        <v/>
      </c>
      <c r="AV704" s="51">
        <f>1/(1+EXP(-AU704))</f>
        <v/>
      </c>
      <c r="AW704" s="52">
        <f>$BI$14*((AJ704)-$BD$5)/$BD$6+$BI$15*((AK704)-$BD$7)/$BD$8+$BI$16</f>
        <v/>
      </c>
      <c r="AX704" s="51">
        <f>1/(1+EXP(-AW704))</f>
        <v/>
      </c>
      <c r="AY704" s="52">
        <f>$BJ$14*((AJ704)-$BD$5)/$BD$6+$BJ$15*((AK704)-$BD$7)/$BD$8+$BJ$16</f>
        <v/>
      </c>
      <c r="AZ704" s="51">
        <f>1/(1+EXP(-AY704))</f>
        <v/>
      </c>
      <c r="BA704" s="52">
        <f>$BK$14*((AJ704)-$BD$5)/$BD$6+$BK$15*((AK704)-$BD$7)/$BD$8+$BK$16</f>
        <v/>
      </c>
      <c r="BB704" s="51">
        <f>1/(1+EXP(-BA704))</f>
        <v/>
      </c>
    </row>
    <row r="705" ht="15" customHeight="1" s="35">
      <c r="A705" s="48">
        <f>'4_Seq_Features'!A703</f>
        <v/>
      </c>
      <c r="B705" s="55">
        <f>'4_Seq_Features'!F703</f>
        <v/>
      </c>
      <c r="C705" s="48">
        <f>'4_Seq_Features'!E703</f>
        <v/>
      </c>
      <c r="D705" s="52">
        <f>$U$12*((B705)-$U$5)/$U$6+$U$13</f>
        <v/>
      </c>
      <c r="E705" s="51">
        <f>1/(1+EXP(-D705))</f>
        <v/>
      </c>
      <c r="F705" s="52">
        <f>$V$12*((B705)-$U$5)/$U$6+$V$13</f>
        <v/>
      </c>
      <c r="G705" s="51">
        <f>1/(1+EXP(-F705))</f>
        <v/>
      </c>
      <c r="H705" s="52">
        <f>$W$12*((B705)-$U$5)/$U$6+$W$13</f>
        <v/>
      </c>
      <c r="I705" s="51">
        <f>1/(1+EXP(-H705))</f>
        <v/>
      </c>
      <c r="J705" s="52">
        <f>$X$12*((B705)-$U$5)/$U$6+$X$13</f>
        <v/>
      </c>
      <c r="K705" s="51">
        <f>1/(1+EXP(-J705))</f>
        <v/>
      </c>
      <c r="L705" s="52">
        <f>$Y$12*((B705)-$U$5)/$U$6+$Y$13</f>
        <v/>
      </c>
      <c r="M705" s="51">
        <f>1/(1+EXP(-L705))</f>
        <v/>
      </c>
      <c r="N705" s="52">
        <f>$Z$12*((B705)-$U$5)/$U$6+$Z$13</f>
        <v/>
      </c>
      <c r="O705" s="51">
        <f>1/(1+EXP(-N705))</f>
        <v/>
      </c>
      <c r="P705" s="52">
        <f>$AA$12*((B705)-$U$5)/$U$6+$AA$13</f>
        <v/>
      </c>
      <c r="Q705" s="51">
        <f>1/(1+EXP(-P705))</f>
        <v/>
      </c>
      <c r="R705" s="52">
        <f>$AB$12*((B705)-$U$5)/$U$6+$AB$13</f>
        <v/>
      </c>
      <c r="S705" s="51">
        <f>1/(1+EXP(-R705))</f>
        <v/>
      </c>
      <c r="AI705" s="48">
        <f>'4_Seq_Features'!A703</f>
        <v/>
      </c>
      <c r="AJ705" s="55">
        <f>'4_Seq_Features'!G703</f>
        <v/>
      </c>
      <c r="AK705" s="55">
        <f>'4_Seq_Features'!H703</f>
        <v/>
      </c>
      <c r="AL705" s="48">
        <f>'4_Seq_Features'!E703</f>
        <v/>
      </c>
      <c r="AM705" s="52">
        <f>$BD$14*((AJ705)-$BD$5)/$BD$6+$BD$15*((AK705)-$BD$7)/$BD$8+$BD$16</f>
        <v/>
      </c>
      <c r="AN705" s="51">
        <f>1/(1+EXP(-AM705))</f>
        <v/>
      </c>
      <c r="AO705" s="52">
        <f>$BE$14*((AJ705)-$BD$5)/$BD$6+$BE$15*((AK705)-$BD$7)/$BD$8+$BE$16</f>
        <v/>
      </c>
      <c r="AP705" s="51">
        <f>1/(1+EXP(-AO705))</f>
        <v/>
      </c>
      <c r="AQ705" s="52">
        <f>$BF$14*((AJ705)-$BD$5)/$BD$6+$BF$15*((AK705)-$BD$7)/$BD$8+$BF$16</f>
        <v/>
      </c>
      <c r="AR705" s="51">
        <f>1/(1+EXP(-AQ705))</f>
        <v/>
      </c>
      <c r="AS705" s="52">
        <f>$BG$14*((AJ705)-$BD$5)/$BD$6+$BG$15*((AK705)-$BD$7)/$BD$8+$BG$16</f>
        <v/>
      </c>
      <c r="AT705" s="51">
        <f>1/(1+EXP(-AS705))</f>
        <v/>
      </c>
      <c r="AU705" s="52">
        <f>$BH$14*((AJ705)-$BD$5)/$BD$6+$BH$15*((AK705)-$BD$7)/$BD$8+$BH$16</f>
        <v/>
      </c>
      <c r="AV705" s="51">
        <f>1/(1+EXP(-AU705))</f>
        <v/>
      </c>
      <c r="AW705" s="52">
        <f>$BI$14*((AJ705)-$BD$5)/$BD$6+$BI$15*((AK705)-$BD$7)/$BD$8+$BI$16</f>
        <v/>
      </c>
      <c r="AX705" s="51">
        <f>1/(1+EXP(-AW705))</f>
        <v/>
      </c>
      <c r="AY705" s="52">
        <f>$BJ$14*((AJ705)-$BD$5)/$BD$6+$BJ$15*((AK705)-$BD$7)/$BD$8+$BJ$16</f>
        <v/>
      </c>
      <c r="AZ705" s="51">
        <f>1/(1+EXP(-AY705))</f>
        <v/>
      </c>
      <c r="BA705" s="52">
        <f>$BK$14*((AJ705)-$BD$5)/$BD$6+$BK$15*((AK705)-$BD$7)/$BD$8+$BK$16</f>
        <v/>
      </c>
      <c r="BB705" s="51">
        <f>1/(1+EXP(-BA705))</f>
        <v/>
      </c>
    </row>
    <row r="706" ht="15" customHeight="1" s="35">
      <c r="A706" s="48">
        <f>'4_Seq_Features'!A704</f>
        <v/>
      </c>
      <c r="B706" s="55">
        <f>'4_Seq_Features'!F704</f>
        <v/>
      </c>
      <c r="C706" s="48">
        <f>'4_Seq_Features'!E704</f>
        <v/>
      </c>
      <c r="D706" s="52">
        <f>$U$12*((B706)-$U$5)/$U$6+$U$13</f>
        <v/>
      </c>
      <c r="E706" s="51">
        <f>1/(1+EXP(-D706))</f>
        <v/>
      </c>
      <c r="F706" s="52">
        <f>$V$12*((B706)-$U$5)/$U$6+$V$13</f>
        <v/>
      </c>
      <c r="G706" s="51">
        <f>1/(1+EXP(-F706))</f>
        <v/>
      </c>
      <c r="H706" s="52">
        <f>$W$12*((B706)-$U$5)/$U$6+$W$13</f>
        <v/>
      </c>
      <c r="I706" s="51">
        <f>1/(1+EXP(-H706))</f>
        <v/>
      </c>
      <c r="J706" s="52">
        <f>$X$12*((B706)-$U$5)/$U$6+$X$13</f>
        <v/>
      </c>
      <c r="K706" s="51">
        <f>1/(1+EXP(-J706))</f>
        <v/>
      </c>
      <c r="L706" s="52">
        <f>$Y$12*((B706)-$U$5)/$U$6+$Y$13</f>
        <v/>
      </c>
      <c r="M706" s="51">
        <f>1/(1+EXP(-L706))</f>
        <v/>
      </c>
      <c r="N706" s="52">
        <f>$Z$12*((B706)-$U$5)/$U$6+$Z$13</f>
        <v/>
      </c>
      <c r="O706" s="51">
        <f>1/(1+EXP(-N706))</f>
        <v/>
      </c>
      <c r="P706" s="52">
        <f>$AA$12*((B706)-$U$5)/$U$6+$AA$13</f>
        <v/>
      </c>
      <c r="Q706" s="51">
        <f>1/(1+EXP(-P706))</f>
        <v/>
      </c>
      <c r="R706" s="52">
        <f>$AB$12*((B706)-$U$5)/$U$6+$AB$13</f>
        <v/>
      </c>
      <c r="S706" s="51">
        <f>1/(1+EXP(-R706))</f>
        <v/>
      </c>
      <c r="AI706" s="48">
        <f>'4_Seq_Features'!A704</f>
        <v/>
      </c>
      <c r="AJ706" s="55">
        <f>'4_Seq_Features'!G704</f>
        <v/>
      </c>
      <c r="AK706" s="55">
        <f>'4_Seq_Features'!H704</f>
        <v/>
      </c>
      <c r="AL706" s="48">
        <f>'4_Seq_Features'!E704</f>
        <v/>
      </c>
      <c r="AM706" s="52">
        <f>$BD$14*((AJ706)-$BD$5)/$BD$6+$BD$15*((AK706)-$BD$7)/$BD$8+$BD$16</f>
        <v/>
      </c>
      <c r="AN706" s="51">
        <f>1/(1+EXP(-AM706))</f>
        <v/>
      </c>
      <c r="AO706" s="52">
        <f>$BE$14*((AJ706)-$BD$5)/$BD$6+$BE$15*((AK706)-$BD$7)/$BD$8+$BE$16</f>
        <v/>
      </c>
      <c r="AP706" s="51">
        <f>1/(1+EXP(-AO706))</f>
        <v/>
      </c>
      <c r="AQ706" s="52">
        <f>$BF$14*((AJ706)-$BD$5)/$BD$6+$BF$15*((AK706)-$BD$7)/$BD$8+$BF$16</f>
        <v/>
      </c>
      <c r="AR706" s="51">
        <f>1/(1+EXP(-AQ706))</f>
        <v/>
      </c>
      <c r="AS706" s="52">
        <f>$BG$14*((AJ706)-$BD$5)/$BD$6+$BG$15*((AK706)-$BD$7)/$BD$8+$BG$16</f>
        <v/>
      </c>
      <c r="AT706" s="51">
        <f>1/(1+EXP(-AS706))</f>
        <v/>
      </c>
      <c r="AU706" s="52">
        <f>$BH$14*((AJ706)-$BD$5)/$BD$6+$BH$15*((AK706)-$BD$7)/$BD$8+$BH$16</f>
        <v/>
      </c>
      <c r="AV706" s="51">
        <f>1/(1+EXP(-AU706))</f>
        <v/>
      </c>
      <c r="AW706" s="52">
        <f>$BI$14*((AJ706)-$BD$5)/$BD$6+$BI$15*((AK706)-$BD$7)/$BD$8+$BI$16</f>
        <v/>
      </c>
      <c r="AX706" s="51">
        <f>1/(1+EXP(-AW706))</f>
        <v/>
      </c>
      <c r="AY706" s="52">
        <f>$BJ$14*((AJ706)-$BD$5)/$BD$6+$BJ$15*((AK706)-$BD$7)/$BD$8+$BJ$16</f>
        <v/>
      </c>
      <c r="AZ706" s="51">
        <f>1/(1+EXP(-AY706))</f>
        <v/>
      </c>
      <c r="BA706" s="52">
        <f>$BK$14*((AJ706)-$BD$5)/$BD$6+$BK$15*((AK706)-$BD$7)/$BD$8+$BK$16</f>
        <v/>
      </c>
      <c r="BB706" s="51">
        <f>1/(1+EXP(-BA706))</f>
        <v/>
      </c>
    </row>
    <row r="707" ht="15" customHeight="1" s="35">
      <c r="A707" s="48">
        <f>'4_Seq_Features'!A705</f>
        <v/>
      </c>
      <c r="B707" s="55">
        <f>'4_Seq_Features'!F705</f>
        <v/>
      </c>
      <c r="C707" s="48">
        <f>'4_Seq_Features'!E705</f>
        <v/>
      </c>
      <c r="D707" s="52">
        <f>$U$12*((B707)-$U$5)/$U$6+$U$13</f>
        <v/>
      </c>
      <c r="E707" s="51">
        <f>1/(1+EXP(-D707))</f>
        <v/>
      </c>
      <c r="F707" s="52">
        <f>$V$12*((B707)-$U$5)/$U$6+$V$13</f>
        <v/>
      </c>
      <c r="G707" s="51">
        <f>1/(1+EXP(-F707))</f>
        <v/>
      </c>
      <c r="H707" s="52">
        <f>$W$12*((B707)-$U$5)/$U$6+$W$13</f>
        <v/>
      </c>
      <c r="I707" s="51">
        <f>1/(1+EXP(-H707))</f>
        <v/>
      </c>
      <c r="J707" s="52">
        <f>$X$12*((B707)-$U$5)/$U$6+$X$13</f>
        <v/>
      </c>
      <c r="K707" s="51">
        <f>1/(1+EXP(-J707))</f>
        <v/>
      </c>
      <c r="L707" s="52">
        <f>$Y$12*((B707)-$U$5)/$U$6+$Y$13</f>
        <v/>
      </c>
      <c r="M707" s="51">
        <f>1/(1+EXP(-L707))</f>
        <v/>
      </c>
      <c r="N707" s="52">
        <f>$Z$12*((B707)-$U$5)/$U$6+$Z$13</f>
        <v/>
      </c>
      <c r="O707" s="51">
        <f>1/(1+EXP(-N707))</f>
        <v/>
      </c>
      <c r="P707" s="52">
        <f>$AA$12*((B707)-$U$5)/$U$6+$AA$13</f>
        <v/>
      </c>
      <c r="Q707" s="51">
        <f>1/(1+EXP(-P707))</f>
        <v/>
      </c>
      <c r="R707" s="52">
        <f>$AB$12*((B707)-$U$5)/$U$6+$AB$13</f>
        <v/>
      </c>
      <c r="S707" s="51">
        <f>1/(1+EXP(-R707))</f>
        <v/>
      </c>
      <c r="AI707" s="48">
        <f>'4_Seq_Features'!A705</f>
        <v/>
      </c>
      <c r="AJ707" s="55">
        <f>'4_Seq_Features'!G705</f>
        <v/>
      </c>
      <c r="AK707" s="55">
        <f>'4_Seq_Features'!H705</f>
        <v/>
      </c>
      <c r="AL707" s="48">
        <f>'4_Seq_Features'!E705</f>
        <v/>
      </c>
      <c r="AM707" s="52">
        <f>$BD$14*((AJ707)-$BD$5)/$BD$6+$BD$15*((AK707)-$BD$7)/$BD$8+$BD$16</f>
        <v/>
      </c>
      <c r="AN707" s="51">
        <f>1/(1+EXP(-AM707))</f>
        <v/>
      </c>
      <c r="AO707" s="52">
        <f>$BE$14*((AJ707)-$BD$5)/$BD$6+$BE$15*((AK707)-$BD$7)/$BD$8+$BE$16</f>
        <v/>
      </c>
      <c r="AP707" s="51">
        <f>1/(1+EXP(-AO707))</f>
        <v/>
      </c>
      <c r="AQ707" s="52">
        <f>$BF$14*((AJ707)-$BD$5)/$BD$6+$BF$15*((AK707)-$BD$7)/$BD$8+$BF$16</f>
        <v/>
      </c>
      <c r="AR707" s="51">
        <f>1/(1+EXP(-AQ707))</f>
        <v/>
      </c>
      <c r="AS707" s="52">
        <f>$BG$14*((AJ707)-$BD$5)/$BD$6+$BG$15*((AK707)-$BD$7)/$BD$8+$BG$16</f>
        <v/>
      </c>
      <c r="AT707" s="51">
        <f>1/(1+EXP(-AS707))</f>
        <v/>
      </c>
      <c r="AU707" s="52">
        <f>$BH$14*((AJ707)-$BD$5)/$BD$6+$BH$15*((AK707)-$BD$7)/$BD$8+$BH$16</f>
        <v/>
      </c>
      <c r="AV707" s="51">
        <f>1/(1+EXP(-AU707))</f>
        <v/>
      </c>
      <c r="AW707" s="52">
        <f>$BI$14*((AJ707)-$BD$5)/$BD$6+$BI$15*((AK707)-$BD$7)/$BD$8+$BI$16</f>
        <v/>
      </c>
      <c r="AX707" s="51">
        <f>1/(1+EXP(-AW707))</f>
        <v/>
      </c>
      <c r="AY707" s="52">
        <f>$BJ$14*((AJ707)-$BD$5)/$BD$6+$BJ$15*((AK707)-$BD$7)/$BD$8+$BJ$16</f>
        <v/>
      </c>
      <c r="AZ707" s="51">
        <f>1/(1+EXP(-AY707))</f>
        <v/>
      </c>
      <c r="BA707" s="52">
        <f>$BK$14*((AJ707)-$BD$5)/$BD$6+$BK$15*((AK707)-$BD$7)/$BD$8+$BK$16</f>
        <v/>
      </c>
      <c r="BB707" s="51">
        <f>1/(1+EXP(-BA707))</f>
        <v/>
      </c>
    </row>
    <row r="708" ht="15" customHeight="1" s="35">
      <c r="A708" s="48">
        <f>'4_Seq_Features'!A706</f>
        <v/>
      </c>
      <c r="B708" s="55">
        <f>'4_Seq_Features'!F706</f>
        <v/>
      </c>
      <c r="C708" s="48">
        <f>'4_Seq_Features'!E706</f>
        <v/>
      </c>
      <c r="D708" s="52">
        <f>$U$12*((B708)-$U$5)/$U$6+$U$13</f>
        <v/>
      </c>
      <c r="E708" s="51">
        <f>1/(1+EXP(-D708))</f>
        <v/>
      </c>
      <c r="F708" s="52">
        <f>$V$12*((B708)-$U$5)/$U$6+$V$13</f>
        <v/>
      </c>
      <c r="G708" s="51">
        <f>1/(1+EXP(-F708))</f>
        <v/>
      </c>
      <c r="H708" s="52">
        <f>$W$12*((B708)-$U$5)/$U$6+$W$13</f>
        <v/>
      </c>
      <c r="I708" s="51">
        <f>1/(1+EXP(-H708))</f>
        <v/>
      </c>
      <c r="J708" s="52">
        <f>$X$12*((B708)-$U$5)/$U$6+$X$13</f>
        <v/>
      </c>
      <c r="K708" s="51">
        <f>1/(1+EXP(-J708))</f>
        <v/>
      </c>
      <c r="L708" s="52">
        <f>$Y$12*((B708)-$U$5)/$U$6+$Y$13</f>
        <v/>
      </c>
      <c r="M708" s="51">
        <f>1/(1+EXP(-L708))</f>
        <v/>
      </c>
      <c r="N708" s="52">
        <f>$Z$12*((B708)-$U$5)/$U$6+$Z$13</f>
        <v/>
      </c>
      <c r="O708" s="51">
        <f>1/(1+EXP(-N708))</f>
        <v/>
      </c>
      <c r="P708" s="52">
        <f>$AA$12*((B708)-$U$5)/$U$6+$AA$13</f>
        <v/>
      </c>
      <c r="Q708" s="51">
        <f>1/(1+EXP(-P708))</f>
        <v/>
      </c>
      <c r="R708" s="52">
        <f>$AB$12*((B708)-$U$5)/$U$6+$AB$13</f>
        <v/>
      </c>
      <c r="S708" s="51">
        <f>1/(1+EXP(-R708))</f>
        <v/>
      </c>
      <c r="AI708" s="48">
        <f>'4_Seq_Features'!A706</f>
        <v/>
      </c>
      <c r="AJ708" s="55">
        <f>'4_Seq_Features'!G706</f>
        <v/>
      </c>
      <c r="AK708" s="55">
        <f>'4_Seq_Features'!H706</f>
        <v/>
      </c>
      <c r="AL708" s="48">
        <f>'4_Seq_Features'!E706</f>
        <v/>
      </c>
      <c r="AM708" s="52">
        <f>$BD$14*((AJ708)-$BD$5)/$BD$6+$BD$15*((AK708)-$BD$7)/$BD$8+$BD$16</f>
        <v/>
      </c>
      <c r="AN708" s="51">
        <f>1/(1+EXP(-AM708))</f>
        <v/>
      </c>
      <c r="AO708" s="52">
        <f>$BE$14*((AJ708)-$BD$5)/$BD$6+$BE$15*((AK708)-$BD$7)/$BD$8+$BE$16</f>
        <v/>
      </c>
      <c r="AP708" s="51">
        <f>1/(1+EXP(-AO708))</f>
        <v/>
      </c>
      <c r="AQ708" s="52">
        <f>$BF$14*((AJ708)-$BD$5)/$BD$6+$BF$15*((AK708)-$BD$7)/$BD$8+$BF$16</f>
        <v/>
      </c>
      <c r="AR708" s="51">
        <f>1/(1+EXP(-AQ708))</f>
        <v/>
      </c>
      <c r="AS708" s="52">
        <f>$BG$14*((AJ708)-$BD$5)/$BD$6+$BG$15*((AK708)-$BD$7)/$BD$8+$BG$16</f>
        <v/>
      </c>
      <c r="AT708" s="51">
        <f>1/(1+EXP(-AS708))</f>
        <v/>
      </c>
      <c r="AU708" s="52">
        <f>$BH$14*((AJ708)-$BD$5)/$BD$6+$BH$15*((AK708)-$BD$7)/$BD$8+$BH$16</f>
        <v/>
      </c>
      <c r="AV708" s="51">
        <f>1/(1+EXP(-AU708))</f>
        <v/>
      </c>
      <c r="AW708" s="52">
        <f>$BI$14*((AJ708)-$BD$5)/$BD$6+$BI$15*((AK708)-$BD$7)/$BD$8+$BI$16</f>
        <v/>
      </c>
      <c r="AX708" s="51">
        <f>1/(1+EXP(-AW708))</f>
        <v/>
      </c>
      <c r="AY708" s="52">
        <f>$BJ$14*((AJ708)-$BD$5)/$BD$6+$BJ$15*((AK708)-$BD$7)/$BD$8+$BJ$16</f>
        <v/>
      </c>
      <c r="AZ708" s="51">
        <f>1/(1+EXP(-AY708))</f>
        <v/>
      </c>
      <c r="BA708" s="52">
        <f>$BK$14*((AJ708)-$BD$5)/$BD$6+$BK$15*((AK708)-$BD$7)/$BD$8+$BK$16</f>
        <v/>
      </c>
      <c r="BB708" s="51">
        <f>1/(1+EXP(-BA708))</f>
        <v/>
      </c>
    </row>
    <row r="709" ht="15" customHeight="1" s="35">
      <c r="A709" s="48">
        <f>'4_Seq_Features'!A707</f>
        <v/>
      </c>
      <c r="B709" s="55">
        <f>'4_Seq_Features'!F707</f>
        <v/>
      </c>
      <c r="C709" s="48">
        <f>'4_Seq_Features'!E707</f>
        <v/>
      </c>
      <c r="D709" s="52">
        <f>$U$12*((B709)-$U$5)/$U$6+$U$13</f>
        <v/>
      </c>
      <c r="E709" s="51">
        <f>1/(1+EXP(-D709))</f>
        <v/>
      </c>
      <c r="F709" s="52">
        <f>$V$12*((B709)-$U$5)/$U$6+$V$13</f>
        <v/>
      </c>
      <c r="G709" s="51">
        <f>1/(1+EXP(-F709))</f>
        <v/>
      </c>
      <c r="H709" s="52">
        <f>$W$12*((B709)-$U$5)/$U$6+$W$13</f>
        <v/>
      </c>
      <c r="I709" s="51">
        <f>1/(1+EXP(-H709))</f>
        <v/>
      </c>
      <c r="J709" s="52">
        <f>$X$12*((B709)-$U$5)/$U$6+$X$13</f>
        <v/>
      </c>
      <c r="K709" s="51">
        <f>1/(1+EXP(-J709))</f>
        <v/>
      </c>
      <c r="L709" s="52">
        <f>$Y$12*((B709)-$U$5)/$U$6+$Y$13</f>
        <v/>
      </c>
      <c r="M709" s="51">
        <f>1/(1+EXP(-L709))</f>
        <v/>
      </c>
      <c r="N709" s="52">
        <f>$Z$12*((B709)-$U$5)/$U$6+$Z$13</f>
        <v/>
      </c>
      <c r="O709" s="51">
        <f>1/(1+EXP(-N709))</f>
        <v/>
      </c>
      <c r="P709" s="52">
        <f>$AA$12*((B709)-$U$5)/$U$6+$AA$13</f>
        <v/>
      </c>
      <c r="Q709" s="51">
        <f>1/(1+EXP(-P709))</f>
        <v/>
      </c>
      <c r="R709" s="52">
        <f>$AB$12*((B709)-$U$5)/$U$6+$AB$13</f>
        <v/>
      </c>
      <c r="S709" s="51">
        <f>1/(1+EXP(-R709))</f>
        <v/>
      </c>
      <c r="AI709" s="48">
        <f>'4_Seq_Features'!A707</f>
        <v/>
      </c>
      <c r="AJ709" s="55">
        <f>'4_Seq_Features'!G707</f>
        <v/>
      </c>
      <c r="AK709" s="55">
        <f>'4_Seq_Features'!H707</f>
        <v/>
      </c>
      <c r="AL709" s="48">
        <f>'4_Seq_Features'!E707</f>
        <v/>
      </c>
      <c r="AM709" s="52">
        <f>$BD$14*((AJ709)-$BD$5)/$BD$6+$BD$15*((AK709)-$BD$7)/$BD$8+$BD$16</f>
        <v/>
      </c>
      <c r="AN709" s="51">
        <f>1/(1+EXP(-AM709))</f>
        <v/>
      </c>
      <c r="AO709" s="52">
        <f>$BE$14*((AJ709)-$BD$5)/$BD$6+$BE$15*((AK709)-$BD$7)/$BD$8+$BE$16</f>
        <v/>
      </c>
      <c r="AP709" s="51">
        <f>1/(1+EXP(-AO709))</f>
        <v/>
      </c>
      <c r="AQ709" s="52">
        <f>$BF$14*((AJ709)-$BD$5)/$BD$6+$BF$15*((AK709)-$BD$7)/$BD$8+$BF$16</f>
        <v/>
      </c>
      <c r="AR709" s="51">
        <f>1/(1+EXP(-AQ709))</f>
        <v/>
      </c>
      <c r="AS709" s="52">
        <f>$BG$14*((AJ709)-$BD$5)/$BD$6+$BG$15*((AK709)-$BD$7)/$BD$8+$BG$16</f>
        <v/>
      </c>
      <c r="AT709" s="51">
        <f>1/(1+EXP(-AS709))</f>
        <v/>
      </c>
      <c r="AU709" s="52">
        <f>$BH$14*((AJ709)-$BD$5)/$BD$6+$BH$15*((AK709)-$BD$7)/$BD$8+$BH$16</f>
        <v/>
      </c>
      <c r="AV709" s="51">
        <f>1/(1+EXP(-AU709))</f>
        <v/>
      </c>
      <c r="AW709" s="52">
        <f>$BI$14*((AJ709)-$BD$5)/$BD$6+$BI$15*((AK709)-$BD$7)/$BD$8+$BI$16</f>
        <v/>
      </c>
      <c r="AX709" s="51">
        <f>1/(1+EXP(-AW709))</f>
        <v/>
      </c>
      <c r="AY709" s="52">
        <f>$BJ$14*((AJ709)-$BD$5)/$BD$6+$BJ$15*((AK709)-$BD$7)/$BD$8+$BJ$16</f>
        <v/>
      </c>
      <c r="AZ709" s="51">
        <f>1/(1+EXP(-AY709))</f>
        <v/>
      </c>
      <c r="BA709" s="52">
        <f>$BK$14*((AJ709)-$BD$5)/$BD$6+$BK$15*((AK709)-$BD$7)/$BD$8+$BK$16</f>
        <v/>
      </c>
      <c r="BB709" s="51">
        <f>1/(1+EXP(-BA709))</f>
        <v/>
      </c>
    </row>
    <row r="710" ht="15" customHeight="1" s="35">
      <c r="A710" s="48">
        <f>'4_Seq_Features'!A708</f>
        <v/>
      </c>
      <c r="B710" s="55">
        <f>'4_Seq_Features'!F708</f>
        <v/>
      </c>
      <c r="C710" s="48">
        <f>'4_Seq_Features'!E708</f>
        <v/>
      </c>
      <c r="D710" s="52">
        <f>$U$12*((B710)-$U$5)/$U$6+$U$13</f>
        <v/>
      </c>
      <c r="E710" s="51">
        <f>1/(1+EXP(-D710))</f>
        <v/>
      </c>
      <c r="F710" s="52">
        <f>$V$12*((B710)-$U$5)/$U$6+$V$13</f>
        <v/>
      </c>
      <c r="G710" s="51">
        <f>1/(1+EXP(-F710))</f>
        <v/>
      </c>
      <c r="H710" s="52">
        <f>$W$12*((B710)-$U$5)/$U$6+$W$13</f>
        <v/>
      </c>
      <c r="I710" s="51">
        <f>1/(1+EXP(-H710))</f>
        <v/>
      </c>
      <c r="J710" s="52">
        <f>$X$12*((B710)-$U$5)/$U$6+$X$13</f>
        <v/>
      </c>
      <c r="K710" s="51">
        <f>1/(1+EXP(-J710))</f>
        <v/>
      </c>
      <c r="L710" s="52">
        <f>$Y$12*((B710)-$U$5)/$U$6+$Y$13</f>
        <v/>
      </c>
      <c r="M710" s="51">
        <f>1/(1+EXP(-L710))</f>
        <v/>
      </c>
      <c r="N710" s="52">
        <f>$Z$12*((B710)-$U$5)/$U$6+$Z$13</f>
        <v/>
      </c>
      <c r="O710" s="51">
        <f>1/(1+EXP(-N710))</f>
        <v/>
      </c>
      <c r="P710" s="52">
        <f>$AA$12*((B710)-$U$5)/$U$6+$AA$13</f>
        <v/>
      </c>
      <c r="Q710" s="51">
        <f>1/(1+EXP(-P710))</f>
        <v/>
      </c>
      <c r="R710" s="52">
        <f>$AB$12*((B710)-$U$5)/$U$6+$AB$13</f>
        <v/>
      </c>
      <c r="S710" s="51">
        <f>1/(1+EXP(-R710))</f>
        <v/>
      </c>
      <c r="AI710" s="48">
        <f>'4_Seq_Features'!A708</f>
        <v/>
      </c>
      <c r="AJ710" s="55">
        <f>'4_Seq_Features'!G708</f>
        <v/>
      </c>
      <c r="AK710" s="55">
        <f>'4_Seq_Features'!H708</f>
        <v/>
      </c>
      <c r="AL710" s="48">
        <f>'4_Seq_Features'!E708</f>
        <v/>
      </c>
      <c r="AM710" s="52">
        <f>$BD$14*((AJ710)-$BD$5)/$BD$6+$BD$15*((AK710)-$BD$7)/$BD$8+$BD$16</f>
        <v/>
      </c>
      <c r="AN710" s="51">
        <f>1/(1+EXP(-AM710))</f>
        <v/>
      </c>
      <c r="AO710" s="52">
        <f>$BE$14*((AJ710)-$BD$5)/$BD$6+$BE$15*((AK710)-$BD$7)/$BD$8+$BE$16</f>
        <v/>
      </c>
      <c r="AP710" s="51">
        <f>1/(1+EXP(-AO710))</f>
        <v/>
      </c>
      <c r="AQ710" s="52">
        <f>$BF$14*((AJ710)-$BD$5)/$BD$6+$BF$15*((AK710)-$BD$7)/$BD$8+$BF$16</f>
        <v/>
      </c>
      <c r="AR710" s="51">
        <f>1/(1+EXP(-AQ710))</f>
        <v/>
      </c>
      <c r="AS710" s="52">
        <f>$BG$14*((AJ710)-$BD$5)/$BD$6+$BG$15*((AK710)-$BD$7)/$BD$8+$BG$16</f>
        <v/>
      </c>
      <c r="AT710" s="51">
        <f>1/(1+EXP(-AS710))</f>
        <v/>
      </c>
      <c r="AU710" s="52">
        <f>$BH$14*((AJ710)-$BD$5)/$BD$6+$BH$15*((AK710)-$BD$7)/$BD$8+$BH$16</f>
        <v/>
      </c>
      <c r="AV710" s="51">
        <f>1/(1+EXP(-AU710))</f>
        <v/>
      </c>
      <c r="AW710" s="52">
        <f>$BI$14*((AJ710)-$BD$5)/$BD$6+$BI$15*((AK710)-$BD$7)/$BD$8+$BI$16</f>
        <v/>
      </c>
      <c r="AX710" s="51">
        <f>1/(1+EXP(-AW710))</f>
        <v/>
      </c>
      <c r="AY710" s="52">
        <f>$BJ$14*((AJ710)-$BD$5)/$BD$6+$BJ$15*((AK710)-$BD$7)/$BD$8+$BJ$16</f>
        <v/>
      </c>
      <c r="AZ710" s="51">
        <f>1/(1+EXP(-AY710))</f>
        <v/>
      </c>
      <c r="BA710" s="52">
        <f>$BK$14*((AJ710)-$BD$5)/$BD$6+$BK$15*((AK710)-$BD$7)/$BD$8+$BK$16</f>
        <v/>
      </c>
      <c r="BB710" s="51">
        <f>1/(1+EXP(-BA710))</f>
        <v/>
      </c>
    </row>
    <row r="711" ht="15" customHeight="1" s="35">
      <c r="A711" s="48">
        <f>'4_Seq_Features'!A709</f>
        <v/>
      </c>
      <c r="B711" s="55">
        <f>'4_Seq_Features'!F709</f>
        <v/>
      </c>
      <c r="C711" s="48">
        <f>'4_Seq_Features'!E709</f>
        <v/>
      </c>
      <c r="D711" s="52">
        <f>$U$12*((B711)-$U$5)/$U$6+$U$13</f>
        <v/>
      </c>
      <c r="E711" s="51">
        <f>1/(1+EXP(-D711))</f>
        <v/>
      </c>
      <c r="F711" s="52">
        <f>$V$12*((B711)-$U$5)/$U$6+$V$13</f>
        <v/>
      </c>
      <c r="G711" s="51">
        <f>1/(1+EXP(-F711))</f>
        <v/>
      </c>
      <c r="H711" s="52">
        <f>$W$12*((B711)-$U$5)/$U$6+$W$13</f>
        <v/>
      </c>
      <c r="I711" s="51">
        <f>1/(1+EXP(-H711))</f>
        <v/>
      </c>
      <c r="J711" s="52">
        <f>$X$12*((B711)-$U$5)/$U$6+$X$13</f>
        <v/>
      </c>
      <c r="K711" s="51">
        <f>1/(1+EXP(-J711))</f>
        <v/>
      </c>
      <c r="L711" s="52">
        <f>$Y$12*((B711)-$U$5)/$U$6+$Y$13</f>
        <v/>
      </c>
      <c r="M711" s="51">
        <f>1/(1+EXP(-L711))</f>
        <v/>
      </c>
      <c r="N711" s="52">
        <f>$Z$12*((B711)-$U$5)/$U$6+$Z$13</f>
        <v/>
      </c>
      <c r="O711" s="51">
        <f>1/(1+EXP(-N711))</f>
        <v/>
      </c>
      <c r="P711" s="52">
        <f>$AA$12*((B711)-$U$5)/$U$6+$AA$13</f>
        <v/>
      </c>
      <c r="Q711" s="51">
        <f>1/(1+EXP(-P711))</f>
        <v/>
      </c>
      <c r="R711" s="52">
        <f>$AB$12*((B711)-$U$5)/$U$6+$AB$13</f>
        <v/>
      </c>
      <c r="S711" s="51">
        <f>1/(1+EXP(-R711))</f>
        <v/>
      </c>
      <c r="AI711" s="48">
        <f>'4_Seq_Features'!A709</f>
        <v/>
      </c>
      <c r="AJ711" s="55">
        <f>'4_Seq_Features'!G709</f>
        <v/>
      </c>
      <c r="AK711" s="55">
        <f>'4_Seq_Features'!H709</f>
        <v/>
      </c>
      <c r="AL711" s="48">
        <f>'4_Seq_Features'!E709</f>
        <v/>
      </c>
      <c r="AM711" s="52">
        <f>$BD$14*((AJ711)-$BD$5)/$BD$6+$BD$15*((AK711)-$BD$7)/$BD$8+$BD$16</f>
        <v/>
      </c>
      <c r="AN711" s="51">
        <f>1/(1+EXP(-AM711))</f>
        <v/>
      </c>
      <c r="AO711" s="52">
        <f>$BE$14*((AJ711)-$BD$5)/$BD$6+$BE$15*((AK711)-$BD$7)/$BD$8+$BE$16</f>
        <v/>
      </c>
      <c r="AP711" s="51">
        <f>1/(1+EXP(-AO711))</f>
        <v/>
      </c>
      <c r="AQ711" s="52">
        <f>$BF$14*((AJ711)-$BD$5)/$BD$6+$BF$15*((AK711)-$BD$7)/$BD$8+$BF$16</f>
        <v/>
      </c>
      <c r="AR711" s="51">
        <f>1/(1+EXP(-AQ711))</f>
        <v/>
      </c>
      <c r="AS711" s="52">
        <f>$BG$14*((AJ711)-$BD$5)/$BD$6+$BG$15*((AK711)-$BD$7)/$BD$8+$BG$16</f>
        <v/>
      </c>
      <c r="AT711" s="51">
        <f>1/(1+EXP(-AS711))</f>
        <v/>
      </c>
      <c r="AU711" s="52">
        <f>$BH$14*((AJ711)-$BD$5)/$BD$6+$BH$15*((AK711)-$BD$7)/$BD$8+$BH$16</f>
        <v/>
      </c>
      <c r="AV711" s="51">
        <f>1/(1+EXP(-AU711))</f>
        <v/>
      </c>
      <c r="AW711" s="52">
        <f>$BI$14*((AJ711)-$BD$5)/$BD$6+$BI$15*((AK711)-$BD$7)/$BD$8+$BI$16</f>
        <v/>
      </c>
      <c r="AX711" s="51">
        <f>1/(1+EXP(-AW711))</f>
        <v/>
      </c>
      <c r="AY711" s="52">
        <f>$BJ$14*((AJ711)-$BD$5)/$BD$6+$BJ$15*((AK711)-$BD$7)/$BD$8+$BJ$16</f>
        <v/>
      </c>
      <c r="AZ711" s="51">
        <f>1/(1+EXP(-AY711))</f>
        <v/>
      </c>
      <c r="BA711" s="52">
        <f>$BK$14*((AJ711)-$BD$5)/$BD$6+$BK$15*((AK711)-$BD$7)/$BD$8+$BK$16</f>
        <v/>
      </c>
      <c r="BB711" s="51">
        <f>1/(1+EXP(-BA711))</f>
        <v/>
      </c>
    </row>
    <row r="712" ht="15" customHeight="1" s="35">
      <c r="A712" s="48">
        <f>'4_Seq_Features'!A710</f>
        <v/>
      </c>
      <c r="B712" s="55">
        <f>'4_Seq_Features'!F710</f>
        <v/>
      </c>
      <c r="C712" s="48">
        <f>'4_Seq_Features'!E710</f>
        <v/>
      </c>
      <c r="D712" s="52">
        <f>$U$12*((B712)-$U$5)/$U$6+$U$13</f>
        <v/>
      </c>
      <c r="E712" s="51">
        <f>1/(1+EXP(-D712))</f>
        <v/>
      </c>
      <c r="F712" s="52">
        <f>$V$12*((B712)-$U$5)/$U$6+$V$13</f>
        <v/>
      </c>
      <c r="G712" s="51">
        <f>1/(1+EXP(-F712))</f>
        <v/>
      </c>
      <c r="H712" s="52">
        <f>$W$12*((B712)-$U$5)/$U$6+$W$13</f>
        <v/>
      </c>
      <c r="I712" s="51">
        <f>1/(1+EXP(-H712))</f>
        <v/>
      </c>
      <c r="J712" s="52">
        <f>$X$12*((B712)-$U$5)/$U$6+$X$13</f>
        <v/>
      </c>
      <c r="K712" s="51">
        <f>1/(1+EXP(-J712))</f>
        <v/>
      </c>
      <c r="L712" s="52">
        <f>$Y$12*((B712)-$U$5)/$U$6+$Y$13</f>
        <v/>
      </c>
      <c r="M712" s="51">
        <f>1/(1+EXP(-L712))</f>
        <v/>
      </c>
      <c r="N712" s="52">
        <f>$Z$12*((B712)-$U$5)/$U$6+$Z$13</f>
        <v/>
      </c>
      <c r="O712" s="51">
        <f>1/(1+EXP(-N712))</f>
        <v/>
      </c>
      <c r="P712" s="52">
        <f>$AA$12*((B712)-$U$5)/$U$6+$AA$13</f>
        <v/>
      </c>
      <c r="Q712" s="51">
        <f>1/(1+EXP(-P712))</f>
        <v/>
      </c>
      <c r="R712" s="52">
        <f>$AB$12*((B712)-$U$5)/$U$6+$AB$13</f>
        <v/>
      </c>
      <c r="S712" s="51">
        <f>1/(1+EXP(-R712))</f>
        <v/>
      </c>
      <c r="AI712" s="48">
        <f>'4_Seq_Features'!A710</f>
        <v/>
      </c>
      <c r="AJ712" s="55">
        <f>'4_Seq_Features'!G710</f>
        <v/>
      </c>
      <c r="AK712" s="55">
        <f>'4_Seq_Features'!H710</f>
        <v/>
      </c>
      <c r="AL712" s="48">
        <f>'4_Seq_Features'!E710</f>
        <v/>
      </c>
      <c r="AM712" s="52">
        <f>$BD$14*((AJ712)-$BD$5)/$BD$6+$BD$15*((AK712)-$BD$7)/$BD$8+$BD$16</f>
        <v/>
      </c>
      <c r="AN712" s="51">
        <f>1/(1+EXP(-AM712))</f>
        <v/>
      </c>
      <c r="AO712" s="52">
        <f>$BE$14*((AJ712)-$BD$5)/$BD$6+$BE$15*((AK712)-$BD$7)/$BD$8+$BE$16</f>
        <v/>
      </c>
      <c r="AP712" s="51">
        <f>1/(1+EXP(-AO712))</f>
        <v/>
      </c>
      <c r="AQ712" s="52">
        <f>$BF$14*((AJ712)-$BD$5)/$BD$6+$BF$15*((AK712)-$BD$7)/$BD$8+$BF$16</f>
        <v/>
      </c>
      <c r="AR712" s="51">
        <f>1/(1+EXP(-AQ712))</f>
        <v/>
      </c>
      <c r="AS712" s="52">
        <f>$BG$14*((AJ712)-$BD$5)/$BD$6+$BG$15*((AK712)-$BD$7)/$BD$8+$BG$16</f>
        <v/>
      </c>
      <c r="AT712" s="51">
        <f>1/(1+EXP(-AS712))</f>
        <v/>
      </c>
      <c r="AU712" s="52">
        <f>$BH$14*((AJ712)-$BD$5)/$BD$6+$BH$15*((AK712)-$BD$7)/$BD$8+$BH$16</f>
        <v/>
      </c>
      <c r="AV712" s="51">
        <f>1/(1+EXP(-AU712))</f>
        <v/>
      </c>
      <c r="AW712" s="52">
        <f>$BI$14*((AJ712)-$BD$5)/$BD$6+$BI$15*((AK712)-$BD$7)/$BD$8+$BI$16</f>
        <v/>
      </c>
      <c r="AX712" s="51">
        <f>1/(1+EXP(-AW712))</f>
        <v/>
      </c>
      <c r="AY712" s="52">
        <f>$BJ$14*((AJ712)-$BD$5)/$BD$6+$BJ$15*((AK712)-$BD$7)/$BD$8+$BJ$16</f>
        <v/>
      </c>
      <c r="AZ712" s="51">
        <f>1/(1+EXP(-AY712))</f>
        <v/>
      </c>
      <c r="BA712" s="52">
        <f>$BK$14*((AJ712)-$BD$5)/$BD$6+$BK$15*((AK712)-$BD$7)/$BD$8+$BK$16</f>
        <v/>
      </c>
      <c r="BB712" s="51">
        <f>1/(1+EXP(-BA712))</f>
        <v/>
      </c>
    </row>
    <row r="713" ht="15" customHeight="1" s="35">
      <c r="A713" s="48">
        <f>'4_Seq_Features'!A711</f>
        <v/>
      </c>
      <c r="B713" s="55">
        <f>'4_Seq_Features'!F711</f>
        <v/>
      </c>
      <c r="C713" s="48">
        <f>'4_Seq_Features'!E711</f>
        <v/>
      </c>
      <c r="D713" s="52">
        <f>$U$12*((B713)-$U$5)/$U$6+$U$13</f>
        <v/>
      </c>
      <c r="E713" s="51">
        <f>1/(1+EXP(-D713))</f>
        <v/>
      </c>
      <c r="F713" s="52">
        <f>$V$12*((B713)-$U$5)/$U$6+$V$13</f>
        <v/>
      </c>
      <c r="G713" s="51">
        <f>1/(1+EXP(-F713))</f>
        <v/>
      </c>
      <c r="H713" s="52">
        <f>$W$12*((B713)-$U$5)/$U$6+$W$13</f>
        <v/>
      </c>
      <c r="I713" s="51">
        <f>1/(1+EXP(-H713))</f>
        <v/>
      </c>
      <c r="J713" s="52">
        <f>$X$12*((B713)-$U$5)/$U$6+$X$13</f>
        <v/>
      </c>
      <c r="K713" s="51">
        <f>1/(1+EXP(-J713))</f>
        <v/>
      </c>
      <c r="L713" s="52">
        <f>$Y$12*((B713)-$U$5)/$U$6+$Y$13</f>
        <v/>
      </c>
      <c r="M713" s="51">
        <f>1/(1+EXP(-L713))</f>
        <v/>
      </c>
      <c r="N713" s="52">
        <f>$Z$12*((B713)-$U$5)/$U$6+$Z$13</f>
        <v/>
      </c>
      <c r="O713" s="51">
        <f>1/(1+EXP(-N713))</f>
        <v/>
      </c>
      <c r="P713" s="52">
        <f>$AA$12*((B713)-$U$5)/$U$6+$AA$13</f>
        <v/>
      </c>
      <c r="Q713" s="51">
        <f>1/(1+EXP(-P713))</f>
        <v/>
      </c>
      <c r="R713" s="52">
        <f>$AB$12*((B713)-$U$5)/$U$6+$AB$13</f>
        <v/>
      </c>
      <c r="S713" s="51">
        <f>1/(1+EXP(-R713))</f>
        <v/>
      </c>
      <c r="AI713" s="48">
        <f>'4_Seq_Features'!A711</f>
        <v/>
      </c>
      <c r="AJ713" s="55">
        <f>'4_Seq_Features'!G711</f>
        <v/>
      </c>
      <c r="AK713" s="55">
        <f>'4_Seq_Features'!H711</f>
        <v/>
      </c>
      <c r="AL713" s="48">
        <f>'4_Seq_Features'!E711</f>
        <v/>
      </c>
      <c r="AM713" s="52">
        <f>$BD$14*((AJ713)-$BD$5)/$BD$6+$BD$15*((AK713)-$BD$7)/$BD$8+$BD$16</f>
        <v/>
      </c>
      <c r="AN713" s="51">
        <f>1/(1+EXP(-AM713))</f>
        <v/>
      </c>
      <c r="AO713" s="52">
        <f>$BE$14*((AJ713)-$BD$5)/$BD$6+$BE$15*((AK713)-$BD$7)/$BD$8+$BE$16</f>
        <v/>
      </c>
      <c r="AP713" s="51">
        <f>1/(1+EXP(-AO713))</f>
        <v/>
      </c>
      <c r="AQ713" s="52">
        <f>$BF$14*((AJ713)-$BD$5)/$BD$6+$BF$15*((AK713)-$BD$7)/$BD$8+$BF$16</f>
        <v/>
      </c>
      <c r="AR713" s="51">
        <f>1/(1+EXP(-AQ713))</f>
        <v/>
      </c>
      <c r="AS713" s="52">
        <f>$BG$14*((AJ713)-$BD$5)/$BD$6+$BG$15*((AK713)-$BD$7)/$BD$8+$BG$16</f>
        <v/>
      </c>
      <c r="AT713" s="51">
        <f>1/(1+EXP(-AS713))</f>
        <v/>
      </c>
      <c r="AU713" s="52">
        <f>$BH$14*((AJ713)-$BD$5)/$BD$6+$BH$15*((AK713)-$BD$7)/$BD$8+$BH$16</f>
        <v/>
      </c>
      <c r="AV713" s="51">
        <f>1/(1+EXP(-AU713))</f>
        <v/>
      </c>
      <c r="AW713" s="52">
        <f>$BI$14*((AJ713)-$BD$5)/$BD$6+$BI$15*((AK713)-$BD$7)/$BD$8+$BI$16</f>
        <v/>
      </c>
      <c r="AX713" s="51">
        <f>1/(1+EXP(-AW713))</f>
        <v/>
      </c>
      <c r="AY713" s="52">
        <f>$BJ$14*((AJ713)-$BD$5)/$BD$6+$BJ$15*((AK713)-$BD$7)/$BD$8+$BJ$16</f>
        <v/>
      </c>
      <c r="AZ713" s="51">
        <f>1/(1+EXP(-AY713))</f>
        <v/>
      </c>
      <c r="BA713" s="52">
        <f>$BK$14*((AJ713)-$BD$5)/$BD$6+$BK$15*((AK713)-$BD$7)/$BD$8+$BK$16</f>
        <v/>
      </c>
      <c r="BB713" s="51">
        <f>1/(1+EXP(-BA713))</f>
        <v/>
      </c>
    </row>
    <row r="714" ht="15" customHeight="1" s="35">
      <c r="A714" s="48">
        <f>'4_Seq_Features'!A712</f>
        <v/>
      </c>
      <c r="B714" s="55">
        <f>'4_Seq_Features'!F712</f>
        <v/>
      </c>
      <c r="C714" s="48">
        <f>'4_Seq_Features'!E712</f>
        <v/>
      </c>
      <c r="D714" s="52">
        <f>$U$12*((B714)-$U$5)/$U$6+$U$13</f>
        <v/>
      </c>
      <c r="E714" s="51">
        <f>1/(1+EXP(-D714))</f>
        <v/>
      </c>
      <c r="F714" s="52">
        <f>$V$12*((B714)-$U$5)/$U$6+$V$13</f>
        <v/>
      </c>
      <c r="G714" s="51">
        <f>1/(1+EXP(-F714))</f>
        <v/>
      </c>
      <c r="H714" s="52">
        <f>$W$12*((B714)-$U$5)/$U$6+$W$13</f>
        <v/>
      </c>
      <c r="I714" s="51">
        <f>1/(1+EXP(-H714))</f>
        <v/>
      </c>
      <c r="J714" s="52">
        <f>$X$12*((B714)-$U$5)/$U$6+$X$13</f>
        <v/>
      </c>
      <c r="K714" s="51">
        <f>1/(1+EXP(-J714))</f>
        <v/>
      </c>
      <c r="L714" s="52">
        <f>$Y$12*((B714)-$U$5)/$U$6+$Y$13</f>
        <v/>
      </c>
      <c r="M714" s="51">
        <f>1/(1+EXP(-L714))</f>
        <v/>
      </c>
      <c r="N714" s="52">
        <f>$Z$12*((B714)-$U$5)/$U$6+$Z$13</f>
        <v/>
      </c>
      <c r="O714" s="51">
        <f>1/(1+EXP(-N714))</f>
        <v/>
      </c>
      <c r="P714" s="52">
        <f>$AA$12*((B714)-$U$5)/$U$6+$AA$13</f>
        <v/>
      </c>
      <c r="Q714" s="51">
        <f>1/(1+EXP(-P714))</f>
        <v/>
      </c>
      <c r="R714" s="52">
        <f>$AB$12*((B714)-$U$5)/$U$6+$AB$13</f>
        <v/>
      </c>
      <c r="S714" s="51">
        <f>1/(1+EXP(-R714))</f>
        <v/>
      </c>
      <c r="AI714" s="48">
        <f>'4_Seq_Features'!A712</f>
        <v/>
      </c>
      <c r="AJ714" s="55">
        <f>'4_Seq_Features'!G712</f>
        <v/>
      </c>
      <c r="AK714" s="55">
        <f>'4_Seq_Features'!H712</f>
        <v/>
      </c>
      <c r="AL714" s="48">
        <f>'4_Seq_Features'!E712</f>
        <v/>
      </c>
      <c r="AM714" s="52">
        <f>$BD$14*((AJ714)-$BD$5)/$BD$6+$BD$15*((AK714)-$BD$7)/$BD$8+$BD$16</f>
        <v/>
      </c>
      <c r="AN714" s="51">
        <f>1/(1+EXP(-AM714))</f>
        <v/>
      </c>
      <c r="AO714" s="52">
        <f>$BE$14*((AJ714)-$BD$5)/$BD$6+$BE$15*((AK714)-$BD$7)/$BD$8+$BE$16</f>
        <v/>
      </c>
      <c r="AP714" s="51">
        <f>1/(1+EXP(-AO714))</f>
        <v/>
      </c>
      <c r="AQ714" s="52">
        <f>$BF$14*((AJ714)-$BD$5)/$BD$6+$BF$15*((AK714)-$BD$7)/$BD$8+$BF$16</f>
        <v/>
      </c>
      <c r="AR714" s="51">
        <f>1/(1+EXP(-AQ714))</f>
        <v/>
      </c>
      <c r="AS714" s="52">
        <f>$BG$14*((AJ714)-$BD$5)/$BD$6+$BG$15*((AK714)-$BD$7)/$BD$8+$BG$16</f>
        <v/>
      </c>
      <c r="AT714" s="51">
        <f>1/(1+EXP(-AS714))</f>
        <v/>
      </c>
      <c r="AU714" s="52">
        <f>$BH$14*((AJ714)-$BD$5)/$BD$6+$BH$15*((AK714)-$BD$7)/$BD$8+$BH$16</f>
        <v/>
      </c>
      <c r="AV714" s="51">
        <f>1/(1+EXP(-AU714))</f>
        <v/>
      </c>
      <c r="AW714" s="52">
        <f>$BI$14*((AJ714)-$BD$5)/$BD$6+$BI$15*((AK714)-$BD$7)/$BD$8+$BI$16</f>
        <v/>
      </c>
      <c r="AX714" s="51">
        <f>1/(1+EXP(-AW714))</f>
        <v/>
      </c>
      <c r="AY714" s="52">
        <f>$BJ$14*((AJ714)-$BD$5)/$BD$6+$BJ$15*((AK714)-$BD$7)/$BD$8+$BJ$16</f>
        <v/>
      </c>
      <c r="AZ714" s="51">
        <f>1/(1+EXP(-AY714))</f>
        <v/>
      </c>
      <c r="BA714" s="52">
        <f>$BK$14*((AJ714)-$BD$5)/$BD$6+$BK$15*((AK714)-$BD$7)/$BD$8+$BK$16</f>
        <v/>
      </c>
      <c r="BB714" s="51">
        <f>1/(1+EXP(-BA714))</f>
        <v/>
      </c>
    </row>
    <row r="715" ht="15" customHeight="1" s="35">
      <c r="A715" s="48">
        <f>'4_Seq_Features'!A713</f>
        <v/>
      </c>
      <c r="B715" s="55">
        <f>'4_Seq_Features'!F713</f>
        <v/>
      </c>
      <c r="C715" s="48">
        <f>'4_Seq_Features'!E713</f>
        <v/>
      </c>
      <c r="D715" s="52">
        <f>$U$12*((B715)-$U$5)/$U$6+$U$13</f>
        <v/>
      </c>
      <c r="E715" s="51">
        <f>1/(1+EXP(-D715))</f>
        <v/>
      </c>
      <c r="F715" s="52">
        <f>$V$12*((B715)-$U$5)/$U$6+$V$13</f>
        <v/>
      </c>
      <c r="G715" s="51">
        <f>1/(1+EXP(-F715))</f>
        <v/>
      </c>
      <c r="H715" s="52">
        <f>$W$12*((B715)-$U$5)/$U$6+$W$13</f>
        <v/>
      </c>
      <c r="I715" s="51">
        <f>1/(1+EXP(-H715))</f>
        <v/>
      </c>
      <c r="J715" s="52">
        <f>$X$12*((B715)-$U$5)/$U$6+$X$13</f>
        <v/>
      </c>
      <c r="K715" s="51">
        <f>1/(1+EXP(-J715))</f>
        <v/>
      </c>
      <c r="L715" s="52">
        <f>$Y$12*((B715)-$U$5)/$U$6+$Y$13</f>
        <v/>
      </c>
      <c r="M715" s="51">
        <f>1/(1+EXP(-L715))</f>
        <v/>
      </c>
      <c r="N715" s="52">
        <f>$Z$12*((B715)-$U$5)/$U$6+$Z$13</f>
        <v/>
      </c>
      <c r="O715" s="51">
        <f>1/(1+EXP(-N715))</f>
        <v/>
      </c>
      <c r="P715" s="52">
        <f>$AA$12*((B715)-$U$5)/$U$6+$AA$13</f>
        <v/>
      </c>
      <c r="Q715" s="51">
        <f>1/(1+EXP(-P715))</f>
        <v/>
      </c>
      <c r="R715" s="52">
        <f>$AB$12*((B715)-$U$5)/$U$6+$AB$13</f>
        <v/>
      </c>
      <c r="S715" s="51">
        <f>1/(1+EXP(-R715))</f>
        <v/>
      </c>
      <c r="AI715" s="48">
        <f>'4_Seq_Features'!A713</f>
        <v/>
      </c>
      <c r="AJ715" s="55">
        <f>'4_Seq_Features'!G713</f>
        <v/>
      </c>
      <c r="AK715" s="55">
        <f>'4_Seq_Features'!H713</f>
        <v/>
      </c>
      <c r="AL715" s="48">
        <f>'4_Seq_Features'!E713</f>
        <v/>
      </c>
      <c r="AM715" s="52">
        <f>$BD$14*((AJ715)-$BD$5)/$BD$6+$BD$15*((AK715)-$BD$7)/$BD$8+$BD$16</f>
        <v/>
      </c>
      <c r="AN715" s="51">
        <f>1/(1+EXP(-AM715))</f>
        <v/>
      </c>
      <c r="AO715" s="52">
        <f>$BE$14*((AJ715)-$BD$5)/$BD$6+$BE$15*((AK715)-$BD$7)/$BD$8+$BE$16</f>
        <v/>
      </c>
      <c r="AP715" s="51">
        <f>1/(1+EXP(-AO715))</f>
        <v/>
      </c>
      <c r="AQ715" s="52">
        <f>$BF$14*((AJ715)-$BD$5)/$BD$6+$BF$15*((AK715)-$BD$7)/$BD$8+$BF$16</f>
        <v/>
      </c>
      <c r="AR715" s="51">
        <f>1/(1+EXP(-AQ715))</f>
        <v/>
      </c>
      <c r="AS715" s="52">
        <f>$BG$14*((AJ715)-$BD$5)/$BD$6+$BG$15*((AK715)-$BD$7)/$BD$8+$BG$16</f>
        <v/>
      </c>
      <c r="AT715" s="51">
        <f>1/(1+EXP(-AS715))</f>
        <v/>
      </c>
      <c r="AU715" s="52">
        <f>$BH$14*((AJ715)-$BD$5)/$BD$6+$BH$15*((AK715)-$BD$7)/$BD$8+$BH$16</f>
        <v/>
      </c>
      <c r="AV715" s="51">
        <f>1/(1+EXP(-AU715))</f>
        <v/>
      </c>
      <c r="AW715" s="52">
        <f>$BI$14*((AJ715)-$BD$5)/$BD$6+$BI$15*((AK715)-$BD$7)/$BD$8+$BI$16</f>
        <v/>
      </c>
      <c r="AX715" s="51">
        <f>1/(1+EXP(-AW715))</f>
        <v/>
      </c>
      <c r="AY715" s="52">
        <f>$BJ$14*((AJ715)-$BD$5)/$BD$6+$BJ$15*((AK715)-$BD$7)/$BD$8+$BJ$16</f>
        <v/>
      </c>
      <c r="AZ715" s="51">
        <f>1/(1+EXP(-AY715))</f>
        <v/>
      </c>
      <c r="BA715" s="52">
        <f>$BK$14*((AJ715)-$BD$5)/$BD$6+$BK$15*((AK715)-$BD$7)/$BD$8+$BK$16</f>
        <v/>
      </c>
      <c r="BB715" s="51">
        <f>1/(1+EXP(-BA715))</f>
        <v/>
      </c>
    </row>
    <row r="716" ht="15" customHeight="1" s="35">
      <c r="A716" s="48">
        <f>'4_Seq_Features'!A714</f>
        <v/>
      </c>
      <c r="B716" s="55">
        <f>'4_Seq_Features'!F714</f>
        <v/>
      </c>
      <c r="C716" s="48">
        <f>'4_Seq_Features'!E714</f>
        <v/>
      </c>
      <c r="D716" s="52">
        <f>$U$12*((B716)-$U$5)/$U$6+$U$13</f>
        <v/>
      </c>
      <c r="E716" s="51">
        <f>1/(1+EXP(-D716))</f>
        <v/>
      </c>
      <c r="F716" s="52">
        <f>$V$12*((B716)-$U$5)/$U$6+$V$13</f>
        <v/>
      </c>
      <c r="G716" s="51">
        <f>1/(1+EXP(-F716))</f>
        <v/>
      </c>
      <c r="H716" s="52">
        <f>$W$12*((B716)-$U$5)/$U$6+$W$13</f>
        <v/>
      </c>
      <c r="I716" s="51">
        <f>1/(1+EXP(-H716))</f>
        <v/>
      </c>
      <c r="J716" s="52">
        <f>$X$12*((B716)-$U$5)/$U$6+$X$13</f>
        <v/>
      </c>
      <c r="K716" s="51">
        <f>1/(1+EXP(-J716))</f>
        <v/>
      </c>
      <c r="L716" s="52">
        <f>$Y$12*((B716)-$U$5)/$U$6+$Y$13</f>
        <v/>
      </c>
      <c r="M716" s="51">
        <f>1/(1+EXP(-L716))</f>
        <v/>
      </c>
      <c r="N716" s="52">
        <f>$Z$12*((B716)-$U$5)/$U$6+$Z$13</f>
        <v/>
      </c>
      <c r="O716" s="51">
        <f>1/(1+EXP(-N716))</f>
        <v/>
      </c>
      <c r="P716" s="52">
        <f>$AA$12*((B716)-$U$5)/$U$6+$AA$13</f>
        <v/>
      </c>
      <c r="Q716" s="51">
        <f>1/(1+EXP(-P716))</f>
        <v/>
      </c>
      <c r="R716" s="52">
        <f>$AB$12*((B716)-$U$5)/$U$6+$AB$13</f>
        <v/>
      </c>
      <c r="S716" s="51">
        <f>1/(1+EXP(-R716))</f>
        <v/>
      </c>
      <c r="AI716" s="48">
        <f>'4_Seq_Features'!A714</f>
        <v/>
      </c>
      <c r="AJ716" s="55">
        <f>'4_Seq_Features'!G714</f>
        <v/>
      </c>
      <c r="AK716" s="55">
        <f>'4_Seq_Features'!H714</f>
        <v/>
      </c>
      <c r="AL716" s="48">
        <f>'4_Seq_Features'!E714</f>
        <v/>
      </c>
      <c r="AM716" s="52">
        <f>$BD$14*((AJ716)-$BD$5)/$BD$6+$BD$15*((AK716)-$BD$7)/$BD$8+$BD$16</f>
        <v/>
      </c>
      <c r="AN716" s="51">
        <f>1/(1+EXP(-AM716))</f>
        <v/>
      </c>
      <c r="AO716" s="52">
        <f>$BE$14*((AJ716)-$BD$5)/$BD$6+$BE$15*((AK716)-$BD$7)/$BD$8+$BE$16</f>
        <v/>
      </c>
      <c r="AP716" s="51">
        <f>1/(1+EXP(-AO716))</f>
        <v/>
      </c>
      <c r="AQ716" s="52">
        <f>$BF$14*((AJ716)-$BD$5)/$BD$6+$BF$15*((AK716)-$BD$7)/$BD$8+$BF$16</f>
        <v/>
      </c>
      <c r="AR716" s="51">
        <f>1/(1+EXP(-AQ716))</f>
        <v/>
      </c>
      <c r="AS716" s="52">
        <f>$BG$14*((AJ716)-$BD$5)/$BD$6+$BG$15*((AK716)-$BD$7)/$BD$8+$BG$16</f>
        <v/>
      </c>
      <c r="AT716" s="51">
        <f>1/(1+EXP(-AS716))</f>
        <v/>
      </c>
      <c r="AU716" s="52">
        <f>$BH$14*((AJ716)-$BD$5)/$BD$6+$BH$15*((AK716)-$BD$7)/$BD$8+$BH$16</f>
        <v/>
      </c>
      <c r="AV716" s="51">
        <f>1/(1+EXP(-AU716))</f>
        <v/>
      </c>
      <c r="AW716" s="52">
        <f>$BI$14*((AJ716)-$BD$5)/$BD$6+$BI$15*((AK716)-$BD$7)/$BD$8+$BI$16</f>
        <v/>
      </c>
      <c r="AX716" s="51">
        <f>1/(1+EXP(-AW716))</f>
        <v/>
      </c>
      <c r="AY716" s="52">
        <f>$BJ$14*((AJ716)-$BD$5)/$BD$6+$BJ$15*((AK716)-$BD$7)/$BD$8+$BJ$16</f>
        <v/>
      </c>
      <c r="AZ716" s="51">
        <f>1/(1+EXP(-AY716))</f>
        <v/>
      </c>
      <c r="BA716" s="52">
        <f>$BK$14*((AJ716)-$BD$5)/$BD$6+$BK$15*((AK716)-$BD$7)/$BD$8+$BK$16</f>
        <v/>
      </c>
      <c r="BB716" s="51">
        <f>1/(1+EXP(-BA716))</f>
        <v/>
      </c>
    </row>
    <row r="717" ht="15" customHeight="1" s="35">
      <c r="A717" s="48">
        <f>'4_Seq_Features'!A715</f>
        <v/>
      </c>
      <c r="B717" s="55">
        <f>'4_Seq_Features'!F715</f>
        <v/>
      </c>
      <c r="C717" s="48">
        <f>'4_Seq_Features'!E715</f>
        <v/>
      </c>
      <c r="D717" s="52">
        <f>$U$12*((B717)-$U$5)/$U$6+$U$13</f>
        <v/>
      </c>
      <c r="E717" s="51">
        <f>1/(1+EXP(-D717))</f>
        <v/>
      </c>
      <c r="F717" s="52">
        <f>$V$12*((B717)-$U$5)/$U$6+$V$13</f>
        <v/>
      </c>
      <c r="G717" s="51">
        <f>1/(1+EXP(-F717))</f>
        <v/>
      </c>
      <c r="H717" s="52">
        <f>$W$12*((B717)-$U$5)/$U$6+$W$13</f>
        <v/>
      </c>
      <c r="I717" s="51">
        <f>1/(1+EXP(-H717))</f>
        <v/>
      </c>
      <c r="J717" s="52">
        <f>$X$12*((B717)-$U$5)/$U$6+$X$13</f>
        <v/>
      </c>
      <c r="K717" s="51">
        <f>1/(1+EXP(-J717))</f>
        <v/>
      </c>
      <c r="L717" s="52">
        <f>$Y$12*((B717)-$U$5)/$U$6+$Y$13</f>
        <v/>
      </c>
      <c r="M717" s="51">
        <f>1/(1+EXP(-L717))</f>
        <v/>
      </c>
      <c r="N717" s="52">
        <f>$Z$12*((B717)-$U$5)/$U$6+$Z$13</f>
        <v/>
      </c>
      <c r="O717" s="51">
        <f>1/(1+EXP(-N717))</f>
        <v/>
      </c>
      <c r="P717" s="52">
        <f>$AA$12*((B717)-$U$5)/$U$6+$AA$13</f>
        <v/>
      </c>
      <c r="Q717" s="51">
        <f>1/(1+EXP(-P717))</f>
        <v/>
      </c>
      <c r="R717" s="52">
        <f>$AB$12*((B717)-$U$5)/$U$6+$AB$13</f>
        <v/>
      </c>
      <c r="S717" s="51">
        <f>1/(1+EXP(-R717))</f>
        <v/>
      </c>
      <c r="AI717" s="48">
        <f>'4_Seq_Features'!A715</f>
        <v/>
      </c>
      <c r="AJ717" s="55">
        <f>'4_Seq_Features'!G715</f>
        <v/>
      </c>
      <c r="AK717" s="55">
        <f>'4_Seq_Features'!H715</f>
        <v/>
      </c>
      <c r="AL717" s="48">
        <f>'4_Seq_Features'!E715</f>
        <v/>
      </c>
      <c r="AM717" s="52">
        <f>$BD$14*((AJ717)-$BD$5)/$BD$6+$BD$15*((AK717)-$BD$7)/$BD$8+$BD$16</f>
        <v/>
      </c>
      <c r="AN717" s="51">
        <f>1/(1+EXP(-AM717))</f>
        <v/>
      </c>
      <c r="AO717" s="52">
        <f>$BE$14*((AJ717)-$BD$5)/$BD$6+$BE$15*((AK717)-$BD$7)/$BD$8+$BE$16</f>
        <v/>
      </c>
      <c r="AP717" s="51">
        <f>1/(1+EXP(-AO717))</f>
        <v/>
      </c>
      <c r="AQ717" s="52">
        <f>$BF$14*((AJ717)-$BD$5)/$BD$6+$BF$15*((AK717)-$BD$7)/$BD$8+$BF$16</f>
        <v/>
      </c>
      <c r="AR717" s="51">
        <f>1/(1+EXP(-AQ717))</f>
        <v/>
      </c>
      <c r="AS717" s="52">
        <f>$BG$14*((AJ717)-$BD$5)/$BD$6+$BG$15*((AK717)-$BD$7)/$BD$8+$BG$16</f>
        <v/>
      </c>
      <c r="AT717" s="51">
        <f>1/(1+EXP(-AS717))</f>
        <v/>
      </c>
      <c r="AU717" s="52">
        <f>$BH$14*((AJ717)-$BD$5)/$BD$6+$BH$15*((AK717)-$BD$7)/$BD$8+$BH$16</f>
        <v/>
      </c>
      <c r="AV717" s="51">
        <f>1/(1+EXP(-AU717))</f>
        <v/>
      </c>
      <c r="AW717" s="52">
        <f>$BI$14*((AJ717)-$BD$5)/$BD$6+$BI$15*((AK717)-$BD$7)/$BD$8+$BI$16</f>
        <v/>
      </c>
      <c r="AX717" s="51">
        <f>1/(1+EXP(-AW717))</f>
        <v/>
      </c>
      <c r="AY717" s="52">
        <f>$BJ$14*((AJ717)-$BD$5)/$BD$6+$BJ$15*((AK717)-$BD$7)/$BD$8+$BJ$16</f>
        <v/>
      </c>
      <c r="AZ717" s="51">
        <f>1/(1+EXP(-AY717))</f>
        <v/>
      </c>
      <c r="BA717" s="52">
        <f>$BK$14*((AJ717)-$BD$5)/$BD$6+$BK$15*((AK717)-$BD$7)/$BD$8+$BK$16</f>
        <v/>
      </c>
      <c r="BB717" s="51">
        <f>1/(1+EXP(-BA717))</f>
        <v/>
      </c>
    </row>
    <row r="718" ht="15" customHeight="1" s="35">
      <c r="A718" s="48">
        <f>'4_Seq_Features'!A716</f>
        <v/>
      </c>
      <c r="B718" s="55">
        <f>'4_Seq_Features'!F716</f>
        <v/>
      </c>
      <c r="C718" s="48">
        <f>'4_Seq_Features'!E716</f>
        <v/>
      </c>
      <c r="D718" s="52">
        <f>$U$12*((B718)-$U$5)/$U$6+$U$13</f>
        <v/>
      </c>
      <c r="E718" s="51">
        <f>1/(1+EXP(-D718))</f>
        <v/>
      </c>
      <c r="F718" s="52">
        <f>$V$12*((B718)-$U$5)/$U$6+$V$13</f>
        <v/>
      </c>
      <c r="G718" s="51">
        <f>1/(1+EXP(-F718))</f>
        <v/>
      </c>
      <c r="H718" s="52">
        <f>$W$12*((B718)-$U$5)/$U$6+$W$13</f>
        <v/>
      </c>
      <c r="I718" s="51">
        <f>1/(1+EXP(-H718))</f>
        <v/>
      </c>
      <c r="J718" s="52">
        <f>$X$12*((B718)-$U$5)/$U$6+$X$13</f>
        <v/>
      </c>
      <c r="K718" s="51">
        <f>1/(1+EXP(-J718))</f>
        <v/>
      </c>
      <c r="L718" s="52">
        <f>$Y$12*((B718)-$U$5)/$U$6+$Y$13</f>
        <v/>
      </c>
      <c r="M718" s="51">
        <f>1/(1+EXP(-L718))</f>
        <v/>
      </c>
      <c r="N718" s="52">
        <f>$Z$12*((B718)-$U$5)/$U$6+$Z$13</f>
        <v/>
      </c>
      <c r="O718" s="51">
        <f>1/(1+EXP(-N718))</f>
        <v/>
      </c>
      <c r="P718" s="52">
        <f>$AA$12*((B718)-$U$5)/$U$6+$AA$13</f>
        <v/>
      </c>
      <c r="Q718" s="51">
        <f>1/(1+EXP(-P718))</f>
        <v/>
      </c>
      <c r="R718" s="52">
        <f>$AB$12*((B718)-$U$5)/$U$6+$AB$13</f>
        <v/>
      </c>
      <c r="S718" s="51">
        <f>1/(1+EXP(-R718))</f>
        <v/>
      </c>
      <c r="AI718" s="48">
        <f>'4_Seq_Features'!A716</f>
        <v/>
      </c>
      <c r="AJ718" s="55">
        <f>'4_Seq_Features'!G716</f>
        <v/>
      </c>
      <c r="AK718" s="55">
        <f>'4_Seq_Features'!H716</f>
        <v/>
      </c>
      <c r="AL718" s="48">
        <f>'4_Seq_Features'!E716</f>
        <v/>
      </c>
      <c r="AM718" s="52">
        <f>$BD$14*((AJ718)-$BD$5)/$BD$6+$BD$15*((AK718)-$BD$7)/$BD$8+$BD$16</f>
        <v/>
      </c>
      <c r="AN718" s="51">
        <f>1/(1+EXP(-AM718))</f>
        <v/>
      </c>
      <c r="AO718" s="52">
        <f>$BE$14*((AJ718)-$BD$5)/$BD$6+$BE$15*((AK718)-$BD$7)/$BD$8+$BE$16</f>
        <v/>
      </c>
      <c r="AP718" s="51">
        <f>1/(1+EXP(-AO718))</f>
        <v/>
      </c>
      <c r="AQ718" s="52">
        <f>$BF$14*((AJ718)-$BD$5)/$BD$6+$BF$15*((AK718)-$BD$7)/$BD$8+$BF$16</f>
        <v/>
      </c>
      <c r="AR718" s="51">
        <f>1/(1+EXP(-AQ718))</f>
        <v/>
      </c>
      <c r="AS718" s="52">
        <f>$BG$14*((AJ718)-$BD$5)/$BD$6+$BG$15*((AK718)-$BD$7)/$BD$8+$BG$16</f>
        <v/>
      </c>
      <c r="AT718" s="51">
        <f>1/(1+EXP(-AS718))</f>
        <v/>
      </c>
      <c r="AU718" s="52">
        <f>$BH$14*((AJ718)-$BD$5)/$BD$6+$BH$15*((AK718)-$BD$7)/$BD$8+$BH$16</f>
        <v/>
      </c>
      <c r="AV718" s="51">
        <f>1/(1+EXP(-AU718))</f>
        <v/>
      </c>
      <c r="AW718" s="52">
        <f>$BI$14*((AJ718)-$BD$5)/$BD$6+$BI$15*((AK718)-$BD$7)/$BD$8+$BI$16</f>
        <v/>
      </c>
      <c r="AX718" s="51">
        <f>1/(1+EXP(-AW718))</f>
        <v/>
      </c>
      <c r="AY718" s="52">
        <f>$BJ$14*((AJ718)-$BD$5)/$BD$6+$BJ$15*((AK718)-$BD$7)/$BD$8+$BJ$16</f>
        <v/>
      </c>
      <c r="AZ718" s="51">
        <f>1/(1+EXP(-AY718))</f>
        <v/>
      </c>
      <c r="BA718" s="52">
        <f>$BK$14*((AJ718)-$BD$5)/$BD$6+$BK$15*((AK718)-$BD$7)/$BD$8+$BK$16</f>
        <v/>
      </c>
      <c r="BB718" s="51">
        <f>1/(1+EXP(-BA718))</f>
        <v/>
      </c>
    </row>
    <row r="719" ht="15" customHeight="1" s="35">
      <c r="A719" s="48">
        <f>'4_Seq_Features'!A717</f>
        <v/>
      </c>
      <c r="B719" s="55">
        <f>'4_Seq_Features'!F717</f>
        <v/>
      </c>
      <c r="C719" s="48">
        <f>'4_Seq_Features'!E717</f>
        <v/>
      </c>
      <c r="D719" s="52">
        <f>$U$12*((B719)-$U$5)/$U$6+$U$13</f>
        <v/>
      </c>
      <c r="E719" s="51">
        <f>1/(1+EXP(-D719))</f>
        <v/>
      </c>
      <c r="F719" s="52">
        <f>$V$12*((B719)-$U$5)/$U$6+$V$13</f>
        <v/>
      </c>
      <c r="G719" s="51">
        <f>1/(1+EXP(-F719))</f>
        <v/>
      </c>
      <c r="H719" s="52">
        <f>$W$12*((B719)-$U$5)/$U$6+$W$13</f>
        <v/>
      </c>
      <c r="I719" s="51">
        <f>1/(1+EXP(-H719))</f>
        <v/>
      </c>
      <c r="J719" s="52">
        <f>$X$12*((B719)-$U$5)/$U$6+$X$13</f>
        <v/>
      </c>
      <c r="K719" s="51">
        <f>1/(1+EXP(-J719))</f>
        <v/>
      </c>
      <c r="L719" s="52">
        <f>$Y$12*((B719)-$U$5)/$U$6+$Y$13</f>
        <v/>
      </c>
      <c r="M719" s="51">
        <f>1/(1+EXP(-L719))</f>
        <v/>
      </c>
      <c r="N719" s="52">
        <f>$Z$12*((B719)-$U$5)/$U$6+$Z$13</f>
        <v/>
      </c>
      <c r="O719" s="51">
        <f>1/(1+EXP(-N719))</f>
        <v/>
      </c>
      <c r="P719" s="52">
        <f>$AA$12*((B719)-$U$5)/$U$6+$AA$13</f>
        <v/>
      </c>
      <c r="Q719" s="51">
        <f>1/(1+EXP(-P719))</f>
        <v/>
      </c>
      <c r="R719" s="52">
        <f>$AB$12*((B719)-$U$5)/$U$6+$AB$13</f>
        <v/>
      </c>
      <c r="S719" s="51">
        <f>1/(1+EXP(-R719))</f>
        <v/>
      </c>
      <c r="AI719" s="48">
        <f>'4_Seq_Features'!A717</f>
        <v/>
      </c>
      <c r="AJ719" s="55">
        <f>'4_Seq_Features'!G717</f>
        <v/>
      </c>
      <c r="AK719" s="55">
        <f>'4_Seq_Features'!H717</f>
        <v/>
      </c>
      <c r="AL719" s="48">
        <f>'4_Seq_Features'!E717</f>
        <v/>
      </c>
      <c r="AM719" s="52">
        <f>$BD$14*((AJ719)-$BD$5)/$BD$6+$BD$15*((AK719)-$BD$7)/$BD$8+$BD$16</f>
        <v/>
      </c>
      <c r="AN719" s="51">
        <f>1/(1+EXP(-AM719))</f>
        <v/>
      </c>
      <c r="AO719" s="52">
        <f>$BE$14*((AJ719)-$BD$5)/$BD$6+$BE$15*((AK719)-$BD$7)/$BD$8+$BE$16</f>
        <v/>
      </c>
      <c r="AP719" s="51">
        <f>1/(1+EXP(-AO719))</f>
        <v/>
      </c>
      <c r="AQ719" s="52">
        <f>$BF$14*((AJ719)-$BD$5)/$BD$6+$BF$15*((AK719)-$BD$7)/$BD$8+$BF$16</f>
        <v/>
      </c>
      <c r="AR719" s="51">
        <f>1/(1+EXP(-AQ719))</f>
        <v/>
      </c>
      <c r="AS719" s="52">
        <f>$BG$14*((AJ719)-$BD$5)/$BD$6+$BG$15*((AK719)-$BD$7)/$BD$8+$BG$16</f>
        <v/>
      </c>
      <c r="AT719" s="51">
        <f>1/(1+EXP(-AS719))</f>
        <v/>
      </c>
      <c r="AU719" s="52">
        <f>$BH$14*((AJ719)-$BD$5)/$BD$6+$BH$15*((AK719)-$BD$7)/$BD$8+$BH$16</f>
        <v/>
      </c>
      <c r="AV719" s="51">
        <f>1/(1+EXP(-AU719))</f>
        <v/>
      </c>
      <c r="AW719" s="52">
        <f>$BI$14*((AJ719)-$BD$5)/$BD$6+$BI$15*((AK719)-$BD$7)/$BD$8+$BI$16</f>
        <v/>
      </c>
      <c r="AX719" s="51">
        <f>1/(1+EXP(-AW719))</f>
        <v/>
      </c>
      <c r="AY719" s="52">
        <f>$BJ$14*((AJ719)-$BD$5)/$BD$6+$BJ$15*((AK719)-$BD$7)/$BD$8+$BJ$16</f>
        <v/>
      </c>
      <c r="AZ719" s="51">
        <f>1/(1+EXP(-AY719))</f>
        <v/>
      </c>
      <c r="BA719" s="52">
        <f>$BK$14*((AJ719)-$BD$5)/$BD$6+$BK$15*((AK719)-$BD$7)/$BD$8+$BK$16</f>
        <v/>
      </c>
      <c r="BB719" s="51">
        <f>1/(1+EXP(-BA719))</f>
        <v/>
      </c>
    </row>
    <row r="720" ht="15" customHeight="1" s="35">
      <c r="A720" s="48">
        <f>'4_Seq_Features'!A718</f>
        <v/>
      </c>
      <c r="B720" s="55">
        <f>'4_Seq_Features'!F718</f>
        <v/>
      </c>
      <c r="C720" s="48">
        <f>'4_Seq_Features'!E718</f>
        <v/>
      </c>
      <c r="D720" s="52">
        <f>$U$12*((B720)-$U$5)/$U$6+$U$13</f>
        <v/>
      </c>
      <c r="E720" s="51">
        <f>1/(1+EXP(-D720))</f>
        <v/>
      </c>
      <c r="F720" s="52">
        <f>$V$12*((B720)-$U$5)/$U$6+$V$13</f>
        <v/>
      </c>
      <c r="G720" s="51">
        <f>1/(1+EXP(-F720))</f>
        <v/>
      </c>
      <c r="H720" s="52">
        <f>$W$12*((B720)-$U$5)/$U$6+$W$13</f>
        <v/>
      </c>
      <c r="I720" s="51">
        <f>1/(1+EXP(-H720))</f>
        <v/>
      </c>
      <c r="J720" s="52">
        <f>$X$12*((B720)-$U$5)/$U$6+$X$13</f>
        <v/>
      </c>
      <c r="K720" s="51">
        <f>1/(1+EXP(-J720))</f>
        <v/>
      </c>
      <c r="L720" s="52">
        <f>$Y$12*((B720)-$U$5)/$U$6+$Y$13</f>
        <v/>
      </c>
      <c r="M720" s="51">
        <f>1/(1+EXP(-L720))</f>
        <v/>
      </c>
      <c r="N720" s="52">
        <f>$Z$12*((B720)-$U$5)/$U$6+$Z$13</f>
        <v/>
      </c>
      <c r="O720" s="51">
        <f>1/(1+EXP(-N720))</f>
        <v/>
      </c>
      <c r="P720" s="52">
        <f>$AA$12*((B720)-$U$5)/$U$6+$AA$13</f>
        <v/>
      </c>
      <c r="Q720" s="51">
        <f>1/(1+EXP(-P720))</f>
        <v/>
      </c>
      <c r="R720" s="52">
        <f>$AB$12*((B720)-$U$5)/$U$6+$AB$13</f>
        <v/>
      </c>
      <c r="S720" s="51">
        <f>1/(1+EXP(-R720))</f>
        <v/>
      </c>
      <c r="AI720" s="48">
        <f>'4_Seq_Features'!A718</f>
        <v/>
      </c>
      <c r="AJ720" s="55">
        <f>'4_Seq_Features'!G718</f>
        <v/>
      </c>
      <c r="AK720" s="55">
        <f>'4_Seq_Features'!H718</f>
        <v/>
      </c>
      <c r="AL720" s="48">
        <f>'4_Seq_Features'!E718</f>
        <v/>
      </c>
      <c r="AM720" s="52">
        <f>$BD$14*((AJ720)-$BD$5)/$BD$6+$BD$15*((AK720)-$BD$7)/$BD$8+$BD$16</f>
        <v/>
      </c>
      <c r="AN720" s="51">
        <f>1/(1+EXP(-AM720))</f>
        <v/>
      </c>
      <c r="AO720" s="52">
        <f>$BE$14*((AJ720)-$BD$5)/$BD$6+$BE$15*((AK720)-$BD$7)/$BD$8+$BE$16</f>
        <v/>
      </c>
      <c r="AP720" s="51">
        <f>1/(1+EXP(-AO720))</f>
        <v/>
      </c>
      <c r="AQ720" s="52">
        <f>$BF$14*((AJ720)-$BD$5)/$BD$6+$BF$15*((AK720)-$BD$7)/$BD$8+$BF$16</f>
        <v/>
      </c>
      <c r="AR720" s="51">
        <f>1/(1+EXP(-AQ720))</f>
        <v/>
      </c>
      <c r="AS720" s="52">
        <f>$BG$14*((AJ720)-$BD$5)/$BD$6+$BG$15*((AK720)-$BD$7)/$BD$8+$BG$16</f>
        <v/>
      </c>
      <c r="AT720" s="51">
        <f>1/(1+EXP(-AS720))</f>
        <v/>
      </c>
      <c r="AU720" s="52">
        <f>$BH$14*((AJ720)-$BD$5)/$BD$6+$BH$15*((AK720)-$BD$7)/$BD$8+$BH$16</f>
        <v/>
      </c>
      <c r="AV720" s="51">
        <f>1/(1+EXP(-AU720))</f>
        <v/>
      </c>
      <c r="AW720" s="52">
        <f>$BI$14*((AJ720)-$BD$5)/$BD$6+$BI$15*((AK720)-$BD$7)/$BD$8+$BI$16</f>
        <v/>
      </c>
      <c r="AX720" s="51">
        <f>1/(1+EXP(-AW720))</f>
        <v/>
      </c>
      <c r="AY720" s="52">
        <f>$BJ$14*((AJ720)-$BD$5)/$BD$6+$BJ$15*((AK720)-$BD$7)/$BD$8+$BJ$16</f>
        <v/>
      </c>
      <c r="AZ720" s="51">
        <f>1/(1+EXP(-AY720))</f>
        <v/>
      </c>
      <c r="BA720" s="52">
        <f>$BK$14*((AJ720)-$BD$5)/$BD$6+$BK$15*((AK720)-$BD$7)/$BD$8+$BK$16</f>
        <v/>
      </c>
      <c r="BB720" s="51">
        <f>1/(1+EXP(-BA720))</f>
        <v/>
      </c>
    </row>
    <row r="721" ht="15" customHeight="1" s="35">
      <c r="A721" s="48">
        <f>'4_Seq_Features'!A719</f>
        <v/>
      </c>
      <c r="B721" s="55">
        <f>'4_Seq_Features'!F719</f>
        <v/>
      </c>
      <c r="C721" s="48">
        <f>'4_Seq_Features'!E719</f>
        <v/>
      </c>
      <c r="D721" s="52">
        <f>$U$12*((B721)-$U$5)/$U$6+$U$13</f>
        <v/>
      </c>
      <c r="E721" s="51">
        <f>1/(1+EXP(-D721))</f>
        <v/>
      </c>
      <c r="F721" s="52">
        <f>$V$12*((B721)-$U$5)/$U$6+$V$13</f>
        <v/>
      </c>
      <c r="G721" s="51">
        <f>1/(1+EXP(-F721))</f>
        <v/>
      </c>
      <c r="H721" s="52">
        <f>$W$12*((B721)-$U$5)/$U$6+$W$13</f>
        <v/>
      </c>
      <c r="I721" s="51">
        <f>1/(1+EXP(-H721))</f>
        <v/>
      </c>
      <c r="J721" s="52">
        <f>$X$12*((B721)-$U$5)/$U$6+$X$13</f>
        <v/>
      </c>
      <c r="K721" s="51">
        <f>1/(1+EXP(-J721))</f>
        <v/>
      </c>
      <c r="L721" s="52">
        <f>$Y$12*((B721)-$U$5)/$U$6+$Y$13</f>
        <v/>
      </c>
      <c r="M721" s="51">
        <f>1/(1+EXP(-L721))</f>
        <v/>
      </c>
      <c r="N721" s="52">
        <f>$Z$12*((B721)-$U$5)/$U$6+$Z$13</f>
        <v/>
      </c>
      <c r="O721" s="51">
        <f>1/(1+EXP(-N721))</f>
        <v/>
      </c>
      <c r="P721" s="52">
        <f>$AA$12*((B721)-$U$5)/$U$6+$AA$13</f>
        <v/>
      </c>
      <c r="Q721" s="51">
        <f>1/(1+EXP(-P721))</f>
        <v/>
      </c>
      <c r="R721" s="52">
        <f>$AB$12*((B721)-$U$5)/$U$6+$AB$13</f>
        <v/>
      </c>
      <c r="S721" s="51">
        <f>1/(1+EXP(-R721))</f>
        <v/>
      </c>
      <c r="AI721" s="48">
        <f>'4_Seq_Features'!A719</f>
        <v/>
      </c>
      <c r="AJ721" s="55">
        <f>'4_Seq_Features'!G719</f>
        <v/>
      </c>
      <c r="AK721" s="55">
        <f>'4_Seq_Features'!H719</f>
        <v/>
      </c>
      <c r="AL721" s="48">
        <f>'4_Seq_Features'!E719</f>
        <v/>
      </c>
      <c r="AM721" s="52">
        <f>$BD$14*((AJ721)-$BD$5)/$BD$6+$BD$15*((AK721)-$BD$7)/$BD$8+$BD$16</f>
        <v/>
      </c>
      <c r="AN721" s="51">
        <f>1/(1+EXP(-AM721))</f>
        <v/>
      </c>
      <c r="AO721" s="52">
        <f>$BE$14*((AJ721)-$BD$5)/$BD$6+$BE$15*((AK721)-$BD$7)/$BD$8+$BE$16</f>
        <v/>
      </c>
      <c r="AP721" s="51">
        <f>1/(1+EXP(-AO721))</f>
        <v/>
      </c>
      <c r="AQ721" s="52">
        <f>$BF$14*((AJ721)-$BD$5)/$BD$6+$BF$15*((AK721)-$BD$7)/$BD$8+$BF$16</f>
        <v/>
      </c>
      <c r="AR721" s="51">
        <f>1/(1+EXP(-AQ721))</f>
        <v/>
      </c>
      <c r="AS721" s="52">
        <f>$BG$14*((AJ721)-$BD$5)/$BD$6+$BG$15*((AK721)-$BD$7)/$BD$8+$BG$16</f>
        <v/>
      </c>
      <c r="AT721" s="51">
        <f>1/(1+EXP(-AS721))</f>
        <v/>
      </c>
      <c r="AU721" s="52">
        <f>$BH$14*((AJ721)-$BD$5)/$BD$6+$BH$15*((AK721)-$BD$7)/$BD$8+$BH$16</f>
        <v/>
      </c>
      <c r="AV721" s="51">
        <f>1/(1+EXP(-AU721))</f>
        <v/>
      </c>
      <c r="AW721" s="52">
        <f>$BI$14*((AJ721)-$BD$5)/$BD$6+$BI$15*((AK721)-$BD$7)/$BD$8+$BI$16</f>
        <v/>
      </c>
      <c r="AX721" s="51">
        <f>1/(1+EXP(-AW721))</f>
        <v/>
      </c>
      <c r="AY721" s="52">
        <f>$BJ$14*((AJ721)-$BD$5)/$BD$6+$BJ$15*((AK721)-$BD$7)/$BD$8+$BJ$16</f>
        <v/>
      </c>
      <c r="AZ721" s="51">
        <f>1/(1+EXP(-AY721))</f>
        <v/>
      </c>
      <c r="BA721" s="52">
        <f>$BK$14*((AJ721)-$BD$5)/$BD$6+$BK$15*((AK721)-$BD$7)/$BD$8+$BK$16</f>
        <v/>
      </c>
      <c r="BB721" s="51">
        <f>1/(1+EXP(-BA721))</f>
        <v/>
      </c>
    </row>
    <row r="722" ht="15" customHeight="1" s="35">
      <c r="A722" s="48">
        <f>'4_Seq_Features'!A720</f>
        <v/>
      </c>
      <c r="B722" s="55">
        <f>'4_Seq_Features'!F720</f>
        <v/>
      </c>
      <c r="C722" s="48">
        <f>'4_Seq_Features'!E720</f>
        <v/>
      </c>
      <c r="D722" s="52">
        <f>$U$12*((B722)-$U$5)/$U$6+$U$13</f>
        <v/>
      </c>
      <c r="E722" s="51">
        <f>1/(1+EXP(-D722))</f>
        <v/>
      </c>
      <c r="F722" s="52">
        <f>$V$12*((B722)-$U$5)/$U$6+$V$13</f>
        <v/>
      </c>
      <c r="G722" s="51">
        <f>1/(1+EXP(-F722))</f>
        <v/>
      </c>
      <c r="H722" s="52">
        <f>$W$12*((B722)-$U$5)/$U$6+$W$13</f>
        <v/>
      </c>
      <c r="I722" s="51">
        <f>1/(1+EXP(-H722))</f>
        <v/>
      </c>
      <c r="J722" s="52">
        <f>$X$12*((B722)-$U$5)/$U$6+$X$13</f>
        <v/>
      </c>
      <c r="K722" s="51">
        <f>1/(1+EXP(-J722))</f>
        <v/>
      </c>
      <c r="L722" s="52">
        <f>$Y$12*((B722)-$U$5)/$U$6+$Y$13</f>
        <v/>
      </c>
      <c r="M722" s="51">
        <f>1/(1+EXP(-L722))</f>
        <v/>
      </c>
      <c r="N722" s="52">
        <f>$Z$12*((B722)-$U$5)/$U$6+$Z$13</f>
        <v/>
      </c>
      <c r="O722" s="51">
        <f>1/(1+EXP(-N722))</f>
        <v/>
      </c>
      <c r="P722" s="52">
        <f>$AA$12*((B722)-$U$5)/$U$6+$AA$13</f>
        <v/>
      </c>
      <c r="Q722" s="51">
        <f>1/(1+EXP(-P722))</f>
        <v/>
      </c>
      <c r="R722" s="52">
        <f>$AB$12*((B722)-$U$5)/$U$6+$AB$13</f>
        <v/>
      </c>
      <c r="S722" s="51">
        <f>1/(1+EXP(-R722))</f>
        <v/>
      </c>
      <c r="AI722" s="48">
        <f>'4_Seq_Features'!A720</f>
        <v/>
      </c>
      <c r="AJ722" s="55">
        <f>'4_Seq_Features'!G720</f>
        <v/>
      </c>
      <c r="AK722" s="55">
        <f>'4_Seq_Features'!H720</f>
        <v/>
      </c>
      <c r="AL722" s="48">
        <f>'4_Seq_Features'!E720</f>
        <v/>
      </c>
      <c r="AM722" s="52">
        <f>$BD$14*((AJ722)-$BD$5)/$BD$6+$BD$15*((AK722)-$BD$7)/$BD$8+$BD$16</f>
        <v/>
      </c>
      <c r="AN722" s="51">
        <f>1/(1+EXP(-AM722))</f>
        <v/>
      </c>
      <c r="AO722" s="52">
        <f>$BE$14*((AJ722)-$BD$5)/$BD$6+$BE$15*((AK722)-$BD$7)/$BD$8+$BE$16</f>
        <v/>
      </c>
      <c r="AP722" s="51">
        <f>1/(1+EXP(-AO722))</f>
        <v/>
      </c>
      <c r="AQ722" s="52">
        <f>$BF$14*((AJ722)-$BD$5)/$BD$6+$BF$15*((AK722)-$BD$7)/$BD$8+$BF$16</f>
        <v/>
      </c>
      <c r="AR722" s="51">
        <f>1/(1+EXP(-AQ722))</f>
        <v/>
      </c>
      <c r="AS722" s="52">
        <f>$BG$14*((AJ722)-$BD$5)/$BD$6+$BG$15*((AK722)-$BD$7)/$BD$8+$BG$16</f>
        <v/>
      </c>
      <c r="AT722" s="51">
        <f>1/(1+EXP(-AS722))</f>
        <v/>
      </c>
      <c r="AU722" s="52">
        <f>$BH$14*((AJ722)-$BD$5)/$BD$6+$BH$15*((AK722)-$BD$7)/$BD$8+$BH$16</f>
        <v/>
      </c>
      <c r="AV722" s="51">
        <f>1/(1+EXP(-AU722))</f>
        <v/>
      </c>
      <c r="AW722" s="52">
        <f>$BI$14*((AJ722)-$BD$5)/$BD$6+$BI$15*((AK722)-$BD$7)/$BD$8+$BI$16</f>
        <v/>
      </c>
      <c r="AX722" s="51">
        <f>1/(1+EXP(-AW722))</f>
        <v/>
      </c>
      <c r="AY722" s="52">
        <f>$BJ$14*((AJ722)-$BD$5)/$BD$6+$BJ$15*((AK722)-$BD$7)/$BD$8+$BJ$16</f>
        <v/>
      </c>
      <c r="AZ722" s="51">
        <f>1/(1+EXP(-AY722))</f>
        <v/>
      </c>
      <c r="BA722" s="52">
        <f>$BK$14*((AJ722)-$BD$5)/$BD$6+$BK$15*((AK722)-$BD$7)/$BD$8+$BK$16</f>
        <v/>
      </c>
      <c r="BB722" s="51">
        <f>1/(1+EXP(-BA722))</f>
        <v/>
      </c>
    </row>
    <row r="723" ht="15" customHeight="1" s="35">
      <c r="A723" s="48">
        <f>'4_Seq_Features'!A721</f>
        <v/>
      </c>
      <c r="B723" s="55">
        <f>'4_Seq_Features'!F721</f>
        <v/>
      </c>
      <c r="C723" s="48">
        <f>'4_Seq_Features'!E721</f>
        <v/>
      </c>
      <c r="D723" s="52">
        <f>$U$12*((B723)-$U$5)/$U$6+$U$13</f>
        <v/>
      </c>
      <c r="E723" s="51">
        <f>1/(1+EXP(-D723))</f>
        <v/>
      </c>
      <c r="F723" s="52">
        <f>$V$12*((B723)-$U$5)/$U$6+$V$13</f>
        <v/>
      </c>
      <c r="G723" s="51">
        <f>1/(1+EXP(-F723))</f>
        <v/>
      </c>
      <c r="H723" s="52">
        <f>$W$12*((B723)-$U$5)/$U$6+$W$13</f>
        <v/>
      </c>
      <c r="I723" s="51">
        <f>1/(1+EXP(-H723))</f>
        <v/>
      </c>
      <c r="J723" s="52">
        <f>$X$12*((B723)-$U$5)/$U$6+$X$13</f>
        <v/>
      </c>
      <c r="K723" s="51">
        <f>1/(1+EXP(-J723))</f>
        <v/>
      </c>
      <c r="L723" s="52">
        <f>$Y$12*((B723)-$U$5)/$U$6+$Y$13</f>
        <v/>
      </c>
      <c r="M723" s="51">
        <f>1/(1+EXP(-L723))</f>
        <v/>
      </c>
      <c r="N723" s="52">
        <f>$Z$12*((B723)-$U$5)/$U$6+$Z$13</f>
        <v/>
      </c>
      <c r="O723" s="51">
        <f>1/(1+EXP(-N723))</f>
        <v/>
      </c>
      <c r="P723" s="52">
        <f>$AA$12*((B723)-$U$5)/$U$6+$AA$13</f>
        <v/>
      </c>
      <c r="Q723" s="51">
        <f>1/(1+EXP(-P723))</f>
        <v/>
      </c>
      <c r="R723" s="52">
        <f>$AB$12*((B723)-$U$5)/$U$6+$AB$13</f>
        <v/>
      </c>
      <c r="S723" s="51">
        <f>1/(1+EXP(-R723))</f>
        <v/>
      </c>
      <c r="AI723" s="48">
        <f>'4_Seq_Features'!A721</f>
        <v/>
      </c>
      <c r="AJ723" s="55">
        <f>'4_Seq_Features'!G721</f>
        <v/>
      </c>
      <c r="AK723" s="55">
        <f>'4_Seq_Features'!H721</f>
        <v/>
      </c>
      <c r="AL723" s="48">
        <f>'4_Seq_Features'!E721</f>
        <v/>
      </c>
      <c r="AM723" s="52">
        <f>$BD$14*((AJ723)-$BD$5)/$BD$6+$BD$15*((AK723)-$BD$7)/$BD$8+$BD$16</f>
        <v/>
      </c>
      <c r="AN723" s="51">
        <f>1/(1+EXP(-AM723))</f>
        <v/>
      </c>
      <c r="AO723" s="52">
        <f>$BE$14*((AJ723)-$BD$5)/$BD$6+$BE$15*((AK723)-$BD$7)/$BD$8+$BE$16</f>
        <v/>
      </c>
      <c r="AP723" s="51">
        <f>1/(1+EXP(-AO723))</f>
        <v/>
      </c>
      <c r="AQ723" s="52">
        <f>$BF$14*((AJ723)-$BD$5)/$BD$6+$BF$15*((AK723)-$BD$7)/$BD$8+$BF$16</f>
        <v/>
      </c>
      <c r="AR723" s="51">
        <f>1/(1+EXP(-AQ723))</f>
        <v/>
      </c>
      <c r="AS723" s="52">
        <f>$BG$14*((AJ723)-$BD$5)/$BD$6+$BG$15*((AK723)-$BD$7)/$BD$8+$BG$16</f>
        <v/>
      </c>
      <c r="AT723" s="51">
        <f>1/(1+EXP(-AS723))</f>
        <v/>
      </c>
      <c r="AU723" s="52">
        <f>$BH$14*((AJ723)-$BD$5)/$BD$6+$BH$15*((AK723)-$BD$7)/$BD$8+$BH$16</f>
        <v/>
      </c>
      <c r="AV723" s="51">
        <f>1/(1+EXP(-AU723))</f>
        <v/>
      </c>
      <c r="AW723" s="52">
        <f>$BI$14*((AJ723)-$BD$5)/$BD$6+$BI$15*((AK723)-$BD$7)/$BD$8+$BI$16</f>
        <v/>
      </c>
      <c r="AX723" s="51">
        <f>1/(1+EXP(-AW723))</f>
        <v/>
      </c>
      <c r="AY723" s="52">
        <f>$BJ$14*((AJ723)-$BD$5)/$BD$6+$BJ$15*((AK723)-$BD$7)/$BD$8+$BJ$16</f>
        <v/>
      </c>
      <c r="AZ723" s="51">
        <f>1/(1+EXP(-AY723))</f>
        <v/>
      </c>
      <c r="BA723" s="52">
        <f>$BK$14*((AJ723)-$BD$5)/$BD$6+$BK$15*((AK723)-$BD$7)/$BD$8+$BK$16</f>
        <v/>
      </c>
      <c r="BB723" s="51">
        <f>1/(1+EXP(-BA723))</f>
        <v/>
      </c>
    </row>
    <row r="724" ht="15" customHeight="1" s="35">
      <c r="A724" s="48">
        <f>'4_Seq_Features'!A722</f>
        <v/>
      </c>
      <c r="B724" s="55">
        <f>'4_Seq_Features'!F722</f>
        <v/>
      </c>
      <c r="C724" s="48">
        <f>'4_Seq_Features'!E722</f>
        <v/>
      </c>
      <c r="D724" s="52">
        <f>$U$12*((B724)-$U$5)/$U$6+$U$13</f>
        <v/>
      </c>
      <c r="E724" s="51">
        <f>1/(1+EXP(-D724))</f>
        <v/>
      </c>
      <c r="F724" s="52">
        <f>$V$12*((B724)-$U$5)/$U$6+$V$13</f>
        <v/>
      </c>
      <c r="G724" s="51">
        <f>1/(1+EXP(-F724))</f>
        <v/>
      </c>
      <c r="H724" s="52">
        <f>$W$12*((B724)-$U$5)/$U$6+$W$13</f>
        <v/>
      </c>
      <c r="I724" s="51">
        <f>1/(1+EXP(-H724))</f>
        <v/>
      </c>
      <c r="J724" s="52">
        <f>$X$12*((B724)-$U$5)/$U$6+$X$13</f>
        <v/>
      </c>
      <c r="K724" s="51">
        <f>1/(1+EXP(-J724))</f>
        <v/>
      </c>
      <c r="L724" s="52">
        <f>$Y$12*((B724)-$U$5)/$U$6+$Y$13</f>
        <v/>
      </c>
      <c r="M724" s="51">
        <f>1/(1+EXP(-L724))</f>
        <v/>
      </c>
      <c r="N724" s="52">
        <f>$Z$12*((B724)-$U$5)/$U$6+$Z$13</f>
        <v/>
      </c>
      <c r="O724" s="51">
        <f>1/(1+EXP(-N724))</f>
        <v/>
      </c>
      <c r="P724" s="52">
        <f>$AA$12*((B724)-$U$5)/$U$6+$AA$13</f>
        <v/>
      </c>
      <c r="Q724" s="51">
        <f>1/(1+EXP(-P724))</f>
        <v/>
      </c>
      <c r="R724" s="52">
        <f>$AB$12*((B724)-$U$5)/$U$6+$AB$13</f>
        <v/>
      </c>
      <c r="S724" s="51">
        <f>1/(1+EXP(-R724))</f>
        <v/>
      </c>
      <c r="AI724" s="48">
        <f>'4_Seq_Features'!A722</f>
        <v/>
      </c>
      <c r="AJ724" s="55">
        <f>'4_Seq_Features'!G722</f>
        <v/>
      </c>
      <c r="AK724" s="55">
        <f>'4_Seq_Features'!H722</f>
        <v/>
      </c>
      <c r="AL724" s="48">
        <f>'4_Seq_Features'!E722</f>
        <v/>
      </c>
      <c r="AM724" s="52">
        <f>$BD$14*((AJ724)-$BD$5)/$BD$6+$BD$15*((AK724)-$BD$7)/$BD$8+$BD$16</f>
        <v/>
      </c>
      <c r="AN724" s="51">
        <f>1/(1+EXP(-AM724))</f>
        <v/>
      </c>
      <c r="AO724" s="52">
        <f>$BE$14*((AJ724)-$BD$5)/$BD$6+$BE$15*((AK724)-$BD$7)/$BD$8+$BE$16</f>
        <v/>
      </c>
      <c r="AP724" s="51">
        <f>1/(1+EXP(-AO724))</f>
        <v/>
      </c>
      <c r="AQ724" s="52">
        <f>$BF$14*((AJ724)-$BD$5)/$BD$6+$BF$15*((AK724)-$BD$7)/$BD$8+$BF$16</f>
        <v/>
      </c>
      <c r="AR724" s="51">
        <f>1/(1+EXP(-AQ724))</f>
        <v/>
      </c>
      <c r="AS724" s="52">
        <f>$BG$14*((AJ724)-$BD$5)/$BD$6+$BG$15*((AK724)-$BD$7)/$BD$8+$BG$16</f>
        <v/>
      </c>
      <c r="AT724" s="51">
        <f>1/(1+EXP(-AS724))</f>
        <v/>
      </c>
      <c r="AU724" s="52">
        <f>$BH$14*((AJ724)-$BD$5)/$BD$6+$BH$15*((AK724)-$BD$7)/$BD$8+$BH$16</f>
        <v/>
      </c>
      <c r="AV724" s="51">
        <f>1/(1+EXP(-AU724))</f>
        <v/>
      </c>
      <c r="AW724" s="52">
        <f>$BI$14*((AJ724)-$BD$5)/$BD$6+$BI$15*((AK724)-$BD$7)/$BD$8+$BI$16</f>
        <v/>
      </c>
      <c r="AX724" s="51">
        <f>1/(1+EXP(-AW724))</f>
        <v/>
      </c>
      <c r="AY724" s="52">
        <f>$BJ$14*((AJ724)-$BD$5)/$BD$6+$BJ$15*((AK724)-$BD$7)/$BD$8+$BJ$16</f>
        <v/>
      </c>
      <c r="AZ724" s="51">
        <f>1/(1+EXP(-AY724))</f>
        <v/>
      </c>
      <c r="BA724" s="52">
        <f>$BK$14*((AJ724)-$BD$5)/$BD$6+$BK$15*((AK724)-$BD$7)/$BD$8+$BK$16</f>
        <v/>
      </c>
      <c r="BB724" s="51">
        <f>1/(1+EXP(-BA724))</f>
        <v/>
      </c>
    </row>
    <row r="725" ht="15" customHeight="1" s="35">
      <c r="A725" s="48">
        <f>'4_Seq_Features'!A723</f>
        <v/>
      </c>
      <c r="B725" s="55">
        <f>'4_Seq_Features'!F723</f>
        <v/>
      </c>
      <c r="C725" s="48">
        <f>'4_Seq_Features'!E723</f>
        <v/>
      </c>
      <c r="D725" s="52">
        <f>$U$12*((B725)-$U$5)/$U$6+$U$13</f>
        <v/>
      </c>
      <c r="E725" s="51">
        <f>1/(1+EXP(-D725))</f>
        <v/>
      </c>
      <c r="F725" s="52">
        <f>$V$12*((B725)-$U$5)/$U$6+$V$13</f>
        <v/>
      </c>
      <c r="G725" s="51">
        <f>1/(1+EXP(-F725))</f>
        <v/>
      </c>
      <c r="H725" s="52">
        <f>$W$12*((B725)-$U$5)/$U$6+$W$13</f>
        <v/>
      </c>
      <c r="I725" s="51">
        <f>1/(1+EXP(-H725))</f>
        <v/>
      </c>
      <c r="J725" s="52">
        <f>$X$12*((B725)-$U$5)/$U$6+$X$13</f>
        <v/>
      </c>
      <c r="K725" s="51">
        <f>1/(1+EXP(-J725))</f>
        <v/>
      </c>
      <c r="L725" s="52">
        <f>$Y$12*((B725)-$U$5)/$U$6+$Y$13</f>
        <v/>
      </c>
      <c r="M725" s="51">
        <f>1/(1+EXP(-L725))</f>
        <v/>
      </c>
      <c r="N725" s="52">
        <f>$Z$12*((B725)-$U$5)/$U$6+$Z$13</f>
        <v/>
      </c>
      <c r="O725" s="51">
        <f>1/(1+EXP(-N725))</f>
        <v/>
      </c>
      <c r="P725" s="52">
        <f>$AA$12*((B725)-$U$5)/$U$6+$AA$13</f>
        <v/>
      </c>
      <c r="Q725" s="51">
        <f>1/(1+EXP(-P725))</f>
        <v/>
      </c>
      <c r="R725" s="52">
        <f>$AB$12*((B725)-$U$5)/$U$6+$AB$13</f>
        <v/>
      </c>
      <c r="S725" s="51">
        <f>1/(1+EXP(-R725))</f>
        <v/>
      </c>
      <c r="AI725" s="48">
        <f>'4_Seq_Features'!A723</f>
        <v/>
      </c>
      <c r="AJ725" s="55">
        <f>'4_Seq_Features'!G723</f>
        <v/>
      </c>
      <c r="AK725" s="55">
        <f>'4_Seq_Features'!H723</f>
        <v/>
      </c>
      <c r="AL725" s="48">
        <f>'4_Seq_Features'!E723</f>
        <v/>
      </c>
      <c r="AM725" s="52">
        <f>$BD$14*((AJ725)-$BD$5)/$BD$6+$BD$15*((AK725)-$BD$7)/$BD$8+$BD$16</f>
        <v/>
      </c>
      <c r="AN725" s="51">
        <f>1/(1+EXP(-AM725))</f>
        <v/>
      </c>
      <c r="AO725" s="52">
        <f>$BE$14*((AJ725)-$BD$5)/$BD$6+$BE$15*((AK725)-$BD$7)/$BD$8+$BE$16</f>
        <v/>
      </c>
      <c r="AP725" s="51">
        <f>1/(1+EXP(-AO725))</f>
        <v/>
      </c>
      <c r="AQ725" s="52">
        <f>$BF$14*((AJ725)-$BD$5)/$BD$6+$BF$15*((AK725)-$BD$7)/$BD$8+$BF$16</f>
        <v/>
      </c>
      <c r="AR725" s="51">
        <f>1/(1+EXP(-AQ725))</f>
        <v/>
      </c>
      <c r="AS725" s="52">
        <f>$BG$14*((AJ725)-$BD$5)/$BD$6+$BG$15*((AK725)-$BD$7)/$BD$8+$BG$16</f>
        <v/>
      </c>
      <c r="AT725" s="51">
        <f>1/(1+EXP(-AS725))</f>
        <v/>
      </c>
      <c r="AU725" s="52">
        <f>$BH$14*((AJ725)-$BD$5)/$BD$6+$BH$15*((AK725)-$BD$7)/$BD$8+$BH$16</f>
        <v/>
      </c>
      <c r="AV725" s="51">
        <f>1/(1+EXP(-AU725))</f>
        <v/>
      </c>
      <c r="AW725" s="52">
        <f>$BI$14*((AJ725)-$BD$5)/$BD$6+$BI$15*((AK725)-$BD$7)/$BD$8+$BI$16</f>
        <v/>
      </c>
      <c r="AX725" s="51">
        <f>1/(1+EXP(-AW725))</f>
        <v/>
      </c>
      <c r="AY725" s="52">
        <f>$BJ$14*((AJ725)-$BD$5)/$BD$6+$BJ$15*((AK725)-$BD$7)/$BD$8+$BJ$16</f>
        <v/>
      </c>
      <c r="AZ725" s="51">
        <f>1/(1+EXP(-AY725))</f>
        <v/>
      </c>
      <c r="BA725" s="52">
        <f>$BK$14*((AJ725)-$BD$5)/$BD$6+$BK$15*((AK725)-$BD$7)/$BD$8+$BK$16</f>
        <v/>
      </c>
      <c r="BB725" s="51">
        <f>1/(1+EXP(-BA725))</f>
        <v/>
      </c>
    </row>
    <row r="726" ht="15" customHeight="1" s="35">
      <c r="A726" s="48">
        <f>'4_Seq_Features'!A724</f>
        <v/>
      </c>
      <c r="B726" s="55">
        <f>'4_Seq_Features'!F724</f>
        <v/>
      </c>
      <c r="C726" s="48">
        <f>'4_Seq_Features'!E724</f>
        <v/>
      </c>
      <c r="D726" s="52">
        <f>$U$12*((B726)-$U$5)/$U$6+$U$13</f>
        <v/>
      </c>
      <c r="E726" s="51">
        <f>1/(1+EXP(-D726))</f>
        <v/>
      </c>
      <c r="F726" s="52">
        <f>$V$12*((B726)-$U$5)/$U$6+$V$13</f>
        <v/>
      </c>
      <c r="G726" s="51">
        <f>1/(1+EXP(-F726))</f>
        <v/>
      </c>
      <c r="H726" s="52">
        <f>$W$12*((B726)-$U$5)/$U$6+$W$13</f>
        <v/>
      </c>
      <c r="I726" s="51">
        <f>1/(1+EXP(-H726))</f>
        <v/>
      </c>
      <c r="J726" s="52">
        <f>$X$12*((B726)-$U$5)/$U$6+$X$13</f>
        <v/>
      </c>
      <c r="K726" s="51">
        <f>1/(1+EXP(-J726))</f>
        <v/>
      </c>
      <c r="L726" s="52">
        <f>$Y$12*((B726)-$U$5)/$U$6+$Y$13</f>
        <v/>
      </c>
      <c r="M726" s="51">
        <f>1/(1+EXP(-L726))</f>
        <v/>
      </c>
      <c r="N726" s="52">
        <f>$Z$12*((B726)-$U$5)/$U$6+$Z$13</f>
        <v/>
      </c>
      <c r="O726" s="51">
        <f>1/(1+EXP(-N726))</f>
        <v/>
      </c>
      <c r="P726" s="52">
        <f>$AA$12*((B726)-$U$5)/$U$6+$AA$13</f>
        <v/>
      </c>
      <c r="Q726" s="51">
        <f>1/(1+EXP(-P726))</f>
        <v/>
      </c>
      <c r="R726" s="52">
        <f>$AB$12*((B726)-$U$5)/$U$6+$AB$13</f>
        <v/>
      </c>
      <c r="S726" s="51">
        <f>1/(1+EXP(-R726))</f>
        <v/>
      </c>
      <c r="AI726" s="48">
        <f>'4_Seq_Features'!A724</f>
        <v/>
      </c>
      <c r="AJ726" s="55">
        <f>'4_Seq_Features'!G724</f>
        <v/>
      </c>
      <c r="AK726" s="55">
        <f>'4_Seq_Features'!H724</f>
        <v/>
      </c>
      <c r="AL726" s="48">
        <f>'4_Seq_Features'!E724</f>
        <v/>
      </c>
      <c r="AM726" s="52">
        <f>$BD$14*((AJ726)-$BD$5)/$BD$6+$BD$15*((AK726)-$BD$7)/$BD$8+$BD$16</f>
        <v/>
      </c>
      <c r="AN726" s="51">
        <f>1/(1+EXP(-AM726))</f>
        <v/>
      </c>
      <c r="AO726" s="52">
        <f>$BE$14*((AJ726)-$BD$5)/$BD$6+$BE$15*((AK726)-$BD$7)/$BD$8+$BE$16</f>
        <v/>
      </c>
      <c r="AP726" s="51">
        <f>1/(1+EXP(-AO726))</f>
        <v/>
      </c>
      <c r="AQ726" s="52">
        <f>$BF$14*((AJ726)-$BD$5)/$BD$6+$BF$15*((AK726)-$BD$7)/$BD$8+$BF$16</f>
        <v/>
      </c>
      <c r="AR726" s="51">
        <f>1/(1+EXP(-AQ726))</f>
        <v/>
      </c>
      <c r="AS726" s="52">
        <f>$BG$14*((AJ726)-$BD$5)/$BD$6+$BG$15*((AK726)-$BD$7)/$BD$8+$BG$16</f>
        <v/>
      </c>
      <c r="AT726" s="51">
        <f>1/(1+EXP(-AS726))</f>
        <v/>
      </c>
      <c r="AU726" s="52">
        <f>$BH$14*((AJ726)-$BD$5)/$BD$6+$BH$15*((AK726)-$BD$7)/$BD$8+$BH$16</f>
        <v/>
      </c>
      <c r="AV726" s="51">
        <f>1/(1+EXP(-AU726))</f>
        <v/>
      </c>
      <c r="AW726" s="52">
        <f>$BI$14*((AJ726)-$BD$5)/$BD$6+$BI$15*((AK726)-$BD$7)/$BD$8+$BI$16</f>
        <v/>
      </c>
      <c r="AX726" s="51">
        <f>1/(1+EXP(-AW726))</f>
        <v/>
      </c>
      <c r="AY726" s="52">
        <f>$BJ$14*((AJ726)-$BD$5)/$BD$6+$BJ$15*((AK726)-$BD$7)/$BD$8+$BJ$16</f>
        <v/>
      </c>
      <c r="AZ726" s="51">
        <f>1/(1+EXP(-AY726))</f>
        <v/>
      </c>
      <c r="BA726" s="52">
        <f>$BK$14*((AJ726)-$BD$5)/$BD$6+$BK$15*((AK726)-$BD$7)/$BD$8+$BK$16</f>
        <v/>
      </c>
      <c r="BB726" s="51">
        <f>1/(1+EXP(-BA726))</f>
        <v/>
      </c>
    </row>
    <row r="727" ht="15" customHeight="1" s="35">
      <c r="A727" s="48">
        <f>'4_Seq_Features'!A725</f>
        <v/>
      </c>
      <c r="B727" s="55">
        <f>'4_Seq_Features'!F725</f>
        <v/>
      </c>
      <c r="C727" s="48">
        <f>'4_Seq_Features'!E725</f>
        <v/>
      </c>
      <c r="D727" s="52">
        <f>$U$12*((B727)-$U$5)/$U$6+$U$13</f>
        <v/>
      </c>
      <c r="E727" s="51">
        <f>1/(1+EXP(-D727))</f>
        <v/>
      </c>
      <c r="F727" s="52">
        <f>$V$12*((B727)-$U$5)/$U$6+$V$13</f>
        <v/>
      </c>
      <c r="G727" s="51">
        <f>1/(1+EXP(-F727))</f>
        <v/>
      </c>
      <c r="H727" s="52">
        <f>$W$12*((B727)-$U$5)/$U$6+$W$13</f>
        <v/>
      </c>
      <c r="I727" s="51">
        <f>1/(1+EXP(-H727))</f>
        <v/>
      </c>
      <c r="J727" s="52">
        <f>$X$12*((B727)-$U$5)/$U$6+$X$13</f>
        <v/>
      </c>
      <c r="K727" s="51">
        <f>1/(1+EXP(-J727))</f>
        <v/>
      </c>
      <c r="L727" s="52">
        <f>$Y$12*((B727)-$U$5)/$U$6+$Y$13</f>
        <v/>
      </c>
      <c r="M727" s="51">
        <f>1/(1+EXP(-L727))</f>
        <v/>
      </c>
      <c r="N727" s="52">
        <f>$Z$12*((B727)-$U$5)/$U$6+$Z$13</f>
        <v/>
      </c>
      <c r="O727" s="51">
        <f>1/(1+EXP(-N727))</f>
        <v/>
      </c>
      <c r="P727" s="52">
        <f>$AA$12*((B727)-$U$5)/$U$6+$AA$13</f>
        <v/>
      </c>
      <c r="Q727" s="51">
        <f>1/(1+EXP(-P727))</f>
        <v/>
      </c>
      <c r="R727" s="52">
        <f>$AB$12*((B727)-$U$5)/$U$6+$AB$13</f>
        <v/>
      </c>
      <c r="S727" s="51">
        <f>1/(1+EXP(-R727))</f>
        <v/>
      </c>
      <c r="AI727" s="48">
        <f>'4_Seq_Features'!A725</f>
        <v/>
      </c>
      <c r="AJ727" s="55">
        <f>'4_Seq_Features'!G725</f>
        <v/>
      </c>
      <c r="AK727" s="55">
        <f>'4_Seq_Features'!H725</f>
        <v/>
      </c>
      <c r="AL727" s="48">
        <f>'4_Seq_Features'!E725</f>
        <v/>
      </c>
      <c r="AM727" s="52">
        <f>$BD$14*((AJ727)-$BD$5)/$BD$6+$BD$15*((AK727)-$BD$7)/$BD$8+$BD$16</f>
        <v/>
      </c>
      <c r="AN727" s="51">
        <f>1/(1+EXP(-AM727))</f>
        <v/>
      </c>
      <c r="AO727" s="52">
        <f>$BE$14*((AJ727)-$BD$5)/$BD$6+$BE$15*((AK727)-$BD$7)/$BD$8+$BE$16</f>
        <v/>
      </c>
      <c r="AP727" s="51">
        <f>1/(1+EXP(-AO727))</f>
        <v/>
      </c>
      <c r="AQ727" s="52">
        <f>$BF$14*((AJ727)-$BD$5)/$BD$6+$BF$15*((AK727)-$BD$7)/$BD$8+$BF$16</f>
        <v/>
      </c>
      <c r="AR727" s="51">
        <f>1/(1+EXP(-AQ727))</f>
        <v/>
      </c>
      <c r="AS727" s="52">
        <f>$BG$14*((AJ727)-$BD$5)/$BD$6+$BG$15*((AK727)-$BD$7)/$BD$8+$BG$16</f>
        <v/>
      </c>
      <c r="AT727" s="51">
        <f>1/(1+EXP(-AS727))</f>
        <v/>
      </c>
      <c r="AU727" s="52">
        <f>$BH$14*((AJ727)-$BD$5)/$BD$6+$BH$15*((AK727)-$BD$7)/$BD$8+$BH$16</f>
        <v/>
      </c>
      <c r="AV727" s="51">
        <f>1/(1+EXP(-AU727))</f>
        <v/>
      </c>
      <c r="AW727" s="52">
        <f>$BI$14*((AJ727)-$BD$5)/$BD$6+$BI$15*((AK727)-$BD$7)/$BD$8+$BI$16</f>
        <v/>
      </c>
      <c r="AX727" s="51">
        <f>1/(1+EXP(-AW727))</f>
        <v/>
      </c>
      <c r="AY727" s="52">
        <f>$BJ$14*((AJ727)-$BD$5)/$BD$6+$BJ$15*((AK727)-$BD$7)/$BD$8+$BJ$16</f>
        <v/>
      </c>
      <c r="AZ727" s="51">
        <f>1/(1+EXP(-AY727))</f>
        <v/>
      </c>
      <c r="BA727" s="52">
        <f>$BK$14*((AJ727)-$BD$5)/$BD$6+$BK$15*((AK727)-$BD$7)/$BD$8+$BK$16</f>
        <v/>
      </c>
      <c r="BB727" s="51">
        <f>1/(1+EXP(-BA727))</f>
        <v/>
      </c>
    </row>
    <row r="728" ht="15" customHeight="1" s="35">
      <c r="A728" s="48">
        <f>'4_Seq_Features'!A726</f>
        <v/>
      </c>
      <c r="B728" s="55">
        <f>'4_Seq_Features'!F726</f>
        <v/>
      </c>
      <c r="C728" s="48">
        <f>'4_Seq_Features'!E726</f>
        <v/>
      </c>
      <c r="D728" s="52">
        <f>$U$12*((B728)-$U$5)/$U$6+$U$13</f>
        <v/>
      </c>
      <c r="E728" s="51">
        <f>1/(1+EXP(-D728))</f>
        <v/>
      </c>
      <c r="F728" s="52">
        <f>$V$12*((B728)-$U$5)/$U$6+$V$13</f>
        <v/>
      </c>
      <c r="G728" s="51">
        <f>1/(1+EXP(-F728))</f>
        <v/>
      </c>
      <c r="H728" s="52">
        <f>$W$12*((B728)-$U$5)/$U$6+$W$13</f>
        <v/>
      </c>
      <c r="I728" s="51">
        <f>1/(1+EXP(-H728))</f>
        <v/>
      </c>
      <c r="J728" s="52">
        <f>$X$12*((B728)-$U$5)/$U$6+$X$13</f>
        <v/>
      </c>
      <c r="K728" s="51">
        <f>1/(1+EXP(-J728))</f>
        <v/>
      </c>
      <c r="L728" s="52">
        <f>$Y$12*((B728)-$U$5)/$U$6+$Y$13</f>
        <v/>
      </c>
      <c r="M728" s="51">
        <f>1/(1+EXP(-L728))</f>
        <v/>
      </c>
      <c r="N728" s="52">
        <f>$Z$12*((B728)-$U$5)/$U$6+$Z$13</f>
        <v/>
      </c>
      <c r="O728" s="51">
        <f>1/(1+EXP(-N728))</f>
        <v/>
      </c>
      <c r="P728" s="52">
        <f>$AA$12*((B728)-$U$5)/$U$6+$AA$13</f>
        <v/>
      </c>
      <c r="Q728" s="51">
        <f>1/(1+EXP(-P728))</f>
        <v/>
      </c>
      <c r="R728" s="52">
        <f>$AB$12*((B728)-$U$5)/$U$6+$AB$13</f>
        <v/>
      </c>
      <c r="S728" s="51">
        <f>1/(1+EXP(-R728))</f>
        <v/>
      </c>
      <c r="AI728" s="48">
        <f>'4_Seq_Features'!A726</f>
        <v/>
      </c>
      <c r="AJ728" s="55">
        <f>'4_Seq_Features'!G726</f>
        <v/>
      </c>
      <c r="AK728" s="55">
        <f>'4_Seq_Features'!H726</f>
        <v/>
      </c>
      <c r="AL728" s="48">
        <f>'4_Seq_Features'!E726</f>
        <v/>
      </c>
      <c r="AM728" s="52">
        <f>$BD$14*((AJ728)-$BD$5)/$BD$6+$BD$15*((AK728)-$BD$7)/$BD$8+$BD$16</f>
        <v/>
      </c>
      <c r="AN728" s="51">
        <f>1/(1+EXP(-AM728))</f>
        <v/>
      </c>
      <c r="AO728" s="52">
        <f>$BE$14*((AJ728)-$BD$5)/$BD$6+$BE$15*((AK728)-$BD$7)/$BD$8+$BE$16</f>
        <v/>
      </c>
      <c r="AP728" s="51">
        <f>1/(1+EXP(-AO728))</f>
        <v/>
      </c>
      <c r="AQ728" s="52">
        <f>$BF$14*((AJ728)-$BD$5)/$BD$6+$BF$15*((AK728)-$BD$7)/$BD$8+$BF$16</f>
        <v/>
      </c>
      <c r="AR728" s="51">
        <f>1/(1+EXP(-AQ728))</f>
        <v/>
      </c>
      <c r="AS728" s="52">
        <f>$BG$14*((AJ728)-$BD$5)/$BD$6+$BG$15*((AK728)-$BD$7)/$BD$8+$BG$16</f>
        <v/>
      </c>
      <c r="AT728" s="51">
        <f>1/(1+EXP(-AS728))</f>
        <v/>
      </c>
      <c r="AU728" s="52">
        <f>$BH$14*((AJ728)-$BD$5)/$BD$6+$BH$15*((AK728)-$BD$7)/$BD$8+$BH$16</f>
        <v/>
      </c>
      <c r="AV728" s="51">
        <f>1/(1+EXP(-AU728))</f>
        <v/>
      </c>
      <c r="AW728" s="52">
        <f>$BI$14*((AJ728)-$BD$5)/$BD$6+$BI$15*((AK728)-$BD$7)/$BD$8+$BI$16</f>
        <v/>
      </c>
      <c r="AX728" s="51">
        <f>1/(1+EXP(-AW728))</f>
        <v/>
      </c>
      <c r="AY728" s="52">
        <f>$BJ$14*((AJ728)-$BD$5)/$BD$6+$BJ$15*((AK728)-$BD$7)/$BD$8+$BJ$16</f>
        <v/>
      </c>
      <c r="AZ728" s="51">
        <f>1/(1+EXP(-AY728))</f>
        <v/>
      </c>
      <c r="BA728" s="52">
        <f>$BK$14*((AJ728)-$BD$5)/$BD$6+$BK$15*((AK728)-$BD$7)/$BD$8+$BK$16</f>
        <v/>
      </c>
      <c r="BB728" s="51">
        <f>1/(1+EXP(-BA728))</f>
        <v/>
      </c>
    </row>
    <row r="729" ht="15" customHeight="1" s="35">
      <c r="A729" s="48">
        <f>'4_Seq_Features'!A727</f>
        <v/>
      </c>
      <c r="B729" s="55">
        <f>'4_Seq_Features'!F727</f>
        <v/>
      </c>
      <c r="C729" s="48">
        <f>'4_Seq_Features'!E727</f>
        <v/>
      </c>
      <c r="D729" s="52">
        <f>$U$12*((B729)-$U$5)/$U$6+$U$13</f>
        <v/>
      </c>
      <c r="E729" s="51">
        <f>1/(1+EXP(-D729))</f>
        <v/>
      </c>
      <c r="F729" s="52">
        <f>$V$12*((B729)-$U$5)/$U$6+$V$13</f>
        <v/>
      </c>
      <c r="G729" s="51">
        <f>1/(1+EXP(-F729))</f>
        <v/>
      </c>
      <c r="H729" s="52">
        <f>$W$12*((B729)-$U$5)/$U$6+$W$13</f>
        <v/>
      </c>
      <c r="I729" s="51">
        <f>1/(1+EXP(-H729))</f>
        <v/>
      </c>
      <c r="J729" s="52">
        <f>$X$12*((B729)-$U$5)/$U$6+$X$13</f>
        <v/>
      </c>
      <c r="K729" s="51">
        <f>1/(1+EXP(-J729))</f>
        <v/>
      </c>
      <c r="L729" s="52">
        <f>$Y$12*((B729)-$U$5)/$U$6+$Y$13</f>
        <v/>
      </c>
      <c r="M729" s="51">
        <f>1/(1+EXP(-L729))</f>
        <v/>
      </c>
      <c r="N729" s="52">
        <f>$Z$12*((B729)-$U$5)/$U$6+$Z$13</f>
        <v/>
      </c>
      <c r="O729" s="51">
        <f>1/(1+EXP(-N729))</f>
        <v/>
      </c>
      <c r="P729" s="52">
        <f>$AA$12*((B729)-$U$5)/$U$6+$AA$13</f>
        <v/>
      </c>
      <c r="Q729" s="51">
        <f>1/(1+EXP(-P729))</f>
        <v/>
      </c>
      <c r="R729" s="52">
        <f>$AB$12*((B729)-$U$5)/$U$6+$AB$13</f>
        <v/>
      </c>
      <c r="S729" s="51">
        <f>1/(1+EXP(-R729))</f>
        <v/>
      </c>
      <c r="AI729" s="48">
        <f>'4_Seq_Features'!A727</f>
        <v/>
      </c>
      <c r="AJ729" s="55">
        <f>'4_Seq_Features'!G727</f>
        <v/>
      </c>
      <c r="AK729" s="55">
        <f>'4_Seq_Features'!H727</f>
        <v/>
      </c>
      <c r="AL729" s="48">
        <f>'4_Seq_Features'!E727</f>
        <v/>
      </c>
      <c r="AM729" s="52">
        <f>$BD$14*((AJ729)-$BD$5)/$BD$6+$BD$15*((AK729)-$BD$7)/$BD$8+$BD$16</f>
        <v/>
      </c>
      <c r="AN729" s="51">
        <f>1/(1+EXP(-AM729))</f>
        <v/>
      </c>
      <c r="AO729" s="52">
        <f>$BE$14*((AJ729)-$BD$5)/$BD$6+$BE$15*((AK729)-$BD$7)/$BD$8+$BE$16</f>
        <v/>
      </c>
      <c r="AP729" s="51">
        <f>1/(1+EXP(-AO729))</f>
        <v/>
      </c>
      <c r="AQ729" s="52">
        <f>$BF$14*((AJ729)-$BD$5)/$BD$6+$BF$15*((AK729)-$BD$7)/$BD$8+$BF$16</f>
        <v/>
      </c>
      <c r="AR729" s="51">
        <f>1/(1+EXP(-AQ729))</f>
        <v/>
      </c>
      <c r="AS729" s="52">
        <f>$BG$14*((AJ729)-$BD$5)/$BD$6+$BG$15*((AK729)-$BD$7)/$BD$8+$BG$16</f>
        <v/>
      </c>
      <c r="AT729" s="51">
        <f>1/(1+EXP(-AS729))</f>
        <v/>
      </c>
      <c r="AU729" s="52">
        <f>$BH$14*((AJ729)-$BD$5)/$BD$6+$BH$15*((AK729)-$BD$7)/$BD$8+$BH$16</f>
        <v/>
      </c>
      <c r="AV729" s="51">
        <f>1/(1+EXP(-AU729))</f>
        <v/>
      </c>
      <c r="AW729" s="52">
        <f>$BI$14*((AJ729)-$BD$5)/$BD$6+$BI$15*((AK729)-$BD$7)/$BD$8+$BI$16</f>
        <v/>
      </c>
      <c r="AX729" s="51">
        <f>1/(1+EXP(-AW729))</f>
        <v/>
      </c>
      <c r="AY729" s="52">
        <f>$BJ$14*((AJ729)-$BD$5)/$BD$6+$BJ$15*((AK729)-$BD$7)/$BD$8+$BJ$16</f>
        <v/>
      </c>
      <c r="AZ729" s="51">
        <f>1/(1+EXP(-AY729))</f>
        <v/>
      </c>
      <c r="BA729" s="52">
        <f>$BK$14*((AJ729)-$BD$5)/$BD$6+$BK$15*((AK729)-$BD$7)/$BD$8+$BK$16</f>
        <v/>
      </c>
      <c r="BB729" s="51">
        <f>1/(1+EXP(-BA729))</f>
        <v/>
      </c>
    </row>
    <row r="730" ht="15" customHeight="1" s="35">
      <c r="A730" s="48">
        <f>'4_Seq_Features'!A728</f>
        <v/>
      </c>
      <c r="B730" s="55">
        <f>'4_Seq_Features'!F728</f>
        <v/>
      </c>
      <c r="C730" s="48">
        <f>'4_Seq_Features'!E728</f>
        <v/>
      </c>
      <c r="D730" s="52">
        <f>$U$12*((B730)-$U$5)/$U$6+$U$13</f>
        <v/>
      </c>
      <c r="E730" s="51">
        <f>1/(1+EXP(-D730))</f>
        <v/>
      </c>
      <c r="F730" s="52">
        <f>$V$12*((B730)-$U$5)/$U$6+$V$13</f>
        <v/>
      </c>
      <c r="G730" s="51">
        <f>1/(1+EXP(-F730))</f>
        <v/>
      </c>
      <c r="H730" s="52">
        <f>$W$12*((B730)-$U$5)/$U$6+$W$13</f>
        <v/>
      </c>
      <c r="I730" s="51">
        <f>1/(1+EXP(-H730))</f>
        <v/>
      </c>
      <c r="J730" s="52">
        <f>$X$12*((B730)-$U$5)/$U$6+$X$13</f>
        <v/>
      </c>
      <c r="K730" s="51">
        <f>1/(1+EXP(-J730))</f>
        <v/>
      </c>
      <c r="L730" s="52">
        <f>$Y$12*((B730)-$U$5)/$U$6+$Y$13</f>
        <v/>
      </c>
      <c r="M730" s="51">
        <f>1/(1+EXP(-L730))</f>
        <v/>
      </c>
      <c r="N730" s="52">
        <f>$Z$12*((B730)-$U$5)/$U$6+$Z$13</f>
        <v/>
      </c>
      <c r="O730" s="51">
        <f>1/(1+EXP(-N730))</f>
        <v/>
      </c>
      <c r="P730" s="52">
        <f>$AA$12*((B730)-$U$5)/$U$6+$AA$13</f>
        <v/>
      </c>
      <c r="Q730" s="51">
        <f>1/(1+EXP(-P730))</f>
        <v/>
      </c>
      <c r="R730" s="52">
        <f>$AB$12*((B730)-$U$5)/$U$6+$AB$13</f>
        <v/>
      </c>
      <c r="S730" s="51">
        <f>1/(1+EXP(-R730))</f>
        <v/>
      </c>
      <c r="AI730" s="48">
        <f>'4_Seq_Features'!A728</f>
        <v/>
      </c>
      <c r="AJ730" s="55">
        <f>'4_Seq_Features'!G728</f>
        <v/>
      </c>
      <c r="AK730" s="55">
        <f>'4_Seq_Features'!H728</f>
        <v/>
      </c>
      <c r="AL730" s="48">
        <f>'4_Seq_Features'!E728</f>
        <v/>
      </c>
      <c r="AM730" s="52">
        <f>$BD$14*((AJ730)-$BD$5)/$BD$6+$BD$15*((AK730)-$BD$7)/$BD$8+$BD$16</f>
        <v/>
      </c>
      <c r="AN730" s="51">
        <f>1/(1+EXP(-AM730))</f>
        <v/>
      </c>
      <c r="AO730" s="52">
        <f>$BE$14*((AJ730)-$BD$5)/$BD$6+$BE$15*((AK730)-$BD$7)/$BD$8+$BE$16</f>
        <v/>
      </c>
      <c r="AP730" s="51">
        <f>1/(1+EXP(-AO730))</f>
        <v/>
      </c>
      <c r="AQ730" s="52">
        <f>$BF$14*((AJ730)-$BD$5)/$BD$6+$BF$15*((AK730)-$BD$7)/$BD$8+$BF$16</f>
        <v/>
      </c>
      <c r="AR730" s="51">
        <f>1/(1+EXP(-AQ730))</f>
        <v/>
      </c>
      <c r="AS730" s="52">
        <f>$BG$14*((AJ730)-$BD$5)/$BD$6+$BG$15*((AK730)-$BD$7)/$BD$8+$BG$16</f>
        <v/>
      </c>
      <c r="AT730" s="51">
        <f>1/(1+EXP(-AS730))</f>
        <v/>
      </c>
      <c r="AU730" s="52">
        <f>$BH$14*((AJ730)-$BD$5)/$BD$6+$BH$15*((AK730)-$BD$7)/$BD$8+$BH$16</f>
        <v/>
      </c>
      <c r="AV730" s="51">
        <f>1/(1+EXP(-AU730))</f>
        <v/>
      </c>
      <c r="AW730" s="52">
        <f>$BI$14*((AJ730)-$BD$5)/$BD$6+$BI$15*((AK730)-$BD$7)/$BD$8+$BI$16</f>
        <v/>
      </c>
      <c r="AX730" s="51">
        <f>1/(1+EXP(-AW730))</f>
        <v/>
      </c>
      <c r="AY730" s="52">
        <f>$BJ$14*((AJ730)-$BD$5)/$BD$6+$BJ$15*((AK730)-$BD$7)/$BD$8+$BJ$16</f>
        <v/>
      </c>
      <c r="AZ730" s="51">
        <f>1/(1+EXP(-AY730))</f>
        <v/>
      </c>
      <c r="BA730" s="52">
        <f>$BK$14*((AJ730)-$BD$5)/$BD$6+$BK$15*((AK730)-$BD$7)/$BD$8+$BK$16</f>
        <v/>
      </c>
      <c r="BB730" s="51">
        <f>1/(1+EXP(-BA730))</f>
        <v/>
      </c>
    </row>
    <row r="731" ht="15" customHeight="1" s="35">
      <c r="A731" s="48">
        <f>'4_Seq_Features'!A729</f>
        <v/>
      </c>
      <c r="B731" s="55">
        <f>'4_Seq_Features'!F729</f>
        <v/>
      </c>
      <c r="C731" s="48">
        <f>'4_Seq_Features'!E729</f>
        <v/>
      </c>
      <c r="D731" s="52">
        <f>$U$12*((B731)-$U$5)/$U$6+$U$13</f>
        <v/>
      </c>
      <c r="E731" s="51">
        <f>1/(1+EXP(-D731))</f>
        <v/>
      </c>
      <c r="F731" s="52">
        <f>$V$12*((B731)-$U$5)/$U$6+$V$13</f>
        <v/>
      </c>
      <c r="G731" s="51">
        <f>1/(1+EXP(-F731))</f>
        <v/>
      </c>
      <c r="H731" s="52">
        <f>$W$12*((B731)-$U$5)/$U$6+$W$13</f>
        <v/>
      </c>
      <c r="I731" s="51">
        <f>1/(1+EXP(-H731))</f>
        <v/>
      </c>
      <c r="J731" s="52">
        <f>$X$12*((B731)-$U$5)/$U$6+$X$13</f>
        <v/>
      </c>
      <c r="K731" s="51">
        <f>1/(1+EXP(-J731))</f>
        <v/>
      </c>
      <c r="L731" s="52">
        <f>$Y$12*((B731)-$U$5)/$U$6+$Y$13</f>
        <v/>
      </c>
      <c r="M731" s="51">
        <f>1/(1+EXP(-L731))</f>
        <v/>
      </c>
      <c r="N731" s="52">
        <f>$Z$12*((B731)-$U$5)/$U$6+$Z$13</f>
        <v/>
      </c>
      <c r="O731" s="51">
        <f>1/(1+EXP(-N731))</f>
        <v/>
      </c>
      <c r="P731" s="52">
        <f>$AA$12*((B731)-$U$5)/$U$6+$AA$13</f>
        <v/>
      </c>
      <c r="Q731" s="51">
        <f>1/(1+EXP(-P731))</f>
        <v/>
      </c>
      <c r="R731" s="52">
        <f>$AB$12*((B731)-$U$5)/$U$6+$AB$13</f>
        <v/>
      </c>
      <c r="S731" s="51">
        <f>1/(1+EXP(-R731))</f>
        <v/>
      </c>
      <c r="AI731" s="48">
        <f>'4_Seq_Features'!A729</f>
        <v/>
      </c>
      <c r="AJ731" s="55">
        <f>'4_Seq_Features'!G729</f>
        <v/>
      </c>
      <c r="AK731" s="55">
        <f>'4_Seq_Features'!H729</f>
        <v/>
      </c>
      <c r="AL731" s="48">
        <f>'4_Seq_Features'!E729</f>
        <v/>
      </c>
      <c r="AM731" s="52">
        <f>$BD$14*((AJ731)-$BD$5)/$BD$6+$BD$15*((AK731)-$BD$7)/$BD$8+$BD$16</f>
        <v/>
      </c>
      <c r="AN731" s="51">
        <f>1/(1+EXP(-AM731))</f>
        <v/>
      </c>
      <c r="AO731" s="52">
        <f>$BE$14*((AJ731)-$BD$5)/$BD$6+$BE$15*((AK731)-$BD$7)/$BD$8+$BE$16</f>
        <v/>
      </c>
      <c r="AP731" s="51">
        <f>1/(1+EXP(-AO731))</f>
        <v/>
      </c>
      <c r="AQ731" s="52">
        <f>$BF$14*((AJ731)-$BD$5)/$BD$6+$BF$15*((AK731)-$BD$7)/$BD$8+$BF$16</f>
        <v/>
      </c>
      <c r="AR731" s="51">
        <f>1/(1+EXP(-AQ731))</f>
        <v/>
      </c>
      <c r="AS731" s="52">
        <f>$BG$14*((AJ731)-$BD$5)/$BD$6+$BG$15*((AK731)-$BD$7)/$BD$8+$BG$16</f>
        <v/>
      </c>
      <c r="AT731" s="51">
        <f>1/(1+EXP(-AS731))</f>
        <v/>
      </c>
      <c r="AU731" s="52">
        <f>$BH$14*((AJ731)-$BD$5)/$BD$6+$BH$15*((AK731)-$BD$7)/$BD$8+$BH$16</f>
        <v/>
      </c>
      <c r="AV731" s="51">
        <f>1/(1+EXP(-AU731))</f>
        <v/>
      </c>
      <c r="AW731" s="52">
        <f>$BI$14*((AJ731)-$BD$5)/$BD$6+$BI$15*((AK731)-$BD$7)/$BD$8+$BI$16</f>
        <v/>
      </c>
      <c r="AX731" s="51">
        <f>1/(1+EXP(-AW731))</f>
        <v/>
      </c>
      <c r="AY731" s="52">
        <f>$BJ$14*((AJ731)-$BD$5)/$BD$6+$BJ$15*((AK731)-$BD$7)/$BD$8+$BJ$16</f>
        <v/>
      </c>
      <c r="AZ731" s="51">
        <f>1/(1+EXP(-AY731))</f>
        <v/>
      </c>
      <c r="BA731" s="52">
        <f>$BK$14*((AJ731)-$BD$5)/$BD$6+$BK$15*((AK731)-$BD$7)/$BD$8+$BK$16</f>
        <v/>
      </c>
      <c r="BB731" s="51">
        <f>1/(1+EXP(-BA731))</f>
        <v/>
      </c>
    </row>
    <row r="732" ht="15" customHeight="1" s="35">
      <c r="A732" s="48">
        <f>'4_Seq_Features'!A730</f>
        <v/>
      </c>
      <c r="B732" s="55">
        <f>'4_Seq_Features'!F730</f>
        <v/>
      </c>
      <c r="C732" s="48">
        <f>'4_Seq_Features'!E730</f>
        <v/>
      </c>
      <c r="D732" s="52">
        <f>$U$12*((B732)-$U$5)/$U$6+$U$13</f>
        <v/>
      </c>
      <c r="E732" s="51">
        <f>1/(1+EXP(-D732))</f>
        <v/>
      </c>
      <c r="F732" s="52">
        <f>$V$12*((B732)-$U$5)/$U$6+$V$13</f>
        <v/>
      </c>
      <c r="G732" s="51">
        <f>1/(1+EXP(-F732))</f>
        <v/>
      </c>
      <c r="H732" s="52">
        <f>$W$12*((B732)-$U$5)/$U$6+$W$13</f>
        <v/>
      </c>
      <c r="I732" s="51">
        <f>1/(1+EXP(-H732))</f>
        <v/>
      </c>
      <c r="J732" s="52">
        <f>$X$12*((B732)-$U$5)/$U$6+$X$13</f>
        <v/>
      </c>
      <c r="K732" s="51">
        <f>1/(1+EXP(-J732))</f>
        <v/>
      </c>
      <c r="L732" s="52">
        <f>$Y$12*((B732)-$U$5)/$U$6+$Y$13</f>
        <v/>
      </c>
      <c r="M732" s="51">
        <f>1/(1+EXP(-L732))</f>
        <v/>
      </c>
      <c r="N732" s="52">
        <f>$Z$12*((B732)-$U$5)/$U$6+$Z$13</f>
        <v/>
      </c>
      <c r="O732" s="51">
        <f>1/(1+EXP(-N732))</f>
        <v/>
      </c>
      <c r="P732" s="52">
        <f>$AA$12*((B732)-$U$5)/$U$6+$AA$13</f>
        <v/>
      </c>
      <c r="Q732" s="51">
        <f>1/(1+EXP(-P732))</f>
        <v/>
      </c>
      <c r="R732" s="52">
        <f>$AB$12*((B732)-$U$5)/$U$6+$AB$13</f>
        <v/>
      </c>
      <c r="S732" s="51">
        <f>1/(1+EXP(-R732))</f>
        <v/>
      </c>
      <c r="AI732" s="48">
        <f>'4_Seq_Features'!A730</f>
        <v/>
      </c>
      <c r="AJ732" s="55">
        <f>'4_Seq_Features'!G730</f>
        <v/>
      </c>
      <c r="AK732" s="55">
        <f>'4_Seq_Features'!H730</f>
        <v/>
      </c>
      <c r="AL732" s="48">
        <f>'4_Seq_Features'!E730</f>
        <v/>
      </c>
      <c r="AM732" s="52">
        <f>$BD$14*((AJ732)-$BD$5)/$BD$6+$BD$15*((AK732)-$BD$7)/$BD$8+$BD$16</f>
        <v/>
      </c>
      <c r="AN732" s="51">
        <f>1/(1+EXP(-AM732))</f>
        <v/>
      </c>
      <c r="AO732" s="52">
        <f>$BE$14*((AJ732)-$BD$5)/$BD$6+$BE$15*((AK732)-$BD$7)/$BD$8+$BE$16</f>
        <v/>
      </c>
      <c r="AP732" s="51">
        <f>1/(1+EXP(-AO732))</f>
        <v/>
      </c>
      <c r="AQ732" s="52">
        <f>$BF$14*((AJ732)-$BD$5)/$BD$6+$BF$15*((AK732)-$BD$7)/$BD$8+$BF$16</f>
        <v/>
      </c>
      <c r="AR732" s="51">
        <f>1/(1+EXP(-AQ732))</f>
        <v/>
      </c>
      <c r="AS732" s="52">
        <f>$BG$14*((AJ732)-$BD$5)/$BD$6+$BG$15*((AK732)-$BD$7)/$BD$8+$BG$16</f>
        <v/>
      </c>
      <c r="AT732" s="51">
        <f>1/(1+EXP(-AS732))</f>
        <v/>
      </c>
      <c r="AU732" s="52">
        <f>$BH$14*((AJ732)-$BD$5)/$BD$6+$BH$15*((AK732)-$BD$7)/$BD$8+$BH$16</f>
        <v/>
      </c>
      <c r="AV732" s="51">
        <f>1/(1+EXP(-AU732))</f>
        <v/>
      </c>
      <c r="AW732" s="52">
        <f>$BI$14*((AJ732)-$BD$5)/$BD$6+$BI$15*((AK732)-$BD$7)/$BD$8+$BI$16</f>
        <v/>
      </c>
      <c r="AX732" s="51">
        <f>1/(1+EXP(-AW732))</f>
        <v/>
      </c>
      <c r="AY732" s="52">
        <f>$BJ$14*((AJ732)-$BD$5)/$BD$6+$BJ$15*((AK732)-$BD$7)/$BD$8+$BJ$16</f>
        <v/>
      </c>
      <c r="AZ732" s="51">
        <f>1/(1+EXP(-AY732))</f>
        <v/>
      </c>
      <c r="BA732" s="52">
        <f>$BK$14*((AJ732)-$BD$5)/$BD$6+$BK$15*((AK732)-$BD$7)/$BD$8+$BK$16</f>
        <v/>
      </c>
      <c r="BB732" s="51">
        <f>1/(1+EXP(-BA732))</f>
        <v/>
      </c>
    </row>
    <row r="733" ht="15" customHeight="1" s="35">
      <c r="A733" s="48">
        <f>'4_Seq_Features'!A731</f>
        <v/>
      </c>
      <c r="B733" s="55">
        <f>'4_Seq_Features'!F731</f>
        <v/>
      </c>
      <c r="C733" s="48">
        <f>'4_Seq_Features'!E731</f>
        <v/>
      </c>
      <c r="D733" s="52">
        <f>$U$12*((B733)-$U$5)/$U$6+$U$13</f>
        <v/>
      </c>
      <c r="E733" s="51">
        <f>1/(1+EXP(-D733))</f>
        <v/>
      </c>
      <c r="F733" s="52">
        <f>$V$12*((B733)-$U$5)/$U$6+$V$13</f>
        <v/>
      </c>
      <c r="G733" s="51">
        <f>1/(1+EXP(-F733))</f>
        <v/>
      </c>
      <c r="H733" s="52">
        <f>$W$12*((B733)-$U$5)/$U$6+$W$13</f>
        <v/>
      </c>
      <c r="I733" s="51">
        <f>1/(1+EXP(-H733))</f>
        <v/>
      </c>
      <c r="J733" s="52">
        <f>$X$12*((B733)-$U$5)/$U$6+$X$13</f>
        <v/>
      </c>
      <c r="K733" s="51">
        <f>1/(1+EXP(-J733))</f>
        <v/>
      </c>
      <c r="L733" s="52">
        <f>$Y$12*((B733)-$U$5)/$U$6+$Y$13</f>
        <v/>
      </c>
      <c r="M733" s="51">
        <f>1/(1+EXP(-L733))</f>
        <v/>
      </c>
      <c r="N733" s="52">
        <f>$Z$12*((B733)-$U$5)/$U$6+$Z$13</f>
        <v/>
      </c>
      <c r="O733" s="51">
        <f>1/(1+EXP(-N733))</f>
        <v/>
      </c>
      <c r="P733" s="52">
        <f>$AA$12*((B733)-$U$5)/$U$6+$AA$13</f>
        <v/>
      </c>
      <c r="Q733" s="51">
        <f>1/(1+EXP(-P733))</f>
        <v/>
      </c>
      <c r="R733" s="52">
        <f>$AB$12*((B733)-$U$5)/$U$6+$AB$13</f>
        <v/>
      </c>
      <c r="S733" s="51">
        <f>1/(1+EXP(-R733))</f>
        <v/>
      </c>
      <c r="AI733" s="48">
        <f>'4_Seq_Features'!A731</f>
        <v/>
      </c>
      <c r="AJ733" s="55">
        <f>'4_Seq_Features'!G731</f>
        <v/>
      </c>
      <c r="AK733" s="55">
        <f>'4_Seq_Features'!H731</f>
        <v/>
      </c>
      <c r="AL733" s="48">
        <f>'4_Seq_Features'!E731</f>
        <v/>
      </c>
      <c r="AM733" s="52">
        <f>$BD$14*((AJ733)-$BD$5)/$BD$6+$BD$15*((AK733)-$BD$7)/$BD$8+$BD$16</f>
        <v/>
      </c>
      <c r="AN733" s="51">
        <f>1/(1+EXP(-AM733))</f>
        <v/>
      </c>
      <c r="AO733" s="52">
        <f>$BE$14*((AJ733)-$BD$5)/$BD$6+$BE$15*((AK733)-$BD$7)/$BD$8+$BE$16</f>
        <v/>
      </c>
      <c r="AP733" s="51">
        <f>1/(1+EXP(-AO733))</f>
        <v/>
      </c>
      <c r="AQ733" s="52">
        <f>$BF$14*((AJ733)-$BD$5)/$BD$6+$BF$15*((AK733)-$BD$7)/$BD$8+$BF$16</f>
        <v/>
      </c>
      <c r="AR733" s="51">
        <f>1/(1+EXP(-AQ733))</f>
        <v/>
      </c>
      <c r="AS733" s="52">
        <f>$BG$14*((AJ733)-$BD$5)/$BD$6+$BG$15*((AK733)-$BD$7)/$BD$8+$BG$16</f>
        <v/>
      </c>
      <c r="AT733" s="51">
        <f>1/(1+EXP(-AS733))</f>
        <v/>
      </c>
      <c r="AU733" s="52">
        <f>$BH$14*((AJ733)-$BD$5)/$BD$6+$BH$15*((AK733)-$BD$7)/$BD$8+$BH$16</f>
        <v/>
      </c>
      <c r="AV733" s="51">
        <f>1/(1+EXP(-AU733))</f>
        <v/>
      </c>
      <c r="AW733" s="52">
        <f>$BI$14*((AJ733)-$BD$5)/$BD$6+$BI$15*((AK733)-$BD$7)/$BD$8+$BI$16</f>
        <v/>
      </c>
      <c r="AX733" s="51">
        <f>1/(1+EXP(-AW733))</f>
        <v/>
      </c>
      <c r="AY733" s="52">
        <f>$BJ$14*((AJ733)-$BD$5)/$BD$6+$BJ$15*((AK733)-$BD$7)/$BD$8+$BJ$16</f>
        <v/>
      </c>
      <c r="AZ733" s="51">
        <f>1/(1+EXP(-AY733))</f>
        <v/>
      </c>
      <c r="BA733" s="52">
        <f>$BK$14*((AJ733)-$BD$5)/$BD$6+$BK$15*((AK733)-$BD$7)/$BD$8+$BK$16</f>
        <v/>
      </c>
      <c r="BB733" s="51">
        <f>1/(1+EXP(-BA733))</f>
        <v/>
      </c>
    </row>
    <row r="734" ht="15" customHeight="1" s="35">
      <c r="A734" s="48">
        <f>'4_Seq_Features'!A732</f>
        <v/>
      </c>
      <c r="B734" s="55">
        <f>'4_Seq_Features'!F732</f>
        <v/>
      </c>
      <c r="C734" s="48">
        <f>'4_Seq_Features'!E732</f>
        <v/>
      </c>
      <c r="D734" s="52">
        <f>$U$12*((B734)-$U$5)/$U$6+$U$13</f>
        <v/>
      </c>
      <c r="E734" s="51">
        <f>1/(1+EXP(-D734))</f>
        <v/>
      </c>
      <c r="F734" s="52">
        <f>$V$12*((B734)-$U$5)/$U$6+$V$13</f>
        <v/>
      </c>
      <c r="G734" s="51">
        <f>1/(1+EXP(-F734))</f>
        <v/>
      </c>
      <c r="H734" s="52">
        <f>$W$12*((B734)-$U$5)/$U$6+$W$13</f>
        <v/>
      </c>
      <c r="I734" s="51">
        <f>1/(1+EXP(-H734))</f>
        <v/>
      </c>
      <c r="J734" s="52">
        <f>$X$12*((B734)-$U$5)/$U$6+$X$13</f>
        <v/>
      </c>
      <c r="K734" s="51">
        <f>1/(1+EXP(-J734))</f>
        <v/>
      </c>
      <c r="L734" s="52">
        <f>$Y$12*((B734)-$U$5)/$U$6+$Y$13</f>
        <v/>
      </c>
      <c r="M734" s="51">
        <f>1/(1+EXP(-L734))</f>
        <v/>
      </c>
      <c r="N734" s="52">
        <f>$Z$12*((B734)-$U$5)/$U$6+$Z$13</f>
        <v/>
      </c>
      <c r="O734" s="51">
        <f>1/(1+EXP(-N734))</f>
        <v/>
      </c>
      <c r="P734" s="52">
        <f>$AA$12*((B734)-$U$5)/$U$6+$AA$13</f>
        <v/>
      </c>
      <c r="Q734" s="51">
        <f>1/(1+EXP(-P734))</f>
        <v/>
      </c>
      <c r="R734" s="52">
        <f>$AB$12*((B734)-$U$5)/$U$6+$AB$13</f>
        <v/>
      </c>
      <c r="S734" s="51">
        <f>1/(1+EXP(-R734))</f>
        <v/>
      </c>
      <c r="AI734" s="48">
        <f>'4_Seq_Features'!A732</f>
        <v/>
      </c>
      <c r="AJ734" s="55">
        <f>'4_Seq_Features'!G732</f>
        <v/>
      </c>
      <c r="AK734" s="55">
        <f>'4_Seq_Features'!H732</f>
        <v/>
      </c>
      <c r="AL734" s="48">
        <f>'4_Seq_Features'!E732</f>
        <v/>
      </c>
      <c r="AM734" s="52">
        <f>$BD$14*((AJ734)-$BD$5)/$BD$6+$BD$15*((AK734)-$BD$7)/$BD$8+$BD$16</f>
        <v/>
      </c>
      <c r="AN734" s="51">
        <f>1/(1+EXP(-AM734))</f>
        <v/>
      </c>
      <c r="AO734" s="52">
        <f>$BE$14*((AJ734)-$BD$5)/$BD$6+$BE$15*((AK734)-$BD$7)/$BD$8+$BE$16</f>
        <v/>
      </c>
      <c r="AP734" s="51">
        <f>1/(1+EXP(-AO734))</f>
        <v/>
      </c>
      <c r="AQ734" s="52">
        <f>$BF$14*((AJ734)-$BD$5)/$BD$6+$BF$15*((AK734)-$BD$7)/$BD$8+$BF$16</f>
        <v/>
      </c>
      <c r="AR734" s="51">
        <f>1/(1+EXP(-AQ734))</f>
        <v/>
      </c>
      <c r="AS734" s="52">
        <f>$BG$14*((AJ734)-$BD$5)/$BD$6+$BG$15*((AK734)-$BD$7)/$BD$8+$BG$16</f>
        <v/>
      </c>
      <c r="AT734" s="51">
        <f>1/(1+EXP(-AS734))</f>
        <v/>
      </c>
      <c r="AU734" s="52">
        <f>$BH$14*((AJ734)-$BD$5)/$BD$6+$BH$15*((AK734)-$BD$7)/$BD$8+$BH$16</f>
        <v/>
      </c>
      <c r="AV734" s="51">
        <f>1/(1+EXP(-AU734))</f>
        <v/>
      </c>
      <c r="AW734" s="52">
        <f>$BI$14*((AJ734)-$BD$5)/$BD$6+$BI$15*((AK734)-$BD$7)/$BD$8+$BI$16</f>
        <v/>
      </c>
      <c r="AX734" s="51">
        <f>1/(1+EXP(-AW734))</f>
        <v/>
      </c>
      <c r="AY734" s="52">
        <f>$BJ$14*((AJ734)-$BD$5)/$BD$6+$BJ$15*((AK734)-$BD$7)/$BD$8+$BJ$16</f>
        <v/>
      </c>
      <c r="AZ734" s="51">
        <f>1/(1+EXP(-AY734))</f>
        <v/>
      </c>
      <c r="BA734" s="52">
        <f>$BK$14*((AJ734)-$BD$5)/$BD$6+$BK$15*((AK734)-$BD$7)/$BD$8+$BK$16</f>
        <v/>
      </c>
      <c r="BB734" s="51">
        <f>1/(1+EXP(-BA734))</f>
        <v/>
      </c>
    </row>
    <row r="735" ht="15" customHeight="1" s="35">
      <c r="A735" s="48">
        <f>'4_Seq_Features'!A733</f>
        <v/>
      </c>
      <c r="B735" s="55">
        <f>'4_Seq_Features'!F733</f>
        <v/>
      </c>
      <c r="C735" s="48">
        <f>'4_Seq_Features'!E733</f>
        <v/>
      </c>
      <c r="D735" s="52">
        <f>$U$12*((B735)-$U$5)/$U$6+$U$13</f>
        <v/>
      </c>
      <c r="E735" s="51">
        <f>1/(1+EXP(-D735))</f>
        <v/>
      </c>
      <c r="F735" s="52">
        <f>$V$12*((B735)-$U$5)/$U$6+$V$13</f>
        <v/>
      </c>
      <c r="G735" s="51">
        <f>1/(1+EXP(-F735))</f>
        <v/>
      </c>
      <c r="H735" s="52">
        <f>$W$12*((B735)-$U$5)/$U$6+$W$13</f>
        <v/>
      </c>
      <c r="I735" s="51">
        <f>1/(1+EXP(-H735))</f>
        <v/>
      </c>
      <c r="J735" s="52">
        <f>$X$12*((B735)-$U$5)/$U$6+$X$13</f>
        <v/>
      </c>
      <c r="K735" s="51">
        <f>1/(1+EXP(-J735))</f>
        <v/>
      </c>
      <c r="L735" s="52">
        <f>$Y$12*((B735)-$U$5)/$U$6+$Y$13</f>
        <v/>
      </c>
      <c r="M735" s="51">
        <f>1/(1+EXP(-L735))</f>
        <v/>
      </c>
      <c r="N735" s="52">
        <f>$Z$12*((B735)-$U$5)/$U$6+$Z$13</f>
        <v/>
      </c>
      <c r="O735" s="51">
        <f>1/(1+EXP(-N735))</f>
        <v/>
      </c>
      <c r="P735" s="52">
        <f>$AA$12*((B735)-$U$5)/$U$6+$AA$13</f>
        <v/>
      </c>
      <c r="Q735" s="51">
        <f>1/(1+EXP(-P735))</f>
        <v/>
      </c>
      <c r="R735" s="52">
        <f>$AB$12*((B735)-$U$5)/$U$6+$AB$13</f>
        <v/>
      </c>
      <c r="S735" s="51">
        <f>1/(1+EXP(-R735))</f>
        <v/>
      </c>
      <c r="AI735" s="48">
        <f>'4_Seq_Features'!A733</f>
        <v/>
      </c>
      <c r="AJ735" s="55">
        <f>'4_Seq_Features'!G733</f>
        <v/>
      </c>
      <c r="AK735" s="55">
        <f>'4_Seq_Features'!H733</f>
        <v/>
      </c>
      <c r="AL735" s="48">
        <f>'4_Seq_Features'!E733</f>
        <v/>
      </c>
      <c r="AM735" s="52">
        <f>$BD$14*((AJ735)-$BD$5)/$BD$6+$BD$15*((AK735)-$BD$7)/$BD$8+$BD$16</f>
        <v/>
      </c>
      <c r="AN735" s="51">
        <f>1/(1+EXP(-AM735))</f>
        <v/>
      </c>
      <c r="AO735" s="52">
        <f>$BE$14*((AJ735)-$BD$5)/$BD$6+$BE$15*((AK735)-$BD$7)/$BD$8+$BE$16</f>
        <v/>
      </c>
      <c r="AP735" s="51">
        <f>1/(1+EXP(-AO735))</f>
        <v/>
      </c>
      <c r="AQ735" s="52">
        <f>$BF$14*((AJ735)-$BD$5)/$BD$6+$BF$15*((AK735)-$BD$7)/$BD$8+$BF$16</f>
        <v/>
      </c>
      <c r="AR735" s="51">
        <f>1/(1+EXP(-AQ735))</f>
        <v/>
      </c>
      <c r="AS735" s="52">
        <f>$BG$14*((AJ735)-$BD$5)/$BD$6+$BG$15*((AK735)-$BD$7)/$BD$8+$BG$16</f>
        <v/>
      </c>
      <c r="AT735" s="51">
        <f>1/(1+EXP(-AS735))</f>
        <v/>
      </c>
      <c r="AU735" s="52">
        <f>$BH$14*((AJ735)-$BD$5)/$BD$6+$BH$15*((AK735)-$BD$7)/$BD$8+$BH$16</f>
        <v/>
      </c>
      <c r="AV735" s="51">
        <f>1/(1+EXP(-AU735))</f>
        <v/>
      </c>
      <c r="AW735" s="52">
        <f>$BI$14*((AJ735)-$BD$5)/$BD$6+$BI$15*((AK735)-$BD$7)/$BD$8+$BI$16</f>
        <v/>
      </c>
      <c r="AX735" s="51">
        <f>1/(1+EXP(-AW735))</f>
        <v/>
      </c>
      <c r="AY735" s="52">
        <f>$BJ$14*((AJ735)-$BD$5)/$BD$6+$BJ$15*((AK735)-$BD$7)/$BD$8+$BJ$16</f>
        <v/>
      </c>
      <c r="AZ735" s="51">
        <f>1/(1+EXP(-AY735))</f>
        <v/>
      </c>
      <c r="BA735" s="52">
        <f>$BK$14*((AJ735)-$BD$5)/$BD$6+$BK$15*((AK735)-$BD$7)/$BD$8+$BK$16</f>
        <v/>
      </c>
      <c r="BB735" s="51">
        <f>1/(1+EXP(-BA735))</f>
        <v/>
      </c>
    </row>
    <row r="736" ht="15" customHeight="1" s="35">
      <c r="A736" s="48">
        <f>'4_Seq_Features'!A734</f>
        <v/>
      </c>
      <c r="B736" s="55">
        <f>'4_Seq_Features'!F734</f>
        <v/>
      </c>
      <c r="C736" s="48">
        <f>'4_Seq_Features'!E734</f>
        <v/>
      </c>
      <c r="D736" s="52">
        <f>$U$12*((B736)-$U$5)/$U$6+$U$13</f>
        <v/>
      </c>
      <c r="E736" s="51">
        <f>1/(1+EXP(-D736))</f>
        <v/>
      </c>
      <c r="F736" s="52">
        <f>$V$12*((B736)-$U$5)/$U$6+$V$13</f>
        <v/>
      </c>
      <c r="G736" s="51">
        <f>1/(1+EXP(-F736))</f>
        <v/>
      </c>
      <c r="H736" s="52">
        <f>$W$12*((B736)-$U$5)/$U$6+$W$13</f>
        <v/>
      </c>
      <c r="I736" s="51">
        <f>1/(1+EXP(-H736))</f>
        <v/>
      </c>
      <c r="J736" s="52">
        <f>$X$12*((B736)-$U$5)/$U$6+$X$13</f>
        <v/>
      </c>
      <c r="K736" s="51">
        <f>1/(1+EXP(-J736))</f>
        <v/>
      </c>
      <c r="L736" s="52">
        <f>$Y$12*((B736)-$U$5)/$U$6+$Y$13</f>
        <v/>
      </c>
      <c r="M736" s="51">
        <f>1/(1+EXP(-L736))</f>
        <v/>
      </c>
      <c r="N736" s="52">
        <f>$Z$12*((B736)-$U$5)/$U$6+$Z$13</f>
        <v/>
      </c>
      <c r="O736" s="51">
        <f>1/(1+EXP(-N736))</f>
        <v/>
      </c>
      <c r="P736" s="52">
        <f>$AA$12*((B736)-$U$5)/$U$6+$AA$13</f>
        <v/>
      </c>
      <c r="Q736" s="51">
        <f>1/(1+EXP(-P736))</f>
        <v/>
      </c>
      <c r="R736" s="52">
        <f>$AB$12*((B736)-$U$5)/$U$6+$AB$13</f>
        <v/>
      </c>
      <c r="S736" s="51">
        <f>1/(1+EXP(-R736))</f>
        <v/>
      </c>
      <c r="AI736" s="48">
        <f>'4_Seq_Features'!A734</f>
        <v/>
      </c>
      <c r="AJ736" s="55">
        <f>'4_Seq_Features'!G734</f>
        <v/>
      </c>
      <c r="AK736" s="55">
        <f>'4_Seq_Features'!H734</f>
        <v/>
      </c>
      <c r="AL736" s="48">
        <f>'4_Seq_Features'!E734</f>
        <v/>
      </c>
      <c r="AM736" s="52">
        <f>$BD$14*((AJ736)-$BD$5)/$BD$6+$BD$15*((AK736)-$BD$7)/$BD$8+$BD$16</f>
        <v/>
      </c>
      <c r="AN736" s="51">
        <f>1/(1+EXP(-AM736))</f>
        <v/>
      </c>
      <c r="AO736" s="52">
        <f>$BE$14*((AJ736)-$BD$5)/$BD$6+$BE$15*((AK736)-$BD$7)/$BD$8+$BE$16</f>
        <v/>
      </c>
      <c r="AP736" s="51">
        <f>1/(1+EXP(-AO736))</f>
        <v/>
      </c>
      <c r="AQ736" s="52">
        <f>$BF$14*((AJ736)-$BD$5)/$BD$6+$BF$15*((AK736)-$BD$7)/$BD$8+$BF$16</f>
        <v/>
      </c>
      <c r="AR736" s="51">
        <f>1/(1+EXP(-AQ736))</f>
        <v/>
      </c>
      <c r="AS736" s="52">
        <f>$BG$14*((AJ736)-$BD$5)/$BD$6+$BG$15*((AK736)-$BD$7)/$BD$8+$BG$16</f>
        <v/>
      </c>
      <c r="AT736" s="51">
        <f>1/(1+EXP(-AS736))</f>
        <v/>
      </c>
      <c r="AU736" s="52">
        <f>$BH$14*((AJ736)-$BD$5)/$BD$6+$BH$15*((AK736)-$BD$7)/$BD$8+$BH$16</f>
        <v/>
      </c>
      <c r="AV736" s="51">
        <f>1/(1+EXP(-AU736))</f>
        <v/>
      </c>
      <c r="AW736" s="52">
        <f>$BI$14*((AJ736)-$BD$5)/$BD$6+$BI$15*((AK736)-$BD$7)/$BD$8+$BI$16</f>
        <v/>
      </c>
      <c r="AX736" s="51">
        <f>1/(1+EXP(-AW736))</f>
        <v/>
      </c>
      <c r="AY736" s="52">
        <f>$BJ$14*((AJ736)-$BD$5)/$BD$6+$BJ$15*((AK736)-$BD$7)/$BD$8+$BJ$16</f>
        <v/>
      </c>
      <c r="AZ736" s="51">
        <f>1/(1+EXP(-AY736))</f>
        <v/>
      </c>
      <c r="BA736" s="52">
        <f>$BK$14*((AJ736)-$BD$5)/$BD$6+$BK$15*((AK736)-$BD$7)/$BD$8+$BK$16</f>
        <v/>
      </c>
      <c r="BB736" s="51">
        <f>1/(1+EXP(-BA736))</f>
        <v/>
      </c>
    </row>
    <row r="737" ht="15" customHeight="1" s="35">
      <c r="A737" s="48">
        <f>'4_Seq_Features'!A735</f>
        <v/>
      </c>
      <c r="B737" s="55">
        <f>'4_Seq_Features'!F735</f>
        <v/>
      </c>
      <c r="C737" s="48">
        <f>'4_Seq_Features'!E735</f>
        <v/>
      </c>
      <c r="D737" s="52">
        <f>$U$12*((B737)-$U$5)/$U$6+$U$13</f>
        <v/>
      </c>
      <c r="E737" s="51">
        <f>1/(1+EXP(-D737))</f>
        <v/>
      </c>
      <c r="F737" s="52">
        <f>$V$12*((B737)-$U$5)/$U$6+$V$13</f>
        <v/>
      </c>
      <c r="G737" s="51">
        <f>1/(1+EXP(-F737))</f>
        <v/>
      </c>
      <c r="H737" s="52">
        <f>$W$12*((B737)-$U$5)/$U$6+$W$13</f>
        <v/>
      </c>
      <c r="I737" s="51">
        <f>1/(1+EXP(-H737))</f>
        <v/>
      </c>
      <c r="J737" s="52">
        <f>$X$12*((B737)-$U$5)/$U$6+$X$13</f>
        <v/>
      </c>
      <c r="K737" s="51">
        <f>1/(1+EXP(-J737))</f>
        <v/>
      </c>
      <c r="L737" s="52">
        <f>$Y$12*((B737)-$U$5)/$U$6+$Y$13</f>
        <v/>
      </c>
      <c r="M737" s="51">
        <f>1/(1+EXP(-L737))</f>
        <v/>
      </c>
      <c r="N737" s="52">
        <f>$Z$12*((B737)-$U$5)/$U$6+$Z$13</f>
        <v/>
      </c>
      <c r="O737" s="51">
        <f>1/(1+EXP(-N737))</f>
        <v/>
      </c>
      <c r="P737" s="52">
        <f>$AA$12*((B737)-$U$5)/$U$6+$AA$13</f>
        <v/>
      </c>
      <c r="Q737" s="51">
        <f>1/(1+EXP(-P737))</f>
        <v/>
      </c>
      <c r="R737" s="52">
        <f>$AB$12*((B737)-$U$5)/$U$6+$AB$13</f>
        <v/>
      </c>
      <c r="S737" s="51">
        <f>1/(1+EXP(-R737))</f>
        <v/>
      </c>
      <c r="AI737" s="48">
        <f>'4_Seq_Features'!A735</f>
        <v/>
      </c>
      <c r="AJ737" s="55">
        <f>'4_Seq_Features'!G735</f>
        <v/>
      </c>
      <c r="AK737" s="55">
        <f>'4_Seq_Features'!H735</f>
        <v/>
      </c>
      <c r="AL737" s="48">
        <f>'4_Seq_Features'!E735</f>
        <v/>
      </c>
      <c r="AM737" s="52">
        <f>$BD$14*((AJ737)-$BD$5)/$BD$6+$BD$15*((AK737)-$BD$7)/$BD$8+$BD$16</f>
        <v/>
      </c>
      <c r="AN737" s="51">
        <f>1/(1+EXP(-AM737))</f>
        <v/>
      </c>
      <c r="AO737" s="52">
        <f>$BE$14*((AJ737)-$BD$5)/$BD$6+$BE$15*((AK737)-$BD$7)/$BD$8+$BE$16</f>
        <v/>
      </c>
      <c r="AP737" s="51">
        <f>1/(1+EXP(-AO737))</f>
        <v/>
      </c>
      <c r="AQ737" s="52">
        <f>$BF$14*((AJ737)-$BD$5)/$BD$6+$BF$15*((AK737)-$BD$7)/$BD$8+$BF$16</f>
        <v/>
      </c>
      <c r="AR737" s="51">
        <f>1/(1+EXP(-AQ737))</f>
        <v/>
      </c>
      <c r="AS737" s="52">
        <f>$BG$14*((AJ737)-$BD$5)/$BD$6+$BG$15*((AK737)-$BD$7)/$BD$8+$BG$16</f>
        <v/>
      </c>
      <c r="AT737" s="51">
        <f>1/(1+EXP(-AS737))</f>
        <v/>
      </c>
      <c r="AU737" s="52">
        <f>$BH$14*((AJ737)-$BD$5)/$BD$6+$BH$15*((AK737)-$BD$7)/$BD$8+$BH$16</f>
        <v/>
      </c>
      <c r="AV737" s="51">
        <f>1/(1+EXP(-AU737))</f>
        <v/>
      </c>
      <c r="AW737" s="52">
        <f>$BI$14*((AJ737)-$BD$5)/$BD$6+$BI$15*((AK737)-$BD$7)/$BD$8+$BI$16</f>
        <v/>
      </c>
      <c r="AX737" s="51">
        <f>1/(1+EXP(-AW737))</f>
        <v/>
      </c>
      <c r="AY737" s="52">
        <f>$BJ$14*((AJ737)-$BD$5)/$BD$6+$BJ$15*((AK737)-$BD$7)/$BD$8+$BJ$16</f>
        <v/>
      </c>
      <c r="AZ737" s="51">
        <f>1/(1+EXP(-AY737))</f>
        <v/>
      </c>
      <c r="BA737" s="52">
        <f>$BK$14*((AJ737)-$BD$5)/$BD$6+$BK$15*((AK737)-$BD$7)/$BD$8+$BK$16</f>
        <v/>
      </c>
      <c r="BB737" s="51">
        <f>1/(1+EXP(-BA737))</f>
        <v/>
      </c>
    </row>
    <row r="738" ht="15" customHeight="1" s="35">
      <c r="A738" s="48">
        <f>'4_Seq_Features'!A736</f>
        <v/>
      </c>
      <c r="B738" s="55">
        <f>'4_Seq_Features'!F736</f>
        <v/>
      </c>
      <c r="C738" s="48">
        <f>'4_Seq_Features'!E736</f>
        <v/>
      </c>
      <c r="D738" s="52">
        <f>$U$12*((B738)-$U$5)/$U$6+$U$13</f>
        <v/>
      </c>
      <c r="E738" s="51">
        <f>1/(1+EXP(-D738))</f>
        <v/>
      </c>
      <c r="F738" s="52">
        <f>$V$12*((B738)-$U$5)/$U$6+$V$13</f>
        <v/>
      </c>
      <c r="G738" s="51">
        <f>1/(1+EXP(-F738))</f>
        <v/>
      </c>
      <c r="H738" s="52">
        <f>$W$12*((B738)-$U$5)/$U$6+$W$13</f>
        <v/>
      </c>
      <c r="I738" s="51">
        <f>1/(1+EXP(-H738))</f>
        <v/>
      </c>
      <c r="J738" s="52">
        <f>$X$12*((B738)-$U$5)/$U$6+$X$13</f>
        <v/>
      </c>
      <c r="K738" s="51">
        <f>1/(1+EXP(-J738))</f>
        <v/>
      </c>
      <c r="L738" s="52">
        <f>$Y$12*((B738)-$U$5)/$U$6+$Y$13</f>
        <v/>
      </c>
      <c r="M738" s="51">
        <f>1/(1+EXP(-L738))</f>
        <v/>
      </c>
      <c r="N738" s="52">
        <f>$Z$12*((B738)-$U$5)/$U$6+$Z$13</f>
        <v/>
      </c>
      <c r="O738" s="51">
        <f>1/(1+EXP(-N738))</f>
        <v/>
      </c>
      <c r="P738" s="52">
        <f>$AA$12*((B738)-$U$5)/$U$6+$AA$13</f>
        <v/>
      </c>
      <c r="Q738" s="51">
        <f>1/(1+EXP(-P738))</f>
        <v/>
      </c>
      <c r="R738" s="52">
        <f>$AB$12*((B738)-$U$5)/$U$6+$AB$13</f>
        <v/>
      </c>
      <c r="S738" s="51">
        <f>1/(1+EXP(-R738))</f>
        <v/>
      </c>
      <c r="AI738" s="48">
        <f>'4_Seq_Features'!A736</f>
        <v/>
      </c>
      <c r="AJ738" s="55">
        <f>'4_Seq_Features'!G736</f>
        <v/>
      </c>
      <c r="AK738" s="55">
        <f>'4_Seq_Features'!H736</f>
        <v/>
      </c>
      <c r="AL738" s="48">
        <f>'4_Seq_Features'!E736</f>
        <v/>
      </c>
      <c r="AM738" s="52">
        <f>$BD$14*((AJ738)-$BD$5)/$BD$6+$BD$15*((AK738)-$BD$7)/$BD$8+$BD$16</f>
        <v/>
      </c>
      <c r="AN738" s="51">
        <f>1/(1+EXP(-AM738))</f>
        <v/>
      </c>
      <c r="AO738" s="52">
        <f>$BE$14*((AJ738)-$BD$5)/$BD$6+$BE$15*((AK738)-$BD$7)/$BD$8+$BE$16</f>
        <v/>
      </c>
      <c r="AP738" s="51">
        <f>1/(1+EXP(-AO738))</f>
        <v/>
      </c>
      <c r="AQ738" s="52">
        <f>$BF$14*((AJ738)-$BD$5)/$BD$6+$BF$15*((AK738)-$BD$7)/$BD$8+$BF$16</f>
        <v/>
      </c>
      <c r="AR738" s="51">
        <f>1/(1+EXP(-AQ738))</f>
        <v/>
      </c>
      <c r="AS738" s="52">
        <f>$BG$14*((AJ738)-$BD$5)/$BD$6+$BG$15*((AK738)-$BD$7)/$BD$8+$BG$16</f>
        <v/>
      </c>
      <c r="AT738" s="51">
        <f>1/(1+EXP(-AS738))</f>
        <v/>
      </c>
      <c r="AU738" s="52">
        <f>$BH$14*((AJ738)-$BD$5)/$BD$6+$BH$15*((AK738)-$BD$7)/$BD$8+$BH$16</f>
        <v/>
      </c>
      <c r="AV738" s="51">
        <f>1/(1+EXP(-AU738))</f>
        <v/>
      </c>
      <c r="AW738" s="52">
        <f>$BI$14*((AJ738)-$BD$5)/$BD$6+$BI$15*((AK738)-$BD$7)/$BD$8+$BI$16</f>
        <v/>
      </c>
      <c r="AX738" s="51">
        <f>1/(1+EXP(-AW738))</f>
        <v/>
      </c>
      <c r="AY738" s="52">
        <f>$BJ$14*((AJ738)-$BD$5)/$BD$6+$BJ$15*((AK738)-$BD$7)/$BD$8+$BJ$16</f>
        <v/>
      </c>
      <c r="AZ738" s="51">
        <f>1/(1+EXP(-AY738))</f>
        <v/>
      </c>
      <c r="BA738" s="52">
        <f>$BK$14*((AJ738)-$BD$5)/$BD$6+$BK$15*((AK738)-$BD$7)/$BD$8+$BK$16</f>
        <v/>
      </c>
      <c r="BB738" s="51">
        <f>1/(1+EXP(-BA738))</f>
        <v/>
      </c>
    </row>
    <row r="739" ht="15" customHeight="1" s="35">
      <c r="A739" s="48">
        <f>'4_Seq_Features'!A737</f>
        <v/>
      </c>
      <c r="B739" s="55">
        <f>'4_Seq_Features'!F737</f>
        <v/>
      </c>
      <c r="C739" s="48">
        <f>'4_Seq_Features'!E737</f>
        <v/>
      </c>
      <c r="D739" s="52">
        <f>$U$12*((B739)-$U$5)/$U$6+$U$13</f>
        <v/>
      </c>
      <c r="E739" s="51">
        <f>1/(1+EXP(-D739))</f>
        <v/>
      </c>
      <c r="F739" s="52">
        <f>$V$12*((B739)-$U$5)/$U$6+$V$13</f>
        <v/>
      </c>
      <c r="G739" s="51">
        <f>1/(1+EXP(-F739))</f>
        <v/>
      </c>
      <c r="H739" s="52">
        <f>$W$12*((B739)-$U$5)/$U$6+$W$13</f>
        <v/>
      </c>
      <c r="I739" s="51">
        <f>1/(1+EXP(-H739))</f>
        <v/>
      </c>
      <c r="J739" s="52">
        <f>$X$12*((B739)-$U$5)/$U$6+$X$13</f>
        <v/>
      </c>
      <c r="K739" s="51">
        <f>1/(1+EXP(-J739))</f>
        <v/>
      </c>
      <c r="L739" s="52">
        <f>$Y$12*((B739)-$U$5)/$U$6+$Y$13</f>
        <v/>
      </c>
      <c r="M739" s="51">
        <f>1/(1+EXP(-L739))</f>
        <v/>
      </c>
      <c r="N739" s="52">
        <f>$Z$12*((B739)-$U$5)/$U$6+$Z$13</f>
        <v/>
      </c>
      <c r="O739" s="51">
        <f>1/(1+EXP(-N739))</f>
        <v/>
      </c>
      <c r="P739" s="52">
        <f>$AA$12*((B739)-$U$5)/$U$6+$AA$13</f>
        <v/>
      </c>
      <c r="Q739" s="51">
        <f>1/(1+EXP(-P739))</f>
        <v/>
      </c>
      <c r="R739" s="52">
        <f>$AB$12*((B739)-$U$5)/$U$6+$AB$13</f>
        <v/>
      </c>
      <c r="S739" s="51">
        <f>1/(1+EXP(-R739))</f>
        <v/>
      </c>
      <c r="AI739" s="48">
        <f>'4_Seq_Features'!A737</f>
        <v/>
      </c>
      <c r="AJ739" s="55">
        <f>'4_Seq_Features'!G737</f>
        <v/>
      </c>
      <c r="AK739" s="55">
        <f>'4_Seq_Features'!H737</f>
        <v/>
      </c>
      <c r="AL739" s="48">
        <f>'4_Seq_Features'!E737</f>
        <v/>
      </c>
      <c r="AM739" s="52">
        <f>$BD$14*((AJ739)-$BD$5)/$BD$6+$BD$15*((AK739)-$BD$7)/$BD$8+$BD$16</f>
        <v/>
      </c>
      <c r="AN739" s="51">
        <f>1/(1+EXP(-AM739))</f>
        <v/>
      </c>
      <c r="AO739" s="52">
        <f>$BE$14*((AJ739)-$BD$5)/$BD$6+$BE$15*((AK739)-$BD$7)/$BD$8+$BE$16</f>
        <v/>
      </c>
      <c r="AP739" s="51">
        <f>1/(1+EXP(-AO739))</f>
        <v/>
      </c>
      <c r="AQ739" s="52">
        <f>$BF$14*((AJ739)-$BD$5)/$BD$6+$BF$15*((AK739)-$BD$7)/$BD$8+$BF$16</f>
        <v/>
      </c>
      <c r="AR739" s="51">
        <f>1/(1+EXP(-AQ739))</f>
        <v/>
      </c>
      <c r="AS739" s="52">
        <f>$BG$14*((AJ739)-$BD$5)/$BD$6+$BG$15*((AK739)-$BD$7)/$BD$8+$BG$16</f>
        <v/>
      </c>
      <c r="AT739" s="51">
        <f>1/(1+EXP(-AS739))</f>
        <v/>
      </c>
      <c r="AU739" s="52">
        <f>$BH$14*((AJ739)-$BD$5)/$BD$6+$BH$15*((AK739)-$BD$7)/$BD$8+$BH$16</f>
        <v/>
      </c>
      <c r="AV739" s="51">
        <f>1/(1+EXP(-AU739))</f>
        <v/>
      </c>
      <c r="AW739" s="52">
        <f>$BI$14*((AJ739)-$BD$5)/$BD$6+$BI$15*((AK739)-$BD$7)/$BD$8+$BI$16</f>
        <v/>
      </c>
      <c r="AX739" s="51">
        <f>1/(1+EXP(-AW739))</f>
        <v/>
      </c>
      <c r="AY739" s="52">
        <f>$BJ$14*((AJ739)-$BD$5)/$BD$6+$BJ$15*((AK739)-$BD$7)/$BD$8+$BJ$16</f>
        <v/>
      </c>
      <c r="AZ739" s="51">
        <f>1/(1+EXP(-AY739))</f>
        <v/>
      </c>
      <c r="BA739" s="52">
        <f>$BK$14*((AJ739)-$BD$5)/$BD$6+$BK$15*((AK739)-$BD$7)/$BD$8+$BK$16</f>
        <v/>
      </c>
      <c r="BB739" s="51">
        <f>1/(1+EXP(-BA739))</f>
        <v/>
      </c>
    </row>
    <row r="740" ht="15" customHeight="1" s="35">
      <c r="A740" s="48">
        <f>'4_Seq_Features'!A738</f>
        <v/>
      </c>
      <c r="B740" s="55">
        <f>'4_Seq_Features'!F738</f>
        <v/>
      </c>
      <c r="C740" s="48">
        <f>'4_Seq_Features'!E738</f>
        <v/>
      </c>
      <c r="D740" s="52">
        <f>$U$12*((B740)-$U$5)/$U$6+$U$13</f>
        <v/>
      </c>
      <c r="E740" s="51">
        <f>1/(1+EXP(-D740))</f>
        <v/>
      </c>
      <c r="F740" s="52">
        <f>$V$12*((B740)-$U$5)/$U$6+$V$13</f>
        <v/>
      </c>
      <c r="G740" s="51">
        <f>1/(1+EXP(-F740))</f>
        <v/>
      </c>
      <c r="H740" s="52">
        <f>$W$12*((B740)-$U$5)/$U$6+$W$13</f>
        <v/>
      </c>
      <c r="I740" s="51">
        <f>1/(1+EXP(-H740))</f>
        <v/>
      </c>
      <c r="J740" s="52">
        <f>$X$12*((B740)-$U$5)/$U$6+$X$13</f>
        <v/>
      </c>
      <c r="K740" s="51">
        <f>1/(1+EXP(-J740))</f>
        <v/>
      </c>
      <c r="L740" s="52">
        <f>$Y$12*((B740)-$U$5)/$U$6+$Y$13</f>
        <v/>
      </c>
      <c r="M740" s="51">
        <f>1/(1+EXP(-L740))</f>
        <v/>
      </c>
      <c r="N740" s="52">
        <f>$Z$12*((B740)-$U$5)/$U$6+$Z$13</f>
        <v/>
      </c>
      <c r="O740" s="51">
        <f>1/(1+EXP(-N740))</f>
        <v/>
      </c>
      <c r="P740" s="52">
        <f>$AA$12*((B740)-$U$5)/$U$6+$AA$13</f>
        <v/>
      </c>
      <c r="Q740" s="51">
        <f>1/(1+EXP(-P740))</f>
        <v/>
      </c>
      <c r="R740" s="52">
        <f>$AB$12*((B740)-$U$5)/$U$6+$AB$13</f>
        <v/>
      </c>
      <c r="S740" s="51">
        <f>1/(1+EXP(-R740))</f>
        <v/>
      </c>
      <c r="AI740" s="48">
        <f>'4_Seq_Features'!A738</f>
        <v/>
      </c>
      <c r="AJ740" s="55">
        <f>'4_Seq_Features'!G738</f>
        <v/>
      </c>
      <c r="AK740" s="55">
        <f>'4_Seq_Features'!H738</f>
        <v/>
      </c>
      <c r="AL740" s="48">
        <f>'4_Seq_Features'!E738</f>
        <v/>
      </c>
      <c r="AM740" s="52">
        <f>$BD$14*((AJ740)-$BD$5)/$BD$6+$BD$15*((AK740)-$BD$7)/$BD$8+$BD$16</f>
        <v/>
      </c>
      <c r="AN740" s="51">
        <f>1/(1+EXP(-AM740))</f>
        <v/>
      </c>
      <c r="AO740" s="52">
        <f>$BE$14*((AJ740)-$BD$5)/$BD$6+$BE$15*((AK740)-$BD$7)/$BD$8+$BE$16</f>
        <v/>
      </c>
      <c r="AP740" s="51">
        <f>1/(1+EXP(-AO740))</f>
        <v/>
      </c>
      <c r="AQ740" s="52">
        <f>$BF$14*((AJ740)-$BD$5)/$BD$6+$BF$15*((AK740)-$BD$7)/$BD$8+$BF$16</f>
        <v/>
      </c>
      <c r="AR740" s="51">
        <f>1/(1+EXP(-AQ740))</f>
        <v/>
      </c>
      <c r="AS740" s="52">
        <f>$BG$14*((AJ740)-$BD$5)/$BD$6+$BG$15*((AK740)-$BD$7)/$BD$8+$BG$16</f>
        <v/>
      </c>
      <c r="AT740" s="51">
        <f>1/(1+EXP(-AS740))</f>
        <v/>
      </c>
      <c r="AU740" s="52">
        <f>$BH$14*((AJ740)-$BD$5)/$BD$6+$BH$15*((AK740)-$BD$7)/$BD$8+$BH$16</f>
        <v/>
      </c>
      <c r="AV740" s="51">
        <f>1/(1+EXP(-AU740))</f>
        <v/>
      </c>
      <c r="AW740" s="52">
        <f>$BI$14*((AJ740)-$BD$5)/$BD$6+$BI$15*((AK740)-$BD$7)/$BD$8+$BI$16</f>
        <v/>
      </c>
      <c r="AX740" s="51">
        <f>1/(1+EXP(-AW740))</f>
        <v/>
      </c>
      <c r="AY740" s="52">
        <f>$BJ$14*((AJ740)-$BD$5)/$BD$6+$BJ$15*((AK740)-$BD$7)/$BD$8+$BJ$16</f>
        <v/>
      </c>
      <c r="AZ740" s="51">
        <f>1/(1+EXP(-AY740))</f>
        <v/>
      </c>
      <c r="BA740" s="52">
        <f>$BK$14*((AJ740)-$BD$5)/$BD$6+$BK$15*((AK740)-$BD$7)/$BD$8+$BK$16</f>
        <v/>
      </c>
      <c r="BB740" s="51">
        <f>1/(1+EXP(-BA740))</f>
        <v/>
      </c>
    </row>
    <row r="741" ht="15" customHeight="1" s="35">
      <c r="A741" s="48">
        <f>'4_Seq_Features'!A739</f>
        <v/>
      </c>
      <c r="B741" s="55">
        <f>'4_Seq_Features'!F739</f>
        <v/>
      </c>
      <c r="C741" s="48">
        <f>'4_Seq_Features'!E739</f>
        <v/>
      </c>
      <c r="D741" s="52">
        <f>$U$12*((B741)-$U$5)/$U$6+$U$13</f>
        <v/>
      </c>
      <c r="E741" s="51">
        <f>1/(1+EXP(-D741))</f>
        <v/>
      </c>
      <c r="F741" s="52">
        <f>$V$12*((B741)-$U$5)/$U$6+$V$13</f>
        <v/>
      </c>
      <c r="G741" s="51">
        <f>1/(1+EXP(-F741))</f>
        <v/>
      </c>
      <c r="H741" s="52">
        <f>$W$12*((B741)-$U$5)/$U$6+$W$13</f>
        <v/>
      </c>
      <c r="I741" s="51">
        <f>1/(1+EXP(-H741))</f>
        <v/>
      </c>
      <c r="J741" s="52">
        <f>$X$12*((B741)-$U$5)/$U$6+$X$13</f>
        <v/>
      </c>
      <c r="K741" s="51">
        <f>1/(1+EXP(-J741))</f>
        <v/>
      </c>
      <c r="L741" s="52">
        <f>$Y$12*((B741)-$U$5)/$U$6+$Y$13</f>
        <v/>
      </c>
      <c r="M741" s="51">
        <f>1/(1+EXP(-L741))</f>
        <v/>
      </c>
      <c r="N741" s="52">
        <f>$Z$12*((B741)-$U$5)/$U$6+$Z$13</f>
        <v/>
      </c>
      <c r="O741" s="51">
        <f>1/(1+EXP(-N741))</f>
        <v/>
      </c>
      <c r="P741" s="52">
        <f>$AA$12*((B741)-$U$5)/$U$6+$AA$13</f>
        <v/>
      </c>
      <c r="Q741" s="51">
        <f>1/(1+EXP(-P741))</f>
        <v/>
      </c>
      <c r="R741" s="52">
        <f>$AB$12*((B741)-$U$5)/$U$6+$AB$13</f>
        <v/>
      </c>
      <c r="S741" s="51">
        <f>1/(1+EXP(-R741))</f>
        <v/>
      </c>
      <c r="AI741" s="48">
        <f>'4_Seq_Features'!A739</f>
        <v/>
      </c>
      <c r="AJ741" s="55">
        <f>'4_Seq_Features'!G739</f>
        <v/>
      </c>
      <c r="AK741" s="55">
        <f>'4_Seq_Features'!H739</f>
        <v/>
      </c>
      <c r="AL741" s="48">
        <f>'4_Seq_Features'!E739</f>
        <v/>
      </c>
      <c r="AM741" s="52">
        <f>$BD$14*((AJ741)-$BD$5)/$BD$6+$BD$15*((AK741)-$BD$7)/$BD$8+$BD$16</f>
        <v/>
      </c>
      <c r="AN741" s="51">
        <f>1/(1+EXP(-AM741))</f>
        <v/>
      </c>
      <c r="AO741" s="52">
        <f>$BE$14*((AJ741)-$BD$5)/$BD$6+$BE$15*((AK741)-$BD$7)/$BD$8+$BE$16</f>
        <v/>
      </c>
      <c r="AP741" s="51">
        <f>1/(1+EXP(-AO741))</f>
        <v/>
      </c>
      <c r="AQ741" s="52">
        <f>$BF$14*((AJ741)-$BD$5)/$BD$6+$BF$15*((AK741)-$BD$7)/$BD$8+$BF$16</f>
        <v/>
      </c>
      <c r="AR741" s="51">
        <f>1/(1+EXP(-AQ741))</f>
        <v/>
      </c>
      <c r="AS741" s="52">
        <f>$BG$14*((AJ741)-$BD$5)/$BD$6+$BG$15*((AK741)-$BD$7)/$BD$8+$BG$16</f>
        <v/>
      </c>
      <c r="AT741" s="51">
        <f>1/(1+EXP(-AS741))</f>
        <v/>
      </c>
      <c r="AU741" s="52">
        <f>$BH$14*((AJ741)-$BD$5)/$BD$6+$BH$15*((AK741)-$BD$7)/$BD$8+$BH$16</f>
        <v/>
      </c>
      <c r="AV741" s="51">
        <f>1/(1+EXP(-AU741))</f>
        <v/>
      </c>
      <c r="AW741" s="52">
        <f>$BI$14*((AJ741)-$BD$5)/$BD$6+$BI$15*((AK741)-$BD$7)/$BD$8+$BI$16</f>
        <v/>
      </c>
      <c r="AX741" s="51">
        <f>1/(1+EXP(-AW741))</f>
        <v/>
      </c>
      <c r="AY741" s="52">
        <f>$BJ$14*((AJ741)-$BD$5)/$BD$6+$BJ$15*((AK741)-$BD$7)/$BD$8+$BJ$16</f>
        <v/>
      </c>
      <c r="AZ741" s="51">
        <f>1/(1+EXP(-AY741))</f>
        <v/>
      </c>
      <c r="BA741" s="52">
        <f>$BK$14*((AJ741)-$BD$5)/$BD$6+$BK$15*((AK741)-$BD$7)/$BD$8+$BK$16</f>
        <v/>
      </c>
      <c r="BB741" s="51">
        <f>1/(1+EXP(-BA741))</f>
        <v/>
      </c>
    </row>
    <row r="742" ht="15" customHeight="1" s="35">
      <c r="A742" s="48">
        <f>'4_Seq_Features'!A740</f>
        <v/>
      </c>
      <c r="B742" s="55">
        <f>'4_Seq_Features'!F740</f>
        <v/>
      </c>
      <c r="C742" s="48">
        <f>'4_Seq_Features'!E740</f>
        <v/>
      </c>
      <c r="D742" s="52">
        <f>$U$12*((B742)-$U$5)/$U$6+$U$13</f>
        <v/>
      </c>
      <c r="E742" s="51">
        <f>1/(1+EXP(-D742))</f>
        <v/>
      </c>
      <c r="F742" s="52">
        <f>$V$12*((B742)-$U$5)/$U$6+$V$13</f>
        <v/>
      </c>
      <c r="G742" s="51">
        <f>1/(1+EXP(-F742))</f>
        <v/>
      </c>
      <c r="H742" s="52">
        <f>$W$12*((B742)-$U$5)/$U$6+$W$13</f>
        <v/>
      </c>
      <c r="I742" s="51">
        <f>1/(1+EXP(-H742))</f>
        <v/>
      </c>
      <c r="J742" s="52">
        <f>$X$12*((B742)-$U$5)/$U$6+$X$13</f>
        <v/>
      </c>
      <c r="K742" s="51">
        <f>1/(1+EXP(-J742))</f>
        <v/>
      </c>
      <c r="L742" s="52">
        <f>$Y$12*((B742)-$U$5)/$U$6+$Y$13</f>
        <v/>
      </c>
      <c r="M742" s="51">
        <f>1/(1+EXP(-L742))</f>
        <v/>
      </c>
      <c r="N742" s="52">
        <f>$Z$12*((B742)-$U$5)/$U$6+$Z$13</f>
        <v/>
      </c>
      <c r="O742" s="51">
        <f>1/(1+EXP(-N742))</f>
        <v/>
      </c>
      <c r="P742" s="52">
        <f>$AA$12*((B742)-$U$5)/$U$6+$AA$13</f>
        <v/>
      </c>
      <c r="Q742" s="51">
        <f>1/(1+EXP(-P742))</f>
        <v/>
      </c>
      <c r="R742" s="52">
        <f>$AB$12*((B742)-$U$5)/$U$6+$AB$13</f>
        <v/>
      </c>
      <c r="S742" s="51">
        <f>1/(1+EXP(-R742))</f>
        <v/>
      </c>
      <c r="AI742" s="48">
        <f>'4_Seq_Features'!A740</f>
        <v/>
      </c>
      <c r="AJ742" s="55">
        <f>'4_Seq_Features'!G740</f>
        <v/>
      </c>
      <c r="AK742" s="55">
        <f>'4_Seq_Features'!H740</f>
        <v/>
      </c>
      <c r="AL742" s="48">
        <f>'4_Seq_Features'!E740</f>
        <v/>
      </c>
      <c r="AM742" s="52">
        <f>$BD$14*((AJ742)-$BD$5)/$BD$6+$BD$15*((AK742)-$BD$7)/$BD$8+$BD$16</f>
        <v/>
      </c>
      <c r="AN742" s="51">
        <f>1/(1+EXP(-AM742))</f>
        <v/>
      </c>
      <c r="AO742" s="52">
        <f>$BE$14*((AJ742)-$BD$5)/$BD$6+$BE$15*((AK742)-$BD$7)/$BD$8+$BE$16</f>
        <v/>
      </c>
      <c r="AP742" s="51">
        <f>1/(1+EXP(-AO742))</f>
        <v/>
      </c>
      <c r="AQ742" s="52">
        <f>$BF$14*((AJ742)-$BD$5)/$BD$6+$BF$15*((AK742)-$BD$7)/$BD$8+$BF$16</f>
        <v/>
      </c>
      <c r="AR742" s="51">
        <f>1/(1+EXP(-AQ742))</f>
        <v/>
      </c>
      <c r="AS742" s="52">
        <f>$BG$14*((AJ742)-$BD$5)/$BD$6+$BG$15*((AK742)-$BD$7)/$BD$8+$BG$16</f>
        <v/>
      </c>
      <c r="AT742" s="51">
        <f>1/(1+EXP(-AS742))</f>
        <v/>
      </c>
      <c r="AU742" s="52">
        <f>$BH$14*((AJ742)-$BD$5)/$BD$6+$BH$15*((AK742)-$BD$7)/$BD$8+$BH$16</f>
        <v/>
      </c>
      <c r="AV742" s="51">
        <f>1/(1+EXP(-AU742))</f>
        <v/>
      </c>
      <c r="AW742" s="52">
        <f>$BI$14*((AJ742)-$BD$5)/$BD$6+$BI$15*((AK742)-$BD$7)/$BD$8+$BI$16</f>
        <v/>
      </c>
      <c r="AX742" s="51">
        <f>1/(1+EXP(-AW742))</f>
        <v/>
      </c>
      <c r="AY742" s="52">
        <f>$BJ$14*((AJ742)-$BD$5)/$BD$6+$BJ$15*((AK742)-$BD$7)/$BD$8+$BJ$16</f>
        <v/>
      </c>
      <c r="AZ742" s="51">
        <f>1/(1+EXP(-AY742))</f>
        <v/>
      </c>
      <c r="BA742" s="52">
        <f>$BK$14*((AJ742)-$BD$5)/$BD$6+$BK$15*((AK742)-$BD$7)/$BD$8+$BK$16</f>
        <v/>
      </c>
      <c r="BB742" s="51">
        <f>1/(1+EXP(-BA742))</f>
        <v/>
      </c>
    </row>
    <row r="743" ht="15" customHeight="1" s="35">
      <c r="A743" s="48">
        <f>'4_Seq_Features'!A741</f>
        <v/>
      </c>
      <c r="B743" s="55">
        <f>'4_Seq_Features'!F741</f>
        <v/>
      </c>
      <c r="C743" s="48">
        <f>'4_Seq_Features'!E741</f>
        <v/>
      </c>
      <c r="D743" s="52">
        <f>$U$12*((B743)-$U$5)/$U$6+$U$13</f>
        <v/>
      </c>
      <c r="E743" s="51">
        <f>1/(1+EXP(-D743))</f>
        <v/>
      </c>
      <c r="F743" s="52">
        <f>$V$12*((B743)-$U$5)/$U$6+$V$13</f>
        <v/>
      </c>
      <c r="G743" s="51">
        <f>1/(1+EXP(-F743))</f>
        <v/>
      </c>
      <c r="H743" s="52">
        <f>$W$12*((B743)-$U$5)/$U$6+$W$13</f>
        <v/>
      </c>
      <c r="I743" s="51">
        <f>1/(1+EXP(-H743))</f>
        <v/>
      </c>
      <c r="J743" s="52">
        <f>$X$12*((B743)-$U$5)/$U$6+$X$13</f>
        <v/>
      </c>
      <c r="K743" s="51">
        <f>1/(1+EXP(-J743))</f>
        <v/>
      </c>
      <c r="L743" s="52">
        <f>$Y$12*((B743)-$U$5)/$U$6+$Y$13</f>
        <v/>
      </c>
      <c r="M743" s="51">
        <f>1/(1+EXP(-L743))</f>
        <v/>
      </c>
      <c r="N743" s="52">
        <f>$Z$12*((B743)-$U$5)/$U$6+$Z$13</f>
        <v/>
      </c>
      <c r="O743" s="51">
        <f>1/(1+EXP(-N743))</f>
        <v/>
      </c>
      <c r="P743" s="52">
        <f>$AA$12*((B743)-$U$5)/$U$6+$AA$13</f>
        <v/>
      </c>
      <c r="Q743" s="51">
        <f>1/(1+EXP(-P743))</f>
        <v/>
      </c>
      <c r="R743" s="52">
        <f>$AB$12*((B743)-$U$5)/$U$6+$AB$13</f>
        <v/>
      </c>
      <c r="S743" s="51">
        <f>1/(1+EXP(-R743))</f>
        <v/>
      </c>
      <c r="AI743" s="48">
        <f>'4_Seq_Features'!A741</f>
        <v/>
      </c>
      <c r="AJ743" s="55">
        <f>'4_Seq_Features'!G741</f>
        <v/>
      </c>
      <c r="AK743" s="55">
        <f>'4_Seq_Features'!H741</f>
        <v/>
      </c>
      <c r="AL743" s="48">
        <f>'4_Seq_Features'!E741</f>
        <v/>
      </c>
      <c r="AM743" s="52">
        <f>$BD$14*((AJ743)-$BD$5)/$BD$6+$BD$15*((AK743)-$BD$7)/$BD$8+$BD$16</f>
        <v/>
      </c>
      <c r="AN743" s="51">
        <f>1/(1+EXP(-AM743))</f>
        <v/>
      </c>
      <c r="AO743" s="52">
        <f>$BE$14*((AJ743)-$BD$5)/$BD$6+$BE$15*((AK743)-$BD$7)/$BD$8+$BE$16</f>
        <v/>
      </c>
      <c r="AP743" s="51">
        <f>1/(1+EXP(-AO743))</f>
        <v/>
      </c>
      <c r="AQ743" s="52">
        <f>$BF$14*((AJ743)-$BD$5)/$BD$6+$BF$15*((AK743)-$BD$7)/$BD$8+$BF$16</f>
        <v/>
      </c>
      <c r="AR743" s="51">
        <f>1/(1+EXP(-AQ743))</f>
        <v/>
      </c>
      <c r="AS743" s="52">
        <f>$BG$14*((AJ743)-$BD$5)/$BD$6+$BG$15*((AK743)-$BD$7)/$BD$8+$BG$16</f>
        <v/>
      </c>
      <c r="AT743" s="51">
        <f>1/(1+EXP(-AS743))</f>
        <v/>
      </c>
      <c r="AU743" s="52">
        <f>$BH$14*((AJ743)-$BD$5)/$BD$6+$BH$15*((AK743)-$BD$7)/$BD$8+$BH$16</f>
        <v/>
      </c>
      <c r="AV743" s="51">
        <f>1/(1+EXP(-AU743))</f>
        <v/>
      </c>
      <c r="AW743" s="52">
        <f>$BI$14*((AJ743)-$BD$5)/$BD$6+$BI$15*((AK743)-$BD$7)/$BD$8+$BI$16</f>
        <v/>
      </c>
      <c r="AX743" s="51">
        <f>1/(1+EXP(-AW743))</f>
        <v/>
      </c>
      <c r="AY743" s="52">
        <f>$BJ$14*((AJ743)-$BD$5)/$BD$6+$BJ$15*((AK743)-$BD$7)/$BD$8+$BJ$16</f>
        <v/>
      </c>
      <c r="AZ743" s="51">
        <f>1/(1+EXP(-AY743))</f>
        <v/>
      </c>
      <c r="BA743" s="52">
        <f>$BK$14*((AJ743)-$BD$5)/$BD$6+$BK$15*((AK743)-$BD$7)/$BD$8+$BK$16</f>
        <v/>
      </c>
      <c r="BB743" s="51">
        <f>1/(1+EXP(-BA743))</f>
        <v/>
      </c>
    </row>
    <row r="744" ht="15" customHeight="1" s="35">
      <c r="A744" s="48">
        <f>'4_Seq_Features'!A742</f>
        <v/>
      </c>
      <c r="B744" s="55">
        <f>'4_Seq_Features'!F742</f>
        <v/>
      </c>
      <c r="C744" s="48">
        <f>'4_Seq_Features'!E742</f>
        <v/>
      </c>
      <c r="D744" s="52">
        <f>$U$12*((B744)-$U$5)/$U$6+$U$13</f>
        <v/>
      </c>
      <c r="E744" s="51">
        <f>1/(1+EXP(-D744))</f>
        <v/>
      </c>
      <c r="F744" s="52">
        <f>$V$12*((B744)-$U$5)/$U$6+$V$13</f>
        <v/>
      </c>
      <c r="G744" s="51">
        <f>1/(1+EXP(-F744))</f>
        <v/>
      </c>
      <c r="H744" s="52">
        <f>$W$12*((B744)-$U$5)/$U$6+$W$13</f>
        <v/>
      </c>
      <c r="I744" s="51">
        <f>1/(1+EXP(-H744))</f>
        <v/>
      </c>
      <c r="J744" s="52">
        <f>$X$12*((B744)-$U$5)/$U$6+$X$13</f>
        <v/>
      </c>
      <c r="K744" s="51">
        <f>1/(1+EXP(-J744))</f>
        <v/>
      </c>
      <c r="L744" s="52">
        <f>$Y$12*((B744)-$U$5)/$U$6+$Y$13</f>
        <v/>
      </c>
      <c r="M744" s="51">
        <f>1/(1+EXP(-L744))</f>
        <v/>
      </c>
      <c r="N744" s="52">
        <f>$Z$12*((B744)-$U$5)/$U$6+$Z$13</f>
        <v/>
      </c>
      <c r="O744" s="51">
        <f>1/(1+EXP(-N744))</f>
        <v/>
      </c>
      <c r="P744" s="52">
        <f>$AA$12*((B744)-$U$5)/$U$6+$AA$13</f>
        <v/>
      </c>
      <c r="Q744" s="51">
        <f>1/(1+EXP(-P744))</f>
        <v/>
      </c>
      <c r="R744" s="52">
        <f>$AB$12*((B744)-$U$5)/$U$6+$AB$13</f>
        <v/>
      </c>
      <c r="S744" s="51">
        <f>1/(1+EXP(-R744))</f>
        <v/>
      </c>
      <c r="AI744" s="48">
        <f>'4_Seq_Features'!A742</f>
        <v/>
      </c>
      <c r="AJ744" s="55">
        <f>'4_Seq_Features'!G742</f>
        <v/>
      </c>
      <c r="AK744" s="55">
        <f>'4_Seq_Features'!H742</f>
        <v/>
      </c>
      <c r="AL744" s="48">
        <f>'4_Seq_Features'!E742</f>
        <v/>
      </c>
      <c r="AM744" s="52">
        <f>$BD$14*((AJ744)-$BD$5)/$BD$6+$BD$15*((AK744)-$BD$7)/$BD$8+$BD$16</f>
        <v/>
      </c>
      <c r="AN744" s="51">
        <f>1/(1+EXP(-AM744))</f>
        <v/>
      </c>
      <c r="AO744" s="52">
        <f>$BE$14*((AJ744)-$BD$5)/$BD$6+$BE$15*((AK744)-$BD$7)/$BD$8+$BE$16</f>
        <v/>
      </c>
      <c r="AP744" s="51">
        <f>1/(1+EXP(-AO744))</f>
        <v/>
      </c>
      <c r="AQ744" s="52">
        <f>$BF$14*((AJ744)-$BD$5)/$BD$6+$BF$15*((AK744)-$BD$7)/$BD$8+$BF$16</f>
        <v/>
      </c>
      <c r="AR744" s="51">
        <f>1/(1+EXP(-AQ744))</f>
        <v/>
      </c>
      <c r="AS744" s="52">
        <f>$BG$14*((AJ744)-$BD$5)/$BD$6+$BG$15*((AK744)-$BD$7)/$BD$8+$BG$16</f>
        <v/>
      </c>
      <c r="AT744" s="51">
        <f>1/(1+EXP(-AS744))</f>
        <v/>
      </c>
      <c r="AU744" s="52">
        <f>$BH$14*((AJ744)-$BD$5)/$BD$6+$BH$15*((AK744)-$BD$7)/$BD$8+$BH$16</f>
        <v/>
      </c>
      <c r="AV744" s="51">
        <f>1/(1+EXP(-AU744))</f>
        <v/>
      </c>
      <c r="AW744" s="52">
        <f>$BI$14*((AJ744)-$BD$5)/$BD$6+$BI$15*((AK744)-$BD$7)/$BD$8+$BI$16</f>
        <v/>
      </c>
      <c r="AX744" s="51">
        <f>1/(1+EXP(-AW744))</f>
        <v/>
      </c>
      <c r="AY744" s="52">
        <f>$BJ$14*((AJ744)-$BD$5)/$BD$6+$BJ$15*((AK744)-$BD$7)/$BD$8+$BJ$16</f>
        <v/>
      </c>
      <c r="AZ744" s="51">
        <f>1/(1+EXP(-AY744))</f>
        <v/>
      </c>
      <c r="BA744" s="52">
        <f>$BK$14*((AJ744)-$BD$5)/$BD$6+$BK$15*((AK744)-$BD$7)/$BD$8+$BK$16</f>
        <v/>
      </c>
      <c r="BB744" s="51">
        <f>1/(1+EXP(-BA744))</f>
        <v/>
      </c>
    </row>
    <row r="745" ht="15" customHeight="1" s="35">
      <c r="A745" s="48">
        <f>'4_Seq_Features'!A743</f>
        <v/>
      </c>
      <c r="B745" s="55">
        <f>'4_Seq_Features'!F743</f>
        <v/>
      </c>
      <c r="C745" s="48">
        <f>'4_Seq_Features'!E743</f>
        <v/>
      </c>
      <c r="D745" s="52">
        <f>$U$12*((B745)-$U$5)/$U$6+$U$13</f>
        <v/>
      </c>
      <c r="E745" s="51">
        <f>1/(1+EXP(-D745))</f>
        <v/>
      </c>
      <c r="F745" s="52">
        <f>$V$12*((B745)-$U$5)/$U$6+$V$13</f>
        <v/>
      </c>
      <c r="G745" s="51">
        <f>1/(1+EXP(-F745))</f>
        <v/>
      </c>
      <c r="H745" s="52">
        <f>$W$12*((B745)-$U$5)/$U$6+$W$13</f>
        <v/>
      </c>
      <c r="I745" s="51">
        <f>1/(1+EXP(-H745))</f>
        <v/>
      </c>
      <c r="J745" s="52">
        <f>$X$12*((B745)-$U$5)/$U$6+$X$13</f>
        <v/>
      </c>
      <c r="K745" s="51">
        <f>1/(1+EXP(-J745))</f>
        <v/>
      </c>
      <c r="L745" s="52">
        <f>$Y$12*((B745)-$U$5)/$U$6+$Y$13</f>
        <v/>
      </c>
      <c r="M745" s="51">
        <f>1/(1+EXP(-L745))</f>
        <v/>
      </c>
      <c r="N745" s="52">
        <f>$Z$12*((B745)-$U$5)/$U$6+$Z$13</f>
        <v/>
      </c>
      <c r="O745" s="51">
        <f>1/(1+EXP(-N745))</f>
        <v/>
      </c>
      <c r="P745" s="52">
        <f>$AA$12*((B745)-$U$5)/$U$6+$AA$13</f>
        <v/>
      </c>
      <c r="Q745" s="51">
        <f>1/(1+EXP(-P745))</f>
        <v/>
      </c>
      <c r="R745" s="52">
        <f>$AB$12*((B745)-$U$5)/$U$6+$AB$13</f>
        <v/>
      </c>
      <c r="S745" s="51">
        <f>1/(1+EXP(-R745))</f>
        <v/>
      </c>
      <c r="AI745" s="48">
        <f>'4_Seq_Features'!A743</f>
        <v/>
      </c>
      <c r="AJ745" s="55">
        <f>'4_Seq_Features'!G743</f>
        <v/>
      </c>
      <c r="AK745" s="55">
        <f>'4_Seq_Features'!H743</f>
        <v/>
      </c>
      <c r="AL745" s="48">
        <f>'4_Seq_Features'!E743</f>
        <v/>
      </c>
      <c r="AM745" s="52">
        <f>$BD$14*((AJ745)-$BD$5)/$BD$6+$BD$15*((AK745)-$BD$7)/$BD$8+$BD$16</f>
        <v/>
      </c>
      <c r="AN745" s="51">
        <f>1/(1+EXP(-AM745))</f>
        <v/>
      </c>
      <c r="AO745" s="52">
        <f>$BE$14*((AJ745)-$BD$5)/$BD$6+$BE$15*((AK745)-$BD$7)/$BD$8+$BE$16</f>
        <v/>
      </c>
      <c r="AP745" s="51">
        <f>1/(1+EXP(-AO745))</f>
        <v/>
      </c>
      <c r="AQ745" s="52">
        <f>$BF$14*((AJ745)-$BD$5)/$BD$6+$BF$15*((AK745)-$BD$7)/$BD$8+$BF$16</f>
        <v/>
      </c>
      <c r="AR745" s="51">
        <f>1/(1+EXP(-AQ745))</f>
        <v/>
      </c>
      <c r="AS745" s="52">
        <f>$BG$14*((AJ745)-$BD$5)/$BD$6+$BG$15*((AK745)-$BD$7)/$BD$8+$BG$16</f>
        <v/>
      </c>
      <c r="AT745" s="51">
        <f>1/(1+EXP(-AS745))</f>
        <v/>
      </c>
      <c r="AU745" s="52">
        <f>$BH$14*((AJ745)-$BD$5)/$BD$6+$BH$15*((AK745)-$BD$7)/$BD$8+$BH$16</f>
        <v/>
      </c>
      <c r="AV745" s="51">
        <f>1/(1+EXP(-AU745))</f>
        <v/>
      </c>
      <c r="AW745" s="52">
        <f>$BI$14*((AJ745)-$BD$5)/$BD$6+$BI$15*((AK745)-$BD$7)/$BD$8+$BI$16</f>
        <v/>
      </c>
      <c r="AX745" s="51">
        <f>1/(1+EXP(-AW745))</f>
        <v/>
      </c>
      <c r="AY745" s="52">
        <f>$BJ$14*((AJ745)-$BD$5)/$BD$6+$BJ$15*((AK745)-$BD$7)/$BD$8+$BJ$16</f>
        <v/>
      </c>
      <c r="AZ745" s="51">
        <f>1/(1+EXP(-AY745))</f>
        <v/>
      </c>
      <c r="BA745" s="52">
        <f>$BK$14*((AJ745)-$BD$5)/$BD$6+$BK$15*((AK745)-$BD$7)/$BD$8+$BK$16</f>
        <v/>
      </c>
      <c r="BB745" s="51">
        <f>1/(1+EXP(-BA745))</f>
        <v/>
      </c>
    </row>
    <row r="746" ht="15" customHeight="1" s="35">
      <c r="A746" s="48">
        <f>'4_Seq_Features'!A744</f>
        <v/>
      </c>
      <c r="B746" s="55">
        <f>'4_Seq_Features'!F744</f>
        <v/>
      </c>
      <c r="C746" s="48">
        <f>'4_Seq_Features'!E744</f>
        <v/>
      </c>
      <c r="D746" s="52">
        <f>$U$12*((B746)-$U$5)/$U$6+$U$13</f>
        <v/>
      </c>
      <c r="E746" s="51">
        <f>1/(1+EXP(-D746))</f>
        <v/>
      </c>
      <c r="F746" s="52">
        <f>$V$12*((B746)-$U$5)/$U$6+$V$13</f>
        <v/>
      </c>
      <c r="G746" s="51">
        <f>1/(1+EXP(-F746))</f>
        <v/>
      </c>
      <c r="H746" s="52">
        <f>$W$12*((B746)-$U$5)/$U$6+$W$13</f>
        <v/>
      </c>
      <c r="I746" s="51">
        <f>1/(1+EXP(-H746))</f>
        <v/>
      </c>
      <c r="J746" s="52">
        <f>$X$12*((B746)-$U$5)/$U$6+$X$13</f>
        <v/>
      </c>
      <c r="K746" s="51">
        <f>1/(1+EXP(-J746))</f>
        <v/>
      </c>
      <c r="L746" s="52">
        <f>$Y$12*((B746)-$U$5)/$U$6+$Y$13</f>
        <v/>
      </c>
      <c r="M746" s="51">
        <f>1/(1+EXP(-L746))</f>
        <v/>
      </c>
      <c r="N746" s="52">
        <f>$Z$12*((B746)-$U$5)/$U$6+$Z$13</f>
        <v/>
      </c>
      <c r="O746" s="51">
        <f>1/(1+EXP(-N746))</f>
        <v/>
      </c>
      <c r="P746" s="52">
        <f>$AA$12*((B746)-$U$5)/$U$6+$AA$13</f>
        <v/>
      </c>
      <c r="Q746" s="51">
        <f>1/(1+EXP(-P746))</f>
        <v/>
      </c>
      <c r="R746" s="52">
        <f>$AB$12*((B746)-$U$5)/$U$6+$AB$13</f>
        <v/>
      </c>
      <c r="S746" s="51">
        <f>1/(1+EXP(-R746))</f>
        <v/>
      </c>
      <c r="AI746" s="48">
        <f>'4_Seq_Features'!A744</f>
        <v/>
      </c>
      <c r="AJ746" s="55">
        <f>'4_Seq_Features'!G744</f>
        <v/>
      </c>
      <c r="AK746" s="55">
        <f>'4_Seq_Features'!H744</f>
        <v/>
      </c>
      <c r="AL746" s="48">
        <f>'4_Seq_Features'!E744</f>
        <v/>
      </c>
      <c r="AM746" s="52">
        <f>$BD$14*((AJ746)-$BD$5)/$BD$6+$BD$15*((AK746)-$BD$7)/$BD$8+$BD$16</f>
        <v/>
      </c>
      <c r="AN746" s="51">
        <f>1/(1+EXP(-AM746))</f>
        <v/>
      </c>
      <c r="AO746" s="52">
        <f>$BE$14*((AJ746)-$BD$5)/$BD$6+$BE$15*((AK746)-$BD$7)/$BD$8+$BE$16</f>
        <v/>
      </c>
      <c r="AP746" s="51">
        <f>1/(1+EXP(-AO746))</f>
        <v/>
      </c>
      <c r="AQ746" s="52">
        <f>$BF$14*((AJ746)-$BD$5)/$BD$6+$BF$15*((AK746)-$BD$7)/$BD$8+$BF$16</f>
        <v/>
      </c>
      <c r="AR746" s="51">
        <f>1/(1+EXP(-AQ746))</f>
        <v/>
      </c>
      <c r="AS746" s="52">
        <f>$BG$14*((AJ746)-$BD$5)/$BD$6+$BG$15*((AK746)-$BD$7)/$BD$8+$BG$16</f>
        <v/>
      </c>
      <c r="AT746" s="51">
        <f>1/(1+EXP(-AS746))</f>
        <v/>
      </c>
      <c r="AU746" s="52">
        <f>$BH$14*((AJ746)-$BD$5)/$BD$6+$BH$15*((AK746)-$BD$7)/$BD$8+$BH$16</f>
        <v/>
      </c>
      <c r="AV746" s="51">
        <f>1/(1+EXP(-AU746))</f>
        <v/>
      </c>
      <c r="AW746" s="52">
        <f>$BI$14*((AJ746)-$BD$5)/$BD$6+$BI$15*((AK746)-$BD$7)/$BD$8+$BI$16</f>
        <v/>
      </c>
      <c r="AX746" s="51">
        <f>1/(1+EXP(-AW746))</f>
        <v/>
      </c>
      <c r="AY746" s="52">
        <f>$BJ$14*((AJ746)-$BD$5)/$BD$6+$BJ$15*((AK746)-$BD$7)/$BD$8+$BJ$16</f>
        <v/>
      </c>
      <c r="AZ746" s="51">
        <f>1/(1+EXP(-AY746))</f>
        <v/>
      </c>
      <c r="BA746" s="52">
        <f>$BK$14*((AJ746)-$BD$5)/$BD$6+$BK$15*((AK746)-$BD$7)/$BD$8+$BK$16</f>
        <v/>
      </c>
      <c r="BB746" s="51">
        <f>1/(1+EXP(-BA746))</f>
        <v/>
      </c>
    </row>
    <row r="747" ht="15" customHeight="1" s="35">
      <c r="A747" s="48">
        <f>'4_Seq_Features'!A745</f>
        <v/>
      </c>
      <c r="B747" s="55">
        <f>'4_Seq_Features'!F745</f>
        <v/>
      </c>
      <c r="C747" s="48">
        <f>'4_Seq_Features'!E745</f>
        <v/>
      </c>
      <c r="D747" s="52">
        <f>$U$12*((B747)-$U$5)/$U$6+$U$13</f>
        <v/>
      </c>
      <c r="E747" s="51">
        <f>1/(1+EXP(-D747))</f>
        <v/>
      </c>
      <c r="F747" s="52">
        <f>$V$12*((B747)-$U$5)/$U$6+$V$13</f>
        <v/>
      </c>
      <c r="G747" s="51">
        <f>1/(1+EXP(-F747))</f>
        <v/>
      </c>
      <c r="H747" s="52">
        <f>$W$12*((B747)-$U$5)/$U$6+$W$13</f>
        <v/>
      </c>
      <c r="I747" s="51">
        <f>1/(1+EXP(-H747))</f>
        <v/>
      </c>
      <c r="J747" s="52">
        <f>$X$12*((B747)-$U$5)/$U$6+$X$13</f>
        <v/>
      </c>
      <c r="K747" s="51">
        <f>1/(1+EXP(-J747))</f>
        <v/>
      </c>
      <c r="L747" s="52">
        <f>$Y$12*((B747)-$U$5)/$U$6+$Y$13</f>
        <v/>
      </c>
      <c r="M747" s="51">
        <f>1/(1+EXP(-L747))</f>
        <v/>
      </c>
      <c r="N747" s="52">
        <f>$Z$12*((B747)-$U$5)/$U$6+$Z$13</f>
        <v/>
      </c>
      <c r="O747" s="51">
        <f>1/(1+EXP(-N747))</f>
        <v/>
      </c>
      <c r="P747" s="52">
        <f>$AA$12*((B747)-$U$5)/$U$6+$AA$13</f>
        <v/>
      </c>
      <c r="Q747" s="51">
        <f>1/(1+EXP(-P747))</f>
        <v/>
      </c>
      <c r="R747" s="52">
        <f>$AB$12*((B747)-$U$5)/$U$6+$AB$13</f>
        <v/>
      </c>
      <c r="S747" s="51">
        <f>1/(1+EXP(-R747))</f>
        <v/>
      </c>
      <c r="AI747" s="48">
        <f>'4_Seq_Features'!A745</f>
        <v/>
      </c>
      <c r="AJ747" s="55">
        <f>'4_Seq_Features'!G745</f>
        <v/>
      </c>
      <c r="AK747" s="55">
        <f>'4_Seq_Features'!H745</f>
        <v/>
      </c>
      <c r="AL747" s="48">
        <f>'4_Seq_Features'!E745</f>
        <v/>
      </c>
      <c r="AM747" s="52">
        <f>$BD$14*((AJ747)-$BD$5)/$BD$6+$BD$15*((AK747)-$BD$7)/$BD$8+$BD$16</f>
        <v/>
      </c>
      <c r="AN747" s="51">
        <f>1/(1+EXP(-AM747))</f>
        <v/>
      </c>
      <c r="AO747" s="52">
        <f>$BE$14*((AJ747)-$BD$5)/$BD$6+$BE$15*((AK747)-$BD$7)/$BD$8+$BE$16</f>
        <v/>
      </c>
      <c r="AP747" s="51">
        <f>1/(1+EXP(-AO747))</f>
        <v/>
      </c>
      <c r="AQ747" s="52">
        <f>$BF$14*((AJ747)-$BD$5)/$BD$6+$BF$15*((AK747)-$BD$7)/$BD$8+$BF$16</f>
        <v/>
      </c>
      <c r="AR747" s="51">
        <f>1/(1+EXP(-AQ747))</f>
        <v/>
      </c>
      <c r="AS747" s="52">
        <f>$BG$14*((AJ747)-$BD$5)/$BD$6+$BG$15*((AK747)-$BD$7)/$BD$8+$BG$16</f>
        <v/>
      </c>
      <c r="AT747" s="51">
        <f>1/(1+EXP(-AS747))</f>
        <v/>
      </c>
      <c r="AU747" s="52">
        <f>$BH$14*((AJ747)-$BD$5)/$BD$6+$BH$15*((AK747)-$BD$7)/$BD$8+$BH$16</f>
        <v/>
      </c>
      <c r="AV747" s="51">
        <f>1/(1+EXP(-AU747))</f>
        <v/>
      </c>
      <c r="AW747" s="52">
        <f>$BI$14*((AJ747)-$BD$5)/$BD$6+$BI$15*((AK747)-$BD$7)/$BD$8+$BI$16</f>
        <v/>
      </c>
      <c r="AX747" s="51">
        <f>1/(1+EXP(-AW747))</f>
        <v/>
      </c>
      <c r="AY747" s="52">
        <f>$BJ$14*((AJ747)-$BD$5)/$BD$6+$BJ$15*((AK747)-$BD$7)/$BD$8+$BJ$16</f>
        <v/>
      </c>
      <c r="AZ747" s="51">
        <f>1/(1+EXP(-AY747))</f>
        <v/>
      </c>
      <c r="BA747" s="52">
        <f>$BK$14*((AJ747)-$BD$5)/$BD$6+$BK$15*((AK747)-$BD$7)/$BD$8+$BK$16</f>
        <v/>
      </c>
      <c r="BB747" s="51">
        <f>1/(1+EXP(-BA747))</f>
        <v/>
      </c>
    </row>
    <row r="748" ht="15" customHeight="1" s="35">
      <c r="A748" s="48">
        <f>'4_Seq_Features'!A746</f>
        <v/>
      </c>
      <c r="B748" s="55">
        <f>'4_Seq_Features'!F746</f>
        <v/>
      </c>
      <c r="C748" s="48">
        <f>'4_Seq_Features'!E746</f>
        <v/>
      </c>
      <c r="D748" s="52">
        <f>$U$12*((B748)-$U$5)/$U$6+$U$13</f>
        <v/>
      </c>
      <c r="E748" s="51">
        <f>1/(1+EXP(-D748))</f>
        <v/>
      </c>
      <c r="F748" s="52">
        <f>$V$12*((B748)-$U$5)/$U$6+$V$13</f>
        <v/>
      </c>
      <c r="G748" s="51">
        <f>1/(1+EXP(-F748))</f>
        <v/>
      </c>
      <c r="H748" s="52">
        <f>$W$12*((B748)-$U$5)/$U$6+$W$13</f>
        <v/>
      </c>
      <c r="I748" s="51">
        <f>1/(1+EXP(-H748))</f>
        <v/>
      </c>
      <c r="J748" s="52">
        <f>$X$12*((B748)-$U$5)/$U$6+$X$13</f>
        <v/>
      </c>
      <c r="K748" s="51">
        <f>1/(1+EXP(-J748))</f>
        <v/>
      </c>
      <c r="L748" s="52">
        <f>$Y$12*((B748)-$U$5)/$U$6+$Y$13</f>
        <v/>
      </c>
      <c r="M748" s="51">
        <f>1/(1+EXP(-L748))</f>
        <v/>
      </c>
      <c r="N748" s="52">
        <f>$Z$12*((B748)-$U$5)/$U$6+$Z$13</f>
        <v/>
      </c>
      <c r="O748" s="51">
        <f>1/(1+EXP(-N748))</f>
        <v/>
      </c>
      <c r="P748" s="52">
        <f>$AA$12*((B748)-$U$5)/$U$6+$AA$13</f>
        <v/>
      </c>
      <c r="Q748" s="51">
        <f>1/(1+EXP(-P748))</f>
        <v/>
      </c>
      <c r="R748" s="52">
        <f>$AB$12*((B748)-$U$5)/$U$6+$AB$13</f>
        <v/>
      </c>
      <c r="S748" s="51">
        <f>1/(1+EXP(-R748))</f>
        <v/>
      </c>
      <c r="AI748" s="48">
        <f>'4_Seq_Features'!A746</f>
        <v/>
      </c>
      <c r="AJ748" s="55">
        <f>'4_Seq_Features'!G746</f>
        <v/>
      </c>
      <c r="AK748" s="55">
        <f>'4_Seq_Features'!H746</f>
        <v/>
      </c>
      <c r="AL748" s="48">
        <f>'4_Seq_Features'!E746</f>
        <v/>
      </c>
      <c r="AM748" s="52">
        <f>$BD$14*((AJ748)-$BD$5)/$BD$6+$BD$15*((AK748)-$BD$7)/$BD$8+$BD$16</f>
        <v/>
      </c>
      <c r="AN748" s="51">
        <f>1/(1+EXP(-AM748))</f>
        <v/>
      </c>
      <c r="AO748" s="52">
        <f>$BE$14*((AJ748)-$BD$5)/$BD$6+$BE$15*((AK748)-$BD$7)/$BD$8+$BE$16</f>
        <v/>
      </c>
      <c r="AP748" s="51">
        <f>1/(1+EXP(-AO748))</f>
        <v/>
      </c>
      <c r="AQ748" s="52">
        <f>$BF$14*((AJ748)-$BD$5)/$BD$6+$BF$15*((AK748)-$BD$7)/$BD$8+$BF$16</f>
        <v/>
      </c>
      <c r="AR748" s="51">
        <f>1/(1+EXP(-AQ748))</f>
        <v/>
      </c>
      <c r="AS748" s="52">
        <f>$BG$14*((AJ748)-$BD$5)/$BD$6+$BG$15*((AK748)-$BD$7)/$BD$8+$BG$16</f>
        <v/>
      </c>
      <c r="AT748" s="51">
        <f>1/(1+EXP(-AS748))</f>
        <v/>
      </c>
      <c r="AU748" s="52">
        <f>$BH$14*((AJ748)-$BD$5)/$BD$6+$BH$15*((AK748)-$BD$7)/$BD$8+$BH$16</f>
        <v/>
      </c>
      <c r="AV748" s="51">
        <f>1/(1+EXP(-AU748))</f>
        <v/>
      </c>
      <c r="AW748" s="52">
        <f>$BI$14*((AJ748)-$BD$5)/$BD$6+$BI$15*((AK748)-$BD$7)/$BD$8+$BI$16</f>
        <v/>
      </c>
      <c r="AX748" s="51">
        <f>1/(1+EXP(-AW748))</f>
        <v/>
      </c>
      <c r="AY748" s="52">
        <f>$BJ$14*((AJ748)-$BD$5)/$BD$6+$BJ$15*((AK748)-$BD$7)/$BD$8+$BJ$16</f>
        <v/>
      </c>
      <c r="AZ748" s="51">
        <f>1/(1+EXP(-AY748))</f>
        <v/>
      </c>
      <c r="BA748" s="52">
        <f>$BK$14*((AJ748)-$BD$5)/$BD$6+$BK$15*((AK748)-$BD$7)/$BD$8+$BK$16</f>
        <v/>
      </c>
      <c r="BB748" s="51">
        <f>1/(1+EXP(-BA748))</f>
        <v/>
      </c>
    </row>
    <row r="749" ht="15" customHeight="1" s="35">
      <c r="A749" s="48">
        <f>'4_Seq_Features'!A747</f>
        <v/>
      </c>
      <c r="B749" s="55">
        <f>'4_Seq_Features'!F747</f>
        <v/>
      </c>
      <c r="C749" s="48">
        <f>'4_Seq_Features'!E747</f>
        <v/>
      </c>
      <c r="D749" s="52">
        <f>$U$12*((B749)-$U$5)/$U$6+$U$13</f>
        <v/>
      </c>
      <c r="E749" s="51">
        <f>1/(1+EXP(-D749))</f>
        <v/>
      </c>
      <c r="F749" s="52">
        <f>$V$12*((B749)-$U$5)/$U$6+$V$13</f>
        <v/>
      </c>
      <c r="G749" s="51">
        <f>1/(1+EXP(-F749))</f>
        <v/>
      </c>
      <c r="H749" s="52">
        <f>$W$12*((B749)-$U$5)/$U$6+$W$13</f>
        <v/>
      </c>
      <c r="I749" s="51">
        <f>1/(1+EXP(-H749))</f>
        <v/>
      </c>
      <c r="J749" s="52">
        <f>$X$12*((B749)-$U$5)/$U$6+$X$13</f>
        <v/>
      </c>
      <c r="K749" s="51">
        <f>1/(1+EXP(-J749))</f>
        <v/>
      </c>
      <c r="L749" s="52">
        <f>$Y$12*((B749)-$U$5)/$U$6+$Y$13</f>
        <v/>
      </c>
      <c r="M749" s="51">
        <f>1/(1+EXP(-L749))</f>
        <v/>
      </c>
      <c r="N749" s="52">
        <f>$Z$12*((B749)-$U$5)/$U$6+$Z$13</f>
        <v/>
      </c>
      <c r="O749" s="51">
        <f>1/(1+EXP(-N749))</f>
        <v/>
      </c>
      <c r="P749" s="52">
        <f>$AA$12*((B749)-$U$5)/$U$6+$AA$13</f>
        <v/>
      </c>
      <c r="Q749" s="51">
        <f>1/(1+EXP(-P749))</f>
        <v/>
      </c>
      <c r="R749" s="52">
        <f>$AB$12*((B749)-$U$5)/$U$6+$AB$13</f>
        <v/>
      </c>
      <c r="S749" s="51">
        <f>1/(1+EXP(-R749))</f>
        <v/>
      </c>
      <c r="AI749" s="48">
        <f>'4_Seq_Features'!A747</f>
        <v/>
      </c>
      <c r="AJ749" s="55">
        <f>'4_Seq_Features'!G747</f>
        <v/>
      </c>
      <c r="AK749" s="55">
        <f>'4_Seq_Features'!H747</f>
        <v/>
      </c>
      <c r="AL749" s="48">
        <f>'4_Seq_Features'!E747</f>
        <v/>
      </c>
      <c r="AM749" s="52">
        <f>$BD$14*((AJ749)-$BD$5)/$BD$6+$BD$15*((AK749)-$BD$7)/$BD$8+$BD$16</f>
        <v/>
      </c>
      <c r="AN749" s="51">
        <f>1/(1+EXP(-AM749))</f>
        <v/>
      </c>
      <c r="AO749" s="52">
        <f>$BE$14*((AJ749)-$BD$5)/$BD$6+$BE$15*((AK749)-$BD$7)/$BD$8+$BE$16</f>
        <v/>
      </c>
      <c r="AP749" s="51">
        <f>1/(1+EXP(-AO749))</f>
        <v/>
      </c>
      <c r="AQ749" s="52">
        <f>$BF$14*((AJ749)-$BD$5)/$BD$6+$BF$15*((AK749)-$BD$7)/$BD$8+$BF$16</f>
        <v/>
      </c>
      <c r="AR749" s="51">
        <f>1/(1+EXP(-AQ749))</f>
        <v/>
      </c>
      <c r="AS749" s="52">
        <f>$BG$14*((AJ749)-$BD$5)/$BD$6+$BG$15*((AK749)-$BD$7)/$BD$8+$BG$16</f>
        <v/>
      </c>
      <c r="AT749" s="51">
        <f>1/(1+EXP(-AS749))</f>
        <v/>
      </c>
      <c r="AU749" s="52">
        <f>$BH$14*((AJ749)-$BD$5)/$BD$6+$BH$15*((AK749)-$BD$7)/$BD$8+$BH$16</f>
        <v/>
      </c>
      <c r="AV749" s="51">
        <f>1/(1+EXP(-AU749))</f>
        <v/>
      </c>
      <c r="AW749" s="52">
        <f>$BI$14*((AJ749)-$BD$5)/$BD$6+$BI$15*((AK749)-$BD$7)/$BD$8+$BI$16</f>
        <v/>
      </c>
      <c r="AX749" s="51">
        <f>1/(1+EXP(-AW749))</f>
        <v/>
      </c>
      <c r="AY749" s="52">
        <f>$BJ$14*((AJ749)-$BD$5)/$BD$6+$BJ$15*((AK749)-$BD$7)/$BD$8+$BJ$16</f>
        <v/>
      </c>
      <c r="AZ749" s="51">
        <f>1/(1+EXP(-AY749))</f>
        <v/>
      </c>
      <c r="BA749" s="52">
        <f>$BK$14*((AJ749)-$BD$5)/$BD$6+$BK$15*((AK749)-$BD$7)/$BD$8+$BK$16</f>
        <v/>
      </c>
      <c r="BB749" s="51">
        <f>1/(1+EXP(-BA749))</f>
        <v/>
      </c>
    </row>
    <row r="750" ht="15" customHeight="1" s="35">
      <c r="A750" s="48">
        <f>'4_Seq_Features'!A748</f>
        <v/>
      </c>
      <c r="B750" s="55">
        <f>'4_Seq_Features'!F748</f>
        <v/>
      </c>
      <c r="C750" s="48">
        <f>'4_Seq_Features'!E748</f>
        <v/>
      </c>
      <c r="D750" s="52">
        <f>$U$12*((B750)-$U$5)/$U$6+$U$13</f>
        <v/>
      </c>
      <c r="E750" s="51">
        <f>1/(1+EXP(-D750))</f>
        <v/>
      </c>
      <c r="F750" s="52">
        <f>$V$12*((B750)-$U$5)/$U$6+$V$13</f>
        <v/>
      </c>
      <c r="G750" s="51">
        <f>1/(1+EXP(-F750))</f>
        <v/>
      </c>
      <c r="H750" s="52">
        <f>$W$12*((B750)-$U$5)/$U$6+$W$13</f>
        <v/>
      </c>
      <c r="I750" s="51">
        <f>1/(1+EXP(-H750))</f>
        <v/>
      </c>
      <c r="J750" s="52">
        <f>$X$12*((B750)-$U$5)/$U$6+$X$13</f>
        <v/>
      </c>
      <c r="K750" s="51">
        <f>1/(1+EXP(-J750))</f>
        <v/>
      </c>
      <c r="L750" s="52">
        <f>$Y$12*((B750)-$U$5)/$U$6+$Y$13</f>
        <v/>
      </c>
      <c r="M750" s="51">
        <f>1/(1+EXP(-L750))</f>
        <v/>
      </c>
      <c r="N750" s="52">
        <f>$Z$12*((B750)-$U$5)/$U$6+$Z$13</f>
        <v/>
      </c>
      <c r="O750" s="51">
        <f>1/(1+EXP(-N750))</f>
        <v/>
      </c>
      <c r="P750" s="52">
        <f>$AA$12*((B750)-$U$5)/$U$6+$AA$13</f>
        <v/>
      </c>
      <c r="Q750" s="51">
        <f>1/(1+EXP(-P750))</f>
        <v/>
      </c>
      <c r="R750" s="52">
        <f>$AB$12*((B750)-$U$5)/$U$6+$AB$13</f>
        <v/>
      </c>
      <c r="S750" s="51">
        <f>1/(1+EXP(-R750))</f>
        <v/>
      </c>
      <c r="AI750" s="48">
        <f>'4_Seq_Features'!A748</f>
        <v/>
      </c>
      <c r="AJ750" s="55">
        <f>'4_Seq_Features'!G748</f>
        <v/>
      </c>
      <c r="AK750" s="55">
        <f>'4_Seq_Features'!H748</f>
        <v/>
      </c>
      <c r="AL750" s="48">
        <f>'4_Seq_Features'!E748</f>
        <v/>
      </c>
      <c r="AM750" s="52">
        <f>$BD$14*((AJ750)-$BD$5)/$BD$6+$BD$15*((AK750)-$BD$7)/$BD$8+$BD$16</f>
        <v/>
      </c>
      <c r="AN750" s="51">
        <f>1/(1+EXP(-AM750))</f>
        <v/>
      </c>
      <c r="AO750" s="52">
        <f>$BE$14*((AJ750)-$BD$5)/$BD$6+$BE$15*((AK750)-$BD$7)/$BD$8+$BE$16</f>
        <v/>
      </c>
      <c r="AP750" s="51">
        <f>1/(1+EXP(-AO750))</f>
        <v/>
      </c>
      <c r="AQ750" s="52">
        <f>$BF$14*((AJ750)-$BD$5)/$BD$6+$BF$15*((AK750)-$BD$7)/$BD$8+$BF$16</f>
        <v/>
      </c>
      <c r="AR750" s="51">
        <f>1/(1+EXP(-AQ750))</f>
        <v/>
      </c>
      <c r="AS750" s="52">
        <f>$BG$14*((AJ750)-$BD$5)/$BD$6+$BG$15*((AK750)-$BD$7)/$BD$8+$BG$16</f>
        <v/>
      </c>
      <c r="AT750" s="51">
        <f>1/(1+EXP(-AS750))</f>
        <v/>
      </c>
      <c r="AU750" s="52">
        <f>$BH$14*((AJ750)-$BD$5)/$BD$6+$BH$15*((AK750)-$BD$7)/$BD$8+$BH$16</f>
        <v/>
      </c>
      <c r="AV750" s="51">
        <f>1/(1+EXP(-AU750))</f>
        <v/>
      </c>
      <c r="AW750" s="52">
        <f>$BI$14*((AJ750)-$BD$5)/$BD$6+$BI$15*((AK750)-$BD$7)/$BD$8+$BI$16</f>
        <v/>
      </c>
      <c r="AX750" s="51">
        <f>1/(1+EXP(-AW750))</f>
        <v/>
      </c>
      <c r="AY750" s="52">
        <f>$BJ$14*((AJ750)-$BD$5)/$BD$6+$BJ$15*((AK750)-$BD$7)/$BD$8+$BJ$16</f>
        <v/>
      </c>
      <c r="AZ750" s="51">
        <f>1/(1+EXP(-AY750))</f>
        <v/>
      </c>
      <c r="BA750" s="52">
        <f>$BK$14*((AJ750)-$BD$5)/$BD$6+$BK$15*((AK750)-$BD$7)/$BD$8+$BK$16</f>
        <v/>
      </c>
      <c r="BB750" s="51">
        <f>1/(1+EXP(-BA750))</f>
        <v/>
      </c>
    </row>
    <row r="751" ht="15" customHeight="1" s="35">
      <c r="A751" s="48">
        <f>'4_Seq_Features'!A749</f>
        <v/>
      </c>
      <c r="B751" s="55">
        <f>'4_Seq_Features'!F749</f>
        <v/>
      </c>
      <c r="C751" s="48">
        <f>'4_Seq_Features'!E749</f>
        <v/>
      </c>
      <c r="D751" s="52">
        <f>$U$12*((B751)-$U$5)/$U$6+$U$13</f>
        <v/>
      </c>
      <c r="E751" s="51">
        <f>1/(1+EXP(-D751))</f>
        <v/>
      </c>
      <c r="F751" s="52">
        <f>$V$12*((B751)-$U$5)/$U$6+$V$13</f>
        <v/>
      </c>
      <c r="G751" s="51">
        <f>1/(1+EXP(-F751))</f>
        <v/>
      </c>
      <c r="H751" s="52">
        <f>$W$12*((B751)-$U$5)/$U$6+$W$13</f>
        <v/>
      </c>
      <c r="I751" s="51">
        <f>1/(1+EXP(-H751))</f>
        <v/>
      </c>
      <c r="J751" s="52">
        <f>$X$12*((B751)-$U$5)/$U$6+$X$13</f>
        <v/>
      </c>
      <c r="K751" s="51">
        <f>1/(1+EXP(-J751))</f>
        <v/>
      </c>
      <c r="L751" s="52">
        <f>$Y$12*((B751)-$U$5)/$U$6+$Y$13</f>
        <v/>
      </c>
      <c r="M751" s="51">
        <f>1/(1+EXP(-L751))</f>
        <v/>
      </c>
      <c r="N751" s="52">
        <f>$Z$12*((B751)-$U$5)/$U$6+$Z$13</f>
        <v/>
      </c>
      <c r="O751" s="51">
        <f>1/(1+EXP(-N751))</f>
        <v/>
      </c>
      <c r="P751" s="52">
        <f>$AA$12*((B751)-$U$5)/$U$6+$AA$13</f>
        <v/>
      </c>
      <c r="Q751" s="51">
        <f>1/(1+EXP(-P751))</f>
        <v/>
      </c>
      <c r="R751" s="52">
        <f>$AB$12*((B751)-$U$5)/$U$6+$AB$13</f>
        <v/>
      </c>
      <c r="S751" s="51">
        <f>1/(1+EXP(-R751))</f>
        <v/>
      </c>
      <c r="AI751" s="48">
        <f>'4_Seq_Features'!A749</f>
        <v/>
      </c>
      <c r="AJ751" s="55">
        <f>'4_Seq_Features'!G749</f>
        <v/>
      </c>
      <c r="AK751" s="55">
        <f>'4_Seq_Features'!H749</f>
        <v/>
      </c>
      <c r="AL751" s="48">
        <f>'4_Seq_Features'!E749</f>
        <v/>
      </c>
      <c r="AM751" s="52">
        <f>$BD$14*((AJ751)-$BD$5)/$BD$6+$BD$15*((AK751)-$BD$7)/$BD$8+$BD$16</f>
        <v/>
      </c>
      <c r="AN751" s="51">
        <f>1/(1+EXP(-AM751))</f>
        <v/>
      </c>
      <c r="AO751" s="52">
        <f>$BE$14*((AJ751)-$BD$5)/$BD$6+$BE$15*((AK751)-$BD$7)/$BD$8+$BE$16</f>
        <v/>
      </c>
      <c r="AP751" s="51">
        <f>1/(1+EXP(-AO751))</f>
        <v/>
      </c>
      <c r="AQ751" s="52">
        <f>$BF$14*((AJ751)-$BD$5)/$BD$6+$BF$15*((AK751)-$BD$7)/$BD$8+$BF$16</f>
        <v/>
      </c>
      <c r="AR751" s="51">
        <f>1/(1+EXP(-AQ751))</f>
        <v/>
      </c>
      <c r="AS751" s="52">
        <f>$BG$14*((AJ751)-$BD$5)/$BD$6+$BG$15*((AK751)-$BD$7)/$BD$8+$BG$16</f>
        <v/>
      </c>
      <c r="AT751" s="51">
        <f>1/(1+EXP(-AS751))</f>
        <v/>
      </c>
      <c r="AU751" s="52">
        <f>$BH$14*((AJ751)-$BD$5)/$BD$6+$BH$15*((AK751)-$BD$7)/$BD$8+$BH$16</f>
        <v/>
      </c>
      <c r="AV751" s="51">
        <f>1/(1+EXP(-AU751))</f>
        <v/>
      </c>
      <c r="AW751" s="52">
        <f>$BI$14*((AJ751)-$BD$5)/$BD$6+$BI$15*((AK751)-$BD$7)/$BD$8+$BI$16</f>
        <v/>
      </c>
      <c r="AX751" s="51">
        <f>1/(1+EXP(-AW751))</f>
        <v/>
      </c>
      <c r="AY751" s="52">
        <f>$BJ$14*((AJ751)-$BD$5)/$BD$6+$BJ$15*((AK751)-$BD$7)/$BD$8+$BJ$16</f>
        <v/>
      </c>
      <c r="AZ751" s="51">
        <f>1/(1+EXP(-AY751))</f>
        <v/>
      </c>
      <c r="BA751" s="52">
        <f>$BK$14*((AJ751)-$BD$5)/$BD$6+$BK$15*((AK751)-$BD$7)/$BD$8+$BK$16</f>
        <v/>
      </c>
      <c r="BB751" s="51">
        <f>1/(1+EXP(-BA751))</f>
        <v/>
      </c>
    </row>
    <row r="752" ht="15" customHeight="1" s="35">
      <c r="A752" s="48">
        <f>'4_Seq_Features'!A750</f>
        <v/>
      </c>
      <c r="B752" s="55">
        <f>'4_Seq_Features'!F750</f>
        <v/>
      </c>
      <c r="C752" s="48">
        <f>'4_Seq_Features'!E750</f>
        <v/>
      </c>
      <c r="D752" s="52">
        <f>$U$12*((B752)-$U$5)/$U$6+$U$13</f>
        <v/>
      </c>
      <c r="E752" s="51">
        <f>1/(1+EXP(-D752))</f>
        <v/>
      </c>
      <c r="F752" s="52">
        <f>$V$12*((B752)-$U$5)/$U$6+$V$13</f>
        <v/>
      </c>
      <c r="G752" s="51">
        <f>1/(1+EXP(-F752))</f>
        <v/>
      </c>
      <c r="H752" s="52">
        <f>$W$12*((B752)-$U$5)/$U$6+$W$13</f>
        <v/>
      </c>
      <c r="I752" s="51">
        <f>1/(1+EXP(-H752))</f>
        <v/>
      </c>
      <c r="J752" s="52">
        <f>$X$12*((B752)-$U$5)/$U$6+$X$13</f>
        <v/>
      </c>
      <c r="K752" s="51">
        <f>1/(1+EXP(-J752))</f>
        <v/>
      </c>
      <c r="L752" s="52">
        <f>$Y$12*((B752)-$U$5)/$U$6+$Y$13</f>
        <v/>
      </c>
      <c r="M752" s="51">
        <f>1/(1+EXP(-L752))</f>
        <v/>
      </c>
      <c r="N752" s="52">
        <f>$Z$12*((B752)-$U$5)/$U$6+$Z$13</f>
        <v/>
      </c>
      <c r="O752" s="51">
        <f>1/(1+EXP(-N752))</f>
        <v/>
      </c>
      <c r="P752" s="52">
        <f>$AA$12*((B752)-$U$5)/$U$6+$AA$13</f>
        <v/>
      </c>
      <c r="Q752" s="51">
        <f>1/(1+EXP(-P752))</f>
        <v/>
      </c>
      <c r="R752" s="52">
        <f>$AB$12*((B752)-$U$5)/$U$6+$AB$13</f>
        <v/>
      </c>
      <c r="S752" s="51">
        <f>1/(1+EXP(-R752))</f>
        <v/>
      </c>
      <c r="AI752" s="48">
        <f>'4_Seq_Features'!A750</f>
        <v/>
      </c>
      <c r="AJ752" s="55">
        <f>'4_Seq_Features'!G750</f>
        <v/>
      </c>
      <c r="AK752" s="55">
        <f>'4_Seq_Features'!H750</f>
        <v/>
      </c>
      <c r="AL752" s="48">
        <f>'4_Seq_Features'!E750</f>
        <v/>
      </c>
      <c r="AM752" s="52">
        <f>$BD$14*((AJ752)-$BD$5)/$BD$6+$BD$15*((AK752)-$BD$7)/$BD$8+$BD$16</f>
        <v/>
      </c>
      <c r="AN752" s="51">
        <f>1/(1+EXP(-AM752))</f>
        <v/>
      </c>
      <c r="AO752" s="52">
        <f>$BE$14*((AJ752)-$BD$5)/$BD$6+$BE$15*((AK752)-$BD$7)/$BD$8+$BE$16</f>
        <v/>
      </c>
      <c r="AP752" s="51">
        <f>1/(1+EXP(-AO752))</f>
        <v/>
      </c>
      <c r="AQ752" s="52">
        <f>$BF$14*((AJ752)-$BD$5)/$BD$6+$BF$15*((AK752)-$BD$7)/$BD$8+$BF$16</f>
        <v/>
      </c>
      <c r="AR752" s="51">
        <f>1/(1+EXP(-AQ752))</f>
        <v/>
      </c>
      <c r="AS752" s="52">
        <f>$BG$14*((AJ752)-$BD$5)/$BD$6+$BG$15*((AK752)-$BD$7)/$BD$8+$BG$16</f>
        <v/>
      </c>
      <c r="AT752" s="51">
        <f>1/(1+EXP(-AS752))</f>
        <v/>
      </c>
      <c r="AU752" s="52">
        <f>$BH$14*((AJ752)-$BD$5)/$BD$6+$BH$15*((AK752)-$BD$7)/$BD$8+$BH$16</f>
        <v/>
      </c>
      <c r="AV752" s="51">
        <f>1/(1+EXP(-AU752))</f>
        <v/>
      </c>
      <c r="AW752" s="52">
        <f>$BI$14*((AJ752)-$BD$5)/$BD$6+$BI$15*((AK752)-$BD$7)/$BD$8+$BI$16</f>
        <v/>
      </c>
      <c r="AX752" s="51">
        <f>1/(1+EXP(-AW752))</f>
        <v/>
      </c>
      <c r="AY752" s="52">
        <f>$BJ$14*((AJ752)-$BD$5)/$BD$6+$BJ$15*((AK752)-$BD$7)/$BD$8+$BJ$16</f>
        <v/>
      </c>
      <c r="AZ752" s="51">
        <f>1/(1+EXP(-AY752))</f>
        <v/>
      </c>
      <c r="BA752" s="52">
        <f>$BK$14*((AJ752)-$BD$5)/$BD$6+$BK$15*((AK752)-$BD$7)/$BD$8+$BK$16</f>
        <v/>
      </c>
      <c r="BB752" s="51">
        <f>1/(1+EXP(-BA752))</f>
        <v/>
      </c>
    </row>
    <row r="753" ht="15" customHeight="1" s="35">
      <c r="A753" s="48">
        <f>'4_Seq_Features'!A751</f>
        <v/>
      </c>
      <c r="B753" s="55">
        <f>'4_Seq_Features'!F751</f>
        <v/>
      </c>
      <c r="C753" s="48">
        <f>'4_Seq_Features'!E751</f>
        <v/>
      </c>
      <c r="D753" s="52">
        <f>$U$12*((B753)-$U$5)/$U$6+$U$13</f>
        <v/>
      </c>
      <c r="E753" s="51">
        <f>1/(1+EXP(-D753))</f>
        <v/>
      </c>
      <c r="F753" s="52">
        <f>$V$12*((B753)-$U$5)/$U$6+$V$13</f>
        <v/>
      </c>
      <c r="G753" s="51">
        <f>1/(1+EXP(-F753))</f>
        <v/>
      </c>
      <c r="H753" s="52">
        <f>$W$12*((B753)-$U$5)/$U$6+$W$13</f>
        <v/>
      </c>
      <c r="I753" s="51">
        <f>1/(1+EXP(-H753))</f>
        <v/>
      </c>
      <c r="J753" s="52">
        <f>$X$12*((B753)-$U$5)/$U$6+$X$13</f>
        <v/>
      </c>
      <c r="K753" s="51">
        <f>1/(1+EXP(-J753))</f>
        <v/>
      </c>
      <c r="L753" s="52">
        <f>$Y$12*((B753)-$U$5)/$U$6+$Y$13</f>
        <v/>
      </c>
      <c r="M753" s="51">
        <f>1/(1+EXP(-L753))</f>
        <v/>
      </c>
      <c r="N753" s="52">
        <f>$Z$12*((B753)-$U$5)/$U$6+$Z$13</f>
        <v/>
      </c>
      <c r="O753" s="51">
        <f>1/(1+EXP(-N753))</f>
        <v/>
      </c>
      <c r="P753" s="52">
        <f>$AA$12*((B753)-$U$5)/$U$6+$AA$13</f>
        <v/>
      </c>
      <c r="Q753" s="51">
        <f>1/(1+EXP(-P753))</f>
        <v/>
      </c>
      <c r="R753" s="52">
        <f>$AB$12*((B753)-$U$5)/$U$6+$AB$13</f>
        <v/>
      </c>
      <c r="S753" s="51">
        <f>1/(1+EXP(-R753))</f>
        <v/>
      </c>
      <c r="AI753" s="48">
        <f>'4_Seq_Features'!A751</f>
        <v/>
      </c>
      <c r="AJ753" s="55">
        <f>'4_Seq_Features'!G751</f>
        <v/>
      </c>
      <c r="AK753" s="55">
        <f>'4_Seq_Features'!H751</f>
        <v/>
      </c>
      <c r="AL753" s="48">
        <f>'4_Seq_Features'!E751</f>
        <v/>
      </c>
      <c r="AM753" s="52">
        <f>$BD$14*((AJ753)-$BD$5)/$BD$6+$BD$15*((AK753)-$BD$7)/$BD$8+$BD$16</f>
        <v/>
      </c>
      <c r="AN753" s="51">
        <f>1/(1+EXP(-AM753))</f>
        <v/>
      </c>
      <c r="AO753" s="52">
        <f>$BE$14*((AJ753)-$BD$5)/$BD$6+$BE$15*((AK753)-$BD$7)/$BD$8+$BE$16</f>
        <v/>
      </c>
      <c r="AP753" s="51">
        <f>1/(1+EXP(-AO753))</f>
        <v/>
      </c>
      <c r="AQ753" s="52">
        <f>$BF$14*((AJ753)-$BD$5)/$BD$6+$BF$15*((AK753)-$BD$7)/$BD$8+$BF$16</f>
        <v/>
      </c>
      <c r="AR753" s="51">
        <f>1/(1+EXP(-AQ753))</f>
        <v/>
      </c>
      <c r="AS753" s="52">
        <f>$BG$14*((AJ753)-$BD$5)/$BD$6+$BG$15*((AK753)-$BD$7)/$BD$8+$BG$16</f>
        <v/>
      </c>
      <c r="AT753" s="51">
        <f>1/(1+EXP(-AS753))</f>
        <v/>
      </c>
      <c r="AU753" s="52">
        <f>$BH$14*((AJ753)-$BD$5)/$BD$6+$BH$15*((AK753)-$BD$7)/$BD$8+$BH$16</f>
        <v/>
      </c>
      <c r="AV753" s="51">
        <f>1/(1+EXP(-AU753))</f>
        <v/>
      </c>
      <c r="AW753" s="52">
        <f>$BI$14*((AJ753)-$BD$5)/$BD$6+$BI$15*((AK753)-$BD$7)/$BD$8+$BI$16</f>
        <v/>
      </c>
      <c r="AX753" s="51">
        <f>1/(1+EXP(-AW753))</f>
        <v/>
      </c>
      <c r="AY753" s="52">
        <f>$BJ$14*((AJ753)-$BD$5)/$BD$6+$BJ$15*((AK753)-$BD$7)/$BD$8+$BJ$16</f>
        <v/>
      </c>
      <c r="AZ753" s="51">
        <f>1/(1+EXP(-AY753))</f>
        <v/>
      </c>
      <c r="BA753" s="52">
        <f>$BK$14*((AJ753)-$BD$5)/$BD$6+$BK$15*((AK753)-$BD$7)/$BD$8+$BK$16</f>
        <v/>
      </c>
      <c r="BB753" s="51">
        <f>1/(1+EXP(-BA753))</f>
        <v/>
      </c>
    </row>
    <row r="754" ht="15" customHeight="1" s="35">
      <c r="A754" s="48">
        <f>'4_Seq_Features'!A752</f>
        <v/>
      </c>
      <c r="B754" s="55">
        <f>'4_Seq_Features'!F752</f>
        <v/>
      </c>
      <c r="C754" s="48">
        <f>'4_Seq_Features'!E752</f>
        <v/>
      </c>
      <c r="D754" s="52">
        <f>$U$12*((B754)-$U$5)/$U$6+$U$13</f>
        <v/>
      </c>
      <c r="E754" s="51">
        <f>1/(1+EXP(-D754))</f>
        <v/>
      </c>
      <c r="F754" s="52">
        <f>$V$12*((B754)-$U$5)/$U$6+$V$13</f>
        <v/>
      </c>
      <c r="G754" s="51">
        <f>1/(1+EXP(-F754))</f>
        <v/>
      </c>
      <c r="H754" s="52">
        <f>$W$12*((B754)-$U$5)/$U$6+$W$13</f>
        <v/>
      </c>
      <c r="I754" s="51">
        <f>1/(1+EXP(-H754))</f>
        <v/>
      </c>
      <c r="J754" s="52">
        <f>$X$12*((B754)-$U$5)/$U$6+$X$13</f>
        <v/>
      </c>
      <c r="K754" s="51">
        <f>1/(1+EXP(-J754))</f>
        <v/>
      </c>
      <c r="L754" s="52">
        <f>$Y$12*((B754)-$U$5)/$U$6+$Y$13</f>
        <v/>
      </c>
      <c r="M754" s="51">
        <f>1/(1+EXP(-L754))</f>
        <v/>
      </c>
      <c r="N754" s="52">
        <f>$Z$12*((B754)-$U$5)/$U$6+$Z$13</f>
        <v/>
      </c>
      <c r="O754" s="51">
        <f>1/(1+EXP(-N754))</f>
        <v/>
      </c>
      <c r="P754" s="52">
        <f>$AA$12*((B754)-$U$5)/$U$6+$AA$13</f>
        <v/>
      </c>
      <c r="Q754" s="51">
        <f>1/(1+EXP(-P754))</f>
        <v/>
      </c>
      <c r="R754" s="52">
        <f>$AB$12*((B754)-$U$5)/$U$6+$AB$13</f>
        <v/>
      </c>
      <c r="S754" s="51">
        <f>1/(1+EXP(-R754))</f>
        <v/>
      </c>
      <c r="AI754" s="48">
        <f>'4_Seq_Features'!A752</f>
        <v/>
      </c>
      <c r="AJ754" s="55">
        <f>'4_Seq_Features'!G752</f>
        <v/>
      </c>
      <c r="AK754" s="55">
        <f>'4_Seq_Features'!H752</f>
        <v/>
      </c>
      <c r="AL754" s="48">
        <f>'4_Seq_Features'!E752</f>
        <v/>
      </c>
      <c r="AM754" s="52">
        <f>$BD$14*((AJ754)-$BD$5)/$BD$6+$BD$15*((AK754)-$BD$7)/$BD$8+$BD$16</f>
        <v/>
      </c>
      <c r="AN754" s="51">
        <f>1/(1+EXP(-AM754))</f>
        <v/>
      </c>
      <c r="AO754" s="52">
        <f>$BE$14*((AJ754)-$BD$5)/$BD$6+$BE$15*((AK754)-$BD$7)/$BD$8+$BE$16</f>
        <v/>
      </c>
      <c r="AP754" s="51">
        <f>1/(1+EXP(-AO754))</f>
        <v/>
      </c>
      <c r="AQ754" s="52">
        <f>$BF$14*((AJ754)-$BD$5)/$BD$6+$BF$15*((AK754)-$BD$7)/$BD$8+$BF$16</f>
        <v/>
      </c>
      <c r="AR754" s="51">
        <f>1/(1+EXP(-AQ754))</f>
        <v/>
      </c>
      <c r="AS754" s="52">
        <f>$BG$14*((AJ754)-$BD$5)/$BD$6+$BG$15*((AK754)-$BD$7)/$BD$8+$BG$16</f>
        <v/>
      </c>
      <c r="AT754" s="51">
        <f>1/(1+EXP(-AS754))</f>
        <v/>
      </c>
      <c r="AU754" s="52">
        <f>$BH$14*((AJ754)-$BD$5)/$BD$6+$BH$15*((AK754)-$BD$7)/$BD$8+$BH$16</f>
        <v/>
      </c>
      <c r="AV754" s="51">
        <f>1/(1+EXP(-AU754))</f>
        <v/>
      </c>
      <c r="AW754" s="52">
        <f>$BI$14*((AJ754)-$BD$5)/$BD$6+$BI$15*((AK754)-$BD$7)/$BD$8+$BI$16</f>
        <v/>
      </c>
      <c r="AX754" s="51">
        <f>1/(1+EXP(-AW754))</f>
        <v/>
      </c>
      <c r="AY754" s="52">
        <f>$BJ$14*((AJ754)-$BD$5)/$BD$6+$BJ$15*((AK754)-$BD$7)/$BD$8+$BJ$16</f>
        <v/>
      </c>
      <c r="AZ754" s="51">
        <f>1/(1+EXP(-AY754))</f>
        <v/>
      </c>
      <c r="BA754" s="52">
        <f>$BK$14*((AJ754)-$BD$5)/$BD$6+$BK$15*((AK754)-$BD$7)/$BD$8+$BK$16</f>
        <v/>
      </c>
      <c r="BB754" s="51">
        <f>1/(1+EXP(-BA754))</f>
        <v/>
      </c>
    </row>
    <row r="755" ht="15" customHeight="1" s="35">
      <c r="A755" s="48">
        <f>'4_Seq_Features'!A753</f>
        <v/>
      </c>
      <c r="B755" s="55">
        <f>'4_Seq_Features'!F753</f>
        <v/>
      </c>
      <c r="C755" s="48">
        <f>'4_Seq_Features'!E753</f>
        <v/>
      </c>
      <c r="D755" s="52">
        <f>$U$12*((B755)-$U$5)/$U$6+$U$13</f>
        <v/>
      </c>
      <c r="E755" s="51">
        <f>1/(1+EXP(-D755))</f>
        <v/>
      </c>
      <c r="F755" s="52">
        <f>$V$12*((B755)-$U$5)/$U$6+$V$13</f>
        <v/>
      </c>
      <c r="G755" s="51">
        <f>1/(1+EXP(-F755))</f>
        <v/>
      </c>
      <c r="H755" s="52">
        <f>$W$12*((B755)-$U$5)/$U$6+$W$13</f>
        <v/>
      </c>
      <c r="I755" s="51">
        <f>1/(1+EXP(-H755))</f>
        <v/>
      </c>
      <c r="J755" s="52">
        <f>$X$12*((B755)-$U$5)/$U$6+$X$13</f>
        <v/>
      </c>
      <c r="K755" s="51">
        <f>1/(1+EXP(-J755))</f>
        <v/>
      </c>
      <c r="L755" s="52">
        <f>$Y$12*((B755)-$U$5)/$U$6+$Y$13</f>
        <v/>
      </c>
      <c r="M755" s="51">
        <f>1/(1+EXP(-L755))</f>
        <v/>
      </c>
      <c r="N755" s="52">
        <f>$Z$12*((B755)-$U$5)/$U$6+$Z$13</f>
        <v/>
      </c>
      <c r="O755" s="51">
        <f>1/(1+EXP(-N755))</f>
        <v/>
      </c>
      <c r="P755" s="52">
        <f>$AA$12*((B755)-$U$5)/$U$6+$AA$13</f>
        <v/>
      </c>
      <c r="Q755" s="51">
        <f>1/(1+EXP(-P755))</f>
        <v/>
      </c>
      <c r="R755" s="52">
        <f>$AB$12*((B755)-$U$5)/$U$6+$AB$13</f>
        <v/>
      </c>
      <c r="S755" s="51">
        <f>1/(1+EXP(-R755))</f>
        <v/>
      </c>
      <c r="AI755" s="48">
        <f>'4_Seq_Features'!A753</f>
        <v/>
      </c>
      <c r="AJ755" s="55">
        <f>'4_Seq_Features'!G753</f>
        <v/>
      </c>
      <c r="AK755" s="55">
        <f>'4_Seq_Features'!H753</f>
        <v/>
      </c>
      <c r="AL755" s="48">
        <f>'4_Seq_Features'!E753</f>
        <v/>
      </c>
      <c r="AM755" s="52">
        <f>$BD$14*((AJ755)-$BD$5)/$BD$6+$BD$15*((AK755)-$BD$7)/$BD$8+$BD$16</f>
        <v/>
      </c>
      <c r="AN755" s="51">
        <f>1/(1+EXP(-AM755))</f>
        <v/>
      </c>
      <c r="AO755" s="52">
        <f>$BE$14*((AJ755)-$BD$5)/$BD$6+$BE$15*((AK755)-$BD$7)/$BD$8+$BE$16</f>
        <v/>
      </c>
      <c r="AP755" s="51">
        <f>1/(1+EXP(-AO755))</f>
        <v/>
      </c>
      <c r="AQ755" s="52">
        <f>$BF$14*((AJ755)-$BD$5)/$BD$6+$BF$15*((AK755)-$BD$7)/$BD$8+$BF$16</f>
        <v/>
      </c>
      <c r="AR755" s="51">
        <f>1/(1+EXP(-AQ755))</f>
        <v/>
      </c>
      <c r="AS755" s="52">
        <f>$BG$14*((AJ755)-$BD$5)/$BD$6+$BG$15*((AK755)-$BD$7)/$BD$8+$BG$16</f>
        <v/>
      </c>
      <c r="AT755" s="51">
        <f>1/(1+EXP(-AS755))</f>
        <v/>
      </c>
      <c r="AU755" s="52">
        <f>$BH$14*((AJ755)-$BD$5)/$BD$6+$BH$15*((AK755)-$BD$7)/$BD$8+$BH$16</f>
        <v/>
      </c>
      <c r="AV755" s="51">
        <f>1/(1+EXP(-AU755))</f>
        <v/>
      </c>
      <c r="AW755" s="52">
        <f>$BI$14*((AJ755)-$BD$5)/$BD$6+$BI$15*((AK755)-$BD$7)/$BD$8+$BI$16</f>
        <v/>
      </c>
      <c r="AX755" s="51">
        <f>1/(1+EXP(-AW755))</f>
        <v/>
      </c>
      <c r="AY755" s="52">
        <f>$BJ$14*((AJ755)-$BD$5)/$BD$6+$BJ$15*((AK755)-$BD$7)/$BD$8+$BJ$16</f>
        <v/>
      </c>
      <c r="AZ755" s="51">
        <f>1/(1+EXP(-AY755))</f>
        <v/>
      </c>
      <c r="BA755" s="52">
        <f>$BK$14*((AJ755)-$BD$5)/$BD$6+$BK$15*((AK755)-$BD$7)/$BD$8+$BK$16</f>
        <v/>
      </c>
      <c r="BB755" s="51">
        <f>1/(1+EXP(-BA755))</f>
        <v/>
      </c>
    </row>
    <row r="756" ht="15" customHeight="1" s="35">
      <c r="A756" s="48">
        <f>'4_Seq_Features'!A754</f>
        <v/>
      </c>
      <c r="B756" s="55">
        <f>'4_Seq_Features'!F754</f>
        <v/>
      </c>
      <c r="C756" s="48">
        <f>'4_Seq_Features'!E754</f>
        <v/>
      </c>
      <c r="D756" s="52">
        <f>$U$12*((B756)-$U$5)/$U$6+$U$13</f>
        <v/>
      </c>
      <c r="E756" s="51">
        <f>1/(1+EXP(-D756))</f>
        <v/>
      </c>
      <c r="F756" s="52">
        <f>$V$12*((B756)-$U$5)/$U$6+$V$13</f>
        <v/>
      </c>
      <c r="G756" s="51">
        <f>1/(1+EXP(-F756))</f>
        <v/>
      </c>
      <c r="H756" s="52">
        <f>$W$12*((B756)-$U$5)/$U$6+$W$13</f>
        <v/>
      </c>
      <c r="I756" s="51">
        <f>1/(1+EXP(-H756))</f>
        <v/>
      </c>
      <c r="J756" s="52">
        <f>$X$12*((B756)-$U$5)/$U$6+$X$13</f>
        <v/>
      </c>
      <c r="K756" s="51">
        <f>1/(1+EXP(-J756))</f>
        <v/>
      </c>
      <c r="L756" s="52">
        <f>$Y$12*((B756)-$U$5)/$U$6+$Y$13</f>
        <v/>
      </c>
      <c r="M756" s="51">
        <f>1/(1+EXP(-L756))</f>
        <v/>
      </c>
      <c r="N756" s="52">
        <f>$Z$12*((B756)-$U$5)/$U$6+$Z$13</f>
        <v/>
      </c>
      <c r="O756" s="51">
        <f>1/(1+EXP(-N756))</f>
        <v/>
      </c>
      <c r="P756" s="52">
        <f>$AA$12*((B756)-$U$5)/$U$6+$AA$13</f>
        <v/>
      </c>
      <c r="Q756" s="51">
        <f>1/(1+EXP(-P756))</f>
        <v/>
      </c>
      <c r="R756" s="52">
        <f>$AB$12*((B756)-$U$5)/$U$6+$AB$13</f>
        <v/>
      </c>
      <c r="S756" s="51">
        <f>1/(1+EXP(-R756))</f>
        <v/>
      </c>
      <c r="AI756" s="48">
        <f>'4_Seq_Features'!A754</f>
        <v/>
      </c>
      <c r="AJ756" s="55">
        <f>'4_Seq_Features'!G754</f>
        <v/>
      </c>
      <c r="AK756" s="55">
        <f>'4_Seq_Features'!H754</f>
        <v/>
      </c>
      <c r="AL756" s="48">
        <f>'4_Seq_Features'!E754</f>
        <v/>
      </c>
      <c r="AM756" s="52">
        <f>$BD$14*((AJ756)-$BD$5)/$BD$6+$BD$15*((AK756)-$BD$7)/$BD$8+$BD$16</f>
        <v/>
      </c>
      <c r="AN756" s="51">
        <f>1/(1+EXP(-AM756))</f>
        <v/>
      </c>
      <c r="AO756" s="52">
        <f>$BE$14*((AJ756)-$BD$5)/$BD$6+$BE$15*((AK756)-$BD$7)/$BD$8+$BE$16</f>
        <v/>
      </c>
      <c r="AP756" s="51">
        <f>1/(1+EXP(-AO756))</f>
        <v/>
      </c>
      <c r="AQ756" s="52">
        <f>$BF$14*((AJ756)-$BD$5)/$BD$6+$BF$15*((AK756)-$BD$7)/$BD$8+$BF$16</f>
        <v/>
      </c>
      <c r="AR756" s="51">
        <f>1/(1+EXP(-AQ756))</f>
        <v/>
      </c>
      <c r="AS756" s="52">
        <f>$BG$14*((AJ756)-$BD$5)/$BD$6+$BG$15*((AK756)-$BD$7)/$BD$8+$BG$16</f>
        <v/>
      </c>
      <c r="AT756" s="51">
        <f>1/(1+EXP(-AS756))</f>
        <v/>
      </c>
      <c r="AU756" s="52">
        <f>$BH$14*((AJ756)-$BD$5)/$BD$6+$BH$15*((AK756)-$BD$7)/$BD$8+$BH$16</f>
        <v/>
      </c>
      <c r="AV756" s="51">
        <f>1/(1+EXP(-AU756))</f>
        <v/>
      </c>
      <c r="AW756" s="52">
        <f>$BI$14*((AJ756)-$BD$5)/$BD$6+$BI$15*((AK756)-$BD$7)/$BD$8+$BI$16</f>
        <v/>
      </c>
      <c r="AX756" s="51">
        <f>1/(1+EXP(-AW756))</f>
        <v/>
      </c>
      <c r="AY756" s="52">
        <f>$BJ$14*((AJ756)-$BD$5)/$BD$6+$BJ$15*((AK756)-$BD$7)/$BD$8+$BJ$16</f>
        <v/>
      </c>
      <c r="AZ756" s="51">
        <f>1/(1+EXP(-AY756))</f>
        <v/>
      </c>
      <c r="BA756" s="52">
        <f>$BK$14*((AJ756)-$BD$5)/$BD$6+$BK$15*((AK756)-$BD$7)/$BD$8+$BK$16</f>
        <v/>
      </c>
      <c r="BB756" s="51">
        <f>1/(1+EXP(-BA756))</f>
        <v/>
      </c>
    </row>
    <row r="757" ht="15" customHeight="1" s="35">
      <c r="A757" s="48">
        <f>'4_Seq_Features'!A755</f>
        <v/>
      </c>
      <c r="B757" s="55">
        <f>'4_Seq_Features'!F755</f>
        <v/>
      </c>
      <c r="C757" s="48">
        <f>'4_Seq_Features'!E755</f>
        <v/>
      </c>
      <c r="D757" s="52">
        <f>$U$12*((B757)-$U$5)/$U$6+$U$13</f>
        <v/>
      </c>
      <c r="E757" s="51">
        <f>1/(1+EXP(-D757))</f>
        <v/>
      </c>
      <c r="F757" s="52">
        <f>$V$12*((B757)-$U$5)/$U$6+$V$13</f>
        <v/>
      </c>
      <c r="G757" s="51">
        <f>1/(1+EXP(-F757))</f>
        <v/>
      </c>
      <c r="H757" s="52">
        <f>$W$12*((B757)-$U$5)/$U$6+$W$13</f>
        <v/>
      </c>
      <c r="I757" s="51">
        <f>1/(1+EXP(-H757))</f>
        <v/>
      </c>
      <c r="J757" s="52">
        <f>$X$12*((B757)-$U$5)/$U$6+$X$13</f>
        <v/>
      </c>
      <c r="K757" s="51">
        <f>1/(1+EXP(-J757))</f>
        <v/>
      </c>
      <c r="L757" s="52">
        <f>$Y$12*((B757)-$U$5)/$U$6+$Y$13</f>
        <v/>
      </c>
      <c r="M757" s="51">
        <f>1/(1+EXP(-L757))</f>
        <v/>
      </c>
      <c r="N757" s="52">
        <f>$Z$12*((B757)-$U$5)/$U$6+$Z$13</f>
        <v/>
      </c>
      <c r="O757" s="51">
        <f>1/(1+EXP(-N757))</f>
        <v/>
      </c>
      <c r="P757" s="52">
        <f>$AA$12*((B757)-$U$5)/$U$6+$AA$13</f>
        <v/>
      </c>
      <c r="Q757" s="51">
        <f>1/(1+EXP(-P757))</f>
        <v/>
      </c>
      <c r="R757" s="52">
        <f>$AB$12*((B757)-$U$5)/$U$6+$AB$13</f>
        <v/>
      </c>
      <c r="S757" s="51">
        <f>1/(1+EXP(-R757))</f>
        <v/>
      </c>
      <c r="AI757" s="48">
        <f>'4_Seq_Features'!A755</f>
        <v/>
      </c>
      <c r="AJ757" s="55">
        <f>'4_Seq_Features'!G755</f>
        <v/>
      </c>
      <c r="AK757" s="55">
        <f>'4_Seq_Features'!H755</f>
        <v/>
      </c>
      <c r="AL757" s="48">
        <f>'4_Seq_Features'!E755</f>
        <v/>
      </c>
      <c r="AM757" s="52">
        <f>$BD$14*((AJ757)-$BD$5)/$BD$6+$BD$15*((AK757)-$BD$7)/$BD$8+$BD$16</f>
        <v/>
      </c>
      <c r="AN757" s="51">
        <f>1/(1+EXP(-AM757))</f>
        <v/>
      </c>
      <c r="AO757" s="52">
        <f>$BE$14*((AJ757)-$BD$5)/$BD$6+$BE$15*((AK757)-$BD$7)/$BD$8+$BE$16</f>
        <v/>
      </c>
      <c r="AP757" s="51">
        <f>1/(1+EXP(-AO757))</f>
        <v/>
      </c>
      <c r="AQ757" s="52">
        <f>$BF$14*((AJ757)-$BD$5)/$BD$6+$BF$15*((AK757)-$BD$7)/$BD$8+$BF$16</f>
        <v/>
      </c>
      <c r="AR757" s="51">
        <f>1/(1+EXP(-AQ757))</f>
        <v/>
      </c>
      <c r="AS757" s="52">
        <f>$BG$14*((AJ757)-$BD$5)/$BD$6+$BG$15*((AK757)-$BD$7)/$BD$8+$BG$16</f>
        <v/>
      </c>
      <c r="AT757" s="51">
        <f>1/(1+EXP(-AS757))</f>
        <v/>
      </c>
      <c r="AU757" s="52">
        <f>$BH$14*((AJ757)-$BD$5)/$BD$6+$BH$15*((AK757)-$BD$7)/$BD$8+$BH$16</f>
        <v/>
      </c>
      <c r="AV757" s="51">
        <f>1/(1+EXP(-AU757))</f>
        <v/>
      </c>
      <c r="AW757" s="52">
        <f>$BI$14*((AJ757)-$BD$5)/$BD$6+$BI$15*((AK757)-$BD$7)/$BD$8+$BI$16</f>
        <v/>
      </c>
      <c r="AX757" s="51">
        <f>1/(1+EXP(-AW757))</f>
        <v/>
      </c>
      <c r="AY757" s="52">
        <f>$BJ$14*((AJ757)-$BD$5)/$BD$6+$BJ$15*((AK757)-$BD$7)/$BD$8+$BJ$16</f>
        <v/>
      </c>
      <c r="AZ757" s="51">
        <f>1/(1+EXP(-AY757))</f>
        <v/>
      </c>
      <c r="BA757" s="52">
        <f>$BK$14*((AJ757)-$BD$5)/$BD$6+$BK$15*((AK757)-$BD$7)/$BD$8+$BK$16</f>
        <v/>
      </c>
      <c r="BB757" s="51">
        <f>1/(1+EXP(-BA757))</f>
        <v/>
      </c>
    </row>
    <row r="758" ht="15" customHeight="1" s="35">
      <c r="A758" s="48">
        <f>'4_Seq_Features'!A756</f>
        <v/>
      </c>
      <c r="B758" s="55">
        <f>'4_Seq_Features'!F756</f>
        <v/>
      </c>
      <c r="C758" s="48">
        <f>'4_Seq_Features'!E756</f>
        <v/>
      </c>
      <c r="D758" s="52">
        <f>$U$12*((B758)-$U$5)/$U$6+$U$13</f>
        <v/>
      </c>
      <c r="E758" s="51">
        <f>1/(1+EXP(-D758))</f>
        <v/>
      </c>
      <c r="F758" s="52">
        <f>$V$12*((B758)-$U$5)/$U$6+$V$13</f>
        <v/>
      </c>
      <c r="G758" s="51">
        <f>1/(1+EXP(-F758))</f>
        <v/>
      </c>
      <c r="H758" s="52">
        <f>$W$12*((B758)-$U$5)/$U$6+$W$13</f>
        <v/>
      </c>
      <c r="I758" s="51">
        <f>1/(1+EXP(-H758))</f>
        <v/>
      </c>
      <c r="J758" s="52">
        <f>$X$12*((B758)-$U$5)/$U$6+$X$13</f>
        <v/>
      </c>
      <c r="K758" s="51">
        <f>1/(1+EXP(-J758))</f>
        <v/>
      </c>
      <c r="L758" s="52">
        <f>$Y$12*((B758)-$U$5)/$U$6+$Y$13</f>
        <v/>
      </c>
      <c r="M758" s="51">
        <f>1/(1+EXP(-L758))</f>
        <v/>
      </c>
      <c r="N758" s="52">
        <f>$Z$12*((B758)-$U$5)/$U$6+$Z$13</f>
        <v/>
      </c>
      <c r="O758" s="51">
        <f>1/(1+EXP(-N758))</f>
        <v/>
      </c>
      <c r="P758" s="52">
        <f>$AA$12*((B758)-$U$5)/$U$6+$AA$13</f>
        <v/>
      </c>
      <c r="Q758" s="51">
        <f>1/(1+EXP(-P758))</f>
        <v/>
      </c>
      <c r="R758" s="52">
        <f>$AB$12*((B758)-$U$5)/$U$6+$AB$13</f>
        <v/>
      </c>
      <c r="S758" s="51">
        <f>1/(1+EXP(-R758))</f>
        <v/>
      </c>
      <c r="AI758" s="48">
        <f>'4_Seq_Features'!A756</f>
        <v/>
      </c>
      <c r="AJ758" s="55">
        <f>'4_Seq_Features'!G756</f>
        <v/>
      </c>
      <c r="AK758" s="55">
        <f>'4_Seq_Features'!H756</f>
        <v/>
      </c>
      <c r="AL758" s="48">
        <f>'4_Seq_Features'!E756</f>
        <v/>
      </c>
      <c r="AM758" s="52">
        <f>$BD$14*((AJ758)-$BD$5)/$BD$6+$BD$15*((AK758)-$BD$7)/$BD$8+$BD$16</f>
        <v/>
      </c>
      <c r="AN758" s="51">
        <f>1/(1+EXP(-AM758))</f>
        <v/>
      </c>
      <c r="AO758" s="52">
        <f>$BE$14*((AJ758)-$BD$5)/$BD$6+$BE$15*((AK758)-$BD$7)/$BD$8+$BE$16</f>
        <v/>
      </c>
      <c r="AP758" s="51">
        <f>1/(1+EXP(-AO758))</f>
        <v/>
      </c>
      <c r="AQ758" s="52">
        <f>$BF$14*((AJ758)-$BD$5)/$BD$6+$BF$15*((AK758)-$BD$7)/$BD$8+$BF$16</f>
        <v/>
      </c>
      <c r="AR758" s="51">
        <f>1/(1+EXP(-AQ758))</f>
        <v/>
      </c>
      <c r="AS758" s="52">
        <f>$BG$14*((AJ758)-$BD$5)/$BD$6+$BG$15*((AK758)-$BD$7)/$BD$8+$BG$16</f>
        <v/>
      </c>
      <c r="AT758" s="51">
        <f>1/(1+EXP(-AS758))</f>
        <v/>
      </c>
      <c r="AU758" s="52">
        <f>$BH$14*((AJ758)-$BD$5)/$BD$6+$BH$15*((AK758)-$BD$7)/$BD$8+$BH$16</f>
        <v/>
      </c>
      <c r="AV758" s="51">
        <f>1/(1+EXP(-AU758))</f>
        <v/>
      </c>
      <c r="AW758" s="52">
        <f>$BI$14*((AJ758)-$BD$5)/$BD$6+$BI$15*((AK758)-$BD$7)/$BD$8+$BI$16</f>
        <v/>
      </c>
      <c r="AX758" s="51">
        <f>1/(1+EXP(-AW758))</f>
        <v/>
      </c>
      <c r="AY758" s="52">
        <f>$BJ$14*((AJ758)-$BD$5)/$BD$6+$BJ$15*((AK758)-$BD$7)/$BD$8+$BJ$16</f>
        <v/>
      </c>
      <c r="AZ758" s="51">
        <f>1/(1+EXP(-AY758))</f>
        <v/>
      </c>
      <c r="BA758" s="52">
        <f>$BK$14*((AJ758)-$BD$5)/$BD$6+$BK$15*((AK758)-$BD$7)/$BD$8+$BK$16</f>
        <v/>
      </c>
      <c r="BB758" s="51">
        <f>1/(1+EXP(-BA758))</f>
        <v/>
      </c>
    </row>
    <row r="759" ht="15" customHeight="1" s="35">
      <c r="A759" s="48">
        <f>'4_Seq_Features'!A757</f>
        <v/>
      </c>
      <c r="B759" s="55">
        <f>'4_Seq_Features'!F757</f>
        <v/>
      </c>
      <c r="C759" s="48">
        <f>'4_Seq_Features'!E757</f>
        <v/>
      </c>
      <c r="D759" s="52">
        <f>$U$12*((B759)-$U$5)/$U$6+$U$13</f>
        <v/>
      </c>
      <c r="E759" s="51">
        <f>1/(1+EXP(-D759))</f>
        <v/>
      </c>
      <c r="F759" s="52">
        <f>$V$12*((B759)-$U$5)/$U$6+$V$13</f>
        <v/>
      </c>
      <c r="G759" s="51">
        <f>1/(1+EXP(-F759))</f>
        <v/>
      </c>
      <c r="H759" s="52">
        <f>$W$12*((B759)-$U$5)/$U$6+$W$13</f>
        <v/>
      </c>
      <c r="I759" s="51">
        <f>1/(1+EXP(-H759))</f>
        <v/>
      </c>
      <c r="J759" s="52">
        <f>$X$12*((B759)-$U$5)/$U$6+$X$13</f>
        <v/>
      </c>
      <c r="K759" s="51">
        <f>1/(1+EXP(-J759))</f>
        <v/>
      </c>
      <c r="L759" s="52">
        <f>$Y$12*((B759)-$U$5)/$U$6+$Y$13</f>
        <v/>
      </c>
      <c r="M759" s="51">
        <f>1/(1+EXP(-L759))</f>
        <v/>
      </c>
      <c r="N759" s="52">
        <f>$Z$12*((B759)-$U$5)/$U$6+$Z$13</f>
        <v/>
      </c>
      <c r="O759" s="51">
        <f>1/(1+EXP(-N759))</f>
        <v/>
      </c>
      <c r="P759" s="52">
        <f>$AA$12*((B759)-$U$5)/$U$6+$AA$13</f>
        <v/>
      </c>
      <c r="Q759" s="51">
        <f>1/(1+EXP(-P759))</f>
        <v/>
      </c>
      <c r="R759" s="52">
        <f>$AB$12*((B759)-$U$5)/$U$6+$AB$13</f>
        <v/>
      </c>
      <c r="S759" s="51">
        <f>1/(1+EXP(-R759))</f>
        <v/>
      </c>
      <c r="AI759" s="48">
        <f>'4_Seq_Features'!A757</f>
        <v/>
      </c>
      <c r="AJ759" s="55">
        <f>'4_Seq_Features'!G757</f>
        <v/>
      </c>
      <c r="AK759" s="55">
        <f>'4_Seq_Features'!H757</f>
        <v/>
      </c>
      <c r="AL759" s="48">
        <f>'4_Seq_Features'!E757</f>
        <v/>
      </c>
      <c r="AM759" s="52">
        <f>$BD$14*((AJ759)-$BD$5)/$BD$6+$BD$15*((AK759)-$BD$7)/$BD$8+$BD$16</f>
        <v/>
      </c>
      <c r="AN759" s="51">
        <f>1/(1+EXP(-AM759))</f>
        <v/>
      </c>
      <c r="AO759" s="52">
        <f>$BE$14*((AJ759)-$BD$5)/$BD$6+$BE$15*((AK759)-$BD$7)/$BD$8+$BE$16</f>
        <v/>
      </c>
      <c r="AP759" s="51">
        <f>1/(1+EXP(-AO759))</f>
        <v/>
      </c>
      <c r="AQ759" s="52">
        <f>$BF$14*((AJ759)-$BD$5)/$BD$6+$BF$15*((AK759)-$BD$7)/$BD$8+$BF$16</f>
        <v/>
      </c>
      <c r="AR759" s="51">
        <f>1/(1+EXP(-AQ759))</f>
        <v/>
      </c>
      <c r="AS759" s="52">
        <f>$BG$14*((AJ759)-$BD$5)/$BD$6+$BG$15*((AK759)-$BD$7)/$BD$8+$BG$16</f>
        <v/>
      </c>
      <c r="AT759" s="51">
        <f>1/(1+EXP(-AS759))</f>
        <v/>
      </c>
      <c r="AU759" s="52">
        <f>$BH$14*((AJ759)-$BD$5)/$BD$6+$BH$15*((AK759)-$BD$7)/$BD$8+$BH$16</f>
        <v/>
      </c>
      <c r="AV759" s="51">
        <f>1/(1+EXP(-AU759))</f>
        <v/>
      </c>
      <c r="AW759" s="52">
        <f>$BI$14*((AJ759)-$BD$5)/$BD$6+$BI$15*((AK759)-$BD$7)/$BD$8+$BI$16</f>
        <v/>
      </c>
      <c r="AX759" s="51">
        <f>1/(1+EXP(-AW759))</f>
        <v/>
      </c>
      <c r="AY759" s="52">
        <f>$BJ$14*((AJ759)-$BD$5)/$BD$6+$BJ$15*((AK759)-$BD$7)/$BD$8+$BJ$16</f>
        <v/>
      </c>
      <c r="AZ759" s="51">
        <f>1/(1+EXP(-AY759))</f>
        <v/>
      </c>
      <c r="BA759" s="52">
        <f>$BK$14*((AJ759)-$BD$5)/$BD$6+$BK$15*((AK759)-$BD$7)/$BD$8+$BK$16</f>
        <v/>
      </c>
      <c r="BB759" s="51">
        <f>1/(1+EXP(-BA759))</f>
        <v/>
      </c>
    </row>
    <row r="760" ht="15" customHeight="1" s="35">
      <c r="A760" s="48">
        <f>'4_Seq_Features'!A758</f>
        <v/>
      </c>
      <c r="B760" s="55">
        <f>'4_Seq_Features'!F758</f>
        <v/>
      </c>
      <c r="C760" s="48">
        <f>'4_Seq_Features'!E758</f>
        <v/>
      </c>
      <c r="D760" s="52">
        <f>$U$12*((B760)-$U$5)/$U$6+$U$13</f>
        <v/>
      </c>
      <c r="E760" s="51">
        <f>1/(1+EXP(-D760))</f>
        <v/>
      </c>
      <c r="F760" s="52">
        <f>$V$12*((B760)-$U$5)/$U$6+$V$13</f>
        <v/>
      </c>
      <c r="G760" s="51">
        <f>1/(1+EXP(-F760))</f>
        <v/>
      </c>
      <c r="H760" s="52">
        <f>$W$12*((B760)-$U$5)/$U$6+$W$13</f>
        <v/>
      </c>
      <c r="I760" s="51">
        <f>1/(1+EXP(-H760))</f>
        <v/>
      </c>
      <c r="J760" s="52">
        <f>$X$12*((B760)-$U$5)/$U$6+$X$13</f>
        <v/>
      </c>
      <c r="K760" s="51">
        <f>1/(1+EXP(-J760))</f>
        <v/>
      </c>
      <c r="L760" s="52">
        <f>$Y$12*((B760)-$U$5)/$U$6+$Y$13</f>
        <v/>
      </c>
      <c r="M760" s="51">
        <f>1/(1+EXP(-L760))</f>
        <v/>
      </c>
      <c r="N760" s="52">
        <f>$Z$12*((B760)-$U$5)/$U$6+$Z$13</f>
        <v/>
      </c>
      <c r="O760" s="51">
        <f>1/(1+EXP(-N760))</f>
        <v/>
      </c>
      <c r="P760" s="52">
        <f>$AA$12*((B760)-$U$5)/$U$6+$AA$13</f>
        <v/>
      </c>
      <c r="Q760" s="51">
        <f>1/(1+EXP(-P760))</f>
        <v/>
      </c>
      <c r="R760" s="52">
        <f>$AB$12*((B760)-$U$5)/$U$6+$AB$13</f>
        <v/>
      </c>
      <c r="S760" s="51">
        <f>1/(1+EXP(-R760))</f>
        <v/>
      </c>
      <c r="AI760" s="48">
        <f>'4_Seq_Features'!A758</f>
        <v/>
      </c>
      <c r="AJ760" s="55">
        <f>'4_Seq_Features'!G758</f>
        <v/>
      </c>
      <c r="AK760" s="55">
        <f>'4_Seq_Features'!H758</f>
        <v/>
      </c>
      <c r="AL760" s="48">
        <f>'4_Seq_Features'!E758</f>
        <v/>
      </c>
      <c r="AM760" s="52">
        <f>$BD$14*((AJ760)-$BD$5)/$BD$6+$BD$15*((AK760)-$BD$7)/$BD$8+$BD$16</f>
        <v/>
      </c>
      <c r="AN760" s="51">
        <f>1/(1+EXP(-AM760))</f>
        <v/>
      </c>
      <c r="AO760" s="52">
        <f>$BE$14*((AJ760)-$BD$5)/$BD$6+$BE$15*((AK760)-$BD$7)/$BD$8+$BE$16</f>
        <v/>
      </c>
      <c r="AP760" s="51">
        <f>1/(1+EXP(-AO760))</f>
        <v/>
      </c>
      <c r="AQ760" s="52">
        <f>$BF$14*((AJ760)-$BD$5)/$BD$6+$BF$15*((AK760)-$BD$7)/$BD$8+$BF$16</f>
        <v/>
      </c>
      <c r="AR760" s="51">
        <f>1/(1+EXP(-AQ760))</f>
        <v/>
      </c>
      <c r="AS760" s="52">
        <f>$BG$14*((AJ760)-$BD$5)/$BD$6+$BG$15*((AK760)-$BD$7)/$BD$8+$BG$16</f>
        <v/>
      </c>
      <c r="AT760" s="51">
        <f>1/(1+EXP(-AS760))</f>
        <v/>
      </c>
      <c r="AU760" s="52">
        <f>$BH$14*((AJ760)-$BD$5)/$BD$6+$BH$15*((AK760)-$BD$7)/$BD$8+$BH$16</f>
        <v/>
      </c>
      <c r="AV760" s="51">
        <f>1/(1+EXP(-AU760))</f>
        <v/>
      </c>
      <c r="AW760" s="52">
        <f>$BI$14*((AJ760)-$BD$5)/$BD$6+$BI$15*((AK760)-$BD$7)/$BD$8+$BI$16</f>
        <v/>
      </c>
      <c r="AX760" s="51">
        <f>1/(1+EXP(-AW760))</f>
        <v/>
      </c>
      <c r="AY760" s="52">
        <f>$BJ$14*((AJ760)-$BD$5)/$BD$6+$BJ$15*((AK760)-$BD$7)/$BD$8+$BJ$16</f>
        <v/>
      </c>
      <c r="AZ760" s="51">
        <f>1/(1+EXP(-AY760))</f>
        <v/>
      </c>
      <c r="BA760" s="52">
        <f>$BK$14*((AJ760)-$BD$5)/$BD$6+$BK$15*((AK760)-$BD$7)/$BD$8+$BK$16</f>
        <v/>
      </c>
      <c r="BB760" s="51">
        <f>1/(1+EXP(-BA760))</f>
        <v/>
      </c>
    </row>
    <row r="761" ht="15" customHeight="1" s="35">
      <c r="A761" s="48">
        <f>'4_Seq_Features'!A759</f>
        <v/>
      </c>
      <c r="B761" s="55">
        <f>'4_Seq_Features'!F759</f>
        <v/>
      </c>
      <c r="C761" s="48">
        <f>'4_Seq_Features'!E759</f>
        <v/>
      </c>
      <c r="D761" s="52">
        <f>$U$12*((B761)-$U$5)/$U$6+$U$13</f>
        <v/>
      </c>
      <c r="E761" s="51">
        <f>1/(1+EXP(-D761))</f>
        <v/>
      </c>
      <c r="F761" s="52">
        <f>$V$12*((B761)-$U$5)/$U$6+$V$13</f>
        <v/>
      </c>
      <c r="G761" s="51">
        <f>1/(1+EXP(-F761))</f>
        <v/>
      </c>
      <c r="H761" s="52">
        <f>$W$12*((B761)-$U$5)/$U$6+$W$13</f>
        <v/>
      </c>
      <c r="I761" s="51">
        <f>1/(1+EXP(-H761))</f>
        <v/>
      </c>
      <c r="J761" s="52">
        <f>$X$12*((B761)-$U$5)/$U$6+$X$13</f>
        <v/>
      </c>
      <c r="K761" s="51">
        <f>1/(1+EXP(-J761))</f>
        <v/>
      </c>
      <c r="L761" s="52">
        <f>$Y$12*((B761)-$U$5)/$U$6+$Y$13</f>
        <v/>
      </c>
      <c r="M761" s="51">
        <f>1/(1+EXP(-L761))</f>
        <v/>
      </c>
      <c r="N761" s="52">
        <f>$Z$12*((B761)-$U$5)/$U$6+$Z$13</f>
        <v/>
      </c>
      <c r="O761" s="51">
        <f>1/(1+EXP(-N761))</f>
        <v/>
      </c>
      <c r="P761" s="52">
        <f>$AA$12*((B761)-$U$5)/$U$6+$AA$13</f>
        <v/>
      </c>
      <c r="Q761" s="51">
        <f>1/(1+EXP(-P761))</f>
        <v/>
      </c>
      <c r="R761" s="52">
        <f>$AB$12*((B761)-$U$5)/$U$6+$AB$13</f>
        <v/>
      </c>
      <c r="S761" s="51">
        <f>1/(1+EXP(-R761))</f>
        <v/>
      </c>
      <c r="AI761" s="48">
        <f>'4_Seq_Features'!A759</f>
        <v/>
      </c>
      <c r="AJ761" s="55">
        <f>'4_Seq_Features'!G759</f>
        <v/>
      </c>
      <c r="AK761" s="55">
        <f>'4_Seq_Features'!H759</f>
        <v/>
      </c>
      <c r="AL761" s="48">
        <f>'4_Seq_Features'!E759</f>
        <v/>
      </c>
      <c r="AM761" s="52">
        <f>$BD$14*((AJ761)-$BD$5)/$BD$6+$BD$15*((AK761)-$BD$7)/$BD$8+$BD$16</f>
        <v/>
      </c>
      <c r="AN761" s="51">
        <f>1/(1+EXP(-AM761))</f>
        <v/>
      </c>
      <c r="AO761" s="52">
        <f>$BE$14*((AJ761)-$BD$5)/$BD$6+$BE$15*((AK761)-$BD$7)/$BD$8+$BE$16</f>
        <v/>
      </c>
      <c r="AP761" s="51">
        <f>1/(1+EXP(-AO761))</f>
        <v/>
      </c>
      <c r="AQ761" s="52">
        <f>$BF$14*((AJ761)-$BD$5)/$BD$6+$BF$15*((AK761)-$BD$7)/$BD$8+$BF$16</f>
        <v/>
      </c>
      <c r="AR761" s="51">
        <f>1/(1+EXP(-AQ761))</f>
        <v/>
      </c>
      <c r="AS761" s="52">
        <f>$BG$14*((AJ761)-$BD$5)/$BD$6+$BG$15*((AK761)-$BD$7)/$BD$8+$BG$16</f>
        <v/>
      </c>
      <c r="AT761" s="51">
        <f>1/(1+EXP(-AS761))</f>
        <v/>
      </c>
      <c r="AU761" s="52">
        <f>$BH$14*((AJ761)-$BD$5)/$BD$6+$BH$15*((AK761)-$BD$7)/$BD$8+$BH$16</f>
        <v/>
      </c>
      <c r="AV761" s="51">
        <f>1/(1+EXP(-AU761))</f>
        <v/>
      </c>
      <c r="AW761" s="52">
        <f>$BI$14*((AJ761)-$BD$5)/$BD$6+$BI$15*((AK761)-$BD$7)/$BD$8+$BI$16</f>
        <v/>
      </c>
      <c r="AX761" s="51">
        <f>1/(1+EXP(-AW761))</f>
        <v/>
      </c>
      <c r="AY761" s="52">
        <f>$BJ$14*((AJ761)-$BD$5)/$BD$6+$BJ$15*((AK761)-$BD$7)/$BD$8+$BJ$16</f>
        <v/>
      </c>
      <c r="AZ761" s="51">
        <f>1/(1+EXP(-AY761))</f>
        <v/>
      </c>
      <c r="BA761" s="52">
        <f>$BK$14*((AJ761)-$BD$5)/$BD$6+$BK$15*((AK761)-$BD$7)/$BD$8+$BK$16</f>
        <v/>
      </c>
      <c r="BB761" s="51">
        <f>1/(1+EXP(-BA761))</f>
        <v/>
      </c>
    </row>
    <row r="762" ht="15" customHeight="1" s="35">
      <c r="A762" s="48">
        <f>'4_Seq_Features'!A760</f>
        <v/>
      </c>
      <c r="B762" s="55">
        <f>'4_Seq_Features'!F760</f>
        <v/>
      </c>
      <c r="C762" s="48">
        <f>'4_Seq_Features'!E760</f>
        <v/>
      </c>
      <c r="D762" s="52">
        <f>$U$12*((B762)-$U$5)/$U$6+$U$13</f>
        <v/>
      </c>
      <c r="E762" s="51">
        <f>1/(1+EXP(-D762))</f>
        <v/>
      </c>
      <c r="F762" s="52">
        <f>$V$12*((B762)-$U$5)/$U$6+$V$13</f>
        <v/>
      </c>
      <c r="G762" s="51">
        <f>1/(1+EXP(-F762))</f>
        <v/>
      </c>
      <c r="H762" s="52">
        <f>$W$12*((B762)-$U$5)/$U$6+$W$13</f>
        <v/>
      </c>
      <c r="I762" s="51">
        <f>1/(1+EXP(-H762))</f>
        <v/>
      </c>
      <c r="J762" s="52">
        <f>$X$12*((B762)-$U$5)/$U$6+$X$13</f>
        <v/>
      </c>
      <c r="K762" s="51">
        <f>1/(1+EXP(-J762))</f>
        <v/>
      </c>
      <c r="L762" s="52">
        <f>$Y$12*((B762)-$U$5)/$U$6+$Y$13</f>
        <v/>
      </c>
      <c r="M762" s="51">
        <f>1/(1+EXP(-L762))</f>
        <v/>
      </c>
      <c r="N762" s="52">
        <f>$Z$12*((B762)-$U$5)/$U$6+$Z$13</f>
        <v/>
      </c>
      <c r="O762" s="51">
        <f>1/(1+EXP(-N762))</f>
        <v/>
      </c>
      <c r="P762" s="52">
        <f>$AA$12*((B762)-$U$5)/$U$6+$AA$13</f>
        <v/>
      </c>
      <c r="Q762" s="51">
        <f>1/(1+EXP(-P762))</f>
        <v/>
      </c>
      <c r="R762" s="52">
        <f>$AB$12*((B762)-$U$5)/$U$6+$AB$13</f>
        <v/>
      </c>
      <c r="S762" s="51">
        <f>1/(1+EXP(-R762))</f>
        <v/>
      </c>
      <c r="AI762" s="48">
        <f>'4_Seq_Features'!A760</f>
        <v/>
      </c>
      <c r="AJ762" s="55">
        <f>'4_Seq_Features'!G760</f>
        <v/>
      </c>
      <c r="AK762" s="55">
        <f>'4_Seq_Features'!H760</f>
        <v/>
      </c>
      <c r="AL762" s="48">
        <f>'4_Seq_Features'!E760</f>
        <v/>
      </c>
      <c r="AM762" s="52">
        <f>$BD$14*((AJ762)-$BD$5)/$BD$6+$BD$15*((AK762)-$BD$7)/$BD$8+$BD$16</f>
        <v/>
      </c>
      <c r="AN762" s="51">
        <f>1/(1+EXP(-AM762))</f>
        <v/>
      </c>
      <c r="AO762" s="52">
        <f>$BE$14*((AJ762)-$BD$5)/$BD$6+$BE$15*((AK762)-$BD$7)/$BD$8+$BE$16</f>
        <v/>
      </c>
      <c r="AP762" s="51">
        <f>1/(1+EXP(-AO762))</f>
        <v/>
      </c>
      <c r="AQ762" s="52">
        <f>$BF$14*((AJ762)-$BD$5)/$BD$6+$BF$15*((AK762)-$BD$7)/$BD$8+$BF$16</f>
        <v/>
      </c>
      <c r="AR762" s="51">
        <f>1/(1+EXP(-AQ762))</f>
        <v/>
      </c>
      <c r="AS762" s="52">
        <f>$BG$14*((AJ762)-$BD$5)/$BD$6+$BG$15*((AK762)-$BD$7)/$BD$8+$BG$16</f>
        <v/>
      </c>
      <c r="AT762" s="51">
        <f>1/(1+EXP(-AS762))</f>
        <v/>
      </c>
      <c r="AU762" s="52">
        <f>$BH$14*((AJ762)-$BD$5)/$BD$6+$BH$15*((AK762)-$BD$7)/$BD$8+$BH$16</f>
        <v/>
      </c>
      <c r="AV762" s="51">
        <f>1/(1+EXP(-AU762))</f>
        <v/>
      </c>
      <c r="AW762" s="52">
        <f>$BI$14*((AJ762)-$BD$5)/$BD$6+$BI$15*((AK762)-$BD$7)/$BD$8+$BI$16</f>
        <v/>
      </c>
      <c r="AX762" s="51">
        <f>1/(1+EXP(-AW762))</f>
        <v/>
      </c>
      <c r="AY762" s="52">
        <f>$BJ$14*((AJ762)-$BD$5)/$BD$6+$BJ$15*((AK762)-$BD$7)/$BD$8+$BJ$16</f>
        <v/>
      </c>
      <c r="AZ762" s="51">
        <f>1/(1+EXP(-AY762))</f>
        <v/>
      </c>
      <c r="BA762" s="52">
        <f>$BK$14*((AJ762)-$BD$5)/$BD$6+$BK$15*((AK762)-$BD$7)/$BD$8+$BK$16</f>
        <v/>
      </c>
      <c r="BB762" s="51">
        <f>1/(1+EXP(-BA762))</f>
        <v/>
      </c>
    </row>
    <row r="763" ht="15" customHeight="1" s="35">
      <c r="A763" s="48">
        <f>'4_Seq_Features'!A761</f>
        <v/>
      </c>
      <c r="B763" s="55">
        <f>'4_Seq_Features'!F761</f>
        <v/>
      </c>
      <c r="C763" s="48">
        <f>'4_Seq_Features'!E761</f>
        <v/>
      </c>
      <c r="D763" s="52">
        <f>$U$12*((B763)-$U$5)/$U$6+$U$13</f>
        <v/>
      </c>
      <c r="E763" s="51">
        <f>1/(1+EXP(-D763))</f>
        <v/>
      </c>
      <c r="F763" s="52">
        <f>$V$12*((B763)-$U$5)/$U$6+$V$13</f>
        <v/>
      </c>
      <c r="G763" s="51">
        <f>1/(1+EXP(-F763))</f>
        <v/>
      </c>
      <c r="H763" s="52">
        <f>$W$12*((B763)-$U$5)/$U$6+$W$13</f>
        <v/>
      </c>
      <c r="I763" s="51">
        <f>1/(1+EXP(-H763))</f>
        <v/>
      </c>
      <c r="J763" s="52">
        <f>$X$12*((B763)-$U$5)/$U$6+$X$13</f>
        <v/>
      </c>
      <c r="K763" s="51">
        <f>1/(1+EXP(-J763))</f>
        <v/>
      </c>
      <c r="L763" s="52">
        <f>$Y$12*((B763)-$U$5)/$U$6+$Y$13</f>
        <v/>
      </c>
      <c r="M763" s="51">
        <f>1/(1+EXP(-L763))</f>
        <v/>
      </c>
      <c r="N763" s="52">
        <f>$Z$12*((B763)-$U$5)/$U$6+$Z$13</f>
        <v/>
      </c>
      <c r="O763" s="51">
        <f>1/(1+EXP(-N763))</f>
        <v/>
      </c>
      <c r="P763" s="52">
        <f>$AA$12*((B763)-$U$5)/$U$6+$AA$13</f>
        <v/>
      </c>
      <c r="Q763" s="51">
        <f>1/(1+EXP(-P763))</f>
        <v/>
      </c>
      <c r="R763" s="52">
        <f>$AB$12*((B763)-$U$5)/$U$6+$AB$13</f>
        <v/>
      </c>
      <c r="S763" s="51">
        <f>1/(1+EXP(-R763))</f>
        <v/>
      </c>
      <c r="AI763" s="48">
        <f>'4_Seq_Features'!A761</f>
        <v/>
      </c>
      <c r="AJ763" s="55">
        <f>'4_Seq_Features'!G761</f>
        <v/>
      </c>
      <c r="AK763" s="55">
        <f>'4_Seq_Features'!H761</f>
        <v/>
      </c>
      <c r="AL763" s="48">
        <f>'4_Seq_Features'!E761</f>
        <v/>
      </c>
      <c r="AM763" s="52">
        <f>$BD$14*((AJ763)-$BD$5)/$BD$6+$BD$15*((AK763)-$BD$7)/$BD$8+$BD$16</f>
        <v/>
      </c>
      <c r="AN763" s="51">
        <f>1/(1+EXP(-AM763))</f>
        <v/>
      </c>
      <c r="AO763" s="52">
        <f>$BE$14*((AJ763)-$BD$5)/$BD$6+$BE$15*((AK763)-$BD$7)/$BD$8+$BE$16</f>
        <v/>
      </c>
      <c r="AP763" s="51">
        <f>1/(1+EXP(-AO763))</f>
        <v/>
      </c>
      <c r="AQ763" s="52">
        <f>$BF$14*((AJ763)-$BD$5)/$BD$6+$BF$15*((AK763)-$BD$7)/$BD$8+$BF$16</f>
        <v/>
      </c>
      <c r="AR763" s="51">
        <f>1/(1+EXP(-AQ763))</f>
        <v/>
      </c>
      <c r="AS763" s="52">
        <f>$BG$14*((AJ763)-$BD$5)/$BD$6+$BG$15*((AK763)-$BD$7)/$BD$8+$BG$16</f>
        <v/>
      </c>
      <c r="AT763" s="51">
        <f>1/(1+EXP(-AS763))</f>
        <v/>
      </c>
      <c r="AU763" s="52">
        <f>$BH$14*((AJ763)-$BD$5)/$BD$6+$BH$15*((AK763)-$BD$7)/$BD$8+$BH$16</f>
        <v/>
      </c>
      <c r="AV763" s="51">
        <f>1/(1+EXP(-AU763))</f>
        <v/>
      </c>
      <c r="AW763" s="52">
        <f>$BI$14*((AJ763)-$BD$5)/$BD$6+$BI$15*((AK763)-$BD$7)/$BD$8+$BI$16</f>
        <v/>
      </c>
      <c r="AX763" s="51">
        <f>1/(1+EXP(-AW763))</f>
        <v/>
      </c>
      <c r="AY763" s="52">
        <f>$BJ$14*((AJ763)-$BD$5)/$BD$6+$BJ$15*((AK763)-$BD$7)/$BD$8+$BJ$16</f>
        <v/>
      </c>
      <c r="AZ763" s="51">
        <f>1/(1+EXP(-AY763))</f>
        <v/>
      </c>
      <c r="BA763" s="52">
        <f>$BK$14*((AJ763)-$BD$5)/$BD$6+$BK$15*((AK763)-$BD$7)/$BD$8+$BK$16</f>
        <v/>
      </c>
      <c r="BB763" s="51">
        <f>1/(1+EXP(-BA763))</f>
        <v/>
      </c>
    </row>
    <row r="764" ht="15" customHeight="1" s="35">
      <c r="A764" s="48">
        <f>'4_Seq_Features'!A762</f>
        <v/>
      </c>
      <c r="B764" s="55">
        <f>'4_Seq_Features'!F762</f>
        <v/>
      </c>
      <c r="C764" s="48">
        <f>'4_Seq_Features'!E762</f>
        <v/>
      </c>
      <c r="D764" s="52">
        <f>$U$12*((B764)-$U$5)/$U$6+$U$13</f>
        <v/>
      </c>
      <c r="E764" s="51">
        <f>1/(1+EXP(-D764))</f>
        <v/>
      </c>
      <c r="F764" s="52">
        <f>$V$12*((B764)-$U$5)/$U$6+$V$13</f>
        <v/>
      </c>
      <c r="G764" s="51">
        <f>1/(1+EXP(-F764))</f>
        <v/>
      </c>
      <c r="H764" s="52">
        <f>$W$12*((B764)-$U$5)/$U$6+$W$13</f>
        <v/>
      </c>
      <c r="I764" s="51">
        <f>1/(1+EXP(-H764))</f>
        <v/>
      </c>
      <c r="J764" s="52">
        <f>$X$12*((B764)-$U$5)/$U$6+$X$13</f>
        <v/>
      </c>
      <c r="K764" s="51">
        <f>1/(1+EXP(-J764))</f>
        <v/>
      </c>
      <c r="L764" s="52">
        <f>$Y$12*((B764)-$U$5)/$U$6+$Y$13</f>
        <v/>
      </c>
      <c r="M764" s="51">
        <f>1/(1+EXP(-L764))</f>
        <v/>
      </c>
      <c r="N764" s="52">
        <f>$Z$12*((B764)-$U$5)/$U$6+$Z$13</f>
        <v/>
      </c>
      <c r="O764" s="51">
        <f>1/(1+EXP(-N764))</f>
        <v/>
      </c>
      <c r="P764" s="52">
        <f>$AA$12*((B764)-$U$5)/$U$6+$AA$13</f>
        <v/>
      </c>
      <c r="Q764" s="51">
        <f>1/(1+EXP(-P764))</f>
        <v/>
      </c>
      <c r="R764" s="52">
        <f>$AB$12*((B764)-$U$5)/$U$6+$AB$13</f>
        <v/>
      </c>
      <c r="S764" s="51">
        <f>1/(1+EXP(-R764))</f>
        <v/>
      </c>
      <c r="AI764" s="48">
        <f>'4_Seq_Features'!A762</f>
        <v/>
      </c>
      <c r="AJ764" s="55">
        <f>'4_Seq_Features'!G762</f>
        <v/>
      </c>
      <c r="AK764" s="55">
        <f>'4_Seq_Features'!H762</f>
        <v/>
      </c>
      <c r="AL764" s="48">
        <f>'4_Seq_Features'!E762</f>
        <v/>
      </c>
      <c r="AM764" s="52">
        <f>$BD$14*((AJ764)-$BD$5)/$BD$6+$BD$15*((AK764)-$BD$7)/$BD$8+$BD$16</f>
        <v/>
      </c>
      <c r="AN764" s="51">
        <f>1/(1+EXP(-AM764))</f>
        <v/>
      </c>
      <c r="AO764" s="52">
        <f>$BE$14*((AJ764)-$BD$5)/$BD$6+$BE$15*((AK764)-$BD$7)/$BD$8+$BE$16</f>
        <v/>
      </c>
      <c r="AP764" s="51">
        <f>1/(1+EXP(-AO764))</f>
        <v/>
      </c>
      <c r="AQ764" s="52">
        <f>$BF$14*((AJ764)-$BD$5)/$BD$6+$BF$15*((AK764)-$BD$7)/$BD$8+$BF$16</f>
        <v/>
      </c>
      <c r="AR764" s="51">
        <f>1/(1+EXP(-AQ764))</f>
        <v/>
      </c>
      <c r="AS764" s="52">
        <f>$BG$14*((AJ764)-$BD$5)/$BD$6+$BG$15*((AK764)-$BD$7)/$BD$8+$BG$16</f>
        <v/>
      </c>
      <c r="AT764" s="51">
        <f>1/(1+EXP(-AS764))</f>
        <v/>
      </c>
      <c r="AU764" s="52">
        <f>$BH$14*((AJ764)-$BD$5)/$BD$6+$BH$15*((AK764)-$BD$7)/$BD$8+$BH$16</f>
        <v/>
      </c>
      <c r="AV764" s="51">
        <f>1/(1+EXP(-AU764))</f>
        <v/>
      </c>
      <c r="AW764" s="52">
        <f>$BI$14*((AJ764)-$BD$5)/$BD$6+$BI$15*((AK764)-$BD$7)/$BD$8+$BI$16</f>
        <v/>
      </c>
      <c r="AX764" s="51">
        <f>1/(1+EXP(-AW764))</f>
        <v/>
      </c>
      <c r="AY764" s="52">
        <f>$BJ$14*((AJ764)-$BD$5)/$BD$6+$BJ$15*((AK764)-$BD$7)/$BD$8+$BJ$16</f>
        <v/>
      </c>
      <c r="AZ764" s="51">
        <f>1/(1+EXP(-AY764))</f>
        <v/>
      </c>
      <c r="BA764" s="52">
        <f>$BK$14*((AJ764)-$BD$5)/$BD$6+$BK$15*((AK764)-$BD$7)/$BD$8+$BK$16</f>
        <v/>
      </c>
      <c r="BB764" s="51">
        <f>1/(1+EXP(-BA764))</f>
        <v/>
      </c>
    </row>
    <row r="765" ht="15" customHeight="1" s="35">
      <c r="A765" s="48">
        <f>'4_Seq_Features'!A763</f>
        <v/>
      </c>
      <c r="B765" s="55">
        <f>'4_Seq_Features'!F763</f>
        <v/>
      </c>
      <c r="C765" s="48">
        <f>'4_Seq_Features'!E763</f>
        <v/>
      </c>
      <c r="D765" s="52">
        <f>$U$12*((B765)-$U$5)/$U$6+$U$13</f>
        <v/>
      </c>
      <c r="E765" s="51">
        <f>1/(1+EXP(-D765))</f>
        <v/>
      </c>
      <c r="F765" s="52">
        <f>$V$12*((B765)-$U$5)/$U$6+$V$13</f>
        <v/>
      </c>
      <c r="G765" s="51">
        <f>1/(1+EXP(-F765))</f>
        <v/>
      </c>
      <c r="H765" s="52">
        <f>$W$12*((B765)-$U$5)/$U$6+$W$13</f>
        <v/>
      </c>
      <c r="I765" s="51">
        <f>1/(1+EXP(-H765))</f>
        <v/>
      </c>
      <c r="J765" s="52">
        <f>$X$12*((B765)-$U$5)/$U$6+$X$13</f>
        <v/>
      </c>
      <c r="K765" s="51">
        <f>1/(1+EXP(-J765))</f>
        <v/>
      </c>
      <c r="L765" s="52">
        <f>$Y$12*((B765)-$U$5)/$U$6+$Y$13</f>
        <v/>
      </c>
      <c r="M765" s="51">
        <f>1/(1+EXP(-L765))</f>
        <v/>
      </c>
      <c r="N765" s="52">
        <f>$Z$12*((B765)-$U$5)/$U$6+$Z$13</f>
        <v/>
      </c>
      <c r="O765" s="51">
        <f>1/(1+EXP(-N765))</f>
        <v/>
      </c>
      <c r="P765" s="52">
        <f>$AA$12*((B765)-$U$5)/$U$6+$AA$13</f>
        <v/>
      </c>
      <c r="Q765" s="51">
        <f>1/(1+EXP(-P765))</f>
        <v/>
      </c>
      <c r="R765" s="52">
        <f>$AB$12*((B765)-$U$5)/$U$6+$AB$13</f>
        <v/>
      </c>
      <c r="S765" s="51">
        <f>1/(1+EXP(-R765))</f>
        <v/>
      </c>
      <c r="AI765" s="48">
        <f>'4_Seq_Features'!A763</f>
        <v/>
      </c>
      <c r="AJ765" s="55">
        <f>'4_Seq_Features'!G763</f>
        <v/>
      </c>
      <c r="AK765" s="55">
        <f>'4_Seq_Features'!H763</f>
        <v/>
      </c>
      <c r="AL765" s="48">
        <f>'4_Seq_Features'!E763</f>
        <v/>
      </c>
      <c r="AM765" s="52">
        <f>$BD$14*((AJ765)-$BD$5)/$BD$6+$BD$15*((AK765)-$BD$7)/$BD$8+$BD$16</f>
        <v/>
      </c>
      <c r="AN765" s="51">
        <f>1/(1+EXP(-AM765))</f>
        <v/>
      </c>
      <c r="AO765" s="52">
        <f>$BE$14*((AJ765)-$BD$5)/$BD$6+$BE$15*((AK765)-$BD$7)/$BD$8+$BE$16</f>
        <v/>
      </c>
      <c r="AP765" s="51">
        <f>1/(1+EXP(-AO765))</f>
        <v/>
      </c>
      <c r="AQ765" s="52">
        <f>$BF$14*((AJ765)-$BD$5)/$BD$6+$BF$15*((AK765)-$BD$7)/$BD$8+$BF$16</f>
        <v/>
      </c>
      <c r="AR765" s="51">
        <f>1/(1+EXP(-AQ765))</f>
        <v/>
      </c>
      <c r="AS765" s="52">
        <f>$BG$14*((AJ765)-$BD$5)/$BD$6+$BG$15*((AK765)-$BD$7)/$BD$8+$BG$16</f>
        <v/>
      </c>
      <c r="AT765" s="51">
        <f>1/(1+EXP(-AS765))</f>
        <v/>
      </c>
      <c r="AU765" s="52">
        <f>$BH$14*((AJ765)-$BD$5)/$BD$6+$BH$15*((AK765)-$BD$7)/$BD$8+$BH$16</f>
        <v/>
      </c>
      <c r="AV765" s="51">
        <f>1/(1+EXP(-AU765))</f>
        <v/>
      </c>
      <c r="AW765" s="52">
        <f>$BI$14*((AJ765)-$BD$5)/$BD$6+$BI$15*((AK765)-$BD$7)/$BD$8+$BI$16</f>
        <v/>
      </c>
      <c r="AX765" s="51">
        <f>1/(1+EXP(-AW765))</f>
        <v/>
      </c>
      <c r="AY765" s="52">
        <f>$BJ$14*((AJ765)-$BD$5)/$BD$6+$BJ$15*((AK765)-$BD$7)/$BD$8+$BJ$16</f>
        <v/>
      </c>
      <c r="AZ765" s="51">
        <f>1/(1+EXP(-AY765))</f>
        <v/>
      </c>
      <c r="BA765" s="52">
        <f>$BK$14*((AJ765)-$BD$5)/$BD$6+$BK$15*((AK765)-$BD$7)/$BD$8+$BK$16</f>
        <v/>
      </c>
      <c r="BB765" s="51">
        <f>1/(1+EXP(-BA765))</f>
        <v/>
      </c>
    </row>
    <row r="766" ht="15" customHeight="1" s="35">
      <c r="A766" s="48">
        <f>'4_Seq_Features'!A764</f>
        <v/>
      </c>
      <c r="B766" s="55">
        <f>'4_Seq_Features'!F764</f>
        <v/>
      </c>
      <c r="C766" s="48">
        <f>'4_Seq_Features'!E764</f>
        <v/>
      </c>
      <c r="D766" s="52">
        <f>$U$12*((B766)-$U$5)/$U$6+$U$13</f>
        <v/>
      </c>
      <c r="E766" s="51">
        <f>1/(1+EXP(-D766))</f>
        <v/>
      </c>
      <c r="F766" s="52">
        <f>$V$12*((B766)-$U$5)/$U$6+$V$13</f>
        <v/>
      </c>
      <c r="G766" s="51">
        <f>1/(1+EXP(-F766))</f>
        <v/>
      </c>
      <c r="H766" s="52">
        <f>$W$12*((B766)-$U$5)/$U$6+$W$13</f>
        <v/>
      </c>
      <c r="I766" s="51">
        <f>1/(1+EXP(-H766))</f>
        <v/>
      </c>
      <c r="J766" s="52">
        <f>$X$12*((B766)-$U$5)/$U$6+$X$13</f>
        <v/>
      </c>
      <c r="K766" s="51">
        <f>1/(1+EXP(-J766))</f>
        <v/>
      </c>
      <c r="L766" s="52">
        <f>$Y$12*((B766)-$U$5)/$U$6+$Y$13</f>
        <v/>
      </c>
      <c r="M766" s="51">
        <f>1/(1+EXP(-L766))</f>
        <v/>
      </c>
      <c r="N766" s="52">
        <f>$Z$12*((B766)-$U$5)/$U$6+$Z$13</f>
        <v/>
      </c>
      <c r="O766" s="51">
        <f>1/(1+EXP(-N766))</f>
        <v/>
      </c>
      <c r="P766" s="52">
        <f>$AA$12*((B766)-$U$5)/$U$6+$AA$13</f>
        <v/>
      </c>
      <c r="Q766" s="51">
        <f>1/(1+EXP(-P766))</f>
        <v/>
      </c>
      <c r="R766" s="52">
        <f>$AB$12*((B766)-$U$5)/$U$6+$AB$13</f>
        <v/>
      </c>
      <c r="S766" s="51">
        <f>1/(1+EXP(-R766))</f>
        <v/>
      </c>
      <c r="AI766" s="48">
        <f>'4_Seq_Features'!A764</f>
        <v/>
      </c>
      <c r="AJ766" s="55">
        <f>'4_Seq_Features'!G764</f>
        <v/>
      </c>
      <c r="AK766" s="55">
        <f>'4_Seq_Features'!H764</f>
        <v/>
      </c>
      <c r="AL766" s="48">
        <f>'4_Seq_Features'!E764</f>
        <v/>
      </c>
      <c r="AM766" s="52">
        <f>$BD$14*((AJ766)-$BD$5)/$BD$6+$BD$15*((AK766)-$BD$7)/$BD$8+$BD$16</f>
        <v/>
      </c>
      <c r="AN766" s="51">
        <f>1/(1+EXP(-AM766))</f>
        <v/>
      </c>
      <c r="AO766" s="52">
        <f>$BE$14*((AJ766)-$BD$5)/$BD$6+$BE$15*((AK766)-$BD$7)/$BD$8+$BE$16</f>
        <v/>
      </c>
      <c r="AP766" s="51">
        <f>1/(1+EXP(-AO766))</f>
        <v/>
      </c>
      <c r="AQ766" s="52">
        <f>$BF$14*((AJ766)-$BD$5)/$BD$6+$BF$15*((AK766)-$BD$7)/$BD$8+$BF$16</f>
        <v/>
      </c>
      <c r="AR766" s="51">
        <f>1/(1+EXP(-AQ766))</f>
        <v/>
      </c>
      <c r="AS766" s="52">
        <f>$BG$14*((AJ766)-$BD$5)/$BD$6+$BG$15*((AK766)-$BD$7)/$BD$8+$BG$16</f>
        <v/>
      </c>
      <c r="AT766" s="51">
        <f>1/(1+EXP(-AS766))</f>
        <v/>
      </c>
      <c r="AU766" s="52">
        <f>$BH$14*((AJ766)-$BD$5)/$BD$6+$BH$15*((AK766)-$BD$7)/$BD$8+$BH$16</f>
        <v/>
      </c>
      <c r="AV766" s="51">
        <f>1/(1+EXP(-AU766))</f>
        <v/>
      </c>
      <c r="AW766" s="52">
        <f>$BI$14*((AJ766)-$BD$5)/$BD$6+$BI$15*((AK766)-$BD$7)/$BD$8+$BI$16</f>
        <v/>
      </c>
      <c r="AX766" s="51">
        <f>1/(1+EXP(-AW766))</f>
        <v/>
      </c>
      <c r="AY766" s="52">
        <f>$BJ$14*((AJ766)-$BD$5)/$BD$6+$BJ$15*((AK766)-$BD$7)/$BD$8+$BJ$16</f>
        <v/>
      </c>
      <c r="AZ766" s="51">
        <f>1/(1+EXP(-AY766))</f>
        <v/>
      </c>
      <c r="BA766" s="52">
        <f>$BK$14*((AJ766)-$BD$5)/$BD$6+$BK$15*((AK766)-$BD$7)/$BD$8+$BK$16</f>
        <v/>
      </c>
      <c r="BB766" s="51">
        <f>1/(1+EXP(-BA766))</f>
        <v/>
      </c>
    </row>
    <row r="767" ht="15" customHeight="1" s="35">
      <c r="A767" s="48">
        <f>'4_Seq_Features'!A765</f>
        <v/>
      </c>
      <c r="B767" s="55">
        <f>'4_Seq_Features'!F765</f>
        <v/>
      </c>
      <c r="C767" s="48">
        <f>'4_Seq_Features'!E765</f>
        <v/>
      </c>
      <c r="D767" s="52">
        <f>$U$12*((B767)-$U$5)/$U$6+$U$13</f>
        <v/>
      </c>
      <c r="E767" s="51">
        <f>1/(1+EXP(-D767))</f>
        <v/>
      </c>
      <c r="F767" s="52">
        <f>$V$12*((B767)-$U$5)/$U$6+$V$13</f>
        <v/>
      </c>
      <c r="G767" s="51">
        <f>1/(1+EXP(-F767))</f>
        <v/>
      </c>
      <c r="H767" s="52">
        <f>$W$12*((B767)-$U$5)/$U$6+$W$13</f>
        <v/>
      </c>
      <c r="I767" s="51">
        <f>1/(1+EXP(-H767))</f>
        <v/>
      </c>
      <c r="J767" s="52">
        <f>$X$12*((B767)-$U$5)/$U$6+$X$13</f>
        <v/>
      </c>
      <c r="K767" s="51">
        <f>1/(1+EXP(-J767))</f>
        <v/>
      </c>
      <c r="L767" s="52">
        <f>$Y$12*((B767)-$U$5)/$U$6+$Y$13</f>
        <v/>
      </c>
      <c r="M767" s="51">
        <f>1/(1+EXP(-L767))</f>
        <v/>
      </c>
      <c r="N767" s="52">
        <f>$Z$12*((B767)-$U$5)/$U$6+$Z$13</f>
        <v/>
      </c>
      <c r="O767" s="51">
        <f>1/(1+EXP(-N767))</f>
        <v/>
      </c>
      <c r="P767" s="52">
        <f>$AA$12*((B767)-$U$5)/$U$6+$AA$13</f>
        <v/>
      </c>
      <c r="Q767" s="51">
        <f>1/(1+EXP(-P767))</f>
        <v/>
      </c>
      <c r="R767" s="52">
        <f>$AB$12*((B767)-$U$5)/$U$6+$AB$13</f>
        <v/>
      </c>
      <c r="S767" s="51">
        <f>1/(1+EXP(-R767))</f>
        <v/>
      </c>
      <c r="AI767" s="48">
        <f>'4_Seq_Features'!A765</f>
        <v/>
      </c>
      <c r="AJ767" s="55">
        <f>'4_Seq_Features'!G765</f>
        <v/>
      </c>
      <c r="AK767" s="55">
        <f>'4_Seq_Features'!H765</f>
        <v/>
      </c>
      <c r="AL767" s="48">
        <f>'4_Seq_Features'!E765</f>
        <v/>
      </c>
      <c r="AM767" s="52">
        <f>$BD$14*((AJ767)-$BD$5)/$BD$6+$BD$15*((AK767)-$BD$7)/$BD$8+$BD$16</f>
        <v/>
      </c>
      <c r="AN767" s="51">
        <f>1/(1+EXP(-AM767))</f>
        <v/>
      </c>
      <c r="AO767" s="52">
        <f>$BE$14*((AJ767)-$BD$5)/$BD$6+$BE$15*((AK767)-$BD$7)/$BD$8+$BE$16</f>
        <v/>
      </c>
      <c r="AP767" s="51">
        <f>1/(1+EXP(-AO767))</f>
        <v/>
      </c>
      <c r="AQ767" s="52">
        <f>$BF$14*((AJ767)-$BD$5)/$BD$6+$BF$15*((AK767)-$BD$7)/$BD$8+$BF$16</f>
        <v/>
      </c>
      <c r="AR767" s="51">
        <f>1/(1+EXP(-AQ767))</f>
        <v/>
      </c>
      <c r="AS767" s="52">
        <f>$BG$14*((AJ767)-$BD$5)/$BD$6+$BG$15*((AK767)-$BD$7)/$BD$8+$BG$16</f>
        <v/>
      </c>
      <c r="AT767" s="51">
        <f>1/(1+EXP(-AS767))</f>
        <v/>
      </c>
      <c r="AU767" s="52">
        <f>$BH$14*((AJ767)-$BD$5)/$BD$6+$BH$15*((AK767)-$BD$7)/$BD$8+$BH$16</f>
        <v/>
      </c>
      <c r="AV767" s="51">
        <f>1/(1+EXP(-AU767))</f>
        <v/>
      </c>
      <c r="AW767" s="52">
        <f>$BI$14*((AJ767)-$BD$5)/$BD$6+$BI$15*((AK767)-$BD$7)/$BD$8+$BI$16</f>
        <v/>
      </c>
      <c r="AX767" s="51">
        <f>1/(1+EXP(-AW767))</f>
        <v/>
      </c>
      <c r="AY767" s="52">
        <f>$BJ$14*((AJ767)-$BD$5)/$BD$6+$BJ$15*((AK767)-$BD$7)/$BD$8+$BJ$16</f>
        <v/>
      </c>
      <c r="AZ767" s="51">
        <f>1/(1+EXP(-AY767))</f>
        <v/>
      </c>
      <c r="BA767" s="52">
        <f>$BK$14*((AJ767)-$BD$5)/$BD$6+$BK$15*((AK767)-$BD$7)/$BD$8+$BK$16</f>
        <v/>
      </c>
      <c r="BB767" s="51">
        <f>1/(1+EXP(-BA767))</f>
        <v/>
      </c>
    </row>
    <row r="768" ht="15" customHeight="1" s="35">
      <c r="A768" s="48">
        <f>'4_Seq_Features'!A766</f>
        <v/>
      </c>
      <c r="B768" s="55">
        <f>'4_Seq_Features'!F766</f>
        <v/>
      </c>
      <c r="C768" s="48">
        <f>'4_Seq_Features'!E766</f>
        <v/>
      </c>
      <c r="D768" s="52">
        <f>$U$12*((B768)-$U$5)/$U$6+$U$13</f>
        <v/>
      </c>
      <c r="E768" s="51">
        <f>1/(1+EXP(-D768))</f>
        <v/>
      </c>
      <c r="F768" s="52">
        <f>$V$12*((B768)-$U$5)/$U$6+$V$13</f>
        <v/>
      </c>
      <c r="G768" s="51">
        <f>1/(1+EXP(-F768))</f>
        <v/>
      </c>
      <c r="H768" s="52">
        <f>$W$12*((B768)-$U$5)/$U$6+$W$13</f>
        <v/>
      </c>
      <c r="I768" s="51">
        <f>1/(1+EXP(-H768))</f>
        <v/>
      </c>
      <c r="J768" s="52">
        <f>$X$12*((B768)-$U$5)/$U$6+$X$13</f>
        <v/>
      </c>
      <c r="K768" s="51">
        <f>1/(1+EXP(-J768))</f>
        <v/>
      </c>
      <c r="L768" s="52">
        <f>$Y$12*((B768)-$U$5)/$U$6+$Y$13</f>
        <v/>
      </c>
      <c r="M768" s="51">
        <f>1/(1+EXP(-L768))</f>
        <v/>
      </c>
      <c r="N768" s="52">
        <f>$Z$12*((B768)-$U$5)/$U$6+$Z$13</f>
        <v/>
      </c>
      <c r="O768" s="51">
        <f>1/(1+EXP(-N768))</f>
        <v/>
      </c>
      <c r="P768" s="52">
        <f>$AA$12*((B768)-$U$5)/$U$6+$AA$13</f>
        <v/>
      </c>
      <c r="Q768" s="51">
        <f>1/(1+EXP(-P768))</f>
        <v/>
      </c>
      <c r="R768" s="52">
        <f>$AB$12*((B768)-$U$5)/$U$6+$AB$13</f>
        <v/>
      </c>
      <c r="S768" s="51">
        <f>1/(1+EXP(-R768))</f>
        <v/>
      </c>
      <c r="AI768" s="48">
        <f>'4_Seq_Features'!A766</f>
        <v/>
      </c>
      <c r="AJ768" s="55">
        <f>'4_Seq_Features'!G766</f>
        <v/>
      </c>
      <c r="AK768" s="55">
        <f>'4_Seq_Features'!H766</f>
        <v/>
      </c>
      <c r="AL768" s="48">
        <f>'4_Seq_Features'!E766</f>
        <v/>
      </c>
      <c r="AM768" s="52">
        <f>$BD$14*((AJ768)-$BD$5)/$BD$6+$BD$15*((AK768)-$BD$7)/$BD$8+$BD$16</f>
        <v/>
      </c>
      <c r="AN768" s="51">
        <f>1/(1+EXP(-AM768))</f>
        <v/>
      </c>
      <c r="AO768" s="52">
        <f>$BE$14*((AJ768)-$BD$5)/$BD$6+$BE$15*((AK768)-$BD$7)/$BD$8+$BE$16</f>
        <v/>
      </c>
      <c r="AP768" s="51">
        <f>1/(1+EXP(-AO768))</f>
        <v/>
      </c>
      <c r="AQ768" s="52">
        <f>$BF$14*((AJ768)-$BD$5)/$BD$6+$BF$15*((AK768)-$BD$7)/$BD$8+$BF$16</f>
        <v/>
      </c>
      <c r="AR768" s="51">
        <f>1/(1+EXP(-AQ768))</f>
        <v/>
      </c>
      <c r="AS768" s="52">
        <f>$BG$14*((AJ768)-$BD$5)/$BD$6+$BG$15*((AK768)-$BD$7)/$BD$8+$BG$16</f>
        <v/>
      </c>
      <c r="AT768" s="51">
        <f>1/(1+EXP(-AS768))</f>
        <v/>
      </c>
      <c r="AU768" s="52">
        <f>$BH$14*((AJ768)-$BD$5)/$BD$6+$BH$15*((AK768)-$BD$7)/$BD$8+$BH$16</f>
        <v/>
      </c>
      <c r="AV768" s="51">
        <f>1/(1+EXP(-AU768))</f>
        <v/>
      </c>
      <c r="AW768" s="52">
        <f>$BI$14*((AJ768)-$BD$5)/$BD$6+$BI$15*((AK768)-$BD$7)/$BD$8+$BI$16</f>
        <v/>
      </c>
      <c r="AX768" s="51">
        <f>1/(1+EXP(-AW768))</f>
        <v/>
      </c>
      <c r="AY768" s="52">
        <f>$BJ$14*((AJ768)-$BD$5)/$BD$6+$BJ$15*((AK768)-$BD$7)/$BD$8+$BJ$16</f>
        <v/>
      </c>
      <c r="AZ768" s="51">
        <f>1/(1+EXP(-AY768))</f>
        <v/>
      </c>
      <c r="BA768" s="52">
        <f>$BK$14*((AJ768)-$BD$5)/$BD$6+$BK$15*((AK768)-$BD$7)/$BD$8+$BK$16</f>
        <v/>
      </c>
      <c r="BB768" s="51">
        <f>1/(1+EXP(-BA768))</f>
        <v/>
      </c>
    </row>
    <row r="769" ht="15" customHeight="1" s="35">
      <c r="A769" s="48">
        <f>'4_Seq_Features'!A767</f>
        <v/>
      </c>
      <c r="B769" s="55">
        <f>'4_Seq_Features'!F767</f>
        <v/>
      </c>
      <c r="C769" s="48">
        <f>'4_Seq_Features'!E767</f>
        <v/>
      </c>
      <c r="D769" s="52">
        <f>$U$12*((B769)-$U$5)/$U$6+$U$13</f>
        <v/>
      </c>
      <c r="E769" s="51">
        <f>1/(1+EXP(-D769))</f>
        <v/>
      </c>
      <c r="F769" s="52">
        <f>$V$12*((B769)-$U$5)/$U$6+$V$13</f>
        <v/>
      </c>
      <c r="G769" s="51">
        <f>1/(1+EXP(-F769))</f>
        <v/>
      </c>
      <c r="H769" s="52">
        <f>$W$12*((B769)-$U$5)/$U$6+$W$13</f>
        <v/>
      </c>
      <c r="I769" s="51">
        <f>1/(1+EXP(-H769))</f>
        <v/>
      </c>
      <c r="J769" s="52">
        <f>$X$12*((B769)-$U$5)/$U$6+$X$13</f>
        <v/>
      </c>
      <c r="K769" s="51">
        <f>1/(1+EXP(-J769))</f>
        <v/>
      </c>
      <c r="L769" s="52">
        <f>$Y$12*((B769)-$U$5)/$U$6+$Y$13</f>
        <v/>
      </c>
      <c r="M769" s="51">
        <f>1/(1+EXP(-L769))</f>
        <v/>
      </c>
      <c r="N769" s="52">
        <f>$Z$12*((B769)-$U$5)/$U$6+$Z$13</f>
        <v/>
      </c>
      <c r="O769" s="51">
        <f>1/(1+EXP(-N769))</f>
        <v/>
      </c>
      <c r="P769" s="52">
        <f>$AA$12*((B769)-$U$5)/$U$6+$AA$13</f>
        <v/>
      </c>
      <c r="Q769" s="51">
        <f>1/(1+EXP(-P769))</f>
        <v/>
      </c>
      <c r="R769" s="52">
        <f>$AB$12*((B769)-$U$5)/$U$6+$AB$13</f>
        <v/>
      </c>
      <c r="S769" s="51">
        <f>1/(1+EXP(-R769))</f>
        <v/>
      </c>
      <c r="AI769" s="48">
        <f>'4_Seq_Features'!A767</f>
        <v/>
      </c>
      <c r="AJ769" s="55">
        <f>'4_Seq_Features'!G767</f>
        <v/>
      </c>
      <c r="AK769" s="55">
        <f>'4_Seq_Features'!H767</f>
        <v/>
      </c>
      <c r="AL769" s="48">
        <f>'4_Seq_Features'!E767</f>
        <v/>
      </c>
      <c r="AM769" s="52">
        <f>$BD$14*((AJ769)-$BD$5)/$BD$6+$BD$15*((AK769)-$BD$7)/$BD$8+$BD$16</f>
        <v/>
      </c>
      <c r="AN769" s="51">
        <f>1/(1+EXP(-AM769))</f>
        <v/>
      </c>
      <c r="AO769" s="52">
        <f>$BE$14*((AJ769)-$BD$5)/$BD$6+$BE$15*((AK769)-$BD$7)/$BD$8+$BE$16</f>
        <v/>
      </c>
      <c r="AP769" s="51">
        <f>1/(1+EXP(-AO769))</f>
        <v/>
      </c>
      <c r="AQ769" s="52">
        <f>$BF$14*((AJ769)-$BD$5)/$BD$6+$BF$15*((AK769)-$BD$7)/$BD$8+$BF$16</f>
        <v/>
      </c>
      <c r="AR769" s="51">
        <f>1/(1+EXP(-AQ769))</f>
        <v/>
      </c>
      <c r="AS769" s="52">
        <f>$BG$14*((AJ769)-$BD$5)/$BD$6+$BG$15*((AK769)-$BD$7)/$BD$8+$BG$16</f>
        <v/>
      </c>
      <c r="AT769" s="51">
        <f>1/(1+EXP(-AS769))</f>
        <v/>
      </c>
      <c r="AU769" s="52">
        <f>$BH$14*((AJ769)-$BD$5)/$BD$6+$BH$15*((AK769)-$BD$7)/$BD$8+$BH$16</f>
        <v/>
      </c>
      <c r="AV769" s="51">
        <f>1/(1+EXP(-AU769))</f>
        <v/>
      </c>
      <c r="AW769" s="52">
        <f>$BI$14*((AJ769)-$BD$5)/$BD$6+$BI$15*((AK769)-$BD$7)/$BD$8+$BI$16</f>
        <v/>
      </c>
      <c r="AX769" s="51">
        <f>1/(1+EXP(-AW769))</f>
        <v/>
      </c>
      <c r="AY769" s="52">
        <f>$BJ$14*((AJ769)-$BD$5)/$BD$6+$BJ$15*((AK769)-$BD$7)/$BD$8+$BJ$16</f>
        <v/>
      </c>
      <c r="AZ769" s="51">
        <f>1/(1+EXP(-AY769))</f>
        <v/>
      </c>
      <c r="BA769" s="52">
        <f>$BK$14*((AJ769)-$BD$5)/$BD$6+$BK$15*((AK769)-$BD$7)/$BD$8+$BK$16</f>
        <v/>
      </c>
      <c r="BB769" s="51">
        <f>1/(1+EXP(-BA769))</f>
        <v/>
      </c>
    </row>
    <row r="770" ht="15" customHeight="1" s="35">
      <c r="A770" s="48">
        <f>'4_Seq_Features'!A768</f>
        <v/>
      </c>
      <c r="B770" s="55">
        <f>'4_Seq_Features'!F768</f>
        <v/>
      </c>
      <c r="C770" s="48">
        <f>'4_Seq_Features'!E768</f>
        <v/>
      </c>
      <c r="D770" s="52">
        <f>$U$12*((B770)-$U$5)/$U$6+$U$13</f>
        <v/>
      </c>
      <c r="E770" s="51">
        <f>1/(1+EXP(-D770))</f>
        <v/>
      </c>
      <c r="F770" s="52">
        <f>$V$12*((B770)-$U$5)/$U$6+$V$13</f>
        <v/>
      </c>
      <c r="G770" s="51">
        <f>1/(1+EXP(-F770))</f>
        <v/>
      </c>
      <c r="H770" s="52">
        <f>$W$12*((B770)-$U$5)/$U$6+$W$13</f>
        <v/>
      </c>
      <c r="I770" s="51">
        <f>1/(1+EXP(-H770))</f>
        <v/>
      </c>
      <c r="J770" s="52">
        <f>$X$12*((B770)-$U$5)/$U$6+$X$13</f>
        <v/>
      </c>
      <c r="K770" s="51">
        <f>1/(1+EXP(-J770))</f>
        <v/>
      </c>
      <c r="L770" s="52">
        <f>$Y$12*((B770)-$U$5)/$U$6+$Y$13</f>
        <v/>
      </c>
      <c r="M770" s="51">
        <f>1/(1+EXP(-L770))</f>
        <v/>
      </c>
      <c r="N770" s="52">
        <f>$Z$12*((B770)-$U$5)/$U$6+$Z$13</f>
        <v/>
      </c>
      <c r="O770" s="51">
        <f>1/(1+EXP(-N770))</f>
        <v/>
      </c>
      <c r="P770" s="52">
        <f>$AA$12*((B770)-$U$5)/$U$6+$AA$13</f>
        <v/>
      </c>
      <c r="Q770" s="51">
        <f>1/(1+EXP(-P770))</f>
        <v/>
      </c>
      <c r="R770" s="52">
        <f>$AB$12*((B770)-$U$5)/$U$6+$AB$13</f>
        <v/>
      </c>
      <c r="S770" s="51">
        <f>1/(1+EXP(-R770))</f>
        <v/>
      </c>
      <c r="AI770" s="48">
        <f>'4_Seq_Features'!A768</f>
        <v/>
      </c>
      <c r="AJ770" s="55">
        <f>'4_Seq_Features'!G768</f>
        <v/>
      </c>
      <c r="AK770" s="55">
        <f>'4_Seq_Features'!H768</f>
        <v/>
      </c>
      <c r="AL770" s="48">
        <f>'4_Seq_Features'!E768</f>
        <v/>
      </c>
      <c r="AM770" s="52">
        <f>$BD$14*((AJ770)-$BD$5)/$BD$6+$BD$15*((AK770)-$BD$7)/$BD$8+$BD$16</f>
        <v/>
      </c>
      <c r="AN770" s="51">
        <f>1/(1+EXP(-AM770))</f>
        <v/>
      </c>
      <c r="AO770" s="52">
        <f>$BE$14*((AJ770)-$BD$5)/$BD$6+$BE$15*((AK770)-$BD$7)/$BD$8+$BE$16</f>
        <v/>
      </c>
      <c r="AP770" s="51">
        <f>1/(1+EXP(-AO770))</f>
        <v/>
      </c>
      <c r="AQ770" s="52">
        <f>$BF$14*((AJ770)-$BD$5)/$BD$6+$BF$15*((AK770)-$BD$7)/$BD$8+$BF$16</f>
        <v/>
      </c>
      <c r="AR770" s="51">
        <f>1/(1+EXP(-AQ770))</f>
        <v/>
      </c>
      <c r="AS770" s="52">
        <f>$BG$14*((AJ770)-$BD$5)/$BD$6+$BG$15*((AK770)-$BD$7)/$BD$8+$BG$16</f>
        <v/>
      </c>
      <c r="AT770" s="51">
        <f>1/(1+EXP(-AS770))</f>
        <v/>
      </c>
      <c r="AU770" s="52">
        <f>$BH$14*((AJ770)-$BD$5)/$BD$6+$BH$15*((AK770)-$BD$7)/$BD$8+$BH$16</f>
        <v/>
      </c>
      <c r="AV770" s="51">
        <f>1/(1+EXP(-AU770))</f>
        <v/>
      </c>
      <c r="AW770" s="52">
        <f>$BI$14*((AJ770)-$BD$5)/$BD$6+$BI$15*((AK770)-$BD$7)/$BD$8+$BI$16</f>
        <v/>
      </c>
      <c r="AX770" s="51">
        <f>1/(1+EXP(-AW770))</f>
        <v/>
      </c>
      <c r="AY770" s="52">
        <f>$BJ$14*((AJ770)-$BD$5)/$BD$6+$BJ$15*((AK770)-$BD$7)/$BD$8+$BJ$16</f>
        <v/>
      </c>
      <c r="AZ770" s="51">
        <f>1/(1+EXP(-AY770))</f>
        <v/>
      </c>
      <c r="BA770" s="52">
        <f>$BK$14*((AJ770)-$BD$5)/$BD$6+$BK$15*((AK770)-$BD$7)/$BD$8+$BK$16</f>
        <v/>
      </c>
      <c r="BB770" s="51">
        <f>1/(1+EXP(-BA770))</f>
        <v/>
      </c>
    </row>
    <row r="771" ht="15" customHeight="1" s="35">
      <c r="A771" s="48">
        <f>'4_Seq_Features'!A769</f>
        <v/>
      </c>
      <c r="B771" s="55">
        <f>'4_Seq_Features'!F769</f>
        <v/>
      </c>
      <c r="C771" s="48">
        <f>'4_Seq_Features'!E769</f>
        <v/>
      </c>
      <c r="D771" s="52">
        <f>$U$12*((B771)-$U$5)/$U$6+$U$13</f>
        <v/>
      </c>
      <c r="E771" s="51">
        <f>1/(1+EXP(-D771))</f>
        <v/>
      </c>
      <c r="F771" s="52">
        <f>$V$12*((B771)-$U$5)/$U$6+$V$13</f>
        <v/>
      </c>
      <c r="G771" s="51">
        <f>1/(1+EXP(-F771))</f>
        <v/>
      </c>
      <c r="H771" s="52">
        <f>$W$12*((B771)-$U$5)/$U$6+$W$13</f>
        <v/>
      </c>
      <c r="I771" s="51">
        <f>1/(1+EXP(-H771))</f>
        <v/>
      </c>
      <c r="J771" s="52">
        <f>$X$12*((B771)-$U$5)/$U$6+$X$13</f>
        <v/>
      </c>
      <c r="K771" s="51">
        <f>1/(1+EXP(-J771))</f>
        <v/>
      </c>
      <c r="L771" s="52">
        <f>$Y$12*((B771)-$U$5)/$U$6+$Y$13</f>
        <v/>
      </c>
      <c r="M771" s="51">
        <f>1/(1+EXP(-L771))</f>
        <v/>
      </c>
      <c r="N771" s="52">
        <f>$Z$12*((B771)-$U$5)/$U$6+$Z$13</f>
        <v/>
      </c>
      <c r="O771" s="51">
        <f>1/(1+EXP(-N771))</f>
        <v/>
      </c>
      <c r="P771" s="52">
        <f>$AA$12*((B771)-$U$5)/$U$6+$AA$13</f>
        <v/>
      </c>
      <c r="Q771" s="51">
        <f>1/(1+EXP(-P771))</f>
        <v/>
      </c>
      <c r="R771" s="52">
        <f>$AB$12*((B771)-$U$5)/$U$6+$AB$13</f>
        <v/>
      </c>
      <c r="S771" s="51">
        <f>1/(1+EXP(-R771))</f>
        <v/>
      </c>
      <c r="AI771" s="48">
        <f>'4_Seq_Features'!A769</f>
        <v/>
      </c>
      <c r="AJ771" s="55">
        <f>'4_Seq_Features'!G769</f>
        <v/>
      </c>
      <c r="AK771" s="55">
        <f>'4_Seq_Features'!H769</f>
        <v/>
      </c>
      <c r="AL771" s="48">
        <f>'4_Seq_Features'!E769</f>
        <v/>
      </c>
      <c r="AM771" s="52">
        <f>$BD$14*((AJ771)-$BD$5)/$BD$6+$BD$15*((AK771)-$BD$7)/$BD$8+$BD$16</f>
        <v/>
      </c>
      <c r="AN771" s="51">
        <f>1/(1+EXP(-AM771))</f>
        <v/>
      </c>
      <c r="AO771" s="52">
        <f>$BE$14*((AJ771)-$BD$5)/$BD$6+$BE$15*((AK771)-$BD$7)/$BD$8+$BE$16</f>
        <v/>
      </c>
      <c r="AP771" s="51">
        <f>1/(1+EXP(-AO771))</f>
        <v/>
      </c>
      <c r="AQ771" s="52">
        <f>$BF$14*((AJ771)-$BD$5)/$BD$6+$BF$15*((AK771)-$BD$7)/$BD$8+$BF$16</f>
        <v/>
      </c>
      <c r="AR771" s="51">
        <f>1/(1+EXP(-AQ771))</f>
        <v/>
      </c>
      <c r="AS771" s="52">
        <f>$BG$14*((AJ771)-$BD$5)/$BD$6+$BG$15*((AK771)-$BD$7)/$BD$8+$BG$16</f>
        <v/>
      </c>
      <c r="AT771" s="51">
        <f>1/(1+EXP(-AS771))</f>
        <v/>
      </c>
      <c r="AU771" s="52">
        <f>$BH$14*((AJ771)-$BD$5)/$BD$6+$BH$15*((AK771)-$BD$7)/$BD$8+$BH$16</f>
        <v/>
      </c>
      <c r="AV771" s="51">
        <f>1/(1+EXP(-AU771))</f>
        <v/>
      </c>
      <c r="AW771" s="52">
        <f>$BI$14*((AJ771)-$BD$5)/$BD$6+$BI$15*((AK771)-$BD$7)/$BD$8+$BI$16</f>
        <v/>
      </c>
      <c r="AX771" s="51">
        <f>1/(1+EXP(-AW771))</f>
        <v/>
      </c>
      <c r="AY771" s="52">
        <f>$BJ$14*((AJ771)-$BD$5)/$BD$6+$BJ$15*((AK771)-$BD$7)/$BD$8+$BJ$16</f>
        <v/>
      </c>
      <c r="AZ771" s="51">
        <f>1/(1+EXP(-AY771))</f>
        <v/>
      </c>
      <c r="BA771" s="52">
        <f>$BK$14*((AJ771)-$BD$5)/$BD$6+$BK$15*((AK771)-$BD$7)/$BD$8+$BK$16</f>
        <v/>
      </c>
      <c r="BB771" s="51">
        <f>1/(1+EXP(-BA771))</f>
        <v/>
      </c>
    </row>
    <row r="772" ht="15" customHeight="1" s="35">
      <c r="A772" s="48">
        <f>'4_Seq_Features'!A770</f>
        <v/>
      </c>
      <c r="B772" s="55">
        <f>'4_Seq_Features'!F770</f>
        <v/>
      </c>
      <c r="C772" s="48">
        <f>'4_Seq_Features'!E770</f>
        <v/>
      </c>
      <c r="D772" s="52">
        <f>$U$12*((B772)-$U$5)/$U$6+$U$13</f>
        <v/>
      </c>
      <c r="E772" s="51">
        <f>1/(1+EXP(-D772))</f>
        <v/>
      </c>
      <c r="F772" s="52">
        <f>$V$12*((B772)-$U$5)/$U$6+$V$13</f>
        <v/>
      </c>
      <c r="G772" s="51">
        <f>1/(1+EXP(-F772))</f>
        <v/>
      </c>
      <c r="H772" s="52">
        <f>$W$12*((B772)-$U$5)/$U$6+$W$13</f>
        <v/>
      </c>
      <c r="I772" s="51">
        <f>1/(1+EXP(-H772))</f>
        <v/>
      </c>
      <c r="J772" s="52">
        <f>$X$12*((B772)-$U$5)/$U$6+$X$13</f>
        <v/>
      </c>
      <c r="K772" s="51">
        <f>1/(1+EXP(-J772))</f>
        <v/>
      </c>
      <c r="L772" s="52">
        <f>$Y$12*((B772)-$U$5)/$U$6+$Y$13</f>
        <v/>
      </c>
      <c r="M772" s="51">
        <f>1/(1+EXP(-L772))</f>
        <v/>
      </c>
      <c r="N772" s="52">
        <f>$Z$12*((B772)-$U$5)/$U$6+$Z$13</f>
        <v/>
      </c>
      <c r="O772" s="51">
        <f>1/(1+EXP(-N772))</f>
        <v/>
      </c>
      <c r="P772" s="52">
        <f>$AA$12*((B772)-$U$5)/$U$6+$AA$13</f>
        <v/>
      </c>
      <c r="Q772" s="51">
        <f>1/(1+EXP(-P772))</f>
        <v/>
      </c>
      <c r="R772" s="52">
        <f>$AB$12*((B772)-$U$5)/$U$6+$AB$13</f>
        <v/>
      </c>
      <c r="S772" s="51">
        <f>1/(1+EXP(-R772))</f>
        <v/>
      </c>
      <c r="AI772" s="48">
        <f>'4_Seq_Features'!A770</f>
        <v/>
      </c>
      <c r="AJ772" s="55">
        <f>'4_Seq_Features'!G770</f>
        <v/>
      </c>
      <c r="AK772" s="55">
        <f>'4_Seq_Features'!H770</f>
        <v/>
      </c>
      <c r="AL772" s="48">
        <f>'4_Seq_Features'!E770</f>
        <v/>
      </c>
      <c r="AM772" s="52">
        <f>$BD$14*((AJ772)-$BD$5)/$BD$6+$BD$15*((AK772)-$BD$7)/$BD$8+$BD$16</f>
        <v/>
      </c>
      <c r="AN772" s="51">
        <f>1/(1+EXP(-AM772))</f>
        <v/>
      </c>
      <c r="AO772" s="52">
        <f>$BE$14*((AJ772)-$BD$5)/$BD$6+$BE$15*((AK772)-$BD$7)/$BD$8+$BE$16</f>
        <v/>
      </c>
      <c r="AP772" s="51">
        <f>1/(1+EXP(-AO772))</f>
        <v/>
      </c>
      <c r="AQ772" s="52">
        <f>$BF$14*((AJ772)-$BD$5)/$BD$6+$BF$15*((AK772)-$BD$7)/$BD$8+$BF$16</f>
        <v/>
      </c>
      <c r="AR772" s="51">
        <f>1/(1+EXP(-AQ772))</f>
        <v/>
      </c>
      <c r="AS772" s="52">
        <f>$BG$14*((AJ772)-$BD$5)/$BD$6+$BG$15*((AK772)-$BD$7)/$BD$8+$BG$16</f>
        <v/>
      </c>
      <c r="AT772" s="51">
        <f>1/(1+EXP(-AS772))</f>
        <v/>
      </c>
      <c r="AU772" s="52">
        <f>$BH$14*((AJ772)-$BD$5)/$BD$6+$BH$15*((AK772)-$BD$7)/$BD$8+$BH$16</f>
        <v/>
      </c>
      <c r="AV772" s="51">
        <f>1/(1+EXP(-AU772))</f>
        <v/>
      </c>
      <c r="AW772" s="52">
        <f>$BI$14*((AJ772)-$BD$5)/$BD$6+$BI$15*((AK772)-$BD$7)/$BD$8+$BI$16</f>
        <v/>
      </c>
      <c r="AX772" s="51">
        <f>1/(1+EXP(-AW772))</f>
        <v/>
      </c>
      <c r="AY772" s="52">
        <f>$BJ$14*((AJ772)-$BD$5)/$BD$6+$BJ$15*((AK772)-$BD$7)/$BD$8+$BJ$16</f>
        <v/>
      </c>
      <c r="AZ772" s="51">
        <f>1/(1+EXP(-AY772))</f>
        <v/>
      </c>
      <c r="BA772" s="52">
        <f>$BK$14*((AJ772)-$BD$5)/$BD$6+$BK$15*((AK772)-$BD$7)/$BD$8+$BK$16</f>
        <v/>
      </c>
      <c r="BB772" s="51">
        <f>1/(1+EXP(-BA772))</f>
        <v/>
      </c>
    </row>
    <row r="773" ht="15" customHeight="1" s="35">
      <c r="A773" s="48">
        <f>'4_Seq_Features'!A771</f>
        <v/>
      </c>
      <c r="B773" s="55">
        <f>'4_Seq_Features'!F771</f>
        <v/>
      </c>
      <c r="C773" s="48">
        <f>'4_Seq_Features'!E771</f>
        <v/>
      </c>
      <c r="D773" s="52">
        <f>$U$12*((B773)-$U$5)/$U$6+$U$13</f>
        <v/>
      </c>
      <c r="E773" s="51">
        <f>1/(1+EXP(-D773))</f>
        <v/>
      </c>
      <c r="F773" s="52">
        <f>$V$12*((B773)-$U$5)/$U$6+$V$13</f>
        <v/>
      </c>
      <c r="G773" s="51">
        <f>1/(1+EXP(-F773))</f>
        <v/>
      </c>
      <c r="H773" s="52">
        <f>$W$12*((B773)-$U$5)/$U$6+$W$13</f>
        <v/>
      </c>
      <c r="I773" s="51">
        <f>1/(1+EXP(-H773))</f>
        <v/>
      </c>
      <c r="J773" s="52">
        <f>$X$12*((B773)-$U$5)/$U$6+$X$13</f>
        <v/>
      </c>
      <c r="K773" s="51">
        <f>1/(1+EXP(-J773))</f>
        <v/>
      </c>
      <c r="L773" s="52">
        <f>$Y$12*((B773)-$U$5)/$U$6+$Y$13</f>
        <v/>
      </c>
      <c r="M773" s="51">
        <f>1/(1+EXP(-L773))</f>
        <v/>
      </c>
      <c r="N773" s="52">
        <f>$Z$12*((B773)-$U$5)/$U$6+$Z$13</f>
        <v/>
      </c>
      <c r="O773" s="51">
        <f>1/(1+EXP(-N773))</f>
        <v/>
      </c>
      <c r="P773" s="52">
        <f>$AA$12*((B773)-$U$5)/$U$6+$AA$13</f>
        <v/>
      </c>
      <c r="Q773" s="51">
        <f>1/(1+EXP(-P773))</f>
        <v/>
      </c>
      <c r="R773" s="52">
        <f>$AB$12*((B773)-$U$5)/$U$6+$AB$13</f>
        <v/>
      </c>
      <c r="S773" s="51">
        <f>1/(1+EXP(-R773))</f>
        <v/>
      </c>
      <c r="AI773" s="48">
        <f>'4_Seq_Features'!A771</f>
        <v/>
      </c>
      <c r="AJ773" s="55">
        <f>'4_Seq_Features'!G771</f>
        <v/>
      </c>
      <c r="AK773" s="55">
        <f>'4_Seq_Features'!H771</f>
        <v/>
      </c>
      <c r="AL773" s="48">
        <f>'4_Seq_Features'!E771</f>
        <v/>
      </c>
      <c r="AM773" s="52">
        <f>$BD$14*((AJ773)-$BD$5)/$BD$6+$BD$15*((AK773)-$BD$7)/$BD$8+$BD$16</f>
        <v/>
      </c>
      <c r="AN773" s="51">
        <f>1/(1+EXP(-AM773))</f>
        <v/>
      </c>
      <c r="AO773" s="52">
        <f>$BE$14*((AJ773)-$BD$5)/$BD$6+$BE$15*((AK773)-$BD$7)/$BD$8+$BE$16</f>
        <v/>
      </c>
      <c r="AP773" s="51">
        <f>1/(1+EXP(-AO773))</f>
        <v/>
      </c>
      <c r="AQ773" s="52">
        <f>$BF$14*((AJ773)-$BD$5)/$BD$6+$BF$15*((AK773)-$BD$7)/$BD$8+$BF$16</f>
        <v/>
      </c>
      <c r="AR773" s="51">
        <f>1/(1+EXP(-AQ773))</f>
        <v/>
      </c>
      <c r="AS773" s="52">
        <f>$BG$14*((AJ773)-$BD$5)/$BD$6+$BG$15*((AK773)-$BD$7)/$BD$8+$BG$16</f>
        <v/>
      </c>
      <c r="AT773" s="51">
        <f>1/(1+EXP(-AS773))</f>
        <v/>
      </c>
      <c r="AU773" s="52">
        <f>$BH$14*((AJ773)-$BD$5)/$BD$6+$BH$15*((AK773)-$BD$7)/$BD$8+$BH$16</f>
        <v/>
      </c>
      <c r="AV773" s="51">
        <f>1/(1+EXP(-AU773))</f>
        <v/>
      </c>
      <c r="AW773" s="52">
        <f>$BI$14*((AJ773)-$BD$5)/$BD$6+$BI$15*((AK773)-$BD$7)/$BD$8+$BI$16</f>
        <v/>
      </c>
      <c r="AX773" s="51">
        <f>1/(1+EXP(-AW773))</f>
        <v/>
      </c>
      <c r="AY773" s="52">
        <f>$BJ$14*((AJ773)-$BD$5)/$BD$6+$BJ$15*((AK773)-$BD$7)/$BD$8+$BJ$16</f>
        <v/>
      </c>
      <c r="AZ773" s="51">
        <f>1/(1+EXP(-AY773))</f>
        <v/>
      </c>
      <c r="BA773" s="52">
        <f>$BK$14*((AJ773)-$BD$5)/$BD$6+$BK$15*((AK773)-$BD$7)/$BD$8+$BK$16</f>
        <v/>
      </c>
      <c r="BB773" s="51">
        <f>1/(1+EXP(-BA773))</f>
        <v/>
      </c>
    </row>
    <row r="774" ht="15" customHeight="1" s="35">
      <c r="A774" s="48">
        <f>'4_Seq_Features'!A772</f>
        <v/>
      </c>
      <c r="B774" s="55">
        <f>'4_Seq_Features'!F772</f>
        <v/>
      </c>
      <c r="C774" s="48">
        <f>'4_Seq_Features'!E772</f>
        <v/>
      </c>
      <c r="D774" s="52">
        <f>$U$12*((B774)-$U$5)/$U$6+$U$13</f>
        <v/>
      </c>
      <c r="E774" s="51">
        <f>1/(1+EXP(-D774))</f>
        <v/>
      </c>
      <c r="F774" s="52">
        <f>$V$12*((B774)-$U$5)/$U$6+$V$13</f>
        <v/>
      </c>
      <c r="G774" s="51">
        <f>1/(1+EXP(-F774))</f>
        <v/>
      </c>
      <c r="H774" s="52">
        <f>$W$12*((B774)-$U$5)/$U$6+$W$13</f>
        <v/>
      </c>
      <c r="I774" s="51">
        <f>1/(1+EXP(-H774))</f>
        <v/>
      </c>
      <c r="J774" s="52">
        <f>$X$12*((B774)-$U$5)/$U$6+$X$13</f>
        <v/>
      </c>
      <c r="K774" s="51">
        <f>1/(1+EXP(-J774))</f>
        <v/>
      </c>
      <c r="L774" s="52">
        <f>$Y$12*((B774)-$U$5)/$U$6+$Y$13</f>
        <v/>
      </c>
      <c r="M774" s="51">
        <f>1/(1+EXP(-L774))</f>
        <v/>
      </c>
      <c r="N774" s="52">
        <f>$Z$12*((B774)-$U$5)/$U$6+$Z$13</f>
        <v/>
      </c>
      <c r="O774" s="51">
        <f>1/(1+EXP(-N774))</f>
        <v/>
      </c>
      <c r="P774" s="52">
        <f>$AA$12*((B774)-$U$5)/$U$6+$AA$13</f>
        <v/>
      </c>
      <c r="Q774" s="51">
        <f>1/(1+EXP(-P774))</f>
        <v/>
      </c>
      <c r="R774" s="52">
        <f>$AB$12*((B774)-$U$5)/$U$6+$AB$13</f>
        <v/>
      </c>
      <c r="S774" s="51">
        <f>1/(1+EXP(-R774))</f>
        <v/>
      </c>
      <c r="AI774" s="48">
        <f>'4_Seq_Features'!A772</f>
        <v/>
      </c>
      <c r="AJ774" s="55">
        <f>'4_Seq_Features'!G772</f>
        <v/>
      </c>
      <c r="AK774" s="55">
        <f>'4_Seq_Features'!H772</f>
        <v/>
      </c>
      <c r="AL774" s="48">
        <f>'4_Seq_Features'!E772</f>
        <v/>
      </c>
      <c r="AM774" s="52">
        <f>$BD$14*((AJ774)-$BD$5)/$BD$6+$BD$15*((AK774)-$BD$7)/$BD$8+$BD$16</f>
        <v/>
      </c>
      <c r="AN774" s="51">
        <f>1/(1+EXP(-AM774))</f>
        <v/>
      </c>
      <c r="AO774" s="52">
        <f>$BE$14*((AJ774)-$BD$5)/$BD$6+$BE$15*((AK774)-$BD$7)/$BD$8+$BE$16</f>
        <v/>
      </c>
      <c r="AP774" s="51">
        <f>1/(1+EXP(-AO774))</f>
        <v/>
      </c>
      <c r="AQ774" s="52">
        <f>$BF$14*((AJ774)-$BD$5)/$BD$6+$BF$15*((AK774)-$BD$7)/$BD$8+$BF$16</f>
        <v/>
      </c>
      <c r="AR774" s="51">
        <f>1/(1+EXP(-AQ774))</f>
        <v/>
      </c>
      <c r="AS774" s="52">
        <f>$BG$14*((AJ774)-$BD$5)/$BD$6+$BG$15*((AK774)-$BD$7)/$BD$8+$BG$16</f>
        <v/>
      </c>
      <c r="AT774" s="51">
        <f>1/(1+EXP(-AS774))</f>
        <v/>
      </c>
      <c r="AU774" s="52">
        <f>$BH$14*((AJ774)-$BD$5)/$BD$6+$BH$15*((AK774)-$BD$7)/$BD$8+$BH$16</f>
        <v/>
      </c>
      <c r="AV774" s="51">
        <f>1/(1+EXP(-AU774))</f>
        <v/>
      </c>
      <c r="AW774" s="52">
        <f>$BI$14*((AJ774)-$BD$5)/$BD$6+$BI$15*((AK774)-$BD$7)/$BD$8+$BI$16</f>
        <v/>
      </c>
      <c r="AX774" s="51">
        <f>1/(1+EXP(-AW774))</f>
        <v/>
      </c>
      <c r="AY774" s="52">
        <f>$BJ$14*((AJ774)-$BD$5)/$BD$6+$BJ$15*((AK774)-$BD$7)/$BD$8+$BJ$16</f>
        <v/>
      </c>
      <c r="AZ774" s="51">
        <f>1/(1+EXP(-AY774))</f>
        <v/>
      </c>
      <c r="BA774" s="52">
        <f>$BK$14*((AJ774)-$BD$5)/$BD$6+$BK$15*((AK774)-$BD$7)/$BD$8+$BK$16</f>
        <v/>
      </c>
      <c r="BB774" s="51">
        <f>1/(1+EXP(-BA774))</f>
        <v/>
      </c>
    </row>
    <row r="775" ht="15" customHeight="1" s="35">
      <c r="A775" s="48">
        <f>'4_Seq_Features'!A773</f>
        <v/>
      </c>
      <c r="B775" s="55">
        <f>'4_Seq_Features'!F773</f>
        <v/>
      </c>
      <c r="C775" s="48">
        <f>'4_Seq_Features'!E773</f>
        <v/>
      </c>
      <c r="D775" s="52">
        <f>$U$12*((B775)-$U$5)/$U$6+$U$13</f>
        <v/>
      </c>
      <c r="E775" s="51">
        <f>1/(1+EXP(-D775))</f>
        <v/>
      </c>
      <c r="F775" s="52">
        <f>$V$12*((B775)-$U$5)/$U$6+$V$13</f>
        <v/>
      </c>
      <c r="G775" s="51">
        <f>1/(1+EXP(-F775))</f>
        <v/>
      </c>
      <c r="H775" s="52">
        <f>$W$12*((B775)-$U$5)/$U$6+$W$13</f>
        <v/>
      </c>
      <c r="I775" s="51">
        <f>1/(1+EXP(-H775))</f>
        <v/>
      </c>
      <c r="J775" s="52">
        <f>$X$12*((B775)-$U$5)/$U$6+$X$13</f>
        <v/>
      </c>
      <c r="K775" s="51">
        <f>1/(1+EXP(-J775))</f>
        <v/>
      </c>
      <c r="L775" s="52">
        <f>$Y$12*((B775)-$U$5)/$U$6+$Y$13</f>
        <v/>
      </c>
      <c r="M775" s="51">
        <f>1/(1+EXP(-L775))</f>
        <v/>
      </c>
      <c r="N775" s="52">
        <f>$Z$12*((B775)-$U$5)/$U$6+$Z$13</f>
        <v/>
      </c>
      <c r="O775" s="51">
        <f>1/(1+EXP(-N775))</f>
        <v/>
      </c>
      <c r="P775" s="52">
        <f>$AA$12*((B775)-$U$5)/$U$6+$AA$13</f>
        <v/>
      </c>
      <c r="Q775" s="51">
        <f>1/(1+EXP(-P775))</f>
        <v/>
      </c>
      <c r="R775" s="52">
        <f>$AB$12*((B775)-$U$5)/$U$6+$AB$13</f>
        <v/>
      </c>
      <c r="S775" s="51">
        <f>1/(1+EXP(-R775))</f>
        <v/>
      </c>
      <c r="AI775" s="48">
        <f>'4_Seq_Features'!A773</f>
        <v/>
      </c>
      <c r="AJ775" s="55">
        <f>'4_Seq_Features'!G773</f>
        <v/>
      </c>
      <c r="AK775" s="55">
        <f>'4_Seq_Features'!H773</f>
        <v/>
      </c>
      <c r="AL775" s="48">
        <f>'4_Seq_Features'!E773</f>
        <v/>
      </c>
      <c r="AM775" s="52">
        <f>$BD$14*((AJ775)-$BD$5)/$BD$6+$BD$15*((AK775)-$BD$7)/$BD$8+$BD$16</f>
        <v/>
      </c>
      <c r="AN775" s="51">
        <f>1/(1+EXP(-AM775))</f>
        <v/>
      </c>
      <c r="AO775" s="52">
        <f>$BE$14*((AJ775)-$BD$5)/$BD$6+$BE$15*((AK775)-$BD$7)/$BD$8+$BE$16</f>
        <v/>
      </c>
      <c r="AP775" s="51">
        <f>1/(1+EXP(-AO775))</f>
        <v/>
      </c>
      <c r="AQ775" s="52">
        <f>$BF$14*((AJ775)-$BD$5)/$BD$6+$BF$15*((AK775)-$BD$7)/$BD$8+$BF$16</f>
        <v/>
      </c>
      <c r="AR775" s="51">
        <f>1/(1+EXP(-AQ775))</f>
        <v/>
      </c>
      <c r="AS775" s="52">
        <f>$BG$14*((AJ775)-$BD$5)/$BD$6+$BG$15*((AK775)-$BD$7)/$BD$8+$BG$16</f>
        <v/>
      </c>
      <c r="AT775" s="51">
        <f>1/(1+EXP(-AS775))</f>
        <v/>
      </c>
      <c r="AU775" s="52">
        <f>$BH$14*((AJ775)-$BD$5)/$BD$6+$BH$15*((AK775)-$BD$7)/$BD$8+$BH$16</f>
        <v/>
      </c>
      <c r="AV775" s="51">
        <f>1/(1+EXP(-AU775))</f>
        <v/>
      </c>
      <c r="AW775" s="52">
        <f>$BI$14*((AJ775)-$BD$5)/$BD$6+$BI$15*((AK775)-$BD$7)/$BD$8+$BI$16</f>
        <v/>
      </c>
      <c r="AX775" s="51">
        <f>1/(1+EXP(-AW775))</f>
        <v/>
      </c>
      <c r="AY775" s="52">
        <f>$BJ$14*((AJ775)-$BD$5)/$BD$6+$BJ$15*((AK775)-$BD$7)/$BD$8+$BJ$16</f>
        <v/>
      </c>
      <c r="AZ775" s="51">
        <f>1/(1+EXP(-AY775))</f>
        <v/>
      </c>
      <c r="BA775" s="52">
        <f>$BK$14*((AJ775)-$BD$5)/$BD$6+$BK$15*((AK775)-$BD$7)/$BD$8+$BK$16</f>
        <v/>
      </c>
      <c r="BB775" s="51">
        <f>1/(1+EXP(-BA775))</f>
        <v/>
      </c>
    </row>
    <row r="776" ht="15" customHeight="1" s="35">
      <c r="A776" s="48">
        <f>'4_Seq_Features'!A774</f>
        <v/>
      </c>
      <c r="B776" s="55">
        <f>'4_Seq_Features'!F774</f>
        <v/>
      </c>
      <c r="C776" s="48">
        <f>'4_Seq_Features'!E774</f>
        <v/>
      </c>
      <c r="D776" s="52">
        <f>$U$12*((B776)-$U$5)/$U$6+$U$13</f>
        <v/>
      </c>
      <c r="E776" s="51">
        <f>1/(1+EXP(-D776))</f>
        <v/>
      </c>
      <c r="F776" s="52">
        <f>$V$12*((B776)-$U$5)/$U$6+$V$13</f>
        <v/>
      </c>
      <c r="G776" s="51">
        <f>1/(1+EXP(-F776))</f>
        <v/>
      </c>
      <c r="H776" s="52">
        <f>$W$12*((B776)-$U$5)/$U$6+$W$13</f>
        <v/>
      </c>
      <c r="I776" s="51">
        <f>1/(1+EXP(-H776))</f>
        <v/>
      </c>
      <c r="J776" s="52">
        <f>$X$12*((B776)-$U$5)/$U$6+$X$13</f>
        <v/>
      </c>
      <c r="K776" s="51">
        <f>1/(1+EXP(-J776))</f>
        <v/>
      </c>
      <c r="L776" s="52">
        <f>$Y$12*((B776)-$U$5)/$U$6+$Y$13</f>
        <v/>
      </c>
      <c r="M776" s="51">
        <f>1/(1+EXP(-L776))</f>
        <v/>
      </c>
      <c r="N776" s="52">
        <f>$Z$12*((B776)-$U$5)/$U$6+$Z$13</f>
        <v/>
      </c>
      <c r="O776" s="51">
        <f>1/(1+EXP(-N776))</f>
        <v/>
      </c>
      <c r="P776" s="52">
        <f>$AA$12*((B776)-$U$5)/$U$6+$AA$13</f>
        <v/>
      </c>
      <c r="Q776" s="51">
        <f>1/(1+EXP(-P776))</f>
        <v/>
      </c>
      <c r="R776" s="52">
        <f>$AB$12*((B776)-$U$5)/$U$6+$AB$13</f>
        <v/>
      </c>
      <c r="S776" s="51">
        <f>1/(1+EXP(-R776))</f>
        <v/>
      </c>
      <c r="AI776" s="48">
        <f>'4_Seq_Features'!A774</f>
        <v/>
      </c>
      <c r="AJ776" s="55">
        <f>'4_Seq_Features'!G774</f>
        <v/>
      </c>
      <c r="AK776" s="55">
        <f>'4_Seq_Features'!H774</f>
        <v/>
      </c>
      <c r="AL776" s="48">
        <f>'4_Seq_Features'!E774</f>
        <v/>
      </c>
      <c r="AM776" s="52">
        <f>$BD$14*((AJ776)-$BD$5)/$BD$6+$BD$15*((AK776)-$BD$7)/$BD$8+$BD$16</f>
        <v/>
      </c>
      <c r="AN776" s="51">
        <f>1/(1+EXP(-AM776))</f>
        <v/>
      </c>
      <c r="AO776" s="52">
        <f>$BE$14*((AJ776)-$BD$5)/$BD$6+$BE$15*((AK776)-$BD$7)/$BD$8+$BE$16</f>
        <v/>
      </c>
      <c r="AP776" s="51">
        <f>1/(1+EXP(-AO776))</f>
        <v/>
      </c>
      <c r="AQ776" s="52">
        <f>$BF$14*((AJ776)-$BD$5)/$BD$6+$BF$15*((AK776)-$BD$7)/$BD$8+$BF$16</f>
        <v/>
      </c>
      <c r="AR776" s="51">
        <f>1/(1+EXP(-AQ776))</f>
        <v/>
      </c>
      <c r="AS776" s="52">
        <f>$BG$14*((AJ776)-$BD$5)/$BD$6+$BG$15*((AK776)-$BD$7)/$BD$8+$BG$16</f>
        <v/>
      </c>
      <c r="AT776" s="51">
        <f>1/(1+EXP(-AS776))</f>
        <v/>
      </c>
      <c r="AU776" s="52">
        <f>$BH$14*((AJ776)-$BD$5)/$BD$6+$BH$15*((AK776)-$BD$7)/$BD$8+$BH$16</f>
        <v/>
      </c>
      <c r="AV776" s="51">
        <f>1/(1+EXP(-AU776))</f>
        <v/>
      </c>
      <c r="AW776" s="52">
        <f>$BI$14*((AJ776)-$BD$5)/$BD$6+$BI$15*((AK776)-$BD$7)/$BD$8+$BI$16</f>
        <v/>
      </c>
      <c r="AX776" s="51">
        <f>1/(1+EXP(-AW776))</f>
        <v/>
      </c>
      <c r="AY776" s="52">
        <f>$BJ$14*((AJ776)-$BD$5)/$BD$6+$BJ$15*((AK776)-$BD$7)/$BD$8+$BJ$16</f>
        <v/>
      </c>
      <c r="AZ776" s="51">
        <f>1/(1+EXP(-AY776))</f>
        <v/>
      </c>
      <c r="BA776" s="52">
        <f>$BK$14*((AJ776)-$BD$5)/$BD$6+$BK$15*((AK776)-$BD$7)/$BD$8+$BK$16</f>
        <v/>
      </c>
      <c r="BB776" s="51">
        <f>1/(1+EXP(-BA776))</f>
        <v/>
      </c>
    </row>
    <row r="777" ht="15" customHeight="1" s="35">
      <c r="A777" s="48">
        <f>'4_Seq_Features'!A775</f>
        <v/>
      </c>
      <c r="B777" s="55">
        <f>'4_Seq_Features'!F775</f>
        <v/>
      </c>
      <c r="C777" s="48">
        <f>'4_Seq_Features'!E775</f>
        <v/>
      </c>
      <c r="D777" s="52">
        <f>$U$12*((B777)-$U$5)/$U$6+$U$13</f>
        <v/>
      </c>
      <c r="E777" s="51">
        <f>1/(1+EXP(-D777))</f>
        <v/>
      </c>
      <c r="F777" s="52">
        <f>$V$12*((B777)-$U$5)/$U$6+$V$13</f>
        <v/>
      </c>
      <c r="G777" s="51">
        <f>1/(1+EXP(-F777))</f>
        <v/>
      </c>
      <c r="H777" s="52">
        <f>$W$12*((B777)-$U$5)/$U$6+$W$13</f>
        <v/>
      </c>
      <c r="I777" s="51">
        <f>1/(1+EXP(-H777))</f>
        <v/>
      </c>
      <c r="J777" s="52">
        <f>$X$12*((B777)-$U$5)/$U$6+$X$13</f>
        <v/>
      </c>
      <c r="K777" s="51">
        <f>1/(1+EXP(-J777))</f>
        <v/>
      </c>
      <c r="L777" s="52">
        <f>$Y$12*((B777)-$U$5)/$U$6+$Y$13</f>
        <v/>
      </c>
      <c r="M777" s="51">
        <f>1/(1+EXP(-L777))</f>
        <v/>
      </c>
      <c r="N777" s="52">
        <f>$Z$12*((B777)-$U$5)/$U$6+$Z$13</f>
        <v/>
      </c>
      <c r="O777" s="51">
        <f>1/(1+EXP(-N777))</f>
        <v/>
      </c>
      <c r="P777" s="52">
        <f>$AA$12*((B777)-$U$5)/$U$6+$AA$13</f>
        <v/>
      </c>
      <c r="Q777" s="51">
        <f>1/(1+EXP(-P777))</f>
        <v/>
      </c>
      <c r="R777" s="52">
        <f>$AB$12*((B777)-$U$5)/$U$6+$AB$13</f>
        <v/>
      </c>
      <c r="S777" s="51">
        <f>1/(1+EXP(-R777))</f>
        <v/>
      </c>
      <c r="AI777" s="48">
        <f>'4_Seq_Features'!A775</f>
        <v/>
      </c>
      <c r="AJ777" s="55">
        <f>'4_Seq_Features'!G775</f>
        <v/>
      </c>
      <c r="AK777" s="55">
        <f>'4_Seq_Features'!H775</f>
        <v/>
      </c>
      <c r="AL777" s="48">
        <f>'4_Seq_Features'!E775</f>
        <v/>
      </c>
      <c r="AM777" s="52">
        <f>$BD$14*((AJ777)-$BD$5)/$BD$6+$BD$15*((AK777)-$BD$7)/$BD$8+$BD$16</f>
        <v/>
      </c>
      <c r="AN777" s="51">
        <f>1/(1+EXP(-AM777))</f>
        <v/>
      </c>
      <c r="AO777" s="52">
        <f>$BE$14*((AJ777)-$BD$5)/$BD$6+$BE$15*((AK777)-$BD$7)/$BD$8+$BE$16</f>
        <v/>
      </c>
      <c r="AP777" s="51">
        <f>1/(1+EXP(-AO777))</f>
        <v/>
      </c>
      <c r="AQ777" s="52">
        <f>$BF$14*((AJ777)-$BD$5)/$BD$6+$BF$15*((AK777)-$BD$7)/$BD$8+$BF$16</f>
        <v/>
      </c>
      <c r="AR777" s="51">
        <f>1/(1+EXP(-AQ777))</f>
        <v/>
      </c>
      <c r="AS777" s="52">
        <f>$BG$14*((AJ777)-$BD$5)/$BD$6+$BG$15*((AK777)-$BD$7)/$BD$8+$BG$16</f>
        <v/>
      </c>
      <c r="AT777" s="51">
        <f>1/(1+EXP(-AS777))</f>
        <v/>
      </c>
      <c r="AU777" s="52">
        <f>$BH$14*((AJ777)-$BD$5)/$BD$6+$BH$15*((AK777)-$BD$7)/$BD$8+$BH$16</f>
        <v/>
      </c>
      <c r="AV777" s="51">
        <f>1/(1+EXP(-AU777))</f>
        <v/>
      </c>
      <c r="AW777" s="52">
        <f>$BI$14*((AJ777)-$BD$5)/$BD$6+$BI$15*((AK777)-$BD$7)/$BD$8+$BI$16</f>
        <v/>
      </c>
      <c r="AX777" s="51">
        <f>1/(1+EXP(-AW777))</f>
        <v/>
      </c>
      <c r="AY777" s="52">
        <f>$BJ$14*((AJ777)-$BD$5)/$BD$6+$BJ$15*((AK777)-$BD$7)/$BD$8+$BJ$16</f>
        <v/>
      </c>
      <c r="AZ777" s="51">
        <f>1/(1+EXP(-AY777))</f>
        <v/>
      </c>
      <c r="BA777" s="52">
        <f>$BK$14*((AJ777)-$BD$5)/$BD$6+$BK$15*((AK777)-$BD$7)/$BD$8+$BK$16</f>
        <v/>
      </c>
      <c r="BB777" s="51">
        <f>1/(1+EXP(-BA777))</f>
        <v/>
      </c>
    </row>
    <row r="778" ht="15" customHeight="1" s="35">
      <c r="A778" s="48">
        <f>'4_Seq_Features'!A776</f>
        <v/>
      </c>
      <c r="B778" s="55">
        <f>'4_Seq_Features'!F776</f>
        <v/>
      </c>
      <c r="C778" s="48">
        <f>'4_Seq_Features'!E776</f>
        <v/>
      </c>
      <c r="D778" s="52">
        <f>$U$12*((B778)-$U$5)/$U$6+$U$13</f>
        <v/>
      </c>
      <c r="E778" s="51">
        <f>1/(1+EXP(-D778))</f>
        <v/>
      </c>
      <c r="F778" s="52">
        <f>$V$12*((B778)-$U$5)/$U$6+$V$13</f>
        <v/>
      </c>
      <c r="G778" s="51">
        <f>1/(1+EXP(-F778))</f>
        <v/>
      </c>
      <c r="H778" s="52">
        <f>$W$12*((B778)-$U$5)/$U$6+$W$13</f>
        <v/>
      </c>
      <c r="I778" s="51">
        <f>1/(1+EXP(-H778))</f>
        <v/>
      </c>
      <c r="J778" s="52">
        <f>$X$12*((B778)-$U$5)/$U$6+$X$13</f>
        <v/>
      </c>
      <c r="K778" s="51">
        <f>1/(1+EXP(-J778))</f>
        <v/>
      </c>
      <c r="L778" s="52">
        <f>$Y$12*((B778)-$U$5)/$U$6+$Y$13</f>
        <v/>
      </c>
      <c r="M778" s="51">
        <f>1/(1+EXP(-L778))</f>
        <v/>
      </c>
      <c r="N778" s="52">
        <f>$Z$12*((B778)-$U$5)/$U$6+$Z$13</f>
        <v/>
      </c>
      <c r="O778" s="51">
        <f>1/(1+EXP(-N778))</f>
        <v/>
      </c>
      <c r="P778" s="52">
        <f>$AA$12*((B778)-$U$5)/$U$6+$AA$13</f>
        <v/>
      </c>
      <c r="Q778" s="51">
        <f>1/(1+EXP(-P778))</f>
        <v/>
      </c>
      <c r="R778" s="52">
        <f>$AB$12*((B778)-$U$5)/$U$6+$AB$13</f>
        <v/>
      </c>
      <c r="S778" s="51">
        <f>1/(1+EXP(-R778))</f>
        <v/>
      </c>
      <c r="AI778" s="48">
        <f>'4_Seq_Features'!A776</f>
        <v/>
      </c>
      <c r="AJ778" s="55">
        <f>'4_Seq_Features'!G776</f>
        <v/>
      </c>
      <c r="AK778" s="55">
        <f>'4_Seq_Features'!H776</f>
        <v/>
      </c>
      <c r="AL778" s="48">
        <f>'4_Seq_Features'!E776</f>
        <v/>
      </c>
      <c r="AM778" s="52">
        <f>$BD$14*((AJ778)-$BD$5)/$BD$6+$BD$15*((AK778)-$BD$7)/$BD$8+$BD$16</f>
        <v/>
      </c>
      <c r="AN778" s="51">
        <f>1/(1+EXP(-AM778))</f>
        <v/>
      </c>
      <c r="AO778" s="52">
        <f>$BE$14*((AJ778)-$BD$5)/$BD$6+$BE$15*((AK778)-$BD$7)/$BD$8+$BE$16</f>
        <v/>
      </c>
      <c r="AP778" s="51">
        <f>1/(1+EXP(-AO778))</f>
        <v/>
      </c>
      <c r="AQ778" s="52">
        <f>$BF$14*((AJ778)-$BD$5)/$BD$6+$BF$15*((AK778)-$BD$7)/$BD$8+$BF$16</f>
        <v/>
      </c>
      <c r="AR778" s="51">
        <f>1/(1+EXP(-AQ778))</f>
        <v/>
      </c>
      <c r="AS778" s="52">
        <f>$BG$14*((AJ778)-$BD$5)/$BD$6+$BG$15*((AK778)-$BD$7)/$BD$8+$BG$16</f>
        <v/>
      </c>
      <c r="AT778" s="51">
        <f>1/(1+EXP(-AS778))</f>
        <v/>
      </c>
      <c r="AU778" s="52">
        <f>$BH$14*((AJ778)-$BD$5)/$BD$6+$BH$15*((AK778)-$BD$7)/$BD$8+$BH$16</f>
        <v/>
      </c>
      <c r="AV778" s="51">
        <f>1/(1+EXP(-AU778))</f>
        <v/>
      </c>
      <c r="AW778" s="52">
        <f>$BI$14*((AJ778)-$BD$5)/$BD$6+$BI$15*((AK778)-$BD$7)/$BD$8+$BI$16</f>
        <v/>
      </c>
      <c r="AX778" s="51">
        <f>1/(1+EXP(-AW778))</f>
        <v/>
      </c>
      <c r="AY778" s="52">
        <f>$BJ$14*((AJ778)-$BD$5)/$BD$6+$BJ$15*((AK778)-$BD$7)/$BD$8+$BJ$16</f>
        <v/>
      </c>
      <c r="AZ778" s="51">
        <f>1/(1+EXP(-AY778))</f>
        <v/>
      </c>
      <c r="BA778" s="52">
        <f>$BK$14*((AJ778)-$BD$5)/$BD$6+$BK$15*((AK778)-$BD$7)/$BD$8+$BK$16</f>
        <v/>
      </c>
      <c r="BB778" s="51">
        <f>1/(1+EXP(-BA778))</f>
        <v/>
      </c>
    </row>
    <row r="779" ht="15" customHeight="1" s="35">
      <c r="A779" s="48">
        <f>'4_Seq_Features'!A777</f>
        <v/>
      </c>
      <c r="B779" s="55">
        <f>'4_Seq_Features'!F777</f>
        <v/>
      </c>
      <c r="C779" s="48">
        <f>'4_Seq_Features'!E777</f>
        <v/>
      </c>
      <c r="D779" s="52">
        <f>$U$12*((B779)-$U$5)/$U$6+$U$13</f>
        <v/>
      </c>
      <c r="E779" s="51">
        <f>1/(1+EXP(-D779))</f>
        <v/>
      </c>
      <c r="F779" s="52">
        <f>$V$12*((B779)-$U$5)/$U$6+$V$13</f>
        <v/>
      </c>
      <c r="G779" s="51">
        <f>1/(1+EXP(-F779))</f>
        <v/>
      </c>
      <c r="H779" s="52">
        <f>$W$12*((B779)-$U$5)/$U$6+$W$13</f>
        <v/>
      </c>
      <c r="I779" s="51">
        <f>1/(1+EXP(-H779))</f>
        <v/>
      </c>
      <c r="J779" s="52">
        <f>$X$12*((B779)-$U$5)/$U$6+$X$13</f>
        <v/>
      </c>
      <c r="K779" s="51">
        <f>1/(1+EXP(-J779))</f>
        <v/>
      </c>
      <c r="L779" s="52">
        <f>$Y$12*((B779)-$U$5)/$U$6+$Y$13</f>
        <v/>
      </c>
      <c r="M779" s="51">
        <f>1/(1+EXP(-L779))</f>
        <v/>
      </c>
      <c r="N779" s="52">
        <f>$Z$12*((B779)-$U$5)/$U$6+$Z$13</f>
        <v/>
      </c>
      <c r="O779" s="51">
        <f>1/(1+EXP(-N779))</f>
        <v/>
      </c>
      <c r="P779" s="52">
        <f>$AA$12*((B779)-$U$5)/$U$6+$AA$13</f>
        <v/>
      </c>
      <c r="Q779" s="51">
        <f>1/(1+EXP(-P779))</f>
        <v/>
      </c>
      <c r="R779" s="52">
        <f>$AB$12*((B779)-$U$5)/$U$6+$AB$13</f>
        <v/>
      </c>
      <c r="S779" s="51">
        <f>1/(1+EXP(-R779))</f>
        <v/>
      </c>
      <c r="AI779" s="48">
        <f>'4_Seq_Features'!A777</f>
        <v/>
      </c>
      <c r="AJ779" s="55">
        <f>'4_Seq_Features'!G777</f>
        <v/>
      </c>
      <c r="AK779" s="55">
        <f>'4_Seq_Features'!H777</f>
        <v/>
      </c>
      <c r="AL779" s="48">
        <f>'4_Seq_Features'!E777</f>
        <v/>
      </c>
      <c r="AM779" s="52">
        <f>$BD$14*((AJ779)-$BD$5)/$BD$6+$BD$15*((AK779)-$BD$7)/$BD$8+$BD$16</f>
        <v/>
      </c>
      <c r="AN779" s="51">
        <f>1/(1+EXP(-AM779))</f>
        <v/>
      </c>
      <c r="AO779" s="52">
        <f>$BE$14*((AJ779)-$BD$5)/$BD$6+$BE$15*((AK779)-$BD$7)/$BD$8+$BE$16</f>
        <v/>
      </c>
      <c r="AP779" s="51">
        <f>1/(1+EXP(-AO779))</f>
        <v/>
      </c>
      <c r="AQ779" s="52">
        <f>$BF$14*((AJ779)-$BD$5)/$BD$6+$BF$15*((AK779)-$BD$7)/$BD$8+$BF$16</f>
        <v/>
      </c>
      <c r="AR779" s="51">
        <f>1/(1+EXP(-AQ779))</f>
        <v/>
      </c>
      <c r="AS779" s="52">
        <f>$BG$14*((AJ779)-$BD$5)/$BD$6+$BG$15*((AK779)-$BD$7)/$BD$8+$BG$16</f>
        <v/>
      </c>
      <c r="AT779" s="51">
        <f>1/(1+EXP(-AS779))</f>
        <v/>
      </c>
      <c r="AU779" s="52">
        <f>$BH$14*((AJ779)-$BD$5)/$BD$6+$BH$15*((AK779)-$BD$7)/$BD$8+$BH$16</f>
        <v/>
      </c>
      <c r="AV779" s="51">
        <f>1/(1+EXP(-AU779))</f>
        <v/>
      </c>
      <c r="AW779" s="52">
        <f>$BI$14*((AJ779)-$BD$5)/$BD$6+$BI$15*((AK779)-$BD$7)/$BD$8+$BI$16</f>
        <v/>
      </c>
      <c r="AX779" s="51">
        <f>1/(1+EXP(-AW779))</f>
        <v/>
      </c>
      <c r="AY779" s="52">
        <f>$BJ$14*((AJ779)-$BD$5)/$BD$6+$BJ$15*((AK779)-$BD$7)/$BD$8+$BJ$16</f>
        <v/>
      </c>
      <c r="AZ779" s="51">
        <f>1/(1+EXP(-AY779))</f>
        <v/>
      </c>
      <c r="BA779" s="52">
        <f>$BK$14*((AJ779)-$BD$5)/$BD$6+$BK$15*((AK779)-$BD$7)/$BD$8+$BK$16</f>
        <v/>
      </c>
      <c r="BB779" s="51">
        <f>1/(1+EXP(-BA779))</f>
        <v/>
      </c>
    </row>
    <row r="780" ht="15" customHeight="1" s="35">
      <c r="A780" s="48">
        <f>'4_Seq_Features'!A778</f>
        <v/>
      </c>
      <c r="B780" s="55">
        <f>'4_Seq_Features'!F778</f>
        <v/>
      </c>
      <c r="C780" s="48">
        <f>'4_Seq_Features'!E778</f>
        <v/>
      </c>
      <c r="D780" s="52">
        <f>$U$12*((B780)-$U$5)/$U$6+$U$13</f>
        <v/>
      </c>
      <c r="E780" s="51">
        <f>1/(1+EXP(-D780))</f>
        <v/>
      </c>
      <c r="F780" s="52">
        <f>$V$12*((B780)-$U$5)/$U$6+$V$13</f>
        <v/>
      </c>
      <c r="G780" s="51">
        <f>1/(1+EXP(-F780))</f>
        <v/>
      </c>
      <c r="H780" s="52">
        <f>$W$12*((B780)-$U$5)/$U$6+$W$13</f>
        <v/>
      </c>
      <c r="I780" s="51">
        <f>1/(1+EXP(-H780))</f>
        <v/>
      </c>
      <c r="J780" s="52">
        <f>$X$12*((B780)-$U$5)/$U$6+$X$13</f>
        <v/>
      </c>
      <c r="K780" s="51">
        <f>1/(1+EXP(-J780))</f>
        <v/>
      </c>
      <c r="L780" s="52">
        <f>$Y$12*((B780)-$U$5)/$U$6+$Y$13</f>
        <v/>
      </c>
      <c r="M780" s="51">
        <f>1/(1+EXP(-L780))</f>
        <v/>
      </c>
      <c r="N780" s="52">
        <f>$Z$12*((B780)-$U$5)/$U$6+$Z$13</f>
        <v/>
      </c>
      <c r="O780" s="51">
        <f>1/(1+EXP(-N780))</f>
        <v/>
      </c>
      <c r="P780" s="52">
        <f>$AA$12*((B780)-$U$5)/$U$6+$AA$13</f>
        <v/>
      </c>
      <c r="Q780" s="51">
        <f>1/(1+EXP(-P780))</f>
        <v/>
      </c>
      <c r="R780" s="52">
        <f>$AB$12*((B780)-$U$5)/$U$6+$AB$13</f>
        <v/>
      </c>
      <c r="S780" s="51">
        <f>1/(1+EXP(-R780))</f>
        <v/>
      </c>
      <c r="AI780" s="48">
        <f>'4_Seq_Features'!A778</f>
        <v/>
      </c>
      <c r="AJ780" s="55">
        <f>'4_Seq_Features'!G778</f>
        <v/>
      </c>
      <c r="AK780" s="55">
        <f>'4_Seq_Features'!H778</f>
        <v/>
      </c>
      <c r="AL780" s="48">
        <f>'4_Seq_Features'!E778</f>
        <v/>
      </c>
      <c r="AM780" s="52">
        <f>$BD$14*((AJ780)-$BD$5)/$BD$6+$BD$15*((AK780)-$BD$7)/$BD$8+$BD$16</f>
        <v/>
      </c>
      <c r="AN780" s="51">
        <f>1/(1+EXP(-AM780))</f>
        <v/>
      </c>
      <c r="AO780" s="52">
        <f>$BE$14*((AJ780)-$BD$5)/$BD$6+$BE$15*((AK780)-$BD$7)/$BD$8+$BE$16</f>
        <v/>
      </c>
      <c r="AP780" s="51">
        <f>1/(1+EXP(-AO780))</f>
        <v/>
      </c>
      <c r="AQ780" s="52">
        <f>$BF$14*((AJ780)-$BD$5)/$BD$6+$BF$15*((AK780)-$BD$7)/$BD$8+$BF$16</f>
        <v/>
      </c>
      <c r="AR780" s="51">
        <f>1/(1+EXP(-AQ780))</f>
        <v/>
      </c>
      <c r="AS780" s="52">
        <f>$BG$14*((AJ780)-$BD$5)/$BD$6+$BG$15*((AK780)-$BD$7)/$BD$8+$BG$16</f>
        <v/>
      </c>
      <c r="AT780" s="51">
        <f>1/(1+EXP(-AS780))</f>
        <v/>
      </c>
      <c r="AU780" s="52">
        <f>$BH$14*((AJ780)-$BD$5)/$BD$6+$BH$15*((AK780)-$BD$7)/$BD$8+$BH$16</f>
        <v/>
      </c>
      <c r="AV780" s="51">
        <f>1/(1+EXP(-AU780))</f>
        <v/>
      </c>
      <c r="AW780" s="52">
        <f>$BI$14*((AJ780)-$BD$5)/$BD$6+$BI$15*((AK780)-$BD$7)/$BD$8+$BI$16</f>
        <v/>
      </c>
      <c r="AX780" s="51">
        <f>1/(1+EXP(-AW780))</f>
        <v/>
      </c>
      <c r="AY780" s="52">
        <f>$BJ$14*((AJ780)-$BD$5)/$BD$6+$BJ$15*((AK780)-$BD$7)/$BD$8+$BJ$16</f>
        <v/>
      </c>
      <c r="AZ780" s="51">
        <f>1/(1+EXP(-AY780))</f>
        <v/>
      </c>
      <c r="BA780" s="52">
        <f>$BK$14*((AJ780)-$BD$5)/$BD$6+$BK$15*((AK780)-$BD$7)/$BD$8+$BK$16</f>
        <v/>
      </c>
      <c r="BB780" s="51">
        <f>1/(1+EXP(-BA780))</f>
        <v/>
      </c>
    </row>
    <row r="781" ht="15" customHeight="1" s="35">
      <c r="A781" s="48">
        <f>'4_Seq_Features'!A779</f>
        <v/>
      </c>
      <c r="B781" s="55">
        <f>'4_Seq_Features'!F779</f>
        <v/>
      </c>
      <c r="C781" s="48">
        <f>'4_Seq_Features'!E779</f>
        <v/>
      </c>
      <c r="D781" s="52">
        <f>$U$12*((B781)-$U$5)/$U$6+$U$13</f>
        <v/>
      </c>
      <c r="E781" s="51">
        <f>1/(1+EXP(-D781))</f>
        <v/>
      </c>
      <c r="F781" s="52">
        <f>$V$12*((B781)-$U$5)/$U$6+$V$13</f>
        <v/>
      </c>
      <c r="G781" s="51">
        <f>1/(1+EXP(-F781))</f>
        <v/>
      </c>
      <c r="H781" s="52">
        <f>$W$12*((B781)-$U$5)/$U$6+$W$13</f>
        <v/>
      </c>
      <c r="I781" s="51">
        <f>1/(1+EXP(-H781))</f>
        <v/>
      </c>
      <c r="J781" s="52">
        <f>$X$12*((B781)-$U$5)/$U$6+$X$13</f>
        <v/>
      </c>
      <c r="K781" s="51">
        <f>1/(1+EXP(-J781))</f>
        <v/>
      </c>
      <c r="L781" s="52">
        <f>$Y$12*((B781)-$U$5)/$U$6+$Y$13</f>
        <v/>
      </c>
      <c r="M781" s="51">
        <f>1/(1+EXP(-L781))</f>
        <v/>
      </c>
      <c r="N781" s="52">
        <f>$Z$12*((B781)-$U$5)/$U$6+$Z$13</f>
        <v/>
      </c>
      <c r="O781" s="51">
        <f>1/(1+EXP(-N781))</f>
        <v/>
      </c>
      <c r="P781" s="52">
        <f>$AA$12*((B781)-$U$5)/$U$6+$AA$13</f>
        <v/>
      </c>
      <c r="Q781" s="51">
        <f>1/(1+EXP(-P781))</f>
        <v/>
      </c>
      <c r="R781" s="52">
        <f>$AB$12*((B781)-$U$5)/$U$6+$AB$13</f>
        <v/>
      </c>
      <c r="S781" s="51">
        <f>1/(1+EXP(-R781))</f>
        <v/>
      </c>
      <c r="AI781" s="48">
        <f>'4_Seq_Features'!A779</f>
        <v/>
      </c>
      <c r="AJ781" s="55">
        <f>'4_Seq_Features'!G779</f>
        <v/>
      </c>
      <c r="AK781" s="55">
        <f>'4_Seq_Features'!H779</f>
        <v/>
      </c>
      <c r="AL781" s="48">
        <f>'4_Seq_Features'!E779</f>
        <v/>
      </c>
      <c r="AM781" s="52">
        <f>$BD$14*((AJ781)-$BD$5)/$BD$6+$BD$15*((AK781)-$BD$7)/$BD$8+$BD$16</f>
        <v/>
      </c>
      <c r="AN781" s="51">
        <f>1/(1+EXP(-AM781))</f>
        <v/>
      </c>
      <c r="AO781" s="52">
        <f>$BE$14*((AJ781)-$BD$5)/$BD$6+$BE$15*((AK781)-$BD$7)/$BD$8+$BE$16</f>
        <v/>
      </c>
      <c r="AP781" s="51">
        <f>1/(1+EXP(-AO781))</f>
        <v/>
      </c>
      <c r="AQ781" s="52">
        <f>$BF$14*((AJ781)-$BD$5)/$BD$6+$BF$15*((AK781)-$BD$7)/$BD$8+$BF$16</f>
        <v/>
      </c>
      <c r="AR781" s="51">
        <f>1/(1+EXP(-AQ781))</f>
        <v/>
      </c>
      <c r="AS781" s="52">
        <f>$BG$14*((AJ781)-$BD$5)/$BD$6+$BG$15*((AK781)-$BD$7)/$BD$8+$BG$16</f>
        <v/>
      </c>
      <c r="AT781" s="51">
        <f>1/(1+EXP(-AS781))</f>
        <v/>
      </c>
      <c r="AU781" s="52">
        <f>$BH$14*((AJ781)-$BD$5)/$BD$6+$BH$15*((AK781)-$BD$7)/$BD$8+$BH$16</f>
        <v/>
      </c>
      <c r="AV781" s="51">
        <f>1/(1+EXP(-AU781))</f>
        <v/>
      </c>
      <c r="AW781" s="52">
        <f>$BI$14*((AJ781)-$BD$5)/$BD$6+$BI$15*((AK781)-$BD$7)/$BD$8+$BI$16</f>
        <v/>
      </c>
      <c r="AX781" s="51">
        <f>1/(1+EXP(-AW781))</f>
        <v/>
      </c>
      <c r="AY781" s="52">
        <f>$BJ$14*((AJ781)-$BD$5)/$BD$6+$BJ$15*((AK781)-$BD$7)/$BD$8+$BJ$16</f>
        <v/>
      </c>
      <c r="AZ781" s="51">
        <f>1/(1+EXP(-AY781))</f>
        <v/>
      </c>
      <c r="BA781" s="52">
        <f>$BK$14*((AJ781)-$BD$5)/$BD$6+$BK$15*((AK781)-$BD$7)/$BD$8+$BK$16</f>
        <v/>
      </c>
      <c r="BB781" s="51">
        <f>1/(1+EXP(-BA781))</f>
        <v/>
      </c>
    </row>
    <row r="782" ht="15" customHeight="1" s="35">
      <c r="A782" s="48">
        <f>'4_Seq_Features'!A780</f>
        <v/>
      </c>
      <c r="B782" s="55">
        <f>'4_Seq_Features'!F780</f>
        <v/>
      </c>
      <c r="C782" s="48">
        <f>'4_Seq_Features'!E780</f>
        <v/>
      </c>
      <c r="D782" s="52">
        <f>$U$12*((B782)-$U$5)/$U$6+$U$13</f>
        <v/>
      </c>
      <c r="E782" s="51">
        <f>1/(1+EXP(-D782))</f>
        <v/>
      </c>
      <c r="F782" s="52">
        <f>$V$12*((B782)-$U$5)/$U$6+$V$13</f>
        <v/>
      </c>
      <c r="G782" s="51">
        <f>1/(1+EXP(-F782))</f>
        <v/>
      </c>
      <c r="H782" s="52">
        <f>$W$12*((B782)-$U$5)/$U$6+$W$13</f>
        <v/>
      </c>
      <c r="I782" s="51">
        <f>1/(1+EXP(-H782))</f>
        <v/>
      </c>
      <c r="J782" s="52">
        <f>$X$12*((B782)-$U$5)/$U$6+$X$13</f>
        <v/>
      </c>
      <c r="K782" s="51">
        <f>1/(1+EXP(-J782))</f>
        <v/>
      </c>
      <c r="L782" s="52">
        <f>$Y$12*((B782)-$U$5)/$U$6+$Y$13</f>
        <v/>
      </c>
      <c r="M782" s="51">
        <f>1/(1+EXP(-L782))</f>
        <v/>
      </c>
      <c r="N782" s="52">
        <f>$Z$12*((B782)-$U$5)/$U$6+$Z$13</f>
        <v/>
      </c>
      <c r="O782" s="51">
        <f>1/(1+EXP(-N782))</f>
        <v/>
      </c>
      <c r="P782" s="52">
        <f>$AA$12*((B782)-$U$5)/$U$6+$AA$13</f>
        <v/>
      </c>
      <c r="Q782" s="51">
        <f>1/(1+EXP(-P782))</f>
        <v/>
      </c>
      <c r="R782" s="52">
        <f>$AB$12*((B782)-$U$5)/$U$6+$AB$13</f>
        <v/>
      </c>
      <c r="S782" s="51">
        <f>1/(1+EXP(-R782))</f>
        <v/>
      </c>
      <c r="AI782" s="48">
        <f>'4_Seq_Features'!A780</f>
        <v/>
      </c>
      <c r="AJ782" s="55">
        <f>'4_Seq_Features'!G780</f>
        <v/>
      </c>
      <c r="AK782" s="55">
        <f>'4_Seq_Features'!H780</f>
        <v/>
      </c>
      <c r="AL782" s="48">
        <f>'4_Seq_Features'!E780</f>
        <v/>
      </c>
      <c r="AM782" s="52">
        <f>$BD$14*((AJ782)-$BD$5)/$BD$6+$BD$15*((AK782)-$BD$7)/$BD$8+$BD$16</f>
        <v/>
      </c>
      <c r="AN782" s="51">
        <f>1/(1+EXP(-AM782))</f>
        <v/>
      </c>
      <c r="AO782" s="52">
        <f>$BE$14*((AJ782)-$BD$5)/$BD$6+$BE$15*((AK782)-$BD$7)/$BD$8+$BE$16</f>
        <v/>
      </c>
      <c r="AP782" s="51">
        <f>1/(1+EXP(-AO782))</f>
        <v/>
      </c>
      <c r="AQ782" s="52">
        <f>$BF$14*((AJ782)-$BD$5)/$BD$6+$BF$15*((AK782)-$BD$7)/$BD$8+$BF$16</f>
        <v/>
      </c>
      <c r="AR782" s="51">
        <f>1/(1+EXP(-AQ782))</f>
        <v/>
      </c>
      <c r="AS782" s="52">
        <f>$BG$14*((AJ782)-$BD$5)/$BD$6+$BG$15*((AK782)-$BD$7)/$BD$8+$BG$16</f>
        <v/>
      </c>
      <c r="AT782" s="51">
        <f>1/(1+EXP(-AS782))</f>
        <v/>
      </c>
      <c r="AU782" s="52">
        <f>$BH$14*((AJ782)-$BD$5)/$BD$6+$BH$15*((AK782)-$BD$7)/$BD$8+$BH$16</f>
        <v/>
      </c>
      <c r="AV782" s="51">
        <f>1/(1+EXP(-AU782))</f>
        <v/>
      </c>
      <c r="AW782" s="52">
        <f>$BI$14*((AJ782)-$BD$5)/$BD$6+$BI$15*((AK782)-$BD$7)/$BD$8+$BI$16</f>
        <v/>
      </c>
      <c r="AX782" s="51">
        <f>1/(1+EXP(-AW782))</f>
        <v/>
      </c>
      <c r="AY782" s="52">
        <f>$BJ$14*((AJ782)-$BD$5)/$BD$6+$BJ$15*((AK782)-$BD$7)/$BD$8+$BJ$16</f>
        <v/>
      </c>
      <c r="AZ782" s="51">
        <f>1/(1+EXP(-AY782))</f>
        <v/>
      </c>
      <c r="BA782" s="52">
        <f>$BK$14*((AJ782)-$BD$5)/$BD$6+$BK$15*((AK782)-$BD$7)/$BD$8+$BK$16</f>
        <v/>
      </c>
      <c r="BB782" s="51">
        <f>1/(1+EXP(-BA782))</f>
        <v/>
      </c>
    </row>
    <row r="783" ht="15" customHeight="1" s="35">
      <c r="A783" s="48">
        <f>'4_Seq_Features'!A781</f>
        <v/>
      </c>
      <c r="B783" s="55">
        <f>'4_Seq_Features'!F781</f>
        <v/>
      </c>
      <c r="C783" s="48">
        <f>'4_Seq_Features'!E781</f>
        <v/>
      </c>
      <c r="D783" s="52">
        <f>$U$12*((B783)-$U$5)/$U$6+$U$13</f>
        <v/>
      </c>
      <c r="E783" s="51">
        <f>1/(1+EXP(-D783))</f>
        <v/>
      </c>
      <c r="F783" s="52">
        <f>$V$12*((B783)-$U$5)/$U$6+$V$13</f>
        <v/>
      </c>
      <c r="G783" s="51">
        <f>1/(1+EXP(-F783))</f>
        <v/>
      </c>
      <c r="H783" s="52">
        <f>$W$12*((B783)-$U$5)/$U$6+$W$13</f>
        <v/>
      </c>
      <c r="I783" s="51">
        <f>1/(1+EXP(-H783))</f>
        <v/>
      </c>
      <c r="J783" s="52">
        <f>$X$12*((B783)-$U$5)/$U$6+$X$13</f>
        <v/>
      </c>
      <c r="K783" s="51">
        <f>1/(1+EXP(-J783))</f>
        <v/>
      </c>
      <c r="L783" s="52">
        <f>$Y$12*((B783)-$U$5)/$U$6+$Y$13</f>
        <v/>
      </c>
      <c r="M783" s="51">
        <f>1/(1+EXP(-L783))</f>
        <v/>
      </c>
      <c r="N783" s="52">
        <f>$Z$12*((B783)-$U$5)/$U$6+$Z$13</f>
        <v/>
      </c>
      <c r="O783" s="51">
        <f>1/(1+EXP(-N783))</f>
        <v/>
      </c>
      <c r="P783" s="52">
        <f>$AA$12*((B783)-$U$5)/$U$6+$AA$13</f>
        <v/>
      </c>
      <c r="Q783" s="51">
        <f>1/(1+EXP(-P783))</f>
        <v/>
      </c>
      <c r="R783" s="52">
        <f>$AB$12*((B783)-$U$5)/$U$6+$AB$13</f>
        <v/>
      </c>
      <c r="S783" s="51">
        <f>1/(1+EXP(-R783))</f>
        <v/>
      </c>
      <c r="AI783" s="48">
        <f>'4_Seq_Features'!A781</f>
        <v/>
      </c>
      <c r="AJ783" s="55">
        <f>'4_Seq_Features'!G781</f>
        <v/>
      </c>
      <c r="AK783" s="55">
        <f>'4_Seq_Features'!H781</f>
        <v/>
      </c>
      <c r="AL783" s="48">
        <f>'4_Seq_Features'!E781</f>
        <v/>
      </c>
      <c r="AM783" s="52">
        <f>$BD$14*((AJ783)-$BD$5)/$BD$6+$BD$15*((AK783)-$BD$7)/$BD$8+$BD$16</f>
        <v/>
      </c>
      <c r="AN783" s="51">
        <f>1/(1+EXP(-AM783))</f>
        <v/>
      </c>
      <c r="AO783" s="52">
        <f>$BE$14*((AJ783)-$BD$5)/$BD$6+$BE$15*((AK783)-$BD$7)/$BD$8+$BE$16</f>
        <v/>
      </c>
      <c r="AP783" s="51">
        <f>1/(1+EXP(-AO783))</f>
        <v/>
      </c>
      <c r="AQ783" s="52">
        <f>$BF$14*((AJ783)-$BD$5)/$BD$6+$BF$15*((AK783)-$BD$7)/$BD$8+$BF$16</f>
        <v/>
      </c>
      <c r="AR783" s="51">
        <f>1/(1+EXP(-AQ783))</f>
        <v/>
      </c>
      <c r="AS783" s="52">
        <f>$BG$14*((AJ783)-$BD$5)/$BD$6+$BG$15*((AK783)-$BD$7)/$BD$8+$BG$16</f>
        <v/>
      </c>
      <c r="AT783" s="51">
        <f>1/(1+EXP(-AS783))</f>
        <v/>
      </c>
      <c r="AU783" s="52">
        <f>$BH$14*((AJ783)-$BD$5)/$BD$6+$BH$15*((AK783)-$BD$7)/$BD$8+$BH$16</f>
        <v/>
      </c>
      <c r="AV783" s="51">
        <f>1/(1+EXP(-AU783))</f>
        <v/>
      </c>
      <c r="AW783" s="52">
        <f>$BI$14*((AJ783)-$BD$5)/$BD$6+$BI$15*((AK783)-$BD$7)/$BD$8+$BI$16</f>
        <v/>
      </c>
      <c r="AX783" s="51">
        <f>1/(1+EXP(-AW783))</f>
        <v/>
      </c>
      <c r="AY783" s="52">
        <f>$BJ$14*((AJ783)-$BD$5)/$BD$6+$BJ$15*((AK783)-$BD$7)/$BD$8+$BJ$16</f>
        <v/>
      </c>
      <c r="AZ783" s="51">
        <f>1/(1+EXP(-AY783))</f>
        <v/>
      </c>
      <c r="BA783" s="52">
        <f>$BK$14*((AJ783)-$BD$5)/$BD$6+$BK$15*((AK783)-$BD$7)/$BD$8+$BK$16</f>
        <v/>
      </c>
      <c r="BB783" s="51">
        <f>1/(1+EXP(-BA783))</f>
        <v/>
      </c>
    </row>
    <row r="784" ht="15" customHeight="1" s="35">
      <c r="A784" s="48">
        <f>'4_Seq_Features'!A782</f>
        <v/>
      </c>
      <c r="B784" s="55">
        <f>'4_Seq_Features'!F782</f>
        <v/>
      </c>
      <c r="C784" s="48">
        <f>'4_Seq_Features'!E782</f>
        <v/>
      </c>
      <c r="D784" s="52">
        <f>$U$12*((B784)-$U$5)/$U$6+$U$13</f>
        <v/>
      </c>
      <c r="E784" s="51">
        <f>1/(1+EXP(-D784))</f>
        <v/>
      </c>
      <c r="F784" s="52">
        <f>$V$12*((B784)-$U$5)/$U$6+$V$13</f>
        <v/>
      </c>
      <c r="G784" s="51">
        <f>1/(1+EXP(-F784))</f>
        <v/>
      </c>
      <c r="H784" s="52">
        <f>$W$12*((B784)-$U$5)/$U$6+$W$13</f>
        <v/>
      </c>
      <c r="I784" s="51">
        <f>1/(1+EXP(-H784))</f>
        <v/>
      </c>
      <c r="J784" s="52">
        <f>$X$12*((B784)-$U$5)/$U$6+$X$13</f>
        <v/>
      </c>
      <c r="K784" s="51">
        <f>1/(1+EXP(-J784))</f>
        <v/>
      </c>
      <c r="L784" s="52">
        <f>$Y$12*((B784)-$U$5)/$U$6+$Y$13</f>
        <v/>
      </c>
      <c r="M784" s="51">
        <f>1/(1+EXP(-L784))</f>
        <v/>
      </c>
      <c r="N784" s="52">
        <f>$Z$12*((B784)-$U$5)/$U$6+$Z$13</f>
        <v/>
      </c>
      <c r="O784" s="51">
        <f>1/(1+EXP(-N784))</f>
        <v/>
      </c>
      <c r="P784" s="52">
        <f>$AA$12*((B784)-$U$5)/$U$6+$AA$13</f>
        <v/>
      </c>
      <c r="Q784" s="51">
        <f>1/(1+EXP(-P784))</f>
        <v/>
      </c>
      <c r="R784" s="52">
        <f>$AB$12*((B784)-$U$5)/$U$6+$AB$13</f>
        <v/>
      </c>
      <c r="S784" s="51">
        <f>1/(1+EXP(-R784))</f>
        <v/>
      </c>
      <c r="AI784" s="48">
        <f>'4_Seq_Features'!A782</f>
        <v/>
      </c>
      <c r="AJ784" s="55">
        <f>'4_Seq_Features'!G782</f>
        <v/>
      </c>
      <c r="AK784" s="55">
        <f>'4_Seq_Features'!H782</f>
        <v/>
      </c>
      <c r="AL784" s="48">
        <f>'4_Seq_Features'!E782</f>
        <v/>
      </c>
      <c r="AM784" s="52">
        <f>$BD$14*((AJ784)-$BD$5)/$BD$6+$BD$15*((AK784)-$BD$7)/$BD$8+$BD$16</f>
        <v/>
      </c>
      <c r="AN784" s="51">
        <f>1/(1+EXP(-AM784))</f>
        <v/>
      </c>
      <c r="AO784" s="52">
        <f>$BE$14*((AJ784)-$BD$5)/$BD$6+$BE$15*((AK784)-$BD$7)/$BD$8+$BE$16</f>
        <v/>
      </c>
      <c r="AP784" s="51">
        <f>1/(1+EXP(-AO784))</f>
        <v/>
      </c>
      <c r="AQ784" s="52">
        <f>$BF$14*((AJ784)-$BD$5)/$BD$6+$BF$15*((AK784)-$BD$7)/$BD$8+$BF$16</f>
        <v/>
      </c>
      <c r="AR784" s="51">
        <f>1/(1+EXP(-AQ784))</f>
        <v/>
      </c>
      <c r="AS784" s="52">
        <f>$BG$14*((AJ784)-$BD$5)/$BD$6+$BG$15*((AK784)-$BD$7)/$BD$8+$BG$16</f>
        <v/>
      </c>
      <c r="AT784" s="51">
        <f>1/(1+EXP(-AS784))</f>
        <v/>
      </c>
      <c r="AU784" s="52">
        <f>$BH$14*((AJ784)-$BD$5)/$BD$6+$BH$15*((AK784)-$BD$7)/$BD$8+$BH$16</f>
        <v/>
      </c>
      <c r="AV784" s="51">
        <f>1/(1+EXP(-AU784))</f>
        <v/>
      </c>
      <c r="AW784" s="52">
        <f>$BI$14*((AJ784)-$BD$5)/$BD$6+$BI$15*((AK784)-$BD$7)/$BD$8+$BI$16</f>
        <v/>
      </c>
      <c r="AX784" s="51">
        <f>1/(1+EXP(-AW784))</f>
        <v/>
      </c>
      <c r="AY784" s="52">
        <f>$BJ$14*((AJ784)-$BD$5)/$BD$6+$BJ$15*((AK784)-$BD$7)/$BD$8+$BJ$16</f>
        <v/>
      </c>
      <c r="AZ784" s="51">
        <f>1/(1+EXP(-AY784))</f>
        <v/>
      </c>
      <c r="BA784" s="52">
        <f>$BK$14*((AJ784)-$BD$5)/$BD$6+$BK$15*((AK784)-$BD$7)/$BD$8+$BK$16</f>
        <v/>
      </c>
      <c r="BB784" s="51">
        <f>1/(1+EXP(-BA784))</f>
        <v/>
      </c>
    </row>
    <row r="785" ht="15" customHeight="1" s="35">
      <c r="A785" s="48">
        <f>'4_Seq_Features'!A783</f>
        <v/>
      </c>
      <c r="B785" s="55">
        <f>'4_Seq_Features'!F783</f>
        <v/>
      </c>
      <c r="C785" s="48">
        <f>'4_Seq_Features'!E783</f>
        <v/>
      </c>
      <c r="D785" s="52">
        <f>$U$12*((B785)-$U$5)/$U$6+$U$13</f>
        <v/>
      </c>
      <c r="E785" s="51">
        <f>1/(1+EXP(-D785))</f>
        <v/>
      </c>
      <c r="F785" s="52">
        <f>$V$12*((B785)-$U$5)/$U$6+$V$13</f>
        <v/>
      </c>
      <c r="G785" s="51">
        <f>1/(1+EXP(-F785))</f>
        <v/>
      </c>
      <c r="H785" s="52">
        <f>$W$12*((B785)-$U$5)/$U$6+$W$13</f>
        <v/>
      </c>
      <c r="I785" s="51">
        <f>1/(1+EXP(-H785))</f>
        <v/>
      </c>
      <c r="J785" s="52">
        <f>$X$12*((B785)-$U$5)/$U$6+$X$13</f>
        <v/>
      </c>
      <c r="K785" s="51">
        <f>1/(1+EXP(-J785))</f>
        <v/>
      </c>
      <c r="L785" s="52">
        <f>$Y$12*((B785)-$U$5)/$U$6+$Y$13</f>
        <v/>
      </c>
      <c r="M785" s="51">
        <f>1/(1+EXP(-L785))</f>
        <v/>
      </c>
      <c r="N785" s="52">
        <f>$Z$12*((B785)-$U$5)/$U$6+$Z$13</f>
        <v/>
      </c>
      <c r="O785" s="51">
        <f>1/(1+EXP(-N785))</f>
        <v/>
      </c>
      <c r="P785" s="52">
        <f>$AA$12*((B785)-$U$5)/$U$6+$AA$13</f>
        <v/>
      </c>
      <c r="Q785" s="51">
        <f>1/(1+EXP(-P785))</f>
        <v/>
      </c>
      <c r="R785" s="52">
        <f>$AB$12*((B785)-$U$5)/$U$6+$AB$13</f>
        <v/>
      </c>
      <c r="S785" s="51">
        <f>1/(1+EXP(-R785))</f>
        <v/>
      </c>
      <c r="AI785" s="48">
        <f>'4_Seq_Features'!A783</f>
        <v/>
      </c>
      <c r="AJ785" s="55">
        <f>'4_Seq_Features'!G783</f>
        <v/>
      </c>
      <c r="AK785" s="55">
        <f>'4_Seq_Features'!H783</f>
        <v/>
      </c>
      <c r="AL785" s="48">
        <f>'4_Seq_Features'!E783</f>
        <v/>
      </c>
      <c r="AM785" s="52">
        <f>$BD$14*((AJ785)-$BD$5)/$BD$6+$BD$15*((AK785)-$BD$7)/$BD$8+$BD$16</f>
        <v/>
      </c>
      <c r="AN785" s="51">
        <f>1/(1+EXP(-AM785))</f>
        <v/>
      </c>
      <c r="AO785" s="52">
        <f>$BE$14*((AJ785)-$BD$5)/$BD$6+$BE$15*((AK785)-$BD$7)/$BD$8+$BE$16</f>
        <v/>
      </c>
      <c r="AP785" s="51">
        <f>1/(1+EXP(-AO785))</f>
        <v/>
      </c>
      <c r="AQ785" s="52">
        <f>$BF$14*((AJ785)-$BD$5)/$BD$6+$BF$15*((AK785)-$BD$7)/$BD$8+$BF$16</f>
        <v/>
      </c>
      <c r="AR785" s="51">
        <f>1/(1+EXP(-AQ785))</f>
        <v/>
      </c>
      <c r="AS785" s="52">
        <f>$BG$14*((AJ785)-$BD$5)/$BD$6+$BG$15*((AK785)-$BD$7)/$BD$8+$BG$16</f>
        <v/>
      </c>
      <c r="AT785" s="51">
        <f>1/(1+EXP(-AS785))</f>
        <v/>
      </c>
      <c r="AU785" s="52">
        <f>$BH$14*((AJ785)-$BD$5)/$BD$6+$BH$15*((AK785)-$BD$7)/$BD$8+$BH$16</f>
        <v/>
      </c>
      <c r="AV785" s="51">
        <f>1/(1+EXP(-AU785))</f>
        <v/>
      </c>
      <c r="AW785" s="52">
        <f>$BI$14*((AJ785)-$BD$5)/$BD$6+$BI$15*((AK785)-$BD$7)/$BD$8+$BI$16</f>
        <v/>
      </c>
      <c r="AX785" s="51">
        <f>1/(1+EXP(-AW785))</f>
        <v/>
      </c>
      <c r="AY785" s="52">
        <f>$BJ$14*((AJ785)-$BD$5)/$BD$6+$BJ$15*((AK785)-$BD$7)/$BD$8+$BJ$16</f>
        <v/>
      </c>
      <c r="AZ785" s="51">
        <f>1/(1+EXP(-AY785))</f>
        <v/>
      </c>
      <c r="BA785" s="52">
        <f>$BK$14*((AJ785)-$BD$5)/$BD$6+$BK$15*((AK785)-$BD$7)/$BD$8+$BK$16</f>
        <v/>
      </c>
      <c r="BB785" s="51">
        <f>1/(1+EXP(-BA785))</f>
        <v/>
      </c>
    </row>
    <row r="786" ht="15" customHeight="1" s="35">
      <c r="A786" s="48">
        <f>'4_Seq_Features'!A784</f>
        <v/>
      </c>
      <c r="B786" s="55">
        <f>'4_Seq_Features'!F784</f>
        <v/>
      </c>
      <c r="C786" s="48">
        <f>'4_Seq_Features'!E784</f>
        <v/>
      </c>
      <c r="D786" s="52">
        <f>$U$12*((B786)-$U$5)/$U$6+$U$13</f>
        <v/>
      </c>
      <c r="E786" s="51">
        <f>1/(1+EXP(-D786))</f>
        <v/>
      </c>
      <c r="F786" s="52">
        <f>$V$12*((B786)-$U$5)/$U$6+$V$13</f>
        <v/>
      </c>
      <c r="G786" s="51">
        <f>1/(1+EXP(-F786))</f>
        <v/>
      </c>
      <c r="H786" s="52">
        <f>$W$12*((B786)-$U$5)/$U$6+$W$13</f>
        <v/>
      </c>
      <c r="I786" s="51">
        <f>1/(1+EXP(-H786))</f>
        <v/>
      </c>
      <c r="J786" s="52">
        <f>$X$12*((B786)-$U$5)/$U$6+$X$13</f>
        <v/>
      </c>
      <c r="K786" s="51">
        <f>1/(1+EXP(-J786))</f>
        <v/>
      </c>
      <c r="L786" s="52">
        <f>$Y$12*((B786)-$U$5)/$U$6+$Y$13</f>
        <v/>
      </c>
      <c r="M786" s="51">
        <f>1/(1+EXP(-L786))</f>
        <v/>
      </c>
      <c r="N786" s="52">
        <f>$Z$12*((B786)-$U$5)/$U$6+$Z$13</f>
        <v/>
      </c>
      <c r="O786" s="51">
        <f>1/(1+EXP(-N786))</f>
        <v/>
      </c>
      <c r="P786" s="52">
        <f>$AA$12*((B786)-$U$5)/$U$6+$AA$13</f>
        <v/>
      </c>
      <c r="Q786" s="51">
        <f>1/(1+EXP(-P786))</f>
        <v/>
      </c>
      <c r="R786" s="52">
        <f>$AB$12*((B786)-$U$5)/$U$6+$AB$13</f>
        <v/>
      </c>
      <c r="S786" s="51">
        <f>1/(1+EXP(-R786))</f>
        <v/>
      </c>
      <c r="AI786" s="48">
        <f>'4_Seq_Features'!A784</f>
        <v/>
      </c>
      <c r="AJ786" s="55">
        <f>'4_Seq_Features'!G784</f>
        <v/>
      </c>
      <c r="AK786" s="55">
        <f>'4_Seq_Features'!H784</f>
        <v/>
      </c>
      <c r="AL786" s="48">
        <f>'4_Seq_Features'!E784</f>
        <v/>
      </c>
      <c r="AM786" s="52">
        <f>$BD$14*((AJ786)-$BD$5)/$BD$6+$BD$15*((AK786)-$BD$7)/$BD$8+$BD$16</f>
        <v/>
      </c>
      <c r="AN786" s="51">
        <f>1/(1+EXP(-AM786))</f>
        <v/>
      </c>
      <c r="AO786" s="52">
        <f>$BE$14*((AJ786)-$BD$5)/$BD$6+$BE$15*((AK786)-$BD$7)/$BD$8+$BE$16</f>
        <v/>
      </c>
      <c r="AP786" s="51">
        <f>1/(1+EXP(-AO786))</f>
        <v/>
      </c>
      <c r="AQ786" s="52">
        <f>$BF$14*((AJ786)-$BD$5)/$BD$6+$BF$15*((AK786)-$BD$7)/$BD$8+$BF$16</f>
        <v/>
      </c>
      <c r="AR786" s="51">
        <f>1/(1+EXP(-AQ786))</f>
        <v/>
      </c>
      <c r="AS786" s="52">
        <f>$BG$14*((AJ786)-$BD$5)/$BD$6+$BG$15*((AK786)-$BD$7)/$BD$8+$BG$16</f>
        <v/>
      </c>
      <c r="AT786" s="51">
        <f>1/(1+EXP(-AS786))</f>
        <v/>
      </c>
      <c r="AU786" s="52">
        <f>$BH$14*((AJ786)-$BD$5)/$BD$6+$BH$15*((AK786)-$BD$7)/$BD$8+$BH$16</f>
        <v/>
      </c>
      <c r="AV786" s="51">
        <f>1/(1+EXP(-AU786))</f>
        <v/>
      </c>
      <c r="AW786" s="52">
        <f>$BI$14*((AJ786)-$BD$5)/$BD$6+$BI$15*((AK786)-$BD$7)/$BD$8+$BI$16</f>
        <v/>
      </c>
      <c r="AX786" s="51">
        <f>1/(1+EXP(-AW786))</f>
        <v/>
      </c>
      <c r="AY786" s="52">
        <f>$BJ$14*((AJ786)-$BD$5)/$BD$6+$BJ$15*((AK786)-$BD$7)/$BD$8+$BJ$16</f>
        <v/>
      </c>
      <c r="AZ786" s="51">
        <f>1/(1+EXP(-AY786))</f>
        <v/>
      </c>
      <c r="BA786" s="52">
        <f>$BK$14*((AJ786)-$BD$5)/$BD$6+$BK$15*((AK786)-$BD$7)/$BD$8+$BK$16</f>
        <v/>
      </c>
      <c r="BB786" s="51">
        <f>1/(1+EXP(-BA786))</f>
        <v/>
      </c>
    </row>
    <row r="787" ht="15" customHeight="1" s="35">
      <c r="A787" s="48">
        <f>'4_Seq_Features'!A785</f>
        <v/>
      </c>
      <c r="B787" s="55">
        <f>'4_Seq_Features'!F785</f>
        <v/>
      </c>
      <c r="C787" s="48">
        <f>'4_Seq_Features'!E785</f>
        <v/>
      </c>
      <c r="D787" s="52">
        <f>$U$12*((B787)-$U$5)/$U$6+$U$13</f>
        <v/>
      </c>
      <c r="E787" s="51">
        <f>1/(1+EXP(-D787))</f>
        <v/>
      </c>
      <c r="F787" s="52">
        <f>$V$12*((B787)-$U$5)/$U$6+$V$13</f>
        <v/>
      </c>
      <c r="G787" s="51">
        <f>1/(1+EXP(-F787))</f>
        <v/>
      </c>
      <c r="H787" s="52">
        <f>$W$12*((B787)-$U$5)/$U$6+$W$13</f>
        <v/>
      </c>
      <c r="I787" s="51">
        <f>1/(1+EXP(-H787))</f>
        <v/>
      </c>
      <c r="J787" s="52">
        <f>$X$12*((B787)-$U$5)/$U$6+$X$13</f>
        <v/>
      </c>
      <c r="K787" s="51">
        <f>1/(1+EXP(-J787))</f>
        <v/>
      </c>
      <c r="L787" s="52">
        <f>$Y$12*((B787)-$U$5)/$U$6+$Y$13</f>
        <v/>
      </c>
      <c r="M787" s="51">
        <f>1/(1+EXP(-L787))</f>
        <v/>
      </c>
      <c r="N787" s="52">
        <f>$Z$12*((B787)-$U$5)/$U$6+$Z$13</f>
        <v/>
      </c>
      <c r="O787" s="51">
        <f>1/(1+EXP(-N787))</f>
        <v/>
      </c>
      <c r="P787" s="52">
        <f>$AA$12*((B787)-$U$5)/$U$6+$AA$13</f>
        <v/>
      </c>
      <c r="Q787" s="51">
        <f>1/(1+EXP(-P787))</f>
        <v/>
      </c>
      <c r="R787" s="52">
        <f>$AB$12*((B787)-$U$5)/$U$6+$AB$13</f>
        <v/>
      </c>
      <c r="S787" s="51">
        <f>1/(1+EXP(-R787))</f>
        <v/>
      </c>
      <c r="AI787" s="48">
        <f>'4_Seq_Features'!A785</f>
        <v/>
      </c>
      <c r="AJ787" s="55">
        <f>'4_Seq_Features'!G785</f>
        <v/>
      </c>
      <c r="AK787" s="55">
        <f>'4_Seq_Features'!H785</f>
        <v/>
      </c>
      <c r="AL787" s="48">
        <f>'4_Seq_Features'!E785</f>
        <v/>
      </c>
      <c r="AM787" s="52">
        <f>$BD$14*((AJ787)-$BD$5)/$BD$6+$BD$15*((AK787)-$BD$7)/$BD$8+$BD$16</f>
        <v/>
      </c>
      <c r="AN787" s="51">
        <f>1/(1+EXP(-AM787))</f>
        <v/>
      </c>
      <c r="AO787" s="52">
        <f>$BE$14*((AJ787)-$BD$5)/$BD$6+$BE$15*((AK787)-$BD$7)/$BD$8+$BE$16</f>
        <v/>
      </c>
      <c r="AP787" s="51">
        <f>1/(1+EXP(-AO787))</f>
        <v/>
      </c>
      <c r="AQ787" s="52">
        <f>$BF$14*((AJ787)-$BD$5)/$BD$6+$BF$15*((AK787)-$BD$7)/$BD$8+$BF$16</f>
        <v/>
      </c>
      <c r="AR787" s="51">
        <f>1/(1+EXP(-AQ787))</f>
        <v/>
      </c>
      <c r="AS787" s="52">
        <f>$BG$14*((AJ787)-$BD$5)/$BD$6+$BG$15*((AK787)-$BD$7)/$BD$8+$BG$16</f>
        <v/>
      </c>
      <c r="AT787" s="51">
        <f>1/(1+EXP(-AS787))</f>
        <v/>
      </c>
      <c r="AU787" s="52">
        <f>$BH$14*((AJ787)-$BD$5)/$BD$6+$BH$15*((AK787)-$BD$7)/$BD$8+$BH$16</f>
        <v/>
      </c>
      <c r="AV787" s="51">
        <f>1/(1+EXP(-AU787))</f>
        <v/>
      </c>
      <c r="AW787" s="52">
        <f>$BI$14*((AJ787)-$BD$5)/$BD$6+$BI$15*((AK787)-$BD$7)/$BD$8+$BI$16</f>
        <v/>
      </c>
      <c r="AX787" s="51">
        <f>1/(1+EXP(-AW787))</f>
        <v/>
      </c>
      <c r="AY787" s="52">
        <f>$BJ$14*((AJ787)-$BD$5)/$BD$6+$BJ$15*((AK787)-$BD$7)/$BD$8+$BJ$16</f>
        <v/>
      </c>
      <c r="AZ787" s="51">
        <f>1/(1+EXP(-AY787))</f>
        <v/>
      </c>
      <c r="BA787" s="52">
        <f>$BK$14*((AJ787)-$BD$5)/$BD$6+$BK$15*((AK787)-$BD$7)/$BD$8+$BK$16</f>
        <v/>
      </c>
      <c r="BB787" s="51">
        <f>1/(1+EXP(-BA787))</f>
        <v/>
      </c>
    </row>
    <row r="788" ht="15" customHeight="1" s="35">
      <c r="A788" s="48">
        <f>'4_Seq_Features'!A786</f>
        <v/>
      </c>
      <c r="B788" s="55">
        <f>'4_Seq_Features'!F786</f>
        <v/>
      </c>
      <c r="C788" s="48">
        <f>'4_Seq_Features'!E786</f>
        <v/>
      </c>
      <c r="D788" s="52">
        <f>$U$12*((B788)-$U$5)/$U$6+$U$13</f>
        <v/>
      </c>
      <c r="E788" s="51">
        <f>1/(1+EXP(-D788))</f>
        <v/>
      </c>
      <c r="F788" s="52">
        <f>$V$12*((B788)-$U$5)/$U$6+$V$13</f>
        <v/>
      </c>
      <c r="G788" s="51">
        <f>1/(1+EXP(-F788))</f>
        <v/>
      </c>
      <c r="H788" s="52">
        <f>$W$12*((B788)-$U$5)/$U$6+$W$13</f>
        <v/>
      </c>
      <c r="I788" s="51">
        <f>1/(1+EXP(-H788))</f>
        <v/>
      </c>
      <c r="J788" s="52">
        <f>$X$12*((B788)-$U$5)/$U$6+$X$13</f>
        <v/>
      </c>
      <c r="K788" s="51">
        <f>1/(1+EXP(-J788))</f>
        <v/>
      </c>
      <c r="L788" s="52">
        <f>$Y$12*((B788)-$U$5)/$U$6+$Y$13</f>
        <v/>
      </c>
      <c r="M788" s="51">
        <f>1/(1+EXP(-L788))</f>
        <v/>
      </c>
      <c r="N788" s="52">
        <f>$Z$12*((B788)-$U$5)/$U$6+$Z$13</f>
        <v/>
      </c>
      <c r="O788" s="51">
        <f>1/(1+EXP(-N788))</f>
        <v/>
      </c>
      <c r="P788" s="52">
        <f>$AA$12*((B788)-$U$5)/$U$6+$AA$13</f>
        <v/>
      </c>
      <c r="Q788" s="51">
        <f>1/(1+EXP(-P788))</f>
        <v/>
      </c>
      <c r="R788" s="52">
        <f>$AB$12*((B788)-$U$5)/$U$6+$AB$13</f>
        <v/>
      </c>
      <c r="S788" s="51">
        <f>1/(1+EXP(-R788))</f>
        <v/>
      </c>
      <c r="AI788" s="48">
        <f>'4_Seq_Features'!A786</f>
        <v/>
      </c>
      <c r="AJ788" s="55">
        <f>'4_Seq_Features'!G786</f>
        <v/>
      </c>
      <c r="AK788" s="55">
        <f>'4_Seq_Features'!H786</f>
        <v/>
      </c>
      <c r="AL788" s="48">
        <f>'4_Seq_Features'!E786</f>
        <v/>
      </c>
      <c r="AM788" s="52">
        <f>$BD$14*((AJ788)-$BD$5)/$BD$6+$BD$15*((AK788)-$BD$7)/$BD$8+$BD$16</f>
        <v/>
      </c>
      <c r="AN788" s="51">
        <f>1/(1+EXP(-AM788))</f>
        <v/>
      </c>
      <c r="AO788" s="52">
        <f>$BE$14*((AJ788)-$BD$5)/$BD$6+$BE$15*((AK788)-$BD$7)/$BD$8+$BE$16</f>
        <v/>
      </c>
      <c r="AP788" s="51">
        <f>1/(1+EXP(-AO788))</f>
        <v/>
      </c>
      <c r="AQ788" s="52">
        <f>$BF$14*((AJ788)-$BD$5)/$BD$6+$BF$15*((AK788)-$BD$7)/$BD$8+$BF$16</f>
        <v/>
      </c>
      <c r="AR788" s="51">
        <f>1/(1+EXP(-AQ788))</f>
        <v/>
      </c>
      <c r="AS788" s="52">
        <f>$BG$14*((AJ788)-$BD$5)/$BD$6+$BG$15*((AK788)-$BD$7)/$BD$8+$BG$16</f>
        <v/>
      </c>
      <c r="AT788" s="51">
        <f>1/(1+EXP(-AS788))</f>
        <v/>
      </c>
      <c r="AU788" s="52">
        <f>$BH$14*((AJ788)-$BD$5)/$BD$6+$BH$15*((AK788)-$BD$7)/$BD$8+$BH$16</f>
        <v/>
      </c>
      <c r="AV788" s="51">
        <f>1/(1+EXP(-AU788))</f>
        <v/>
      </c>
      <c r="AW788" s="52">
        <f>$BI$14*((AJ788)-$BD$5)/$BD$6+$BI$15*((AK788)-$BD$7)/$BD$8+$BI$16</f>
        <v/>
      </c>
      <c r="AX788" s="51">
        <f>1/(1+EXP(-AW788))</f>
        <v/>
      </c>
      <c r="AY788" s="52">
        <f>$BJ$14*((AJ788)-$BD$5)/$BD$6+$BJ$15*((AK788)-$BD$7)/$BD$8+$BJ$16</f>
        <v/>
      </c>
      <c r="AZ788" s="51">
        <f>1/(1+EXP(-AY788))</f>
        <v/>
      </c>
      <c r="BA788" s="52">
        <f>$BK$14*((AJ788)-$BD$5)/$BD$6+$BK$15*((AK788)-$BD$7)/$BD$8+$BK$16</f>
        <v/>
      </c>
      <c r="BB788" s="51">
        <f>1/(1+EXP(-BA788))</f>
        <v/>
      </c>
    </row>
    <row r="789" ht="15" customHeight="1" s="35">
      <c r="A789" s="48">
        <f>'4_Seq_Features'!A787</f>
        <v/>
      </c>
      <c r="B789" s="55">
        <f>'4_Seq_Features'!F787</f>
        <v/>
      </c>
      <c r="C789" s="48">
        <f>'4_Seq_Features'!E787</f>
        <v/>
      </c>
      <c r="D789" s="52">
        <f>$U$12*((B789)-$U$5)/$U$6+$U$13</f>
        <v/>
      </c>
      <c r="E789" s="51">
        <f>1/(1+EXP(-D789))</f>
        <v/>
      </c>
      <c r="F789" s="52">
        <f>$V$12*((B789)-$U$5)/$U$6+$V$13</f>
        <v/>
      </c>
      <c r="G789" s="51">
        <f>1/(1+EXP(-F789))</f>
        <v/>
      </c>
      <c r="H789" s="52">
        <f>$W$12*((B789)-$U$5)/$U$6+$W$13</f>
        <v/>
      </c>
      <c r="I789" s="51">
        <f>1/(1+EXP(-H789))</f>
        <v/>
      </c>
      <c r="J789" s="52">
        <f>$X$12*((B789)-$U$5)/$U$6+$X$13</f>
        <v/>
      </c>
      <c r="K789" s="51">
        <f>1/(1+EXP(-J789))</f>
        <v/>
      </c>
      <c r="L789" s="52">
        <f>$Y$12*((B789)-$U$5)/$U$6+$Y$13</f>
        <v/>
      </c>
      <c r="M789" s="51">
        <f>1/(1+EXP(-L789))</f>
        <v/>
      </c>
      <c r="N789" s="52">
        <f>$Z$12*((B789)-$U$5)/$U$6+$Z$13</f>
        <v/>
      </c>
      <c r="O789" s="51">
        <f>1/(1+EXP(-N789))</f>
        <v/>
      </c>
      <c r="P789" s="52">
        <f>$AA$12*((B789)-$U$5)/$U$6+$AA$13</f>
        <v/>
      </c>
      <c r="Q789" s="51">
        <f>1/(1+EXP(-P789))</f>
        <v/>
      </c>
      <c r="R789" s="52">
        <f>$AB$12*((B789)-$U$5)/$U$6+$AB$13</f>
        <v/>
      </c>
      <c r="S789" s="51">
        <f>1/(1+EXP(-R789))</f>
        <v/>
      </c>
      <c r="AI789" s="48">
        <f>'4_Seq_Features'!A787</f>
        <v/>
      </c>
      <c r="AJ789" s="55">
        <f>'4_Seq_Features'!G787</f>
        <v/>
      </c>
      <c r="AK789" s="55">
        <f>'4_Seq_Features'!H787</f>
        <v/>
      </c>
      <c r="AL789" s="48">
        <f>'4_Seq_Features'!E787</f>
        <v/>
      </c>
      <c r="AM789" s="52">
        <f>$BD$14*((AJ789)-$BD$5)/$BD$6+$BD$15*((AK789)-$BD$7)/$BD$8+$BD$16</f>
        <v/>
      </c>
      <c r="AN789" s="51">
        <f>1/(1+EXP(-AM789))</f>
        <v/>
      </c>
      <c r="AO789" s="52">
        <f>$BE$14*((AJ789)-$BD$5)/$BD$6+$BE$15*((AK789)-$BD$7)/$BD$8+$BE$16</f>
        <v/>
      </c>
      <c r="AP789" s="51">
        <f>1/(1+EXP(-AO789))</f>
        <v/>
      </c>
      <c r="AQ789" s="52">
        <f>$BF$14*((AJ789)-$BD$5)/$BD$6+$BF$15*((AK789)-$BD$7)/$BD$8+$BF$16</f>
        <v/>
      </c>
      <c r="AR789" s="51">
        <f>1/(1+EXP(-AQ789))</f>
        <v/>
      </c>
      <c r="AS789" s="52">
        <f>$BG$14*((AJ789)-$BD$5)/$BD$6+$BG$15*((AK789)-$BD$7)/$BD$8+$BG$16</f>
        <v/>
      </c>
      <c r="AT789" s="51">
        <f>1/(1+EXP(-AS789))</f>
        <v/>
      </c>
      <c r="AU789" s="52">
        <f>$BH$14*((AJ789)-$BD$5)/$BD$6+$BH$15*((AK789)-$BD$7)/$BD$8+$BH$16</f>
        <v/>
      </c>
      <c r="AV789" s="51">
        <f>1/(1+EXP(-AU789))</f>
        <v/>
      </c>
      <c r="AW789" s="52">
        <f>$BI$14*((AJ789)-$BD$5)/$BD$6+$BI$15*((AK789)-$BD$7)/$BD$8+$BI$16</f>
        <v/>
      </c>
      <c r="AX789" s="51">
        <f>1/(1+EXP(-AW789))</f>
        <v/>
      </c>
      <c r="AY789" s="52">
        <f>$BJ$14*((AJ789)-$BD$5)/$BD$6+$BJ$15*((AK789)-$BD$7)/$BD$8+$BJ$16</f>
        <v/>
      </c>
      <c r="AZ789" s="51">
        <f>1/(1+EXP(-AY789))</f>
        <v/>
      </c>
      <c r="BA789" s="52">
        <f>$BK$14*((AJ789)-$BD$5)/$BD$6+$BK$15*((AK789)-$BD$7)/$BD$8+$BK$16</f>
        <v/>
      </c>
      <c r="BB789" s="51">
        <f>1/(1+EXP(-BA789))</f>
        <v/>
      </c>
    </row>
    <row r="790" ht="15" customHeight="1" s="35">
      <c r="A790" s="48">
        <f>'4_Seq_Features'!A788</f>
        <v/>
      </c>
      <c r="B790" s="55">
        <f>'4_Seq_Features'!F788</f>
        <v/>
      </c>
      <c r="C790" s="48">
        <f>'4_Seq_Features'!E788</f>
        <v/>
      </c>
      <c r="D790" s="52">
        <f>$U$12*((B790)-$U$5)/$U$6+$U$13</f>
        <v/>
      </c>
      <c r="E790" s="51">
        <f>1/(1+EXP(-D790))</f>
        <v/>
      </c>
      <c r="F790" s="52">
        <f>$V$12*((B790)-$U$5)/$U$6+$V$13</f>
        <v/>
      </c>
      <c r="G790" s="51">
        <f>1/(1+EXP(-F790))</f>
        <v/>
      </c>
      <c r="H790" s="52">
        <f>$W$12*((B790)-$U$5)/$U$6+$W$13</f>
        <v/>
      </c>
      <c r="I790" s="51">
        <f>1/(1+EXP(-H790))</f>
        <v/>
      </c>
      <c r="J790" s="52">
        <f>$X$12*((B790)-$U$5)/$U$6+$X$13</f>
        <v/>
      </c>
      <c r="K790" s="51">
        <f>1/(1+EXP(-J790))</f>
        <v/>
      </c>
      <c r="L790" s="52">
        <f>$Y$12*((B790)-$U$5)/$U$6+$Y$13</f>
        <v/>
      </c>
      <c r="M790" s="51">
        <f>1/(1+EXP(-L790))</f>
        <v/>
      </c>
      <c r="N790" s="52">
        <f>$Z$12*((B790)-$U$5)/$U$6+$Z$13</f>
        <v/>
      </c>
      <c r="O790" s="51">
        <f>1/(1+EXP(-N790))</f>
        <v/>
      </c>
      <c r="P790" s="52">
        <f>$AA$12*((B790)-$U$5)/$U$6+$AA$13</f>
        <v/>
      </c>
      <c r="Q790" s="51">
        <f>1/(1+EXP(-P790))</f>
        <v/>
      </c>
      <c r="R790" s="52">
        <f>$AB$12*((B790)-$U$5)/$U$6+$AB$13</f>
        <v/>
      </c>
      <c r="S790" s="51">
        <f>1/(1+EXP(-R790))</f>
        <v/>
      </c>
      <c r="AI790" s="48">
        <f>'4_Seq_Features'!A788</f>
        <v/>
      </c>
      <c r="AJ790" s="55">
        <f>'4_Seq_Features'!G788</f>
        <v/>
      </c>
      <c r="AK790" s="55">
        <f>'4_Seq_Features'!H788</f>
        <v/>
      </c>
      <c r="AL790" s="48">
        <f>'4_Seq_Features'!E788</f>
        <v/>
      </c>
      <c r="AM790" s="52">
        <f>$BD$14*((AJ790)-$BD$5)/$BD$6+$BD$15*((AK790)-$BD$7)/$BD$8+$BD$16</f>
        <v/>
      </c>
      <c r="AN790" s="51">
        <f>1/(1+EXP(-AM790))</f>
        <v/>
      </c>
      <c r="AO790" s="52">
        <f>$BE$14*((AJ790)-$BD$5)/$BD$6+$BE$15*((AK790)-$BD$7)/$BD$8+$BE$16</f>
        <v/>
      </c>
      <c r="AP790" s="51">
        <f>1/(1+EXP(-AO790))</f>
        <v/>
      </c>
      <c r="AQ790" s="52">
        <f>$BF$14*((AJ790)-$BD$5)/$BD$6+$BF$15*((AK790)-$BD$7)/$BD$8+$BF$16</f>
        <v/>
      </c>
      <c r="AR790" s="51">
        <f>1/(1+EXP(-AQ790))</f>
        <v/>
      </c>
      <c r="AS790" s="52">
        <f>$BG$14*((AJ790)-$BD$5)/$BD$6+$BG$15*((AK790)-$BD$7)/$BD$8+$BG$16</f>
        <v/>
      </c>
      <c r="AT790" s="51">
        <f>1/(1+EXP(-AS790))</f>
        <v/>
      </c>
      <c r="AU790" s="52">
        <f>$BH$14*((AJ790)-$BD$5)/$BD$6+$BH$15*((AK790)-$BD$7)/$BD$8+$BH$16</f>
        <v/>
      </c>
      <c r="AV790" s="51">
        <f>1/(1+EXP(-AU790))</f>
        <v/>
      </c>
      <c r="AW790" s="52">
        <f>$BI$14*((AJ790)-$BD$5)/$BD$6+$BI$15*((AK790)-$BD$7)/$BD$8+$BI$16</f>
        <v/>
      </c>
      <c r="AX790" s="51">
        <f>1/(1+EXP(-AW790))</f>
        <v/>
      </c>
      <c r="AY790" s="52">
        <f>$BJ$14*((AJ790)-$BD$5)/$BD$6+$BJ$15*((AK790)-$BD$7)/$BD$8+$BJ$16</f>
        <v/>
      </c>
      <c r="AZ790" s="51">
        <f>1/(1+EXP(-AY790))</f>
        <v/>
      </c>
      <c r="BA790" s="52">
        <f>$BK$14*((AJ790)-$BD$5)/$BD$6+$BK$15*((AK790)-$BD$7)/$BD$8+$BK$16</f>
        <v/>
      </c>
      <c r="BB790" s="51">
        <f>1/(1+EXP(-BA790))</f>
        <v/>
      </c>
    </row>
    <row r="791" ht="15" customHeight="1" s="35">
      <c r="A791" s="48">
        <f>'4_Seq_Features'!A789</f>
        <v/>
      </c>
      <c r="B791" s="55">
        <f>'4_Seq_Features'!F789</f>
        <v/>
      </c>
      <c r="C791" s="48">
        <f>'4_Seq_Features'!E789</f>
        <v/>
      </c>
      <c r="D791" s="52">
        <f>$U$12*((B791)-$U$5)/$U$6+$U$13</f>
        <v/>
      </c>
      <c r="E791" s="51">
        <f>1/(1+EXP(-D791))</f>
        <v/>
      </c>
      <c r="F791" s="52">
        <f>$V$12*((B791)-$U$5)/$U$6+$V$13</f>
        <v/>
      </c>
      <c r="G791" s="51">
        <f>1/(1+EXP(-F791))</f>
        <v/>
      </c>
      <c r="H791" s="52">
        <f>$W$12*((B791)-$U$5)/$U$6+$W$13</f>
        <v/>
      </c>
      <c r="I791" s="51">
        <f>1/(1+EXP(-H791))</f>
        <v/>
      </c>
      <c r="J791" s="52">
        <f>$X$12*((B791)-$U$5)/$U$6+$X$13</f>
        <v/>
      </c>
      <c r="K791" s="51">
        <f>1/(1+EXP(-J791))</f>
        <v/>
      </c>
      <c r="L791" s="52">
        <f>$Y$12*((B791)-$U$5)/$U$6+$Y$13</f>
        <v/>
      </c>
      <c r="M791" s="51">
        <f>1/(1+EXP(-L791))</f>
        <v/>
      </c>
      <c r="N791" s="52">
        <f>$Z$12*((B791)-$U$5)/$U$6+$Z$13</f>
        <v/>
      </c>
      <c r="O791" s="51">
        <f>1/(1+EXP(-N791))</f>
        <v/>
      </c>
      <c r="P791" s="52">
        <f>$AA$12*((B791)-$U$5)/$U$6+$AA$13</f>
        <v/>
      </c>
      <c r="Q791" s="51">
        <f>1/(1+EXP(-P791))</f>
        <v/>
      </c>
      <c r="R791" s="52">
        <f>$AB$12*((B791)-$U$5)/$U$6+$AB$13</f>
        <v/>
      </c>
      <c r="S791" s="51">
        <f>1/(1+EXP(-R791))</f>
        <v/>
      </c>
      <c r="AI791" s="48">
        <f>'4_Seq_Features'!A789</f>
        <v/>
      </c>
      <c r="AJ791" s="55">
        <f>'4_Seq_Features'!G789</f>
        <v/>
      </c>
      <c r="AK791" s="55">
        <f>'4_Seq_Features'!H789</f>
        <v/>
      </c>
      <c r="AL791" s="48">
        <f>'4_Seq_Features'!E789</f>
        <v/>
      </c>
      <c r="AM791" s="52">
        <f>$BD$14*((AJ791)-$BD$5)/$BD$6+$BD$15*((AK791)-$BD$7)/$BD$8+$BD$16</f>
        <v/>
      </c>
      <c r="AN791" s="51">
        <f>1/(1+EXP(-AM791))</f>
        <v/>
      </c>
      <c r="AO791" s="52">
        <f>$BE$14*((AJ791)-$BD$5)/$BD$6+$BE$15*((AK791)-$BD$7)/$BD$8+$BE$16</f>
        <v/>
      </c>
      <c r="AP791" s="51">
        <f>1/(1+EXP(-AO791))</f>
        <v/>
      </c>
      <c r="AQ791" s="52">
        <f>$BF$14*((AJ791)-$BD$5)/$BD$6+$BF$15*((AK791)-$BD$7)/$BD$8+$BF$16</f>
        <v/>
      </c>
      <c r="AR791" s="51">
        <f>1/(1+EXP(-AQ791))</f>
        <v/>
      </c>
      <c r="AS791" s="52">
        <f>$BG$14*((AJ791)-$BD$5)/$BD$6+$BG$15*((AK791)-$BD$7)/$BD$8+$BG$16</f>
        <v/>
      </c>
      <c r="AT791" s="51">
        <f>1/(1+EXP(-AS791))</f>
        <v/>
      </c>
      <c r="AU791" s="52">
        <f>$BH$14*((AJ791)-$BD$5)/$BD$6+$BH$15*((AK791)-$BD$7)/$BD$8+$BH$16</f>
        <v/>
      </c>
      <c r="AV791" s="51">
        <f>1/(1+EXP(-AU791))</f>
        <v/>
      </c>
      <c r="AW791" s="52">
        <f>$BI$14*((AJ791)-$BD$5)/$BD$6+$BI$15*((AK791)-$BD$7)/$BD$8+$BI$16</f>
        <v/>
      </c>
      <c r="AX791" s="51">
        <f>1/(1+EXP(-AW791))</f>
        <v/>
      </c>
      <c r="AY791" s="52">
        <f>$BJ$14*((AJ791)-$BD$5)/$BD$6+$BJ$15*((AK791)-$BD$7)/$BD$8+$BJ$16</f>
        <v/>
      </c>
      <c r="AZ791" s="51">
        <f>1/(1+EXP(-AY791))</f>
        <v/>
      </c>
      <c r="BA791" s="52">
        <f>$BK$14*((AJ791)-$BD$5)/$BD$6+$BK$15*((AK791)-$BD$7)/$BD$8+$BK$16</f>
        <v/>
      </c>
      <c r="BB791" s="51">
        <f>1/(1+EXP(-BA791))</f>
        <v/>
      </c>
    </row>
    <row r="792" ht="15" customHeight="1" s="35">
      <c r="A792" s="48">
        <f>'4_Seq_Features'!A790</f>
        <v/>
      </c>
      <c r="B792" s="55">
        <f>'4_Seq_Features'!F790</f>
        <v/>
      </c>
      <c r="C792" s="48">
        <f>'4_Seq_Features'!E790</f>
        <v/>
      </c>
      <c r="D792" s="52">
        <f>$U$12*((B792)-$U$5)/$U$6+$U$13</f>
        <v/>
      </c>
      <c r="E792" s="51">
        <f>1/(1+EXP(-D792))</f>
        <v/>
      </c>
      <c r="F792" s="52">
        <f>$V$12*((B792)-$U$5)/$U$6+$V$13</f>
        <v/>
      </c>
      <c r="G792" s="51">
        <f>1/(1+EXP(-F792))</f>
        <v/>
      </c>
      <c r="H792" s="52">
        <f>$W$12*((B792)-$U$5)/$U$6+$W$13</f>
        <v/>
      </c>
      <c r="I792" s="51">
        <f>1/(1+EXP(-H792))</f>
        <v/>
      </c>
      <c r="J792" s="52">
        <f>$X$12*((B792)-$U$5)/$U$6+$X$13</f>
        <v/>
      </c>
      <c r="K792" s="51">
        <f>1/(1+EXP(-J792))</f>
        <v/>
      </c>
      <c r="L792" s="52">
        <f>$Y$12*((B792)-$U$5)/$U$6+$Y$13</f>
        <v/>
      </c>
      <c r="M792" s="51">
        <f>1/(1+EXP(-L792))</f>
        <v/>
      </c>
      <c r="N792" s="52">
        <f>$Z$12*((B792)-$U$5)/$U$6+$Z$13</f>
        <v/>
      </c>
      <c r="O792" s="51">
        <f>1/(1+EXP(-N792))</f>
        <v/>
      </c>
      <c r="P792" s="52">
        <f>$AA$12*((B792)-$U$5)/$U$6+$AA$13</f>
        <v/>
      </c>
      <c r="Q792" s="51">
        <f>1/(1+EXP(-P792))</f>
        <v/>
      </c>
      <c r="R792" s="52">
        <f>$AB$12*((B792)-$U$5)/$U$6+$AB$13</f>
        <v/>
      </c>
      <c r="S792" s="51">
        <f>1/(1+EXP(-R792))</f>
        <v/>
      </c>
      <c r="AI792" s="48">
        <f>'4_Seq_Features'!A790</f>
        <v/>
      </c>
      <c r="AJ792" s="55">
        <f>'4_Seq_Features'!G790</f>
        <v/>
      </c>
      <c r="AK792" s="55">
        <f>'4_Seq_Features'!H790</f>
        <v/>
      </c>
      <c r="AL792" s="48">
        <f>'4_Seq_Features'!E790</f>
        <v/>
      </c>
      <c r="AM792" s="52">
        <f>$BD$14*((AJ792)-$BD$5)/$BD$6+$BD$15*((AK792)-$BD$7)/$BD$8+$BD$16</f>
        <v/>
      </c>
      <c r="AN792" s="51">
        <f>1/(1+EXP(-AM792))</f>
        <v/>
      </c>
      <c r="AO792" s="52">
        <f>$BE$14*((AJ792)-$BD$5)/$BD$6+$BE$15*((AK792)-$BD$7)/$BD$8+$BE$16</f>
        <v/>
      </c>
      <c r="AP792" s="51">
        <f>1/(1+EXP(-AO792))</f>
        <v/>
      </c>
      <c r="AQ792" s="52">
        <f>$BF$14*((AJ792)-$BD$5)/$BD$6+$BF$15*((AK792)-$BD$7)/$BD$8+$BF$16</f>
        <v/>
      </c>
      <c r="AR792" s="51">
        <f>1/(1+EXP(-AQ792))</f>
        <v/>
      </c>
      <c r="AS792" s="52">
        <f>$BG$14*((AJ792)-$BD$5)/$BD$6+$BG$15*((AK792)-$BD$7)/$BD$8+$BG$16</f>
        <v/>
      </c>
      <c r="AT792" s="51">
        <f>1/(1+EXP(-AS792))</f>
        <v/>
      </c>
      <c r="AU792" s="52">
        <f>$BH$14*((AJ792)-$BD$5)/$BD$6+$BH$15*((AK792)-$BD$7)/$BD$8+$BH$16</f>
        <v/>
      </c>
      <c r="AV792" s="51">
        <f>1/(1+EXP(-AU792))</f>
        <v/>
      </c>
      <c r="AW792" s="52">
        <f>$BI$14*((AJ792)-$BD$5)/$BD$6+$BI$15*((AK792)-$BD$7)/$BD$8+$BI$16</f>
        <v/>
      </c>
      <c r="AX792" s="51">
        <f>1/(1+EXP(-AW792))</f>
        <v/>
      </c>
      <c r="AY792" s="52">
        <f>$BJ$14*((AJ792)-$BD$5)/$BD$6+$BJ$15*((AK792)-$BD$7)/$BD$8+$BJ$16</f>
        <v/>
      </c>
      <c r="AZ792" s="51">
        <f>1/(1+EXP(-AY792))</f>
        <v/>
      </c>
      <c r="BA792" s="52">
        <f>$BK$14*((AJ792)-$BD$5)/$BD$6+$BK$15*((AK792)-$BD$7)/$BD$8+$BK$16</f>
        <v/>
      </c>
      <c r="BB792" s="51">
        <f>1/(1+EXP(-BA792))</f>
        <v/>
      </c>
    </row>
    <row r="793" ht="15" customHeight="1" s="35">
      <c r="A793" s="48">
        <f>'4_Seq_Features'!A791</f>
        <v/>
      </c>
      <c r="B793" s="55">
        <f>'4_Seq_Features'!F791</f>
        <v/>
      </c>
      <c r="C793" s="48">
        <f>'4_Seq_Features'!E791</f>
        <v/>
      </c>
      <c r="D793" s="52">
        <f>$U$12*((B793)-$U$5)/$U$6+$U$13</f>
        <v/>
      </c>
      <c r="E793" s="51">
        <f>1/(1+EXP(-D793))</f>
        <v/>
      </c>
      <c r="F793" s="52">
        <f>$V$12*((B793)-$U$5)/$U$6+$V$13</f>
        <v/>
      </c>
      <c r="G793" s="51">
        <f>1/(1+EXP(-F793))</f>
        <v/>
      </c>
      <c r="H793" s="52">
        <f>$W$12*((B793)-$U$5)/$U$6+$W$13</f>
        <v/>
      </c>
      <c r="I793" s="51">
        <f>1/(1+EXP(-H793))</f>
        <v/>
      </c>
      <c r="J793" s="52">
        <f>$X$12*((B793)-$U$5)/$U$6+$X$13</f>
        <v/>
      </c>
      <c r="K793" s="51">
        <f>1/(1+EXP(-J793))</f>
        <v/>
      </c>
      <c r="L793" s="52">
        <f>$Y$12*((B793)-$U$5)/$U$6+$Y$13</f>
        <v/>
      </c>
      <c r="M793" s="51">
        <f>1/(1+EXP(-L793))</f>
        <v/>
      </c>
      <c r="N793" s="52">
        <f>$Z$12*((B793)-$U$5)/$U$6+$Z$13</f>
        <v/>
      </c>
      <c r="O793" s="51">
        <f>1/(1+EXP(-N793))</f>
        <v/>
      </c>
      <c r="P793" s="52">
        <f>$AA$12*((B793)-$U$5)/$U$6+$AA$13</f>
        <v/>
      </c>
      <c r="Q793" s="51">
        <f>1/(1+EXP(-P793))</f>
        <v/>
      </c>
      <c r="R793" s="52">
        <f>$AB$12*((B793)-$U$5)/$U$6+$AB$13</f>
        <v/>
      </c>
      <c r="S793" s="51">
        <f>1/(1+EXP(-R793))</f>
        <v/>
      </c>
      <c r="AI793" s="48">
        <f>'4_Seq_Features'!A791</f>
        <v/>
      </c>
      <c r="AJ793" s="55">
        <f>'4_Seq_Features'!G791</f>
        <v/>
      </c>
      <c r="AK793" s="55">
        <f>'4_Seq_Features'!H791</f>
        <v/>
      </c>
      <c r="AL793" s="48">
        <f>'4_Seq_Features'!E791</f>
        <v/>
      </c>
      <c r="AM793" s="52">
        <f>$BD$14*((AJ793)-$BD$5)/$BD$6+$BD$15*((AK793)-$BD$7)/$BD$8+$BD$16</f>
        <v/>
      </c>
      <c r="AN793" s="51">
        <f>1/(1+EXP(-AM793))</f>
        <v/>
      </c>
      <c r="AO793" s="52">
        <f>$BE$14*((AJ793)-$BD$5)/$BD$6+$BE$15*((AK793)-$BD$7)/$BD$8+$BE$16</f>
        <v/>
      </c>
      <c r="AP793" s="51">
        <f>1/(1+EXP(-AO793))</f>
        <v/>
      </c>
      <c r="AQ793" s="52">
        <f>$BF$14*((AJ793)-$BD$5)/$BD$6+$BF$15*((AK793)-$BD$7)/$BD$8+$BF$16</f>
        <v/>
      </c>
      <c r="AR793" s="51">
        <f>1/(1+EXP(-AQ793))</f>
        <v/>
      </c>
      <c r="AS793" s="52">
        <f>$BG$14*((AJ793)-$BD$5)/$BD$6+$BG$15*((AK793)-$BD$7)/$BD$8+$BG$16</f>
        <v/>
      </c>
      <c r="AT793" s="51">
        <f>1/(1+EXP(-AS793))</f>
        <v/>
      </c>
      <c r="AU793" s="52">
        <f>$BH$14*((AJ793)-$BD$5)/$BD$6+$BH$15*((AK793)-$BD$7)/$BD$8+$BH$16</f>
        <v/>
      </c>
      <c r="AV793" s="51">
        <f>1/(1+EXP(-AU793))</f>
        <v/>
      </c>
      <c r="AW793" s="52">
        <f>$BI$14*((AJ793)-$BD$5)/$BD$6+$BI$15*((AK793)-$BD$7)/$BD$8+$BI$16</f>
        <v/>
      </c>
      <c r="AX793" s="51">
        <f>1/(1+EXP(-AW793))</f>
        <v/>
      </c>
      <c r="AY793" s="52">
        <f>$BJ$14*((AJ793)-$BD$5)/$BD$6+$BJ$15*((AK793)-$BD$7)/$BD$8+$BJ$16</f>
        <v/>
      </c>
      <c r="AZ793" s="51">
        <f>1/(1+EXP(-AY793))</f>
        <v/>
      </c>
      <c r="BA793" s="52">
        <f>$BK$14*((AJ793)-$BD$5)/$BD$6+$BK$15*((AK793)-$BD$7)/$BD$8+$BK$16</f>
        <v/>
      </c>
      <c r="BB793" s="51">
        <f>1/(1+EXP(-BA793))</f>
        <v/>
      </c>
    </row>
    <row r="794" ht="15" customHeight="1" s="35">
      <c r="A794" s="48">
        <f>'4_Seq_Features'!A792</f>
        <v/>
      </c>
      <c r="B794" s="55">
        <f>'4_Seq_Features'!F792</f>
        <v/>
      </c>
      <c r="C794" s="48">
        <f>'4_Seq_Features'!E792</f>
        <v/>
      </c>
      <c r="D794" s="52">
        <f>$U$12*((B794)-$U$5)/$U$6+$U$13</f>
        <v/>
      </c>
      <c r="E794" s="51">
        <f>1/(1+EXP(-D794))</f>
        <v/>
      </c>
      <c r="F794" s="52">
        <f>$V$12*((B794)-$U$5)/$U$6+$V$13</f>
        <v/>
      </c>
      <c r="G794" s="51">
        <f>1/(1+EXP(-F794))</f>
        <v/>
      </c>
      <c r="H794" s="52">
        <f>$W$12*((B794)-$U$5)/$U$6+$W$13</f>
        <v/>
      </c>
      <c r="I794" s="51">
        <f>1/(1+EXP(-H794))</f>
        <v/>
      </c>
      <c r="J794" s="52">
        <f>$X$12*((B794)-$U$5)/$U$6+$X$13</f>
        <v/>
      </c>
      <c r="K794" s="51">
        <f>1/(1+EXP(-J794))</f>
        <v/>
      </c>
      <c r="L794" s="52">
        <f>$Y$12*((B794)-$U$5)/$U$6+$Y$13</f>
        <v/>
      </c>
      <c r="M794" s="51">
        <f>1/(1+EXP(-L794))</f>
        <v/>
      </c>
      <c r="N794" s="52">
        <f>$Z$12*((B794)-$U$5)/$U$6+$Z$13</f>
        <v/>
      </c>
      <c r="O794" s="51">
        <f>1/(1+EXP(-N794))</f>
        <v/>
      </c>
      <c r="P794" s="52">
        <f>$AA$12*((B794)-$U$5)/$U$6+$AA$13</f>
        <v/>
      </c>
      <c r="Q794" s="51">
        <f>1/(1+EXP(-P794))</f>
        <v/>
      </c>
      <c r="R794" s="52">
        <f>$AB$12*((B794)-$U$5)/$U$6+$AB$13</f>
        <v/>
      </c>
      <c r="S794" s="51">
        <f>1/(1+EXP(-R794))</f>
        <v/>
      </c>
      <c r="AI794" s="48">
        <f>'4_Seq_Features'!A792</f>
        <v/>
      </c>
      <c r="AJ794" s="55">
        <f>'4_Seq_Features'!G792</f>
        <v/>
      </c>
      <c r="AK794" s="55">
        <f>'4_Seq_Features'!H792</f>
        <v/>
      </c>
      <c r="AL794" s="48">
        <f>'4_Seq_Features'!E792</f>
        <v/>
      </c>
      <c r="AM794" s="52">
        <f>$BD$14*((AJ794)-$BD$5)/$BD$6+$BD$15*((AK794)-$BD$7)/$BD$8+$BD$16</f>
        <v/>
      </c>
      <c r="AN794" s="51">
        <f>1/(1+EXP(-AM794))</f>
        <v/>
      </c>
      <c r="AO794" s="52">
        <f>$BE$14*((AJ794)-$BD$5)/$BD$6+$BE$15*((AK794)-$BD$7)/$BD$8+$BE$16</f>
        <v/>
      </c>
      <c r="AP794" s="51">
        <f>1/(1+EXP(-AO794))</f>
        <v/>
      </c>
      <c r="AQ794" s="52">
        <f>$BF$14*((AJ794)-$BD$5)/$BD$6+$BF$15*((AK794)-$BD$7)/$BD$8+$BF$16</f>
        <v/>
      </c>
      <c r="AR794" s="51">
        <f>1/(1+EXP(-AQ794))</f>
        <v/>
      </c>
      <c r="AS794" s="52">
        <f>$BG$14*((AJ794)-$BD$5)/$BD$6+$BG$15*((AK794)-$BD$7)/$BD$8+$BG$16</f>
        <v/>
      </c>
      <c r="AT794" s="51">
        <f>1/(1+EXP(-AS794))</f>
        <v/>
      </c>
      <c r="AU794" s="52">
        <f>$BH$14*((AJ794)-$BD$5)/$BD$6+$BH$15*((AK794)-$BD$7)/$BD$8+$BH$16</f>
        <v/>
      </c>
      <c r="AV794" s="51">
        <f>1/(1+EXP(-AU794))</f>
        <v/>
      </c>
      <c r="AW794" s="52">
        <f>$BI$14*((AJ794)-$BD$5)/$BD$6+$BI$15*((AK794)-$BD$7)/$BD$8+$BI$16</f>
        <v/>
      </c>
      <c r="AX794" s="51">
        <f>1/(1+EXP(-AW794))</f>
        <v/>
      </c>
      <c r="AY794" s="52">
        <f>$BJ$14*((AJ794)-$BD$5)/$BD$6+$BJ$15*((AK794)-$BD$7)/$BD$8+$BJ$16</f>
        <v/>
      </c>
      <c r="AZ794" s="51">
        <f>1/(1+EXP(-AY794))</f>
        <v/>
      </c>
      <c r="BA794" s="52">
        <f>$BK$14*((AJ794)-$BD$5)/$BD$6+$BK$15*((AK794)-$BD$7)/$BD$8+$BK$16</f>
        <v/>
      </c>
      <c r="BB794" s="51">
        <f>1/(1+EXP(-BA794))</f>
        <v/>
      </c>
    </row>
    <row r="795" ht="15" customHeight="1" s="35">
      <c r="A795" s="48">
        <f>'4_Seq_Features'!A793</f>
        <v/>
      </c>
      <c r="B795" s="55">
        <f>'4_Seq_Features'!F793</f>
        <v/>
      </c>
      <c r="C795" s="48">
        <f>'4_Seq_Features'!E793</f>
        <v/>
      </c>
      <c r="D795" s="52">
        <f>$U$12*((B795)-$U$5)/$U$6+$U$13</f>
        <v/>
      </c>
      <c r="E795" s="51">
        <f>1/(1+EXP(-D795))</f>
        <v/>
      </c>
      <c r="F795" s="52">
        <f>$V$12*((B795)-$U$5)/$U$6+$V$13</f>
        <v/>
      </c>
      <c r="G795" s="51">
        <f>1/(1+EXP(-F795))</f>
        <v/>
      </c>
      <c r="H795" s="52">
        <f>$W$12*((B795)-$U$5)/$U$6+$W$13</f>
        <v/>
      </c>
      <c r="I795" s="51">
        <f>1/(1+EXP(-H795))</f>
        <v/>
      </c>
      <c r="J795" s="52">
        <f>$X$12*((B795)-$U$5)/$U$6+$X$13</f>
        <v/>
      </c>
      <c r="K795" s="51">
        <f>1/(1+EXP(-J795))</f>
        <v/>
      </c>
      <c r="L795" s="52">
        <f>$Y$12*((B795)-$U$5)/$U$6+$Y$13</f>
        <v/>
      </c>
      <c r="M795" s="51">
        <f>1/(1+EXP(-L795))</f>
        <v/>
      </c>
      <c r="N795" s="52">
        <f>$Z$12*((B795)-$U$5)/$U$6+$Z$13</f>
        <v/>
      </c>
      <c r="O795" s="51">
        <f>1/(1+EXP(-N795))</f>
        <v/>
      </c>
      <c r="P795" s="52">
        <f>$AA$12*((B795)-$U$5)/$U$6+$AA$13</f>
        <v/>
      </c>
      <c r="Q795" s="51">
        <f>1/(1+EXP(-P795))</f>
        <v/>
      </c>
      <c r="R795" s="52">
        <f>$AB$12*((B795)-$U$5)/$U$6+$AB$13</f>
        <v/>
      </c>
      <c r="S795" s="51">
        <f>1/(1+EXP(-R795))</f>
        <v/>
      </c>
      <c r="AI795" s="48">
        <f>'4_Seq_Features'!A793</f>
        <v/>
      </c>
      <c r="AJ795" s="55">
        <f>'4_Seq_Features'!G793</f>
        <v/>
      </c>
      <c r="AK795" s="55">
        <f>'4_Seq_Features'!H793</f>
        <v/>
      </c>
      <c r="AL795" s="48">
        <f>'4_Seq_Features'!E793</f>
        <v/>
      </c>
      <c r="AM795" s="52">
        <f>$BD$14*((AJ795)-$BD$5)/$BD$6+$BD$15*((AK795)-$BD$7)/$BD$8+$BD$16</f>
        <v/>
      </c>
      <c r="AN795" s="51">
        <f>1/(1+EXP(-AM795))</f>
        <v/>
      </c>
      <c r="AO795" s="52">
        <f>$BE$14*((AJ795)-$BD$5)/$BD$6+$BE$15*((AK795)-$BD$7)/$BD$8+$BE$16</f>
        <v/>
      </c>
      <c r="AP795" s="51">
        <f>1/(1+EXP(-AO795))</f>
        <v/>
      </c>
      <c r="AQ795" s="52">
        <f>$BF$14*((AJ795)-$BD$5)/$BD$6+$BF$15*((AK795)-$BD$7)/$BD$8+$BF$16</f>
        <v/>
      </c>
      <c r="AR795" s="51">
        <f>1/(1+EXP(-AQ795))</f>
        <v/>
      </c>
      <c r="AS795" s="52">
        <f>$BG$14*((AJ795)-$BD$5)/$BD$6+$BG$15*((AK795)-$BD$7)/$BD$8+$BG$16</f>
        <v/>
      </c>
      <c r="AT795" s="51">
        <f>1/(1+EXP(-AS795))</f>
        <v/>
      </c>
      <c r="AU795" s="52">
        <f>$BH$14*((AJ795)-$BD$5)/$BD$6+$BH$15*((AK795)-$BD$7)/$BD$8+$BH$16</f>
        <v/>
      </c>
      <c r="AV795" s="51">
        <f>1/(1+EXP(-AU795))</f>
        <v/>
      </c>
      <c r="AW795" s="52">
        <f>$BI$14*((AJ795)-$BD$5)/$BD$6+$BI$15*((AK795)-$BD$7)/$BD$8+$BI$16</f>
        <v/>
      </c>
      <c r="AX795" s="51">
        <f>1/(1+EXP(-AW795))</f>
        <v/>
      </c>
      <c r="AY795" s="52">
        <f>$BJ$14*((AJ795)-$BD$5)/$BD$6+$BJ$15*((AK795)-$BD$7)/$BD$8+$BJ$16</f>
        <v/>
      </c>
      <c r="AZ795" s="51">
        <f>1/(1+EXP(-AY795))</f>
        <v/>
      </c>
      <c r="BA795" s="52">
        <f>$BK$14*((AJ795)-$BD$5)/$BD$6+$BK$15*((AK795)-$BD$7)/$BD$8+$BK$16</f>
        <v/>
      </c>
      <c r="BB795" s="51">
        <f>1/(1+EXP(-BA795))</f>
        <v/>
      </c>
    </row>
    <row r="796" ht="15" customHeight="1" s="35">
      <c r="A796" s="48">
        <f>'4_Seq_Features'!A794</f>
        <v/>
      </c>
      <c r="B796" s="55">
        <f>'4_Seq_Features'!F794</f>
        <v/>
      </c>
      <c r="C796" s="48">
        <f>'4_Seq_Features'!E794</f>
        <v/>
      </c>
      <c r="D796" s="52">
        <f>$U$12*((B796)-$U$5)/$U$6+$U$13</f>
        <v/>
      </c>
      <c r="E796" s="51">
        <f>1/(1+EXP(-D796))</f>
        <v/>
      </c>
      <c r="F796" s="52">
        <f>$V$12*((B796)-$U$5)/$U$6+$V$13</f>
        <v/>
      </c>
      <c r="G796" s="51">
        <f>1/(1+EXP(-F796))</f>
        <v/>
      </c>
      <c r="H796" s="52">
        <f>$W$12*((B796)-$U$5)/$U$6+$W$13</f>
        <v/>
      </c>
      <c r="I796" s="51">
        <f>1/(1+EXP(-H796))</f>
        <v/>
      </c>
      <c r="J796" s="52">
        <f>$X$12*((B796)-$U$5)/$U$6+$X$13</f>
        <v/>
      </c>
      <c r="K796" s="51">
        <f>1/(1+EXP(-J796))</f>
        <v/>
      </c>
      <c r="L796" s="52">
        <f>$Y$12*((B796)-$U$5)/$U$6+$Y$13</f>
        <v/>
      </c>
      <c r="M796" s="51">
        <f>1/(1+EXP(-L796))</f>
        <v/>
      </c>
      <c r="N796" s="52">
        <f>$Z$12*((B796)-$U$5)/$U$6+$Z$13</f>
        <v/>
      </c>
      <c r="O796" s="51">
        <f>1/(1+EXP(-N796))</f>
        <v/>
      </c>
      <c r="P796" s="52">
        <f>$AA$12*((B796)-$U$5)/$U$6+$AA$13</f>
        <v/>
      </c>
      <c r="Q796" s="51">
        <f>1/(1+EXP(-P796))</f>
        <v/>
      </c>
      <c r="R796" s="52">
        <f>$AB$12*((B796)-$U$5)/$U$6+$AB$13</f>
        <v/>
      </c>
      <c r="S796" s="51">
        <f>1/(1+EXP(-R796))</f>
        <v/>
      </c>
      <c r="AI796" s="48">
        <f>'4_Seq_Features'!A794</f>
        <v/>
      </c>
      <c r="AJ796" s="55">
        <f>'4_Seq_Features'!G794</f>
        <v/>
      </c>
      <c r="AK796" s="55">
        <f>'4_Seq_Features'!H794</f>
        <v/>
      </c>
      <c r="AL796" s="48">
        <f>'4_Seq_Features'!E794</f>
        <v/>
      </c>
      <c r="AM796" s="52">
        <f>$BD$14*((AJ796)-$BD$5)/$BD$6+$BD$15*((AK796)-$BD$7)/$BD$8+$BD$16</f>
        <v/>
      </c>
      <c r="AN796" s="51">
        <f>1/(1+EXP(-AM796))</f>
        <v/>
      </c>
      <c r="AO796" s="52">
        <f>$BE$14*((AJ796)-$BD$5)/$BD$6+$BE$15*((AK796)-$BD$7)/$BD$8+$BE$16</f>
        <v/>
      </c>
      <c r="AP796" s="51">
        <f>1/(1+EXP(-AO796))</f>
        <v/>
      </c>
      <c r="AQ796" s="52">
        <f>$BF$14*((AJ796)-$BD$5)/$BD$6+$BF$15*((AK796)-$BD$7)/$BD$8+$BF$16</f>
        <v/>
      </c>
      <c r="AR796" s="51">
        <f>1/(1+EXP(-AQ796))</f>
        <v/>
      </c>
      <c r="AS796" s="52">
        <f>$BG$14*((AJ796)-$BD$5)/$BD$6+$BG$15*((AK796)-$BD$7)/$BD$8+$BG$16</f>
        <v/>
      </c>
      <c r="AT796" s="51">
        <f>1/(1+EXP(-AS796))</f>
        <v/>
      </c>
      <c r="AU796" s="52">
        <f>$BH$14*((AJ796)-$BD$5)/$BD$6+$BH$15*((AK796)-$BD$7)/$BD$8+$BH$16</f>
        <v/>
      </c>
      <c r="AV796" s="51">
        <f>1/(1+EXP(-AU796))</f>
        <v/>
      </c>
      <c r="AW796" s="52">
        <f>$BI$14*((AJ796)-$BD$5)/$BD$6+$BI$15*((AK796)-$BD$7)/$BD$8+$BI$16</f>
        <v/>
      </c>
      <c r="AX796" s="51">
        <f>1/(1+EXP(-AW796))</f>
        <v/>
      </c>
      <c r="AY796" s="52">
        <f>$BJ$14*((AJ796)-$BD$5)/$BD$6+$BJ$15*((AK796)-$BD$7)/$BD$8+$BJ$16</f>
        <v/>
      </c>
      <c r="AZ796" s="51">
        <f>1/(1+EXP(-AY796))</f>
        <v/>
      </c>
      <c r="BA796" s="52">
        <f>$BK$14*((AJ796)-$BD$5)/$BD$6+$BK$15*((AK796)-$BD$7)/$BD$8+$BK$16</f>
        <v/>
      </c>
      <c r="BB796" s="51">
        <f>1/(1+EXP(-BA796))</f>
        <v/>
      </c>
    </row>
    <row r="797" ht="15" customHeight="1" s="35">
      <c r="A797" s="48">
        <f>'4_Seq_Features'!A795</f>
        <v/>
      </c>
      <c r="B797" s="55">
        <f>'4_Seq_Features'!F795</f>
        <v/>
      </c>
      <c r="C797" s="48">
        <f>'4_Seq_Features'!E795</f>
        <v/>
      </c>
      <c r="D797" s="52">
        <f>$U$12*((B797)-$U$5)/$U$6+$U$13</f>
        <v/>
      </c>
      <c r="E797" s="51">
        <f>1/(1+EXP(-D797))</f>
        <v/>
      </c>
      <c r="F797" s="52">
        <f>$V$12*((B797)-$U$5)/$U$6+$V$13</f>
        <v/>
      </c>
      <c r="G797" s="51">
        <f>1/(1+EXP(-F797))</f>
        <v/>
      </c>
      <c r="H797" s="52">
        <f>$W$12*((B797)-$U$5)/$U$6+$W$13</f>
        <v/>
      </c>
      <c r="I797" s="51">
        <f>1/(1+EXP(-H797))</f>
        <v/>
      </c>
      <c r="J797" s="52">
        <f>$X$12*((B797)-$U$5)/$U$6+$X$13</f>
        <v/>
      </c>
      <c r="K797" s="51">
        <f>1/(1+EXP(-J797))</f>
        <v/>
      </c>
      <c r="L797" s="52">
        <f>$Y$12*((B797)-$U$5)/$U$6+$Y$13</f>
        <v/>
      </c>
      <c r="M797" s="51">
        <f>1/(1+EXP(-L797))</f>
        <v/>
      </c>
      <c r="N797" s="52">
        <f>$Z$12*((B797)-$U$5)/$U$6+$Z$13</f>
        <v/>
      </c>
      <c r="O797" s="51">
        <f>1/(1+EXP(-N797))</f>
        <v/>
      </c>
      <c r="P797" s="52">
        <f>$AA$12*((B797)-$U$5)/$U$6+$AA$13</f>
        <v/>
      </c>
      <c r="Q797" s="51">
        <f>1/(1+EXP(-P797))</f>
        <v/>
      </c>
      <c r="R797" s="52">
        <f>$AB$12*((B797)-$U$5)/$U$6+$AB$13</f>
        <v/>
      </c>
      <c r="S797" s="51">
        <f>1/(1+EXP(-R797))</f>
        <v/>
      </c>
      <c r="AI797" s="48">
        <f>'4_Seq_Features'!A795</f>
        <v/>
      </c>
      <c r="AJ797" s="55">
        <f>'4_Seq_Features'!G795</f>
        <v/>
      </c>
      <c r="AK797" s="55">
        <f>'4_Seq_Features'!H795</f>
        <v/>
      </c>
      <c r="AL797" s="48">
        <f>'4_Seq_Features'!E795</f>
        <v/>
      </c>
      <c r="AM797" s="52">
        <f>$BD$14*((AJ797)-$BD$5)/$BD$6+$BD$15*((AK797)-$BD$7)/$BD$8+$BD$16</f>
        <v/>
      </c>
      <c r="AN797" s="51">
        <f>1/(1+EXP(-AM797))</f>
        <v/>
      </c>
      <c r="AO797" s="52">
        <f>$BE$14*((AJ797)-$BD$5)/$BD$6+$BE$15*((AK797)-$BD$7)/$BD$8+$BE$16</f>
        <v/>
      </c>
      <c r="AP797" s="51">
        <f>1/(1+EXP(-AO797))</f>
        <v/>
      </c>
      <c r="AQ797" s="52">
        <f>$BF$14*((AJ797)-$BD$5)/$BD$6+$BF$15*((AK797)-$BD$7)/$BD$8+$BF$16</f>
        <v/>
      </c>
      <c r="AR797" s="51">
        <f>1/(1+EXP(-AQ797))</f>
        <v/>
      </c>
      <c r="AS797" s="52">
        <f>$BG$14*((AJ797)-$BD$5)/$BD$6+$BG$15*((AK797)-$BD$7)/$BD$8+$BG$16</f>
        <v/>
      </c>
      <c r="AT797" s="51">
        <f>1/(1+EXP(-AS797))</f>
        <v/>
      </c>
      <c r="AU797" s="52">
        <f>$BH$14*((AJ797)-$BD$5)/$BD$6+$BH$15*((AK797)-$BD$7)/$BD$8+$BH$16</f>
        <v/>
      </c>
      <c r="AV797" s="51">
        <f>1/(1+EXP(-AU797))</f>
        <v/>
      </c>
      <c r="AW797" s="52">
        <f>$BI$14*((AJ797)-$BD$5)/$BD$6+$BI$15*((AK797)-$BD$7)/$BD$8+$BI$16</f>
        <v/>
      </c>
      <c r="AX797" s="51">
        <f>1/(1+EXP(-AW797))</f>
        <v/>
      </c>
      <c r="AY797" s="52">
        <f>$BJ$14*((AJ797)-$BD$5)/$BD$6+$BJ$15*((AK797)-$BD$7)/$BD$8+$BJ$16</f>
        <v/>
      </c>
      <c r="AZ797" s="51">
        <f>1/(1+EXP(-AY797))</f>
        <v/>
      </c>
      <c r="BA797" s="52">
        <f>$BK$14*((AJ797)-$BD$5)/$BD$6+$BK$15*((AK797)-$BD$7)/$BD$8+$BK$16</f>
        <v/>
      </c>
      <c r="BB797" s="51">
        <f>1/(1+EXP(-BA797))</f>
        <v/>
      </c>
    </row>
    <row r="798" ht="15" customHeight="1" s="35">
      <c r="A798" s="48">
        <f>'4_Seq_Features'!A796</f>
        <v/>
      </c>
      <c r="B798" s="55">
        <f>'4_Seq_Features'!F796</f>
        <v/>
      </c>
      <c r="C798" s="48">
        <f>'4_Seq_Features'!E796</f>
        <v/>
      </c>
      <c r="D798" s="52">
        <f>$U$12*((B798)-$U$5)/$U$6+$U$13</f>
        <v/>
      </c>
      <c r="E798" s="51">
        <f>1/(1+EXP(-D798))</f>
        <v/>
      </c>
      <c r="F798" s="52">
        <f>$V$12*((B798)-$U$5)/$U$6+$V$13</f>
        <v/>
      </c>
      <c r="G798" s="51">
        <f>1/(1+EXP(-F798))</f>
        <v/>
      </c>
      <c r="H798" s="52">
        <f>$W$12*((B798)-$U$5)/$U$6+$W$13</f>
        <v/>
      </c>
      <c r="I798" s="51">
        <f>1/(1+EXP(-H798))</f>
        <v/>
      </c>
      <c r="J798" s="52">
        <f>$X$12*((B798)-$U$5)/$U$6+$X$13</f>
        <v/>
      </c>
      <c r="K798" s="51">
        <f>1/(1+EXP(-J798))</f>
        <v/>
      </c>
      <c r="L798" s="52">
        <f>$Y$12*((B798)-$U$5)/$U$6+$Y$13</f>
        <v/>
      </c>
      <c r="M798" s="51">
        <f>1/(1+EXP(-L798))</f>
        <v/>
      </c>
      <c r="N798" s="52">
        <f>$Z$12*((B798)-$U$5)/$U$6+$Z$13</f>
        <v/>
      </c>
      <c r="O798" s="51">
        <f>1/(1+EXP(-N798))</f>
        <v/>
      </c>
      <c r="P798" s="52">
        <f>$AA$12*((B798)-$U$5)/$U$6+$AA$13</f>
        <v/>
      </c>
      <c r="Q798" s="51">
        <f>1/(1+EXP(-P798))</f>
        <v/>
      </c>
      <c r="R798" s="52">
        <f>$AB$12*((B798)-$U$5)/$U$6+$AB$13</f>
        <v/>
      </c>
      <c r="S798" s="51">
        <f>1/(1+EXP(-R798))</f>
        <v/>
      </c>
      <c r="AI798" s="48">
        <f>'4_Seq_Features'!A796</f>
        <v/>
      </c>
      <c r="AJ798" s="55">
        <f>'4_Seq_Features'!G796</f>
        <v/>
      </c>
      <c r="AK798" s="55">
        <f>'4_Seq_Features'!H796</f>
        <v/>
      </c>
      <c r="AL798" s="48">
        <f>'4_Seq_Features'!E796</f>
        <v/>
      </c>
      <c r="AM798" s="52">
        <f>$BD$14*((AJ798)-$BD$5)/$BD$6+$BD$15*((AK798)-$BD$7)/$BD$8+$BD$16</f>
        <v/>
      </c>
      <c r="AN798" s="51">
        <f>1/(1+EXP(-AM798))</f>
        <v/>
      </c>
      <c r="AO798" s="52">
        <f>$BE$14*((AJ798)-$BD$5)/$BD$6+$BE$15*((AK798)-$BD$7)/$BD$8+$BE$16</f>
        <v/>
      </c>
      <c r="AP798" s="51">
        <f>1/(1+EXP(-AO798))</f>
        <v/>
      </c>
      <c r="AQ798" s="52">
        <f>$BF$14*((AJ798)-$BD$5)/$BD$6+$BF$15*((AK798)-$BD$7)/$BD$8+$BF$16</f>
        <v/>
      </c>
      <c r="AR798" s="51">
        <f>1/(1+EXP(-AQ798))</f>
        <v/>
      </c>
      <c r="AS798" s="52">
        <f>$BG$14*((AJ798)-$BD$5)/$BD$6+$BG$15*((AK798)-$BD$7)/$BD$8+$BG$16</f>
        <v/>
      </c>
      <c r="AT798" s="51">
        <f>1/(1+EXP(-AS798))</f>
        <v/>
      </c>
      <c r="AU798" s="52">
        <f>$BH$14*((AJ798)-$BD$5)/$BD$6+$BH$15*((AK798)-$BD$7)/$BD$8+$BH$16</f>
        <v/>
      </c>
      <c r="AV798" s="51">
        <f>1/(1+EXP(-AU798))</f>
        <v/>
      </c>
      <c r="AW798" s="52">
        <f>$BI$14*((AJ798)-$BD$5)/$BD$6+$BI$15*((AK798)-$BD$7)/$BD$8+$BI$16</f>
        <v/>
      </c>
      <c r="AX798" s="51">
        <f>1/(1+EXP(-AW798))</f>
        <v/>
      </c>
      <c r="AY798" s="52">
        <f>$BJ$14*((AJ798)-$BD$5)/$BD$6+$BJ$15*((AK798)-$BD$7)/$BD$8+$BJ$16</f>
        <v/>
      </c>
      <c r="AZ798" s="51">
        <f>1/(1+EXP(-AY798))</f>
        <v/>
      </c>
      <c r="BA798" s="52">
        <f>$BK$14*((AJ798)-$BD$5)/$BD$6+$BK$15*((AK798)-$BD$7)/$BD$8+$BK$16</f>
        <v/>
      </c>
      <c r="BB798" s="51">
        <f>1/(1+EXP(-BA798))</f>
        <v/>
      </c>
    </row>
    <row r="799" ht="15" customHeight="1" s="35">
      <c r="A799" s="48">
        <f>'4_Seq_Features'!A797</f>
        <v/>
      </c>
      <c r="B799" s="55">
        <f>'4_Seq_Features'!F797</f>
        <v/>
      </c>
      <c r="C799" s="48">
        <f>'4_Seq_Features'!E797</f>
        <v/>
      </c>
      <c r="D799" s="52">
        <f>$U$12*((B799)-$U$5)/$U$6+$U$13</f>
        <v/>
      </c>
      <c r="E799" s="51">
        <f>1/(1+EXP(-D799))</f>
        <v/>
      </c>
      <c r="F799" s="52">
        <f>$V$12*((B799)-$U$5)/$U$6+$V$13</f>
        <v/>
      </c>
      <c r="G799" s="51">
        <f>1/(1+EXP(-F799))</f>
        <v/>
      </c>
      <c r="H799" s="52">
        <f>$W$12*((B799)-$U$5)/$U$6+$W$13</f>
        <v/>
      </c>
      <c r="I799" s="51">
        <f>1/(1+EXP(-H799))</f>
        <v/>
      </c>
      <c r="J799" s="52">
        <f>$X$12*((B799)-$U$5)/$U$6+$X$13</f>
        <v/>
      </c>
      <c r="K799" s="51">
        <f>1/(1+EXP(-J799))</f>
        <v/>
      </c>
      <c r="L799" s="52">
        <f>$Y$12*((B799)-$U$5)/$U$6+$Y$13</f>
        <v/>
      </c>
      <c r="M799" s="51">
        <f>1/(1+EXP(-L799))</f>
        <v/>
      </c>
      <c r="N799" s="52">
        <f>$Z$12*((B799)-$U$5)/$U$6+$Z$13</f>
        <v/>
      </c>
      <c r="O799" s="51">
        <f>1/(1+EXP(-N799))</f>
        <v/>
      </c>
      <c r="P799" s="52">
        <f>$AA$12*((B799)-$U$5)/$U$6+$AA$13</f>
        <v/>
      </c>
      <c r="Q799" s="51">
        <f>1/(1+EXP(-P799))</f>
        <v/>
      </c>
      <c r="R799" s="52">
        <f>$AB$12*((B799)-$U$5)/$U$6+$AB$13</f>
        <v/>
      </c>
      <c r="S799" s="51">
        <f>1/(1+EXP(-R799))</f>
        <v/>
      </c>
      <c r="AI799" s="48">
        <f>'4_Seq_Features'!A797</f>
        <v/>
      </c>
      <c r="AJ799" s="55">
        <f>'4_Seq_Features'!G797</f>
        <v/>
      </c>
      <c r="AK799" s="55">
        <f>'4_Seq_Features'!H797</f>
        <v/>
      </c>
      <c r="AL799" s="48">
        <f>'4_Seq_Features'!E797</f>
        <v/>
      </c>
      <c r="AM799" s="52">
        <f>$BD$14*((AJ799)-$BD$5)/$BD$6+$BD$15*((AK799)-$BD$7)/$BD$8+$BD$16</f>
        <v/>
      </c>
      <c r="AN799" s="51">
        <f>1/(1+EXP(-AM799))</f>
        <v/>
      </c>
      <c r="AO799" s="52">
        <f>$BE$14*((AJ799)-$BD$5)/$BD$6+$BE$15*((AK799)-$BD$7)/$BD$8+$BE$16</f>
        <v/>
      </c>
      <c r="AP799" s="51">
        <f>1/(1+EXP(-AO799))</f>
        <v/>
      </c>
      <c r="AQ799" s="52">
        <f>$BF$14*((AJ799)-$BD$5)/$BD$6+$BF$15*((AK799)-$BD$7)/$BD$8+$BF$16</f>
        <v/>
      </c>
      <c r="AR799" s="51">
        <f>1/(1+EXP(-AQ799))</f>
        <v/>
      </c>
      <c r="AS799" s="52">
        <f>$BG$14*((AJ799)-$BD$5)/$BD$6+$BG$15*((AK799)-$BD$7)/$BD$8+$BG$16</f>
        <v/>
      </c>
      <c r="AT799" s="51">
        <f>1/(1+EXP(-AS799))</f>
        <v/>
      </c>
      <c r="AU799" s="52">
        <f>$BH$14*((AJ799)-$BD$5)/$BD$6+$BH$15*((AK799)-$BD$7)/$BD$8+$BH$16</f>
        <v/>
      </c>
      <c r="AV799" s="51">
        <f>1/(1+EXP(-AU799))</f>
        <v/>
      </c>
      <c r="AW799" s="52">
        <f>$BI$14*((AJ799)-$BD$5)/$BD$6+$BI$15*((AK799)-$BD$7)/$BD$8+$BI$16</f>
        <v/>
      </c>
      <c r="AX799" s="51">
        <f>1/(1+EXP(-AW799))</f>
        <v/>
      </c>
      <c r="AY799" s="52">
        <f>$BJ$14*((AJ799)-$BD$5)/$BD$6+$BJ$15*((AK799)-$BD$7)/$BD$8+$BJ$16</f>
        <v/>
      </c>
      <c r="AZ799" s="51">
        <f>1/(1+EXP(-AY799))</f>
        <v/>
      </c>
      <c r="BA799" s="52">
        <f>$BK$14*((AJ799)-$BD$5)/$BD$6+$BK$15*((AK799)-$BD$7)/$BD$8+$BK$16</f>
        <v/>
      </c>
      <c r="BB799" s="51">
        <f>1/(1+EXP(-BA799))</f>
        <v/>
      </c>
    </row>
    <row r="800" ht="15" customHeight="1" s="35">
      <c r="A800" s="48">
        <f>'4_Seq_Features'!A798</f>
        <v/>
      </c>
      <c r="B800" s="55">
        <f>'4_Seq_Features'!F798</f>
        <v/>
      </c>
      <c r="C800" s="48">
        <f>'4_Seq_Features'!E798</f>
        <v/>
      </c>
      <c r="D800" s="52">
        <f>$U$12*((B800)-$U$5)/$U$6+$U$13</f>
        <v/>
      </c>
      <c r="E800" s="51">
        <f>1/(1+EXP(-D800))</f>
        <v/>
      </c>
      <c r="F800" s="52">
        <f>$V$12*((B800)-$U$5)/$U$6+$V$13</f>
        <v/>
      </c>
      <c r="G800" s="51">
        <f>1/(1+EXP(-F800))</f>
        <v/>
      </c>
      <c r="H800" s="52">
        <f>$W$12*((B800)-$U$5)/$U$6+$W$13</f>
        <v/>
      </c>
      <c r="I800" s="51">
        <f>1/(1+EXP(-H800))</f>
        <v/>
      </c>
      <c r="J800" s="52">
        <f>$X$12*((B800)-$U$5)/$U$6+$X$13</f>
        <v/>
      </c>
      <c r="K800" s="51">
        <f>1/(1+EXP(-J800))</f>
        <v/>
      </c>
      <c r="L800" s="52">
        <f>$Y$12*((B800)-$U$5)/$U$6+$Y$13</f>
        <v/>
      </c>
      <c r="M800" s="51">
        <f>1/(1+EXP(-L800))</f>
        <v/>
      </c>
      <c r="N800" s="52">
        <f>$Z$12*((B800)-$U$5)/$U$6+$Z$13</f>
        <v/>
      </c>
      <c r="O800" s="51">
        <f>1/(1+EXP(-N800))</f>
        <v/>
      </c>
      <c r="P800" s="52">
        <f>$AA$12*((B800)-$U$5)/$U$6+$AA$13</f>
        <v/>
      </c>
      <c r="Q800" s="51">
        <f>1/(1+EXP(-P800))</f>
        <v/>
      </c>
      <c r="R800" s="52">
        <f>$AB$12*((B800)-$U$5)/$U$6+$AB$13</f>
        <v/>
      </c>
      <c r="S800" s="51">
        <f>1/(1+EXP(-R800))</f>
        <v/>
      </c>
      <c r="AI800" s="48">
        <f>'4_Seq_Features'!A798</f>
        <v/>
      </c>
      <c r="AJ800" s="55">
        <f>'4_Seq_Features'!G798</f>
        <v/>
      </c>
      <c r="AK800" s="55">
        <f>'4_Seq_Features'!H798</f>
        <v/>
      </c>
      <c r="AL800" s="48">
        <f>'4_Seq_Features'!E798</f>
        <v/>
      </c>
      <c r="AM800" s="52">
        <f>$BD$14*((AJ800)-$BD$5)/$BD$6+$BD$15*((AK800)-$BD$7)/$BD$8+$BD$16</f>
        <v/>
      </c>
      <c r="AN800" s="51">
        <f>1/(1+EXP(-AM800))</f>
        <v/>
      </c>
      <c r="AO800" s="52">
        <f>$BE$14*((AJ800)-$BD$5)/$BD$6+$BE$15*((AK800)-$BD$7)/$BD$8+$BE$16</f>
        <v/>
      </c>
      <c r="AP800" s="51">
        <f>1/(1+EXP(-AO800))</f>
        <v/>
      </c>
      <c r="AQ800" s="52">
        <f>$BF$14*((AJ800)-$BD$5)/$BD$6+$BF$15*((AK800)-$BD$7)/$BD$8+$BF$16</f>
        <v/>
      </c>
      <c r="AR800" s="51">
        <f>1/(1+EXP(-AQ800))</f>
        <v/>
      </c>
      <c r="AS800" s="52">
        <f>$BG$14*((AJ800)-$BD$5)/$BD$6+$BG$15*((AK800)-$BD$7)/$BD$8+$BG$16</f>
        <v/>
      </c>
      <c r="AT800" s="51">
        <f>1/(1+EXP(-AS800))</f>
        <v/>
      </c>
      <c r="AU800" s="52">
        <f>$BH$14*((AJ800)-$BD$5)/$BD$6+$BH$15*((AK800)-$BD$7)/$BD$8+$BH$16</f>
        <v/>
      </c>
      <c r="AV800" s="51">
        <f>1/(1+EXP(-AU800))</f>
        <v/>
      </c>
      <c r="AW800" s="52">
        <f>$BI$14*((AJ800)-$BD$5)/$BD$6+$BI$15*((AK800)-$BD$7)/$BD$8+$BI$16</f>
        <v/>
      </c>
      <c r="AX800" s="51">
        <f>1/(1+EXP(-AW800))</f>
        <v/>
      </c>
      <c r="AY800" s="52">
        <f>$BJ$14*((AJ800)-$BD$5)/$BD$6+$BJ$15*((AK800)-$BD$7)/$BD$8+$BJ$16</f>
        <v/>
      </c>
      <c r="AZ800" s="51">
        <f>1/(1+EXP(-AY800))</f>
        <v/>
      </c>
      <c r="BA800" s="52">
        <f>$BK$14*((AJ800)-$BD$5)/$BD$6+$BK$15*((AK800)-$BD$7)/$BD$8+$BK$16</f>
        <v/>
      </c>
      <c r="BB800" s="51">
        <f>1/(1+EXP(-BA800))</f>
        <v/>
      </c>
    </row>
    <row r="801" ht="15" customHeight="1" s="35">
      <c r="A801" s="48">
        <f>'4_Seq_Features'!A799</f>
        <v/>
      </c>
      <c r="B801" s="55">
        <f>'4_Seq_Features'!F799</f>
        <v/>
      </c>
      <c r="C801" s="48">
        <f>'4_Seq_Features'!E799</f>
        <v/>
      </c>
      <c r="D801" s="52">
        <f>$U$12*((B801)-$U$5)/$U$6+$U$13</f>
        <v/>
      </c>
      <c r="E801" s="51">
        <f>1/(1+EXP(-D801))</f>
        <v/>
      </c>
      <c r="F801" s="52">
        <f>$V$12*((B801)-$U$5)/$U$6+$V$13</f>
        <v/>
      </c>
      <c r="G801" s="51">
        <f>1/(1+EXP(-F801))</f>
        <v/>
      </c>
      <c r="H801" s="52">
        <f>$W$12*((B801)-$U$5)/$U$6+$W$13</f>
        <v/>
      </c>
      <c r="I801" s="51">
        <f>1/(1+EXP(-H801))</f>
        <v/>
      </c>
      <c r="J801" s="52">
        <f>$X$12*((B801)-$U$5)/$U$6+$X$13</f>
        <v/>
      </c>
      <c r="K801" s="51">
        <f>1/(1+EXP(-J801))</f>
        <v/>
      </c>
      <c r="L801" s="52">
        <f>$Y$12*((B801)-$U$5)/$U$6+$Y$13</f>
        <v/>
      </c>
      <c r="M801" s="51">
        <f>1/(1+EXP(-L801))</f>
        <v/>
      </c>
      <c r="N801" s="52">
        <f>$Z$12*((B801)-$U$5)/$U$6+$Z$13</f>
        <v/>
      </c>
      <c r="O801" s="51">
        <f>1/(1+EXP(-N801))</f>
        <v/>
      </c>
      <c r="P801" s="52">
        <f>$AA$12*((B801)-$U$5)/$U$6+$AA$13</f>
        <v/>
      </c>
      <c r="Q801" s="51">
        <f>1/(1+EXP(-P801))</f>
        <v/>
      </c>
      <c r="R801" s="52">
        <f>$AB$12*((B801)-$U$5)/$U$6+$AB$13</f>
        <v/>
      </c>
      <c r="S801" s="51">
        <f>1/(1+EXP(-R801))</f>
        <v/>
      </c>
      <c r="AI801" s="48">
        <f>'4_Seq_Features'!A799</f>
        <v/>
      </c>
      <c r="AJ801" s="55">
        <f>'4_Seq_Features'!G799</f>
        <v/>
      </c>
      <c r="AK801" s="55">
        <f>'4_Seq_Features'!H799</f>
        <v/>
      </c>
      <c r="AL801" s="48">
        <f>'4_Seq_Features'!E799</f>
        <v/>
      </c>
      <c r="AM801" s="52">
        <f>$BD$14*((AJ801)-$BD$5)/$BD$6+$BD$15*((AK801)-$BD$7)/$BD$8+$BD$16</f>
        <v/>
      </c>
      <c r="AN801" s="51">
        <f>1/(1+EXP(-AM801))</f>
        <v/>
      </c>
      <c r="AO801" s="52">
        <f>$BE$14*((AJ801)-$BD$5)/$BD$6+$BE$15*((AK801)-$BD$7)/$BD$8+$BE$16</f>
        <v/>
      </c>
      <c r="AP801" s="51">
        <f>1/(1+EXP(-AO801))</f>
        <v/>
      </c>
      <c r="AQ801" s="52">
        <f>$BF$14*((AJ801)-$BD$5)/$BD$6+$BF$15*((AK801)-$BD$7)/$BD$8+$BF$16</f>
        <v/>
      </c>
      <c r="AR801" s="51">
        <f>1/(1+EXP(-AQ801))</f>
        <v/>
      </c>
      <c r="AS801" s="52">
        <f>$BG$14*((AJ801)-$BD$5)/$BD$6+$BG$15*((AK801)-$BD$7)/$BD$8+$BG$16</f>
        <v/>
      </c>
      <c r="AT801" s="51">
        <f>1/(1+EXP(-AS801))</f>
        <v/>
      </c>
      <c r="AU801" s="52">
        <f>$BH$14*((AJ801)-$BD$5)/$BD$6+$BH$15*((AK801)-$BD$7)/$BD$8+$BH$16</f>
        <v/>
      </c>
      <c r="AV801" s="51">
        <f>1/(1+EXP(-AU801))</f>
        <v/>
      </c>
      <c r="AW801" s="52">
        <f>$BI$14*((AJ801)-$BD$5)/$BD$6+$BI$15*((AK801)-$BD$7)/$BD$8+$BI$16</f>
        <v/>
      </c>
      <c r="AX801" s="51">
        <f>1/(1+EXP(-AW801))</f>
        <v/>
      </c>
      <c r="AY801" s="52">
        <f>$BJ$14*((AJ801)-$BD$5)/$BD$6+$BJ$15*((AK801)-$BD$7)/$BD$8+$BJ$16</f>
        <v/>
      </c>
      <c r="AZ801" s="51">
        <f>1/(1+EXP(-AY801))</f>
        <v/>
      </c>
      <c r="BA801" s="52">
        <f>$BK$14*((AJ801)-$BD$5)/$BD$6+$BK$15*((AK801)-$BD$7)/$BD$8+$BK$16</f>
        <v/>
      </c>
      <c r="BB801" s="51">
        <f>1/(1+EXP(-BA801))</f>
        <v/>
      </c>
    </row>
    <row r="802" ht="15" customHeight="1" s="35">
      <c r="A802" s="48">
        <f>'4_Seq_Features'!A800</f>
        <v/>
      </c>
      <c r="B802" s="55">
        <f>'4_Seq_Features'!F800</f>
        <v/>
      </c>
      <c r="C802" s="48">
        <f>'4_Seq_Features'!E800</f>
        <v/>
      </c>
      <c r="D802" s="52">
        <f>$U$12*((B802)-$U$5)/$U$6+$U$13</f>
        <v/>
      </c>
      <c r="E802" s="51">
        <f>1/(1+EXP(-D802))</f>
        <v/>
      </c>
      <c r="F802" s="52">
        <f>$V$12*((B802)-$U$5)/$U$6+$V$13</f>
        <v/>
      </c>
      <c r="G802" s="51">
        <f>1/(1+EXP(-F802))</f>
        <v/>
      </c>
      <c r="H802" s="52">
        <f>$W$12*((B802)-$U$5)/$U$6+$W$13</f>
        <v/>
      </c>
      <c r="I802" s="51">
        <f>1/(1+EXP(-H802))</f>
        <v/>
      </c>
      <c r="J802" s="52">
        <f>$X$12*((B802)-$U$5)/$U$6+$X$13</f>
        <v/>
      </c>
      <c r="K802" s="51">
        <f>1/(1+EXP(-J802))</f>
        <v/>
      </c>
      <c r="L802" s="52">
        <f>$Y$12*((B802)-$U$5)/$U$6+$Y$13</f>
        <v/>
      </c>
      <c r="M802" s="51">
        <f>1/(1+EXP(-L802))</f>
        <v/>
      </c>
      <c r="N802" s="52">
        <f>$Z$12*((B802)-$U$5)/$U$6+$Z$13</f>
        <v/>
      </c>
      <c r="O802" s="51">
        <f>1/(1+EXP(-N802))</f>
        <v/>
      </c>
      <c r="P802" s="52">
        <f>$AA$12*((B802)-$U$5)/$U$6+$AA$13</f>
        <v/>
      </c>
      <c r="Q802" s="51">
        <f>1/(1+EXP(-P802))</f>
        <v/>
      </c>
      <c r="R802" s="52">
        <f>$AB$12*((B802)-$U$5)/$U$6+$AB$13</f>
        <v/>
      </c>
      <c r="S802" s="51">
        <f>1/(1+EXP(-R802))</f>
        <v/>
      </c>
      <c r="AI802" s="48">
        <f>'4_Seq_Features'!A800</f>
        <v/>
      </c>
      <c r="AJ802" s="55">
        <f>'4_Seq_Features'!G800</f>
        <v/>
      </c>
      <c r="AK802" s="55">
        <f>'4_Seq_Features'!H800</f>
        <v/>
      </c>
      <c r="AL802" s="48">
        <f>'4_Seq_Features'!E800</f>
        <v/>
      </c>
      <c r="AM802" s="52">
        <f>$BD$14*((AJ802)-$BD$5)/$BD$6+$BD$15*((AK802)-$BD$7)/$BD$8+$BD$16</f>
        <v/>
      </c>
      <c r="AN802" s="51">
        <f>1/(1+EXP(-AM802))</f>
        <v/>
      </c>
      <c r="AO802" s="52">
        <f>$BE$14*((AJ802)-$BD$5)/$BD$6+$BE$15*((AK802)-$BD$7)/$BD$8+$BE$16</f>
        <v/>
      </c>
      <c r="AP802" s="51">
        <f>1/(1+EXP(-AO802))</f>
        <v/>
      </c>
      <c r="AQ802" s="52">
        <f>$BF$14*((AJ802)-$BD$5)/$BD$6+$BF$15*((AK802)-$BD$7)/$BD$8+$BF$16</f>
        <v/>
      </c>
      <c r="AR802" s="51">
        <f>1/(1+EXP(-AQ802))</f>
        <v/>
      </c>
      <c r="AS802" s="52">
        <f>$BG$14*((AJ802)-$BD$5)/$BD$6+$BG$15*((AK802)-$BD$7)/$BD$8+$BG$16</f>
        <v/>
      </c>
      <c r="AT802" s="51">
        <f>1/(1+EXP(-AS802))</f>
        <v/>
      </c>
      <c r="AU802" s="52">
        <f>$BH$14*((AJ802)-$BD$5)/$BD$6+$BH$15*((AK802)-$BD$7)/$BD$8+$BH$16</f>
        <v/>
      </c>
      <c r="AV802" s="51">
        <f>1/(1+EXP(-AU802))</f>
        <v/>
      </c>
      <c r="AW802" s="52">
        <f>$BI$14*((AJ802)-$BD$5)/$BD$6+$BI$15*((AK802)-$BD$7)/$BD$8+$BI$16</f>
        <v/>
      </c>
      <c r="AX802" s="51">
        <f>1/(1+EXP(-AW802))</f>
        <v/>
      </c>
      <c r="AY802" s="52">
        <f>$BJ$14*((AJ802)-$BD$5)/$BD$6+$BJ$15*((AK802)-$BD$7)/$BD$8+$BJ$16</f>
        <v/>
      </c>
      <c r="AZ802" s="51">
        <f>1/(1+EXP(-AY802))</f>
        <v/>
      </c>
      <c r="BA802" s="52">
        <f>$BK$14*((AJ802)-$BD$5)/$BD$6+$BK$15*((AK802)-$BD$7)/$BD$8+$BK$16</f>
        <v/>
      </c>
      <c r="BB802" s="51">
        <f>1/(1+EXP(-BA802))</f>
        <v/>
      </c>
    </row>
    <row r="803" ht="15" customHeight="1" s="35">
      <c r="A803" s="48">
        <f>'4_Seq_Features'!A801</f>
        <v/>
      </c>
      <c r="B803" s="55">
        <f>'4_Seq_Features'!F801</f>
        <v/>
      </c>
      <c r="C803" s="48">
        <f>'4_Seq_Features'!E801</f>
        <v/>
      </c>
      <c r="D803" s="52">
        <f>$U$12*((B803)-$U$5)/$U$6+$U$13</f>
        <v/>
      </c>
      <c r="E803" s="51">
        <f>1/(1+EXP(-D803))</f>
        <v/>
      </c>
      <c r="F803" s="52">
        <f>$V$12*((B803)-$U$5)/$U$6+$V$13</f>
        <v/>
      </c>
      <c r="G803" s="51">
        <f>1/(1+EXP(-F803))</f>
        <v/>
      </c>
      <c r="H803" s="52">
        <f>$W$12*((B803)-$U$5)/$U$6+$W$13</f>
        <v/>
      </c>
      <c r="I803" s="51">
        <f>1/(1+EXP(-H803))</f>
        <v/>
      </c>
      <c r="J803" s="52">
        <f>$X$12*((B803)-$U$5)/$U$6+$X$13</f>
        <v/>
      </c>
      <c r="K803" s="51">
        <f>1/(1+EXP(-J803))</f>
        <v/>
      </c>
      <c r="L803" s="52">
        <f>$Y$12*((B803)-$U$5)/$U$6+$Y$13</f>
        <v/>
      </c>
      <c r="M803" s="51">
        <f>1/(1+EXP(-L803))</f>
        <v/>
      </c>
      <c r="N803" s="52">
        <f>$Z$12*((B803)-$U$5)/$U$6+$Z$13</f>
        <v/>
      </c>
      <c r="O803" s="51">
        <f>1/(1+EXP(-N803))</f>
        <v/>
      </c>
      <c r="P803" s="52">
        <f>$AA$12*((B803)-$U$5)/$U$6+$AA$13</f>
        <v/>
      </c>
      <c r="Q803" s="51">
        <f>1/(1+EXP(-P803))</f>
        <v/>
      </c>
      <c r="R803" s="52">
        <f>$AB$12*((B803)-$U$5)/$U$6+$AB$13</f>
        <v/>
      </c>
      <c r="S803" s="51">
        <f>1/(1+EXP(-R803))</f>
        <v/>
      </c>
      <c r="AI803" s="48">
        <f>'4_Seq_Features'!A801</f>
        <v/>
      </c>
      <c r="AJ803" s="55">
        <f>'4_Seq_Features'!G801</f>
        <v/>
      </c>
      <c r="AK803" s="55">
        <f>'4_Seq_Features'!H801</f>
        <v/>
      </c>
      <c r="AL803" s="48">
        <f>'4_Seq_Features'!E801</f>
        <v/>
      </c>
      <c r="AM803" s="52">
        <f>$BD$14*((AJ803)-$BD$5)/$BD$6+$BD$15*((AK803)-$BD$7)/$BD$8+$BD$16</f>
        <v/>
      </c>
      <c r="AN803" s="51">
        <f>1/(1+EXP(-AM803))</f>
        <v/>
      </c>
      <c r="AO803" s="52">
        <f>$BE$14*((AJ803)-$BD$5)/$BD$6+$BE$15*((AK803)-$BD$7)/$BD$8+$BE$16</f>
        <v/>
      </c>
      <c r="AP803" s="51">
        <f>1/(1+EXP(-AO803))</f>
        <v/>
      </c>
      <c r="AQ803" s="52">
        <f>$BF$14*((AJ803)-$BD$5)/$BD$6+$BF$15*((AK803)-$BD$7)/$BD$8+$BF$16</f>
        <v/>
      </c>
      <c r="AR803" s="51">
        <f>1/(1+EXP(-AQ803))</f>
        <v/>
      </c>
      <c r="AS803" s="52">
        <f>$BG$14*((AJ803)-$BD$5)/$BD$6+$BG$15*((AK803)-$BD$7)/$BD$8+$BG$16</f>
        <v/>
      </c>
      <c r="AT803" s="51">
        <f>1/(1+EXP(-AS803))</f>
        <v/>
      </c>
      <c r="AU803" s="52">
        <f>$BH$14*((AJ803)-$BD$5)/$BD$6+$BH$15*((AK803)-$BD$7)/$BD$8+$BH$16</f>
        <v/>
      </c>
      <c r="AV803" s="51">
        <f>1/(1+EXP(-AU803))</f>
        <v/>
      </c>
      <c r="AW803" s="52">
        <f>$BI$14*((AJ803)-$BD$5)/$BD$6+$BI$15*((AK803)-$BD$7)/$BD$8+$BI$16</f>
        <v/>
      </c>
      <c r="AX803" s="51">
        <f>1/(1+EXP(-AW803))</f>
        <v/>
      </c>
      <c r="AY803" s="52">
        <f>$BJ$14*((AJ803)-$BD$5)/$BD$6+$BJ$15*((AK803)-$BD$7)/$BD$8+$BJ$16</f>
        <v/>
      </c>
      <c r="AZ803" s="51">
        <f>1/(1+EXP(-AY803))</f>
        <v/>
      </c>
      <c r="BA803" s="52">
        <f>$BK$14*((AJ803)-$BD$5)/$BD$6+$BK$15*((AK803)-$BD$7)/$BD$8+$BK$16</f>
        <v/>
      </c>
      <c r="BB803" s="51">
        <f>1/(1+EXP(-BA803))</f>
        <v/>
      </c>
    </row>
    <row r="804" ht="15" customHeight="1" s="35">
      <c r="A804" s="48">
        <f>'4_Seq_Features'!A802</f>
        <v/>
      </c>
      <c r="B804" s="55">
        <f>'4_Seq_Features'!F802</f>
        <v/>
      </c>
      <c r="C804" s="48">
        <f>'4_Seq_Features'!E802</f>
        <v/>
      </c>
      <c r="D804" s="52">
        <f>$U$12*((B804)-$U$5)/$U$6+$U$13</f>
        <v/>
      </c>
      <c r="E804" s="51">
        <f>1/(1+EXP(-D804))</f>
        <v/>
      </c>
      <c r="F804" s="52">
        <f>$V$12*((B804)-$U$5)/$U$6+$V$13</f>
        <v/>
      </c>
      <c r="G804" s="51">
        <f>1/(1+EXP(-F804))</f>
        <v/>
      </c>
      <c r="H804" s="52">
        <f>$W$12*((B804)-$U$5)/$U$6+$W$13</f>
        <v/>
      </c>
      <c r="I804" s="51">
        <f>1/(1+EXP(-H804))</f>
        <v/>
      </c>
      <c r="J804" s="52">
        <f>$X$12*((B804)-$U$5)/$U$6+$X$13</f>
        <v/>
      </c>
      <c r="K804" s="51">
        <f>1/(1+EXP(-J804))</f>
        <v/>
      </c>
      <c r="L804" s="52">
        <f>$Y$12*((B804)-$U$5)/$U$6+$Y$13</f>
        <v/>
      </c>
      <c r="M804" s="51">
        <f>1/(1+EXP(-L804))</f>
        <v/>
      </c>
      <c r="N804" s="52">
        <f>$Z$12*((B804)-$U$5)/$U$6+$Z$13</f>
        <v/>
      </c>
      <c r="O804" s="51">
        <f>1/(1+EXP(-N804))</f>
        <v/>
      </c>
      <c r="P804" s="52">
        <f>$AA$12*((B804)-$U$5)/$U$6+$AA$13</f>
        <v/>
      </c>
      <c r="Q804" s="51">
        <f>1/(1+EXP(-P804))</f>
        <v/>
      </c>
      <c r="R804" s="52">
        <f>$AB$12*((B804)-$U$5)/$U$6+$AB$13</f>
        <v/>
      </c>
      <c r="S804" s="51">
        <f>1/(1+EXP(-R804))</f>
        <v/>
      </c>
      <c r="AI804" s="48">
        <f>'4_Seq_Features'!A802</f>
        <v/>
      </c>
      <c r="AJ804" s="55">
        <f>'4_Seq_Features'!G802</f>
        <v/>
      </c>
      <c r="AK804" s="55">
        <f>'4_Seq_Features'!H802</f>
        <v/>
      </c>
      <c r="AL804" s="48">
        <f>'4_Seq_Features'!E802</f>
        <v/>
      </c>
      <c r="AM804" s="52">
        <f>$BD$14*((AJ804)-$BD$5)/$BD$6+$BD$15*((AK804)-$BD$7)/$BD$8+$BD$16</f>
        <v/>
      </c>
      <c r="AN804" s="51">
        <f>1/(1+EXP(-AM804))</f>
        <v/>
      </c>
      <c r="AO804" s="52">
        <f>$BE$14*((AJ804)-$BD$5)/$BD$6+$BE$15*((AK804)-$BD$7)/$BD$8+$BE$16</f>
        <v/>
      </c>
      <c r="AP804" s="51">
        <f>1/(1+EXP(-AO804))</f>
        <v/>
      </c>
      <c r="AQ804" s="52">
        <f>$BF$14*((AJ804)-$BD$5)/$BD$6+$BF$15*((AK804)-$BD$7)/$BD$8+$BF$16</f>
        <v/>
      </c>
      <c r="AR804" s="51">
        <f>1/(1+EXP(-AQ804))</f>
        <v/>
      </c>
      <c r="AS804" s="52">
        <f>$BG$14*((AJ804)-$BD$5)/$BD$6+$BG$15*((AK804)-$BD$7)/$BD$8+$BG$16</f>
        <v/>
      </c>
      <c r="AT804" s="51">
        <f>1/(1+EXP(-AS804))</f>
        <v/>
      </c>
      <c r="AU804" s="52">
        <f>$BH$14*((AJ804)-$BD$5)/$BD$6+$BH$15*((AK804)-$BD$7)/$BD$8+$BH$16</f>
        <v/>
      </c>
      <c r="AV804" s="51">
        <f>1/(1+EXP(-AU804))</f>
        <v/>
      </c>
      <c r="AW804" s="52">
        <f>$BI$14*((AJ804)-$BD$5)/$BD$6+$BI$15*((AK804)-$BD$7)/$BD$8+$BI$16</f>
        <v/>
      </c>
      <c r="AX804" s="51">
        <f>1/(1+EXP(-AW804))</f>
        <v/>
      </c>
      <c r="AY804" s="52">
        <f>$BJ$14*((AJ804)-$BD$5)/$BD$6+$BJ$15*((AK804)-$BD$7)/$BD$8+$BJ$16</f>
        <v/>
      </c>
      <c r="AZ804" s="51">
        <f>1/(1+EXP(-AY804))</f>
        <v/>
      </c>
      <c r="BA804" s="52">
        <f>$BK$14*((AJ804)-$BD$5)/$BD$6+$BK$15*((AK804)-$BD$7)/$BD$8+$BK$16</f>
        <v/>
      </c>
      <c r="BB804" s="51">
        <f>1/(1+EXP(-BA804))</f>
        <v/>
      </c>
    </row>
    <row r="805" ht="15" customHeight="1" s="35">
      <c r="A805" s="48">
        <f>'4_Seq_Features'!A803</f>
        <v/>
      </c>
      <c r="B805" s="55">
        <f>'4_Seq_Features'!F803</f>
        <v/>
      </c>
      <c r="C805" s="48">
        <f>'4_Seq_Features'!E803</f>
        <v/>
      </c>
      <c r="D805" s="52">
        <f>$U$12*((B805)-$U$5)/$U$6+$U$13</f>
        <v/>
      </c>
      <c r="E805" s="51">
        <f>1/(1+EXP(-D805))</f>
        <v/>
      </c>
      <c r="F805" s="52">
        <f>$V$12*((B805)-$U$5)/$U$6+$V$13</f>
        <v/>
      </c>
      <c r="G805" s="51">
        <f>1/(1+EXP(-F805))</f>
        <v/>
      </c>
      <c r="H805" s="52">
        <f>$W$12*((B805)-$U$5)/$U$6+$W$13</f>
        <v/>
      </c>
      <c r="I805" s="51">
        <f>1/(1+EXP(-H805))</f>
        <v/>
      </c>
      <c r="J805" s="52">
        <f>$X$12*((B805)-$U$5)/$U$6+$X$13</f>
        <v/>
      </c>
      <c r="K805" s="51">
        <f>1/(1+EXP(-J805))</f>
        <v/>
      </c>
      <c r="L805" s="52">
        <f>$Y$12*((B805)-$U$5)/$U$6+$Y$13</f>
        <v/>
      </c>
      <c r="M805" s="51">
        <f>1/(1+EXP(-L805))</f>
        <v/>
      </c>
      <c r="N805" s="52">
        <f>$Z$12*((B805)-$U$5)/$U$6+$Z$13</f>
        <v/>
      </c>
      <c r="O805" s="51">
        <f>1/(1+EXP(-N805))</f>
        <v/>
      </c>
      <c r="P805" s="52">
        <f>$AA$12*((B805)-$U$5)/$U$6+$AA$13</f>
        <v/>
      </c>
      <c r="Q805" s="51">
        <f>1/(1+EXP(-P805))</f>
        <v/>
      </c>
      <c r="R805" s="52">
        <f>$AB$12*((B805)-$U$5)/$U$6+$AB$13</f>
        <v/>
      </c>
      <c r="S805" s="51">
        <f>1/(1+EXP(-R805))</f>
        <v/>
      </c>
      <c r="AI805" s="48">
        <f>'4_Seq_Features'!A803</f>
        <v/>
      </c>
      <c r="AJ805" s="55">
        <f>'4_Seq_Features'!G803</f>
        <v/>
      </c>
      <c r="AK805" s="55">
        <f>'4_Seq_Features'!H803</f>
        <v/>
      </c>
      <c r="AL805" s="48">
        <f>'4_Seq_Features'!E803</f>
        <v/>
      </c>
      <c r="AM805" s="52">
        <f>$BD$14*((AJ805)-$BD$5)/$BD$6+$BD$15*((AK805)-$BD$7)/$BD$8+$BD$16</f>
        <v/>
      </c>
      <c r="AN805" s="51">
        <f>1/(1+EXP(-AM805))</f>
        <v/>
      </c>
      <c r="AO805" s="52">
        <f>$BE$14*((AJ805)-$BD$5)/$BD$6+$BE$15*((AK805)-$BD$7)/$BD$8+$BE$16</f>
        <v/>
      </c>
      <c r="AP805" s="51">
        <f>1/(1+EXP(-AO805))</f>
        <v/>
      </c>
      <c r="AQ805" s="52">
        <f>$BF$14*((AJ805)-$BD$5)/$BD$6+$BF$15*((AK805)-$BD$7)/$BD$8+$BF$16</f>
        <v/>
      </c>
      <c r="AR805" s="51">
        <f>1/(1+EXP(-AQ805))</f>
        <v/>
      </c>
      <c r="AS805" s="52">
        <f>$BG$14*((AJ805)-$BD$5)/$BD$6+$BG$15*((AK805)-$BD$7)/$BD$8+$BG$16</f>
        <v/>
      </c>
      <c r="AT805" s="51">
        <f>1/(1+EXP(-AS805))</f>
        <v/>
      </c>
      <c r="AU805" s="52">
        <f>$BH$14*((AJ805)-$BD$5)/$BD$6+$BH$15*((AK805)-$BD$7)/$BD$8+$BH$16</f>
        <v/>
      </c>
      <c r="AV805" s="51">
        <f>1/(1+EXP(-AU805))</f>
        <v/>
      </c>
      <c r="AW805" s="52">
        <f>$BI$14*((AJ805)-$BD$5)/$BD$6+$BI$15*((AK805)-$BD$7)/$BD$8+$BI$16</f>
        <v/>
      </c>
      <c r="AX805" s="51">
        <f>1/(1+EXP(-AW805))</f>
        <v/>
      </c>
      <c r="AY805" s="52">
        <f>$BJ$14*((AJ805)-$BD$5)/$BD$6+$BJ$15*((AK805)-$BD$7)/$BD$8+$BJ$16</f>
        <v/>
      </c>
      <c r="AZ805" s="51">
        <f>1/(1+EXP(-AY805))</f>
        <v/>
      </c>
      <c r="BA805" s="52">
        <f>$BK$14*((AJ805)-$BD$5)/$BD$6+$BK$15*((AK805)-$BD$7)/$BD$8+$BK$16</f>
        <v/>
      </c>
      <c r="BB805" s="51">
        <f>1/(1+EXP(-BA805))</f>
        <v/>
      </c>
    </row>
    <row r="806" ht="15" customHeight="1" s="35">
      <c r="A806" s="48">
        <f>'4_Seq_Features'!A804</f>
        <v/>
      </c>
      <c r="B806" s="55">
        <f>'4_Seq_Features'!F804</f>
        <v/>
      </c>
      <c r="C806" s="48">
        <f>'4_Seq_Features'!E804</f>
        <v/>
      </c>
      <c r="D806" s="52">
        <f>$U$12*((B806)-$U$5)/$U$6+$U$13</f>
        <v/>
      </c>
      <c r="E806" s="51">
        <f>1/(1+EXP(-D806))</f>
        <v/>
      </c>
      <c r="F806" s="52">
        <f>$V$12*((B806)-$U$5)/$U$6+$V$13</f>
        <v/>
      </c>
      <c r="G806" s="51">
        <f>1/(1+EXP(-F806))</f>
        <v/>
      </c>
      <c r="H806" s="52">
        <f>$W$12*((B806)-$U$5)/$U$6+$W$13</f>
        <v/>
      </c>
      <c r="I806" s="51">
        <f>1/(1+EXP(-H806))</f>
        <v/>
      </c>
      <c r="J806" s="52">
        <f>$X$12*((B806)-$U$5)/$U$6+$X$13</f>
        <v/>
      </c>
      <c r="K806" s="51">
        <f>1/(1+EXP(-J806))</f>
        <v/>
      </c>
      <c r="L806" s="52">
        <f>$Y$12*((B806)-$U$5)/$U$6+$Y$13</f>
        <v/>
      </c>
      <c r="M806" s="51">
        <f>1/(1+EXP(-L806))</f>
        <v/>
      </c>
      <c r="N806" s="52">
        <f>$Z$12*((B806)-$U$5)/$U$6+$Z$13</f>
        <v/>
      </c>
      <c r="O806" s="51">
        <f>1/(1+EXP(-N806))</f>
        <v/>
      </c>
      <c r="P806" s="52">
        <f>$AA$12*((B806)-$U$5)/$U$6+$AA$13</f>
        <v/>
      </c>
      <c r="Q806" s="51">
        <f>1/(1+EXP(-P806))</f>
        <v/>
      </c>
      <c r="R806" s="52">
        <f>$AB$12*((B806)-$U$5)/$U$6+$AB$13</f>
        <v/>
      </c>
      <c r="S806" s="51">
        <f>1/(1+EXP(-R806))</f>
        <v/>
      </c>
      <c r="AI806" s="48">
        <f>'4_Seq_Features'!A804</f>
        <v/>
      </c>
      <c r="AJ806" s="55">
        <f>'4_Seq_Features'!G804</f>
        <v/>
      </c>
      <c r="AK806" s="55">
        <f>'4_Seq_Features'!H804</f>
        <v/>
      </c>
      <c r="AL806" s="48">
        <f>'4_Seq_Features'!E804</f>
        <v/>
      </c>
      <c r="AM806" s="52">
        <f>$BD$14*((AJ806)-$BD$5)/$BD$6+$BD$15*((AK806)-$BD$7)/$BD$8+$BD$16</f>
        <v/>
      </c>
      <c r="AN806" s="51">
        <f>1/(1+EXP(-AM806))</f>
        <v/>
      </c>
      <c r="AO806" s="52">
        <f>$BE$14*((AJ806)-$BD$5)/$BD$6+$BE$15*((AK806)-$BD$7)/$BD$8+$BE$16</f>
        <v/>
      </c>
      <c r="AP806" s="51">
        <f>1/(1+EXP(-AO806))</f>
        <v/>
      </c>
      <c r="AQ806" s="52">
        <f>$BF$14*((AJ806)-$BD$5)/$BD$6+$BF$15*((AK806)-$BD$7)/$BD$8+$BF$16</f>
        <v/>
      </c>
      <c r="AR806" s="51">
        <f>1/(1+EXP(-AQ806))</f>
        <v/>
      </c>
      <c r="AS806" s="52">
        <f>$BG$14*((AJ806)-$BD$5)/$BD$6+$BG$15*((AK806)-$BD$7)/$BD$8+$BG$16</f>
        <v/>
      </c>
      <c r="AT806" s="51">
        <f>1/(1+EXP(-AS806))</f>
        <v/>
      </c>
      <c r="AU806" s="52">
        <f>$BH$14*((AJ806)-$BD$5)/$BD$6+$BH$15*((AK806)-$BD$7)/$BD$8+$BH$16</f>
        <v/>
      </c>
      <c r="AV806" s="51">
        <f>1/(1+EXP(-AU806))</f>
        <v/>
      </c>
      <c r="AW806" s="52">
        <f>$BI$14*((AJ806)-$BD$5)/$BD$6+$BI$15*((AK806)-$BD$7)/$BD$8+$BI$16</f>
        <v/>
      </c>
      <c r="AX806" s="51">
        <f>1/(1+EXP(-AW806))</f>
        <v/>
      </c>
      <c r="AY806" s="52">
        <f>$BJ$14*((AJ806)-$BD$5)/$BD$6+$BJ$15*((AK806)-$BD$7)/$BD$8+$BJ$16</f>
        <v/>
      </c>
      <c r="AZ806" s="51">
        <f>1/(1+EXP(-AY806))</f>
        <v/>
      </c>
      <c r="BA806" s="52">
        <f>$BK$14*((AJ806)-$BD$5)/$BD$6+$BK$15*((AK806)-$BD$7)/$BD$8+$BK$16</f>
        <v/>
      </c>
      <c r="BB806" s="51">
        <f>1/(1+EXP(-BA806))</f>
        <v/>
      </c>
    </row>
    <row r="807" ht="15" customHeight="1" s="35">
      <c r="A807" s="48">
        <f>'4_Seq_Features'!A805</f>
        <v/>
      </c>
      <c r="B807" s="55">
        <f>'4_Seq_Features'!F805</f>
        <v/>
      </c>
      <c r="C807" s="48">
        <f>'4_Seq_Features'!E805</f>
        <v/>
      </c>
      <c r="D807" s="52">
        <f>$U$12*((B807)-$U$5)/$U$6+$U$13</f>
        <v/>
      </c>
      <c r="E807" s="51">
        <f>1/(1+EXP(-D807))</f>
        <v/>
      </c>
      <c r="F807" s="52">
        <f>$V$12*((B807)-$U$5)/$U$6+$V$13</f>
        <v/>
      </c>
      <c r="G807" s="51">
        <f>1/(1+EXP(-F807))</f>
        <v/>
      </c>
      <c r="H807" s="52">
        <f>$W$12*((B807)-$U$5)/$U$6+$W$13</f>
        <v/>
      </c>
      <c r="I807" s="51">
        <f>1/(1+EXP(-H807))</f>
        <v/>
      </c>
      <c r="J807" s="52">
        <f>$X$12*((B807)-$U$5)/$U$6+$X$13</f>
        <v/>
      </c>
      <c r="K807" s="51">
        <f>1/(1+EXP(-J807))</f>
        <v/>
      </c>
      <c r="L807" s="52">
        <f>$Y$12*((B807)-$U$5)/$U$6+$Y$13</f>
        <v/>
      </c>
      <c r="M807" s="51">
        <f>1/(1+EXP(-L807))</f>
        <v/>
      </c>
      <c r="N807" s="52">
        <f>$Z$12*((B807)-$U$5)/$U$6+$Z$13</f>
        <v/>
      </c>
      <c r="O807" s="51">
        <f>1/(1+EXP(-N807))</f>
        <v/>
      </c>
      <c r="P807" s="52">
        <f>$AA$12*((B807)-$U$5)/$U$6+$AA$13</f>
        <v/>
      </c>
      <c r="Q807" s="51">
        <f>1/(1+EXP(-P807))</f>
        <v/>
      </c>
      <c r="R807" s="52">
        <f>$AB$12*((B807)-$U$5)/$U$6+$AB$13</f>
        <v/>
      </c>
      <c r="S807" s="51">
        <f>1/(1+EXP(-R807))</f>
        <v/>
      </c>
      <c r="AI807" s="48">
        <f>'4_Seq_Features'!A805</f>
        <v/>
      </c>
      <c r="AJ807" s="55">
        <f>'4_Seq_Features'!G805</f>
        <v/>
      </c>
      <c r="AK807" s="55">
        <f>'4_Seq_Features'!H805</f>
        <v/>
      </c>
      <c r="AL807" s="48">
        <f>'4_Seq_Features'!E805</f>
        <v/>
      </c>
      <c r="AM807" s="52">
        <f>$BD$14*((AJ807)-$BD$5)/$BD$6+$BD$15*((AK807)-$BD$7)/$BD$8+$BD$16</f>
        <v/>
      </c>
      <c r="AN807" s="51">
        <f>1/(1+EXP(-AM807))</f>
        <v/>
      </c>
      <c r="AO807" s="52">
        <f>$BE$14*((AJ807)-$BD$5)/$BD$6+$BE$15*((AK807)-$BD$7)/$BD$8+$BE$16</f>
        <v/>
      </c>
      <c r="AP807" s="51">
        <f>1/(1+EXP(-AO807))</f>
        <v/>
      </c>
      <c r="AQ807" s="52">
        <f>$BF$14*((AJ807)-$BD$5)/$BD$6+$BF$15*((AK807)-$BD$7)/$BD$8+$BF$16</f>
        <v/>
      </c>
      <c r="AR807" s="51">
        <f>1/(1+EXP(-AQ807))</f>
        <v/>
      </c>
      <c r="AS807" s="52">
        <f>$BG$14*((AJ807)-$BD$5)/$BD$6+$BG$15*((AK807)-$BD$7)/$BD$8+$BG$16</f>
        <v/>
      </c>
      <c r="AT807" s="51">
        <f>1/(1+EXP(-AS807))</f>
        <v/>
      </c>
      <c r="AU807" s="52">
        <f>$BH$14*((AJ807)-$BD$5)/$BD$6+$BH$15*((AK807)-$BD$7)/$BD$8+$BH$16</f>
        <v/>
      </c>
      <c r="AV807" s="51">
        <f>1/(1+EXP(-AU807))</f>
        <v/>
      </c>
      <c r="AW807" s="52">
        <f>$BI$14*((AJ807)-$BD$5)/$BD$6+$BI$15*((AK807)-$BD$7)/$BD$8+$BI$16</f>
        <v/>
      </c>
      <c r="AX807" s="51">
        <f>1/(1+EXP(-AW807))</f>
        <v/>
      </c>
      <c r="AY807" s="52">
        <f>$BJ$14*((AJ807)-$BD$5)/$BD$6+$BJ$15*((AK807)-$BD$7)/$BD$8+$BJ$16</f>
        <v/>
      </c>
      <c r="AZ807" s="51">
        <f>1/(1+EXP(-AY807))</f>
        <v/>
      </c>
      <c r="BA807" s="52">
        <f>$BK$14*((AJ807)-$BD$5)/$BD$6+$BK$15*((AK807)-$BD$7)/$BD$8+$BK$16</f>
        <v/>
      </c>
      <c r="BB807" s="51">
        <f>1/(1+EXP(-BA807))</f>
        <v/>
      </c>
    </row>
    <row r="808" ht="15" customHeight="1" s="35">
      <c r="A808" s="48">
        <f>'4_Seq_Features'!A806</f>
        <v/>
      </c>
      <c r="B808" s="55">
        <f>'4_Seq_Features'!F806</f>
        <v/>
      </c>
      <c r="C808" s="48">
        <f>'4_Seq_Features'!E806</f>
        <v/>
      </c>
      <c r="D808" s="52">
        <f>$U$12*((B808)-$U$5)/$U$6+$U$13</f>
        <v/>
      </c>
      <c r="E808" s="51">
        <f>1/(1+EXP(-D808))</f>
        <v/>
      </c>
      <c r="F808" s="52">
        <f>$V$12*((B808)-$U$5)/$U$6+$V$13</f>
        <v/>
      </c>
      <c r="G808" s="51">
        <f>1/(1+EXP(-F808))</f>
        <v/>
      </c>
      <c r="H808" s="52">
        <f>$W$12*((B808)-$U$5)/$U$6+$W$13</f>
        <v/>
      </c>
      <c r="I808" s="51">
        <f>1/(1+EXP(-H808))</f>
        <v/>
      </c>
      <c r="J808" s="52">
        <f>$X$12*((B808)-$U$5)/$U$6+$X$13</f>
        <v/>
      </c>
      <c r="K808" s="51">
        <f>1/(1+EXP(-J808))</f>
        <v/>
      </c>
      <c r="L808" s="52">
        <f>$Y$12*((B808)-$U$5)/$U$6+$Y$13</f>
        <v/>
      </c>
      <c r="M808" s="51">
        <f>1/(1+EXP(-L808))</f>
        <v/>
      </c>
      <c r="N808" s="52">
        <f>$Z$12*((B808)-$U$5)/$U$6+$Z$13</f>
        <v/>
      </c>
      <c r="O808" s="51">
        <f>1/(1+EXP(-N808))</f>
        <v/>
      </c>
      <c r="P808" s="52">
        <f>$AA$12*((B808)-$U$5)/$U$6+$AA$13</f>
        <v/>
      </c>
      <c r="Q808" s="51">
        <f>1/(1+EXP(-P808))</f>
        <v/>
      </c>
      <c r="R808" s="52">
        <f>$AB$12*((B808)-$U$5)/$U$6+$AB$13</f>
        <v/>
      </c>
      <c r="S808" s="51">
        <f>1/(1+EXP(-R808))</f>
        <v/>
      </c>
      <c r="AI808" s="48">
        <f>'4_Seq_Features'!A806</f>
        <v/>
      </c>
      <c r="AJ808" s="55">
        <f>'4_Seq_Features'!G806</f>
        <v/>
      </c>
      <c r="AK808" s="55">
        <f>'4_Seq_Features'!H806</f>
        <v/>
      </c>
      <c r="AL808" s="48">
        <f>'4_Seq_Features'!E806</f>
        <v/>
      </c>
      <c r="AM808" s="52">
        <f>$BD$14*((AJ808)-$BD$5)/$BD$6+$BD$15*((AK808)-$BD$7)/$BD$8+$BD$16</f>
        <v/>
      </c>
      <c r="AN808" s="51">
        <f>1/(1+EXP(-AM808))</f>
        <v/>
      </c>
      <c r="AO808" s="52">
        <f>$BE$14*((AJ808)-$BD$5)/$BD$6+$BE$15*((AK808)-$BD$7)/$BD$8+$BE$16</f>
        <v/>
      </c>
      <c r="AP808" s="51">
        <f>1/(1+EXP(-AO808))</f>
        <v/>
      </c>
      <c r="AQ808" s="52">
        <f>$BF$14*((AJ808)-$BD$5)/$BD$6+$BF$15*((AK808)-$BD$7)/$BD$8+$BF$16</f>
        <v/>
      </c>
      <c r="AR808" s="51">
        <f>1/(1+EXP(-AQ808))</f>
        <v/>
      </c>
      <c r="AS808" s="52">
        <f>$BG$14*((AJ808)-$BD$5)/$BD$6+$BG$15*((AK808)-$BD$7)/$BD$8+$BG$16</f>
        <v/>
      </c>
      <c r="AT808" s="51">
        <f>1/(1+EXP(-AS808))</f>
        <v/>
      </c>
      <c r="AU808" s="52">
        <f>$BH$14*((AJ808)-$BD$5)/$BD$6+$BH$15*((AK808)-$BD$7)/$BD$8+$BH$16</f>
        <v/>
      </c>
      <c r="AV808" s="51">
        <f>1/(1+EXP(-AU808))</f>
        <v/>
      </c>
      <c r="AW808" s="52">
        <f>$BI$14*((AJ808)-$BD$5)/$BD$6+$BI$15*((AK808)-$BD$7)/$BD$8+$BI$16</f>
        <v/>
      </c>
      <c r="AX808" s="51">
        <f>1/(1+EXP(-AW808))</f>
        <v/>
      </c>
      <c r="AY808" s="52">
        <f>$BJ$14*((AJ808)-$BD$5)/$BD$6+$BJ$15*((AK808)-$BD$7)/$BD$8+$BJ$16</f>
        <v/>
      </c>
      <c r="AZ808" s="51">
        <f>1/(1+EXP(-AY808))</f>
        <v/>
      </c>
      <c r="BA808" s="52">
        <f>$BK$14*((AJ808)-$BD$5)/$BD$6+$BK$15*((AK808)-$BD$7)/$BD$8+$BK$16</f>
        <v/>
      </c>
      <c r="BB808" s="51">
        <f>1/(1+EXP(-BA808))</f>
        <v/>
      </c>
    </row>
    <row r="809" ht="15" customHeight="1" s="35">
      <c r="A809" s="48">
        <f>'4_Seq_Features'!A807</f>
        <v/>
      </c>
      <c r="B809" s="55">
        <f>'4_Seq_Features'!F807</f>
        <v/>
      </c>
      <c r="C809" s="48">
        <f>'4_Seq_Features'!E807</f>
        <v/>
      </c>
      <c r="D809" s="52">
        <f>$U$12*((B809)-$U$5)/$U$6+$U$13</f>
        <v/>
      </c>
      <c r="E809" s="51">
        <f>1/(1+EXP(-D809))</f>
        <v/>
      </c>
      <c r="F809" s="52">
        <f>$V$12*((B809)-$U$5)/$U$6+$V$13</f>
        <v/>
      </c>
      <c r="G809" s="51">
        <f>1/(1+EXP(-F809))</f>
        <v/>
      </c>
      <c r="H809" s="52">
        <f>$W$12*((B809)-$U$5)/$U$6+$W$13</f>
        <v/>
      </c>
      <c r="I809" s="51">
        <f>1/(1+EXP(-H809))</f>
        <v/>
      </c>
      <c r="J809" s="52">
        <f>$X$12*((B809)-$U$5)/$U$6+$X$13</f>
        <v/>
      </c>
      <c r="K809" s="51">
        <f>1/(1+EXP(-J809))</f>
        <v/>
      </c>
      <c r="L809" s="52">
        <f>$Y$12*((B809)-$U$5)/$U$6+$Y$13</f>
        <v/>
      </c>
      <c r="M809" s="51">
        <f>1/(1+EXP(-L809))</f>
        <v/>
      </c>
      <c r="N809" s="52">
        <f>$Z$12*((B809)-$U$5)/$U$6+$Z$13</f>
        <v/>
      </c>
      <c r="O809" s="51">
        <f>1/(1+EXP(-N809))</f>
        <v/>
      </c>
      <c r="P809" s="52">
        <f>$AA$12*((B809)-$U$5)/$U$6+$AA$13</f>
        <v/>
      </c>
      <c r="Q809" s="51">
        <f>1/(1+EXP(-P809))</f>
        <v/>
      </c>
      <c r="R809" s="52">
        <f>$AB$12*((B809)-$U$5)/$U$6+$AB$13</f>
        <v/>
      </c>
      <c r="S809" s="51">
        <f>1/(1+EXP(-R809))</f>
        <v/>
      </c>
      <c r="AI809" s="48">
        <f>'4_Seq_Features'!A807</f>
        <v/>
      </c>
      <c r="AJ809" s="55">
        <f>'4_Seq_Features'!G807</f>
        <v/>
      </c>
      <c r="AK809" s="55">
        <f>'4_Seq_Features'!H807</f>
        <v/>
      </c>
      <c r="AL809" s="48">
        <f>'4_Seq_Features'!E807</f>
        <v/>
      </c>
      <c r="AM809" s="52">
        <f>$BD$14*((AJ809)-$BD$5)/$BD$6+$BD$15*((AK809)-$BD$7)/$BD$8+$BD$16</f>
        <v/>
      </c>
      <c r="AN809" s="51">
        <f>1/(1+EXP(-AM809))</f>
        <v/>
      </c>
      <c r="AO809" s="52">
        <f>$BE$14*((AJ809)-$BD$5)/$BD$6+$BE$15*((AK809)-$BD$7)/$BD$8+$BE$16</f>
        <v/>
      </c>
      <c r="AP809" s="51">
        <f>1/(1+EXP(-AO809))</f>
        <v/>
      </c>
      <c r="AQ809" s="52">
        <f>$BF$14*((AJ809)-$BD$5)/$BD$6+$BF$15*((AK809)-$BD$7)/$BD$8+$BF$16</f>
        <v/>
      </c>
      <c r="AR809" s="51">
        <f>1/(1+EXP(-AQ809))</f>
        <v/>
      </c>
      <c r="AS809" s="52">
        <f>$BG$14*((AJ809)-$BD$5)/$BD$6+$BG$15*((AK809)-$BD$7)/$BD$8+$BG$16</f>
        <v/>
      </c>
      <c r="AT809" s="51">
        <f>1/(1+EXP(-AS809))</f>
        <v/>
      </c>
      <c r="AU809" s="52">
        <f>$BH$14*((AJ809)-$BD$5)/$BD$6+$BH$15*((AK809)-$BD$7)/$BD$8+$BH$16</f>
        <v/>
      </c>
      <c r="AV809" s="51">
        <f>1/(1+EXP(-AU809))</f>
        <v/>
      </c>
      <c r="AW809" s="52">
        <f>$BI$14*((AJ809)-$BD$5)/$BD$6+$BI$15*((AK809)-$BD$7)/$BD$8+$BI$16</f>
        <v/>
      </c>
      <c r="AX809" s="51">
        <f>1/(1+EXP(-AW809))</f>
        <v/>
      </c>
      <c r="AY809" s="52">
        <f>$BJ$14*((AJ809)-$BD$5)/$BD$6+$BJ$15*((AK809)-$BD$7)/$BD$8+$BJ$16</f>
        <v/>
      </c>
      <c r="AZ809" s="51">
        <f>1/(1+EXP(-AY809))</f>
        <v/>
      </c>
      <c r="BA809" s="52">
        <f>$BK$14*((AJ809)-$BD$5)/$BD$6+$BK$15*((AK809)-$BD$7)/$BD$8+$BK$16</f>
        <v/>
      </c>
      <c r="BB809" s="51">
        <f>1/(1+EXP(-BA809))</f>
        <v/>
      </c>
    </row>
    <row r="810" ht="15" customHeight="1" s="35">
      <c r="A810" s="48">
        <f>'4_Seq_Features'!A808</f>
        <v/>
      </c>
      <c r="B810" s="55">
        <f>'4_Seq_Features'!F808</f>
        <v/>
      </c>
      <c r="C810" s="48">
        <f>'4_Seq_Features'!E808</f>
        <v/>
      </c>
      <c r="D810" s="52">
        <f>$U$12*((B810)-$U$5)/$U$6+$U$13</f>
        <v/>
      </c>
      <c r="E810" s="51">
        <f>1/(1+EXP(-D810))</f>
        <v/>
      </c>
      <c r="F810" s="52">
        <f>$V$12*((B810)-$U$5)/$U$6+$V$13</f>
        <v/>
      </c>
      <c r="G810" s="51">
        <f>1/(1+EXP(-F810))</f>
        <v/>
      </c>
      <c r="H810" s="52">
        <f>$W$12*((B810)-$U$5)/$U$6+$W$13</f>
        <v/>
      </c>
      <c r="I810" s="51">
        <f>1/(1+EXP(-H810))</f>
        <v/>
      </c>
      <c r="J810" s="52">
        <f>$X$12*((B810)-$U$5)/$U$6+$X$13</f>
        <v/>
      </c>
      <c r="K810" s="51">
        <f>1/(1+EXP(-J810))</f>
        <v/>
      </c>
      <c r="L810" s="52">
        <f>$Y$12*((B810)-$U$5)/$U$6+$Y$13</f>
        <v/>
      </c>
      <c r="M810" s="51">
        <f>1/(1+EXP(-L810))</f>
        <v/>
      </c>
      <c r="N810" s="52">
        <f>$Z$12*((B810)-$U$5)/$U$6+$Z$13</f>
        <v/>
      </c>
      <c r="O810" s="51">
        <f>1/(1+EXP(-N810))</f>
        <v/>
      </c>
      <c r="P810" s="52">
        <f>$AA$12*((B810)-$U$5)/$U$6+$AA$13</f>
        <v/>
      </c>
      <c r="Q810" s="51">
        <f>1/(1+EXP(-P810))</f>
        <v/>
      </c>
      <c r="R810" s="52">
        <f>$AB$12*((B810)-$U$5)/$U$6+$AB$13</f>
        <v/>
      </c>
      <c r="S810" s="51">
        <f>1/(1+EXP(-R810))</f>
        <v/>
      </c>
      <c r="AI810" s="48">
        <f>'4_Seq_Features'!A808</f>
        <v/>
      </c>
      <c r="AJ810" s="55">
        <f>'4_Seq_Features'!G808</f>
        <v/>
      </c>
      <c r="AK810" s="55">
        <f>'4_Seq_Features'!H808</f>
        <v/>
      </c>
      <c r="AL810" s="48">
        <f>'4_Seq_Features'!E808</f>
        <v/>
      </c>
      <c r="AM810" s="52">
        <f>$BD$14*((AJ810)-$BD$5)/$BD$6+$BD$15*((AK810)-$BD$7)/$BD$8+$BD$16</f>
        <v/>
      </c>
      <c r="AN810" s="51">
        <f>1/(1+EXP(-AM810))</f>
        <v/>
      </c>
      <c r="AO810" s="52">
        <f>$BE$14*((AJ810)-$BD$5)/$BD$6+$BE$15*((AK810)-$BD$7)/$BD$8+$BE$16</f>
        <v/>
      </c>
      <c r="AP810" s="51">
        <f>1/(1+EXP(-AO810))</f>
        <v/>
      </c>
      <c r="AQ810" s="52">
        <f>$BF$14*((AJ810)-$BD$5)/$BD$6+$BF$15*((AK810)-$BD$7)/$BD$8+$BF$16</f>
        <v/>
      </c>
      <c r="AR810" s="51">
        <f>1/(1+EXP(-AQ810))</f>
        <v/>
      </c>
      <c r="AS810" s="52">
        <f>$BG$14*((AJ810)-$BD$5)/$BD$6+$BG$15*((AK810)-$BD$7)/$BD$8+$BG$16</f>
        <v/>
      </c>
      <c r="AT810" s="51">
        <f>1/(1+EXP(-AS810))</f>
        <v/>
      </c>
      <c r="AU810" s="52">
        <f>$BH$14*((AJ810)-$BD$5)/$BD$6+$BH$15*((AK810)-$BD$7)/$BD$8+$BH$16</f>
        <v/>
      </c>
      <c r="AV810" s="51">
        <f>1/(1+EXP(-AU810))</f>
        <v/>
      </c>
      <c r="AW810" s="52">
        <f>$BI$14*((AJ810)-$BD$5)/$BD$6+$BI$15*((AK810)-$BD$7)/$BD$8+$BI$16</f>
        <v/>
      </c>
      <c r="AX810" s="51">
        <f>1/(1+EXP(-AW810))</f>
        <v/>
      </c>
      <c r="AY810" s="52">
        <f>$BJ$14*((AJ810)-$BD$5)/$BD$6+$BJ$15*((AK810)-$BD$7)/$BD$8+$BJ$16</f>
        <v/>
      </c>
      <c r="AZ810" s="51">
        <f>1/(1+EXP(-AY810))</f>
        <v/>
      </c>
      <c r="BA810" s="52">
        <f>$BK$14*((AJ810)-$BD$5)/$BD$6+$BK$15*((AK810)-$BD$7)/$BD$8+$BK$16</f>
        <v/>
      </c>
      <c r="BB810" s="51">
        <f>1/(1+EXP(-BA810))</f>
        <v/>
      </c>
    </row>
    <row r="811" ht="15" customHeight="1" s="35">
      <c r="A811" s="48">
        <f>'4_Seq_Features'!A809</f>
        <v/>
      </c>
      <c r="B811" s="55">
        <f>'4_Seq_Features'!F809</f>
        <v/>
      </c>
      <c r="C811" s="48">
        <f>'4_Seq_Features'!E809</f>
        <v/>
      </c>
      <c r="D811" s="52">
        <f>$U$12*((B811)-$U$5)/$U$6+$U$13</f>
        <v/>
      </c>
      <c r="E811" s="51">
        <f>1/(1+EXP(-D811))</f>
        <v/>
      </c>
      <c r="F811" s="52">
        <f>$V$12*((B811)-$U$5)/$U$6+$V$13</f>
        <v/>
      </c>
      <c r="G811" s="51">
        <f>1/(1+EXP(-F811))</f>
        <v/>
      </c>
      <c r="H811" s="52">
        <f>$W$12*((B811)-$U$5)/$U$6+$W$13</f>
        <v/>
      </c>
      <c r="I811" s="51">
        <f>1/(1+EXP(-H811))</f>
        <v/>
      </c>
      <c r="J811" s="52">
        <f>$X$12*((B811)-$U$5)/$U$6+$X$13</f>
        <v/>
      </c>
      <c r="K811" s="51">
        <f>1/(1+EXP(-J811))</f>
        <v/>
      </c>
      <c r="L811" s="52">
        <f>$Y$12*((B811)-$U$5)/$U$6+$Y$13</f>
        <v/>
      </c>
      <c r="M811" s="51">
        <f>1/(1+EXP(-L811))</f>
        <v/>
      </c>
      <c r="N811" s="52">
        <f>$Z$12*((B811)-$U$5)/$U$6+$Z$13</f>
        <v/>
      </c>
      <c r="O811" s="51">
        <f>1/(1+EXP(-N811))</f>
        <v/>
      </c>
      <c r="P811" s="52">
        <f>$AA$12*((B811)-$U$5)/$U$6+$AA$13</f>
        <v/>
      </c>
      <c r="Q811" s="51">
        <f>1/(1+EXP(-P811))</f>
        <v/>
      </c>
      <c r="R811" s="52">
        <f>$AB$12*((B811)-$U$5)/$U$6+$AB$13</f>
        <v/>
      </c>
      <c r="S811" s="51">
        <f>1/(1+EXP(-R811))</f>
        <v/>
      </c>
      <c r="AI811" s="48">
        <f>'4_Seq_Features'!A809</f>
        <v/>
      </c>
      <c r="AJ811" s="55">
        <f>'4_Seq_Features'!G809</f>
        <v/>
      </c>
      <c r="AK811" s="55">
        <f>'4_Seq_Features'!H809</f>
        <v/>
      </c>
      <c r="AL811" s="48">
        <f>'4_Seq_Features'!E809</f>
        <v/>
      </c>
      <c r="AM811" s="52">
        <f>$BD$14*((AJ811)-$BD$5)/$BD$6+$BD$15*((AK811)-$BD$7)/$BD$8+$BD$16</f>
        <v/>
      </c>
      <c r="AN811" s="51">
        <f>1/(1+EXP(-AM811))</f>
        <v/>
      </c>
      <c r="AO811" s="52">
        <f>$BE$14*((AJ811)-$BD$5)/$BD$6+$BE$15*((AK811)-$BD$7)/$BD$8+$BE$16</f>
        <v/>
      </c>
      <c r="AP811" s="51">
        <f>1/(1+EXP(-AO811))</f>
        <v/>
      </c>
      <c r="AQ811" s="52">
        <f>$BF$14*((AJ811)-$BD$5)/$BD$6+$BF$15*((AK811)-$BD$7)/$BD$8+$BF$16</f>
        <v/>
      </c>
      <c r="AR811" s="51">
        <f>1/(1+EXP(-AQ811))</f>
        <v/>
      </c>
      <c r="AS811" s="52">
        <f>$BG$14*((AJ811)-$BD$5)/$BD$6+$BG$15*((AK811)-$BD$7)/$BD$8+$BG$16</f>
        <v/>
      </c>
      <c r="AT811" s="51">
        <f>1/(1+EXP(-AS811))</f>
        <v/>
      </c>
      <c r="AU811" s="52">
        <f>$BH$14*((AJ811)-$BD$5)/$BD$6+$BH$15*((AK811)-$BD$7)/$BD$8+$BH$16</f>
        <v/>
      </c>
      <c r="AV811" s="51">
        <f>1/(1+EXP(-AU811))</f>
        <v/>
      </c>
      <c r="AW811" s="52">
        <f>$BI$14*((AJ811)-$BD$5)/$BD$6+$BI$15*((AK811)-$BD$7)/$BD$8+$BI$16</f>
        <v/>
      </c>
      <c r="AX811" s="51">
        <f>1/(1+EXP(-AW811))</f>
        <v/>
      </c>
      <c r="AY811" s="52">
        <f>$BJ$14*((AJ811)-$BD$5)/$BD$6+$BJ$15*((AK811)-$BD$7)/$BD$8+$BJ$16</f>
        <v/>
      </c>
      <c r="AZ811" s="51">
        <f>1/(1+EXP(-AY811))</f>
        <v/>
      </c>
      <c r="BA811" s="52">
        <f>$BK$14*((AJ811)-$BD$5)/$BD$6+$BK$15*((AK811)-$BD$7)/$BD$8+$BK$16</f>
        <v/>
      </c>
      <c r="BB811" s="51">
        <f>1/(1+EXP(-BA811))</f>
        <v/>
      </c>
    </row>
    <row r="812" ht="15" customHeight="1" s="35">
      <c r="A812" s="48">
        <f>'4_Seq_Features'!A810</f>
        <v/>
      </c>
      <c r="B812" s="55">
        <f>'4_Seq_Features'!F810</f>
        <v/>
      </c>
      <c r="C812" s="48">
        <f>'4_Seq_Features'!E810</f>
        <v/>
      </c>
      <c r="D812" s="52">
        <f>$U$12*((B812)-$U$5)/$U$6+$U$13</f>
        <v/>
      </c>
      <c r="E812" s="51">
        <f>1/(1+EXP(-D812))</f>
        <v/>
      </c>
      <c r="F812" s="52">
        <f>$V$12*((B812)-$U$5)/$U$6+$V$13</f>
        <v/>
      </c>
      <c r="G812" s="51">
        <f>1/(1+EXP(-F812))</f>
        <v/>
      </c>
      <c r="H812" s="52">
        <f>$W$12*((B812)-$U$5)/$U$6+$W$13</f>
        <v/>
      </c>
      <c r="I812" s="51">
        <f>1/(1+EXP(-H812))</f>
        <v/>
      </c>
      <c r="J812" s="52">
        <f>$X$12*((B812)-$U$5)/$U$6+$X$13</f>
        <v/>
      </c>
      <c r="K812" s="51">
        <f>1/(1+EXP(-J812))</f>
        <v/>
      </c>
      <c r="L812" s="52">
        <f>$Y$12*((B812)-$U$5)/$U$6+$Y$13</f>
        <v/>
      </c>
      <c r="M812" s="51">
        <f>1/(1+EXP(-L812))</f>
        <v/>
      </c>
      <c r="N812" s="52">
        <f>$Z$12*((B812)-$U$5)/$U$6+$Z$13</f>
        <v/>
      </c>
      <c r="O812" s="51">
        <f>1/(1+EXP(-N812))</f>
        <v/>
      </c>
      <c r="P812" s="52">
        <f>$AA$12*((B812)-$U$5)/$U$6+$AA$13</f>
        <v/>
      </c>
      <c r="Q812" s="51">
        <f>1/(1+EXP(-P812))</f>
        <v/>
      </c>
      <c r="R812" s="52">
        <f>$AB$12*((B812)-$U$5)/$U$6+$AB$13</f>
        <v/>
      </c>
      <c r="S812" s="51">
        <f>1/(1+EXP(-R812))</f>
        <v/>
      </c>
      <c r="AI812" s="48">
        <f>'4_Seq_Features'!A810</f>
        <v/>
      </c>
      <c r="AJ812" s="55">
        <f>'4_Seq_Features'!G810</f>
        <v/>
      </c>
      <c r="AK812" s="55">
        <f>'4_Seq_Features'!H810</f>
        <v/>
      </c>
      <c r="AL812" s="48">
        <f>'4_Seq_Features'!E810</f>
        <v/>
      </c>
      <c r="AM812" s="52">
        <f>$BD$14*((AJ812)-$BD$5)/$BD$6+$BD$15*((AK812)-$BD$7)/$BD$8+$BD$16</f>
        <v/>
      </c>
      <c r="AN812" s="51">
        <f>1/(1+EXP(-AM812))</f>
        <v/>
      </c>
      <c r="AO812" s="52">
        <f>$BE$14*((AJ812)-$BD$5)/$BD$6+$BE$15*((AK812)-$BD$7)/$BD$8+$BE$16</f>
        <v/>
      </c>
      <c r="AP812" s="51">
        <f>1/(1+EXP(-AO812))</f>
        <v/>
      </c>
      <c r="AQ812" s="52">
        <f>$BF$14*((AJ812)-$BD$5)/$BD$6+$BF$15*((AK812)-$BD$7)/$BD$8+$BF$16</f>
        <v/>
      </c>
      <c r="AR812" s="51">
        <f>1/(1+EXP(-AQ812))</f>
        <v/>
      </c>
      <c r="AS812" s="52">
        <f>$BG$14*((AJ812)-$BD$5)/$BD$6+$BG$15*((AK812)-$BD$7)/$BD$8+$BG$16</f>
        <v/>
      </c>
      <c r="AT812" s="51">
        <f>1/(1+EXP(-AS812))</f>
        <v/>
      </c>
      <c r="AU812" s="52">
        <f>$BH$14*((AJ812)-$BD$5)/$BD$6+$BH$15*((AK812)-$BD$7)/$BD$8+$BH$16</f>
        <v/>
      </c>
      <c r="AV812" s="51">
        <f>1/(1+EXP(-AU812))</f>
        <v/>
      </c>
      <c r="AW812" s="52">
        <f>$BI$14*((AJ812)-$BD$5)/$BD$6+$BI$15*((AK812)-$BD$7)/$BD$8+$BI$16</f>
        <v/>
      </c>
      <c r="AX812" s="51">
        <f>1/(1+EXP(-AW812))</f>
        <v/>
      </c>
      <c r="AY812" s="52">
        <f>$BJ$14*((AJ812)-$BD$5)/$BD$6+$BJ$15*((AK812)-$BD$7)/$BD$8+$BJ$16</f>
        <v/>
      </c>
      <c r="AZ812" s="51">
        <f>1/(1+EXP(-AY812))</f>
        <v/>
      </c>
      <c r="BA812" s="52">
        <f>$BK$14*((AJ812)-$BD$5)/$BD$6+$BK$15*((AK812)-$BD$7)/$BD$8+$BK$16</f>
        <v/>
      </c>
      <c r="BB812" s="51">
        <f>1/(1+EXP(-BA812))</f>
        <v/>
      </c>
    </row>
    <row r="813" ht="15" customHeight="1" s="35">
      <c r="A813" s="48">
        <f>'4_Seq_Features'!A811</f>
        <v/>
      </c>
      <c r="B813" s="55">
        <f>'4_Seq_Features'!F811</f>
        <v/>
      </c>
      <c r="C813" s="48">
        <f>'4_Seq_Features'!E811</f>
        <v/>
      </c>
      <c r="D813" s="52">
        <f>$U$12*((B813)-$U$5)/$U$6+$U$13</f>
        <v/>
      </c>
      <c r="E813" s="51">
        <f>1/(1+EXP(-D813))</f>
        <v/>
      </c>
      <c r="F813" s="52">
        <f>$V$12*((B813)-$U$5)/$U$6+$V$13</f>
        <v/>
      </c>
      <c r="G813" s="51">
        <f>1/(1+EXP(-F813))</f>
        <v/>
      </c>
      <c r="H813" s="52">
        <f>$W$12*((B813)-$U$5)/$U$6+$W$13</f>
        <v/>
      </c>
      <c r="I813" s="51">
        <f>1/(1+EXP(-H813))</f>
        <v/>
      </c>
      <c r="J813" s="52">
        <f>$X$12*((B813)-$U$5)/$U$6+$X$13</f>
        <v/>
      </c>
      <c r="K813" s="51">
        <f>1/(1+EXP(-J813))</f>
        <v/>
      </c>
      <c r="L813" s="52">
        <f>$Y$12*((B813)-$U$5)/$U$6+$Y$13</f>
        <v/>
      </c>
      <c r="M813" s="51">
        <f>1/(1+EXP(-L813))</f>
        <v/>
      </c>
      <c r="N813" s="52">
        <f>$Z$12*((B813)-$U$5)/$U$6+$Z$13</f>
        <v/>
      </c>
      <c r="O813" s="51">
        <f>1/(1+EXP(-N813))</f>
        <v/>
      </c>
      <c r="P813" s="52">
        <f>$AA$12*((B813)-$U$5)/$U$6+$AA$13</f>
        <v/>
      </c>
      <c r="Q813" s="51">
        <f>1/(1+EXP(-P813))</f>
        <v/>
      </c>
      <c r="R813" s="52">
        <f>$AB$12*((B813)-$U$5)/$U$6+$AB$13</f>
        <v/>
      </c>
      <c r="S813" s="51">
        <f>1/(1+EXP(-R813))</f>
        <v/>
      </c>
      <c r="AI813" s="48">
        <f>'4_Seq_Features'!A811</f>
        <v/>
      </c>
      <c r="AJ813" s="55">
        <f>'4_Seq_Features'!G811</f>
        <v/>
      </c>
      <c r="AK813" s="55">
        <f>'4_Seq_Features'!H811</f>
        <v/>
      </c>
      <c r="AL813" s="48">
        <f>'4_Seq_Features'!E811</f>
        <v/>
      </c>
      <c r="AM813" s="52">
        <f>$BD$14*((AJ813)-$BD$5)/$BD$6+$BD$15*((AK813)-$BD$7)/$BD$8+$BD$16</f>
        <v/>
      </c>
      <c r="AN813" s="51">
        <f>1/(1+EXP(-AM813))</f>
        <v/>
      </c>
      <c r="AO813" s="52">
        <f>$BE$14*((AJ813)-$BD$5)/$BD$6+$BE$15*((AK813)-$BD$7)/$BD$8+$BE$16</f>
        <v/>
      </c>
      <c r="AP813" s="51">
        <f>1/(1+EXP(-AO813))</f>
        <v/>
      </c>
      <c r="AQ813" s="52">
        <f>$BF$14*((AJ813)-$BD$5)/$BD$6+$BF$15*((AK813)-$BD$7)/$BD$8+$BF$16</f>
        <v/>
      </c>
      <c r="AR813" s="51">
        <f>1/(1+EXP(-AQ813))</f>
        <v/>
      </c>
      <c r="AS813" s="52">
        <f>$BG$14*((AJ813)-$BD$5)/$BD$6+$BG$15*((AK813)-$BD$7)/$BD$8+$BG$16</f>
        <v/>
      </c>
      <c r="AT813" s="51">
        <f>1/(1+EXP(-AS813))</f>
        <v/>
      </c>
      <c r="AU813" s="52">
        <f>$BH$14*((AJ813)-$BD$5)/$BD$6+$BH$15*((AK813)-$BD$7)/$BD$8+$BH$16</f>
        <v/>
      </c>
      <c r="AV813" s="51">
        <f>1/(1+EXP(-AU813))</f>
        <v/>
      </c>
      <c r="AW813" s="52">
        <f>$BI$14*((AJ813)-$BD$5)/$BD$6+$BI$15*((AK813)-$BD$7)/$BD$8+$BI$16</f>
        <v/>
      </c>
      <c r="AX813" s="51">
        <f>1/(1+EXP(-AW813))</f>
        <v/>
      </c>
      <c r="AY813" s="52">
        <f>$BJ$14*((AJ813)-$BD$5)/$BD$6+$BJ$15*((AK813)-$BD$7)/$BD$8+$BJ$16</f>
        <v/>
      </c>
      <c r="AZ813" s="51">
        <f>1/(1+EXP(-AY813))</f>
        <v/>
      </c>
      <c r="BA813" s="52">
        <f>$BK$14*((AJ813)-$BD$5)/$BD$6+$BK$15*((AK813)-$BD$7)/$BD$8+$BK$16</f>
        <v/>
      </c>
      <c r="BB813" s="51">
        <f>1/(1+EXP(-BA813))</f>
        <v/>
      </c>
    </row>
    <row r="814" ht="15" customHeight="1" s="35">
      <c r="A814" s="48">
        <f>'4_Seq_Features'!A812</f>
        <v/>
      </c>
      <c r="B814" s="55">
        <f>'4_Seq_Features'!F812</f>
        <v/>
      </c>
      <c r="C814" s="48">
        <f>'4_Seq_Features'!E812</f>
        <v/>
      </c>
      <c r="D814" s="52">
        <f>$U$12*((B814)-$U$5)/$U$6+$U$13</f>
        <v/>
      </c>
      <c r="E814" s="51">
        <f>1/(1+EXP(-D814))</f>
        <v/>
      </c>
      <c r="F814" s="52">
        <f>$V$12*((B814)-$U$5)/$U$6+$V$13</f>
        <v/>
      </c>
      <c r="G814" s="51">
        <f>1/(1+EXP(-F814))</f>
        <v/>
      </c>
      <c r="H814" s="52">
        <f>$W$12*((B814)-$U$5)/$U$6+$W$13</f>
        <v/>
      </c>
      <c r="I814" s="51">
        <f>1/(1+EXP(-H814))</f>
        <v/>
      </c>
      <c r="J814" s="52">
        <f>$X$12*((B814)-$U$5)/$U$6+$X$13</f>
        <v/>
      </c>
      <c r="K814" s="51">
        <f>1/(1+EXP(-J814))</f>
        <v/>
      </c>
      <c r="L814" s="52">
        <f>$Y$12*((B814)-$U$5)/$U$6+$Y$13</f>
        <v/>
      </c>
      <c r="M814" s="51">
        <f>1/(1+EXP(-L814))</f>
        <v/>
      </c>
      <c r="N814" s="52">
        <f>$Z$12*((B814)-$U$5)/$U$6+$Z$13</f>
        <v/>
      </c>
      <c r="O814" s="51">
        <f>1/(1+EXP(-N814))</f>
        <v/>
      </c>
      <c r="P814" s="52">
        <f>$AA$12*((B814)-$U$5)/$U$6+$AA$13</f>
        <v/>
      </c>
      <c r="Q814" s="51">
        <f>1/(1+EXP(-P814))</f>
        <v/>
      </c>
      <c r="R814" s="52">
        <f>$AB$12*((B814)-$U$5)/$U$6+$AB$13</f>
        <v/>
      </c>
      <c r="S814" s="51">
        <f>1/(1+EXP(-R814))</f>
        <v/>
      </c>
      <c r="AI814" s="48">
        <f>'4_Seq_Features'!A812</f>
        <v/>
      </c>
      <c r="AJ814" s="55">
        <f>'4_Seq_Features'!G812</f>
        <v/>
      </c>
      <c r="AK814" s="55">
        <f>'4_Seq_Features'!H812</f>
        <v/>
      </c>
      <c r="AL814" s="48">
        <f>'4_Seq_Features'!E812</f>
        <v/>
      </c>
      <c r="AM814" s="52">
        <f>$BD$14*((AJ814)-$BD$5)/$BD$6+$BD$15*((AK814)-$BD$7)/$BD$8+$BD$16</f>
        <v/>
      </c>
      <c r="AN814" s="51">
        <f>1/(1+EXP(-AM814))</f>
        <v/>
      </c>
      <c r="AO814" s="52">
        <f>$BE$14*((AJ814)-$BD$5)/$BD$6+$BE$15*((AK814)-$BD$7)/$BD$8+$BE$16</f>
        <v/>
      </c>
      <c r="AP814" s="51">
        <f>1/(1+EXP(-AO814))</f>
        <v/>
      </c>
      <c r="AQ814" s="52">
        <f>$BF$14*((AJ814)-$BD$5)/$BD$6+$BF$15*((AK814)-$BD$7)/$BD$8+$BF$16</f>
        <v/>
      </c>
      <c r="AR814" s="51">
        <f>1/(1+EXP(-AQ814))</f>
        <v/>
      </c>
      <c r="AS814" s="52">
        <f>$BG$14*((AJ814)-$BD$5)/$BD$6+$BG$15*((AK814)-$BD$7)/$BD$8+$BG$16</f>
        <v/>
      </c>
      <c r="AT814" s="51">
        <f>1/(1+EXP(-AS814))</f>
        <v/>
      </c>
      <c r="AU814" s="52">
        <f>$BH$14*((AJ814)-$BD$5)/$BD$6+$BH$15*((AK814)-$BD$7)/$BD$8+$BH$16</f>
        <v/>
      </c>
      <c r="AV814" s="51">
        <f>1/(1+EXP(-AU814))</f>
        <v/>
      </c>
      <c r="AW814" s="52">
        <f>$BI$14*((AJ814)-$BD$5)/$BD$6+$BI$15*((AK814)-$BD$7)/$BD$8+$BI$16</f>
        <v/>
      </c>
      <c r="AX814" s="51">
        <f>1/(1+EXP(-AW814))</f>
        <v/>
      </c>
      <c r="AY814" s="52">
        <f>$BJ$14*((AJ814)-$BD$5)/$BD$6+$BJ$15*((AK814)-$BD$7)/$BD$8+$BJ$16</f>
        <v/>
      </c>
      <c r="AZ814" s="51">
        <f>1/(1+EXP(-AY814))</f>
        <v/>
      </c>
      <c r="BA814" s="52">
        <f>$BK$14*((AJ814)-$BD$5)/$BD$6+$BK$15*((AK814)-$BD$7)/$BD$8+$BK$16</f>
        <v/>
      </c>
      <c r="BB814" s="51">
        <f>1/(1+EXP(-BA814))</f>
        <v/>
      </c>
    </row>
    <row r="815" ht="15" customHeight="1" s="35">
      <c r="A815" s="48">
        <f>'4_Seq_Features'!A813</f>
        <v/>
      </c>
      <c r="B815" s="55">
        <f>'4_Seq_Features'!F813</f>
        <v/>
      </c>
      <c r="C815" s="48">
        <f>'4_Seq_Features'!E813</f>
        <v/>
      </c>
      <c r="D815" s="52">
        <f>$U$12*((B815)-$U$5)/$U$6+$U$13</f>
        <v/>
      </c>
      <c r="E815" s="51">
        <f>1/(1+EXP(-D815))</f>
        <v/>
      </c>
      <c r="F815" s="52">
        <f>$V$12*((B815)-$U$5)/$U$6+$V$13</f>
        <v/>
      </c>
      <c r="G815" s="51">
        <f>1/(1+EXP(-F815))</f>
        <v/>
      </c>
      <c r="H815" s="52">
        <f>$W$12*((B815)-$U$5)/$U$6+$W$13</f>
        <v/>
      </c>
      <c r="I815" s="51">
        <f>1/(1+EXP(-H815))</f>
        <v/>
      </c>
      <c r="J815" s="52">
        <f>$X$12*((B815)-$U$5)/$U$6+$X$13</f>
        <v/>
      </c>
      <c r="K815" s="51">
        <f>1/(1+EXP(-J815))</f>
        <v/>
      </c>
      <c r="L815" s="52">
        <f>$Y$12*((B815)-$U$5)/$U$6+$Y$13</f>
        <v/>
      </c>
      <c r="M815" s="51">
        <f>1/(1+EXP(-L815))</f>
        <v/>
      </c>
      <c r="N815" s="52">
        <f>$Z$12*((B815)-$U$5)/$U$6+$Z$13</f>
        <v/>
      </c>
      <c r="O815" s="51">
        <f>1/(1+EXP(-N815))</f>
        <v/>
      </c>
      <c r="P815" s="52">
        <f>$AA$12*((B815)-$U$5)/$U$6+$AA$13</f>
        <v/>
      </c>
      <c r="Q815" s="51">
        <f>1/(1+EXP(-P815))</f>
        <v/>
      </c>
      <c r="R815" s="52">
        <f>$AB$12*((B815)-$U$5)/$U$6+$AB$13</f>
        <v/>
      </c>
      <c r="S815" s="51">
        <f>1/(1+EXP(-R815))</f>
        <v/>
      </c>
      <c r="AI815" s="48">
        <f>'4_Seq_Features'!A813</f>
        <v/>
      </c>
      <c r="AJ815" s="55">
        <f>'4_Seq_Features'!G813</f>
        <v/>
      </c>
      <c r="AK815" s="55">
        <f>'4_Seq_Features'!H813</f>
        <v/>
      </c>
      <c r="AL815" s="48">
        <f>'4_Seq_Features'!E813</f>
        <v/>
      </c>
      <c r="AM815" s="52">
        <f>$BD$14*((AJ815)-$BD$5)/$BD$6+$BD$15*((AK815)-$BD$7)/$BD$8+$BD$16</f>
        <v/>
      </c>
      <c r="AN815" s="51">
        <f>1/(1+EXP(-AM815))</f>
        <v/>
      </c>
      <c r="AO815" s="52">
        <f>$BE$14*((AJ815)-$BD$5)/$BD$6+$BE$15*((AK815)-$BD$7)/$BD$8+$BE$16</f>
        <v/>
      </c>
      <c r="AP815" s="51">
        <f>1/(1+EXP(-AO815))</f>
        <v/>
      </c>
      <c r="AQ815" s="52">
        <f>$BF$14*((AJ815)-$BD$5)/$BD$6+$BF$15*((AK815)-$BD$7)/$BD$8+$BF$16</f>
        <v/>
      </c>
      <c r="AR815" s="51">
        <f>1/(1+EXP(-AQ815))</f>
        <v/>
      </c>
      <c r="AS815" s="52">
        <f>$BG$14*((AJ815)-$BD$5)/$BD$6+$BG$15*((AK815)-$BD$7)/$BD$8+$BG$16</f>
        <v/>
      </c>
      <c r="AT815" s="51">
        <f>1/(1+EXP(-AS815))</f>
        <v/>
      </c>
      <c r="AU815" s="52">
        <f>$BH$14*((AJ815)-$BD$5)/$BD$6+$BH$15*((AK815)-$BD$7)/$BD$8+$BH$16</f>
        <v/>
      </c>
      <c r="AV815" s="51">
        <f>1/(1+EXP(-AU815))</f>
        <v/>
      </c>
      <c r="AW815" s="52">
        <f>$BI$14*((AJ815)-$BD$5)/$BD$6+$BI$15*((AK815)-$BD$7)/$BD$8+$BI$16</f>
        <v/>
      </c>
      <c r="AX815" s="51">
        <f>1/(1+EXP(-AW815))</f>
        <v/>
      </c>
      <c r="AY815" s="52">
        <f>$BJ$14*((AJ815)-$BD$5)/$BD$6+$BJ$15*((AK815)-$BD$7)/$BD$8+$BJ$16</f>
        <v/>
      </c>
      <c r="AZ815" s="51">
        <f>1/(1+EXP(-AY815))</f>
        <v/>
      </c>
      <c r="BA815" s="52">
        <f>$BK$14*((AJ815)-$BD$5)/$BD$6+$BK$15*((AK815)-$BD$7)/$BD$8+$BK$16</f>
        <v/>
      </c>
      <c r="BB815" s="51">
        <f>1/(1+EXP(-BA815))</f>
        <v/>
      </c>
    </row>
    <row r="816" ht="15" customHeight="1" s="35">
      <c r="A816" s="48">
        <f>'4_Seq_Features'!A814</f>
        <v/>
      </c>
      <c r="B816" s="55">
        <f>'4_Seq_Features'!F814</f>
        <v/>
      </c>
      <c r="C816" s="48">
        <f>'4_Seq_Features'!E814</f>
        <v/>
      </c>
      <c r="D816" s="52">
        <f>$U$12*((B816)-$U$5)/$U$6+$U$13</f>
        <v/>
      </c>
      <c r="E816" s="51">
        <f>1/(1+EXP(-D816))</f>
        <v/>
      </c>
      <c r="F816" s="52">
        <f>$V$12*((B816)-$U$5)/$U$6+$V$13</f>
        <v/>
      </c>
      <c r="G816" s="51">
        <f>1/(1+EXP(-F816))</f>
        <v/>
      </c>
      <c r="H816" s="52">
        <f>$W$12*((B816)-$U$5)/$U$6+$W$13</f>
        <v/>
      </c>
      <c r="I816" s="51">
        <f>1/(1+EXP(-H816))</f>
        <v/>
      </c>
      <c r="J816" s="52">
        <f>$X$12*((B816)-$U$5)/$U$6+$X$13</f>
        <v/>
      </c>
      <c r="K816" s="51">
        <f>1/(1+EXP(-J816))</f>
        <v/>
      </c>
      <c r="L816" s="52">
        <f>$Y$12*((B816)-$U$5)/$U$6+$Y$13</f>
        <v/>
      </c>
      <c r="M816" s="51">
        <f>1/(1+EXP(-L816))</f>
        <v/>
      </c>
      <c r="N816" s="52">
        <f>$Z$12*((B816)-$U$5)/$U$6+$Z$13</f>
        <v/>
      </c>
      <c r="O816" s="51">
        <f>1/(1+EXP(-N816))</f>
        <v/>
      </c>
      <c r="P816" s="52">
        <f>$AA$12*((B816)-$U$5)/$U$6+$AA$13</f>
        <v/>
      </c>
      <c r="Q816" s="51">
        <f>1/(1+EXP(-P816))</f>
        <v/>
      </c>
      <c r="R816" s="52">
        <f>$AB$12*((B816)-$U$5)/$U$6+$AB$13</f>
        <v/>
      </c>
      <c r="S816" s="51">
        <f>1/(1+EXP(-R816))</f>
        <v/>
      </c>
      <c r="AI816" s="48">
        <f>'4_Seq_Features'!A814</f>
        <v/>
      </c>
      <c r="AJ816" s="55">
        <f>'4_Seq_Features'!G814</f>
        <v/>
      </c>
      <c r="AK816" s="55">
        <f>'4_Seq_Features'!H814</f>
        <v/>
      </c>
      <c r="AL816" s="48">
        <f>'4_Seq_Features'!E814</f>
        <v/>
      </c>
      <c r="AM816" s="52">
        <f>$BD$14*((AJ816)-$BD$5)/$BD$6+$BD$15*((AK816)-$BD$7)/$BD$8+$BD$16</f>
        <v/>
      </c>
      <c r="AN816" s="51">
        <f>1/(1+EXP(-AM816))</f>
        <v/>
      </c>
      <c r="AO816" s="52">
        <f>$BE$14*((AJ816)-$BD$5)/$BD$6+$BE$15*((AK816)-$BD$7)/$BD$8+$BE$16</f>
        <v/>
      </c>
      <c r="AP816" s="51">
        <f>1/(1+EXP(-AO816))</f>
        <v/>
      </c>
      <c r="AQ816" s="52">
        <f>$BF$14*((AJ816)-$BD$5)/$BD$6+$BF$15*((AK816)-$BD$7)/$BD$8+$BF$16</f>
        <v/>
      </c>
      <c r="AR816" s="51">
        <f>1/(1+EXP(-AQ816))</f>
        <v/>
      </c>
      <c r="AS816" s="52">
        <f>$BG$14*((AJ816)-$BD$5)/$BD$6+$BG$15*((AK816)-$BD$7)/$BD$8+$BG$16</f>
        <v/>
      </c>
      <c r="AT816" s="51">
        <f>1/(1+EXP(-AS816))</f>
        <v/>
      </c>
      <c r="AU816" s="52">
        <f>$BH$14*((AJ816)-$BD$5)/$BD$6+$BH$15*((AK816)-$BD$7)/$BD$8+$BH$16</f>
        <v/>
      </c>
      <c r="AV816" s="51">
        <f>1/(1+EXP(-AU816))</f>
        <v/>
      </c>
      <c r="AW816" s="52">
        <f>$BI$14*((AJ816)-$BD$5)/$BD$6+$BI$15*((AK816)-$BD$7)/$BD$8+$BI$16</f>
        <v/>
      </c>
      <c r="AX816" s="51">
        <f>1/(1+EXP(-AW816))</f>
        <v/>
      </c>
      <c r="AY816" s="52">
        <f>$BJ$14*((AJ816)-$BD$5)/$BD$6+$BJ$15*((AK816)-$BD$7)/$BD$8+$BJ$16</f>
        <v/>
      </c>
      <c r="AZ816" s="51">
        <f>1/(1+EXP(-AY816))</f>
        <v/>
      </c>
      <c r="BA816" s="52">
        <f>$BK$14*((AJ816)-$BD$5)/$BD$6+$BK$15*((AK816)-$BD$7)/$BD$8+$BK$16</f>
        <v/>
      </c>
      <c r="BB816" s="51">
        <f>1/(1+EXP(-BA816))</f>
        <v/>
      </c>
    </row>
    <row r="817" ht="15" customHeight="1" s="35">
      <c r="A817" s="48">
        <f>'4_Seq_Features'!A815</f>
        <v/>
      </c>
      <c r="B817" s="55">
        <f>'4_Seq_Features'!F815</f>
        <v/>
      </c>
      <c r="C817" s="48">
        <f>'4_Seq_Features'!E815</f>
        <v/>
      </c>
      <c r="D817" s="52">
        <f>$U$12*((B817)-$U$5)/$U$6+$U$13</f>
        <v/>
      </c>
      <c r="E817" s="51">
        <f>1/(1+EXP(-D817))</f>
        <v/>
      </c>
      <c r="F817" s="52">
        <f>$V$12*((B817)-$U$5)/$U$6+$V$13</f>
        <v/>
      </c>
      <c r="G817" s="51">
        <f>1/(1+EXP(-F817))</f>
        <v/>
      </c>
      <c r="H817" s="52">
        <f>$W$12*((B817)-$U$5)/$U$6+$W$13</f>
        <v/>
      </c>
      <c r="I817" s="51">
        <f>1/(1+EXP(-H817))</f>
        <v/>
      </c>
      <c r="J817" s="52">
        <f>$X$12*((B817)-$U$5)/$U$6+$X$13</f>
        <v/>
      </c>
      <c r="K817" s="51">
        <f>1/(1+EXP(-J817))</f>
        <v/>
      </c>
      <c r="L817" s="52">
        <f>$Y$12*((B817)-$U$5)/$U$6+$Y$13</f>
        <v/>
      </c>
      <c r="M817" s="51">
        <f>1/(1+EXP(-L817))</f>
        <v/>
      </c>
      <c r="N817" s="52">
        <f>$Z$12*((B817)-$U$5)/$U$6+$Z$13</f>
        <v/>
      </c>
      <c r="O817" s="51">
        <f>1/(1+EXP(-N817))</f>
        <v/>
      </c>
      <c r="P817" s="52">
        <f>$AA$12*((B817)-$U$5)/$U$6+$AA$13</f>
        <v/>
      </c>
      <c r="Q817" s="51">
        <f>1/(1+EXP(-P817))</f>
        <v/>
      </c>
      <c r="R817" s="52">
        <f>$AB$12*((B817)-$U$5)/$U$6+$AB$13</f>
        <v/>
      </c>
      <c r="S817" s="51">
        <f>1/(1+EXP(-R817))</f>
        <v/>
      </c>
      <c r="AI817" s="48">
        <f>'4_Seq_Features'!A815</f>
        <v/>
      </c>
      <c r="AJ817" s="55">
        <f>'4_Seq_Features'!G815</f>
        <v/>
      </c>
      <c r="AK817" s="55">
        <f>'4_Seq_Features'!H815</f>
        <v/>
      </c>
      <c r="AL817" s="48">
        <f>'4_Seq_Features'!E815</f>
        <v/>
      </c>
      <c r="AM817" s="52">
        <f>$BD$14*((AJ817)-$BD$5)/$BD$6+$BD$15*((AK817)-$BD$7)/$BD$8+$BD$16</f>
        <v/>
      </c>
      <c r="AN817" s="51">
        <f>1/(1+EXP(-AM817))</f>
        <v/>
      </c>
      <c r="AO817" s="52">
        <f>$BE$14*((AJ817)-$BD$5)/$BD$6+$BE$15*((AK817)-$BD$7)/$BD$8+$BE$16</f>
        <v/>
      </c>
      <c r="AP817" s="51">
        <f>1/(1+EXP(-AO817))</f>
        <v/>
      </c>
      <c r="AQ817" s="52">
        <f>$BF$14*((AJ817)-$BD$5)/$BD$6+$BF$15*((AK817)-$BD$7)/$BD$8+$BF$16</f>
        <v/>
      </c>
      <c r="AR817" s="51">
        <f>1/(1+EXP(-AQ817))</f>
        <v/>
      </c>
      <c r="AS817" s="52">
        <f>$BG$14*((AJ817)-$BD$5)/$BD$6+$BG$15*((AK817)-$BD$7)/$BD$8+$BG$16</f>
        <v/>
      </c>
      <c r="AT817" s="51">
        <f>1/(1+EXP(-AS817))</f>
        <v/>
      </c>
      <c r="AU817" s="52">
        <f>$BH$14*((AJ817)-$BD$5)/$BD$6+$BH$15*((AK817)-$BD$7)/$BD$8+$BH$16</f>
        <v/>
      </c>
      <c r="AV817" s="51">
        <f>1/(1+EXP(-AU817))</f>
        <v/>
      </c>
      <c r="AW817" s="52">
        <f>$BI$14*((AJ817)-$BD$5)/$BD$6+$BI$15*((AK817)-$BD$7)/$BD$8+$BI$16</f>
        <v/>
      </c>
      <c r="AX817" s="51">
        <f>1/(1+EXP(-AW817))</f>
        <v/>
      </c>
      <c r="AY817" s="52">
        <f>$BJ$14*((AJ817)-$BD$5)/$BD$6+$BJ$15*((AK817)-$BD$7)/$BD$8+$BJ$16</f>
        <v/>
      </c>
      <c r="AZ817" s="51">
        <f>1/(1+EXP(-AY817))</f>
        <v/>
      </c>
      <c r="BA817" s="52">
        <f>$BK$14*((AJ817)-$BD$5)/$BD$6+$BK$15*((AK817)-$BD$7)/$BD$8+$BK$16</f>
        <v/>
      </c>
      <c r="BB817" s="51">
        <f>1/(1+EXP(-BA817))</f>
        <v/>
      </c>
    </row>
    <row r="818" ht="15" customHeight="1" s="35">
      <c r="A818" s="48">
        <f>'4_Seq_Features'!A816</f>
        <v/>
      </c>
      <c r="B818" s="55">
        <f>'4_Seq_Features'!F816</f>
        <v/>
      </c>
      <c r="C818" s="48">
        <f>'4_Seq_Features'!E816</f>
        <v/>
      </c>
      <c r="D818" s="52">
        <f>$U$12*((B818)-$U$5)/$U$6+$U$13</f>
        <v/>
      </c>
      <c r="E818" s="51">
        <f>1/(1+EXP(-D818))</f>
        <v/>
      </c>
      <c r="F818" s="52">
        <f>$V$12*((B818)-$U$5)/$U$6+$V$13</f>
        <v/>
      </c>
      <c r="G818" s="51">
        <f>1/(1+EXP(-F818))</f>
        <v/>
      </c>
      <c r="H818" s="52">
        <f>$W$12*((B818)-$U$5)/$U$6+$W$13</f>
        <v/>
      </c>
      <c r="I818" s="51">
        <f>1/(1+EXP(-H818))</f>
        <v/>
      </c>
      <c r="J818" s="52">
        <f>$X$12*((B818)-$U$5)/$U$6+$X$13</f>
        <v/>
      </c>
      <c r="K818" s="51">
        <f>1/(1+EXP(-J818))</f>
        <v/>
      </c>
      <c r="L818" s="52">
        <f>$Y$12*((B818)-$U$5)/$U$6+$Y$13</f>
        <v/>
      </c>
      <c r="M818" s="51">
        <f>1/(1+EXP(-L818))</f>
        <v/>
      </c>
      <c r="N818" s="52">
        <f>$Z$12*((B818)-$U$5)/$U$6+$Z$13</f>
        <v/>
      </c>
      <c r="O818" s="51">
        <f>1/(1+EXP(-N818))</f>
        <v/>
      </c>
      <c r="P818" s="52">
        <f>$AA$12*((B818)-$U$5)/$U$6+$AA$13</f>
        <v/>
      </c>
      <c r="Q818" s="51">
        <f>1/(1+EXP(-P818))</f>
        <v/>
      </c>
      <c r="R818" s="52">
        <f>$AB$12*((B818)-$U$5)/$U$6+$AB$13</f>
        <v/>
      </c>
      <c r="S818" s="51">
        <f>1/(1+EXP(-R818))</f>
        <v/>
      </c>
      <c r="AI818" s="48">
        <f>'4_Seq_Features'!A816</f>
        <v/>
      </c>
      <c r="AJ818" s="55">
        <f>'4_Seq_Features'!G816</f>
        <v/>
      </c>
      <c r="AK818" s="55">
        <f>'4_Seq_Features'!H816</f>
        <v/>
      </c>
      <c r="AL818" s="48">
        <f>'4_Seq_Features'!E816</f>
        <v/>
      </c>
      <c r="AM818" s="52">
        <f>$BD$14*((AJ818)-$BD$5)/$BD$6+$BD$15*((AK818)-$BD$7)/$BD$8+$BD$16</f>
        <v/>
      </c>
      <c r="AN818" s="51">
        <f>1/(1+EXP(-AM818))</f>
        <v/>
      </c>
      <c r="AO818" s="52">
        <f>$BE$14*((AJ818)-$BD$5)/$BD$6+$BE$15*((AK818)-$BD$7)/$BD$8+$BE$16</f>
        <v/>
      </c>
      <c r="AP818" s="51">
        <f>1/(1+EXP(-AO818))</f>
        <v/>
      </c>
      <c r="AQ818" s="52">
        <f>$BF$14*((AJ818)-$BD$5)/$BD$6+$BF$15*((AK818)-$BD$7)/$BD$8+$BF$16</f>
        <v/>
      </c>
      <c r="AR818" s="51">
        <f>1/(1+EXP(-AQ818))</f>
        <v/>
      </c>
      <c r="AS818" s="52">
        <f>$BG$14*((AJ818)-$BD$5)/$BD$6+$BG$15*((AK818)-$BD$7)/$BD$8+$BG$16</f>
        <v/>
      </c>
      <c r="AT818" s="51">
        <f>1/(1+EXP(-AS818))</f>
        <v/>
      </c>
      <c r="AU818" s="52">
        <f>$BH$14*((AJ818)-$BD$5)/$BD$6+$BH$15*((AK818)-$BD$7)/$BD$8+$BH$16</f>
        <v/>
      </c>
      <c r="AV818" s="51">
        <f>1/(1+EXP(-AU818))</f>
        <v/>
      </c>
      <c r="AW818" s="52">
        <f>$BI$14*((AJ818)-$BD$5)/$BD$6+$BI$15*((AK818)-$BD$7)/$BD$8+$BI$16</f>
        <v/>
      </c>
      <c r="AX818" s="51">
        <f>1/(1+EXP(-AW818))</f>
        <v/>
      </c>
      <c r="AY818" s="52">
        <f>$BJ$14*((AJ818)-$BD$5)/$BD$6+$BJ$15*((AK818)-$BD$7)/$BD$8+$BJ$16</f>
        <v/>
      </c>
      <c r="AZ818" s="51">
        <f>1/(1+EXP(-AY818))</f>
        <v/>
      </c>
      <c r="BA818" s="52">
        <f>$BK$14*((AJ818)-$BD$5)/$BD$6+$BK$15*((AK818)-$BD$7)/$BD$8+$BK$16</f>
        <v/>
      </c>
      <c r="BB818" s="51">
        <f>1/(1+EXP(-BA818))</f>
        <v/>
      </c>
    </row>
    <row r="819" ht="15" customHeight="1" s="35">
      <c r="A819" s="48">
        <f>'4_Seq_Features'!A817</f>
        <v/>
      </c>
      <c r="B819" s="55">
        <f>'4_Seq_Features'!F817</f>
        <v/>
      </c>
      <c r="C819" s="48">
        <f>'4_Seq_Features'!E817</f>
        <v/>
      </c>
      <c r="D819" s="52">
        <f>$U$12*((B819)-$U$5)/$U$6+$U$13</f>
        <v/>
      </c>
      <c r="E819" s="51">
        <f>1/(1+EXP(-D819))</f>
        <v/>
      </c>
      <c r="F819" s="52">
        <f>$V$12*((B819)-$U$5)/$U$6+$V$13</f>
        <v/>
      </c>
      <c r="G819" s="51">
        <f>1/(1+EXP(-F819))</f>
        <v/>
      </c>
      <c r="H819" s="52">
        <f>$W$12*((B819)-$U$5)/$U$6+$W$13</f>
        <v/>
      </c>
      <c r="I819" s="51">
        <f>1/(1+EXP(-H819))</f>
        <v/>
      </c>
      <c r="J819" s="52">
        <f>$X$12*((B819)-$U$5)/$U$6+$X$13</f>
        <v/>
      </c>
      <c r="K819" s="51">
        <f>1/(1+EXP(-J819))</f>
        <v/>
      </c>
      <c r="L819" s="52">
        <f>$Y$12*((B819)-$U$5)/$U$6+$Y$13</f>
        <v/>
      </c>
      <c r="M819" s="51">
        <f>1/(1+EXP(-L819))</f>
        <v/>
      </c>
      <c r="N819" s="52">
        <f>$Z$12*((B819)-$U$5)/$U$6+$Z$13</f>
        <v/>
      </c>
      <c r="O819" s="51">
        <f>1/(1+EXP(-N819))</f>
        <v/>
      </c>
      <c r="P819" s="52">
        <f>$AA$12*((B819)-$U$5)/$U$6+$AA$13</f>
        <v/>
      </c>
      <c r="Q819" s="51">
        <f>1/(1+EXP(-P819))</f>
        <v/>
      </c>
      <c r="R819" s="52">
        <f>$AB$12*((B819)-$U$5)/$U$6+$AB$13</f>
        <v/>
      </c>
      <c r="S819" s="51">
        <f>1/(1+EXP(-R819))</f>
        <v/>
      </c>
      <c r="AI819" s="48">
        <f>'4_Seq_Features'!A817</f>
        <v/>
      </c>
      <c r="AJ819" s="55">
        <f>'4_Seq_Features'!G817</f>
        <v/>
      </c>
      <c r="AK819" s="55">
        <f>'4_Seq_Features'!H817</f>
        <v/>
      </c>
      <c r="AL819" s="48">
        <f>'4_Seq_Features'!E817</f>
        <v/>
      </c>
      <c r="AM819" s="52">
        <f>$BD$14*((AJ819)-$BD$5)/$BD$6+$BD$15*((AK819)-$BD$7)/$BD$8+$BD$16</f>
        <v/>
      </c>
      <c r="AN819" s="51">
        <f>1/(1+EXP(-AM819))</f>
        <v/>
      </c>
      <c r="AO819" s="52">
        <f>$BE$14*((AJ819)-$BD$5)/$BD$6+$BE$15*((AK819)-$BD$7)/$BD$8+$BE$16</f>
        <v/>
      </c>
      <c r="AP819" s="51">
        <f>1/(1+EXP(-AO819))</f>
        <v/>
      </c>
      <c r="AQ819" s="52">
        <f>$BF$14*((AJ819)-$BD$5)/$BD$6+$BF$15*((AK819)-$BD$7)/$BD$8+$BF$16</f>
        <v/>
      </c>
      <c r="AR819" s="51">
        <f>1/(1+EXP(-AQ819))</f>
        <v/>
      </c>
      <c r="AS819" s="52">
        <f>$BG$14*((AJ819)-$BD$5)/$BD$6+$BG$15*((AK819)-$BD$7)/$BD$8+$BG$16</f>
        <v/>
      </c>
      <c r="AT819" s="51">
        <f>1/(1+EXP(-AS819))</f>
        <v/>
      </c>
      <c r="AU819" s="52">
        <f>$BH$14*((AJ819)-$BD$5)/$BD$6+$BH$15*((AK819)-$BD$7)/$BD$8+$BH$16</f>
        <v/>
      </c>
      <c r="AV819" s="51">
        <f>1/(1+EXP(-AU819))</f>
        <v/>
      </c>
      <c r="AW819" s="52">
        <f>$BI$14*((AJ819)-$BD$5)/$BD$6+$BI$15*((AK819)-$BD$7)/$BD$8+$BI$16</f>
        <v/>
      </c>
      <c r="AX819" s="51">
        <f>1/(1+EXP(-AW819))</f>
        <v/>
      </c>
      <c r="AY819" s="52">
        <f>$BJ$14*((AJ819)-$BD$5)/$BD$6+$BJ$15*((AK819)-$BD$7)/$BD$8+$BJ$16</f>
        <v/>
      </c>
      <c r="AZ819" s="51">
        <f>1/(1+EXP(-AY819))</f>
        <v/>
      </c>
      <c r="BA819" s="52">
        <f>$BK$14*((AJ819)-$BD$5)/$BD$6+$BK$15*((AK819)-$BD$7)/$BD$8+$BK$16</f>
        <v/>
      </c>
      <c r="BB819" s="51">
        <f>1/(1+EXP(-BA819))</f>
        <v/>
      </c>
    </row>
    <row r="820" ht="15" customHeight="1" s="35">
      <c r="A820" s="48">
        <f>'4_Seq_Features'!A818</f>
        <v/>
      </c>
      <c r="B820" s="55">
        <f>'4_Seq_Features'!F818</f>
        <v/>
      </c>
      <c r="C820" s="48">
        <f>'4_Seq_Features'!E818</f>
        <v/>
      </c>
      <c r="D820" s="52">
        <f>$U$12*((B820)-$U$5)/$U$6+$U$13</f>
        <v/>
      </c>
      <c r="E820" s="51">
        <f>1/(1+EXP(-D820))</f>
        <v/>
      </c>
      <c r="F820" s="52">
        <f>$V$12*((B820)-$U$5)/$U$6+$V$13</f>
        <v/>
      </c>
      <c r="G820" s="51">
        <f>1/(1+EXP(-F820))</f>
        <v/>
      </c>
      <c r="H820" s="52">
        <f>$W$12*((B820)-$U$5)/$U$6+$W$13</f>
        <v/>
      </c>
      <c r="I820" s="51">
        <f>1/(1+EXP(-H820))</f>
        <v/>
      </c>
      <c r="J820" s="52">
        <f>$X$12*((B820)-$U$5)/$U$6+$X$13</f>
        <v/>
      </c>
      <c r="K820" s="51">
        <f>1/(1+EXP(-J820))</f>
        <v/>
      </c>
      <c r="L820" s="52">
        <f>$Y$12*((B820)-$U$5)/$U$6+$Y$13</f>
        <v/>
      </c>
      <c r="M820" s="51">
        <f>1/(1+EXP(-L820))</f>
        <v/>
      </c>
      <c r="N820" s="52">
        <f>$Z$12*((B820)-$U$5)/$U$6+$Z$13</f>
        <v/>
      </c>
      <c r="O820" s="51">
        <f>1/(1+EXP(-N820))</f>
        <v/>
      </c>
      <c r="P820" s="52">
        <f>$AA$12*((B820)-$U$5)/$U$6+$AA$13</f>
        <v/>
      </c>
      <c r="Q820" s="51">
        <f>1/(1+EXP(-P820))</f>
        <v/>
      </c>
      <c r="R820" s="52">
        <f>$AB$12*((B820)-$U$5)/$U$6+$AB$13</f>
        <v/>
      </c>
      <c r="S820" s="51">
        <f>1/(1+EXP(-R820))</f>
        <v/>
      </c>
      <c r="AI820" s="48">
        <f>'4_Seq_Features'!A818</f>
        <v/>
      </c>
      <c r="AJ820" s="55">
        <f>'4_Seq_Features'!G818</f>
        <v/>
      </c>
      <c r="AK820" s="55">
        <f>'4_Seq_Features'!H818</f>
        <v/>
      </c>
      <c r="AL820" s="48">
        <f>'4_Seq_Features'!E818</f>
        <v/>
      </c>
      <c r="AM820" s="52">
        <f>$BD$14*((AJ820)-$BD$5)/$BD$6+$BD$15*((AK820)-$BD$7)/$BD$8+$BD$16</f>
        <v/>
      </c>
      <c r="AN820" s="51">
        <f>1/(1+EXP(-AM820))</f>
        <v/>
      </c>
      <c r="AO820" s="52">
        <f>$BE$14*((AJ820)-$BD$5)/$BD$6+$BE$15*((AK820)-$BD$7)/$BD$8+$BE$16</f>
        <v/>
      </c>
      <c r="AP820" s="51">
        <f>1/(1+EXP(-AO820))</f>
        <v/>
      </c>
      <c r="AQ820" s="52">
        <f>$BF$14*((AJ820)-$BD$5)/$BD$6+$BF$15*((AK820)-$BD$7)/$BD$8+$BF$16</f>
        <v/>
      </c>
      <c r="AR820" s="51">
        <f>1/(1+EXP(-AQ820))</f>
        <v/>
      </c>
      <c r="AS820" s="52">
        <f>$BG$14*((AJ820)-$BD$5)/$BD$6+$BG$15*((AK820)-$BD$7)/$BD$8+$BG$16</f>
        <v/>
      </c>
      <c r="AT820" s="51">
        <f>1/(1+EXP(-AS820))</f>
        <v/>
      </c>
      <c r="AU820" s="52">
        <f>$BH$14*((AJ820)-$BD$5)/$BD$6+$BH$15*((AK820)-$BD$7)/$BD$8+$BH$16</f>
        <v/>
      </c>
      <c r="AV820" s="51">
        <f>1/(1+EXP(-AU820))</f>
        <v/>
      </c>
      <c r="AW820" s="52">
        <f>$BI$14*((AJ820)-$BD$5)/$BD$6+$BI$15*((AK820)-$BD$7)/$BD$8+$BI$16</f>
        <v/>
      </c>
      <c r="AX820" s="51">
        <f>1/(1+EXP(-AW820))</f>
        <v/>
      </c>
      <c r="AY820" s="52">
        <f>$BJ$14*((AJ820)-$BD$5)/$BD$6+$BJ$15*((AK820)-$BD$7)/$BD$8+$BJ$16</f>
        <v/>
      </c>
      <c r="AZ820" s="51">
        <f>1/(1+EXP(-AY820))</f>
        <v/>
      </c>
      <c r="BA820" s="52">
        <f>$BK$14*((AJ820)-$BD$5)/$BD$6+$BK$15*((AK820)-$BD$7)/$BD$8+$BK$16</f>
        <v/>
      </c>
      <c r="BB820" s="51">
        <f>1/(1+EXP(-BA820))</f>
        <v/>
      </c>
    </row>
    <row r="821" ht="15" customHeight="1" s="35">
      <c r="A821" s="48">
        <f>'4_Seq_Features'!A819</f>
        <v/>
      </c>
      <c r="B821" s="55">
        <f>'4_Seq_Features'!F819</f>
        <v/>
      </c>
      <c r="C821" s="48">
        <f>'4_Seq_Features'!E819</f>
        <v/>
      </c>
      <c r="D821" s="52">
        <f>$U$12*((B821)-$U$5)/$U$6+$U$13</f>
        <v/>
      </c>
      <c r="E821" s="51">
        <f>1/(1+EXP(-D821))</f>
        <v/>
      </c>
      <c r="F821" s="52">
        <f>$V$12*((B821)-$U$5)/$U$6+$V$13</f>
        <v/>
      </c>
      <c r="G821" s="51">
        <f>1/(1+EXP(-F821))</f>
        <v/>
      </c>
      <c r="H821" s="52">
        <f>$W$12*((B821)-$U$5)/$U$6+$W$13</f>
        <v/>
      </c>
      <c r="I821" s="51">
        <f>1/(1+EXP(-H821))</f>
        <v/>
      </c>
      <c r="J821" s="52">
        <f>$X$12*((B821)-$U$5)/$U$6+$X$13</f>
        <v/>
      </c>
      <c r="K821" s="51">
        <f>1/(1+EXP(-J821))</f>
        <v/>
      </c>
      <c r="L821" s="52">
        <f>$Y$12*((B821)-$U$5)/$U$6+$Y$13</f>
        <v/>
      </c>
      <c r="M821" s="51">
        <f>1/(1+EXP(-L821))</f>
        <v/>
      </c>
      <c r="N821" s="52">
        <f>$Z$12*((B821)-$U$5)/$U$6+$Z$13</f>
        <v/>
      </c>
      <c r="O821" s="51">
        <f>1/(1+EXP(-N821))</f>
        <v/>
      </c>
      <c r="P821" s="52">
        <f>$AA$12*((B821)-$U$5)/$U$6+$AA$13</f>
        <v/>
      </c>
      <c r="Q821" s="51">
        <f>1/(1+EXP(-P821))</f>
        <v/>
      </c>
      <c r="R821" s="52">
        <f>$AB$12*((B821)-$U$5)/$U$6+$AB$13</f>
        <v/>
      </c>
      <c r="S821" s="51">
        <f>1/(1+EXP(-R821))</f>
        <v/>
      </c>
      <c r="AI821" s="48">
        <f>'4_Seq_Features'!A819</f>
        <v/>
      </c>
      <c r="AJ821" s="55">
        <f>'4_Seq_Features'!G819</f>
        <v/>
      </c>
      <c r="AK821" s="55">
        <f>'4_Seq_Features'!H819</f>
        <v/>
      </c>
      <c r="AL821" s="48">
        <f>'4_Seq_Features'!E819</f>
        <v/>
      </c>
      <c r="AM821" s="52">
        <f>$BD$14*((AJ821)-$BD$5)/$BD$6+$BD$15*((AK821)-$BD$7)/$BD$8+$BD$16</f>
        <v/>
      </c>
      <c r="AN821" s="51">
        <f>1/(1+EXP(-AM821))</f>
        <v/>
      </c>
      <c r="AO821" s="52">
        <f>$BE$14*((AJ821)-$BD$5)/$BD$6+$BE$15*((AK821)-$BD$7)/$BD$8+$BE$16</f>
        <v/>
      </c>
      <c r="AP821" s="51">
        <f>1/(1+EXP(-AO821))</f>
        <v/>
      </c>
      <c r="AQ821" s="52">
        <f>$BF$14*((AJ821)-$BD$5)/$BD$6+$BF$15*((AK821)-$BD$7)/$BD$8+$BF$16</f>
        <v/>
      </c>
      <c r="AR821" s="51">
        <f>1/(1+EXP(-AQ821))</f>
        <v/>
      </c>
      <c r="AS821" s="52">
        <f>$BG$14*((AJ821)-$BD$5)/$BD$6+$BG$15*((AK821)-$BD$7)/$BD$8+$BG$16</f>
        <v/>
      </c>
      <c r="AT821" s="51">
        <f>1/(1+EXP(-AS821))</f>
        <v/>
      </c>
      <c r="AU821" s="52">
        <f>$BH$14*((AJ821)-$BD$5)/$BD$6+$BH$15*((AK821)-$BD$7)/$BD$8+$BH$16</f>
        <v/>
      </c>
      <c r="AV821" s="51">
        <f>1/(1+EXP(-AU821))</f>
        <v/>
      </c>
      <c r="AW821" s="52">
        <f>$BI$14*((AJ821)-$BD$5)/$BD$6+$BI$15*((AK821)-$BD$7)/$BD$8+$BI$16</f>
        <v/>
      </c>
      <c r="AX821" s="51">
        <f>1/(1+EXP(-AW821))</f>
        <v/>
      </c>
      <c r="AY821" s="52">
        <f>$BJ$14*((AJ821)-$BD$5)/$BD$6+$BJ$15*((AK821)-$BD$7)/$BD$8+$BJ$16</f>
        <v/>
      </c>
      <c r="AZ821" s="51">
        <f>1/(1+EXP(-AY821))</f>
        <v/>
      </c>
      <c r="BA821" s="52">
        <f>$BK$14*((AJ821)-$BD$5)/$BD$6+$BK$15*((AK821)-$BD$7)/$BD$8+$BK$16</f>
        <v/>
      </c>
      <c r="BB821" s="51">
        <f>1/(1+EXP(-BA821))</f>
        <v/>
      </c>
    </row>
    <row r="822" ht="15" customHeight="1" s="35">
      <c r="A822" s="48">
        <f>'4_Seq_Features'!A820</f>
        <v/>
      </c>
      <c r="B822" s="55">
        <f>'4_Seq_Features'!F820</f>
        <v/>
      </c>
      <c r="C822" s="48">
        <f>'4_Seq_Features'!E820</f>
        <v/>
      </c>
      <c r="D822" s="52">
        <f>$U$12*((B822)-$U$5)/$U$6+$U$13</f>
        <v/>
      </c>
      <c r="E822" s="51">
        <f>1/(1+EXP(-D822))</f>
        <v/>
      </c>
      <c r="F822" s="52">
        <f>$V$12*((B822)-$U$5)/$U$6+$V$13</f>
        <v/>
      </c>
      <c r="G822" s="51">
        <f>1/(1+EXP(-F822))</f>
        <v/>
      </c>
      <c r="H822" s="52">
        <f>$W$12*((B822)-$U$5)/$U$6+$W$13</f>
        <v/>
      </c>
      <c r="I822" s="51">
        <f>1/(1+EXP(-H822))</f>
        <v/>
      </c>
      <c r="J822" s="52">
        <f>$X$12*((B822)-$U$5)/$U$6+$X$13</f>
        <v/>
      </c>
      <c r="K822" s="51">
        <f>1/(1+EXP(-J822))</f>
        <v/>
      </c>
      <c r="L822" s="52">
        <f>$Y$12*((B822)-$U$5)/$U$6+$Y$13</f>
        <v/>
      </c>
      <c r="M822" s="51">
        <f>1/(1+EXP(-L822))</f>
        <v/>
      </c>
      <c r="N822" s="52">
        <f>$Z$12*((B822)-$U$5)/$U$6+$Z$13</f>
        <v/>
      </c>
      <c r="O822" s="51">
        <f>1/(1+EXP(-N822))</f>
        <v/>
      </c>
      <c r="P822" s="52">
        <f>$AA$12*((B822)-$U$5)/$U$6+$AA$13</f>
        <v/>
      </c>
      <c r="Q822" s="51">
        <f>1/(1+EXP(-P822))</f>
        <v/>
      </c>
      <c r="R822" s="52">
        <f>$AB$12*((B822)-$U$5)/$U$6+$AB$13</f>
        <v/>
      </c>
      <c r="S822" s="51">
        <f>1/(1+EXP(-R822))</f>
        <v/>
      </c>
      <c r="AI822" s="48">
        <f>'4_Seq_Features'!A820</f>
        <v/>
      </c>
      <c r="AJ822" s="55">
        <f>'4_Seq_Features'!G820</f>
        <v/>
      </c>
      <c r="AK822" s="55">
        <f>'4_Seq_Features'!H820</f>
        <v/>
      </c>
      <c r="AL822" s="48">
        <f>'4_Seq_Features'!E820</f>
        <v/>
      </c>
      <c r="AM822" s="52">
        <f>$BD$14*((AJ822)-$BD$5)/$BD$6+$BD$15*((AK822)-$BD$7)/$BD$8+$BD$16</f>
        <v/>
      </c>
      <c r="AN822" s="51">
        <f>1/(1+EXP(-AM822))</f>
        <v/>
      </c>
      <c r="AO822" s="52">
        <f>$BE$14*((AJ822)-$BD$5)/$BD$6+$BE$15*((AK822)-$BD$7)/$BD$8+$BE$16</f>
        <v/>
      </c>
      <c r="AP822" s="51">
        <f>1/(1+EXP(-AO822))</f>
        <v/>
      </c>
      <c r="AQ822" s="52">
        <f>$BF$14*((AJ822)-$BD$5)/$BD$6+$BF$15*((AK822)-$BD$7)/$BD$8+$BF$16</f>
        <v/>
      </c>
      <c r="AR822" s="51">
        <f>1/(1+EXP(-AQ822))</f>
        <v/>
      </c>
      <c r="AS822" s="52">
        <f>$BG$14*((AJ822)-$BD$5)/$BD$6+$BG$15*((AK822)-$BD$7)/$BD$8+$BG$16</f>
        <v/>
      </c>
      <c r="AT822" s="51">
        <f>1/(1+EXP(-AS822))</f>
        <v/>
      </c>
      <c r="AU822" s="52">
        <f>$BH$14*((AJ822)-$BD$5)/$BD$6+$BH$15*((AK822)-$BD$7)/$BD$8+$BH$16</f>
        <v/>
      </c>
      <c r="AV822" s="51">
        <f>1/(1+EXP(-AU822))</f>
        <v/>
      </c>
      <c r="AW822" s="52">
        <f>$BI$14*((AJ822)-$BD$5)/$BD$6+$BI$15*((AK822)-$BD$7)/$BD$8+$BI$16</f>
        <v/>
      </c>
      <c r="AX822" s="51">
        <f>1/(1+EXP(-AW822))</f>
        <v/>
      </c>
      <c r="AY822" s="52">
        <f>$BJ$14*((AJ822)-$BD$5)/$BD$6+$BJ$15*((AK822)-$BD$7)/$BD$8+$BJ$16</f>
        <v/>
      </c>
      <c r="AZ822" s="51">
        <f>1/(1+EXP(-AY822))</f>
        <v/>
      </c>
      <c r="BA822" s="52">
        <f>$BK$14*((AJ822)-$BD$5)/$BD$6+$BK$15*((AK822)-$BD$7)/$BD$8+$BK$16</f>
        <v/>
      </c>
      <c r="BB822" s="51">
        <f>1/(1+EXP(-BA822))</f>
        <v/>
      </c>
    </row>
    <row r="823" ht="15" customHeight="1" s="35">
      <c r="A823" s="48">
        <f>'4_Seq_Features'!A821</f>
        <v/>
      </c>
      <c r="B823" s="55">
        <f>'4_Seq_Features'!F821</f>
        <v/>
      </c>
      <c r="C823" s="48">
        <f>'4_Seq_Features'!E821</f>
        <v/>
      </c>
      <c r="D823" s="52">
        <f>$U$12*((B823)-$U$5)/$U$6+$U$13</f>
        <v/>
      </c>
      <c r="E823" s="51">
        <f>1/(1+EXP(-D823))</f>
        <v/>
      </c>
      <c r="F823" s="52">
        <f>$V$12*((B823)-$U$5)/$U$6+$V$13</f>
        <v/>
      </c>
      <c r="G823" s="51">
        <f>1/(1+EXP(-F823))</f>
        <v/>
      </c>
      <c r="H823" s="52">
        <f>$W$12*((B823)-$U$5)/$U$6+$W$13</f>
        <v/>
      </c>
      <c r="I823" s="51">
        <f>1/(1+EXP(-H823))</f>
        <v/>
      </c>
      <c r="J823" s="52">
        <f>$X$12*((B823)-$U$5)/$U$6+$X$13</f>
        <v/>
      </c>
      <c r="K823" s="51">
        <f>1/(1+EXP(-J823))</f>
        <v/>
      </c>
      <c r="L823" s="52">
        <f>$Y$12*((B823)-$U$5)/$U$6+$Y$13</f>
        <v/>
      </c>
      <c r="M823" s="51">
        <f>1/(1+EXP(-L823))</f>
        <v/>
      </c>
      <c r="N823" s="52">
        <f>$Z$12*((B823)-$U$5)/$U$6+$Z$13</f>
        <v/>
      </c>
      <c r="O823" s="51">
        <f>1/(1+EXP(-N823))</f>
        <v/>
      </c>
      <c r="P823" s="52">
        <f>$AA$12*((B823)-$U$5)/$U$6+$AA$13</f>
        <v/>
      </c>
      <c r="Q823" s="51">
        <f>1/(1+EXP(-P823))</f>
        <v/>
      </c>
      <c r="R823" s="52">
        <f>$AB$12*((B823)-$U$5)/$U$6+$AB$13</f>
        <v/>
      </c>
      <c r="S823" s="51">
        <f>1/(1+EXP(-R823))</f>
        <v/>
      </c>
      <c r="AI823" s="48">
        <f>'4_Seq_Features'!A821</f>
        <v/>
      </c>
      <c r="AJ823" s="55">
        <f>'4_Seq_Features'!G821</f>
        <v/>
      </c>
      <c r="AK823" s="55">
        <f>'4_Seq_Features'!H821</f>
        <v/>
      </c>
      <c r="AL823" s="48">
        <f>'4_Seq_Features'!E821</f>
        <v/>
      </c>
      <c r="AM823" s="52">
        <f>$BD$14*((AJ823)-$BD$5)/$BD$6+$BD$15*((AK823)-$BD$7)/$BD$8+$BD$16</f>
        <v/>
      </c>
      <c r="AN823" s="51">
        <f>1/(1+EXP(-AM823))</f>
        <v/>
      </c>
      <c r="AO823" s="52">
        <f>$BE$14*((AJ823)-$BD$5)/$BD$6+$BE$15*((AK823)-$BD$7)/$BD$8+$BE$16</f>
        <v/>
      </c>
      <c r="AP823" s="51">
        <f>1/(1+EXP(-AO823))</f>
        <v/>
      </c>
      <c r="AQ823" s="52">
        <f>$BF$14*((AJ823)-$BD$5)/$BD$6+$BF$15*((AK823)-$BD$7)/$BD$8+$BF$16</f>
        <v/>
      </c>
      <c r="AR823" s="51">
        <f>1/(1+EXP(-AQ823))</f>
        <v/>
      </c>
      <c r="AS823" s="52">
        <f>$BG$14*((AJ823)-$BD$5)/$BD$6+$BG$15*((AK823)-$BD$7)/$BD$8+$BG$16</f>
        <v/>
      </c>
      <c r="AT823" s="51">
        <f>1/(1+EXP(-AS823))</f>
        <v/>
      </c>
      <c r="AU823" s="52">
        <f>$BH$14*((AJ823)-$BD$5)/$BD$6+$BH$15*((AK823)-$BD$7)/$BD$8+$BH$16</f>
        <v/>
      </c>
      <c r="AV823" s="51">
        <f>1/(1+EXP(-AU823))</f>
        <v/>
      </c>
      <c r="AW823" s="52">
        <f>$BI$14*((AJ823)-$BD$5)/$BD$6+$BI$15*((AK823)-$BD$7)/$BD$8+$BI$16</f>
        <v/>
      </c>
      <c r="AX823" s="51">
        <f>1/(1+EXP(-AW823))</f>
        <v/>
      </c>
      <c r="AY823" s="52">
        <f>$BJ$14*((AJ823)-$BD$5)/$BD$6+$BJ$15*((AK823)-$BD$7)/$BD$8+$BJ$16</f>
        <v/>
      </c>
      <c r="AZ823" s="51">
        <f>1/(1+EXP(-AY823))</f>
        <v/>
      </c>
      <c r="BA823" s="52">
        <f>$BK$14*((AJ823)-$BD$5)/$BD$6+$BK$15*((AK823)-$BD$7)/$BD$8+$BK$16</f>
        <v/>
      </c>
      <c r="BB823" s="51">
        <f>1/(1+EXP(-BA823))</f>
        <v/>
      </c>
    </row>
    <row r="824" ht="15" customHeight="1" s="35">
      <c r="A824" s="48">
        <f>'4_Seq_Features'!A822</f>
        <v/>
      </c>
      <c r="B824" s="55">
        <f>'4_Seq_Features'!F822</f>
        <v/>
      </c>
      <c r="C824" s="48">
        <f>'4_Seq_Features'!E822</f>
        <v/>
      </c>
      <c r="D824" s="52">
        <f>$U$12*((B824)-$U$5)/$U$6+$U$13</f>
        <v/>
      </c>
      <c r="E824" s="51">
        <f>1/(1+EXP(-D824))</f>
        <v/>
      </c>
      <c r="F824" s="52">
        <f>$V$12*((B824)-$U$5)/$U$6+$V$13</f>
        <v/>
      </c>
      <c r="G824" s="51">
        <f>1/(1+EXP(-F824))</f>
        <v/>
      </c>
      <c r="H824" s="52">
        <f>$W$12*((B824)-$U$5)/$U$6+$W$13</f>
        <v/>
      </c>
      <c r="I824" s="51">
        <f>1/(1+EXP(-H824))</f>
        <v/>
      </c>
      <c r="J824" s="52">
        <f>$X$12*((B824)-$U$5)/$U$6+$X$13</f>
        <v/>
      </c>
      <c r="K824" s="51">
        <f>1/(1+EXP(-J824))</f>
        <v/>
      </c>
      <c r="L824" s="52">
        <f>$Y$12*((B824)-$U$5)/$U$6+$Y$13</f>
        <v/>
      </c>
      <c r="M824" s="51">
        <f>1/(1+EXP(-L824))</f>
        <v/>
      </c>
      <c r="N824" s="52">
        <f>$Z$12*((B824)-$U$5)/$U$6+$Z$13</f>
        <v/>
      </c>
      <c r="O824" s="51">
        <f>1/(1+EXP(-N824))</f>
        <v/>
      </c>
      <c r="P824" s="52">
        <f>$AA$12*((B824)-$U$5)/$U$6+$AA$13</f>
        <v/>
      </c>
      <c r="Q824" s="51">
        <f>1/(1+EXP(-P824))</f>
        <v/>
      </c>
      <c r="R824" s="52">
        <f>$AB$12*((B824)-$U$5)/$U$6+$AB$13</f>
        <v/>
      </c>
      <c r="S824" s="51">
        <f>1/(1+EXP(-R824))</f>
        <v/>
      </c>
      <c r="AI824" s="48">
        <f>'4_Seq_Features'!A822</f>
        <v/>
      </c>
      <c r="AJ824" s="55">
        <f>'4_Seq_Features'!G822</f>
        <v/>
      </c>
      <c r="AK824" s="55">
        <f>'4_Seq_Features'!H822</f>
        <v/>
      </c>
      <c r="AL824" s="48">
        <f>'4_Seq_Features'!E822</f>
        <v/>
      </c>
      <c r="AM824" s="52">
        <f>$BD$14*((AJ824)-$BD$5)/$BD$6+$BD$15*((AK824)-$BD$7)/$BD$8+$BD$16</f>
        <v/>
      </c>
      <c r="AN824" s="51">
        <f>1/(1+EXP(-AM824))</f>
        <v/>
      </c>
      <c r="AO824" s="52">
        <f>$BE$14*((AJ824)-$BD$5)/$BD$6+$BE$15*((AK824)-$BD$7)/$BD$8+$BE$16</f>
        <v/>
      </c>
      <c r="AP824" s="51">
        <f>1/(1+EXP(-AO824))</f>
        <v/>
      </c>
      <c r="AQ824" s="52">
        <f>$BF$14*((AJ824)-$BD$5)/$BD$6+$BF$15*((AK824)-$BD$7)/$BD$8+$BF$16</f>
        <v/>
      </c>
      <c r="AR824" s="51">
        <f>1/(1+EXP(-AQ824))</f>
        <v/>
      </c>
      <c r="AS824" s="52">
        <f>$BG$14*((AJ824)-$BD$5)/$BD$6+$BG$15*((AK824)-$BD$7)/$BD$8+$BG$16</f>
        <v/>
      </c>
      <c r="AT824" s="51">
        <f>1/(1+EXP(-AS824))</f>
        <v/>
      </c>
      <c r="AU824" s="52">
        <f>$BH$14*((AJ824)-$BD$5)/$BD$6+$BH$15*((AK824)-$BD$7)/$BD$8+$BH$16</f>
        <v/>
      </c>
      <c r="AV824" s="51">
        <f>1/(1+EXP(-AU824))</f>
        <v/>
      </c>
      <c r="AW824" s="52">
        <f>$BI$14*((AJ824)-$BD$5)/$BD$6+$BI$15*((AK824)-$BD$7)/$BD$8+$BI$16</f>
        <v/>
      </c>
      <c r="AX824" s="51">
        <f>1/(1+EXP(-AW824))</f>
        <v/>
      </c>
      <c r="AY824" s="52">
        <f>$BJ$14*((AJ824)-$BD$5)/$BD$6+$BJ$15*((AK824)-$BD$7)/$BD$8+$BJ$16</f>
        <v/>
      </c>
      <c r="AZ824" s="51">
        <f>1/(1+EXP(-AY824))</f>
        <v/>
      </c>
      <c r="BA824" s="52">
        <f>$BK$14*((AJ824)-$BD$5)/$BD$6+$BK$15*((AK824)-$BD$7)/$BD$8+$BK$16</f>
        <v/>
      </c>
      <c r="BB824" s="51">
        <f>1/(1+EXP(-BA824))</f>
        <v/>
      </c>
    </row>
    <row r="825" ht="15" customHeight="1" s="35">
      <c r="A825" s="48">
        <f>'4_Seq_Features'!A823</f>
        <v/>
      </c>
      <c r="B825" s="55">
        <f>'4_Seq_Features'!F823</f>
        <v/>
      </c>
      <c r="C825" s="48">
        <f>'4_Seq_Features'!E823</f>
        <v/>
      </c>
      <c r="D825" s="52">
        <f>$U$12*((B825)-$U$5)/$U$6+$U$13</f>
        <v/>
      </c>
      <c r="E825" s="51">
        <f>1/(1+EXP(-D825))</f>
        <v/>
      </c>
      <c r="F825" s="52">
        <f>$V$12*((B825)-$U$5)/$U$6+$V$13</f>
        <v/>
      </c>
      <c r="G825" s="51">
        <f>1/(1+EXP(-F825))</f>
        <v/>
      </c>
      <c r="H825" s="52">
        <f>$W$12*((B825)-$U$5)/$U$6+$W$13</f>
        <v/>
      </c>
      <c r="I825" s="51">
        <f>1/(1+EXP(-H825))</f>
        <v/>
      </c>
      <c r="J825" s="52">
        <f>$X$12*((B825)-$U$5)/$U$6+$X$13</f>
        <v/>
      </c>
      <c r="K825" s="51">
        <f>1/(1+EXP(-J825))</f>
        <v/>
      </c>
      <c r="L825" s="52">
        <f>$Y$12*((B825)-$U$5)/$U$6+$Y$13</f>
        <v/>
      </c>
      <c r="M825" s="51">
        <f>1/(1+EXP(-L825))</f>
        <v/>
      </c>
      <c r="N825" s="52">
        <f>$Z$12*((B825)-$U$5)/$U$6+$Z$13</f>
        <v/>
      </c>
      <c r="O825" s="51">
        <f>1/(1+EXP(-N825))</f>
        <v/>
      </c>
      <c r="P825" s="52">
        <f>$AA$12*((B825)-$U$5)/$U$6+$AA$13</f>
        <v/>
      </c>
      <c r="Q825" s="51">
        <f>1/(1+EXP(-P825))</f>
        <v/>
      </c>
      <c r="R825" s="52">
        <f>$AB$12*((B825)-$U$5)/$U$6+$AB$13</f>
        <v/>
      </c>
      <c r="S825" s="51">
        <f>1/(1+EXP(-R825))</f>
        <v/>
      </c>
      <c r="AI825" s="48">
        <f>'4_Seq_Features'!A823</f>
        <v/>
      </c>
      <c r="AJ825" s="55">
        <f>'4_Seq_Features'!G823</f>
        <v/>
      </c>
      <c r="AK825" s="55">
        <f>'4_Seq_Features'!H823</f>
        <v/>
      </c>
      <c r="AL825" s="48">
        <f>'4_Seq_Features'!E823</f>
        <v/>
      </c>
      <c r="AM825" s="52">
        <f>$BD$14*((AJ825)-$BD$5)/$BD$6+$BD$15*((AK825)-$BD$7)/$BD$8+$BD$16</f>
        <v/>
      </c>
      <c r="AN825" s="51">
        <f>1/(1+EXP(-AM825))</f>
        <v/>
      </c>
      <c r="AO825" s="52">
        <f>$BE$14*((AJ825)-$BD$5)/$BD$6+$BE$15*((AK825)-$BD$7)/$BD$8+$BE$16</f>
        <v/>
      </c>
      <c r="AP825" s="51">
        <f>1/(1+EXP(-AO825))</f>
        <v/>
      </c>
      <c r="AQ825" s="52">
        <f>$BF$14*((AJ825)-$BD$5)/$BD$6+$BF$15*((AK825)-$BD$7)/$BD$8+$BF$16</f>
        <v/>
      </c>
      <c r="AR825" s="51">
        <f>1/(1+EXP(-AQ825))</f>
        <v/>
      </c>
      <c r="AS825" s="52">
        <f>$BG$14*((AJ825)-$BD$5)/$BD$6+$BG$15*((AK825)-$BD$7)/$BD$8+$BG$16</f>
        <v/>
      </c>
      <c r="AT825" s="51">
        <f>1/(1+EXP(-AS825))</f>
        <v/>
      </c>
      <c r="AU825" s="52">
        <f>$BH$14*((AJ825)-$BD$5)/$BD$6+$BH$15*((AK825)-$BD$7)/$BD$8+$BH$16</f>
        <v/>
      </c>
      <c r="AV825" s="51">
        <f>1/(1+EXP(-AU825))</f>
        <v/>
      </c>
      <c r="AW825" s="52">
        <f>$BI$14*((AJ825)-$BD$5)/$BD$6+$BI$15*((AK825)-$BD$7)/$BD$8+$BI$16</f>
        <v/>
      </c>
      <c r="AX825" s="51">
        <f>1/(1+EXP(-AW825))</f>
        <v/>
      </c>
      <c r="AY825" s="52">
        <f>$BJ$14*((AJ825)-$BD$5)/$BD$6+$BJ$15*((AK825)-$BD$7)/$BD$8+$BJ$16</f>
        <v/>
      </c>
      <c r="AZ825" s="51">
        <f>1/(1+EXP(-AY825))</f>
        <v/>
      </c>
      <c r="BA825" s="52">
        <f>$BK$14*((AJ825)-$BD$5)/$BD$6+$BK$15*((AK825)-$BD$7)/$BD$8+$BK$16</f>
        <v/>
      </c>
      <c r="BB825" s="51">
        <f>1/(1+EXP(-BA825))</f>
        <v/>
      </c>
    </row>
    <row r="826" ht="15" customHeight="1" s="35">
      <c r="A826" s="48">
        <f>'4_Seq_Features'!A824</f>
        <v/>
      </c>
      <c r="B826" s="55">
        <f>'4_Seq_Features'!F824</f>
        <v/>
      </c>
      <c r="C826" s="48">
        <f>'4_Seq_Features'!E824</f>
        <v/>
      </c>
      <c r="D826" s="52">
        <f>$U$12*((B826)-$U$5)/$U$6+$U$13</f>
        <v/>
      </c>
      <c r="E826" s="51">
        <f>1/(1+EXP(-D826))</f>
        <v/>
      </c>
      <c r="F826" s="52">
        <f>$V$12*((B826)-$U$5)/$U$6+$V$13</f>
        <v/>
      </c>
      <c r="G826" s="51">
        <f>1/(1+EXP(-F826))</f>
        <v/>
      </c>
      <c r="H826" s="52">
        <f>$W$12*((B826)-$U$5)/$U$6+$W$13</f>
        <v/>
      </c>
      <c r="I826" s="51">
        <f>1/(1+EXP(-H826))</f>
        <v/>
      </c>
      <c r="J826" s="52">
        <f>$X$12*((B826)-$U$5)/$U$6+$X$13</f>
        <v/>
      </c>
      <c r="K826" s="51">
        <f>1/(1+EXP(-J826))</f>
        <v/>
      </c>
      <c r="L826" s="52">
        <f>$Y$12*((B826)-$U$5)/$U$6+$Y$13</f>
        <v/>
      </c>
      <c r="M826" s="51">
        <f>1/(1+EXP(-L826))</f>
        <v/>
      </c>
      <c r="N826" s="52">
        <f>$Z$12*((B826)-$U$5)/$U$6+$Z$13</f>
        <v/>
      </c>
      <c r="O826" s="51">
        <f>1/(1+EXP(-N826))</f>
        <v/>
      </c>
      <c r="P826" s="52">
        <f>$AA$12*((B826)-$U$5)/$U$6+$AA$13</f>
        <v/>
      </c>
      <c r="Q826" s="51">
        <f>1/(1+EXP(-P826))</f>
        <v/>
      </c>
      <c r="R826" s="52">
        <f>$AB$12*((B826)-$U$5)/$U$6+$AB$13</f>
        <v/>
      </c>
      <c r="S826" s="51">
        <f>1/(1+EXP(-R826))</f>
        <v/>
      </c>
      <c r="AI826" s="48">
        <f>'4_Seq_Features'!A824</f>
        <v/>
      </c>
      <c r="AJ826" s="55">
        <f>'4_Seq_Features'!G824</f>
        <v/>
      </c>
      <c r="AK826" s="55">
        <f>'4_Seq_Features'!H824</f>
        <v/>
      </c>
      <c r="AL826" s="48">
        <f>'4_Seq_Features'!E824</f>
        <v/>
      </c>
      <c r="AM826" s="52">
        <f>$BD$14*((AJ826)-$BD$5)/$BD$6+$BD$15*((AK826)-$BD$7)/$BD$8+$BD$16</f>
        <v/>
      </c>
      <c r="AN826" s="51">
        <f>1/(1+EXP(-AM826))</f>
        <v/>
      </c>
      <c r="AO826" s="52">
        <f>$BE$14*((AJ826)-$BD$5)/$BD$6+$BE$15*((AK826)-$BD$7)/$BD$8+$BE$16</f>
        <v/>
      </c>
      <c r="AP826" s="51">
        <f>1/(1+EXP(-AO826))</f>
        <v/>
      </c>
      <c r="AQ826" s="52">
        <f>$BF$14*((AJ826)-$BD$5)/$BD$6+$BF$15*((AK826)-$BD$7)/$BD$8+$BF$16</f>
        <v/>
      </c>
      <c r="AR826" s="51">
        <f>1/(1+EXP(-AQ826))</f>
        <v/>
      </c>
      <c r="AS826" s="52">
        <f>$BG$14*((AJ826)-$BD$5)/$BD$6+$BG$15*((AK826)-$BD$7)/$BD$8+$BG$16</f>
        <v/>
      </c>
      <c r="AT826" s="51">
        <f>1/(1+EXP(-AS826))</f>
        <v/>
      </c>
      <c r="AU826" s="52">
        <f>$BH$14*((AJ826)-$BD$5)/$BD$6+$BH$15*((AK826)-$BD$7)/$BD$8+$BH$16</f>
        <v/>
      </c>
      <c r="AV826" s="51">
        <f>1/(1+EXP(-AU826))</f>
        <v/>
      </c>
      <c r="AW826" s="52">
        <f>$BI$14*((AJ826)-$BD$5)/$BD$6+$BI$15*((AK826)-$BD$7)/$BD$8+$BI$16</f>
        <v/>
      </c>
      <c r="AX826" s="51">
        <f>1/(1+EXP(-AW826))</f>
        <v/>
      </c>
      <c r="AY826" s="52">
        <f>$BJ$14*((AJ826)-$BD$5)/$BD$6+$BJ$15*((AK826)-$BD$7)/$BD$8+$BJ$16</f>
        <v/>
      </c>
      <c r="AZ826" s="51">
        <f>1/(1+EXP(-AY826))</f>
        <v/>
      </c>
      <c r="BA826" s="52">
        <f>$BK$14*((AJ826)-$BD$5)/$BD$6+$BK$15*((AK826)-$BD$7)/$BD$8+$BK$16</f>
        <v/>
      </c>
      <c r="BB826" s="51">
        <f>1/(1+EXP(-BA826))</f>
        <v/>
      </c>
    </row>
    <row r="827" ht="15" customHeight="1" s="35">
      <c r="A827" s="48">
        <f>'4_Seq_Features'!A825</f>
        <v/>
      </c>
      <c r="B827" s="55">
        <f>'4_Seq_Features'!F825</f>
        <v/>
      </c>
      <c r="C827" s="48">
        <f>'4_Seq_Features'!E825</f>
        <v/>
      </c>
      <c r="D827" s="52">
        <f>$U$12*((B827)-$U$5)/$U$6+$U$13</f>
        <v/>
      </c>
      <c r="E827" s="51">
        <f>1/(1+EXP(-D827))</f>
        <v/>
      </c>
      <c r="F827" s="52">
        <f>$V$12*((B827)-$U$5)/$U$6+$V$13</f>
        <v/>
      </c>
      <c r="G827" s="51">
        <f>1/(1+EXP(-F827))</f>
        <v/>
      </c>
      <c r="H827" s="52">
        <f>$W$12*((B827)-$U$5)/$U$6+$W$13</f>
        <v/>
      </c>
      <c r="I827" s="51">
        <f>1/(1+EXP(-H827))</f>
        <v/>
      </c>
      <c r="J827" s="52">
        <f>$X$12*((B827)-$U$5)/$U$6+$X$13</f>
        <v/>
      </c>
      <c r="K827" s="51">
        <f>1/(1+EXP(-J827))</f>
        <v/>
      </c>
      <c r="L827" s="52">
        <f>$Y$12*((B827)-$U$5)/$U$6+$Y$13</f>
        <v/>
      </c>
      <c r="M827" s="51">
        <f>1/(1+EXP(-L827))</f>
        <v/>
      </c>
      <c r="N827" s="52">
        <f>$Z$12*((B827)-$U$5)/$U$6+$Z$13</f>
        <v/>
      </c>
      <c r="O827" s="51">
        <f>1/(1+EXP(-N827))</f>
        <v/>
      </c>
      <c r="P827" s="52">
        <f>$AA$12*((B827)-$U$5)/$U$6+$AA$13</f>
        <v/>
      </c>
      <c r="Q827" s="51">
        <f>1/(1+EXP(-P827))</f>
        <v/>
      </c>
      <c r="R827" s="52">
        <f>$AB$12*((B827)-$U$5)/$U$6+$AB$13</f>
        <v/>
      </c>
      <c r="S827" s="51">
        <f>1/(1+EXP(-R827))</f>
        <v/>
      </c>
      <c r="AI827" s="48">
        <f>'4_Seq_Features'!A825</f>
        <v/>
      </c>
      <c r="AJ827" s="55">
        <f>'4_Seq_Features'!G825</f>
        <v/>
      </c>
      <c r="AK827" s="55">
        <f>'4_Seq_Features'!H825</f>
        <v/>
      </c>
      <c r="AL827" s="48">
        <f>'4_Seq_Features'!E825</f>
        <v/>
      </c>
      <c r="AM827" s="52">
        <f>$BD$14*((AJ827)-$BD$5)/$BD$6+$BD$15*((AK827)-$BD$7)/$BD$8+$BD$16</f>
        <v/>
      </c>
      <c r="AN827" s="51">
        <f>1/(1+EXP(-AM827))</f>
        <v/>
      </c>
      <c r="AO827" s="52">
        <f>$BE$14*((AJ827)-$BD$5)/$BD$6+$BE$15*((AK827)-$BD$7)/$BD$8+$BE$16</f>
        <v/>
      </c>
      <c r="AP827" s="51">
        <f>1/(1+EXP(-AO827))</f>
        <v/>
      </c>
      <c r="AQ827" s="52">
        <f>$BF$14*((AJ827)-$BD$5)/$BD$6+$BF$15*((AK827)-$BD$7)/$BD$8+$BF$16</f>
        <v/>
      </c>
      <c r="AR827" s="51">
        <f>1/(1+EXP(-AQ827))</f>
        <v/>
      </c>
      <c r="AS827" s="52">
        <f>$BG$14*((AJ827)-$BD$5)/$BD$6+$BG$15*((AK827)-$BD$7)/$BD$8+$BG$16</f>
        <v/>
      </c>
      <c r="AT827" s="51">
        <f>1/(1+EXP(-AS827))</f>
        <v/>
      </c>
      <c r="AU827" s="52">
        <f>$BH$14*((AJ827)-$BD$5)/$BD$6+$BH$15*((AK827)-$BD$7)/$BD$8+$BH$16</f>
        <v/>
      </c>
      <c r="AV827" s="51">
        <f>1/(1+EXP(-AU827))</f>
        <v/>
      </c>
      <c r="AW827" s="52">
        <f>$BI$14*((AJ827)-$BD$5)/$BD$6+$BI$15*((AK827)-$BD$7)/$BD$8+$BI$16</f>
        <v/>
      </c>
      <c r="AX827" s="51">
        <f>1/(1+EXP(-AW827))</f>
        <v/>
      </c>
      <c r="AY827" s="52">
        <f>$BJ$14*((AJ827)-$BD$5)/$BD$6+$BJ$15*((AK827)-$BD$7)/$BD$8+$BJ$16</f>
        <v/>
      </c>
      <c r="AZ827" s="51">
        <f>1/(1+EXP(-AY827))</f>
        <v/>
      </c>
      <c r="BA827" s="52">
        <f>$BK$14*((AJ827)-$BD$5)/$BD$6+$BK$15*((AK827)-$BD$7)/$BD$8+$BK$16</f>
        <v/>
      </c>
      <c r="BB827" s="51">
        <f>1/(1+EXP(-BA827))</f>
        <v/>
      </c>
    </row>
    <row r="828" ht="15" customHeight="1" s="35">
      <c r="A828" s="48">
        <f>'4_Seq_Features'!A826</f>
        <v/>
      </c>
      <c r="B828" s="55">
        <f>'4_Seq_Features'!F826</f>
        <v/>
      </c>
      <c r="C828" s="48">
        <f>'4_Seq_Features'!E826</f>
        <v/>
      </c>
      <c r="D828" s="52">
        <f>$U$12*((B828)-$U$5)/$U$6+$U$13</f>
        <v/>
      </c>
      <c r="E828" s="51">
        <f>1/(1+EXP(-D828))</f>
        <v/>
      </c>
      <c r="F828" s="52">
        <f>$V$12*((B828)-$U$5)/$U$6+$V$13</f>
        <v/>
      </c>
      <c r="G828" s="51">
        <f>1/(1+EXP(-F828))</f>
        <v/>
      </c>
      <c r="H828" s="52">
        <f>$W$12*((B828)-$U$5)/$U$6+$W$13</f>
        <v/>
      </c>
      <c r="I828" s="51">
        <f>1/(1+EXP(-H828))</f>
        <v/>
      </c>
      <c r="J828" s="52">
        <f>$X$12*((B828)-$U$5)/$U$6+$X$13</f>
        <v/>
      </c>
      <c r="K828" s="51">
        <f>1/(1+EXP(-J828))</f>
        <v/>
      </c>
      <c r="L828" s="52">
        <f>$Y$12*((B828)-$U$5)/$U$6+$Y$13</f>
        <v/>
      </c>
      <c r="M828" s="51">
        <f>1/(1+EXP(-L828))</f>
        <v/>
      </c>
      <c r="N828" s="52">
        <f>$Z$12*((B828)-$U$5)/$U$6+$Z$13</f>
        <v/>
      </c>
      <c r="O828" s="51">
        <f>1/(1+EXP(-N828))</f>
        <v/>
      </c>
      <c r="P828" s="52">
        <f>$AA$12*((B828)-$U$5)/$U$6+$AA$13</f>
        <v/>
      </c>
      <c r="Q828" s="51">
        <f>1/(1+EXP(-P828))</f>
        <v/>
      </c>
      <c r="R828" s="52">
        <f>$AB$12*((B828)-$U$5)/$U$6+$AB$13</f>
        <v/>
      </c>
      <c r="S828" s="51">
        <f>1/(1+EXP(-R828))</f>
        <v/>
      </c>
      <c r="AI828" s="48">
        <f>'4_Seq_Features'!A826</f>
        <v/>
      </c>
      <c r="AJ828" s="55">
        <f>'4_Seq_Features'!G826</f>
        <v/>
      </c>
      <c r="AK828" s="55">
        <f>'4_Seq_Features'!H826</f>
        <v/>
      </c>
      <c r="AL828" s="48">
        <f>'4_Seq_Features'!E826</f>
        <v/>
      </c>
      <c r="AM828" s="52">
        <f>$BD$14*((AJ828)-$BD$5)/$BD$6+$BD$15*((AK828)-$BD$7)/$BD$8+$BD$16</f>
        <v/>
      </c>
      <c r="AN828" s="51">
        <f>1/(1+EXP(-AM828))</f>
        <v/>
      </c>
      <c r="AO828" s="52">
        <f>$BE$14*((AJ828)-$BD$5)/$BD$6+$BE$15*((AK828)-$BD$7)/$BD$8+$BE$16</f>
        <v/>
      </c>
      <c r="AP828" s="51">
        <f>1/(1+EXP(-AO828))</f>
        <v/>
      </c>
      <c r="AQ828" s="52">
        <f>$BF$14*((AJ828)-$BD$5)/$BD$6+$BF$15*((AK828)-$BD$7)/$BD$8+$BF$16</f>
        <v/>
      </c>
      <c r="AR828" s="51">
        <f>1/(1+EXP(-AQ828))</f>
        <v/>
      </c>
      <c r="AS828" s="52">
        <f>$BG$14*((AJ828)-$BD$5)/$BD$6+$BG$15*((AK828)-$BD$7)/$BD$8+$BG$16</f>
        <v/>
      </c>
      <c r="AT828" s="51">
        <f>1/(1+EXP(-AS828))</f>
        <v/>
      </c>
      <c r="AU828" s="52">
        <f>$BH$14*((AJ828)-$BD$5)/$BD$6+$BH$15*((AK828)-$BD$7)/$BD$8+$BH$16</f>
        <v/>
      </c>
      <c r="AV828" s="51">
        <f>1/(1+EXP(-AU828))</f>
        <v/>
      </c>
      <c r="AW828" s="52">
        <f>$BI$14*((AJ828)-$BD$5)/$BD$6+$BI$15*((AK828)-$BD$7)/$BD$8+$BI$16</f>
        <v/>
      </c>
      <c r="AX828" s="51">
        <f>1/(1+EXP(-AW828))</f>
        <v/>
      </c>
      <c r="AY828" s="52">
        <f>$BJ$14*((AJ828)-$BD$5)/$BD$6+$BJ$15*((AK828)-$BD$7)/$BD$8+$BJ$16</f>
        <v/>
      </c>
      <c r="AZ828" s="51">
        <f>1/(1+EXP(-AY828))</f>
        <v/>
      </c>
      <c r="BA828" s="52">
        <f>$BK$14*((AJ828)-$BD$5)/$BD$6+$BK$15*((AK828)-$BD$7)/$BD$8+$BK$16</f>
        <v/>
      </c>
      <c r="BB828" s="51">
        <f>1/(1+EXP(-BA828))</f>
        <v/>
      </c>
    </row>
    <row r="829" ht="15" customHeight="1" s="35">
      <c r="A829" s="48">
        <f>'4_Seq_Features'!A827</f>
        <v/>
      </c>
      <c r="B829" s="55">
        <f>'4_Seq_Features'!F827</f>
        <v/>
      </c>
      <c r="C829" s="48">
        <f>'4_Seq_Features'!E827</f>
        <v/>
      </c>
      <c r="D829" s="52">
        <f>$U$12*((B829)-$U$5)/$U$6+$U$13</f>
        <v/>
      </c>
      <c r="E829" s="51">
        <f>1/(1+EXP(-D829))</f>
        <v/>
      </c>
      <c r="F829" s="52">
        <f>$V$12*((B829)-$U$5)/$U$6+$V$13</f>
        <v/>
      </c>
      <c r="G829" s="51">
        <f>1/(1+EXP(-F829))</f>
        <v/>
      </c>
      <c r="H829" s="52">
        <f>$W$12*((B829)-$U$5)/$U$6+$W$13</f>
        <v/>
      </c>
      <c r="I829" s="51">
        <f>1/(1+EXP(-H829))</f>
        <v/>
      </c>
      <c r="J829" s="52">
        <f>$X$12*((B829)-$U$5)/$U$6+$X$13</f>
        <v/>
      </c>
      <c r="K829" s="51">
        <f>1/(1+EXP(-J829))</f>
        <v/>
      </c>
      <c r="L829" s="52">
        <f>$Y$12*((B829)-$U$5)/$U$6+$Y$13</f>
        <v/>
      </c>
      <c r="M829" s="51">
        <f>1/(1+EXP(-L829))</f>
        <v/>
      </c>
      <c r="N829" s="52">
        <f>$Z$12*((B829)-$U$5)/$U$6+$Z$13</f>
        <v/>
      </c>
      <c r="O829" s="51">
        <f>1/(1+EXP(-N829))</f>
        <v/>
      </c>
      <c r="P829" s="52">
        <f>$AA$12*((B829)-$U$5)/$U$6+$AA$13</f>
        <v/>
      </c>
      <c r="Q829" s="51">
        <f>1/(1+EXP(-P829))</f>
        <v/>
      </c>
      <c r="R829" s="52">
        <f>$AB$12*((B829)-$U$5)/$U$6+$AB$13</f>
        <v/>
      </c>
      <c r="S829" s="51">
        <f>1/(1+EXP(-R829))</f>
        <v/>
      </c>
      <c r="AI829" s="48">
        <f>'4_Seq_Features'!A827</f>
        <v/>
      </c>
      <c r="AJ829" s="55">
        <f>'4_Seq_Features'!G827</f>
        <v/>
      </c>
      <c r="AK829" s="55">
        <f>'4_Seq_Features'!H827</f>
        <v/>
      </c>
      <c r="AL829" s="48">
        <f>'4_Seq_Features'!E827</f>
        <v/>
      </c>
      <c r="AM829" s="52">
        <f>$BD$14*((AJ829)-$BD$5)/$BD$6+$BD$15*((AK829)-$BD$7)/$BD$8+$BD$16</f>
        <v/>
      </c>
      <c r="AN829" s="51">
        <f>1/(1+EXP(-AM829))</f>
        <v/>
      </c>
      <c r="AO829" s="52">
        <f>$BE$14*((AJ829)-$BD$5)/$BD$6+$BE$15*((AK829)-$BD$7)/$BD$8+$BE$16</f>
        <v/>
      </c>
      <c r="AP829" s="51">
        <f>1/(1+EXP(-AO829))</f>
        <v/>
      </c>
      <c r="AQ829" s="52">
        <f>$BF$14*((AJ829)-$BD$5)/$BD$6+$BF$15*((AK829)-$BD$7)/$BD$8+$BF$16</f>
        <v/>
      </c>
      <c r="AR829" s="51">
        <f>1/(1+EXP(-AQ829))</f>
        <v/>
      </c>
      <c r="AS829" s="52">
        <f>$BG$14*((AJ829)-$BD$5)/$BD$6+$BG$15*((AK829)-$BD$7)/$BD$8+$BG$16</f>
        <v/>
      </c>
      <c r="AT829" s="51">
        <f>1/(1+EXP(-AS829))</f>
        <v/>
      </c>
      <c r="AU829" s="52">
        <f>$BH$14*((AJ829)-$BD$5)/$BD$6+$BH$15*((AK829)-$BD$7)/$BD$8+$BH$16</f>
        <v/>
      </c>
      <c r="AV829" s="51">
        <f>1/(1+EXP(-AU829))</f>
        <v/>
      </c>
      <c r="AW829" s="52">
        <f>$BI$14*((AJ829)-$BD$5)/$BD$6+$BI$15*((AK829)-$BD$7)/$BD$8+$BI$16</f>
        <v/>
      </c>
      <c r="AX829" s="51">
        <f>1/(1+EXP(-AW829))</f>
        <v/>
      </c>
      <c r="AY829" s="52">
        <f>$BJ$14*((AJ829)-$BD$5)/$BD$6+$BJ$15*((AK829)-$BD$7)/$BD$8+$BJ$16</f>
        <v/>
      </c>
      <c r="AZ829" s="51">
        <f>1/(1+EXP(-AY829))</f>
        <v/>
      </c>
      <c r="BA829" s="52">
        <f>$BK$14*((AJ829)-$BD$5)/$BD$6+$BK$15*((AK829)-$BD$7)/$BD$8+$BK$16</f>
        <v/>
      </c>
      <c r="BB829" s="51">
        <f>1/(1+EXP(-BA829))</f>
        <v/>
      </c>
    </row>
    <row r="830" ht="15" customHeight="1" s="35">
      <c r="A830" s="48">
        <f>'4_Seq_Features'!A828</f>
        <v/>
      </c>
      <c r="B830" s="55">
        <f>'4_Seq_Features'!F828</f>
        <v/>
      </c>
      <c r="C830" s="48">
        <f>'4_Seq_Features'!E828</f>
        <v/>
      </c>
      <c r="D830" s="52">
        <f>$U$12*((B830)-$U$5)/$U$6+$U$13</f>
        <v/>
      </c>
      <c r="E830" s="51">
        <f>1/(1+EXP(-D830))</f>
        <v/>
      </c>
      <c r="F830" s="52">
        <f>$V$12*((B830)-$U$5)/$U$6+$V$13</f>
        <v/>
      </c>
      <c r="G830" s="51">
        <f>1/(1+EXP(-F830))</f>
        <v/>
      </c>
      <c r="H830" s="52">
        <f>$W$12*((B830)-$U$5)/$U$6+$W$13</f>
        <v/>
      </c>
      <c r="I830" s="51">
        <f>1/(1+EXP(-H830))</f>
        <v/>
      </c>
      <c r="J830" s="52">
        <f>$X$12*((B830)-$U$5)/$U$6+$X$13</f>
        <v/>
      </c>
      <c r="K830" s="51">
        <f>1/(1+EXP(-J830))</f>
        <v/>
      </c>
      <c r="L830" s="52">
        <f>$Y$12*((B830)-$U$5)/$U$6+$Y$13</f>
        <v/>
      </c>
      <c r="M830" s="51">
        <f>1/(1+EXP(-L830))</f>
        <v/>
      </c>
      <c r="N830" s="52">
        <f>$Z$12*((B830)-$U$5)/$U$6+$Z$13</f>
        <v/>
      </c>
      <c r="O830" s="51">
        <f>1/(1+EXP(-N830))</f>
        <v/>
      </c>
      <c r="P830" s="52">
        <f>$AA$12*((B830)-$U$5)/$U$6+$AA$13</f>
        <v/>
      </c>
      <c r="Q830" s="51">
        <f>1/(1+EXP(-P830))</f>
        <v/>
      </c>
      <c r="R830" s="52">
        <f>$AB$12*((B830)-$U$5)/$U$6+$AB$13</f>
        <v/>
      </c>
      <c r="S830" s="51">
        <f>1/(1+EXP(-R830))</f>
        <v/>
      </c>
      <c r="AI830" s="48">
        <f>'4_Seq_Features'!A828</f>
        <v/>
      </c>
      <c r="AJ830" s="55">
        <f>'4_Seq_Features'!G828</f>
        <v/>
      </c>
      <c r="AK830" s="55">
        <f>'4_Seq_Features'!H828</f>
        <v/>
      </c>
      <c r="AL830" s="48">
        <f>'4_Seq_Features'!E828</f>
        <v/>
      </c>
      <c r="AM830" s="52">
        <f>$BD$14*((AJ830)-$BD$5)/$BD$6+$BD$15*((AK830)-$BD$7)/$BD$8+$BD$16</f>
        <v/>
      </c>
      <c r="AN830" s="51">
        <f>1/(1+EXP(-AM830))</f>
        <v/>
      </c>
      <c r="AO830" s="52">
        <f>$BE$14*((AJ830)-$BD$5)/$BD$6+$BE$15*((AK830)-$BD$7)/$BD$8+$BE$16</f>
        <v/>
      </c>
      <c r="AP830" s="51">
        <f>1/(1+EXP(-AO830))</f>
        <v/>
      </c>
      <c r="AQ830" s="52">
        <f>$BF$14*((AJ830)-$BD$5)/$BD$6+$BF$15*((AK830)-$BD$7)/$BD$8+$BF$16</f>
        <v/>
      </c>
      <c r="AR830" s="51">
        <f>1/(1+EXP(-AQ830))</f>
        <v/>
      </c>
      <c r="AS830" s="52">
        <f>$BG$14*((AJ830)-$BD$5)/$BD$6+$BG$15*((AK830)-$BD$7)/$BD$8+$BG$16</f>
        <v/>
      </c>
      <c r="AT830" s="51">
        <f>1/(1+EXP(-AS830))</f>
        <v/>
      </c>
      <c r="AU830" s="52">
        <f>$BH$14*((AJ830)-$BD$5)/$BD$6+$BH$15*((AK830)-$BD$7)/$BD$8+$BH$16</f>
        <v/>
      </c>
      <c r="AV830" s="51">
        <f>1/(1+EXP(-AU830))</f>
        <v/>
      </c>
      <c r="AW830" s="52">
        <f>$BI$14*((AJ830)-$BD$5)/$BD$6+$BI$15*((AK830)-$BD$7)/$BD$8+$BI$16</f>
        <v/>
      </c>
      <c r="AX830" s="51">
        <f>1/(1+EXP(-AW830))</f>
        <v/>
      </c>
      <c r="AY830" s="52">
        <f>$BJ$14*((AJ830)-$BD$5)/$BD$6+$BJ$15*((AK830)-$BD$7)/$BD$8+$BJ$16</f>
        <v/>
      </c>
      <c r="AZ830" s="51">
        <f>1/(1+EXP(-AY830))</f>
        <v/>
      </c>
      <c r="BA830" s="52">
        <f>$BK$14*((AJ830)-$BD$5)/$BD$6+$BK$15*((AK830)-$BD$7)/$BD$8+$BK$16</f>
        <v/>
      </c>
      <c r="BB830" s="51">
        <f>1/(1+EXP(-BA830))</f>
        <v/>
      </c>
    </row>
    <row r="831" ht="15" customHeight="1" s="35">
      <c r="A831" s="48">
        <f>'4_Seq_Features'!A829</f>
        <v/>
      </c>
      <c r="B831" s="55">
        <f>'4_Seq_Features'!F829</f>
        <v/>
      </c>
      <c r="C831" s="48">
        <f>'4_Seq_Features'!E829</f>
        <v/>
      </c>
      <c r="D831" s="52">
        <f>$U$12*((B831)-$U$5)/$U$6+$U$13</f>
        <v/>
      </c>
      <c r="E831" s="51">
        <f>1/(1+EXP(-D831))</f>
        <v/>
      </c>
      <c r="F831" s="52">
        <f>$V$12*((B831)-$U$5)/$U$6+$V$13</f>
        <v/>
      </c>
      <c r="G831" s="51">
        <f>1/(1+EXP(-F831))</f>
        <v/>
      </c>
      <c r="H831" s="52">
        <f>$W$12*((B831)-$U$5)/$U$6+$W$13</f>
        <v/>
      </c>
      <c r="I831" s="51">
        <f>1/(1+EXP(-H831))</f>
        <v/>
      </c>
      <c r="J831" s="52">
        <f>$X$12*((B831)-$U$5)/$U$6+$X$13</f>
        <v/>
      </c>
      <c r="K831" s="51">
        <f>1/(1+EXP(-J831))</f>
        <v/>
      </c>
      <c r="L831" s="52">
        <f>$Y$12*((B831)-$U$5)/$U$6+$Y$13</f>
        <v/>
      </c>
      <c r="M831" s="51">
        <f>1/(1+EXP(-L831))</f>
        <v/>
      </c>
      <c r="N831" s="52">
        <f>$Z$12*((B831)-$U$5)/$U$6+$Z$13</f>
        <v/>
      </c>
      <c r="O831" s="51">
        <f>1/(1+EXP(-N831))</f>
        <v/>
      </c>
      <c r="P831" s="52">
        <f>$AA$12*((B831)-$U$5)/$U$6+$AA$13</f>
        <v/>
      </c>
      <c r="Q831" s="51">
        <f>1/(1+EXP(-P831))</f>
        <v/>
      </c>
      <c r="R831" s="52">
        <f>$AB$12*((B831)-$U$5)/$U$6+$AB$13</f>
        <v/>
      </c>
      <c r="S831" s="51">
        <f>1/(1+EXP(-R831))</f>
        <v/>
      </c>
      <c r="AI831" s="48">
        <f>'4_Seq_Features'!A829</f>
        <v/>
      </c>
      <c r="AJ831" s="55">
        <f>'4_Seq_Features'!G829</f>
        <v/>
      </c>
      <c r="AK831" s="55">
        <f>'4_Seq_Features'!H829</f>
        <v/>
      </c>
      <c r="AL831" s="48">
        <f>'4_Seq_Features'!E829</f>
        <v/>
      </c>
      <c r="AM831" s="52">
        <f>$BD$14*((AJ831)-$BD$5)/$BD$6+$BD$15*((AK831)-$BD$7)/$BD$8+$BD$16</f>
        <v/>
      </c>
      <c r="AN831" s="51">
        <f>1/(1+EXP(-AM831))</f>
        <v/>
      </c>
      <c r="AO831" s="52">
        <f>$BE$14*((AJ831)-$BD$5)/$BD$6+$BE$15*((AK831)-$BD$7)/$BD$8+$BE$16</f>
        <v/>
      </c>
      <c r="AP831" s="51">
        <f>1/(1+EXP(-AO831))</f>
        <v/>
      </c>
      <c r="AQ831" s="52">
        <f>$BF$14*((AJ831)-$BD$5)/$BD$6+$BF$15*((AK831)-$BD$7)/$BD$8+$BF$16</f>
        <v/>
      </c>
      <c r="AR831" s="51">
        <f>1/(1+EXP(-AQ831))</f>
        <v/>
      </c>
      <c r="AS831" s="52">
        <f>$BG$14*((AJ831)-$BD$5)/$BD$6+$BG$15*((AK831)-$BD$7)/$BD$8+$BG$16</f>
        <v/>
      </c>
      <c r="AT831" s="51">
        <f>1/(1+EXP(-AS831))</f>
        <v/>
      </c>
      <c r="AU831" s="52">
        <f>$BH$14*((AJ831)-$BD$5)/$BD$6+$BH$15*((AK831)-$BD$7)/$BD$8+$BH$16</f>
        <v/>
      </c>
      <c r="AV831" s="51">
        <f>1/(1+EXP(-AU831))</f>
        <v/>
      </c>
      <c r="AW831" s="52">
        <f>$BI$14*((AJ831)-$BD$5)/$BD$6+$BI$15*((AK831)-$BD$7)/$BD$8+$BI$16</f>
        <v/>
      </c>
      <c r="AX831" s="51">
        <f>1/(1+EXP(-AW831))</f>
        <v/>
      </c>
      <c r="AY831" s="52">
        <f>$BJ$14*((AJ831)-$BD$5)/$BD$6+$BJ$15*((AK831)-$BD$7)/$BD$8+$BJ$16</f>
        <v/>
      </c>
      <c r="AZ831" s="51">
        <f>1/(1+EXP(-AY831))</f>
        <v/>
      </c>
      <c r="BA831" s="52">
        <f>$BK$14*((AJ831)-$BD$5)/$BD$6+$BK$15*((AK831)-$BD$7)/$BD$8+$BK$16</f>
        <v/>
      </c>
      <c r="BB831" s="51">
        <f>1/(1+EXP(-BA831))</f>
        <v/>
      </c>
    </row>
    <row r="832" ht="15" customHeight="1" s="35">
      <c r="A832" s="48">
        <f>'4_Seq_Features'!A830</f>
        <v/>
      </c>
      <c r="B832" s="55">
        <f>'4_Seq_Features'!F830</f>
        <v/>
      </c>
      <c r="C832" s="48">
        <f>'4_Seq_Features'!E830</f>
        <v/>
      </c>
      <c r="D832" s="52">
        <f>$U$12*((B832)-$U$5)/$U$6+$U$13</f>
        <v/>
      </c>
      <c r="E832" s="51">
        <f>1/(1+EXP(-D832))</f>
        <v/>
      </c>
      <c r="F832" s="52">
        <f>$V$12*((B832)-$U$5)/$U$6+$V$13</f>
        <v/>
      </c>
      <c r="G832" s="51">
        <f>1/(1+EXP(-F832))</f>
        <v/>
      </c>
      <c r="H832" s="52">
        <f>$W$12*((B832)-$U$5)/$U$6+$W$13</f>
        <v/>
      </c>
      <c r="I832" s="51">
        <f>1/(1+EXP(-H832))</f>
        <v/>
      </c>
      <c r="J832" s="52">
        <f>$X$12*((B832)-$U$5)/$U$6+$X$13</f>
        <v/>
      </c>
      <c r="K832" s="51">
        <f>1/(1+EXP(-J832))</f>
        <v/>
      </c>
      <c r="L832" s="52">
        <f>$Y$12*((B832)-$U$5)/$U$6+$Y$13</f>
        <v/>
      </c>
      <c r="M832" s="51">
        <f>1/(1+EXP(-L832))</f>
        <v/>
      </c>
      <c r="N832" s="52">
        <f>$Z$12*((B832)-$U$5)/$U$6+$Z$13</f>
        <v/>
      </c>
      <c r="O832" s="51">
        <f>1/(1+EXP(-N832))</f>
        <v/>
      </c>
      <c r="P832" s="52">
        <f>$AA$12*((B832)-$U$5)/$U$6+$AA$13</f>
        <v/>
      </c>
      <c r="Q832" s="51">
        <f>1/(1+EXP(-P832))</f>
        <v/>
      </c>
      <c r="R832" s="52">
        <f>$AB$12*((B832)-$U$5)/$U$6+$AB$13</f>
        <v/>
      </c>
      <c r="S832" s="51">
        <f>1/(1+EXP(-R832))</f>
        <v/>
      </c>
      <c r="AI832" s="48">
        <f>'4_Seq_Features'!A830</f>
        <v/>
      </c>
      <c r="AJ832" s="55">
        <f>'4_Seq_Features'!G830</f>
        <v/>
      </c>
      <c r="AK832" s="55">
        <f>'4_Seq_Features'!H830</f>
        <v/>
      </c>
      <c r="AL832" s="48">
        <f>'4_Seq_Features'!E830</f>
        <v/>
      </c>
      <c r="AM832" s="52">
        <f>$BD$14*((AJ832)-$BD$5)/$BD$6+$BD$15*((AK832)-$BD$7)/$BD$8+$BD$16</f>
        <v/>
      </c>
      <c r="AN832" s="51">
        <f>1/(1+EXP(-AM832))</f>
        <v/>
      </c>
      <c r="AO832" s="52">
        <f>$BE$14*((AJ832)-$BD$5)/$BD$6+$BE$15*((AK832)-$BD$7)/$BD$8+$BE$16</f>
        <v/>
      </c>
      <c r="AP832" s="51">
        <f>1/(1+EXP(-AO832))</f>
        <v/>
      </c>
      <c r="AQ832" s="52">
        <f>$BF$14*((AJ832)-$BD$5)/$BD$6+$BF$15*((AK832)-$BD$7)/$BD$8+$BF$16</f>
        <v/>
      </c>
      <c r="AR832" s="51">
        <f>1/(1+EXP(-AQ832))</f>
        <v/>
      </c>
      <c r="AS832" s="52">
        <f>$BG$14*((AJ832)-$BD$5)/$BD$6+$BG$15*((AK832)-$BD$7)/$BD$8+$BG$16</f>
        <v/>
      </c>
      <c r="AT832" s="51">
        <f>1/(1+EXP(-AS832))</f>
        <v/>
      </c>
      <c r="AU832" s="52">
        <f>$BH$14*((AJ832)-$BD$5)/$BD$6+$BH$15*((AK832)-$BD$7)/$BD$8+$BH$16</f>
        <v/>
      </c>
      <c r="AV832" s="51">
        <f>1/(1+EXP(-AU832))</f>
        <v/>
      </c>
      <c r="AW832" s="52">
        <f>$BI$14*((AJ832)-$BD$5)/$BD$6+$BI$15*((AK832)-$BD$7)/$BD$8+$BI$16</f>
        <v/>
      </c>
      <c r="AX832" s="51">
        <f>1/(1+EXP(-AW832))</f>
        <v/>
      </c>
      <c r="AY832" s="52">
        <f>$BJ$14*((AJ832)-$BD$5)/$BD$6+$BJ$15*((AK832)-$BD$7)/$BD$8+$BJ$16</f>
        <v/>
      </c>
      <c r="AZ832" s="51">
        <f>1/(1+EXP(-AY832))</f>
        <v/>
      </c>
      <c r="BA832" s="52">
        <f>$BK$14*((AJ832)-$BD$5)/$BD$6+$BK$15*((AK832)-$BD$7)/$BD$8+$BK$16</f>
        <v/>
      </c>
      <c r="BB832" s="51">
        <f>1/(1+EXP(-BA832))</f>
        <v/>
      </c>
    </row>
    <row r="833" ht="15" customHeight="1" s="35">
      <c r="A833" s="48">
        <f>'4_Seq_Features'!A831</f>
        <v/>
      </c>
      <c r="B833" s="55">
        <f>'4_Seq_Features'!F831</f>
        <v/>
      </c>
      <c r="C833" s="48">
        <f>'4_Seq_Features'!E831</f>
        <v/>
      </c>
      <c r="D833" s="52">
        <f>$U$12*((B833)-$U$5)/$U$6+$U$13</f>
        <v/>
      </c>
      <c r="E833" s="51">
        <f>1/(1+EXP(-D833))</f>
        <v/>
      </c>
      <c r="F833" s="52">
        <f>$V$12*((B833)-$U$5)/$U$6+$V$13</f>
        <v/>
      </c>
      <c r="G833" s="51">
        <f>1/(1+EXP(-F833))</f>
        <v/>
      </c>
      <c r="H833" s="52">
        <f>$W$12*((B833)-$U$5)/$U$6+$W$13</f>
        <v/>
      </c>
      <c r="I833" s="51">
        <f>1/(1+EXP(-H833))</f>
        <v/>
      </c>
      <c r="J833" s="52">
        <f>$X$12*((B833)-$U$5)/$U$6+$X$13</f>
        <v/>
      </c>
      <c r="K833" s="51">
        <f>1/(1+EXP(-J833))</f>
        <v/>
      </c>
      <c r="L833" s="52">
        <f>$Y$12*((B833)-$U$5)/$U$6+$Y$13</f>
        <v/>
      </c>
      <c r="M833" s="51">
        <f>1/(1+EXP(-L833))</f>
        <v/>
      </c>
      <c r="N833" s="52">
        <f>$Z$12*((B833)-$U$5)/$U$6+$Z$13</f>
        <v/>
      </c>
      <c r="O833" s="51">
        <f>1/(1+EXP(-N833))</f>
        <v/>
      </c>
      <c r="P833" s="52">
        <f>$AA$12*((B833)-$U$5)/$U$6+$AA$13</f>
        <v/>
      </c>
      <c r="Q833" s="51">
        <f>1/(1+EXP(-P833))</f>
        <v/>
      </c>
      <c r="R833" s="52">
        <f>$AB$12*((B833)-$U$5)/$U$6+$AB$13</f>
        <v/>
      </c>
      <c r="S833" s="51">
        <f>1/(1+EXP(-R833))</f>
        <v/>
      </c>
      <c r="AI833" s="48">
        <f>'4_Seq_Features'!A831</f>
        <v/>
      </c>
      <c r="AJ833" s="55">
        <f>'4_Seq_Features'!G831</f>
        <v/>
      </c>
      <c r="AK833" s="55">
        <f>'4_Seq_Features'!H831</f>
        <v/>
      </c>
      <c r="AL833" s="48">
        <f>'4_Seq_Features'!E831</f>
        <v/>
      </c>
      <c r="AM833" s="52">
        <f>$BD$14*((AJ833)-$BD$5)/$BD$6+$BD$15*((AK833)-$BD$7)/$BD$8+$BD$16</f>
        <v/>
      </c>
      <c r="AN833" s="51">
        <f>1/(1+EXP(-AM833))</f>
        <v/>
      </c>
      <c r="AO833" s="52">
        <f>$BE$14*((AJ833)-$BD$5)/$BD$6+$BE$15*((AK833)-$BD$7)/$BD$8+$BE$16</f>
        <v/>
      </c>
      <c r="AP833" s="51">
        <f>1/(1+EXP(-AO833))</f>
        <v/>
      </c>
      <c r="AQ833" s="52">
        <f>$BF$14*((AJ833)-$BD$5)/$BD$6+$BF$15*((AK833)-$BD$7)/$BD$8+$BF$16</f>
        <v/>
      </c>
      <c r="AR833" s="51">
        <f>1/(1+EXP(-AQ833))</f>
        <v/>
      </c>
      <c r="AS833" s="52">
        <f>$BG$14*((AJ833)-$BD$5)/$BD$6+$BG$15*((AK833)-$BD$7)/$BD$8+$BG$16</f>
        <v/>
      </c>
      <c r="AT833" s="51">
        <f>1/(1+EXP(-AS833))</f>
        <v/>
      </c>
      <c r="AU833" s="52">
        <f>$BH$14*((AJ833)-$BD$5)/$BD$6+$BH$15*((AK833)-$BD$7)/$BD$8+$BH$16</f>
        <v/>
      </c>
      <c r="AV833" s="51">
        <f>1/(1+EXP(-AU833))</f>
        <v/>
      </c>
      <c r="AW833" s="52">
        <f>$BI$14*((AJ833)-$BD$5)/$BD$6+$BI$15*((AK833)-$BD$7)/$BD$8+$BI$16</f>
        <v/>
      </c>
      <c r="AX833" s="51">
        <f>1/(1+EXP(-AW833))</f>
        <v/>
      </c>
      <c r="AY833" s="52">
        <f>$BJ$14*((AJ833)-$BD$5)/$BD$6+$BJ$15*((AK833)-$BD$7)/$BD$8+$BJ$16</f>
        <v/>
      </c>
      <c r="AZ833" s="51">
        <f>1/(1+EXP(-AY833))</f>
        <v/>
      </c>
      <c r="BA833" s="52">
        <f>$BK$14*((AJ833)-$BD$5)/$BD$6+$BK$15*((AK833)-$BD$7)/$BD$8+$BK$16</f>
        <v/>
      </c>
      <c r="BB833" s="51">
        <f>1/(1+EXP(-BA833))</f>
        <v/>
      </c>
    </row>
    <row r="834" ht="15" customHeight="1" s="35">
      <c r="A834" s="48">
        <f>'4_Seq_Features'!A832</f>
        <v/>
      </c>
      <c r="B834" s="55">
        <f>'4_Seq_Features'!F832</f>
        <v/>
      </c>
      <c r="C834" s="48">
        <f>'4_Seq_Features'!E832</f>
        <v/>
      </c>
      <c r="D834" s="52">
        <f>$U$12*((B834)-$U$5)/$U$6+$U$13</f>
        <v/>
      </c>
      <c r="E834" s="51">
        <f>1/(1+EXP(-D834))</f>
        <v/>
      </c>
      <c r="F834" s="52">
        <f>$V$12*((B834)-$U$5)/$U$6+$V$13</f>
        <v/>
      </c>
      <c r="G834" s="51">
        <f>1/(1+EXP(-F834))</f>
        <v/>
      </c>
      <c r="H834" s="52">
        <f>$W$12*((B834)-$U$5)/$U$6+$W$13</f>
        <v/>
      </c>
      <c r="I834" s="51">
        <f>1/(1+EXP(-H834))</f>
        <v/>
      </c>
      <c r="J834" s="52">
        <f>$X$12*((B834)-$U$5)/$U$6+$X$13</f>
        <v/>
      </c>
      <c r="K834" s="51">
        <f>1/(1+EXP(-J834))</f>
        <v/>
      </c>
      <c r="L834" s="52">
        <f>$Y$12*((B834)-$U$5)/$U$6+$Y$13</f>
        <v/>
      </c>
      <c r="M834" s="51">
        <f>1/(1+EXP(-L834))</f>
        <v/>
      </c>
      <c r="N834" s="52">
        <f>$Z$12*((B834)-$U$5)/$U$6+$Z$13</f>
        <v/>
      </c>
      <c r="O834" s="51">
        <f>1/(1+EXP(-N834))</f>
        <v/>
      </c>
      <c r="P834" s="52">
        <f>$AA$12*((B834)-$U$5)/$U$6+$AA$13</f>
        <v/>
      </c>
      <c r="Q834" s="51">
        <f>1/(1+EXP(-P834))</f>
        <v/>
      </c>
      <c r="R834" s="52">
        <f>$AB$12*((B834)-$U$5)/$U$6+$AB$13</f>
        <v/>
      </c>
      <c r="S834" s="51">
        <f>1/(1+EXP(-R834))</f>
        <v/>
      </c>
      <c r="AI834" s="48">
        <f>'4_Seq_Features'!A832</f>
        <v/>
      </c>
      <c r="AJ834" s="55">
        <f>'4_Seq_Features'!G832</f>
        <v/>
      </c>
      <c r="AK834" s="55">
        <f>'4_Seq_Features'!H832</f>
        <v/>
      </c>
      <c r="AL834" s="48">
        <f>'4_Seq_Features'!E832</f>
        <v/>
      </c>
      <c r="AM834" s="52">
        <f>$BD$14*((AJ834)-$BD$5)/$BD$6+$BD$15*((AK834)-$BD$7)/$BD$8+$BD$16</f>
        <v/>
      </c>
      <c r="AN834" s="51">
        <f>1/(1+EXP(-AM834))</f>
        <v/>
      </c>
      <c r="AO834" s="52">
        <f>$BE$14*((AJ834)-$BD$5)/$BD$6+$BE$15*((AK834)-$BD$7)/$BD$8+$BE$16</f>
        <v/>
      </c>
      <c r="AP834" s="51">
        <f>1/(1+EXP(-AO834))</f>
        <v/>
      </c>
      <c r="AQ834" s="52">
        <f>$BF$14*((AJ834)-$BD$5)/$BD$6+$BF$15*((AK834)-$BD$7)/$BD$8+$BF$16</f>
        <v/>
      </c>
      <c r="AR834" s="51">
        <f>1/(1+EXP(-AQ834))</f>
        <v/>
      </c>
      <c r="AS834" s="52">
        <f>$BG$14*((AJ834)-$BD$5)/$BD$6+$BG$15*((AK834)-$BD$7)/$BD$8+$BG$16</f>
        <v/>
      </c>
      <c r="AT834" s="51">
        <f>1/(1+EXP(-AS834))</f>
        <v/>
      </c>
      <c r="AU834" s="52">
        <f>$BH$14*((AJ834)-$BD$5)/$BD$6+$BH$15*((AK834)-$BD$7)/$BD$8+$BH$16</f>
        <v/>
      </c>
      <c r="AV834" s="51">
        <f>1/(1+EXP(-AU834))</f>
        <v/>
      </c>
      <c r="AW834" s="52">
        <f>$BI$14*((AJ834)-$BD$5)/$BD$6+$BI$15*((AK834)-$BD$7)/$BD$8+$BI$16</f>
        <v/>
      </c>
      <c r="AX834" s="51">
        <f>1/(1+EXP(-AW834))</f>
        <v/>
      </c>
      <c r="AY834" s="52">
        <f>$BJ$14*((AJ834)-$BD$5)/$BD$6+$BJ$15*((AK834)-$BD$7)/$BD$8+$BJ$16</f>
        <v/>
      </c>
      <c r="AZ834" s="51">
        <f>1/(1+EXP(-AY834))</f>
        <v/>
      </c>
      <c r="BA834" s="52">
        <f>$BK$14*((AJ834)-$BD$5)/$BD$6+$BK$15*((AK834)-$BD$7)/$BD$8+$BK$16</f>
        <v/>
      </c>
      <c r="BB834" s="51">
        <f>1/(1+EXP(-BA834))</f>
        <v/>
      </c>
    </row>
    <row r="835" ht="15" customHeight="1" s="35">
      <c r="A835" s="48">
        <f>'4_Seq_Features'!A833</f>
        <v/>
      </c>
      <c r="B835" s="55">
        <f>'4_Seq_Features'!F833</f>
        <v/>
      </c>
      <c r="C835" s="48">
        <f>'4_Seq_Features'!E833</f>
        <v/>
      </c>
      <c r="D835" s="52">
        <f>$U$12*((B835)-$U$5)/$U$6+$U$13</f>
        <v/>
      </c>
      <c r="E835" s="51">
        <f>1/(1+EXP(-D835))</f>
        <v/>
      </c>
      <c r="F835" s="52">
        <f>$V$12*((B835)-$U$5)/$U$6+$V$13</f>
        <v/>
      </c>
      <c r="G835" s="51">
        <f>1/(1+EXP(-F835))</f>
        <v/>
      </c>
      <c r="H835" s="52">
        <f>$W$12*((B835)-$U$5)/$U$6+$W$13</f>
        <v/>
      </c>
      <c r="I835" s="51">
        <f>1/(1+EXP(-H835))</f>
        <v/>
      </c>
      <c r="J835" s="52">
        <f>$X$12*((B835)-$U$5)/$U$6+$X$13</f>
        <v/>
      </c>
      <c r="K835" s="51">
        <f>1/(1+EXP(-J835))</f>
        <v/>
      </c>
      <c r="L835" s="52">
        <f>$Y$12*((B835)-$U$5)/$U$6+$Y$13</f>
        <v/>
      </c>
      <c r="M835" s="51">
        <f>1/(1+EXP(-L835))</f>
        <v/>
      </c>
      <c r="N835" s="52">
        <f>$Z$12*((B835)-$U$5)/$U$6+$Z$13</f>
        <v/>
      </c>
      <c r="O835" s="51">
        <f>1/(1+EXP(-N835))</f>
        <v/>
      </c>
      <c r="P835" s="52">
        <f>$AA$12*((B835)-$U$5)/$U$6+$AA$13</f>
        <v/>
      </c>
      <c r="Q835" s="51">
        <f>1/(1+EXP(-P835))</f>
        <v/>
      </c>
      <c r="R835" s="52">
        <f>$AB$12*((B835)-$U$5)/$U$6+$AB$13</f>
        <v/>
      </c>
      <c r="S835" s="51">
        <f>1/(1+EXP(-R835))</f>
        <v/>
      </c>
      <c r="AI835" s="48">
        <f>'4_Seq_Features'!A833</f>
        <v/>
      </c>
      <c r="AJ835" s="55">
        <f>'4_Seq_Features'!G833</f>
        <v/>
      </c>
      <c r="AK835" s="55">
        <f>'4_Seq_Features'!H833</f>
        <v/>
      </c>
      <c r="AL835" s="48">
        <f>'4_Seq_Features'!E833</f>
        <v/>
      </c>
      <c r="AM835" s="52">
        <f>$BD$14*((AJ835)-$BD$5)/$BD$6+$BD$15*((AK835)-$BD$7)/$BD$8+$BD$16</f>
        <v/>
      </c>
      <c r="AN835" s="51">
        <f>1/(1+EXP(-AM835))</f>
        <v/>
      </c>
      <c r="AO835" s="52">
        <f>$BE$14*((AJ835)-$BD$5)/$BD$6+$BE$15*((AK835)-$BD$7)/$BD$8+$BE$16</f>
        <v/>
      </c>
      <c r="AP835" s="51">
        <f>1/(1+EXP(-AO835))</f>
        <v/>
      </c>
      <c r="AQ835" s="52">
        <f>$BF$14*((AJ835)-$BD$5)/$BD$6+$BF$15*((AK835)-$BD$7)/$BD$8+$BF$16</f>
        <v/>
      </c>
      <c r="AR835" s="51">
        <f>1/(1+EXP(-AQ835))</f>
        <v/>
      </c>
      <c r="AS835" s="52">
        <f>$BG$14*((AJ835)-$BD$5)/$BD$6+$BG$15*((AK835)-$BD$7)/$BD$8+$BG$16</f>
        <v/>
      </c>
      <c r="AT835" s="51">
        <f>1/(1+EXP(-AS835))</f>
        <v/>
      </c>
      <c r="AU835" s="52">
        <f>$BH$14*((AJ835)-$BD$5)/$BD$6+$BH$15*((AK835)-$BD$7)/$BD$8+$BH$16</f>
        <v/>
      </c>
      <c r="AV835" s="51">
        <f>1/(1+EXP(-AU835))</f>
        <v/>
      </c>
      <c r="AW835" s="52">
        <f>$BI$14*((AJ835)-$BD$5)/$BD$6+$BI$15*((AK835)-$BD$7)/$BD$8+$BI$16</f>
        <v/>
      </c>
      <c r="AX835" s="51">
        <f>1/(1+EXP(-AW835))</f>
        <v/>
      </c>
      <c r="AY835" s="52">
        <f>$BJ$14*((AJ835)-$BD$5)/$BD$6+$BJ$15*((AK835)-$BD$7)/$BD$8+$BJ$16</f>
        <v/>
      </c>
      <c r="AZ835" s="51">
        <f>1/(1+EXP(-AY835))</f>
        <v/>
      </c>
      <c r="BA835" s="52">
        <f>$BK$14*((AJ835)-$BD$5)/$BD$6+$BK$15*((AK835)-$BD$7)/$BD$8+$BK$16</f>
        <v/>
      </c>
      <c r="BB835" s="51">
        <f>1/(1+EXP(-BA835))</f>
        <v/>
      </c>
    </row>
    <row r="836" ht="15" customHeight="1" s="35">
      <c r="A836" s="48">
        <f>'4_Seq_Features'!A834</f>
        <v/>
      </c>
      <c r="B836" s="55">
        <f>'4_Seq_Features'!F834</f>
        <v/>
      </c>
      <c r="C836" s="48">
        <f>'4_Seq_Features'!E834</f>
        <v/>
      </c>
      <c r="D836" s="52">
        <f>$U$12*((B836)-$U$5)/$U$6+$U$13</f>
        <v/>
      </c>
      <c r="E836" s="51">
        <f>1/(1+EXP(-D836))</f>
        <v/>
      </c>
      <c r="F836" s="52">
        <f>$V$12*((B836)-$U$5)/$U$6+$V$13</f>
        <v/>
      </c>
      <c r="G836" s="51">
        <f>1/(1+EXP(-F836))</f>
        <v/>
      </c>
      <c r="H836" s="52">
        <f>$W$12*((B836)-$U$5)/$U$6+$W$13</f>
        <v/>
      </c>
      <c r="I836" s="51">
        <f>1/(1+EXP(-H836))</f>
        <v/>
      </c>
      <c r="J836" s="52">
        <f>$X$12*((B836)-$U$5)/$U$6+$X$13</f>
        <v/>
      </c>
      <c r="K836" s="51">
        <f>1/(1+EXP(-J836))</f>
        <v/>
      </c>
      <c r="L836" s="52">
        <f>$Y$12*((B836)-$U$5)/$U$6+$Y$13</f>
        <v/>
      </c>
      <c r="M836" s="51">
        <f>1/(1+EXP(-L836))</f>
        <v/>
      </c>
      <c r="N836" s="52">
        <f>$Z$12*((B836)-$U$5)/$U$6+$Z$13</f>
        <v/>
      </c>
      <c r="O836" s="51">
        <f>1/(1+EXP(-N836))</f>
        <v/>
      </c>
      <c r="P836" s="52">
        <f>$AA$12*((B836)-$U$5)/$U$6+$AA$13</f>
        <v/>
      </c>
      <c r="Q836" s="51">
        <f>1/(1+EXP(-P836))</f>
        <v/>
      </c>
      <c r="R836" s="52">
        <f>$AB$12*((B836)-$U$5)/$U$6+$AB$13</f>
        <v/>
      </c>
      <c r="S836" s="51">
        <f>1/(1+EXP(-R836))</f>
        <v/>
      </c>
      <c r="AI836" s="48">
        <f>'4_Seq_Features'!A834</f>
        <v/>
      </c>
      <c r="AJ836" s="55">
        <f>'4_Seq_Features'!G834</f>
        <v/>
      </c>
      <c r="AK836" s="55">
        <f>'4_Seq_Features'!H834</f>
        <v/>
      </c>
      <c r="AL836" s="48">
        <f>'4_Seq_Features'!E834</f>
        <v/>
      </c>
      <c r="AM836" s="52">
        <f>$BD$14*((AJ836)-$BD$5)/$BD$6+$BD$15*((AK836)-$BD$7)/$BD$8+$BD$16</f>
        <v/>
      </c>
      <c r="AN836" s="51">
        <f>1/(1+EXP(-AM836))</f>
        <v/>
      </c>
      <c r="AO836" s="52">
        <f>$BE$14*((AJ836)-$BD$5)/$BD$6+$BE$15*((AK836)-$BD$7)/$BD$8+$BE$16</f>
        <v/>
      </c>
      <c r="AP836" s="51">
        <f>1/(1+EXP(-AO836))</f>
        <v/>
      </c>
      <c r="AQ836" s="52">
        <f>$BF$14*((AJ836)-$BD$5)/$BD$6+$BF$15*((AK836)-$BD$7)/$BD$8+$BF$16</f>
        <v/>
      </c>
      <c r="AR836" s="51">
        <f>1/(1+EXP(-AQ836))</f>
        <v/>
      </c>
      <c r="AS836" s="52">
        <f>$BG$14*((AJ836)-$BD$5)/$BD$6+$BG$15*((AK836)-$BD$7)/$BD$8+$BG$16</f>
        <v/>
      </c>
      <c r="AT836" s="51">
        <f>1/(1+EXP(-AS836))</f>
        <v/>
      </c>
      <c r="AU836" s="52">
        <f>$BH$14*((AJ836)-$BD$5)/$BD$6+$BH$15*((AK836)-$BD$7)/$BD$8+$BH$16</f>
        <v/>
      </c>
      <c r="AV836" s="51">
        <f>1/(1+EXP(-AU836))</f>
        <v/>
      </c>
      <c r="AW836" s="52">
        <f>$BI$14*((AJ836)-$BD$5)/$BD$6+$BI$15*((AK836)-$BD$7)/$BD$8+$BI$16</f>
        <v/>
      </c>
      <c r="AX836" s="51">
        <f>1/(1+EXP(-AW836))</f>
        <v/>
      </c>
      <c r="AY836" s="52">
        <f>$BJ$14*((AJ836)-$BD$5)/$BD$6+$BJ$15*((AK836)-$BD$7)/$BD$8+$BJ$16</f>
        <v/>
      </c>
      <c r="AZ836" s="51">
        <f>1/(1+EXP(-AY836))</f>
        <v/>
      </c>
      <c r="BA836" s="52">
        <f>$BK$14*((AJ836)-$BD$5)/$BD$6+$BK$15*((AK836)-$BD$7)/$BD$8+$BK$16</f>
        <v/>
      </c>
      <c r="BB836" s="51">
        <f>1/(1+EXP(-BA836))</f>
        <v/>
      </c>
    </row>
    <row r="837" ht="15" customHeight="1" s="35">
      <c r="A837" s="48">
        <f>'4_Seq_Features'!A835</f>
        <v/>
      </c>
      <c r="B837" s="55">
        <f>'4_Seq_Features'!F835</f>
        <v/>
      </c>
      <c r="C837" s="48">
        <f>'4_Seq_Features'!E835</f>
        <v/>
      </c>
      <c r="D837" s="52">
        <f>$U$12*((B837)-$U$5)/$U$6+$U$13</f>
        <v/>
      </c>
      <c r="E837" s="51">
        <f>1/(1+EXP(-D837))</f>
        <v/>
      </c>
      <c r="F837" s="52">
        <f>$V$12*((B837)-$U$5)/$U$6+$V$13</f>
        <v/>
      </c>
      <c r="G837" s="51">
        <f>1/(1+EXP(-F837))</f>
        <v/>
      </c>
      <c r="H837" s="52">
        <f>$W$12*((B837)-$U$5)/$U$6+$W$13</f>
        <v/>
      </c>
      <c r="I837" s="51">
        <f>1/(1+EXP(-H837))</f>
        <v/>
      </c>
      <c r="J837" s="52">
        <f>$X$12*((B837)-$U$5)/$U$6+$X$13</f>
        <v/>
      </c>
      <c r="K837" s="51">
        <f>1/(1+EXP(-J837))</f>
        <v/>
      </c>
      <c r="L837" s="52">
        <f>$Y$12*((B837)-$U$5)/$U$6+$Y$13</f>
        <v/>
      </c>
      <c r="M837" s="51">
        <f>1/(1+EXP(-L837))</f>
        <v/>
      </c>
      <c r="N837" s="52">
        <f>$Z$12*((B837)-$U$5)/$U$6+$Z$13</f>
        <v/>
      </c>
      <c r="O837" s="51">
        <f>1/(1+EXP(-N837))</f>
        <v/>
      </c>
      <c r="P837" s="52">
        <f>$AA$12*((B837)-$U$5)/$U$6+$AA$13</f>
        <v/>
      </c>
      <c r="Q837" s="51">
        <f>1/(1+EXP(-P837))</f>
        <v/>
      </c>
      <c r="R837" s="52">
        <f>$AB$12*((B837)-$U$5)/$U$6+$AB$13</f>
        <v/>
      </c>
      <c r="S837" s="51">
        <f>1/(1+EXP(-R837))</f>
        <v/>
      </c>
      <c r="AI837" s="48">
        <f>'4_Seq_Features'!A835</f>
        <v/>
      </c>
      <c r="AJ837" s="55">
        <f>'4_Seq_Features'!G835</f>
        <v/>
      </c>
      <c r="AK837" s="55">
        <f>'4_Seq_Features'!H835</f>
        <v/>
      </c>
      <c r="AL837" s="48">
        <f>'4_Seq_Features'!E835</f>
        <v/>
      </c>
      <c r="AM837" s="52">
        <f>$BD$14*((AJ837)-$BD$5)/$BD$6+$BD$15*((AK837)-$BD$7)/$BD$8+$BD$16</f>
        <v/>
      </c>
      <c r="AN837" s="51">
        <f>1/(1+EXP(-AM837))</f>
        <v/>
      </c>
      <c r="AO837" s="52">
        <f>$BE$14*((AJ837)-$BD$5)/$BD$6+$BE$15*((AK837)-$BD$7)/$BD$8+$BE$16</f>
        <v/>
      </c>
      <c r="AP837" s="51">
        <f>1/(1+EXP(-AO837))</f>
        <v/>
      </c>
      <c r="AQ837" s="52">
        <f>$BF$14*((AJ837)-$BD$5)/$BD$6+$BF$15*((AK837)-$BD$7)/$BD$8+$BF$16</f>
        <v/>
      </c>
      <c r="AR837" s="51">
        <f>1/(1+EXP(-AQ837))</f>
        <v/>
      </c>
      <c r="AS837" s="52">
        <f>$BG$14*((AJ837)-$BD$5)/$BD$6+$BG$15*((AK837)-$BD$7)/$BD$8+$BG$16</f>
        <v/>
      </c>
      <c r="AT837" s="51">
        <f>1/(1+EXP(-AS837))</f>
        <v/>
      </c>
      <c r="AU837" s="52">
        <f>$BH$14*((AJ837)-$BD$5)/$BD$6+$BH$15*((AK837)-$BD$7)/$BD$8+$BH$16</f>
        <v/>
      </c>
      <c r="AV837" s="51">
        <f>1/(1+EXP(-AU837))</f>
        <v/>
      </c>
      <c r="AW837" s="52">
        <f>$BI$14*((AJ837)-$BD$5)/$BD$6+$BI$15*((AK837)-$BD$7)/$BD$8+$BI$16</f>
        <v/>
      </c>
      <c r="AX837" s="51">
        <f>1/(1+EXP(-AW837))</f>
        <v/>
      </c>
      <c r="AY837" s="52">
        <f>$BJ$14*((AJ837)-$BD$5)/$BD$6+$BJ$15*((AK837)-$BD$7)/$BD$8+$BJ$16</f>
        <v/>
      </c>
      <c r="AZ837" s="51">
        <f>1/(1+EXP(-AY837))</f>
        <v/>
      </c>
      <c r="BA837" s="52">
        <f>$BK$14*((AJ837)-$BD$5)/$BD$6+$BK$15*((AK837)-$BD$7)/$BD$8+$BK$16</f>
        <v/>
      </c>
      <c r="BB837" s="51">
        <f>1/(1+EXP(-BA837))</f>
        <v/>
      </c>
    </row>
    <row r="838" ht="15" customHeight="1" s="35">
      <c r="A838" s="48">
        <f>'4_Seq_Features'!A836</f>
        <v/>
      </c>
      <c r="B838" s="55">
        <f>'4_Seq_Features'!F836</f>
        <v/>
      </c>
      <c r="C838" s="48">
        <f>'4_Seq_Features'!E836</f>
        <v/>
      </c>
      <c r="D838" s="52">
        <f>$U$12*((B838)-$U$5)/$U$6+$U$13</f>
        <v/>
      </c>
      <c r="E838" s="51">
        <f>1/(1+EXP(-D838))</f>
        <v/>
      </c>
      <c r="F838" s="52">
        <f>$V$12*((B838)-$U$5)/$U$6+$V$13</f>
        <v/>
      </c>
      <c r="G838" s="51">
        <f>1/(1+EXP(-F838))</f>
        <v/>
      </c>
      <c r="H838" s="52">
        <f>$W$12*((B838)-$U$5)/$U$6+$W$13</f>
        <v/>
      </c>
      <c r="I838" s="51">
        <f>1/(1+EXP(-H838))</f>
        <v/>
      </c>
      <c r="J838" s="52">
        <f>$X$12*((B838)-$U$5)/$U$6+$X$13</f>
        <v/>
      </c>
      <c r="K838" s="51">
        <f>1/(1+EXP(-J838))</f>
        <v/>
      </c>
      <c r="L838" s="52">
        <f>$Y$12*((B838)-$U$5)/$U$6+$Y$13</f>
        <v/>
      </c>
      <c r="M838" s="51">
        <f>1/(1+EXP(-L838))</f>
        <v/>
      </c>
      <c r="N838" s="52">
        <f>$Z$12*((B838)-$U$5)/$U$6+$Z$13</f>
        <v/>
      </c>
      <c r="O838" s="51">
        <f>1/(1+EXP(-N838))</f>
        <v/>
      </c>
      <c r="P838" s="52">
        <f>$AA$12*((B838)-$U$5)/$U$6+$AA$13</f>
        <v/>
      </c>
      <c r="Q838" s="51">
        <f>1/(1+EXP(-P838))</f>
        <v/>
      </c>
      <c r="R838" s="52">
        <f>$AB$12*((B838)-$U$5)/$U$6+$AB$13</f>
        <v/>
      </c>
      <c r="S838" s="51">
        <f>1/(1+EXP(-R838))</f>
        <v/>
      </c>
      <c r="AI838" s="48">
        <f>'4_Seq_Features'!A836</f>
        <v/>
      </c>
      <c r="AJ838" s="55">
        <f>'4_Seq_Features'!G836</f>
        <v/>
      </c>
      <c r="AK838" s="55">
        <f>'4_Seq_Features'!H836</f>
        <v/>
      </c>
      <c r="AL838" s="48">
        <f>'4_Seq_Features'!E836</f>
        <v/>
      </c>
      <c r="AM838" s="52">
        <f>$BD$14*((AJ838)-$BD$5)/$BD$6+$BD$15*((AK838)-$BD$7)/$BD$8+$BD$16</f>
        <v/>
      </c>
      <c r="AN838" s="51">
        <f>1/(1+EXP(-AM838))</f>
        <v/>
      </c>
      <c r="AO838" s="52">
        <f>$BE$14*((AJ838)-$BD$5)/$BD$6+$BE$15*((AK838)-$BD$7)/$BD$8+$BE$16</f>
        <v/>
      </c>
      <c r="AP838" s="51">
        <f>1/(1+EXP(-AO838))</f>
        <v/>
      </c>
      <c r="AQ838" s="52">
        <f>$BF$14*((AJ838)-$BD$5)/$BD$6+$BF$15*((AK838)-$BD$7)/$BD$8+$BF$16</f>
        <v/>
      </c>
      <c r="AR838" s="51">
        <f>1/(1+EXP(-AQ838))</f>
        <v/>
      </c>
      <c r="AS838" s="52">
        <f>$BG$14*((AJ838)-$BD$5)/$BD$6+$BG$15*((AK838)-$BD$7)/$BD$8+$BG$16</f>
        <v/>
      </c>
      <c r="AT838" s="51">
        <f>1/(1+EXP(-AS838))</f>
        <v/>
      </c>
      <c r="AU838" s="52">
        <f>$BH$14*((AJ838)-$BD$5)/$BD$6+$BH$15*((AK838)-$BD$7)/$BD$8+$BH$16</f>
        <v/>
      </c>
      <c r="AV838" s="51">
        <f>1/(1+EXP(-AU838))</f>
        <v/>
      </c>
      <c r="AW838" s="52">
        <f>$BI$14*((AJ838)-$BD$5)/$BD$6+$BI$15*((AK838)-$BD$7)/$BD$8+$BI$16</f>
        <v/>
      </c>
      <c r="AX838" s="51">
        <f>1/(1+EXP(-AW838))</f>
        <v/>
      </c>
      <c r="AY838" s="52">
        <f>$BJ$14*((AJ838)-$BD$5)/$BD$6+$BJ$15*((AK838)-$BD$7)/$BD$8+$BJ$16</f>
        <v/>
      </c>
      <c r="AZ838" s="51">
        <f>1/(1+EXP(-AY838))</f>
        <v/>
      </c>
      <c r="BA838" s="52">
        <f>$BK$14*((AJ838)-$BD$5)/$BD$6+$BK$15*((AK838)-$BD$7)/$BD$8+$BK$16</f>
        <v/>
      </c>
      <c r="BB838" s="51">
        <f>1/(1+EXP(-BA838))</f>
        <v/>
      </c>
    </row>
    <row r="839" ht="15" customHeight="1" s="35">
      <c r="A839" s="48">
        <f>'4_Seq_Features'!A837</f>
        <v/>
      </c>
      <c r="B839" s="55">
        <f>'4_Seq_Features'!F837</f>
        <v/>
      </c>
      <c r="C839" s="48">
        <f>'4_Seq_Features'!E837</f>
        <v/>
      </c>
      <c r="D839" s="52">
        <f>$U$12*((B839)-$U$5)/$U$6+$U$13</f>
        <v/>
      </c>
      <c r="E839" s="51">
        <f>1/(1+EXP(-D839))</f>
        <v/>
      </c>
      <c r="F839" s="52">
        <f>$V$12*((B839)-$U$5)/$U$6+$V$13</f>
        <v/>
      </c>
      <c r="G839" s="51">
        <f>1/(1+EXP(-F839))</f>
        <v/>
      </c>
      <c r="H839" s="52">
        <f>$W$12*((B839)-$U$5)/$U$6+$W$13</f>
        <v/>
      </c>
      <c r="I839" s="51">
        <f>1/(1+EXP(-H839))</f>
        <v/>
      </c>
      <c r="J839" s="52">
        <f>$X$12*((B839)-$U$5)/$U$6+$X$13</f>
        <v/>
      </c>
      <c r="K839" s="51">
        <f>1/(1+EXP(-J839))</f>
        <v/>
      </c>
      <c r="L839" s="52">
        <f>$Y$12*((B839)-$U$5)/$U$6+$Y$13</f>
        <v/>
      </c>
      <c r="M839" s="51">
        <f>1/(1+EXP(-L839))</f>
        <v/>
      </c>
      <c r="N839" s="52">
        <f>$Z$12*((B839)-$U$5)/$U$6+$Z$13</f>
        <v/>
      </c>
      <c r="O839" s="51">
        <f>1/(1+EXP(-N839))</f>
        <v/>
      </c>
      <c r="P839" s="52">
        <f>$AA$12*((B839)-$U$5)/$U$6+$AA$13</f>
        <v/>
      </c>
      <c r="Q839" s="51">
        <f>1/(1+EXP(-P839))</f>
        <v/>
      </c>
      <c r="R839" s="52">
        <f>$AB$12*((B839)-$U$5)/$U$6+$AB$13</f>
        <v/>
      </c>
      <c r="S839" s="51">
        <f>1/(1+EXP(-R839))</f>
        <v/>
      </c>
      <c r="AI839" s="48">
        <f>'4_Seq_Features'!A837</f>
        <v/>
      </c>
      <c r="AJ839" s="55">
        <f>'4_Seq_Features'!G837</f>
        <v/>
      </c>
      <c r="AK839" s="55">
        <f>'4_Seq_Features'!H837</f>
        <v/>
      </c>
      <c r="AL839" s="48">
        <f>'4_Seq_Features'!E837</f>
        <v/>
      </c>
      <c r="AM839" s="52">
        <f>$BD$14*((AJ839)-$BD$5)/$BD$6+$BD$15*((AK839)-$BD$7)/$BD$8+$BD$16</f>
        <v/>
      </c>
      <c r="AN839" s="51">
        <f>1/(1+EXP(-AM839))</f>
        <v/>
      </c>
      <c r="AO839" s="52">
        <f>$BE$14*((AJ839)-$BD$5)/$BD$6+$BE$15*((AK839)-$BD$7)/$BD$8+$BE$16</f>
        <v/>
      </c>
      <c r="AP839" s="51">
        <f>1/(1+EXP(-AO839))</f>
        <v/>
      </c>
      <c r="AQ839" s="52">
        <f>$BF$14*((AJ839)-$BD$5)/$BD$6+$BF$15*((AK839)-$BD$7)/$BD$8+$BF$16</f>
        <v/>
      </c>
      <c r="AR839" s="51">
        <f>1/(1+EXP(-AQ839))</f>
        <v/>
      </c>
      <c r="AS839" s="52">
        <f>$BG$14*((AJ839)-$BD$5)/$BD$6+$BG$15*((AK839)-$BD$7)/$BD$8+$BG$16</f>
        <v/>
      </c>
      <c r="AT839" s="51">
        <f>1/(1+EXP(-AS839))</f>
        <v/>
      </c>
      <c r="AU839" s="52">
        <f>$BH$14*((AJ839)-$BD$5)/$BD$6+$BH$15*((AK839)-$BD$7)/$BD$8+$BH$16</f>
        <v/>
      </c>
      <c r="AV839" s="51">
        <f>1/(1+EXP(-AU839))</f>
        <v/>
      </c>
      <c r="AW839" s="52">
        <f>$BI$14*((AJ839)-$BD$5)/$BD$6+$BI$15*((AK839)-$BD$7)/$BD$8+$BI$16</f>
        <v/>
      </c>
      <c r="AX839" s="51">
        <f>1/(1+EXP(-AW839))</f>
        <v/>
      </c>
      <c r="AY839" s="52">
        <f>$BJ$14*((AJ839)-$BD$5)/$BD$6+$BJ$15*((AK839)-$BD$7)/$BD$8+$BJ$16</f>
        <v/>
      </c>
      <c r="AZ839" s="51">
        <f>1/(1+EXP(-AY839))</f>
        <v/>
      </c>
      <c r="BA839" s="52">
        <f>$BK$14*((AJ839)-$BD$5)/$BD$6+$BK$15*((AK839)-$BD$7)/$BD$8+$BK$16</f>
        <v/>
      </c>
      <c r="BB839" s="51">
        <f>1/(1+EXP(-BA839))</f>
        <v/>
      </c>
    </row>
    <row r="840" ht="15" customHeight="1" s="35">
      <c r="A840" s="48">
        <f>'4_Seq_Features'!A838</f>
        <v/>
      </c>
      <c r="B840" s="55">
        <f>'4_Seq_Features'!F838</f>
        <v/>
      </c>
      <c r="C840" s="48">
        <f>'4_Seq_Features'!E838</f>
        <v/>
      </c>
      <c r="D840" s="52">
        <f>$U$12*((B840)-$U$5)/$U$6+$U$13</f>
        <v/>
      </c>
      <c r="E840" s="51">
        <f>1/(1+EXP(-D840))</f>
        <v/>
      </c>
      <c r="F840" s="52">
        <f>$V$12*((B840)-$U$5)/$U$6+$V$13</f>
        <v/>
      </c>
      <c r="G840" s="51">
        <f>1/(1+EXP(-F840))</f>
        <v/>
      </c>
      <c r="H840" s="52">
        <f>$W$12*((B840)-$U$5)/$U$6+$W$13</f>
        <v/>
      </c>
      <c r="I840" s="51">
        <f>1/(1+EXP(-H840))</f>
        <v/>
      </c>
      <c r="J840" s="52">
        <f>$X$12*((B840)-$U$5)/$U$6+$X$13</f>
        <v/>
      </c>
      <c r="K840" s="51">
        <f>1/(1+EXP(-J840))</f>
        <v/>
      </c>
      <c r="L840" s="52">
        <f>$Y$12*((B840)-$U$5)/$U$6+$Y$13</f>
        <v/>
      </c>
      <c r="M840" s="51">
        <f>1/(1+EXP(-L840))</f>
        <v/>
      </c>
      <c r="N840" s="52">
        <f>$Z$12*((B840)-$U$5)/$U$6+$Z$13</f>
        <v/>
      </c>
      <c r="O840" s="51">
        <f>1/(1+EXP(-N840))</f>
        <v/>
      </c>
      <c r="P840" s="52">
        <f>$AA$12*((B840)-$U$5)/$U$6+$AA$13</f>
        <v/>
      </c>
      <c r="Q840" s="51">
        <f>1/(1+EXP(-P840))</f>
        <v/>
      </c>
      <c r="R840" s="52">
        <f>$AB$12*((B840)-$U$5)/$U$6+$AB$13</f>
        <v/>
      </c>
      <c r="S840" s="51">
        <f>1/(1+EXP(-R840))</f>
        <v/>
      </c>
      <c r="AI840" s="48">
        <f>'4_Seq_Features'!A838</f>
        <v/>
      </c>
      <c r="AJ840" s="55">
        <f>'4_Seq_Features'!G838</f>
        <v/>
      </c>
      <c r="AK840" s="55">
        <f>'4_Seq_Features'!H838</f>
        <v/>
      </c>
      <c r="AL840" s="48">
        <f>'4_Seq_Features'!E838</f>
        <v/>
      </c>
      <c r="AM840" s="52">
        <f>$BD$14*((AJ840)-$BD$5)/$BD$6+$BD$15*((AK840)-$BD$7)/$BD$8+$BD$16</f>
        <v/>
      </c>
      <c r="AN840" s="51">
        <f>1/(1+EXP(-AM840))</f>
        <v/>
      </c>
      <c r="AO840" s="52">
        <f>$BE$14*((AJ840)-$BD$5)/$BD$6+$BE$15*((AK840)-$BD$7)/$BD$8+$BE$16</f>
        <v/>
      </c>
      <c r="AP840" s="51">
        <f>1/(1+EXP(-AO840))</f>
        <v/>
      </c>
      <c r="AQ840" s="52">
        <f>$BF$14*((AJ840)-$BD$5)/$BD$6+$BF$15*((AK840)-$BD$7)/$BD$8+$BF$16</f>
        <v/>
      </c>
      <c r="AR840" s="51">
        <f>1/(1+EXP(-AQ840))</f>
        <v/>
      </c>
      <c r="AS840" s="52">
        <f>$BG$14*((AJ840)-$BD$5)/$BD$6+$BG$15*((AK840)-$BD$7)/$BD$8+$BG$16</f>
        <v/>
      </c>
      <c r="AT840" s="51">
        <f>1/(1+EXP(-AS840))</f>
        <v/>
      </c>
      <c r="AU840" s="52">
        <f>$BH$14*((AJ840)-$BD$5)/$BD$6+$BH$15*((AK840)-$BD$7)/$BD$8+$BH$16</f>
        <v/>
      </c>
      <c r="AV840" s="51">
        <f>1/(1+EXP(-AU840))</f>
        <v/>
      </c>
      <c r="AW840" s="52">
        <f>$BI$14*((AJ840)-$BD$5)/$BD$6+$BI$15*((AK840)-$BD$7)/$BD$8+$BI$16</f>
        <v/>
      </c>
      <c r="AX840" s="51">
        <f>1/(1+EXP(-AW840))</f>
        <v/>
      </c>
      <c r="AY840" s="52">
        <f>$BJ$14*((AJ840)-$BD$5)/$BD$6+$BJ$15*((AK840)-$BD$7)/$BD$8+$BJ$16</f>
        <v/>
      </c>
      <c r="AZ840" s="51">
        <f>1/(1+EXP(-AY840))</f>
        <v/>
      </c>
      <c r="BA840" s="52">
        <f>$BK$14*((AJ840)-$BD$5)/$BD$6+$BK$15*((AK840)-$BD$7)/$BD$8+$BK$16</f>
        <v/>
      </c>
      <c r="BB840" s="51">
        <f>1/(1+EXP(-BA840))</f>
        <v/>
      </c>
    </row>
    <row r="841" ht="15" customHeight="1" s="35">
      <c r="A841" s="48">
        <f>'4_Seq_Features'!A839</f>
        <v/>
      </c>
      <c r="B841" s="55">
        <f>'4_Seq_Features'!F839</f>
        <v/>
      </c>
      <c r="C841" s="48">
        <f>'4_Seq_Features'!E839</f>
        <v/>
      </c>
      <c r="D841" s="52">
        <f>$U$12*((B841)-$U$5)/$U$6+$U$13</f>
        <v/>
      </c>
      <c r="E841" s="51">
        <f>1/(1+EXP(-D841))</f>
        <v/>
      </c>
      <c r="F841" s="52">
        <f>$V$12*((B841)-$U$5)/$U$6+$V$13</f>
        <v/>
      </c>
      <c r="G841" s="51">
        <f>1/(1+EXP(-F841))</f>
        <v/>
      </c>
      <c r="H841" s="52">
        <f>$W$12*((B841)-$U$5)/$U$6+$W$13</f>
        <v/>
      </c>
      <c r="I841" s="51">
        <f>1/(1+EXP(-H841))</f>
        <v/>
      </c>
      <c r="J841" s="52">
        <f>$X$12*((B841)-$U$5)/$U$6+$X$13</f>
        <v/>
      </c>
      <c r="K841" s="51">
        <f>1/(1+EXP(-J841))</f>
        <v/>
      </c>
      <c r="L841" s="52">
        <f>$Y$12*((B841)-$U$5)/$U$6+$Y$13</f>
        <v/>
      </c>
      <c r="M841" s="51">
        <f>1/(1+EXP(-L841))</f>
        <v/>
      </c>
      <c r="N841" s="52">
        <f>$Z$12*((B841)-$U$5)/$U$6+$Z$13</f>
        <v/>
      </c>
      <c r="O841" s="51">
        <f>1/(1+EXP(-N841))</f>
        <v/>
      </c>
      <c r="P841" s="52">
        <f>$AA$12*((B841)-$U$5)/$U$6+$AA$13</f>
        <v/>
      </c>
      <c r="Q841" s="51">
        <f>1/(1+EXP(-P841))</f>
        <v/>
      </c>
      <c r="R841" s="52">
        <f>$AB$12*((B841)-$U$5)/$U$6+$AB$13</f>
        <v/>
      </c>
      <c r="S841" s="51">
        <f>1/(1+EXP(-R841))</f>
        <v/>
      </c>
      <c r="AI841" s="48">
        <f>'4_Seq_Features'!A839</f>
        <v/>
      </c>
      <c r="AJ841" s="55">
        <f>'4_Seq_Features'!G839</f>
        <v/>
      </c>
      <c r="AK841" s="55">
        <f>'4_Seq_Features'!H839</f>
        <v/>
      </c>
      <c r="AL841" s="48">
        <f>'4_Seq_Features'!E839</f>
        <v/>
      </c>
      <c r="AM841" s="52">
        <f>$BD$14*((AJ841)-$BD$5)/$BD$6+$BD$15*((AK841)-$BD$7)/$BD$8+$BD$16</f>
        <v/>
      </c>
      <c r="AN841" s="51">
        <f>1/(1+EXP(-AM841))</f>
        <v/>
      </c>
      <c r="AO841" s="52">
        <f>$BE$14*((AJ841)-$BD$5)/$BD$6+$BE$15*((AK841)-$BD$7)/$BD$8+$BE$16</f>
        <v/>
      </c>
      <c r="AP841" s="51">
        <f>1/(1+EXP(-AO841))</f>
        <v/>
      </c>
      <c r="AQ841" s="52">
        <f>$BF$14*((AJ841)-$BD$5)/$BD$6+$BF$15*((AK841)-$BD$7)/$BD$8+$BF$16</f>
        <v/>
      </c>
      <c r="AR841" s="51">
        <f>1/(1+EXP(-AQ841))</f>
        <v/>
      </c>
      <c r="AS841" s="52">
        <f>$BG$14*((AJ841)-$BD$5)/$BD$6+$BG$15*((AK841)-$BD$7)/$BD$8+$BG$16</f>
        <v/>
      </c>
      <c r="AT841" s="51">
        <f>1/(1+EXP(-AS841))</f>
        <v/>
      </c>
      <c r="AU841" s="52">
        <f>$BH$14*((AJ841)-$BD$5)/$BD$6+$BH$15*((AK841)-$BD$7)/$BD$8+$BH$16</f>
        <v/>
      </c>
      <c r="AV841" s="51">
        <f>1/(1+EXP(-AU841))</f>
        <v/>
      </c>
      <c r="AW841" s="52">
        <f>$BI$14*((AJ841)-$BD$5)/$BD$6+$BI$15*((AK841)-$BD$7)/$BD$8+$BI$16</f>
        <v/>
      </c>
      <c r="AX841" s="51">
        <f>1/(1+EXP(-AW841))</f>
        <v/>
      </c>
      <c r="AY841" s="52">
        <f>$BJ$14*((AJ841)-$BD$5)/$BD$6+$BJ$15*((AK841)-$BD$7)/$BD$8+$BJ$16</f>
        <v/>
      </c>
      <c r="AZ841" s="51">
        <f>1/(1+EXP(-AY841))</f>
        <v/>
      </c>
      <c r="BA841" s="52">
        <f>$BK$14*((AJ841)-$BD$5)/$BD$6+$BK$15*((AK841)-$BD$7)/$BD$8+$BK$16</f>
        <v/>
      </c>
      <c r="BB841" s="51">
        <f>1/(1+EXP(-BA841))</f>
        <v/>
      </c>
    </row>
    <row r="842" ht="15" customHeight="1" s="35">
      <c r="A842" s="48">
        <f>'4_Seq_Features'!A840</f>
        <v/>
      </c>
      <c r="B842" s="55">
        <f>'4_Seq_Features'!F840</f>
        <v/>
      </c>
      <c r="C842" s="48">
        <f>'4_Seq_Features'!E840</f>
        <v/>
      </c>
      <c r="D842" s="52">
        <f>$U$12*((B842)-$U$5)/$U$6+$U$13</f>
        <v/>
      </c>
      <c r="E842" s="51">
        <f>1/(1+EXP(-D842))</f>
        <v/>
      </c>
      <c r="F842" s="52">
        <f>$V$12*((B842)-$U$5)/$U$6+$V$13</f>
        <v/>
      </c>
      <c r="G842" s="51">
        <f>1/(1+EXP(-F842))</f>
        <v/>
      </c>
      <c r="H842" s="52">
        <f>$W$12*((B842)-$U$5)/$U$6+$W$13</f>
        <v/>
      </c>
      <c r="I842" s="51">
        <f>1/(1+EXP(-H842))</f>
        <v/>
      </c>
      <c r="J842" s="52">
        <f>$X$12*((B842)-$U$5)/$U$6+$X$13</f>
        <v/>
      </c>
      <c r="K842" s="51">
        <f>1/(1+EXP(-J842))</f>
        <v/>
      </c>
      <c r="L842" s="52">
        <f>$Y$12*((B842)-$U$5)/$U$6+$Y$13</f>
        <v/>
      </c>
      <c r="M842" s="51">
        <f>1/(1+EXP(-L842))</f>
        <v/>
      </c>
      <c r="N842" s="52">
        <f>$Z$12*((B842)-$U$5)/$U$6+$Z$13</f>
        <v/>
      </c>
      <c r="O842" s="51">
        <f>1/(1+EXP(-N842))</f>
        <v/>
      </c>
      <c r="P842" s="52">
        <f>$AA$12*((B842)-$U$5)/$U$6+$AA$13</f>
        <v/>
      </c>
      <c r="Q842" s="51">
        <f>1/(1+EXP(-P842))</f>
        <v/>
      </c>
      <c r="R842" s="52">
        <f>$AB$12*((B842)-$U$5)/$U$6+$AB$13</f>
        <v/>
      </c>
      <c r="S842" s="51">
        <f>1/(1+EXP(-R842))</f>
        <v/>
      </c>
      <c r="AI842" s="48">
        <f>'4_Seq_Features'!A840</f>
        <v/>
      </c>
      <c r="AJ842" s="55">
        <f>'4_Seq_Features'!G840</f>
        <v/>
      </c>
      <c r="AK842" s="55">
        <f>'4_Seq_Features'!H840</f>
        <v/>
      </c>
      <c r="AL842" s="48">
        <f>'4_Seq_Features'!E840</f>
        <v/>
      </c>
      <c r="AM842" s="52">
        <f>$BD$14*((AJ842)-$BD$5)/$BD$6+$BD$15*((AK842)-$BD$7)/$BD$8+$BD$16</f>
        <v/>
      </c>
      <c r="AN842" s="51">
        <f>1/(1+EXP(-AM842))</f>
        <v/>
      </c>
      <c r="AO842" s="52">
        <f>$BE$14*((AJ842)-$BD$5)/$BD$6+$BE$15*((AK842)-$BD$7)/$BD$8+$BE$16</f>
        <v/>
      </c>
      <c r="AP842" s="51">
        <f>1/(1+EXP(-AO842))</f>
        <v/>
      </c>
      <c r="AQ842" s="52">
        <f>$BF$14*((AJ842)-$BD$5)/$BD$6+$BF$15*((AK842)-$BD$7)/$BD$8+$BF$16</f>
        <v/>
      </c>
      <c r="AR842" s="51">
        <f>1/(1+EXP(-AQ842))</f>
        <v/>
      </c>
      <c r="AS842" s="52">
        <f>$BG$14*((AJ842)-$BD$5)/$BD$6+$BG$15*((AK842)-$BD$7)/$BD$8+$BG$16</f>
        <v/>
      </c>
      <c r="AT842" s="51">
        <f>1/(1+EXP(-AS842))</f>
        <v/>
      </c>
      <c r="AU842" s="52">
        <f>$BH$14*((AJ842)-$BD$5)/$BD$6+$BH$15*((AK842)-$BD$7)/$BD$8+$BH$16</f>
        <v/>
      </c>
      <c r="AV842" s="51">
        <f>1/(1+EXP(-AU842))</f>
        <v/>
      </c>
      <c r="AW842" s="52">
        <f>$BI$14*((AJ842)-$BD$5)/$BD$6+$BI$15*((AK842)-$BD$7)/$BD$8+$BI$16</f>
        <v/>
      </c>
      <c r="AX842" s="51">
        <f>1/(1+EXP(-AW842))</f>
        <v/>
      </c>
      <c r="AY842" s="52">
        <f>$BJ$14*((AJ842)-$BD$5)/$BD$6+$BJ$15*((AK842)-$BD$7)/$BD$8+$BJ$16</f>
        <v/>
      </c>
      <c r="AZ842" s="51">
        <f>1/(1+EXP(-AY842))</f>
        <v/>
      </c>
      <c r="BA842" s="52">
        <f>$BK$14*((AJ842)-$BD$5)/$BD$6+$BK$15*((AK842)-$BD$7)/$BD$8+$BK$16</f>
        <v/>
      </c>
      <c r="BB842" s="51">
        <f>1/(1+EXP(-BA842))</f>
        <v/>
      </c>
    </row>
    <row r="843" ht="15" customHeight="1" s="35">
      <c r="A843" s="48">
        <f>'4_Seq_Features'!A841</f>
        <v/>
      </c>
      <c r="B843" s="55">
        <f>'4_Seq_Features'!F841</f>
        <v/>
      </c>
      <c r="C843" s="48">
        <f>'4_Seq_Features'!E841</f>
        <v/>
      </c>
      <c r="D843" s="52">
        <f>$U$12*((B843)-$U$5)/$U$6+$U$13</f>
        <v/>
      </c>
      <c r="E843" s="51">
        <f>1/(1+EXP(-D843))</f>
        <v/>
      </c>
      <c r="F843" s="52">
        <f>$V$12*((B843)-$U$5)/$U$6+$V$13</f>
        <v/>
      </c>
      <c r="G843" s="51">
        <f>1/(1+EXP(-F843))</f>
        <v/>
      </c>
      <c r="H843" s="52">
        <f>$W$12*((B843)-$U$5)/$U$6+$W$13</f>
        <v/>
      </c>
      <c r="I843" s="51">
        <f>1/(1+EXP(-H843))</f>
        <v/>
      </c>
      <c r="J843" s="52">
        <f>$X$12*((B843)-$U$5)/$U$6+$X$13</f>
        <v/>
      </c>
      <c r="K843" s="51">
        <f>1/(1+EXP(-J843))</f>
        <v/>
      </c>
      <c r="L843" s="52">
        <f>$Y$12*((B843)-$U$5)/$U$6+$Y$13</f>
        <v/>
      </c>
      <c r="M843" s="51">
        <f>1/(1+EXP(-L843))</f>
        <v/>
      </c>
      <c r="N843" s="52">
        <f>$Z$12*((B843)-$U$5)/$U$6+$Z$13</f>
        <v/>
      </c>
      <c r="O843" s="51">
        <f>1/(1+EXP(-N843))</f>
        <v/>
      </c>
      <c r="P843" s="52">
        <f>$AA$12*((B843)-$U$5)/$U$6+$AA$13</f>
        <v/>
      </c>
      <c r="Q843" s="51">
        <f>1/(1+EXP(-P843))</f>
        <v/>
      </c>
      <c r="R843" s="52">
        <f>$AB$12*((B843)-$U$5)/$U$6+$AB$13</f>
        <v/>
      </c>
      <c r="S843" s="51">
        <f>1/(1+EXP(-R843))</f>
        <v/>
      </c>
      <c r="AI843" s="48">
        <f>'4_Seq_Features'!A841</f>
        <v/>
      </c>
      <c r="AJ843" s="55">
        <f>'4_Seq_Features'!G841</f>
        <v/>
      </c>
      <c r="AK843" s="55">
        <f>'4_Seq_Features'!H841</f>
        <v/>
      </c>
      <c r="AL843" s="48">
        <f>'4_Seq_Features'!E841</f>
        <v/>
      </c>
      <c r="AM843" s="52">
        <f>$BD$14*((AJ843)-$BD$5)/$BD$6+$BD$15*((AK843)-$BD$7)/$BD$8+$BD$16</f>
        <v/>
      </c>
      <c r="AN843" s="51">
        <f>1/(1+EXP(-AM843))</f>
        <v/>
      </c>
      <c r="AO843" s="52">
        <f>$BE$14*((AJ843)-$BD$5)/$BD$6+$BE$15*((AK843)-$BD$7)/$BD$8+$BE$16</f>
        <v/>
      </c>
      <c r="AP843" s="51">
        <f>1/(1+EXP(-AO843))</f>
        <v/>
      </c>
      <c r="AQ843" s="52">
        <f>$BF$14*((AJ843)-$BD$5)/$BD$6+$BF$15*((AK843)-$BD$7)/$BD$8+$BF$16</f>
        <v/>
      </c>
      <c r="AR843" s="51">
        <f>1/(1+EXP(-AQ843))</f>
        <v/>
      </c>
      <c r="AS843" s="52">
        <f>$BG$14*((AJ843)-$BD$5)/$BD$6+$BG$15*((AK843)-$BD$7)/$BD$8+$BG$16</f>
        <v/>
      </c>
      <c r="AT843" s="51">
        <f>1/(1+EXP(-AS843))</f>
        <v/>
      </c>
      <c r="AU843" s="52">
        <f>$BH$14*((AJ843)-$BD$5)/$BD$6+$BH$15*((AK843)-$BD$7)/$BD$8+$BH$16</f>
        <v/>
      </c>
      <c r="AV843" s="51">
        <f>1/(1+EXP(-AU843))</f>
        <v/>
      </c>
      <c r="AW843" s="52">
        <f>$BI$14*((AJ843)-$BD$5)/$BD$6+$BI$15*((AK843)-$BD$7)/$BD$8+$BI$16</f>
        <v/>
      </c>
      <c r="AX843" s="51">
        <f>1/(1+EXP(-AW843))</f>
        <v/>
      </c>
      <c r="AY843" s="52">
        <f>$BJ$14*((AJ843)-$BD$5)/$BD$6+$BJ$15*((AK843)-$BD$7)/$BD$8+$BJ$16</f>
        <v/>
      </c>
      <c r="AZ843" s="51">
        <f>1/(1+EXP(-AY843))</f>
        <v/>
      </c>
      <c r="BA843" s="52">
        <f>$BK$14*((AJ843)-$BD$5)/$BD$6+$BK$15*((AK843)-$BD$7)/$BD$8+$BK$16</f>
        <v/>
      </c>
      <c r="BB843" s="51">
        <f>1/(1+EXP(-BA843))</f>
        <v/>
      </c>
    </row>
    <row r="844" ht="15" customHeight="1" s="35">
      <c r="A844" s="48">
        <f>'4_Seq_Features'!A842</f>
        <v/>
      </c>
      <c r="B844" s="55">
        <f>'4_Seq_Features'!F842</f>
        <v/>
      </c>
      <c r="C844" s="48">
        <f>'4_Seq_Features'!E842</f>
        <v/>
      </c>
      <c r="D844" s="52">
        <f>$U$12*((B844)-$U$5)/$U$6+$U$13</f>
        <v/>
      </c>
      <c r="E844" s="51">
        <f>1/(1+EXP(-D844))</f>
        <v/>
      </c>
      <c r="F844" s="52">
        <f>$V$12*((B844)-$U$5)/$U$6+$V$13</f>
        <v/>
      </c>
      <c r="G844" s="51">
        <f>1/(1+EXP(-F844))</f>
        <v/>
      </c>
      <c r="H844" s="52">
        <f>$W$12*((B844)-$U$5)/$U$6+$W$13</f>
        <v/>
      </c>
      <c r="I844" s="51">
        <f>1/(1+EXP(-H844))</f>
        <v/>
      </c>
      <c r="J844" s="52">
        <f>$X$12*((B844)-$U$5)/$U$6+$X$13</f>
        <v/>
      </c>
      <c r="K844" s="51">
        <f>1/(1+EXP(-J844))</f>
        <v/>
      </c>
      <c r="L844" s="52">
        <f>$Y$12*((B844)-$U$5)/$U$6+$Y$13</f>
        <v/>
      </c>
      <c r="M844" s="51">
        <f>1/(1+EXP(-L844))</f>
        <v/>
      </c>
      <c r="N844" s="52">
        <f>$Z$12*((B844)-$U$5)/$U$6+$Z$13</f>
        <v/>
      </c>
      <c r="O844" s="51">
        <f>1/(1+EXP(-N844))</f>
        <v/>
      </c>
      <c r="P844" s="52">
        <f>$AA$12*((B844)-$U$5)/$U$6+$AA$13</f>
        <v/>
      </c>
      <c r="Q844" s="51">
        <f>1/(1+EXP(-P844))</f>
        <v/>
      </c>
      <c r="R844" s="52">
        <f>$AB$12*((B844)-$U$5)/$U$6+$AB$13</f>
        <v/>
      </c>
      <c r="S844" s="51">
        <f>1/(1+EXP(-R844))</f>
        <v/>
      </c>
      <c r="AI844" s="48">
        <f>'4_Seq_Features'!A842</f>
        <v/>
      </c>
      <c r="AJ844" s="55">
        <f>'4_Seq_Features'!G842</f>
        <v/>
      </c>
      <c r="AK844" s="55">
        <f>'4_Seq_Features'!H842</f>
        <v/>
      </c>
      <c r="AL844" s="48">
        <f>'4_Seq_Features'!E842</f>
        <v/>
      </c>
      <c r="AM844" s="52">
        <f>$BD$14*((AJ844)-$BD$5)/$BD$6+$BD$15*((AK844)-$BD$7)/$BD$8+$BD$16</f>
        <v/>
      </c>
      <c r="AN844" s="51">
        <f>1/(1+EXP(-AM844))</f>
        <v/>
      </c>
      <c r="AO844" s="52">
        <f>$BE$14*((AJ844)-$BD$5)/$BD$6+$BE$15*((AK844)-$BD$7)/$BD$8+$BE$16</f>
        <v/>
      </c>
      <c r="AP844" s="51">
        <f>1/(1+EXP(-AO844))</f>
        <v/>
      </c>
      <c r="AQ844" s="52">
        <f>$BF$14*((AJ844)-$BD$5)/$BD$6+$BF$15*((AK844)-$BD$7)/$BD$8+$BF$16</f>
        <v/>
      </c>
      <c r="AR844" s="51">
        <f>1/(1+EXP(-AQ844))</f>
        <v/>
      </c>
      <c r="AS844" s="52">
        <f>$BG$14*((AJ844)-$BD$5)/$BD$6+$BG$15*((AK844)-$BD$7)/$BD$8+$BG$16</f>
        <v/>
      </c>
      <c r="AT844" s="51">
        <f>1/(1+EXP(-AS844))</f>
        <v/>
      </c>
      <c r="AU844" s="52">
        <f>$BH$14*((AJ844)-$BD$5)/$BD$6+$BH$15*((AK844)-$BD$7)/$BD$8+$BH$16</f>
        <v/>
      </c>
      <c r="AV844" s="51">
        <f>1/(1+EXP(-AU844))</f>
        <v/>
      </c>
      <c r="AW844" s="52">
        <f>$BI$14*((AJ844)-$BD$5)/$BD$6+$BI$15*((AK844)-$BD$7)/$BD$8+$BI$16</f>
        <v/>
      </c>
      <c r="AX844" s="51">
        <f>1/(1+EXP(-AW844))</f>
        <v/>
      </c>
      <c r="AY844" s="52">
        <f>$BJ$14*((AJ844)-$BD$5)/$BD$6+$BJ$15*((AK844)-$BD$7)/$BD$8+$BJ$16</f>
        <v/>
      </c>
      <c r="AZ844" s="51">
        <f>1/(1+EXP(-AY844))</f>
        <v/>
      </c>
      <c r="BA844" s="52">
        <f>$BK$14*((AJ844)-$BD$5)/$BD$6+$BK$15*((AK844)-$BD$7)/$BD$8+$BK$16</f>
        <v/>
      </c>
      <c r="BB844" s="51">
        <f>1/(1+EXP(-BA844))</f>
        <v/>
      </c>
    </row>
    <row r="845" ht="15" customHeight="1" s="35">
      <c r="A845" s="48">
        <f>'4_Seq_Features'!A843</f>
        <v/>
      </c>
      <c r="B845" s="55">
        <f>'4_Seq_Features'!F843</f>
        <v/>
      </c>
      <c r="C845" s="48">
        <f>'4_Seq_Features'!E843</f>
        <v/>
      </c>
      <c r="D845" s="52">
        <f>$U$12*((B845)-$U$5)/$U$6+$U$13</f>
        <v/>
      </c>
      <c r="E845" s="51">
        <f>1/(1+EXP(-D845))</f>
        <v/>
      </c>
      <c r="F845" s="52">
        <f>$V$12*((B845)-$U$5)/$U$6+$V$13</f>
        <v/>
      </c>
      <c r="G845" s="51">
        <f>1/(1+EXP(-F845))</f>
        <v/>
      </c>
      <c r="H845" s="52">
        <f>$W$12*((B845)-$U$5)/$U$6+$W$13</f>
        <v/>
      </c>
      <c r="I845" s="51">
        <f>1/(1+EXP(-H845))</f>
        <v/>
      </c>
      <c r="J845" s="52">
        <f>$X$12*((B845)-$U$5)/$U$6+$X$13</f>
        <v/>
      </c>
      <c r="K845" s="51">
        <f>1/(1+EXP(-J845))</f>
        <v/>
      </c>
      <c r="L845" s="52">
        <f>$Y$12*((B845)-$U$5)/$U$6+$Y$13</f>
        <v/>
      </c>
      <c r="M845" s="51">
        <f>1/(1+EXP(-L845))</f>
        <v/>
      </c>
      <c r="N845" s="52">
        <f>$Z$12*((B845)-$U$5)/$U$6+$Z$13</f>
        <v/>
      </c>
      <c r="O845" s="51">
        <f>1/(1+EXP(-N845))</f>
        <v/>
      </c>
      <c r="P845" s="52">
        <f>$AA$12*((B845)-$U$5)/$U$6+$AA$13</f>
        <v/>
      </c>
      <c r="Q845" s="51">
        <f>1/(1+EXP(-P845))</f>
        <v/>
      </c>
      <c r="R845" s="52">
        <f>$AB$12*((B845)-$U$5)/$U$6+$AB$13</f>
        <v/>
      </c>
      <c r="S845" s="51">
        <f>1/(1+EXP(-R845))</f>
        <v/>
      </c>
      <c r="AI845" s="48">
        <f>'4_Seq_Features'!A843</f>
        <v/>
      </c>
      <c r="AJ845" s="55">
        <f>'4_Seq_Features'!G843</f>
        <v/>
      </c>
      <c r="AK845" s="55">
        <f>'4_Seq_Features'!H843</f>
        <v/>
      </c>
      <c r="AL845" s="48">
        <f>'4_Seq_Features'!E843</f>
        <v/>
      </c>
      <c r="AM845" s="52">
        <f>$BD$14*((AJ845)-$BD$5)/$BD$6+$BD$15*((AK845)-$BD$7)/$BD$8+$BD$16</f>
        <v/>
      </c>
      <c r="AN845" s="51">
        <f>1/(1+EXP(-AM845))</f>
        <v/>
      </c>
      <c r="AO845" s="52">
        <f>$BE$14*((AJ845)-$BD$5)/$BD$6+$BE$15*((AK845)-$BD$7)/$BD$8+$BE$16</f>
        <v/>
      </c>
      <c r="AP845" s="51">
        <f>1/(1+EXP(-AO845))</f>
        <v/>
      </c>
      <c r="AQ845" s="52">
        <f>$BF$14*((AJ845)-$BD$5)/$BD$6+$BF$15*((AK845)-$BD$7)/$BD$8+$BF$16</f>
        <v/>
      </c>
      <c r="AR845" s="51">
        <f>1/(1+EXP(-AQ845))</f>
        <v/>
      </c>
      <c r="AS845" s="52">
        <f>$BG$14*((AJ845)-$BD$5)/$BD$6+$BG$15*((AK845)-$BD$7)/$BD$8+$BG$16</f>
        <v/>
      </c>
      <c r="AT845" s="51">
        <f>1/(1+EXP(-AS845))</f>
        <v/>
      </c>
      <c r="AU845" s="52">
        <f>$BH$14*((AJ845)-$BD$5)/$BD$6+$BH$15*((AK845)-$BD$7)/$BD$8+$BH$16</f>
        <v/>
      </c>
      <c r="AV845" s="51">
        <f>1/(1+EXP(-AU845))</f>
        <v/>
      </c>
      <c r="AW845" s="52">
        <f>$BI$14*((AJ845)-$BD$5)/$BD$6+$BI$15*((AK845)-$BD$7)/$BD$8+$BI$16</f>
        <v/>
      </c>
      <c r="AX845" s="51">
        <f>1/(1+EXP(-AW845))</f>
        <v/>
      </c>
      <c r="AY845" s="52">
        <f>$BJ$14*((AJ845)-$BD$5)/$BD$6+$BJ$15*((AK845)-$BD$7)/$BD$8+$BJ$16</f>
        <v/>
      </c>
      <c r="AZ845" s="51">
        <f>1/(1+EXP(-AY845))</f>
        <v/>
      </c>
      <c r="BA845" s="52">
        <f>$BK$14*((AJ845)-$BD$5)/$BD$6+$BK$15*((AK845)-$BD$7)/$BD$8+$BK$16</f>
        <v/>
      </c>
      <c r="BB845" s="51">
        <f>1/(1+EXP(-BA845))</f>
        <v/>
      </c>
    </row>
    <row r="846" ht="15" customHeight="1" s="35">
      <c r="A846" s="48">
        <f>'4_Seq_Features'!A844</f>
        <v/>
      </c>
      <c r="B846" s="55">
        <f>'4_Seq_Features'!F844</f>
        <v/>
      </c>
      <c r="C846" s="48">
        <f>'4_Seq_Features'!E844</f>
        <v/>
      </c>
      <c r="D846" s="52">
        <f>$U$12*((B846)-$U$5)/$U$6+$U$13</f>
        <v/>
      </c>
      <c r="E846" s="51">
        <f>1/(1+EXP(-D846))</f>
        <v/>
      </c>
      <c r="F846" s="52">
        <f>$V$12*((B846)-$U$5)/$U$6+$V$13</f>
        <v/>
      </c>
      <c r="G846" s="51">
        <f>1/(1+EXP(-F846))</f>
        <v/>
      </c>
      <c r="H846" s="52">
        <f>$W$12*((B846)-$U$5)/$U$6+$W$13</f>
        <v/>
      </c>
      <c r="I846" s="51">
        <f>1/(1+EXP(-H846))</f>
        <v/>
      </c>
      <c r="J846" s="52">
        <f>$X$12*((B846)-$U$5)/$U$6+$X$13</f>
        <v/>
      </c>
      <c r="K846" s="51">
        <f>1/(1+EXP(-J846))</f>
        <v/>
      </c>
      <c r="L846" s="52">
        <f>$Y$12*((B846)-$U$5)/$U$6+$Y$13</f>
        <v/>
      </c>
      <c r="M846" s="51">
        <f>1/(1+EXP(-L846))</f>
        <v/>
      </c>
      <c r="N846" s="52">
        <f>$Z$12*((B846)-$U$5)/$U$6+$Z$13</f>
        <v/>
      </c>
      <c r="O846" s="51">
        <f>1/(1+EXP(-N846))</f>
        <v/>
      </c>
      <c r="P846" s="52">
        <f>$AA$12*((B846)-$U$5)/$U$6+$AA$13</f>
        <v/>
      </c>
      <c r="Q846" s="51">
        <f>1/(1+EXP(-P846))</f>
        <v/>
      </c>
      <c r="R846" s="52">
        <f>$AB$12*((B846)-$U$5)/$U$6+$AB$13</f>
        <v/>
      </c>
      <c r="S846" s="51">
        <f>1/(1+EXP(-R846))</f>
        <v/>
      </c>
      <c r="AI846" s="48">
        <f>'4_Seq_Features'!A844</f>
        <v/>
      </c>
      <c r="AJ846" s="55">
        <f>'4_Seq_Features'!G844</f>
        <v/>
      </c>
      <c r="AK846" s="55">
        <f>'4_Seq_Features'!H844</f>
        <v/>
      </c>
      <c r="AL846" s="48">
        <f>'4_Seq_Features'!E844</f>
        <v/>
      </c>
      <c r="AM846" s="52">
        <f>$BD$14*((AJ846)-$BD$5)/$BD$6+$BD$15*((AK846)-$BD$7)/$BD$8+$BD$16</f>
        <v/>
      </c>
      <c r="AN846" s="51">
        <f>1/(1+EXP(-AM846))</f>
        <v/>
      </c>
      <c r="AO846" s="52">
        <f>$BE$14*((AJ846)-$BD$5)/$BD$6+$BE$15*((AK846)-$BD$7)/$BD$8+$BE$16</f>
        <v/>
      </c>
      <c r="AP846" s="51">
        <f>1/(1+EXP(-AO846))</f>
        <v/>
      </c>
      <c r="AQ846" s="52">
        <f>$BF$14*((AJ846)-$BD$5)/$BD$6+$BF$15*((AK846)-$BD$7)/$BD$8+$BF$16</f>
        <v/>
      </c>
      <c r="AR846" s="51">
        <f>1/(1+EXP(-AQ846))</f>
        <v/>
      </c>
      <c r="AS846" s="52">
        <f>$BG$14*((AJ846)-$BD$5)/$BD$6+$BG$15*((AK846)-$BD$7)/$BD$8+$BG$16</f>
        <v/>
      </c>
      <c r="AT846" s="51">
        <f>1/(1+EXP(-AS846))</f>
        <v/>
      </c>
      <c r="AU846" s="52">
        <f>$BH$14*((AJ846)-$BD$5)/$BD$6+$BH$15*((AK846)-$BD$7)/$BD$8+$BH$16</f>
        <v/>
      </c>
      <c r="AV846" s="51">
        <f>1/(1+EXP(-AU846))</f>
        <v/>
      </c>
      <c r="AW846" s="52">
        <f>$BI$14*((AJ846)-$BD$5)/$BD$6+$BI$15*((AK846)-$BD$7)/$BD$8+$BI$16</f>
        <v/>
      </c>
      <c r="AX846" s="51">
        <f>1/(1+EXP(-AW846))</f>
        <v/>
      </c>
      <c r="AY846" s="52">
        <f>$BJ$14*((AJ846)-$BD$5)/$BD$6+$BJ$15*((AK846)-$BD$7)/$BD$8+$BJ$16</f>
        <v/>
      </c>
      <c r="AZ846" s="51">
        <f>1/(1+EXP(-AY846))</f>
        <v/>
      </c>
      <c r="BA846" s="52">
        <f>$BK$14*((AJ846)-$BD$5)/$BD$6+$BK$15*((AK846)-$BD$7)/$BD$8+$BK$16</f>
        <v/>
      </c>
      <c r="BB846" s="51">
        <f>1/(1+EXP(-BA846))</f>
        <v/>
      </c>
    </row>
    <row r="847" ht="15" customHeight="1" s="35">
      <c r="A847" s="48">
        <f>'4_Seq_Features'!A845</f>
        <v/>
      </c>
      <c r="B847" s="55">
        <f>'4_Seq_Features'!F845</f>
        <v/>
      </c>
      <c r="C847" s="48">
        <f>'4_Seq_Features'!E845</f>
        <v/>
      </c>
      <c r="D847" s="52">
        <f>$U$12*((B847)-$U$5)/$U$6+$U$13</f>
        <v/>
      </c>
      <c r="E847" s="51">
        <f>1/(1+EXP(-D847))</f>
        <v/>
      </c>
      <c r="F847" s="52">
        <f>$V$12*((B847)-$U$5)/$U$6+$V$13</f>
        <v/>
      </c>
      <c r="G847" s="51">
        <f>1/(1+EXP(-F847))</f>
        <v/>
      </c>
      <c r="H847" s="52">
        <f>$W$12*((B847)-$U$5)/$U$6+$W$13</f>
        <v/>
      </c>
      <c r="I847" s="51">
        <f>1/(1+EXP(-H847))</f>
        <v/>
      </c>
      <c r="J847" s="52">
        <f>$X$12*((B847)-$U$5)/$U$6+$X$13</f>
        <v/>
      </c>
      <c r="K847" s="51">
        <f>1/(1+EXP(-J847))</f>
        <v/>
      </c>
      <c r="L847" s="52">
        <f>$Y$12*((B847)-$U$5)/$U$6+$Y$13</f>
        <v/>
      </c>
      <c r="M847" s="51">
        <f>1/(1+EXP(-L847))</f>
        <v/>
      </c>
      <c r="N847" s="52">
        <f>$Z$12*((B847)-$U$5)/$U$6+$Z$13</f>
        <v/>
      </c>
      <c r="O847" s="51">
        <f>1/(1+EXP(-N847))</f>
        <v/>
      </c>
      <c r="P847" s="52">
        <f>$AA$12*((B847)-$U$5)/$U$6+$AA$13</f>
        <v/>
      </c>
      <c r="Q847" s="51">
        <f>1/(1+EXP(-P847))</f>
        <v/>
      </c>
      <c r="R847" s="52">
        <f>$AB$12*((B847)-$U$5)/$U$6+$AB$13</f>
        <v/>
      </c>
      <c r="S847" s="51">
        <f>1/(1+EXP(-R847))</f>
        <v/>
      </c>
      <c r="AI847" s="48">
        <f>'4_Seq_Features'!A845</f>
        <v/>
      </c>
      <c r="AJ847" s="55">
        <f>'4_Seq_Features'!G845</f>
        <v/>
      </c>
      <c r="AK847" s="55">
        <f>'4_Seq_Features'!H845</f>
        <v/>
      </c>
      <c r="AL847" s="48">
        <f>'4_Seq_Features'!E845</f>
        <v/>
      </c>
      <c r="AM847" s="52">
        <f>$BD$14*((AJ847)-$BD$5)/$BD$6+$BD$15*((AK847)-$BD$7)/$BD$8+$BD$16</f>
        <v/>
      </c>
      <c r="AN847" s="51">
        <f>1/(1+EXP(-AM847))</f>
        <v/>
      </c>
      <c r="AO847" s="52">
        <f>$BE$14*((AJ847)-$BD$5)/$BD$6+$BE$15*((AK847)-$BD$7)/$BD$8+$BE$16</f>
        <v/>
      </c>
      <c r="AP847" s="51">
        <f>1/(1+EXP(-AO847))</f>
        <v/>
      </c>
      <c r="AQ847" s="52">
        <f>$BF$14*((AJ847)-$BD$5)/$BD$6+$BF$15*((AK847)-$BD$7)/$BD$8+$BF$16</f>
        <v/>
      </c>
      <c r="AR847" s="51">
        <f>1/(1+EXP(-AQ847))</f>
        <v/>
      </c>
      <c r="AS847" s="52">
        <f>$BG$14*((AJ847)-$BD$5)/$BD$6+$BG$15*((AK847)-$BD$7)/$BD$8+$BG$16</f>
        <v/>
      </c>
      <c r="AT847" s="51">
        <f>1/(1+EXP(-AS847))</f>
        <v/>
      </c>
      <c r="AU847" s="52">
        <f>$BH$14*((AJ847)-$BD$5)/$BD$6+$BH$15*((AK847)-$BD$7)/$BD$8+$BH$16</f>
        <v/>
      </c>
      <c r="AV847" s="51">
        <f>1/(1+EXP(-AU847))</f>
        <v/>
      </c>
      <c r="AW847" s="52">
        <f>$BI$14*((AJ847)-$BD$5)/$BD$6+$BI$15*((AK847)-$BD$7)/$BD$8+$BI$16</f>
        <v/>
      </c>
      <c r="AX847" s="51">
        <f>1/(1+EXP(-AW847))</f>
        <v/>
      </c>
      <c r="AY847" s="52">
        <f>$BJ$14*((AJ847)-$BD$5)/$BD$6+$BJ$15*((AK847)-$BD$7)/$BD$8+$BJ$16</f>
        <v/>
      </c>
      <c r="AZ847" s="51">
        <f>1/(1+EXP(-AY847))</f>
        <v/>
      </c>
      <c r="BA847" s="52">
        <f>$BK$14*((AJ847)-$BD$5)/$BD$6+$BK$15*((AK847)-$BD$7)/$BD$8+$BK$16</f>
        <v/>
      </c>
      <c r="BB847" s="51">
        <f>1/(1+EXP(-BA847))</f>
        <v/>
      </c>
    </row>
    <row r="848" ht="15" customHeight="1" s="35">
      <c r="A848" s="48">
        <f>'4_Seq_Features'!A846</f>
        <v/>
      </c>
      <c r="B848" s="55">
        <f>'4_Seq_Features'!F846</f>
        <v/>
      </c>
      <c r="C848" s="48">
        <f>'4_Seq_Features'!E846</f>
        <v/>
      </c>
      <c r="D848" s="52">
        <f>$U$12*((B848)-$U$5)/$U$6+$U$13</f>
        <v/>
      </c>
      <c r="E848" s="51">
        <f>1/(1+EXP(-D848))</f>
        <v/>
      </c>
      <c r="F848" s="52">
        <f>$V$12*((B848)-$U$5)/$U$6+$V$13</f>
        <v/>
      </c>
      <c r="G848" s="51">
        <f>1/(1+EXP(-F848))</f>
        <v/>
      </c>
      <c r="H848" s="52">
        <f>$W$12*((B848)-$U$5)/$U$6+$W$13</f>
        <v/>
      </c>
      <c r="I848" s="51">
        <f>1/(1+EXP(-H848))</f>
        <v/>
      </c>
      <c r="J848" s="52">
        <f>$X$12*((B848)-$U$5)/$U$6+$X$13</f>
        <v/>
      </c>
      <c r="K848" s="51">
        <f>1/(1+EXP(-J848))</f>
        <v/>
      </c>
      <c r="L848" s="52">
        <f>$Y$12*((B848)-$U$5)/$U$6+$Y$13</f>
        <v/>
      </c>
      <c r="M848" s="51">
        <f>1/(1+EXP(-L848))</f>
        <v/>
      </c>
      <c r="N848" s="52">
        <f>$Z$12*((B848)-$U$5)/$U$6+$Z$13</f>
        <v/>
      </c>
      <c r="O848" s="51">
        <f>1/(1+EXP(-N848))</f>
        <v/>
      </c>
      <c r="P848" s="52">
        <f>$AA$12*((B848)-$U$5)/$U$6+$AA$13</f>
        <v/>
      </c>
      <c r="Q848" s="51">
        <f>1/(1+EXP(-P848))</f>
        <v/>
      </c>
      <c r="R848" s="52">
        <f>$AB$12*((B848)-$U$5)/$U$6+$AB$13</f>
        <v/>
      </c>
      <c r="S848" s="51">
        <f>1/(1+EXP(-R848))</f>
        <v/>
      </c>
      <c r="AI848" s="48">
        <f>'4_Seq_Features'!A846</f>
        <v/>
      </c>
      <c r="AJ848" s="55">
        <f>'4_Seq_Features'!G846</f>
        <v/>
      </c>
      <c r="AK848" s="55">
        <f>'4_Seq_Features'!H846</f>
        <v/>
      </c>
      <c r="AL848" s="48">
        <f>'4_Seq_Features'!E846</f>
        <v/>
      </c>
      <c r="AM848" s="52">
        <f>$BD$14*((AJ848)-$BD$5)/$BD$6+$BD$15*((AK848)-$BD$7)/$BD$8+$BD$16</f>
        <v/>
      </c>
      <c r="AN848" s="51">
        <f>1/(1+EXP(-AM848))</f>
        <v/>
      </c>
      <c r="AO848" s="52">
        <f>$BE$14*((AJ848)-$BD$5)/$BD$6+$BE$15*((AK848)-$BD$7)/$BD$8+$BE$16</f>
        <v/>
      </c>
      <c r="AP848" s="51">
        <f>1/(1+EXP(-AO848))</f>
        <v/>
      </c>
      <c r="AQ848" s="52">
        <f>$BF$14*((AJ848)-$BD$5)/$BD$6+$BF$15*((AK848)-$BD$7)/$BD$8+$BF$16</f>
        <v/>
      </c>
      <c r="AR848" s="51">
        <f>1/(1+EXP(-AQ848))</f>
        <v/>
      </c>
      <c r="AS848" s="52">
        <f>$BG$14*((AJ848)-$BD$5)/$BD$6+$BG$15*((AK848)-$BD$7)/$BD$8+$BG$16</f>
        <v/>
      </c>
      <c r="AT848" s="51">
        <f>1/(1+EXP(-AS848))</f>
        <v/>
      </c>
      <c r="AU848" s="52">
        <f>$BH$14*((AJ848)-$BD$5)/$BD$6+$BH$15*((AK848)-$BD$7)/$BD$8+$BH$16</f>
        <v/>
      </c>
      <c r="AV848" s="51">
        <f>1/(1+EXP(-AU848))</f>
        <v/>
      </c>
      <c r="AW848" s="52">
        <f>$BI$14*((AJ848)-$BD$5)/$BD$6+$BI$15*((AK848)-$BD$7)/$BD$8+$BI$16</f>
        <v/>
      </c>
      <c r="AX848" s="51">
        <f>1/(1+EXP(-AW848))</f>
        <v/>
      </c>
      <c r="AY848" s="52">
        <f>$BJ$14*((AJ848)-$BD$5)/$BD$6+$BJ$15*((AK848)-$BD$7)/$BD$8+$BJ$16</f>
        <v/>
      </c>
      <c r="AZ848" s="51">
        <f>1/(1+EXP(-AY848))</f>
        <v/>
      </c>
      <c r="BA848" s="52">
        <f>$BK$14*((AJ848)-$BD$5)/$BD$6+$BK$15*((AK848)-$BD$7)/$BD$8+$BK$16</f>
        <v/>
      </c>
      <c r="BB848" s="51">
        <f>1/(1+EXP(-BA848))</f>
        <v/>
      </c>
    </row>
    <row r="849" ht="15" customHeight="1" s="35">
      <c r="A849" s="48">
        <f>'4_Seq_Features'!A847</f>
        <v/>
      </c>
      <c r="B849" s="55">
        <f>'4_Seq_Features'!F847</f>
        <v/>
      </c>
      <c r="C849" s="48">
        <f>'4_Seq_Features'!E847</f>
        <v/>
      </c>
      <c r="D849" s="52">
        <f>$U$12*((B849)-$U$5)/$U$6+$U$13</f>
        <v/>
      </c>
      <c r="E849" s="51">
        <f>1/(1+EXP(-D849))</f>
        <v/>
      </c>
      <c r="F849" s="52">
        <f>$V$12*((B849)-$U$5)/$U$6+$V$13</f>
        <v/>
      </c>
      <c r="G849" s="51">
        <f>1/(1+EXP(-F849))</f>
        <v/>
      </c>
      <c r="H849" s="52">
        <f>$W$12*((B849)-$U$5)/$U$6+$W$13</f>
        <v/>
      </c>
      <c r="I849" s="51">
        <f>1/(1+EXP(-H849))</f>
        <v/>
      </c>
      <c r="J849" s="52">
        <f>$X$12*((B849)-$U$5)/$U$6+$X$13</f>
        <v/>
      </c>
      <c r="K849" s="51">
        <f>1/(1+EXP(-J849))</f>
        <v/>
      </c>
      <c r="L849" s="52">
        <f>$Y$12*((B849)-$U$5)/$U$6+$Y$13</f>
        <v/>
      </c>
      <c r="M849" s="51">
        <f>1/(1+EXP(-L849))</f>
        <v/>
      </c>
      <c r="N849" s="52">
        <f>$Z$12*((B849)-$U$5)/$U$6+$Z$13</f>
        <v/>
      </c>
      <c r="O849" s="51">
        <f>1/(1+EXP(-N849))</f>
        <v/>
      </c>
      <c r="P849" s="52">
        <f>$AA$12*((B849)-$U$5)/$U$6+$AA$13</f>
        <v/>
      </c>
      <c r="Q849" s="51">
        <f>1/(1+EXP(-P849))</f>
        <v/>
      </c>
      <c r="R849" s="52">
        <f>$AB$12*((B849)-$U$5)/$U$6+$AB$13</f>
        <v/>
      </c>
      <c r="S849" s="51">
        <f>1/(1+EXP(-R849))</f>
        <v/>
      </c>
      <c r="AI849" s="48">
        <f>'4_Seq_Features'!A847</f>
        <v/>
      </c>
      <c r="AJ849" s="55">
        <f>'4_Seq_Features'!G847</f>
        <v/>
      </c>
      <c r="AK849" s="55">
        <f>'4_Seq_Features'!H847</f>
        <v/>
      </c>
      <c r="AL849" s="48">
        <f>'4_Seq_Features'!E847</f>
        <v/>
      </c>
      <c r="AM849" s="52">
        <f>$BD$14*((AJ849)-$BD$5)/$BD$6+$BD$15*((AK849)-$BD$7)/$BD$8+$BD$16</f>
        <v/>
      </c>
      <c r="AN849" s="51">
        <f>1/(1+EXP(-AM849))</f>
        <v/>
      </c>
      <c r="AO849" s="52">
        <f>$BE$14*((AJ849)-$BD$5)/$BD$6+$BE$15*((AK849)-$BD$7)/$BD$8+$BE$16</f>
        <v/>
      </c>
      <c r="AP849" s="51">
        <f>1/(1+EXP(-AO849))</f>
        <v/>
      </c>
      <c r="AQ849" s="52">
        <f>$BF$14*((AJ849)-$BD$5)/$BD$6+$BF$15*((AK849)-$BD$7)/$BD$8+$BF$16</f>
        <v/>
      </c>
      <c r="AR849" s="51">
        <f>1/(1+EXP(-AQ849))</f>
        <v/>
      </c>
      <c r="AS849" s="52">
        <f>$BG$14*((AJ849)-$BD$5)/$BD$6+$BG$15*((AK849)-$BD$7)/$BD$8+$BG$16</f>
        <v/>
      </c>
      <c r="AT849" s="51">
        <f>1/(1+EXP(-AS849))</f>
        <v/>
      </c>
      <c r="AU849" s="52">
        <f>$BH$14*((AJ849)-$BD$5)/$BD$6+$BH$15*((AK849)-$BD$7)/$BD$8+$BH$16</f>
        <v/>
      </c>
      <c r="AV849" s="51">
        <f>1/(1+EXP(-AU849))</f>
        <v/>
      </c>
      <c r="AW849" s="52">
        <f>$BI$14*((AJ849)-$BD$5)/$BD$6+$BI$15*((AK849)-$BD$7)/$BD$8+$BI$16</f>
        <v/>
      </c>
      <c r="AX849" s="51">
        <f>1/(1+EXP(-AW849))</f>
        <v/>
      </c>
      <c r="AY849" s="52">
        <f>$BJ$14*((AJ849)-$BD$5)/$BD$6+$BJ$15*((AK849)-$BD$7)/$BD$8+$BJ$16</f>
        <v/>
      </c>
      <c r="AZ849" s="51">
        <f>1/(1+EXP(-AY849))</f>
        <v/>
      </c>
      <c r="BA849" s="52">
        <f>$BK$14*((AJ849)-$BD$5)/$BD$6+$BK$15*((AK849)-$BD$7)/$BD$8+$BK$16</f>
        <v/>
      </c>
      <c r="BB849" s="51">
        <f>1/(1+EXP(-BA849))</f>
        <v/>
      </c>
    </row>
    <row r="850" ht="15" customHeight="1" s="35">
      <c r="A850" s="48">
        <f>'4_Seq_Features'!A848</f>
        <v/>
      </c>
      <c r="B850" s="55">
        <f>'4_Seq_Features'!F848</f>
        <v/>
      </c>
      <c r="C850" s="48">
        <f>'4_Seq_Features'!E848</f>
        <v/>
      </c>
      <c r="D850" s="52">
        <f>$U$12*((B850)-$U$5)/$U$6+$U$13</f>
        <v/>
      </c>
      <c r="E850" s="51">
        <f>1/(1+EXP(-D850))</f>
        <v/>
      </c>
      <c r="F850" s="52">
        <f>$V$12*((B850)-$U$5)/$U$6+$V$13</f>
        <v/>
      </c>
      <c r="G850" s="51">
        <f>1/(1+EXP(-F850))</f>
        <v/>
      </c>
      <c r="H850" s="52">
        <f>$W$12*((B850)-$U$5)/$U$6+$W$13</f>
        <v/>
      </c>
      <c r="I850" s="51">
        <f>1/(1+EXP(-H850))</f>
        <v/>
      </c>
      <c r="J850" s="52">
        <f>$X$12*((B850)-$U$5)/$U$6+$X$13</f>
        <v/>
      </c>
      <c r="K850" s="51">
        <f>1/(1+EXP(-J850))</f>
        <v/>
      </c>
      <c r="L850" s="52">
        <f>$Y$12*((B850)-$U$5)/$U$6+$Y$13</f>
        <v/>
      </c>
      <c r="M850" s="51">
        <f>1/(1+EXP(-L850))</f>
        <v/>
      </c>
      <c r="N850" s="52">
        <f>$Z$12*((B850)-$U$5)/$U$6+$Z$13</f>
        <v/>
      </c>
      <c r="O850" s="51">
        <f>1/(1+EXP(-N850))</f>
        <v/>
      </c>
      <c r="P850" s="52">
        <f>$AA$12*((B850)-$U$5)/$U$6+$AA$13</f>
        <v/>
      </c>
      <c r="Q850" s="51">
        <f>1/(1+EXP(-P850))</f>
        <v/>
      </c>
      <c r="R850" s="52">
        <f>$AB$12*((B850)-$U$5)/$U$6+$AB$13</f>
        <v/>
      </c>
      <c r="S850" s="51">
        <f>1/(1+EXP(-R850))</f>
        <v/>
      </c>
      <c r="AI850" s="48">
        <f>'4_Seq_Features'!A848</f>
        <v/>
      </c>
      <c r="AJ850" s="55">
        <f>'4_Seq_Features'!G848</f>
        <v/>
      </c>
      <c r="AK850" s="55">
        <f>'4_Seq_Features'!H848</f>
        <v/>
      </c>
      <c r="AL850" s="48">
        <f>'4_Seq_Features'!E848</f>
        <v/>
      </c>
      <c r="AM850" s="52">
        <f>$BD$14*((AJ850)-$BD$5)/$BD$6+$BD$15*((AK850)-$BD$7)/$BD$8+$BD$16</f>
        <v/>
      </c>
      <c r="AN850" s="51">
        <f>1/(1+EXP(-AM850))</f>
        <v/>
      </c>
      <c r="AO850" s="52">
        <f>$BE$14*((AJ850)-$BD$5)/$BD$6+$BE$15*((AK850)-$BD$7)/$BD$8+$BE$16</f>
        <v/>
      </c>
      <c r="AP850" s="51">
        <f>1/(1+EXP(-AO850))</f>
        <v/>
      </c>
      <c r="AQ850" s="52">
        <f>$BF$14*((AJ850)-$BD$5)/$BD$6+$BF$15*((AK850)-$BD$7)/$BD$8+$BF$16</f>
        <v/>
      </c>
      <c r="AR850" s="51">
        <f>1/(1+EXP(-AQ850))</f>
        <v/>
      </c>
      <c r="AS850" s="52">
        <f>$BG$14*((AJ850)-$BD$5)/$BD$6+$BG$15*((AK850)-$BD$7)/$BD$8+$BG$16</f>
        <v/>
      </c>
      <c r="AT850" s="51">
        <f>1/(1+EXP(-AS850))</f>
        <v/>
      </c>
      <c r="AU850" s="52">
        <f>$BH$14*((AJ850)-$BD$5)/$BD$6+$BH$15*((AK850)-$BD$7)/$BD$8+$BH$16</f>
        <v/>
      </c>
      <c r="AV850" s="51">
        <f>1/(1+EXP(-AU850))</f>
        <v/>
      </c>
      <c r="AW850" s="52">
        <f>$BI$14*((AJ850)-$BD$5)/$BD$6+$BI$15*((AK850)-$BD$7)/$BD$8+$BI$16</f>
        <v/>
      </c>
      <c r="AX850" s="51">
        <f>1/(1+EXP(-AW850))</f>
        <v/>
      </c>
      <c r="AY850" s="52">
        <f>$BJ$14*((AJ850)-$BD$5)/$BD$6+$BJ$15*((AK850)-$BD$7)/$BD$8+$BJ$16</f>
        <v/>
      </c>
      <c r="AZ850" s="51">
        <f>1/(1+EXP(-AY850))</f>
        <v/>
      </c>
      <c r="BA850" s="52">
        <f>$BK$14*((AJ850)-$BD$5)/$BD$6+$BK$15*((AK850)-$BD$7)/$BD$8+$BK$16</f>
        <v/>
      </c>
      <c r="BB850" s="51">
        <f>1/(1+EXP(-BA850))</f>
        <v/>
      </c>
    </row>
    <row r="851" ht="15" customHeight="1" s="35">
      <c r="A851" s="48">
        <f>'4_Seq_Features'!A849</f>
        <v/>
      </c>
      <c r="B851" s="55">
        <f>'4_Seq_Features'!F849</f>
        <v/>
      </c>
      <c r="C851" s="48">
        <f>'4_Seq_Features'!E849</f>
        <v/>
      </c>
      <c r="D851" s="52">
        <f>$U$12*((B851)-$U$5)/$U$6+$U$13</f>
        <v/>
      </c>
      <c r="E851" s="51">
        <f>1/(1+EXP(-D851))</f>
        <v/>
      </c>
      <c r="F851" s="52">
        <f>$V$12*((B851)-$U$5)/$U$6+$V$13</f>
        <v/>
      </c>
      <c r="G851" s="51">
        <f>1/(1+EXP(-F851))</f>
        <v/>
      </c>
      <c r="H851" s="52">
        <f>$W$12*((B851)-$U$5)/$U$6+$W$13</f>
        <v/>
      </c>
      <c r="I851" s="51">
        <f>1/(1+EXP(-H851))</f>
        <v/>
      </c>
      <c r="J851" s="52">
        <f>$X$12*((B851)-$U$5)/$U$6+$X$13</f>
        <v/>
      </c>
      <c r="K851" s="51">
        <f>1/(1+EXP(-J851))</f>
        <v/>
      </c>
      <c r="L851" s="52">
        <f>$Y$12*((B851)-$U$5)/$U$6+$Y$13</f>
        <v/>
      </c>
      <c r="M851" s="51">
        <f>1/(1+EXP(-L851))</f>
        <v/>
      </c>
      <c r="N851" s="52">
        <f>$Z$12*((B851)-$U$5)/$U$6+$Z$13</f>
        <v/>
      </c>
      <c r="O851" s="51">
        <f>1/(1+EXP(-N851))</f>
        <v/>
      </c>
      <c r="P851" s="52">
        <f>$AA$12*((B851)-$U$5)/$U$6+$AA$13</f>
        <v/>
      </c>
      <c r="Q851" s="51">
        <f>1/(1+EXP(-P851))</f>
        <v/>
      </c>
      <c r="R851" s="52">
        <f>$AB$12*((B851)-$U$5)/$U$6+$AB$13</f>
        <v/>
      </c>
      <c r="S851" s="51">
        <f>1/(1+EXP(-R851))</f>
        <v/>
      </c>
      <c r="AI851" s="48">
        <f>'4_Seq_Features'!A849</f>
        <v/>
      </c>
      <c r="AJ851" s="55">
        <f>'4_Seq_Features'!G849</f>
        <v/>
      </c>
      <c r="AK851" s="55">
        <f>'4_Seq_Features'!H849</f>
        <v/>
      </c>
      <c r="AL851" s="48">
        <f>'4_Seq_Features'!E849</f>
        <v/>
      </c>
      <c r="AM851" s="52">
        <f>$BD$14*((AJ851)-$BD$5)/$BD$6+$BD$15*((AK851)-$BD$7)/$BD$8+$BD$16</f>
        <v/>
      </c>
      <c r="AN851" s="51">
        <f>1/(1+EXP(-AM851))</f>
        <v/>
      </c>
      <c r="AO851" s="52">
        <f>$BE$14*((AJ851)-$BD$5)/$BD$6+$BE$15*((AK851)-$BD$7)/$BD$8+$BE$16</f>
        <v/>
      </c>
      <c r="AP851" s="51">
        <f>1/(1+EXP(-AO851))</f>
        <v/>
      </c>
      <c r="AQ851" s="52">
        <f>$BF$14*((AJ851)-$BD$5)/$BD$6+$BF$15*((AK851)-$BD$7)/$BD$8+$BF$16</f>
        <v/>
      </c>
      <c r="AR851" s="51">
        <f>1/(1+EXP(-AQ851))</f>
        <v/>
      </c>
      <c r="AS851" s="52">
        <f>$BG$14*((AJ851)-$BD$5)/$BD$6+$BG$15*((AK851)-$BD$7)/$BD$8+$BG$16</f>
        <v/>
      </c>
      <c r="AT851" s="51">
        <f>1/(1+EXP(-AS851))</f>
        <v/>
      </c>
      <c r="AU851" s="52">
        <f>$BH$14*((AJ851)-$BD$5)/$BD$6+$BH$15*((AK851)-$BD$7)/$BD$8+$BH$16</f>
        <v/>
      </c>
      <c r="AV851" s="51">
        <f>1/(1+EXP(-AU851))</f>
        <v/>
      </c>
      <c r="AW851" s="52">
        <f>$BI$14*((AJ851)-$BD$5)/$BD$6+$BI$15*((AK851)-$BD$7)/$BD$8+$BI$16</f>
        <v/>
      </c>
      <c r="AX851" s="51">
        <f>1/(1+EXP(-AW851))</f>
        <v/>
      </c>
      <c r="AY851" s="52">
        <f>$BJ$14*((AJ851)-$BD$5)/$BD$6+$BJ$15*((AK851)-$BD$7)/$BD$8+$BJ$16</f>
        <v/>
      </c>
      <c r="AZ851" s="51">
        <f>1/(1+EXP(-AY851))</f>
        <v/>
      </c>
      <c r="BA851" s="52">
        <f>$BK$14*((AJ851)-$BD$5)/$BD$6+$BK$15*((AK851)-$BD$7)/$BD$8+$BK$16</f>
        <v/>
      </c>
      <c r="BB851" s="51">
        <f>1/(1+EXP(-BA851))</f>
        <v/>
      </c>
    </row>
    <row r="852" ht="15" customHeight="1" s="35">
      <c r="A852" s="48">
        <f>'4_Seq_Features'!A850</f>
        <v/>
      </c>
      <c r="B852" s="55">
        <f>'4_Seq_Features'!F850</f>
        <v/>
      </c>
      <c r="C852" s="48">
        <f>'4_Seq_Features'!E850</f>
        <v/>
      </c>
      <c r="D852" s="52">
        <f>$U$12*((B852)-$U$5)/$U$6+$U$13</f>
        <v/>
      </c>
      <c r="E852" s="51">
        <f>1/(1+EXP(-D852))</f>
        <v/>
      </c>
      <c r="F852" s="52">
        <f>$V$12*((B852)-$U$5)/$U$6+$V$13</f>
        <v/>
      </c>
      <c r="G852" s="51">
        <f>1/(1+EXP(-F852))</f>
        <v/>
      </c>
      <c r="H852" s="52">
        <f>$W$12*((B852)-$U$5)/$U$6+$W$13</f>
        <v/>
      </c>
      <c r="I852" s="51">
        <f>1/(1+EXP(-H852))</f>
        <v/>
      </c>
      <c r="J852" s="52">
        <f>$X$12*((B852)-$U$5)/$U$6+$X$13</f>
        <v/>
      </c>
      <c r="K852" s="51">
        <f>1/(1+EXP(-J852))</f>
        <v/>
      </c>
      <c r="L852" s="52">
        <f>$Y$12*((B852)-$U$5)/$U$6+$Y$13</f>
        <v/>
      </c>
      <c r="M852" s="51">
        <f>1/(1+EXP(-L852))</f>
        <v/>
      </c>
      <c r="N852" s="52">
        <f>$Z$12*((B852)-$U$5)/$U$6+$Z$13</f>
        <v/>
      </c>
      <c r="O852" s="51">
        <f>1/(1+EXP(-N852))</f>
        <v/>
      </c>
      <c r="P852" s="52">
        <f>$AA$12*((B852)-$U$5)/$U$6+$AA$13</f>
        <v/>
      </c>
      <c r="Q852" s="51">
        <f>1/(1+EXP(-P852))</f>
        <v/>
      </c>
      <c r="R852" s="52">
        <f>$AB$12*((B852)-$U$5)/$U$6+$AB$13</f>
        <v/>
      </c>
      <c r="S852" s="51">
        <f>1/(1+EXP(-R852))</f>
        <v/>
      </c>
      <c r="AI852" s="48">
        <f>'4_Seq_Features'!A850</f>
        <v/>
      </c>
      <c r="AJ852" s="55">
        <f>'4_Seq_Features'!G850</f>
        <v/>
      </c>
      <c r="AK852" s="55">
        <f>'4_Seq_Features'!H850</f>
        <v/>
      </c>
      <c r="AL852" s="48">
        <f>'4_Seq_Features'!E850</f>
        <v/>
      </c>
      <c r="AM852" s="52">
        <f>$BD$14*((AJ852)-$BD$5)/$BD$6+$BD$15*((AK852)-$BD$7)/$BD$8+$BD$16</f>
        <v/>
      </c>
      <c r="AN852" s="51">
        <f>1/(1+EXP(-AM852))</f>
        <v/>
      </c>
      <c r="AO852" s="52">
        <f>$BE$14*((AJ852)-$BD$5)/$BD$6+$BE$15*((AK852)-$BD$7)/$BD$8+$BE$16</f>
        <v/>
      </c>
      <c r="AP852" s="51">
        <f>1/(1+EXP(-AO852))</f>
        <v/>
      </c>
      <c r="AQ852" s="52">
        <f>$BF$14*((AJ852)-$BD$5)/$BD$6+$BF$15*((AK852)-$BD$7)/$BD$8+$BF$16</f>
        <v/>
      </c>
      <c r="AR852" s="51">
        <f>1/(1+EXP(-AQ852))</f>
        <v/>
      </c>
      <c r="AS852" s="52">
        <f>$BG$14*((AJ852)-$BD$5)/$BD$6+$BG$15*((AK852)-$BD$7)/$BD$8+$BG$16</f>
        <v/>
      </c>
      <c r="AT852" s="51">
        <f>1/(1+EXP(-AS852))</f>
        <v/>
      </c>
      <c r="AU852" s="52">
        <f>$BH$14*((AJ852)-$BD$5)/$BD$6+$BH$15*((AK852)-$BD$7)/$BD$8+$BH$16</f>
        <v/>
      </c>
      <c r="AV852" s="51">
        <f>1/(1+EXP(-AU852))</f>
        <v/>
      </c>
      <c r="AW852" s="52">
        <f>$BI$14*((AJ852)-$BD$5)/$BD$6+$BI$15*((AK852)-$BD$7)/$BD$8+$BI$16</f>
        <v/>
      </c>
      <c r="AX852" s="51">
        <f>1/(1+EXP(-AW852))</f>
        <v/>
      </c>
      <c r="AY852" s="52">
        <f>$BJ$14*((AJ852)-$BD$5)/$BD$6+$BJ$15*((AK852)-$BD$7)/$BD$8+$BJ$16</f>
        <v/>
      </c>
      <c r="AZ852" s="51">
        <f>1/(1+EXP(-AY852))</f>
        <v/>
      </c>
      <c r="BA852" s="52">
        <f>$BK$14*((AJ852)-$BD$5)/$BD$6+$BK$15*((AK852)-$BD$7)/$BD$8+$BK$16</f>
        <v/>
      </c>
      <c r="BB852" s="51">
        <f>1/(1+EXP(-BA852))</f>
        <v/>
      </c>
    </row>
    <row r="853" ht="15" customHeight="1" s="35">
      <c r="A853" s="48">
        <f>'4_Seq_Features'!A851</f>
        <v/>
      </c>
      <c r="B853" s="55">
        <f>'4_Seq_Features'!F851</f>
        <v/>
      </c>
      <c r="C853" s="48">
        <f>'4_Seq_Features'!E851</f>
        <v/>
      </c>
      <c r="D853" s="52">
        <f>$U$12*((B853)-$U$5)/$U$6+$U$13</f>
        <v/>
      </c>
      <c r="E853" s="51">
        <f>1/(1+EXP(-D853))</f>
        <v/>
      </c>
      <c r="F853" s="52">
        <f>$V$12*((B853)-$U$5)/$U$6+$V$13</f>
        <v/>
      </c>
      <c r="G853" s="51">
        <f>1/(1+EXP(-F853))</f>
        <v/>
      </c>
      <c r="H853" s="52">
        <f>$W$12*((B853)-$U$5)/$U$6+$W$13</f>
        <v/>
      </c>
      <c r="I853" s="51">
        <f>1/(1+EXP(-H853))</f>
        <v/>
      </c>
      <c r="J853" s="52">
        <f>$X$12*((B853)-$U$5)/$U$6+$X$13</f>
        <v/>
      </c>
      <c r="K853" s="51">
        <f>1/(1+EXP(-J853))</f>
        <v/>
      </c>
      <c r="L853" s="52">
        <f>$Y$12*((B853)-$U$5)/$U$6+$Y$13</f>
        <v/>
      </c>
      <c r="M853" s="51">
        <f>1/(1+EXP(-L853))</f>
        <v/>
      </c>
      <c r="N853" s="52">
        <f>$Z$12*((B853)-$U$5)/$U$6+$Z$13</f>
        <v/>
      </c>
      <c r="O853" s="51">
        <f>1/(1+EXP(-N853))</f>
        <v/>
      </c>
      <c r="P853" s="52">
        <f>$AA$12*((B853)-$U$5)/$U$6+$AA$13</f>
        <v/>
      </c>
      <c r="Q853" s="51">
        <f>1/(1+EXP(-P853))</f>
        <v/>
      </c>
      <c r="R853" s="52">
        <f>$AB$12*((B853)-$U$5)/$U$6+$AB$13</f>
        <v/>
      </c>
      <c r="S853" s="51">
        <f>1/(1+EXP(-R853))</f>
        <v/>
      </c>
      <c r="AI853" s="48">
        <f>'4_Seq_Features'!A851</f>
        <v/>
      </c>
      <c r="AJ853" s="55">
        <f>'4_Seq_Features'!G851</f>
        <v/>
      </c>
      <c r="AK853" s="55">
        <f>'4_Seq_Features'!H851</f>
        <v/>
      </c>
      <c r="AL853" s="48">
        <f>'4_Seq_Features'!E851</f>
        <v/>
      </c>
      <c r="AM853" s="52">
        <f>$BD$14*((AJ853)-$BD$5)/$BD$6+$BD$15*((AK853)-$BD$7)/$BD$8+$BD$16</f>
        <v/>
      </c>
      <c r="AN853" s="51">
        <f>1/(1+EXP(-AM853))</f>
        <v/>
      </c>
      <c r="AO853" s="52">
        <f>$BE$14*((AJ853)-$BD$5)/$BD$6+$BE$15*((AK853)-$BD$7)/$BD$8+$BE$16</f>
        <v/>
      </c>
      <c r="AP853" s="51">
        <f>1/(1+EXP(-AO853))</f>
        <v/>
      </c>
      <c r="AQ853" s="52">
        <f>$BF$14*((AJ853)-$BD$5)/$BD$6+$BF$15*((AK853)-$BD$7)/$BD$8+$BF$16</f>
        <v/>
      </c>
      <c r="AR853" s="51">
        <f>1/(1+EXP(-AQ853))</f>
        <v/>
      </c>
      <c r="AS853" s="52">
        <f>$BG$14*((AJ853)-$BD$5)/$BD$6+$BG$15*((AK853)-$BD$7)/$BD$8+$BG$16</f>
        <v/>
      </c>
      <c r="AT853" s="51">
        <f>1/(1+EXP(-AS853))</f>
        <v/>
      </c>
      <c r="AU853" s="52">
        <f>$BH$14*((AJ853)-$BD$5)/$BD$6+$BH$15*((AK853)-$BD$7)/$BD$8+$BH$16</f>
        <v/>
      </c>
      <c r="AV853" s="51">
        <f>1/(1+EXP(-AU853))</f>
        <v/>
      </c>
      <c r="AW853" s="52">
        <f>$BI$14*((AJ853)-$BD$5)/$BD$6+$BI$15*((AK853)-$BD$7)/$BD$8+$BI$16</f>
        <v/>
      </c>
      <c r="AX853" s="51">
        <f>1/(1+EXP(-AW853))</f>
        <v/>
      </c>
      <c r="AY853" s="52">
        <f>$BJ$14*((AJ853)-$BD$5)/$BD$6+$BJ$15*((AK853)-$BD$7)/$BD$8+$BJ$16</f>
        <v/>
      </c>
      <c r="AZ853" s="51">
        <f>1/(1+EXP(-AY853))</f>
        <v/>
      </c>
      <c r="BA853" s="52">
        <f>$BK$14*((AJ853)-$BD$5)/$BD$6+$BK$15*((AK853)-$BD$7)/$BD$8+$BK$16</f>
        <v/>
      </c>
      <c r="BB853" s="51">
        <f>1/(1+EXP(-BA853))</f>
        <v/>
      </c>
    </row>
    <row r="854" ht="15" customHeight="1" s="35">
      <c r="A854" s="48">
        <f>'4_Seq_Features'!A852</f>
        <v/>
      </c>
      <c r="B854" s="55">
        <f>'4_Seq_Features'!F852</f>
        <v/>
      </c>
      <c r="C854" s="48">
        <f>'4_Seq_Features'!E852</f>
        <v/>
      </c>
      <c r="D854" s="52">
        <f>$U$12*((B854)-$U$5)/$U$6+$U$13</f>
        <v/>
      </c>
      <c r="E854" s="51">
        <f>1/(1+EXP(-D854))</f>
        <v/>
      </c>
      <c r="F854" s="52">
        <f>$V$12*((B854)-$U$5)/$U$6+$V$13</f>
        <v/>
      </c>
      <c r="G854" s="51">
        <f>1/(1+EXP(-F854))</f>
        <v/>
      </c>
      <c r="H854" s="52">
        <f>$W$12*((B854)-$U$5)/$U$6+$W$13</f>
        <v/>
      </c>
      <c r="I854" s="51">
        <f>1/(1+EXP(-H854))</f>
        <v/>
      </c>
      <c r="J854" s="52">
        <f>$X$12*((B854)-$U$5)/$U$6+$X$13</f>
        <v/>
      </c>
      <c r="K854" s="51">
        <f>1/(1+EXP(-J854))</f>
        <v/>
      </c>
      <c r="L854" s="52">
        <f>$Y$12*((B854)-$U$5)/$U$6+$Y$13</f>
        <v/>
      </c>
      <c r="M854" s="51">
        <f>1/(1+EXP(-L854))</f>
        <v/>
      </c>
      <c r="N854" s="52">
        <f>$Z$12*((B854)-$U$5)/$U$6+$Z$13</f>
        <v/>
      </c>
      <c r="O854" s="51">
        <f>1/(1+EXP(-N854))</f>
        <v/>
      </c>
      <c r="P854" s="52">
        <f>$AA$12*((B854)-$U$5)/$U$6+$AA$13</f>
        <v/>
      </c>
      <c r="Q854" s="51">
        <f>1/(1+EXP(-P854))</f>
        <v/>
      </c>
      <c r="R854" s="52">
        <f>$AB$12*((B854)-$U$5)/$U$6+$AB$13</f>
        <v/>
      </c>
      <c r="S854" s="51">
        <f>1/(1+EXP(-R854))</f>
        <v/>
      </c>
      <c r="AI854" s="48">
        <f>'4_Seq_Features'!A852</f>
        <v/>
      </c>
      <c r="AJ854" s="55">
        <f>'4_Seq_Features'!G852</f>
        <v/>
      </c>
      <c r="AK854" s="55">
        <f>'4_Seq_Features'!H852</f>
        <v/>
      </c>
      <c r="AL854" s="48">
        <f>'4_Seq_Features'!E852</f>
        <v/>
      </c>
      <c r="AM854" s="52">
        <f>$BD$14*((AJ854)-$BD$5)/$BD$6+$BD$15*((AK854)-$BD$7)/$BD$8+$BD$16</f>
        <v/>
      </c>
      <c r="AN854" s="51">
        <f>1/(1+EXP(-AM854))</f>
        <v/>
      </c>
      <c r="AO854" s="52">
        <f>$BE$14*((AJ854)-$BD$5)/$BD$6+$BE$15*((AK854)-$BD$7)/$BD$8+$BE$16</f>
        <v/>
      </c>
      <c r="AP854" s="51">
        <f>1/(1+EXP(-AO854))</f>
        <v/>
      </c>
      <c r="AQ854" s="52">
        <f>$BF$14*((AJ854)-$BD$5)/$BD$6+$BF$15*((AK854)-$BD$7)/$BD$8+$BF$16</f>
        <v/>
      </c>
      <c r="AR854" s="51">
        <f>1/(1+EXP(-AQ854))</f>
        <v/>
      </c>
      <c r="AS854" s="52">
        <f>$BG$14*((AJ854)-$BD$5)/$BD$6+$BG$15*((AK854)-$BD$7)/$BD$8+$BG$16</f>
        <v/>
      </c>
      <c r="AT854" s="51">
        <f>1/(1+EXP(-AS854))</f>
        <v/>
      </c>
      <c r="AU854" s="52">
        <f>$BH$14*((AJ854)-$BD$5)/$BD$6+$BH$15*((AK854)-$BD$7)/$BD$8+$BH$16</f>
        <v/>
      </c>
      <c r="AV854" s="51">
        <f>1/(1+EXP(-AU854))</f>
        <v/>
      </c>
      <c r="AW854" s="52">
        <f>$BI$14*((AJ854)-$BD$5)/$BD$6+$BI$15*((AK854)-$BD$7)/$BD$8+$BI$16</f>
        <v/>
      </c>
      <c r="AX854" s="51">
        <f>1/(1+EXP(-AW854))</f>
        <v/>
      </c>
      <c r="AY854" s="52">
        <f>$BJ$14*((AJ854)-$BD$5)/$BD$6+$BJ$15*((AK854)-$BD$7)/$BD$8+$BJ$16</f>
        <v/>
      </c>
      <c r="AZ854" s="51">
        <f>1/(1+EXP(-AY854))</f>
        <v/>
      </c>
      <c r="BA854" s="52">
        <f>$BK$14*((AJ854)-$BD$5)/$BD$6+$BK$15*((AK854)-$BD$7)/$BD$8+$BK$16</f>
        <v/>
      </c>
      <c r="BB854" s="51">
        <f>1/(1+EXP(-BA854))</f>
        <v/>
      </c>
    </row>
    <row r="855" ht="15" customHeight="1" s="35">
      <c r="A855" s="48">
        <f>'4_Seq_Features'!A853</f>
        <v/>
      </c>
      <c r="B855" s="55">
        <f>'4_Seq_Features'!F853</f>
        <v/>
      </c>
      <c r="C855" s="48">
        <f>'4_Seq_Features'!E853</f>
        <v/>
      </c>
      <c r="D855" s="52">
        <f>$U$12*((B855)-$U$5)/$U$6+$U$13</f>
        <v/>
      </c>
      <c r="E855" s="51">
        <f>1/(1+EXP(-D855))</f>
        <v/>
      </c>
      <c r="F855" s="52">
        <f>$V$12*((B855)-$U$5)/$U$6+$V$13</f>
        <v/>
      </c>
      <c r="G855" s="51">
        <f>1/(1+EXP(-F855))</f>
        <v/>
      </c>
      <c r="H855" s="52">
        <f>$W$12*((B855)-$U$5)/$U$6+$W$13</f>
        <v/>
      </c>
      <c r="I855" s="51">
        <f>1/(1+EXP(-H855))</f>
        <v/>
      </c>
      <c r="J855" s="52">
        <f>$X$12*((B855)-$U$5)/$U$6+$X$13</f>
        <v/>
      </c>
      <c r="K855" s="51">
        <f>1/(1+EXP(-J855))</f>
        <v/>
      </c>
      <c r="L855" s="52">
        <f>$Y$12*((B855)-$U$5)/$U$6+$Y$13</f>
        <v/>
      </c>
      <c r="M855" s="51">
        <f>1/(1+EXP(-L855))</f>
        <v/>
      </c>
      <c r="N855" s="52">
        <f>$Z$12*((B855)-$U$5)/$U$6+$Z$13</f>
        <v/>
      </c>
      <c r="O855" s="51">
        <f>1/(1+EXP(-N855))</f>
        <v/>
      </c>
      <c r="P855" s="52">
        <f>$AA$12*((B855)-$U$5)/$U$6+$AA$13</f>
        <v/>
      </c>
      <c r="Q855" s="51">
        <f>1/(1+EXP(-P855))</f>
        <v/>
      </c>
      <c r="R855" s="52">
        <f>$AB$12*((B855)-$U$5)/$U$6+$AB$13</f>
        <v/>
      </c>
      <c r="S855" s="51">
        <f>1/(1+EXP(-R855))</f>
        <v/>
      </c>
      <c r="AI855" s="48">
        <f>'4_Seq_Features'!A853</f>
        <v/>
      </c>
      <c r="AJ855" s="55">
        <f>'4_Seq_Features'!G853</f>
        <v/>
      </c>
      <c r="AK855" s="55">
        <f>'4_Seq_Features'!H853</f>
        <v/>
      </c>
      <c r="AL855" s="48">
        <f>'4_Seq_Features'!E853</f>
        <v/>
      </c>
      <c r="AM855" s="52">
        <f>$BD$14*((AJ855)-$BD$5)/$BD$6+$BD$15*((AK855)-$BD$7)/$BD$8+$BD$16</f>
        <v/>
      </c>
      <c r="AN855" s="51">
        <f>1/(1+EXP(-AM855))</f>
        <v/>
      </c>
      <c r="AO855" s="52">
        <f>$BE$14*((AJ855)-$BD$5)/$BD$6+$BE$15*((AK855)-$BD$7)/$BD$8+$BE$16</f>
        <v/>
      </c>
      <c r="AP855" s="51">
        <f>1/(1+EXP(-AO855))</f>
        <v/>
      </c>
      <c r="AQ855" s="52">
        <f>$BF$14*((AJ855)-$BD$5)/$BD$6+$BF$15*((AK855)-$BD$7)/$BD$8+$BF$16</f>
        <v/>
      </c>
      <c r="AR855" s="51">
        <f>1/(1+EXP(-AQ855))</f>
        <v/>
      </c>
      <c r="AS855" s="52">
        <f>$BG$14*((AJ855)-$BD$5)/$BD$6+$BG$15*((AK855)-$BD$7)/$BD$8+$BG$16</f>
        <v/>
      </c>
      <c r="AT855" s="51">
        <f>1/(1+EXP(-AS855))</f>
        <v/>
      </c>
      <c r="AU855" s="52">
        <f>$BH$14*((AJ855)-$BD$5)/$BD$6+$BH$15*((AK855)-$BD$7)/$BD$8+$BH$16</f>
        <v/>
      </c>
      <c r="AV855" s="51">
        <f>1/(1+EXP(-AU855))</f>
        <v/>
      </c>
      <c r="AW855" s="52">
        <f>$BI$14*((AJ855)-$BD$5)/$BD$6+$BI$15*((AK855)-$BD$7)/$BD$8+$BI$16</f>
        <v/>
      </c>
      <c r="AX855" s="51">
        <f>1/(1+EXP(-AW855))</f>
        <v/>
      </c>
      <c r="AY855" s="52">
        <f>$BJ$14*((AJ855)-$BD$5)/$BD$6+$BJ$15*((AK855)-$BD$7)/$BD$8+$BJ$16</f>
        <v/>
      </c>
      <c r="AZ855" s="51">
        <f>1/(1+EXP(-AY855))</f>
        <v/>
      </c>
      <c r="BA855" s="52">
        <f>$BK$14*((AJ855)-$BD$5)/$BD$6+$BK$15*((AK855)-$BD$7)/$BD$8+$BK$16</f>
        <v/>
      </c>
      <c r="BB855" s="51">
        <f>1/(1+EXP(-BA855))</f>
        <v/>
      </c>
    </row>
    <row r="856" ht="15" customHeight="1" s="35">
      <c r="A856" s="48">
        <f>'4_Seq_Features'!A854</f>
        <v/>
      </c>
      <c r="B856" s="55">
        <f>'4_Seq_Features'!F854</f>
        <v/>
      </c>
      <c r="C856" s="48">
        <f>'4_Seq_Features'!E854</f>
        <v/>
      </c>
      <c r="D856" s="52">
        <f>$U$12*((B856)-$U$5)/$U$6+$U$13</f>
        <v/>
      </c>
      <c r="E856" s="51">
        <f>1/(1+EXP(-D856))</f>
        <v/>
      </c>
      <c r="F856" s="52">
        <f>$V$12*((B856)-$U$5)/$U$6+$V$13</f>
        <v/>
      </c>
      <c r="G856" s="51">
        <f>1/(1+EXP(-F856))</f>
        <v/>
      </c>
      <c r="H856" s="52">
        <f>$W$12*((B856)-$U$5)/$U$6+$W$13</f>
        <v/>
      </c>
      <c r="I856" s="51">
        <f>1/(1+EXP(-H856))</f>
        <v/>
      </c>
      <c r="J856" s="52">
        <f>$X$12*((B856)-$U$5)/$U$6+$X$13</f>
        <v/>
      </c>
      <c r="K856" s="51">
        <f>1/(1+EXP(-J856))</f>
        <v/>
      </c>
      <c r="L856" s="52">
        <f>$Y$12*((B856)-$U$5)/$U$6+$Y$13</f>
        <v/>
      </c>
      <c r="M856" s="51">
        <f>1/(1+EXP(-L856))</f>
        <v/>
      </c>
      <c r="N856" s="52">
        <f>$Z$12*((B856)-$U$5)/$U$6+$Z$13</f>
        <v/>
      </c>
      <c r="O856" s="51">
        <f>1/(1+EXP(-N856))</f>
        <v/>
      </c>
      <c r="P856" s="52">
        <f>$AA$12*((B856)-$U$5)/$U$6+$AA$13</f>
        <v/>
      </c>
      <c r="Q856" s="51">
        <f>1/(1+EXP(-P856))</f>
        <v/>
      </c>
      <c r="R856" s="52">
        <f>$AB$12*((B856)-$U$5)/$U$6+$AB$13</f>
        <v/>
      </c>
      <c r="S856" s="51">
        <f>1/(1+EXP(-R856))</f>
        <v/>
      </c>
      <c r="AI856" s="48">
        <f>'4_Seq_Features'!A854</f>
        <v/>
      </c>
      <c r="AJ856" s="55">
        <f>'4_Seq_Features'!G854</f>
        <v/>
      </c>
      <c r="AK856" s="55">
        <f>'4_Seq_Features'!H854</f>
        <v/>
      </c>
      <c r="AL856" s="48">
        <f>'4_Seq_Features'!E854</f>
        <v/>
      </c>
      <c r="AM856" s="52">
        <f>$BD$14*((AJ856)-$BD$5)/$BD$6+$BD$15*((AK856)-$BD$7)/$BD$8+$BD$16</f>
        <v/>
      </c>
      <c r="AN856" s="51">
        <f>1/(1+EXP(-AM856))</f>
        <v/>
      </c>
      <c r="AO856" s="52">
        <f>$BE$14*((AJ856)-$BD$5)/$BD$6+$BE$15*((AK856)-$BD$7)/$BD$8+$BE$16</f>
        <v/>
      </c>
      <c r="AP856" s="51">
        <f>1/(1+EXP(-AO856))</f>
        <v/>
      </c>
      <c r="AQ856" s="52">
        <f>$BF$14*((AJ856)-$BD$5)/$BD$6+$BF$15*((AK856)-$BD$7)/$BD$8+$BF$16</f>
        <v/>
      </c>
      <c r="AR856" s="51">
        <f>1/(1+EXP(-AQ856))</f>
        <v/>
      </c>
      <c r="AS856" s="52">
        <f>$BG$14*((AJ856)-$BD$5)/$BD$6+$BG$15*((AK856)-$BD$7)/$BD$8+$BG$16</f>
        <v/>
      </c>
      <c r="AT856" s="51">
        <f>1/(1+EXP(-AS856))</f>
        <v/>
      </c>
      <c r="AU856" s="52">
        <f>$BH$14*((AJ856)-$BD$5)/$BD$6+$BH$15*((AK856)-$BD$7)/$BD$8+$BH$16</f>
        <v/>
      </c>
      <c r="AV856" s="51">
        <f>1/(1+EXP(-AU856))</f>
        <v/>
      </c>
      <c r="AW856" s="52">
        <f>$BI$14*((AJ856)-$BD$5)/$BD$6+$BI$15*((AK856)-$BD$7)/$BD$8+$BI$16</f>
        <v/>
      </c>
      <c r="AX856" s="51">
        <f>1/(1+EXP(-AW856))</f>
        <v/>
      </c>
      <c r="AY856" s="52">
        <f>$BJ$14*((AJ856)-$BD$5)/$BD$6+$BJ$15*((AK856)-$BD$7)/$BD$8+$BJ$16</f>
        <v/>
      </c>
      <c r="AZ856" s="51">
        <f>1/(1+EXP(-AY856))</f>
        <v/>
      </c>
      <c r="BA856" s="52">
        <f>$BK$14*((AJ856)-$BD$5)/$BD$6+$BK$15*((AK856)-$BD$7)/$BD$8+$BK$16</f>
        <v/>
      </c>
      <c r="BB856" s="51">
        <f>1/(1+EXP(-BA856))</f>
        <v/>
      </c>
    </row>
    <row r="857" ht="15" customHeight="1" s="35">
      <c r="A857" s="48">
        <f>'4_Seq_Features'!A855</f>
        <v/>
      </c>
      <c r="B857" s="55">
        <f>'4_Seq_Features'!F855</f>
        <v/>
      </c>
      <c r="C857" s="48">
        <f>'4_Seq_Features'!E855</f>
        <v/>
      </c>
      <c r="D857" s="52">
        <f>$U$12*((B857)-$U$5)/$U$6+$U$13</f>
        <v/>
      </c>
      <c r="E857" s="51">
        <f>1/(1+EXP(-D857))</f>
        <v/>
      </c>
      <c r="F857" s="52">
        <f>$V$12*((B857)-$U$5)/$U$6+$V$13</f>
        <v/>
      </c>
      <c r="G857" s="51">
        <f>1/(1+EXP(-F857))</f>
        <v/>
      </c>
      <c r="H857" s="52">
        <f>$W$12*((B857)-$U$5)/$U$6+$W$13</f>
        <v/>
      </c>
      <c r="I857" s="51">
        <f>1/(1+EXP(-H857))</f>
        <v/>
      </c>
      <c r="J857" s="52">
        <f>$X$12*((B857)-$U$5)/$U$6+$X$13</f>
        <v/>
      </c>
      <c r="K857" s="51">
        <f>1/(1+EXP(-J857))</f>
        <v/>
      </c>
      <c r="L857" s="52">
        <f>$Y$12*((B857)-$U$5)/$U$6+$Y$13</f>
        <v/>
      </c>
      <c r="M857" s="51">
        <f>1/(1+EXP(-L857))</f>
        <v/>
      </c>
      <c r="N857" s="52">
        <f>$Z$12*((B857)-$U$5)/$U$6+$Z$13</f>
        <v/>
      </c>
      <c r="O857" s="51">
        <f>1/(1+EXP(-N857))</f>
        <v/>
      </c>
      <c r="P857" s="52">
        <f>$AA$12*((B857)-$U$5)/$U$6+$AA$13</f>
        <v/>
      </c>
      <c r="Q857" s="51">
        <f>1/(1+EXP(-P857))</f>
        <v/>
      </c>
      <c r="R857" s="52">
        <f>$AB$12*((B857)-$U$5)/$U$6+$AB$13</f>
        <v/>
      </c>
      <c r="S857" s="51">
        <f>1/(1+EXP(-R857))</f>
        <v/>
      </c>
      <c r="AI857" s="48">
        <f>'4_Seq_Features'!A855</f>
        <v/>
      </c>
      <c r="AJ857" s="55">
        <f>'4_Seq_Features'!G855</f>
        <v/>
      </c>
      <c r="AK857" s="55">
        <f>'4_Seq_Features'!H855</f>
        <v/>
      </c>
      <c r="AL857" s="48">
        <f>'4_Seq_Features'!E855</f>
        <v/>
      </c>
      <c r="AM857" s="52">
        <f>$BD$14*((AJ857)-$BD$5)/$BD$6+$BD$15*((AK857)-$BD$7)/$BD$8+$BD$16</f>
        <v/>
      </c>
      <c r="AN857" s="51">
        <f>1/(1+EXP(-AM857))</f>
        <v/>
      </c>
      <c r="AO857" s="52">
        <f>$BE$14*((AJ857)-$BD$5)/$BD$6+$BE$15*((AK857)-$BD$7)/$BD$8+$BE$16</f>
        <v/>
      </c>
      <c r="AP857" s="51">
        <f>1/(1+EXP(-AO857))</f>
        <v/>
      </c>
      <c r="AQ857" s="52">
        <f>$BF$14*((AJ857)-$BD$5)/$BD$6+$BF$15*((AK857)-$BD$7)/$BD$8+$BF$16</f>
        <v/>
      </c>
      <c r="AR857" s="51">
        <f>1/(1+EXP(-AQ857))</f>
        <v/>
      </c>
      <c r="AS857" s="52">
        <f>$BG$14*((AJ857)-$BD$5)/$BD$6+$BG$15*((AK857)-$BD$7)/$BD$8+$BG$16</f>
        <v/>
      </c>
      <c r="AT857" s="51">
        <f>1/(1+EXP(-AS857))</f>
        <v/>
      </c>
      <c r="AU857" s="52">
        <f>$BH$14*((AJ857)-$BD$5)/$BD$6+$BH$15*((AK857)-$BD$7)/$BD$8+$BH$16</f>
        <v/>
      </c>
      <c r="AV857" s="51">
        <f>1/(1+EXP(-AU857))</f>
        <v/>
      </c>
      <c r="AW857" s="52">
        <f>$BI$14*((AJ857)-$BD$5)/$BD$6+$BI$15*((AK857)-$BD$7)/$BD$8+$BI$16</f>
        <v/>
      </c>
      <c r="AX857" s="51">
        <f>1/(1+EXP(-AW857))</f>
        <v/>
      </c>
      <c r="AY857" s="52">
        <f>$BJ$14*((AJ857)-$BD$5)/$BD$6+$BJ$15*((AK857)-$BD$7)/$BD$8+$BJ$16</f>
        <v/>
      </c>
      <c r="AZ857" s="51">
        <f>1/(1+EXP(-AY857))</f>
        <v/>
      </c>
      <c r="BA857" s="52">
        <f>$BK$14*((AJ857)-$BD$5)/$BD$6+$BK$15*((AK857)-$BD$7)/$BD$8+$BK$16</f>
        <v/>
      </c>
      <c r="BB857" s="51">
        <f>1/(1+EXP(-BA857))</f>
        <v/>
      </c>
    </row>
    <row r="858" ht="15" customHeight="1" s="35">
      <c r="A858" s="48">
        <f>'4_Seq_Features'!A856</f>
        <v/>
      </c>
      <c r="B858" s="55">
        <f>'4_Seq_Features'!F856</f>
        <v/>
      </c>
      <c r="C858" s="48">
        <f>'4_Seq_Features'!E856</f>
        <v/>
      </c>
      <c r="D858" s="52">
        <f>$U$12*((B858)-$U$5)/$U$6+$U$13</f>
        <v/>
      </c>
      <c r="E858" s="51">
        <f>1/(1+EXP(-D858))</f>
        <v/>
      </c>
      <c r="F858" s="52">
        <f>$V$12*((B858)-$U$5)/$U$6+$V$13</f>
        <v/>
      </c>
      <c r="G858" s="51">
        <f>1/(1+EXP(-F858))</f>
        <v/>
      </c>
      <c r="H858" s="52">
        <f>$W$12*((B858)-$U$5)/$U$6+$W$13</f>
        <v/>
      </c>
      <c r="I858" s="51">
        <f>1/(1+EXP(-H858))</f>
        <v/>
      </c>
      <c r="J858" s="52">
        <f>$X$12*((B858)-$U$5)/$U$6+$X$13</f>
        <v/>
      </c>
      <c r="K858" s="51">
        <f>1/(1+EXP(-J858))</f>
        <v/>
      </c>
      <c r="L858" s="52">
        <f>$Y$12*((B858)-$U$5)/$U$6+$Y$13</f>
        <v/>
      </c>
      <c r="M858" s="51">
        <f>1/(1+EXP(-L858))</f>
        <v/>
      </c>
      <c r="N858" s="52">
        <f>$Z$12*((B858)-$U$5)/$U$6+$Z$13</f>
        <v/>
      </c>
      <c r="O858" s="51">
        <f>1/(1+EXP(-N858))</f>
        <v/>
      </c>
      <c r="P858" s="52">
        <f>$AA$12*((B858)-$U$5)/$U$6+$AA$13</f>
        <v/>
      </c>
      <c r="Q858" s="51">
        <f>1/(1+EXP(-P858))</f>
        <v/>
      </c>
      <c r="R858" s="52">
        <f>$AB$12*((B858)-$U$5)/$U$6+$AB$13</f>
        <v/>
      </c>
      <c r="S858" s="51">
        <f>1/(1+EXP(-R858))</f>
        <v/>
      </c>
      <c r="AI858" s="48">
        <f>'4_Seq_Features'!A856</f>
        <v/>
      </c>
      <c r="AJ858" s="55">
        <f>'4_Seq_Features'!G856</f>
        <v/>
      </c>
      <c r="AK858" s="55">
        <f>'4_Seq_Features'!H856</f>
        <v/>
      </c>
      <c r="AL858" s="48">
        <f>'4_Seq_Features'!E856</f>
        <v/>
      </c>
      <c r="AM858" s="52">
        <f>$BD$14*((AJ858)-$BD$5)/$BD$6+$BD$15*((AK858)-$BD$7)/$BD$8+$BD$16</f>
        <v/>
      </c>
      <c r="AN858" s="51">
        <f>1/(1+EXP(-AM858))</f>
        <v/>
      </c>
      <c r="AO858" s="52">
        <f>$BE$14*((AJ858)-$BD$5)/$BD$6+$BE$15*((AK858)-$BD$7)/$BD$8+$BE$16</f>
        <v/>
      </c>
      <c r="AP858" s="51">
        <f>1/(1+EXP(-AO858))</f>
        <v/>
      </c>
      <c r="AQ858" s="52">
        <f>$BF$14*((AJ858)-$BD$5)/$BD$6+$BF$15*((AK858)-$BD$7)/$BD$8+$BF$16</f>
        <v/>
      </c>
      <c r="AR858" s="51">
        <f>1/(1+EXP(-AQ858))</f>
        <v/>
      </c>
      <c r="AS858" s="52">
        <f>$BG$14*((AJ858)-$BD$5)/$BD$6+$BG$15*((AK858)-$BD$7)/$BD$8+$BG$16</f>
        <v/>
      </c>
      <c r="AT858" s="51">
        <f>1/(1+EXP(-AS858))</f>
        <v/>
      </c>
      <c r="AU858" s="52">
        <f>$BH$14*((AJ858)-$BD$5)/$BD$6+$BH$15*((AK858)-$BD$7)/$BD$8+$BH$16</f>
        <v/>
      </c>
      <c r="AV858" s="51">
        <f>1/(1+EXP(-AU858))</f>
        <v/>
      </c>
      <c r="AW858" s="52">
        <f>$BI$14*((AJ858)-$BD$5)/$BD$6+$BI$15*((AK858)-$BD$7)/$BD$8+$BI$16</f>
        <v/>
      </c>
      <c r="AX858" s="51">
        <f>1/(1+EXP(-AW858))</f>
        <v/>
      </c>
      <c r="AY858" s="52">
        <f>$BJ$14*((AJ858)-$BD$5)/$BD$6+$BJ$15*((AK858)-$BD$7)/$BD$8+$BJ$16</f>
        <v/>
      </c>
      <c r="AZ858" s="51">
        <f>1/(1+EXP(-AY858))</f>
        <v/>
      </c>
      <c r="BA858" s="52">
        <f>$BK$14*((AJ858)-$BD$5)/$BD$6+$BK$15*((AK858)-$BD$7)/$BD$8+$BK$16</f>
        <v/>
      </c>
      <c r="BB858" s="51">
        <f>1/(1+EXP(-BA858))</f>
        <v/>
      </c>
    </row>
    <row r="859" ht="15" customHeight="1" s="35">
      <c r="A859" s="48">
        <f>'4_Seq_Features'!A857</f>
        <v/>
      </c>
      <c r="B859" s="55">
        <f>'4_Seq_Features'!F857</f>
        <v/>
      </c>
      <c r="C859" s="48">
        <f>'4_Seq_Features'!E857</f>
        <v/>
      </c>
      <c r="D859" s="52">
        <f>$U$12*((B859)-$U$5)/$U$6+$U$13</f>
        <v/>
      </c>
      <c r="E859" s="51">
        <f>1/(1+EXP(-D859))</f>
        <v/>
      </c>
      <c r="F859" s="52">
        <f>$V$12*((B859)-$U$5)/$U$6+$V$13</f>
        <v/>
      </c>
      <c r="G859" s="51">
        <f>1/(1+EXP(-F859))</f>
        <v/>
      </c>
      <c r="H859" s="52">
        <f>$W$12*((B859)-$U$5)/$U$6+$W$13</f>
        <v/>
      </c>
      <c r="I859" s="51">
        <f>1/(1+EXP(-H859))</f>
        <v/>
      </c>
      <c r="J859" s="52">
        <f>$X$12*((B859)-$U$5)/$U$6+$X$13</f>
        <v/>
      </c>
      <c r="K859" s="51">
        <f>1/(1+EXP(-J859))</f>
        <v/>
      </c>
      <c r="L859" s="52">
        <f>$Y$12*((B859)-$U$5)/$U$6+$Y$13</f>
        <v/>
      </c>
      <c r="M859" s="51">
        <f>1/(1+EXP(-L859))</f>
        <v/>
      </c>
      <c r="N859" s="52">
        <f>$Z$12*((B859)-$U$5)/$U$6+$Z$13</f>
        <v/>
      </c>
      <c r="O859" s="51">
        <f>1/(1+EXP(-N859))</f>
        <v/>
      </c>
      <c r="P859" s="52">
        <f>$AA$12*((B859)-$U$5)/$U$6+$AA$13</f>
        <v/>
      </c>
      <c r="Q859" s="51">
        <f>1/(1+EXP(-P859))</f>
        <v/>
      </c>
      <c r="R859" s="52">
        <f>$AB$12*((B859)-$U$5)/$U$6+$AB$13</f>
        <v/>
      </c>
      <c r="S859" s="51">
        <f>1/(1+EXP(-R859))</f>
        <v/>
      </c>
      <c r="AI859" s="48">
        <f>'4_Seq_Features'!A857</f>
        <v/>
      </c>
      <c r="AJ859" s="55">
        <f>'4_Seq_Features'!G857</f>
        <v/>
      </c>
      <c r="AK859" s="55">
        <f>'4_Seq_Features'!H857</f>
        <v/>
      </c>
      <c r="AL859" s="48">
        <f>'4_Seq_Features'!E857</f>
        <v/>
      </c>
      <c r="AM859" s="52">
        <f>$BD$14*((AJ859)-$BD$5)/$BD$6+$BD$15*((AK859)-$BD$7)/$BD$8+$BD$16</f>
        <v/>
      </c>
      <c r="AN859" s="51">
        <f>1/(1+EXP(-AM859))</f>
        <v/>
      </c>
      <c r="AO859" s="52">
        <f>$BE$14*((AJ859)-$BD$5)/$BD$6+$BE$15*((AK859)-$BD$7)/$BD$8+$BE$16</f>
        <v/>
      </c>
      <c r="AP859" s="51">
        <f>1/(1+EXP(-AO859))</f>
        <v/>
      </c>
      <c r="AQ859" s="52">
        <f>$BF$14*((AJ859)-$BD$5)/$BD$6+$BF$15*((AK859)-$BD$7)/$BD$8+$BF$16</f>
        <v/>
      </c>
      <c r="AR859" s="51">
        <f>1/(1+EXP(-AQ859))</f>
        <v/>
      </c>
      <c r="AS859" s="52">
        <f>$BG$14*((AJ859)-$BD$5)/$BD$6+$BG$15*((AK859)-$BD$7)/$BD$8+$BG$16</f>
        <v/>
      </c>
      <c r="AT859" s="51">
        <f>1/(1+EXP(-AS859))</f>
        <v/>
      </c>
      <c r="AU859" s="52">
        <f>$BH$14*((AJ859)-$BD$5)/$BD$6+$BH$15*((AK859)-$BD$7)/$BD$8+$BH$16</f>
        <v/>
      </c>
      <c r="AV859" s="51">
        <f>1/(1+EXP(-AU859))</f>
        <v/>
      </c>
      <c r="AW859" s="52">
        <f>$BI$14*((AJ859)-$BD$5)/$BD$6+$BI$15*((AK859)-$BD$7)/$BD$8+$BI$16</f>
        <v/>
      </c>
      <c r="AX859" s="51">
        <f>1/(1+EXP(-AW859))</f>
        <v/>
      </c>
      <c r="AY859" s="52">
        <f>$BJ$14*((AJ859)-$BD$5)/$BD$6+$BJ$15*((AK859)-$BD$7)/$BD$8+$BJ$16</f>
        <v/>
      </c>
      <c r="AZ859" s="51">
        <f>1/(1+EXP(-AY859))</f>
        <v/>
      </c>
      <c r="BA859" s="52">
        <f>$BK$14*((AJ859)-$BD$5)/$BD$6+$BK$15*((AK859)-$BD$7)/$BD$8+$BK$16</f>
        <v/>
      </c>
      <c r="BB859" s="51">
        <f>1/(1+EXP(-BA859))</f>
        <v/>
      </c>
    </row>
    <row r="860" ht="15" customHeight="1" s="35">
      <c r="A860" s="48">
        <f>'4_Seq_Features'!A858</f>
        <v/>
      </c>
      <c r="B860" s="55">
        <f>'4_Seq_Features'!F858</f>
        <v/>
      </c>
      <c r="C860" s="48">
        <f>'4_Seq_Features'!E858</f>
        <v/>
      </c>
      <c r="D860" s="52">
        <f>$U$12*((B860)-$U$5)/$U$6+$U$13</f>
        <v/>
      </c>
      <c r="E860" s="51">
        <f>1/(1+EXP(-D860))</f>
        <v/>
      </c>
      <c r="F860" s="52">
        <f>$V$12*((B860)-$U$5)/$U$6+$V$13</f>
        <v/>
      </c>
      <c r="G860" s="51">
        <f>1/(1+EXP(-F860))</f>
        <v/>
      </c>
      <c r="H860" s="52">
        <f>$W$12*((B860)-$U$5)/$U$6+$W$13</f>
        <v/>
      </c>
      <c r="I860" s="51">
        <f>1/(1+EXP(-H860))</f>
        <v/>
      </c>
      <c r="J860" s="52">
        <f>$X$12*((B860)-$U$5)/$U$6+$X$13</f>
        <v/>
      </c>
      <c r="K860" s="51">
        <f>1/(1+EXP(-J860))</f>
        <v/>
      </c>
      <c r="L860" s="52">
        <f>$Y$12*((B860)-$U$5)/$U$6+$Y$13</f>
        <v/>
      </c>
      <c r="M860" s="51">
        <f>1/(1+EXP(-L860))</f>
        <v/>
      </c>
      <c r="N860" s="52">
        <f>$Z$12*((B860)-$U$5)/$U$6+$Z$13</f>
        <v/>
      </c>
      <c r="O860" s="51">
        <f>1/(1+EXP(-N860))</f>
        <v/>
      </c>
      <c r="P860" s="52">
        <f>$AA$12*((B860)-$U$5)/$U$6+$AA$13</f>
        <v/>
      </c>
      <c r="Q860" s="51">
        <f>1/(1+EXP(-P860))</f>
        <v/>
      </c>
      <c r="R860" s="52">
        <f>$AB$12*((B860)-$U$5)/$U$6+$AB$13</f>
        <v/>
      </c>
      <c r="S860" s="51">
        <f>1/(1+EXP(-R860))</f>
        <v/>
      </c>
      <c r="AI860" s="48">
        <f>'4_Seq_Features'!A858</f>
        <v/>
      </c>
      <c r="AJ860" s="55">
        <f>'4_Seq_Features'!G858</f>
        <v/>
      </c>
      <c r="AK860" s="55">
        <f>'4_Seq_Features'!H858</f>
        <v/>
      </c>
      <c r="AL860" s="48">
        <f>'4_Seq_Features'!E858</f>
        <v/>
      </c>
      <c r="AM860" s="52">
        <f>$BD$14*((AJ860)-$BD$5)/$BD$6+$BD$15*((AK860)-$BD$7)/$BD$8+$BD$16</f>
        <v/>
      </c>
      <c r="AN860" s="51">
        <f>1/(1+EXP(-AM860))</f>
        <v/>
      </c>
      <c r="AO860" s="52">
        <f>$BE$14*((AJ860)-$BD$5)/$BD$6+$BE$15*((AK860)-$BD$7)/$BD$8+$BE$16</f>
        <v/>
      </c>
      <c r="AP860" s="51">
        <f>1/(1+EXP(-AO860))</f>
        <v/>
      </c>
      <c r="AQ860" s="52">
        <f>$BF$14*((AJ860)-$BD$5)/$BD$6+$BF$15*((AK860)-$BD$7)/$BD$8+$BF$16</f>
        <v/>
      </c>
      <c r="AR860" s="51">
        <f>1/(1+EXP(-AQ860))</f>
        <v/>
      </c>
      <c r="AS860" s="52">
        <f>$BG$14*((AJ860)-$BD$5)/$BD$6+$BG$15*((AK860)-$BD$7)/$BD$8+$BG$16</f>
        <v/>
      </c>
      <c r="AT860" s="51">
        <f>1/(1+EXP(-AS860))</f>
        <v/>
      </c>
      <c r="AU860" s="52">
        <f>$BH$14*((AJ860)-$BD$5)/$BD$6+$BH$15*((AK860)-$BD$7)/$BD$8+$BH$16</f>
        <v/>
      </c>
      <c r="AV860" s="51">
        <f>1/(1+EXP(-AU860))</f>
        <v/>
      </c>
      <c r="AW860" s="52">
        <f>$BI$14*((AJ860)-$BD$5)/$BD$6+$BI$15*((AK860)-$BD$7)/$BD$8+$BI$16</f>
        <v/>
      </c>
      <c r="AX860" s="51">
        <f>1/(1+EXP(-AW860))</f>
        <v/>
      </c>
      <c r="AY860" s="52">
        <f>$BJ$14*((AJ860)-$BD$5)/$BD$6+$BJ$15*((AK860)-$BD$7)/$BD$8+$BJ$16</f>
        <v/>
      </c>
      <c r="AZ860" s="51">
        <f>1/(1+EXP(-AY860))</f>
        <v/>
      </c>
      <c r="BA860" s="52">
        <f>$BK$14*((AJ860)-$BD$5)/$BD$6+$BK$15*((AK860)-$BD$7)/$BD$8+$BK$16</f>
        <v/>
      </c>
      <c r="BB860" s="51">
        <f>1/(1+EXP(-BA860))</f>
        <v/>
      </c>
    </row>
    <row r="861" ht="15" customHeight="1" s="35">
      <c r="A861" s="48">
        <f>'4_Seq_Features'!A859</f>
        <v/>
      </c>
      <c r="B861" s="55">
        <f>'4_Seq_Features'!F859</f>
        <v/>
      </c>
      <c r="C861" s="48">
        <f>'4_Seq_Features'!E859</f>
        <v/>
      </c>
      <c r="D861" s="52">
        <f>$U$12*((B861)-$U$5)/$U$6+$U$13</f>
        <v/>
      </c>
      <c r="E861" s="51">
        <f>1/(1+EXP(-D861))</f>
        <v/>
      </c>
      <c r="F861" s="52">
        <f>$V$12*((B861)-$U$5)/$U$6+$V$13</f>
        <v/>
      </c>
      <c r="G861" s="51">
        <f>1/(1+EXP(-F861))</f>
        <v/>
      </c>
      <c r="H861" s="52">
        <f>$W$12*((B861)-$U$5)/$U$6+$W$13</f>
        <v/>
      </c>
      <c r="I861" s="51">
        <f>1/(1+EXP(-H861))</f>
        <v/>
      </c>
      <c r="J861" s="52">
        <f>$X$12*((B861)-$U$5)/$U$6+$X$13</f>
        <v/>
      </c>
      <c r="K861" s="51">
        <f>1/(1+EXP(-J861))</f>
        <v/>
      </c>
      <c r="L861" s="52">
        <f>$Y$12*((B861)-$U$5)/$U$6+$Y$13</f>
        <v/>
      </c>
      <c r="M861" s="51">
        <f>1/(1+EXP(-L861))</f>
        <v/>
      </c>
      <c r="N861" s="52">
        <f>$Z$12*((B861)-$U$5)/$U$6+$Z$13</f>
        <v/>
      </c>
      <c r="O861" s="51">
        <f>1/(1+EXP(-N861))</f>
        <v/>
      </c>
      <c r="P861" s="52">
        <f>$AA$12*((B861)-$U$5)/$U$6+$AA$13</f>
        <v/>
      </c>
      <c r="Q861" s="51">
        <f>1/(1+EXP(-P861))</f>
        <v/>
      </c>
      <c r="R861" s="52">
        <f>$AB$12*((B861)-$U$5)/$U$6+$AB$13</f>
        <v/>
      </c>
      <c r="S861" s="51">
        <f>1/(1+EXP(-R861))</f>
        <v/>
      </c>
      <c r="AI861" s="48">
        <f>'4_Seq_Features'!A859</f>
        <v/>
      </c>
      <c r="AJ861" s="55">
        <f>'4_Seq_Features'!G859</f>
        <v/>
      </c>
      <c r="AK861" s="55">
        <f>'4_Seq_Features'!H859</f>
        <v/>
      </c>
      <c r="AL861" s="48">
        <f>'4_Seq_Features'!E859</f>
        <v/>
      </c>
      <c r="AM861" s="52">
        <f>$BD$14*((AJ861)-$BD$5)/$BD$6+$BD$15*((AK861)-$BD$7)/$BD$8+$BD$16</f>
        <v/>
      </c>
      <c r="AN861" s="51">
        <f>1/(1+EXP(-AM861))</f>
        <v/>
      </c>
      <c r="AO861" s="52">
        <f>$BE$14*((AJ861)-$BD$5)/$BD$6+$BE$15*((AK861)-$BD$7)/$BD$8+$BE$16</f>
        <v/>
      </c>
      <c r="AP861" s="51">
        <f>1/(1+EXP(-AO861))</f>
        <v/>
      </c>
      <c r="AQ861" s="52">
        <f>$BF$14*((AJ861)-$BD$5)/$BD$6+$BF$15*((AK861)-$BD$7)/$BD$8+$BF$16</f>
        <v/>
      </c>
      <c r="AR861" s="51">
        <f>1/(1+EXP(-AQ861))</f>
        <v/>
      </c>
      <c r="AS861" s="52">
        <f>$BG$14*((AJ861)-$BD$5)/$BD$6+$BG$15*((AK861)-$BD$7)/$BD$8+$BG$16</f>
        <v/>
      </c>
      <c r="AT861" s="51">
        <f>1/(1+EXP(-AS861))</f>
        <v/>
      </c>
      <c r="AU861" s="52">
        <f>$BH$14*((AJ861)-$BD$5)/$BD$6+$BH$15*((AK861)-$BD$7)/$BD$8+$BH$16</f>
        <v/>
      </c>
      <c r="AV861" s="51">
        <f>1/(1+EXP(-AU861))</f>
        <v/>
      </c>
      <c r="AW861" s="52">
        <f>$BI$14*((AJ861)-$BD$5)/$BD$6+$BI$15*((AK861)-$BD$7)/$BD$8+$BI$16</f>
        <v/>
      </c>
      <c r="AX861" s="51">
        <f>1/(1+EXP(-AW861))</f>
        <v/>
      </c>
      <c r="AY861" s="52">
        <f>$BJ$14*((AJ861)-$BD$5)/$BD$6+$BJ$15*((AK861)-$BD$7)/$BD$8+$BJ$16</f>
        <v/>
      </c>
      <c r="AZ861" s="51">
        <f>1/(1+EXP(-AY861))</f>
        <v/>
      </c>
      <c r="BA861" s="52">
        <f>$BK$14*((AJ861)-$BD$5)/$BD$6+$BK$15*((AK861)-$BD$7)/$BD$8+$BK$16</f>
        <v/>
      </c>
      <c r="BB861" s="51">
        <f>1/(1+EXP(-BA861))</f>
        <v/>
      </c>
    </row>
    <row r="862" ht="15" customHeight="1" s="35">
      <c r="A862" s="48">
        <f>'4_Seq_Features'!A860</f>
        <v/>
      </c>
      <c r="B862" s="55">
        <f>'4_Seq_Features'!F860</f>
        <v/>
      </c>
      <c r="C862" s="48">
        <f>'4_Seq_Features'!E860</f>
        <v/>
      </c>
      <c r="D862" s="52">
        <f>$U$12*((B862)-$U$5)/$U$6+$U$13</f>
        <v/>
      </c>
      <c r="E862" s="51">
        <f>1/(1+EXP(-D862))</f>
        <v/>
      </c>
      <c r="F862" s="52">
        <f>$V$12*((B862)-$U$5)/$U$6+$V$13</f>
        <v/>
      </c>
      <c r="G862" s="51">
        <f>1/(1+EXP(-F862))</f>
        <v/>
      </c>
      <c r="H862" s="52">
        <f>$W$12*((B862)-$U$5)/$U$6+$W$13</f>
        <v/>
      </c>
      <c r="I862" s="51">
        <f>1/(1+EXP(-H862))</f>
        <v/>
      </c>
      <c r="J862" s="52">
        <f>$X$12*((B862)-$U$5)/$U$6+$X$13</f>
        <v/>
      </c>
      <c r="K862" s="51">
        <f>1/(1+EXP(-J862))</f>
        <v/>
      </c>
      <c r="L862" s="52">
        <f>$Y$12*((B862)-$U$5)/$U$6+$Y$13</f>
        <v/>
      </c>
      <c r="M862" s="51">
        <f>1/(1+EXP(-L862))</f>
        <v/>
      </c>
      <c r="N862" s="52">
        <f>$Z$12*((B862)-$U$5)/$U$6+$Z$13</f>
        <v/>
      </c>
      <c r="O862" s="51">
        <f>1/(1+EXP(-N862))</f>
        <v/>
      </c>
      <c r="P862" s="52">
        <f>$AA$12*((B862)-$U$5)/$U$6+$AA$13</f>
        <v/>
      </c>
      <c r="Q862" s="51">
        <f>1/(1+EXP(-P862))</f>
        <v/>
      </c>
      <c r="R862" s="52">
        <f>$AB$12*((B862)-$U$5)/$U$6+$AB$13</f>
        <v/>
      </c>
      <c r="S862" s="51">
        <f>1/(1+EXP(-R862))</f>
        <v/>
      </c>
      <c r="AI862" s="48">
        <f>'4_Seq_Features'!A860</f>
        <v/>
      </c>
      <c r="AJ862" s="55">
        <f>'4_Seq_Features'!G860</f>
        <v/>
      </c>
      <c r="AK862" s="55">
        <f>'4_Seq_Features'!H860</f>
        <v/>
      </c>
      <c r="AL862" s="48">
        <f>'4_Seq_Features'!E860</f>
        <v/>
      </c>
      <c r="AM862" s="52">
        <f>$BD$14*((AJ862)-$BD$5)/$BD$6+$BD$15*((AK862)-$BD$7)/$BD$8+$BD$16</f>
        <v/>
      </c>
      <c r="AN862" s="51">
        <f>1/(1+EXP(-AM862))</f>
        <v/>
      </c>
      <c r="AO862" s="52">
        <f>$BE$14*((AJ862)-$BD$5)/$BD$6+$BE$15*((AK862)-$BD$7)/$BD$8+$BE$16</f>
        <v/>
      </c>
      <c r="AP862" s="51">
        <f>1/(1+EXP(-AO862))</f>
        <v/>
      </c>
      <c r="AQ862" s="52">
        <f>$BF$14*((AJ862)-$BD$5)/$BD$6+$BF$15*((AK862)-$BD$7)/$BD$8+$BF$16</f>
        <v/>
      </c>
      <c r="AR862" s="51">
        <f>1/(1+EXP(-AQ862))</f>
        <v/>
      </c>
      <c r="AS862" s="52">
        <f>$BG$14*((AJ862)-$BD$5)/$BD$6+$BG$15*((AK862)-$BD$7)/$BD$8+$BG$16</f>
        <v/>
      </c>
      <c r="AT862" s="51">
        <f>1/(1+EXP(-AS862))</f>
        <v/>
      </c>
      <c r="AU862" s="52">
        <f>$BH$14*((AJ862)-$BD$5)/$BD$6+$BH$15*((AK862)-$BD$7)/$BD$8+$BH$16</f>
        <v/>
      </c>
      <c r="AV862" s="51">
        <f>1/(1+EXP(-AU862))</f>
        <v/>
      </c>
      <c r="AW862" s="52">
        <f>$BI$14*((AJ862)-$BD$5)/$BD$6+$BI$15*((AK862)-$BD$7)/$BD$8+$BI$16</f>
        <v/>
      </c>
      <c r="AX862" s="51">
        <f>1/(1+EXP(-AW862))</f>
        <v/>
      </c>
      <c r="AY862" s="52">
        <f>$BJ$14*((AJ862)-$BD$5)/$BD$6+$BJ$15*((AK862)-$BD$7)/$BD$8+$BJ$16</f>
        <v/>
      </c>
      <c r="AZ862" s="51">
        <f>1/(1+EXP(-AY862))</f>
        <v/>
      </c>
      <c r="BA862" s="52">
        <f>$BK$14*((AJ862)-$BD$5)/$BD$6+$BK$15*((AK862)-$BD$7)/$BD$8+$BK$16</f>
        <v/>
      </c>
      <c r="BB862" s="51">
        <f>1/(1+EXP(-BA862))</f>
        <v/>
      </c>
    </row>
    <row r="863" ht="15" customHeight="1" s="35">
      <c r="A863" s="48">
        <f>'4_Seq_Features'!A861</f>
        <v/>
      </c>
      <c r="B863" s="55">
        <f>'4_Seq_Features'!F861</f>
        <v/>
      </c>
      <c r="C863" s="48">
        <f>'4_Seq_Features'!E861</f>
        <v/>
      </c>
      <c r="D863" s="52">
        <f>$U$12*((B863)-$U$5)/$U$6+$U$13</f>
        <v/>
      </c>
      <c r="E863" s="51">
        <f>1/(1+EXP(-D863))</f>
        <v/>
      </c>
      <c r="F863" s="52">
        <f>$V$12*((B863)-$U$5)/$U$6+$V$13</f>
        <v/>
      </c>
      <c r="G863" s="51">
        <f>1/(1+EXP(-F863))</f>
        <v/>
      </c>
      <c r="H863" s="52">
        <f>$W$12*((B863)-$U$5)/$U$6+$W$13</f>
        <v/>
      </c>
      <c r="I863" s="51">
        <f>1/(1+EXP(-H863))</f>
        <v/>
      </c>
      <c r="J863" s="52">
        <f>$X$12*((B863)-$U$5)/$U$6+$X$13</f>
        <v/>
      </c>
      <c r="K863" s="51">
        <f>1/(1+EXP(-J863))</f>
        <v/>
      </c>
      <c r="L863" s="52">
        <f>$Y$12*((B863)-$U$5)/$U$6+$Y$13</f>
        <v/>
      </c>
      <c r="M863" s="51">
        <f>1/(1+EXP(-L863))</f>
        <v/>
      </c>
      <c r="N863" s="52">
        <f>$Z$12*((B863)-$U$5)/$U$6+$Z$13</f>
        <v/>
      </c>
      <c r="O863" s="51">
        <f>1/(1+EXP(-N863))</f>
        <v/>
      </c>
      <c r="P863" s="52">
        <f>$AA$12*((B863)-$U$5)/$U$6+$AA$13</f>
        <v/>
      </c>
      <c r="Q863" s="51">
        <f>1/(1+EXP(-P863))</f>
        <v/>
      </c>
      <c r="R863" s="52">
        <f>$AB$12*((B863)-$U$5)/$U$6+$AB$13</f>
        <v/>
      </c>
      <c r="S863" s="51">
        <f>1/(1+EXP(-R863))</f>
        <v/>
      </c>
      <c r="AI863" s="48">
        <f>'4_Seq_Features'!A861</f>
        <v/>
      </c>
      <c r="AJ863" s="55">
        <f>'4_Seq_Features'!G861</f>
        <v/>
      </c>
      <c r="AK863" s="55">
        <f>'4_Seq_Features'!H861</f>
        <v/>
      </c>
      <c r="AL863" s="48">
        <f>'4_Seq_Features'!E861</f>
        <v/>
      </c>
      <c r="AM863" s="52">
        <f>$BD$14*((AJ863)-$BD$5)/$BD$6+$BD$15*((AK863)-$BD$7)/$BD$8+$BD$16</f>
        <v/>
      </c>
      <c r="AN863" s="51">
        <f>1/(1+EXP(-AM863))</f>
        <v/>
      </c>
      <c r="AO863" s="52">
        <f>$BE$14*((AJ863)-$BD$5)/$BD$6+$BE$15*((AK863)-$BD$7)/$BD$8+$BE$16</f>
        <v/>
      </c>
      <c r="AP863" s="51">
        <f>1/(1+EXP(-AO863))</f>
        <v/>
      </c>
      <c r="AQ863" s="52">
        <f>$BF$14*((AJ863)-$BD$5)/$BD$6+$BF$15*((AK863)-$BD$7)/$BD$8+$BF$16</f>
        <v/>
      </c>
      <c r="AR863" s="51">
        <f>1/(1+EXP(-AQ863))</f>
        <v/>
      </c>
      <c r="AS863" s="52">
        <f>$BG$14*((AJ863)-$BD$5)/$BD$6+$BG$15*((AK863)-$BD$7)/$BD$8+$BG$16</f>
        <v/>
      </c>
      <c r="AT863" s="51">
        <f>1/(1+EXP(-AS863))</f>
        <v/>
      </c>
      <c r="AU863" s="52">
        <f>$BH$14*((AJ863)-$BD$5)/$BD$6+$BH$15*((AK863)-$BD$7)/$BD$8+$BH$16</f>
        <v/>
      </c>
      <c r="AV863" s="51">
        <f>1/(1+EXP(-AU863))</f>
        <v/>
      </c>
      <c r="AW863" s="52">
        <f>$BI$14*((AJ863)-$BD$5)/$BD$6+$BI$15*((AK863)-$BD$7)/$BD$8+$BI$16</f>
        <v/>
      </c>
      <c r="AX863" s="51">
        <f>1/(1+EXP(-AW863))</f>
        <v/>
      </c>
      <c r="AY863" s="52">
        <f>$BJ$14*((AJ863)-$BD$5)/$BD$6+$BJ$15*((AK863)-$BD$7)/$BD$8+$BJ$16</f>
        <v/>
      </c>
      <c r="AZ863" s="51">
        <f>1/(1+EXP(-AY863))</f>
        <v/>
      </c>
      <c r="BA863" s="52">
        <f>$BK$14*((AJ863)-$BD$5)/$BD$6+$BK$15*((AK863)-$BD$7)/$BD$8+$BK$16</f>
        <v/>
      </c>
      <c r="BB863" s="51">
        <f>1/(1+EXP(-BA863))</f>
        <v/>
      </c>
    </row>
    <row r="864" ht="15" customHeight="1" s="35">
      <c r="A864" s="48">
        <f>'4_Seq_Features'!A862</f>
        <v/>
      </c>
      <c r="B864" s="55">
        <f>'4_Seq_Features'!F862</f>
        <v/>
      </c>
      <c r="C864" s="48">
        <f>'4_Seq_Features'!E862</f>
        <v/>
      </c>
      <c r="D864" s="52">
        <f>$U$12*((B864)-$U$5)/$U$6+$U$13</f>
        <v/>
      </c>
      <c r="E864" s="51">
        <f>1/(1+EXP(-D864))</f>
        <v/>
      </c>
      <c r="F864" s="52">
        <f>$V$12*((B864)-$U$5)/$U$6+$V$13</f>
        <v/>
      </c>
      <c r="G864" s="51">
        <f>1/(1+EXP(-F864))</f>
        <v/>
      </c>
      <c r="H864" s="52">
        <f>$W$12*((B864)-$U$5)/$U$6+$W$13</f>
        <v/>
      </c>
      <c r="I864" s="51">
        <f>1/(1+EXP(-H864))</f>
        <v/>
      </c>
      <c r="J864" s="52">
        <f>$X$12*((B864)-$U$5)/$U$6+$X$13</f>
        <v/>
      </c>
      <c r="K864" s="51">
        <f>1/(1+EXP(-J864))</f>
        <v/>
      </c>
      <c r="L864" s="52">
        <f>$Y$12*((B864)-$U$5)/$U$6+$Y$13</f>
        <v/>
      </c>
      <c r="M864" s="51">
        <f>1/(1+EXP(-L864))</f>
        <v/>
      </c>
      <c r="N864" s="52">
        <f>$Z$12*((B864)-$U$5)/$U$6+$Z$13</f>
        <v/>
      </c>
      <c r="O864" s="51">
        <f>1/(1+EXP(-N864))</f>
        <v/>
      </c>
      <c r="P864" s="52">
        <f>$AA$12*((B864)-$U$5)/$U$6+$AA$13</f>
        <v/>
      </c>
      <c r="Q864" s="51">
        <f>1/(1+EXP(-P864))</f>
        <v/>
      </c>
      <c r="R864" s="52">
        <f>$AB$12*((B864)-$U$5)/$U$6+$AB$13</f>
        <v/>
      </c>
      <c r="S864" s="51">
        <f>1/(1+EXP(-R864))</f>
        <v/>
      </c>
      <c r="AI864" s="48">
        <f>'4_Seq_Features'!A862</f>
        <v/>
      </c>
      <c r="AJ864" s="55">
        <f>'4_Seq_Features'!G862</f>
        <v/>
      </c>
      <c r="AK864" s="55">
        <f>'4_Seq_Features'!H862</f>
        <v/>
      </c>
      <c r="AL864" s="48">
        <f>'4_Seq_Features'!E862</f>
        <v/>
      </c>
      <c r="AM864" s="52">
        <f>$BD$14*((AJ864)-$BD$5)/$BD$6+$BD$15*((AK864)-$BD$7)/$BD$8+$BD$16</f>
        <v/>
      </c>
      <c r="AN864" s="51">
        <f>1/(1+EXP(-AM864))</f>
        <v/>
      </c>
      <c r="AO864" s="52">
        <f>$BE$14*((AJ864)-$BD$5)/$BD$6+$BE$15*((AK864)-$BD$7)/$BD$8+$BE$16</f>
        <v/>
      </c>
      <c r="AP864" s="51">
        <f>1/(1+EXP(-AO864))</f>
        <v/>
      </c>
      <c r="AQ864" s="52">
        <f>$BF$14*((AJ864)-$BD$5)/$BD$6+$BF$15*((AK864)-$BD$7)/$BD$8+$BF$16</f>
        <v/>
      </c>
      <c r="AR864" s="51">
        <f>1/(1+EXP(-AQ864))</f>
        <v/>
      </c>
      <c r="AS864" s="52">
        <f>$BG$14*((AJ864)-$BD$5)/$BD$6+$BG$15*((AK864)-$BD$7)/$BD$8+$BG$16</f>
        <v/>
      </c>
      <c r="AT864" s="51">
        <f>1/(1+EXP(-AS864))</f>
        <v/>
      </c>
      <c r="AU864" s="52">
        <f>$BH$14*((AJ864)-$BD$5)/$BD$6+$BH$15*((AK864)-$BD$7)/$BD$8+$BH$16</f>
        <v/>
      </c>
      <c r="AV864" s="51">
        <f>1/(1+EXP(-AU864))</f>
        <v/>
      </c>
      <c r="AW864" s="52">
        <f>$BI$14*((AJ864)-$BD$5)/$BD$6+$BI$15*((AK864)-$BD$7)/$BD$8+$BI$16</f>
        <v/>
      </c>
      <c r="AX864" s="51">
        <f>1/(1+EXP(-AW864))</f>
        <v/>
      </c>
      <c r="AY864" s="52">
        <f>$BJ$14*((AJ864)-$BD$5)/$BD$6+$BJ$15*((AK864)-$BD$7)/$BD$8+$BJ$16</f>
        <v/>
      </c>
      <c r="AZ864" s="51">
        <f>1/(1+EXP(-AY864))</f>
        <v/>
      </c>
      <c r="BA864" s="52">
        <f>$BK$14*((AJ864)-$BD$5)/$BD$6+$BK$15*((AK864)-$BD$7)/$BD$8+$BK$16</f>
        <v/>
      </c>
      <c r="BB864" s="51">
        <f>1/(1+EXP(-BA864))</f>
        <v/>
      </c>
    </row>
    <row r="865" ht="15" customHeight="1" s="35">
      <c r="A865" s="48">
        <f>'4_Seq_Features'!A863</f>
        <v/>
      </c>
      <c r="B865" s="55">
        <f>'4_Seq_Features'!F863</f>
        <v/>
      </c>
      <c r="C865" s="48">
        <f>'4_Seq_Features'!E863</f>
        <v/>
      </c>
      <c r="D865" s="52">
        <f>$U$12*((B865)-$U$5)/$U$6+$U$13</f>
        <v/>
      </c>
      <c r="E865" s="51">
        <f>1/(1+EXP(-D865))</f>
        <v/>
      </c>
      <c r="F865" s="52">
        <f>$V$12*((B865)-$U$5)/$U$6+$V$13</f>
        <v/>
      </c>
      <c r="G865" s="51">
        <f>1/(1+EXP(-F865))</f>
        <v/>
      </c>
      <c r="H865" s="52">
        <f>$W$12*((B865)-$U$5)/$U$6+$W$13</f>
        <v/>
      </c>
      <c r="I865" s="51">
        <f>1/(1+EXP(-H865))</f>
        <v/>
      </c>
      <c r="J865" s="52">
        <f>$X$12*((B865)-$U$5)/$U$6+$X$13</f>
        <v/>
      </c>
      <c r="K865" s="51">
        <f>1/(1+EXP(-J865))</f>
        <v/>
      </c>
      <c r="L865" s="52">
        <f>$Y$12*((B865)-$U$5)/$U$6+$Y$13</f>
        <v/>
      </c>
      <c r="M865" s="51">
        <f>1/(1+EXP(-L865))</f>
        <v/>
      </c>
      <c r="N865" s="52">
        <f>$Z$12*((B865)-$U$5)/$U$6+$Z$13</f>
        <v/>
      </c>
      <c r="O865" s="51">
        <f>1/(1+EXP(-N865))</f>
        <v/>
      </c>
      <c r="P865" s="52">
        <f>$AA$12*((B865)-$U$5)/$U$6+$AA$13</f>
        <v/>
      </c>
      <c r="Q865" s="51">
        <f>1/(1+EXP(-P865))</f>
        <v/>
      </c>
      <c r="R865" s="52">
        <f>$AB$12*((B865)-$U$5)/$U$6+$AB$13</f>
        <v/>
      </c>
      <c r="S865" s="51">
        <f>1/(1+EXP(-R865))</f>
        <v/>
      </c>
      <c r="AI865" s="48">
        <f>'4_Seq_Features'!A863</f>
        <v/>
      </c>
      <c r="AJ865" s="55">
        <f>'4_Seq_Features'!G863</f>
        <v/>
      </c>
      <c r="AK865" s="55">
        <f>'4_Seq_Features'!H863</f>
        <v/>
      </c>
      <c r="AL865" s="48">
        <f>'4_Seq_Features'!E863</f>
        <v/>
      </c>
      <c r="AM865" s="52">
        <f>$BD$14*((AJ865)-$BD$5)/$BD$6+$BD$15*((AK865)-$BD$7)/$BD$8+$BD$16</f>
        <v/>
      </c>
      <c r="AN865" s="51">
        <f>1/(1+EXP(-AM865))</f>
        <v/>
      </c>
      <c r="AO865" s="52">
        <f>$BE$14*((AJ865)-$BD$5)/$BD$6+$BE$15*((AK865)-$BD$7)/$BD$8+$BE$16</f>
        <v/>
      </c>
      <c r="AP865" s="51">
        <f>1/(1+EXP(-AO865))</f>
        <v/>
      </c>
      <c r="AQ865" s="52">
        <f>$BF$14*((AJ865)-$BD$5)/$BD$6+$BF$15*((AK865)-$BD$7)/$BD$8+$BF$16</f>
        <v/>
      </c>
      <c r="AR865" s="51">
        <f>1/(1+EXP(-AQ865))</f>
        <v/>
      </c>
      <c r="AS865" s="52">
        <f>$BG$14*((AJ865)-$BD$5)/$BD$6+$BG$15*((AK865)-$BD$7)/$BD$8+$BG$16</f>
        <v/>
      </c>
      <c r="AT865" s="51">
        <f>1/(1+EXP(-AS865))</f>
        <v/>
      </c>
      <c r="AU865" s="52">
        <f>$BH$14*((AJ865)-$BD$5)/$BD$6+$BH$15*((AK865)-$BD$7)/$BD$8+$BH$16</f>
        <v/>
      </c>
      <c r="AV865" s="51">
        <f>1/(1+EXP(-AU865))</f>
        <v/>
      </c>
      <c r="AW865" s="52">
        <f>$BI$14*((AJ865)-$BD$5)/$BD$6+$BI$15*((AK865)-$BD$7)/$BD$8+$BI$16</f>
        <v/>
      </c>
      <c r="AX865" s="51">
        <f>1/(1+EXP(-AW865))</f>
        <v/>
      </c>
      <c r="AY865" s="52">
        <f>$BJ$14*((AJ865)-$BD$5)/$BD$6+$BJ$15*((AK865)-$BD$7)/$BD$8+$BJ$16</f>
        <v/>
      </c>
      <c r="AZ865" s="51">
        <f>1/(1+EXP(-AY865))</f>
        <v/>
      </c>
      <c r="BA865" s="52">
        <f>$BK$14*((AJ865)-$BD$5)/$BD$6+$BK$15*((AK865)-$BD$7)/$BD$8+$BK$16</f>
        <v/>
      </c>
      <c r="BB865" s="51">
        <f>1/(1+EXP(-BA865))</f>
        <v/>
      </c>
    </row>
    <row r="866" ht="15" customHeight="1" s="35">
      <c r="A866" s="48">
        <f>'4_Seq_Features'!A864</f>
        <v/>
      </c>
      <c r="B866" s="55">
        <f>'4_Seq_Features'!F864</f>
        <v/>
      </c>
      <c r="C866" s="48">
        <f>'4_Seq_Features'!E864</f>
        <v/>
      </c>
      <c r="D866" s="52">
        <f>$U$12*((B866)-$U$5)/$U$6+$U$13</f>
        <v/>
      </c>
      <c r="E866" s="51">
        <f>1/(1+EXP(-D866))</f>
        <v/>
      </c>
      <c r="F866" s="52">
        <f>$V$12*((B866)-$U$5)/$U$6+$V$13</f>
        <v/>
      </c>
      <c r="G866" s="51">
        <f>1/(1+EXP(-F866))</f>
        <v/>
      </c>
      <c r="H866" s="52">
        <f>$W$12*((B866)-$U$5)/$U$6+$W$13</f>
        <v/>
      </c>
      <c r="I866" s="51">
        <f>1/(1+EXP(-H866))</f>
        <v/>
      </c>
      <c r="J866" s="52">
        <f>$X$12*((B866)-$U$5)/$U$6+$X$13</f>
        <v/>
      </c>
      <c r="K866" s="51">
        <f>1/(1+EXP(-J866))</f>
        <v/>
      </c>
      <c r="L866" s="52">
        <f>$Y$12*((B866)-$U$5)/$U$6+$Y$13</f>
        <v/>
      </c>
      <c r="M866" s="51">
        <f>1/(1+EXP(-L866))</f>
        <v/>
      </c>
      <c r="N866" s="52">
        <f>$Z$12*((B866)-$U$5)/$U$6+$Z$13</f>
        <v/>
      </c>
      <c r="O866" s="51">
        <f>1/(1+EXP(-N866))</f>
        <v/>
      </c>
      <c r="P866" s="52">
        <f>$AA$12*((B866)-$U$5)/$U$6+$AA$13</f>
        <v/>
      </c>
      <c r="Q866" s="51">
        <f>1/(1+EXP(-P866))</f>
        <v/>
      </c>
      <c r="R866" s="52">
        <f>$AB$12*((B866)-$U$5)/$U$6+$AB$13</f>
        <v/>
      </c>
      <c r="S866" s="51">
        <f>1/(1+EXP(-R866))</f>
        <v/>
      </c>
      <c r="AI866" s="48">
        <f>'4_Seq_Features'!A864</f>
        <v/>
      </c>
      <c r="AJ866" s="55">
        <f>'4_Seq_Features'!G864</f>
        <v/>
      </c>
      <c r="AK866" s="55">
        <f>'4_Seq_Features'!H864</f>
        <v/>
      </c>
      <c r="AL866" s="48">
        <f>'4_Seq_Features'!E864</f>
        <v/>
      </c>
      <c r="AM866" s="52">
        <f>$BD$14*((AJ866)-$BD$5)/$BD$6+$BD$15*((AK866)-$BD$7)/$BD$8+$BD$16</f>
        <v/>
      </c>
      <c r="AN866" s="51">
        <f>1/(1+EXP(-AM866))</f>
        <v/>
      </c>
      <c r="AO866" s="52">
        <f>$BE$14*((AJ866)-$BD$5)/$BD$6+$BE$15*((AK866)-$BD$7)/$BD$8+$BE$16</f>
        <v/>
      </c>
      <c r="AP866" s="51">
        <f>1/(1+EXP(-AO866))</f>
        <v/>
      </c>
      <c r="AQ866" s="52">
        <f>$BF$14*((AJ866)-$BD$5)/$BD$6+$BF$15*((AK866)-$BD$7)/$BD$8+$BF$16</f>
        <v/>
      </c>
      <c r="AR866" s="51">
        <f>1/(1+EXP(-AQ866))</f>
        <v/>
      </c>
      <c r="AS866" s="52">
        <f>$BG$14*((AJ866)-$BD$5)/$BD$6+$BG$15*((AK866)-$BD$7)/$BD$8+$BG$16</f>
        <v/>
      </c>
      <c r="AT866" s="51">
        <f>1/(1+EXP(-AS866))</f>
        <v/>
      </c>
      <c r="AU866" s="52">
        <f>$BH$14*((AJ866)-$BD$5)/$BD$6+$BH$15*((AK866)-$BD$7)/$BD$8+$BH$16</f>
        <v/>
      </c>
      <c r="AV866" s="51">
        <f>1/(1+EXP(-AU866))</f>
        <v/>
      </c>
      <c r="AW866" s="52">
        <f>$BI$14*((AJ866)-$BD$5)/$BD$6+$BI$15*((AK866)-$BD$7)/$BD$8+$BI$16</f>
        <v/>
      </c>
      <c r="AX866" s="51">
        <f>1/(1+EXP(-AW866))</f>
        <v/>
      </c>
      <c r="AY866" s="52">
        <f>$BJ$14*((AJ866)-$BD$5)/$BD$6+$BJ$15*((AK866)-$BD$7)/$BD$8+$BJ$16</f>
        <v/>
      </c>
      <c r="AZ866" s="51">
        <f>1/(1+EXP(-AY866))</f>
        <v/>
      </c>
      <c r="BA866" s="52">
        <f>$BK$14*((AJ866)-$BD$5)/$BD$6+$BK$15*((AK866)-$BD$7)/$BD$8+$BK$16</f>
        <v/>
      </c>
      <c r="BB866" s="51">
        <f>1/(1+EXP(-BA866))</f>
        <v/>
      </c>
    </row>
    <row r="867" ht="15" customHeight="1" s="35">
      <c r="A867" s="48">
        <f>'4_Seq_Features'!A865</f>
        <v/>
      </c>
      <c r="B867" s="55">
        <f>'4_Seq_Features'!F865</f>
        <v/>
      </c>
      <c r="C867" s="48">
        <f>'4_Seq_Features'!E865</f>
        <v/>
      </c>
      <c r="D867" s="52">
        <f>$U$12*((B867)-$U$5)/$U$6+$U$13</f>
        <v/>
      </c>
      <c r="E867" s="51">
        <f>1/(1+EXP(-D867))</f>
        <v/>
      </c>
      <c r="F867" s="52">
        <f>$V$12*((B867)-$U$5)/$U$6+$V$13</f>
        <v/>
      </c>
      <c r="G867" s="51">
        <f>1/(1+EXP(-F867))</f>
        <v/>
      </c>
      <c r="H867" s="52">
        <f>$W$12*((B867)-$U$5)/$U$6+$W$13</f>
        <v/>
      </c>
      <c r="I867" s="51">
        <f>1/(1+EXP(-H867))</f>
        <v/>
      </c>
      <c r="J867" s="52">
        <f>$X$12*((B867)-$U$5)/$U$6+$X$13</f>
        <v/>
      </c>
      <c r="K867" s="51">
        <f>1/(1+EXP(-J867))</f>
        <v/>
      </c>
      <c r="L867" s="52">
        <f>$Y$12*((B867)-$U$5)/$U$6+$Y$13</f>
        <v/>
      </c>
      <c r="M867" s="51">
        <f>1/(1+EXP(-L867))</f>
        <v/>
      </c>
      <c r="N867" s="52">
        <f>$Z$12*((B867)-$U$5)/$U$6+$Z$13</f>
        <v/>
      </c>
      <c r="O867" s="51">
        <f>1/(1+EXP(-N867))</f>
        <v/>
      </c>
      <c r="P867" s="52">
        <f>$AA$12*((B867)-$U$5)/$U$6+$AA$13</f>
        <v/>
      </c>
      <c r="Q867" s="51">
        <f>1/(1+EXP(-P867))</f>
        <v/>
      </c>
      <c r="R867" s="52">
        <f>$AB$12*((B867)-$U$5)/$U$6+$AB$13</f>
        <v/>
      </c>
      <c r="S867" s="51">
        <f>1/(1+EXP(-R867))</f>
        <v/>
      </c>
      <c r="AI867" s="48">
        <f>'4_Seq_Features'!A865</f>
        <v/>
      </c>
      <c r="AJ867" s="55">
        <f>'4_Seq_Features'!G865</f>
        <v/>
      </c>
      <c r="AK867" s="55">
        <f>'4_Seq_Features'!H865</f>
        <v/>
      </c>
      <c r="AL867" s="48">
        <f>'4_Seq_Features'!E865</f>
        <v/>
      </c>
      <c r="AM867" s="52">
        <f>$BD$14*((AJ867)-$BD$5)/$BD$6+$BD$15*((AK867)-$BD$7)/$BD$8+$BD$16</f>
        <v/>
      </c>
      <c r="AN867" s="51">
        <f>1/(1+EXP(-AM867))</f>
        <v/>
      </c>
      <c r="AO867" s="52">
        <f>$BE$14*((AJ867)-$BD$5)/$BD$6+$BE$15*((AK867)-$BD$7)/$BD$8+$BE$16</f>
        <v/>
      </c>
      <c r="AP867" s="51">
        <f>1/(1+EXP(-AO867))</f>
        <v/>
      </c>
      <c r="AQ867" s="52">
        <f>$BF$14*((AJ867)-$BD$5)/$BD$6+$BF$15*((AK867)-$BD$7)/$BD$8+$BF$16</f>
        <v/>
      </c>
      <c r="AR867" s="51">
        <f>1/(1+EXP(-AQ867))</f>
        <v/>
      </c>
      <c r="AS867" s="52">
        <f>$BG$14*((AJ867)-$BD$5)/$BD$6+$BG$15*((AK867)-$BD$7)/$BD$8+$BG$16</f>
        <v/>
      </c>
      <c r="AT867" s="51">
        <f>1/(1+EXP(-AS867))</f>
        <v/>
      </c>
      <c r="AU867" s="52">
        <f>$BH$14*((AJ867)-$BD$5)/$BD$6+$BH$15*((AK867)-$BD$7)/$BD$8+$BH$16</f>
        <v/>
      </c>
      <c r="AV867" s="51">
        <f>1/(1+EXP(-AU867))</f>
        <v/>
      </c>
      <c r="AW867" s="52">
        <f>$BI$14*((AJ867)-$BD$5)/$BD$6+$BI$15*((AK867)-$BD$7)/$BD$8+$BI$16</f>
        <v/>
      </c>
      <c r="AX867" s="51">
        <f>1/(1+EXP(-AW867))</f>
        <v/>
      </c>
      <c r="AY867" s="52">
        <f>$BJ$14*((AJ867)-$BD$5)/$BD$6+$BJ$15*((AK867)-$BD$7)/$BD$8+$BJ$16</f>
        <v/>
      </c>
      <c r="AZ867" s="51">
        <f>1/(1+EXP(-AY867))</f>
        <v/>
      </c>
      <c r="BA867" s="52">
        <f>$BK$14*((AJ867)-$BD$5)/$BD$6+$BK$15*((AK867)-$BD$7)/$BD$8+$BK$16</f>
        <v/>
      </c>
      <c r="BB867" s="51">
        <f>1/(1+EXP(-BA867))</f>
        <v/>
      </c>
    </row>
    <row r="868" ht="15" customHeight="1" s="35">
      <c r="A868" s="48">
        <f>'4_Seq_Features'!A866</f>
        <v/>
      </c>
      <c r="B868" s="55">
        <f>'4_Seq_Features'!F866</f>
        <v/>
      </c>
      <c r="C868" s="48">
        <f>'4_Seq_Features'!E866</f>
        <v/>
      </c>
      <c r="D868" s="52">
        <f>$U$12*((B868)-$U$5)/$U$6+$U$13</f>
        <v/>
      </c>
      <c r="E868" s="51">
        <f>1/(1+EXP(-D868))</f>
        <v/>
      </c>
      <c r="F868" s="52">
        <f>$V$12*((B868)-$U$5)/$U$6+$V$13</f>
        <v/>
      </c>
      <c r="G868" s="51">
        <f>1/(1+EXP(-F868))</f>
        <v/>
      </c>
      <c r="H868" s="52">
        <f>$W$12*((B868)-$U$5)/$U$6+$W$13</f>
        <v/>
      </c>
      <c r="I868" s="51">
        <f>1/(1+EXP(-H868))</f>
        <v/>
      </c>
      <c r="J868" s="52">
        <f>$X$12*((B868)-$U$5)/$U$6+$X$13</f>
        <v/>
      </c>
      <c r="K868" s="51">
        <f>1/(1+EXP(-J868))</f>
        <v/>
      </c>
      <c r="L868" s="52">
        <f>$Y$12*((B868)-$U$5)/$U$6+$Y$13</f>
        <v/>
      </c>
      <c r="M868" s="51">
        <f>1/(1+EXP(-L868))</f>
        <v/>
      </c>
      <c r="N868" s="52">
        <f>$Z$12*((B868)-$U$5)/$U$6+$Z$13</f>
        <v/>
      </c>
      <c r="O868" s="51">
        <f>1/(1+EXP(-N868))</f>
        <v/>
      </c>
      <c r="P868" s="52">
        <f>$AA$12*((B868)-$U$5)/$U$6+$AA$13</f>
        <v/>
      </c>
      <c r="Q868" s="51">
        <f>1/(1+EXP(-P868))</f>
        <v/>
      </c>
      <c r="R868" s="52">
        <f>$AB$12*((B868)-$U$5)/$U$6+$AB$13</f>
        <v/>
      </c>
      <c r="S868" s="51">
        <f>1/(1+EXP(-R868))</f>
        <v/>
      </c>
      <c r="AI868" s="48">
        <f>'4_Seq_Features'!A866</f>
        <v/>
      </c>
      <c r="AJ868" s="55">
        <f>'4_Seq_Features'!G866</f>
        <v/>
      </c>
      <c r="AK868" s="55">
        <f>'4_Seq_Features'!H866</f>
        <v/>
      </c>
      <c r="AL868" s="48">
        <f>'4_Seq_Features'!E866</f>
        <v/>
      </c>
      <c r="AM868" s="52">
        <f>$BD$14*((AJ868)-$BD$5)/$BD$6+$BD$15*((AK868)-$BD$7)/$BD$8+$BD$16</f>
        <v/>
      </c>
      <c r="AN868" s="51">
        <f>1/(1+EXP(-AM868))</f>
        <v/>
      </c>
      <c r="AO868" s="52">
        <f>$BE$14*((AJ868)-$BD$5)/$BD$6+$BE$15*((AK868)-$BD$7)/$BD$8+$BE$16</f>
        <v/>
      </c>
      <c r="AP868" s="51">
        <f>1/(1+EXP(-AO868))</f>
        <v/>
      </c>
      <c r="AQ868" s="52">
        <f>$BF$14*((AJ868)-$BD$5)/$BD$6+$BF$15*((AK868)-$BD$7)/$BD$8+$BF$16</f>
        <v/>
      </c>
      <c r="AR868" s="51">
        <f>1/(1+EXP(-AQ868))</f>
        <v/>
      </c>
      <c r="AS868" s="52">
        <f>$BG$14*((AJ868)-$BD$5)/$BD$6+$BG$15*((AK868)-$BD$7)/$BD$8+$BG$16</f>
        <v/>
      </c>
      <c r="AT868" s="51">
        <f>1/(1+EXP(-AS868))</f>
        <v/>
      </c>
      <c r="AU868" s="52">
        <f>$BH$14*((AJ868)-$BD$5)/$BD$6+$BH$15*((AK868)-$BD$7)/$BD$8+$BH$16</f>
        <v/>
      </c>
      <c r="AV868" s="51">
        <f>1/(1+EXP(-AU868))</f>
        <v/>
      </c>
      <c r="AW868" s="52">
        <f>$BI$14*((AJ868)-$BD$5)/$BD$6+$BI$15*((AK868)-$BD$7)/$BD$8+$BI$16</f>
        <v/>
      </c>
      <c r="AX868" s="51">
        <f>1/(1+EXP(-AW868))</f>
        <v/>
      </c>
      <c r="AY868" s="52">
        <f>$BJ$14*((AJ868)-$BD$5)/$BD$6+$BJ$15*((AK868)-$BD$7)/$BD$8+$BJ$16</f>
        <v/>
      </c>
      <c r="AZ868" s="51">
        <f>1/(1+EXP(-AY868))</f>
        <v/>
      </c>
      <c r="BA868" s="52">
        <f>$BK$14*((AJ868)-$BD$5)/$BD$6+$BK$15*((AK868)-$BD$7)/$BD$8+$BK$16</f>
        <v/>
      </c>
      <c r="BB868" s="51">
        <f>1/(1+EXP(-BA868))</f>
        <v/>
      </c>
    </row>
    <row r="869" ht="15" customHeight="1" s="35">
      <c r="A869" s="48">
        <f>'4_Seq_Features'!A867</f>
        <v/>
      </c>
      <c r="B869" s="55">
        <f>'4_Seq_Features'!F867</f>
        <v/>
      </c>
      <c r="C869" s="48">
        <f>'4_Seq_Features'!E867</f>
        <v/>
      </c>
      <c r="D869" s="52">
        <f>$U$12*((B869)-$U$5)/$U$6+$U$13</f>
        <v/>
      </c>
      <c r="E869" s="51">
        <f>1/(1+EXP(-D869))</f>
        <v/>
      </c>
      <c r="F869" s="52">
        <f>$V$12*((B869)-$U$5)/$U$6+$V$13</f>
        <v/>
      </c>
      <c r="G869" s="51">
        <f>1/(1+EXP(-F869))</f>
        <v/>
      </c>
      <c r="H869" s="52">
        <f>$W$12*((B869)-$U$5)/$U$6+$W$13</f>
        <v/>
      </c>
      <c r="I869" s="51">
        <f>1/(1+EXP(-H869))</f>
        <v/>
      </c>
      <c r="J869" s="52">
        <f>$X$12*((B869)-$U$5)/$U$6+$X$13</f>
        <v/>
      </c>
      <c r="K869" s="51">
        <f>1/(1+EXP(-J869))</f>
        <v/>
      </c>
      <c r="L869" s="52">
        <f>$Y$12*((B869)-$U$5)/$U$6+$Y$13</f>
        <v/>
      </c>
      <c r="M869" s="51">
        <f>1/(1+EXP(-L869))</f>
        <v/>
      </c>
      <c r="N869" s="52">
        <f>$Z$12*((B869)-$U$5)/$U$6+$Z$13</f>
        <v/>
      </c>
      <c r="O869" s="51">
        <f>1/(1+EXP(-N869))</f>
        <v/>
      </c>
      <c r="P869" s="52">
        <f>$AA$12*((B869)-$U$5)/$U$6+$AA$13</f>
        <v/>
      </c>
      <c r="Q869" s="51">
        <f>1/(1+EXP(-P869))</f>
        <v/>
      </c>
      <c r="R869" s="52">
        <f>$AB$12*((B869)-$U$5)/$U$6+$AB$13</f>
        <v/>
      </c>
      <c r="S869" s="51">
        <f>1/(1+EXP(-R869))</f>
        <v/>
      </c>
      <c r="AI869" s="48">
        <f>'4_Seq_Features'!A867</f>
        <v/>
      </c>
      <c r="AJ869" s="55">
        <f>'4_Seq_Features'!G867</f>
        <v/>
      </c>
      <c r="AK869" s="55">
        <f>'4_Seq_Features'!H867</f>
        <v/>
      </c>
      <c r="AL869" s="48">
        <f>'4_Seq_Features'!E867</f>
        <v/>
      </c>
      <c r="AM869" s="52">
        <f>$BD$14*((AJ869)-$BD$5)/$BD$6+$BD$15*((AK869)-$BD$7)/$BD$8+$BD$16</f>
        <v/>
      </c>
      <c r="AN869" s="51">
        <f>1/(1+EXP(-AM869))</f>
        <v/>
      </c>
      <c r="AO869" s="52">
        <f>$BE$14*((AJ869)-$BD$5)/$BD$6+$BE$15*((AK869)-$BD$7)/$BD$8+$BE$16</f>
        <v/>
      </c>
      <c r="AP869" s="51">
        <f>1/(1+EXP(-AO869))</f>
        <v/>
      </c>
      <c r="AQ869" s="52">
        <f>$BF$14*((AJ869)-$BD$5)/$BD$6+$BF$15*((AK869)-$BD$7)/$BD$8+$BF$16</f>
        <v/>
      </c>
      <c r="AR869" s="51">
        <f>1/(1+EXP(-AQ869))</f>
        <v/>
      </c>
      <c r="AS869" s="52">
        <f>$BG$14*((AJ869)-$BD$5)/$BD$6+$BG$15*((AK869)-$BD$7)/$BD$8+$BG$16</f>
        <v/>
      </c>
      <c r="AT869" s="51">
        <f>1/(1+EXP(-AS869))</f>
        <v/>
      </c>
      <c r="AU869" s="52">
        <f>$BH$14*((AJ869)-$BD$5)/$BD$6+$BH$15*((AK869)-$BD$7)/$BD$8+$BH$16</f>
        <v/>
      </c>
      <c r="AV869" s="51">
        <f>1/(1+EXP(-AU869))</f>
        <v/>
      </c>
      <c r="AW869" s="52">
        <f>$BI$14*((AJ869)-$BD$5)/$BD$6+$BI$15*((AK869)-$BD$7)/$BD$8+$BI$16</f>
        <v/>
      </c>
      <c r="AX869" s="51">
        <f>1/(1+EXP(-AW869))</f>
        <v/>
      </c>
      <c r="AY869" s="52">
        <f>$BJ$14*((AJ869)-$BD$5)/$BD$6+$BJ$15*((AK869)-$BD$7)/$BD$8+$BJ$16</f>
        <v/>
      </c>
      <c r="AZ869" s="51">
        <f>1/(1+EXP(-AY869))</f>
        <v/>
      </c>
      <c r="BA869" s="52">
        <f>$BK$14*((AJ869)-$BD$5)/$BD$6+$BK$15*((AK869)-$BD$7)/$BD$8+$BK$16</f>
        <v/>
      </c>
      <c r="BB869" s="51">
        <f>1/(1+EXP(-BA869))</f>
        <v/>
      </c>
    </row>
    <row r="870" ht="15" customHeight="1" s="35">
      <c r="A870" s="48">
        <f>'4_Seq_Features'!A868</f>
        <v/>
      </c>
      <c r="B870" s="55">
        <f>'4_Seq_Features'!F868</f>
        <v/>
      </c>
      <c r="C870" s="48">
        <f>'4_Seq_Features'!E868</f>
        <v/>
      </c>
      <c r="D870" s="52">
        <f>$U$12*((B870)-$U$5)/$U$6+$U$13</f>
        <v/>
      </c>
      <c r="E870" s="51">
        <f>1/(1+EXP(-D870))</f>
        <v/>
      </c>
      <c r="F870" s="52">
        <f>$V$12*((B870)-$U$5)/$U$6+$V$13</f>
        <v/>
      </c>
      <c r="G870" s="51">
        <f>1/(1+EXP(-F870))</f>
        <v/>
      </c>
      <c r="H870" s="52">
        <f>$W$12*((B870)-$U$5)/$U$6+$W$13</f>
        <v/>
      </c>
      <c r="I870" s="51">
        <f>1/(1+EXP(-H870))</f>
        <v/>
      </c>
      <c r="J870" s="52">
        <f>$X$12*((B870)-$U$5)/$U$6+$X$13</f>
        <v/>
      </c>
      <c r="K870" s="51">
        <f>1/(1+EXP(-J870))</f>
        <v/>
      </c>
      <c r="L870" s="52">
        <f>$Y$12*((B870)-$U$5)/$U$6+$Y$13</f>
        <v/>
      </c>
      <c r="M870" s="51">
        <f>1/(1+EXP(-L870))</f>
        <v/>
      </c>
      <c r="N870" s="52">
        <f>$Z$12*((B870)-$U$5)/$U$6+$Z$13</f>
        <v/>
      </c>
      <c r="O870" s="51">
        <f>1/(1+EXP(-N870))</f>
        <v/>
      </c>
      <c r="P870" s="52">
        <f>$AA$12*((B870)-$U$5)/$U$6+$AA$13</f>
        <v/>
      </c>
      <c r="Q870" s="51">
        <f>1/(1+EXP(-P870))</f>
        <v/>
      </c>
      <c r="R870" s="52">
        <f>$AB$12*((B870)-$U$5)/$U$6+$AB$13</f>
        <v/>
      </c>
      <c r="S870" s="51">
        <f>1/(1+EXP(-R870))</f>
        <v/>
      </c>
      <c r="AI870" s="48">
        <f>'4_Seq_Features'!A868</f>
        <v/>
      </c>
      <c r="AJ870" s="55">
        <f>'4_Seq_Features'!G868</f>
        <v/>
      </c>
      <c r="AK870" s="55">
        <f>'4_Seq_Features'!H868</f>
        <v/>
      </c>
      <c r="AL870" s="48">
        <f>'4_Seq_Features'!E868</f>
        <v/>
      </c>
      <c r="AM870" s="52">
        <f>$BD$14*((AJ870)-$BD$5)/$BD$6+$BD$15*((AK870)-$BD$7)/$BD$8+$BD$16</f>
        <v/>
      </c>
      <c r="AN870" s="51">
        <f>1/(1+EXP(-AM870))</f>
        <v/>
      </c>
      <c r="AO870" s="52">
        <f>$BE$14*((AJ870)-$BD$5)/$BD$6+$BE$15*((AK870)-$BD$7)/$BD$8+$BE$16</f>
        <v/>
      </c>
      <c r="AP870" s="51">
        <f>1/(1+EXP(-AO870))</f>
        <v/>
      </c>
      <c r="AQ870" s="52">
        <f>$BF$14*((AJ870)-$BD$5)/$BD$6+$BF$15*((AK870)-$BD$7)/$BD$8+$BF$16</f>
        <v/>
      </c>
      <c r="AR870" s="51">
        <f>1/(1+EXP(-AQ870))</f>
        <v/>
      </c>
      <c r="AS870" s="52">
        <f>$BG$14*((AJ870)-$BD$5)/$BD$6+$BG$15*((AK870)-$BD$7)/$BD$8+$BG$16</f>
        <v/>
      </c>
      <c r="AT870" s="51">
        <f>1/(1+EXP(-AS870))</f>
        <v/>
      </c>
      <c r="AU870" s="52">
        <f>$BH$14*((AJ870)-$BD$5)/$BD$6+$BH$15*((AK870)-$BD$7)/$BD$8+$BH$16</f>
        <v/>
      </c>
      <c r="AV870" s="51">
        <f>1/(1+EXP(-AU870))</f>
        <v/>
      </c>
      <c r="AW870" s="52">
        <f>$BI$14*((AJ870)-$BD$5)/$BD$6+$BI$15*((AK870)-$BD$7)/$BD$8+$BI$16</f>
        <v/>
      </c>
      <c r="AX870" s="51">
        <f>1/(1+EXP(-AW870))</f>
        <v/>
      </c>
      <c r="AY870" s="52">
        <f>$BJ$14*((AJ870)-$BD$5)/$BD$6+$BJ$15*((AK870)-$BD$7)/$BD$8+$BJ$16</f>
        <v/>
      </c>
      <c r="AZ870" s="51">
        <f>1/(1+EXP(-AY870))</f>
        <v/>
      </c>
      <c r="BA870" s="52">
        <f>$BK$14*((AJ870)-$BD$5)/$BD$6+$BK$15*((AK870)-$BD$7)/$BD$8+$BK$16</f>
        <v/>
      </c>
      <c r="BB870" s="51">
        <f>1/(1+EXP(-BA870))</f>
        <v/>
      </c>
    </row>
    <row r="871" ht="15" customHeight="1" s="35">
      <c r="A871" s="48">
        <f>'4_Seq_Features'!A869</f>
        <v/>
      </c>
      <c r="B871" s="55">
        <f>'4_Seq_Features'!F869</f>
        <v/>
      </c>
      <c r="C871" s="48">
        <f>'4_Seq_Features'!E869</f>
        <v/>
      </c>
      <c r="D871" s="52">
        <f>$U$12*((B871)-$U$5)/$U$6+$U$13</f>
        <v/>
      </c>
      <c r="E871" s="51">
        <f>1/(1+EXP(-D871))</f>
        <v/>
      </c>
      <c r="F871" s="52">
        <f>$V$12*((B871)-$U$5)/$U$6+$V$13</f>
        <v/>
      </c>
      <c r="G871" s="51">
        <f>1/(1+EXP(-F871))</f>
        <v/>
      </c>
      <c r="H871" s="52">
        <f>$W$12*((B871)-$U$5)/$U$6+$W$13</f>
        <v/>
      </c>
      <c r="I871" s="51">
        <f>1/(1+EXP(-H871))</f>
        <v/>
      </c>
      <c r="J871" s="52">
        <f>$X$12*((B871)-$U$5)/$U$6+$X$13</f>
        <v/>
      </c>
      <c r="K871" s="51">
        <f>1/(1+EXP(-J871))</f>
        <v/>
      </c>
      <c r="L871" s="52">
        <f>$Y$12*((B871)-$U$5)/$U$6+$Y$13</f>
        <v/>
      </c>
      <c r="M871" s="51">
        <f>1/(1+EXP(-L871))</f>
        <v/>
      </c>
      <c r="N871" s="52">
        <f>$Z$12*((B871)-$U$5)/$U$6+$Z$13</f>
        <v/>
      </c>
      <c r="O871" s="51">
        <f>1/(1+EXP(-N871))</f>
        <v/>
      </c>
      <c r="P871" s="52">
        <f>$AA$12*((B871)-$U$5)/$U$6+$AA$13</f>
        <v/>
      </c>
      <c r="Q871" s="51">
        <f>1/(1+EXP(-P871))</f>
        <v/>
      </c>
      <c r="R871" s="52">
        <f>$AB$12*((B871)-$U$5)/$U$6+$AB$13</f>
        <v/>
      </c>
      <c r="S871" s="51">
        <f>1/(1+EXP(-R871))</f>
        <v/>
      </c>
      <c r="AI871" s="48">
        <f>'4_Seq_Features'!A869</f>
        <v/>
      </c>
      <c r="AJ871" s="55">
        <f>'4_Seq_Features'!G869</f>
        <v/>
      </c>
      <c r="AK871" s="55">
        <f>'4_Seq_Features'!H869</f>
        <v/>
      </c>
      <c r="AL871" s="48">
        <f>'4_Seq_Features'!E869</f>
        <v/>
      </c>
      <c r="AM871" s="52">
        <f>$BD$14*((AJ871)-$BD$5)/$BD$6+$BD$15*((AK871)-$BD$7)/$BD$8+$BD$16</f>
        <v/>
      </c>
      <c r="AN871" s="51">
        <f>1/(1+EXP(-AM871))</f>
        <v/>
      </c>
      <c r="AO871" s="52">
        <f>$BE$14*((AJ871)-$BD$5)/$BD$6+$BE$15*((AK871)-$BD$7)/$BD$8+$BE$16</f>
        <v/>
      </c>
      <c r="AP871" s="51">
        <f>1/(1+EXP(-AO871))</f>
        <v/>
      </c>
      <c r="AQ871" s="52">
        <f>$BF$14*((AJ871)-$BD$5)/$BD$6+$BF$15*((AK871)-$BD$7)/$BD$8+$BF$16</f>
        <v/>
      </c>
      <c r="AR871" s="51">
        <f>1/(1+EXP(-AQ871))</f>
        <v/>
      </c>
      <c r="AS871" s="52">
        <f>$BG$14*((AJ871)-$BD$5)/$BD$6+$BG$15*((AK871)-$BD$7)/$BD$8+$BG$16</f>
        <v/>
      </c>
      <c r="AT871" s="51">
        <f>1/(1+EXP(-AS871))</f>
        <v/>
      </c>
      <c r="AU871" s="52">
        <f>$BH$14*((AJ871)-$BD$5)/$BD$6+$BH$15*((AK871)-$BD$7)/$BD$8+$BH$16</f>
        <v/>
      </c>
      <c r="AV871" s="51">
        <f>1/(1+EXP(-AU871))</f>
        <v/>
      </c>
      <c r="AW871" s="52">
        <f>$BI$14*((AJ871)-$BD$5)/$BD$6+$BI$15*((AK871)-$BD$7)/$BD$8+$BI$16</f>
        <v/>
      </c>
      <c r="AX871" s="51">
        <f>1/(1+EXP(-AW871))</f>
        <v/>
      </c>
      <c r="AY871" s="52">
        <f>$BJ$14*((AJ871)-$BD$5)/$BD$6+$BJ$15*((AK871)-$BD$7)/$BD$8+$BJ$16</f>
        <v/>
      </c>
      <c r="AZ871" s="51">
        <f>1/(1+EXP(-AY871))</f>
        <v/>
      </c>
      <c r="BA871" s="52">
        <f>$BK$14*((AJ871)-$BD$5)/$BD$6+$BK$15*((AK871)-$BD$7)/$BD$8+$BK$16</f>
        <v/>
      </c>
      <c r="BB871" s="51">
        <f>1/(1+EXP(-BA871))</f>
        <v/>
      </c>
    </row>
    <row r="872" ht="15" customHeight="1" s="35">
      <c r="A872" s="48">
        <f>'4_Seq_Features'!A870</f>
        <v/>
      </c>
      <c r="B872" s="55">
        <f>'4_Seq_Features'!F870</f>
        <v/>
      </c>
      <c r="C872" s="48">
        <f>'4_Seq_Features'!E870</f>
        <v/>
      </c>
      <c r="D872" s="52">
        <f>$U$12*((B872)-$U$5)/$U$6+$U$13</f>
        <v/>
      </c>
      <c r="E872" s="51">
        <f>1/(1+EXP(-D872))</f>
        <v/>
      </c>
      <c r="F872" s="52">
        <f>$V$12*((B872)-$U$5)/$U$6+$V$13</f>
        <v/>
      </c>
      <c r="G872" s="51">
        <f>1/(1+EXP(-F872))</f>
        <v/>
      </c>
      <c r="H872" s="52">
        <f>$W$12*((B872)-$U$5)/$U$6+$W$13</f>
        <v/>
      </c>
      <c r="I872" s="51">
        <f>1/(1+EXP(-H872))</f>
        <v/>
      </c>
      <c r="J872" s="52">
        <f>$X$12*((B872)-$U$5)/$U$6+$X$13</f>
        <v/>
      </c>
      <c r="K872" s="51">
        <f>1/(1+EXP(-J872))</f>
        <v/>
      </c>
      <c r="L872" s="52">
        <f>$Y$12*((B872)-$U$5)/$U$6+$Y$13</f>
        <v/>
      </c>
      <c r="M872" s="51">
        <f>1/(1+EXP(-L872))</f>
        <v/>
      </c>
      <c r="N872" s="52">
        <f>$Z$12*((B872)-$U$5)/$U$6+$Z$13</f>
        <v/>
      </c>
      <c r="O872" s="51">
        <f>1/(1+EXP(-N872))</f>
        <v/>
      </c>
      <c r="P872" s="52">
        <f>$AA$12*((B872)-$U$5)/$U$6+$AA$13</f>
        <v/>
      </c>
      <c r="Q872" s="51">
        <f>1/(1+EXP(-P872))</f>
        <v/>
      </c>
      <c r="R872" s="52">
        <f>$AB$12*((B872)-$U$5)/$U$6+$AB$13</f>
        <v/>
      </c>
      <c r="S872" s="51">
        <f>1/(1+EXP(-R872))</f>
        <v/>
      </c>
      <c r="AI872" s="48">
        <f>'4_Seq_Features'!A870</f>
        <v/>
      </c>
      <c r="AJ872" s="55">
        <f>'4_Seq_Features'!G870</f>
        <v/>
      </c>
      <c r="AK872" s="55">
        <f>'4_Seq_Features'!H870</f>
        <v/>
      </c>
      <c r="AL872" s="48">
        <f>'4_Seq_Features'!E870</f>
        <v/>
      </c>
      <c r="AM872" s="52">
        <f>$BD$14*((AJ872)-$BD$5)/$BD$6+$BD$15*((AK872)-$BD$7)/$BD$8+$BD$16</f>
        <v/>
      </c>
      <c r="AN872" s="51">
        <f>1/(1+EXP(-AM872))</f>
        <v/>
      </c>
      <c r="AO872" s="52">
        <f>$BE$14*((AJ872)-$BD$5)/$BD$6+$BE$15*((AK872)-$BD$7)/$BD$8+$BE$16</f>
        <v/>
      </c>
      <c r="AP872" s="51">
        <f>1/(1+EXP(-AO872))</f>
        <v/>
      </c>
      <c r="AQ872" s="52">
        <f>$BF$14*((AJ872)-$BD$5)/$BD$6+$BF$15*((AK872)-$BD$7)/$BD$8+$BF$16</f>
        <v/>
      </c>
      <c r="AR872" s="51">
        <f>1/(1+EXP(-AQ872))</f>
        <v/>
      </c>
      <c r="AS872" s="52">
        <f>$BG$14*((AJ872)-$BD$5)/$BD$6+$BG$15*((AK872)-$BD$7)/$BD$8+$BG$16</f>
        <v/>
      </c>
      <c r="AT872" s="51">
        <f>1/(1+EXP(-AS872))</f>
        <v/>
      </c>
      <c r="AU872" s="52">
        <f>$BH$14*((AJ872)-$BD$5)/$BD$6+$BH$15*((AK872)-$BD$7)/$BD$8+$BH$16</f>
        <v/>
      </c>
      <c r="AV872" s="51">
        <f>1/(1+EXP(-AU872))</f>
        <v/>
      </c>
      <c r="AW872" s="52">
        <f>$BI$14*((AJ872)-$BD$5)/$BD$6+$BI$15*((AK872)-$BD$7)/$BD$8+$BI$16</f>
        <v/>
      </c>
      <c r="AX872" s="51">
        <f>1/(1+EXP(-AW872))</f>
        <v/>
      </c>
      <c r="AY872" s="52">
        <f>$BJ$14*((AJ872)-$BD$5)/$BD$6+$BJ$15*((AK872)-$BD$7)/$BD$8+$BJ$16</f>
        <v/>
      </c>
      <c r="AZ872" s="51">
        <f>1/(1+EXP(-AY872))</f>
        <v/>
      </c>
      <c r="BA872" s="52">
        <f>$BK$14*((AJ872)-$BD$5)/$BD$6+$BK$15*((AK872)-$BD$7)/$BD$8+$BK$16</f>
        <v/>
      </c>
      <c r="BB872" s="51">
        <f>1/(1+EXP(-BA872))</f>
        <v/>
      </c>
    </row>
    <row r="873" ht="15" customHeight="1" s="35">
      <c r="A873" s="48">
        <f>'4_Seq_Features'!A871</f>
        <v/>
      </c>
      <c r="B873" s="55">
        <f>'4_Seq_Features'!F871</f>
        <v/>
      </c>
      <c r="C873" s="48">
        <f>'4_Seq_Features'!E871</f>
        <v/>
      </c>
      <c r="D873" s="52">
        <f>$U$12*((B873)-$U$5)/$U$6+$U$13</f>
        <v/>
      </c>
      <c r="E873" s="51">
        <f>1/(1+EXP(-D873))</f>
        <v/>
      </c>
      <c r="F873" s="52">
        <f>$V$12*((B873)-$U$5)/$U$6+$V$13</f>
        <v/>
      </c>
      <c r="G873" s="51">
        <f>1/(1+EXP(-F873))</f>
        <v/>
      </c>
      <c r="H873" s="52">
        <f>$W$12*((B873)-$U$5)/$U$6+$W$13</f>
        <v/>
      </c>
      <c r="I873" s="51">
        <f>1/(1+EXP(-H873))</f>
        <v/>
      </c>
      <c r="J873" s="52">
        <f>$X$12*((B873)-$U$5)/$U$6+$X$13</f>
        <v/>
      </c>
      <c r="K873" s="51">
        <f>1/(1+EXP(-J873))</f>
        <v/>
      </c>
      <c r="L873" s="52">
        <f>$Y$12*((B873)-$U$5)/$U$6+$Y$13</f>
        <v/>
      </c>
      <c r="M873" s="51">
        <f>1/(1+EXP(-L873))</f>
        <v/>
      </c>
      <c r="N873" s="52">
        <f>$Z$12*((B873)-$U$5)/$U$6+$Z$13</f>
        <v/>
      </c>
      <c r="O873" s="51">
        <f>1/(1+EXP(-N873))</f>
        <v/>
      </c>
      <c r="P873" s="52">
        <f>$AA$12*((B873)-$U$5)/$U$6+$AA$13</f>
        <v/>
      </c>
      <c r="Q873" s="51">
        <f>1/(1+EXP(-P873))</f>
        <v/>
      </c>
      <c r="R873" s="52">
        <f>$AB$12*((B873)-$U$5)/$U$6+$AB$13</f>
        <v/>
      </c>
      <c r="S873" s="51">
        <f>1/(1+EXP(-R873))</f>
        <v/>
      </c>
      <c r="AI873" s="48">
        <f>'4_Seq_Features'!A871</f>
        <v/>
      </c>
      <c r="AJ873" s="55">
        <f>'4_Seq_Features'!G871</f>
        <v/>
      </c>
      <c r="AK873" s="55">
        <f>'4_Seq_Features'!H871</f>
        <v/>
      </c>
      <c r="AL873" s="48">
        <f>'4_Seq_Features'!E871</f>
        <v/>
      </c>
      <c r="AM873" s="52">
        <f>$BD$14*((AJ873)-$BD$5)/$BD$6+$BD$15*((AK873)-$BD$7)/$BD$8+$BD$16</f>
        <v/>
      </c>
      <c r="AN873" s="51">
        <f>1/(1+EXP(-AM873))</f>
        <v/>
      </c>
      <c r="AO873" s="52">
        <f>$BE$14*((AJ873)-$BD$5)/$BD$6+$BE$15*((AK873)-$BD$7)/$BD$8+$BE$16</f>
        <v/>
      </c>
      <c r="AP873" s="51">
        <f>1/(1+EXP(-AO873))</f>
        <v/>
      </c>
      <c r="AQ873" s="52">
        <f>$BF$14*((AJ873)-$BD$5)/$BD$6+$BF$15*((AK873)-$BD$7)/$BD$8+$BF$16</f>
        <v/>
      </c>
      <c r="AR873" s="51">
        <f>1/(1+EXP(-AQ873))</f>
        <v/>
      </c>
      <c r="AS873" s="52">
        <f>$BG$14*((AJ873)-$BD$5)/$BD$6+$BG$15*((AK873)-$BD$7)/$BD$8+$BG$16</f>
        <v/>
      </c>
      <c r="AT873" s="51">
        <f>1/(1+EXP(-AS873))</f>
        <v/>
      </c>
      <c r="AU873" s="52">
        <f>$BH$14*((AJ873)-$BD$5)/$BD$6+$BH$15*((AK873)-$BD$7)/$BD$8+$BH$16</f>
        <v/>
      </c>
      <c r="AV873" s="51">
        <f>1/(1+EXP(-AU873))</f>
        <v/>
      </c>
      <c r="AW873" s="52">
        <f>$BI$14*((AJ873)-$BD$5)/$BD$6+$BI$15*((AK873)-$BD$7)/$BD$8+$BI$16</f>
        <v/>
      </c>
      <c r="AX873" s="51">
        <f>1/(1+EXP(-AW873))</f>
        <v/>
      </c>
      <c r="AY873" s="52">
        <f>$BJ$14*((AJ873)-$BD$5)/$BD$6+$BJ$15*((AK873)-$BD$7)/$BD$8+$BJ$16</f>
        <v/>
      </c>
      <c r="AZ873" s="51">
        <f>1/(1+EXP(-AY873))</f>
        <v/>
      </c>
      <c r="BA873" s="52">
        <f>$BK$14*((AJ873)-$BD$5)/$BD$6+$BK$15*((AK873)-$BD$7)/$BD$8+$BK$16</f>
        <v/>
      </c>
      <c r="BB873" s="51">
        <f>1/(1+EXP(-BA873))</f>
        <v/>
      </c>
    </row>
    <row r="874" ht="15" customHeight="1" s="35">
      <c r="A874" s="48">
        <f>'4_Seq_Features'!A872</f>
        <v/>
      </c>
      <c r="B874" s="55">
        <f>'4_Seq_Features'!F872</f>
        <v/>
      </c>
      <c r="C874" s="48">
        <f>'4_Seq_Features'!E872</f>
        <v/>
      </c>
      <c r="D874" s="52">
        <f>$U$12*((B874)-$U$5)/$U$6+$U$13</f>
        <v/>
      </c>
      <c r="E874" s="51">
        <f>1/(1+EXP(-D874))</f>
        <v/>
      </c>
      <c r="F874" s="52">
        <f>$V$12*((B874)-$U$5)/$U$6+$V$13</f>
        <v/>
      </c>
      <c r="G874" s="51">
        <f>1/(1+EXP(-F874))</f>
        <v/>
      </c>
      <c r="H874" s="52">
        <f>$W$12*((B874)-$U$5)/$U$6+$W$13</f>
        <v/>
      </c>
      <c r="I874" s="51">
        <f>1/(1+EXP(-H874))</f>
        <v/>
      </c>
      <c r="J874" s="52">
        <f>$X$12*((B874)-$U$5)/$U$6+$X$13</f>
        <v/>
      </c>
      <c r="K874" s="51">
        <f>1/(1+EXP(-J874))</f>
        <v/>
      </c>
      <c r="L874" s="52">
        <f>$Y$12*((B874)-$U$5)/$U$6+$Y$13</f>
        <v/>
      </c>
      <c r="M874" s="51">
        <f>1/(1+EXP(-L874))</f>
        <v/>
      </c>
      <c r="N874" s="52">
        <f>$Z$12*((B874)-$U$5)/$U$6+$Z$13</f>
        <v/>
      </c>
      <c r="O874" s="51">
        <f>1/(1+EXP(-N874))</f>
        <v/>
      </c>
      <c r="P874" s="52">
        <f>$AA$12*((B874)-$U$5)/$U$6+$AA$13</f>
        <v/>
      </c>
      <c r="Q874" s="51">
        <f>1/(1+EXP(-P874))</f>
        <v/>
      </c>
      <c r="R874" s="52">
        <f>$AB$12*((B874)-$U$5)/$U$6+$AB$13</f>
        <v/>
      </c>
      <c r="S874" s="51">
        <f>1/(1+EXP(-R874))</f>
        <v/>
      </c>
      <c r="AI874" s="48">
        <f>'4_Seq_Features'!A872</f>
        <v/>
      </c>
      <c r="AJ874" s="55">
        <f>'4_Seq_Features'!G872</f>
        <v/>
      </c>
      <c r="AK874" s="55">
        <f>'4_Seq_Features'!H872</f>
        <v/>
      </c>
      <c r="AL874" s="48">
        <f>'4_Seq_Features'!E872</f>
        <v/>
      </c>
      <c r="AM874" s="52">
        <f>$BD$14*((AJ874)-$BD$5)/$BD$6+$BD$15*((AK874)-$BD$7)/$BD$8+$BD$16</f>
        <v/>
      </c>
      <c r="AN874" s="51">
        <f>1/(1+EXP(-AM874))</f>
        <v/>
      </c>
      <c r="AO874" s="52">
        <f>$BE$14*((AJ874)-$BD$5)/$BD$6+$BE$15*((AK874)-$BD$7)/$BD$8+$BE$16</f>
        <v/>
      </c>
      <c r="AP874" s="51">
        <f>1/(1+EXP(-AO874))</f>
        <v/>
      </c>
      <c r="AQ874" s="52">
        <f>$BF$14*((AJ874)-$BD$5)/$BD$6+$BF$15*((AK874)-$BD$7)/$BD$8+$BF$16</f>
        <v/>
      </c>
      <c r="AR874" s="51">
        <f>1/(1+EXP(-AQ874))</f>
        <v/>
      </c>
      <c r="AS874" s="52">
        <f>$BG$14*((AJ874)-$BD$5)/$BD$6+$BG$15*((AK874)-$BD$7)/$BD$8+$BG$16</f>
        <v/>
      </c>
      <c r="AT874" s="51">
        <f>1/(1+EXP(-AS874))</f>
        <v/>
      </c>
      <c r="AU874" s="52">
        <f>$BH$14*((AJ874)-$BD$5)/$BD$6+$BH$15*((AK874)-$BD$7)/$BD$8+$BH$16</f>
        <v/>
      </c>
      <c r="AV874" s="51">
        <f>1/(1+EXP(-AU874))</f>
        <v/>
      </c>
      <c r="AW874" s="52">
        <f>$BI$14*((AJ874)-$BD$5)/$BD$6+$BI$15*((AK874)-$BD$7)/$BD$8+$BI$16</f>
        <v/>
      </c>
      <c r="AX874" s="51">
        <f>1/(1+EXP(-AW874))</f>
        <v/>
      </c>
      <c r="AY874" s="52">
        <f>$BJ$14*((AJ874)-$BD$5)/$BD$6+$BJ$15*((AK874)-$BD$7)/$BD$8+$BJ$16</f>
        <v/>
      </c>
      <c r="AZ874" s="51">
        <f>1/(1+EXP(-AY874))</f>
        <v/>
      </c>
      <c r="BA874" s="52">
        <f>$BK$14*((AJ874)-$BD$5)/$BD$6+$BK$15*((AK874)-$BD$7)/$BD$8+$BK$16</f>
        <v/>
      </c>
      <c r="BB874" s="51">
        <f>1/(1+EXP(-BA874))</f>
        <v/>
      </c>
    </row>
    <row r="875" ht="15" customHeight="1" s="35">
      <c r="A875" s="48">
        <f>'4_Seq_Features'!A873</f>
        <v/>
      </c>
      <c r="B875" s="55">
        <f>'4_Seq_Features'!F873</f>
        <v/>
      </c>
      <c r="C875" s="48">
        <f>'4_Seq_Features'!E873</f>
        <v/>
      </c>
      <c r="D875" s="52">
        <f>$U$12*((B875)-$U$5)/$U$6+$U$13</f>
        <v/>
      </c>
      <c r="E875" s="51">
        <f>1/(1+EXP(-D875))</f>
        <v/>
      </c>
      <c r="F875" s="52">
        <f>$V$12*((B875)-$U$5)/$U$6+$V$13</f>
        <v/>
      </c>
      <c r="G875" s="51">
        <f>1/(1+EXP(-F875))</f>
        <v/>
      </c>
      <c r="H875" s="52">
        <f>$W$12*((B875)-$U$5)/$U$6+$W$13</f>
        <v/>
      </c>
      <c r="I875" s="51">
        <f>1/(1+EXP(-H875))</f>
        <v/>
      </c>
      <c r="J875" s="52">
        <f>$X$12*((B875)-$U$5)/$U$6+$X$13</f>
        <v/>
      </c>
      <c r="K875" s="51">
        <f>1/(1+EXP(-J875))</f>
        <v/>
      </c>
      <c r="L875" s="52">
        <f>$Y$12*((B875)-$U$5)/$U$6+$Y$13</f>
        <v/>
      </c>
      <c r="M875" s="51">
        <f>1/(1+EXP(-L875))</f>
        <v/>
      </c>
      <c r="N875" s="52">
        <f>$Z$12*((B875)-$U$5)/$U$6+$Z$13</f>
        <v/>
      </c>
      <c r="O875" s="51">
        <f>1/(1+EXP(-N875))</f>
        <v/>
      </c>
      <c r="P875" s="52">
        <f>$AA$12*((B875)-$U$5)/$U$6+$AA$13</f>
        <v/>
      </c>
      <c r="Q875" s="51">
        <f>1/(1+EXP(-P875))</f>
        <v/>
      </c>
      <c r="R875" s="52">
        <f>$AB$12*((B875)-$U$5)/$U$6+$AB$13</f>
        <v/>
      </c>
      <c r="S875" s="51">
        <f>1/(1+EXP(-R875))</f>
        <v/>
      </c>
      <c r="AI875" s="48">
        <f>'4_Seq_Features'!A873</f>
        <v/>
      </c>
      <c r="AJ875" s="55">
        <f>'4_Seq_Features'!G873</f>
        <v/>
      </c>
      <c r="AK875" s="55">
        <f>'4_Seq_Features'!H873</f>
        <v/>
      </c>
      <c r="AL875" s="48">
        <f>'4_Seq_Features'!E873</f>
        <v/>
      </c>
      <c r="AM875" s="52">
        <f>$BD$14*((AJ875)-$BD$5)/$BD$6+$BD$15*((AK875)-$BD$7)/$BD$8+$BD$16</f>
        <v/>
      </c>
      <c r="AN875" s="51">
        <f>1/(1+EXP(-AM875))</f>
        <v/>
      </c>
      <c r="AO875" s="52">
        <f>$BE$14*((AJ875)-$BD$5)/$BD$6+$BE$15*((AK875)-$BD$7)/$BD$8+$BE$16</f>
        <v/>
      </c>
      <c r="AP875" s="51">
        <f>1/(1+EXP(-AO875))</f>
        <v/>
      </c>
      <c r="AQ875" s="52">
        <f>$BF$14*((AJ875)-$BD$5)/$BD$6+$BF$15*((AK875)-$BD$7)/$BD$8+$BF$16</f>
        <v/>
      </c>
      <c r="AR875" s="51">
        <f>1/(1+EXP(-AQ875))</f>
        <v/>
      </c>
      <c r="AS875" s="52">
        <f>$BG$14*((AJ875)-$BD$5)/$BD$6+$BG$15*((AK875)-$BD$7)/$BD$8+$BG$16</f>
        <v/>
      </c>
      <c r="AT875" s="51">
        <f>1/(1+EXP(-AS875))</f>
        <v/>
      </c>
      <c r="AU875" s="52">
        <f>$BH$14*((AJ875)-$BD$5)/$BD$6+$BH$15*((AK875)-$BD$7)/$BD$8+$BH$16</f>
        <v/>
      </c>
      <c r="AV875" s="51">
        <f>1/(1+EXP(-AU875))</f>
        <v/>
      </c>
      <c r="AW875" s="52">
        <f>$BI$14*((AJ875)-$BD$5)/$BD$6+$BI$15*((AK875)-$BD$7)/$BD$8+$BI$16</f>
        <v/>
      </c>
      <c r="AX875" s="51">
        <f>1/(1+EXP(-AW875))</f>
        <v/>
      </c>
      <c r="AY875" s="52">
        <f>$BJ$14*((AJ875)-$BD$5)/$BD$6+$BJ$15*((AK875)-$BD$7)/$BD$8+$BJ$16</f>
        <v/>
      </c>
      <c r="AZ875" s="51">
        <f>1/(1+EXP(-AY875))</f>
        <v/>
      </c>
      <c r="BA875" s="52">
        <f>$BK$14*((AJ875)-$BD$5)/$BD$6+$BK$15*((AK875)-$BD$7)/$BD$8+$BK$16</f>
        <v/>
      </c>
      <c r="BB875" s="51">
        <f>1/(1+EXP(-BA875))</f>
        <v/>
      </c>
    </row>
    <row r="876" ht="15" customHeight="1" s="35">
      <c r="A876" s="48">
        <f>'4_Seq_Features'!A874</f>
        <v/>
      </c>
      <c r="B876" s="55">
        <f>'4_Seq_Features'!F874</f>
        <v/>
      </c>
      <c r="C876" s="48">
        <f>'4_Seq_Features'!E874</f>
        <v/>
      </c>
      <c r="D876" s="52">
        <f>$U$12*((B876)-$U$5)/$U$6+$U$13</f>
        <v/>
      </c>
      <c r="E876" s="51">
        <f>1/(1+EXP(-D876))</f>
        <v/>
      </c>
      <c r="F876" s="52">
        <f>$V$12*((B876)-$U$5)/$U$6+$V$13</f>
        <v/>
      </c>
      <c r="G876" s="51">
        <f>1/(1+EXP(-F876))</f>
        <v/>
      </c>
      <c r="H876" s="52">
        <f>$W$12*((B876)-$U$5)/$U$6+$W$13</f>
        <v/>
      </c>
      <c r="I876" s="51">
        <f>1/(1+EXP(-H876))</f>
        <v/>
      </c>
      <c r="J876" s="52">
        <f>$X$12*((B876)-$U$5)/$U$6+$X$13</f>
        <v/>
      </c>
      <c r="K876" s="51">
        <f>1/(1+EXP(-J876))</f>
        <v/>
      </c>
      <c r="L876" s="52">
        <f>$Y$12*((B876)-$U$5)/$U$6+$Y$13</f>
        <v/>
      </c>
      <c r="M876" s="51">
        <f>1/(1+EXP(-L876))</f>
        <v/>
      </c>
      <c r="N876" s="52">
        <f>$Z$12*((B876)-$U$5)/$U$6+$Z$13</f>
        <v/>
      </c>
      <c r="O876" s="51">
        <f>1/(1+EXP(-N876))</f>
        <v/>
      </c>
      <c r="P876" s="52">
        <f>$AA$12*((B876)-$U$5)/$U$6+$AA$13</f>
        <v/>
      </c>
      <c r="Q876" s="51">
        <f>1/(1+EXP(-P876))</f>
        <v/>
      </c>
      <c r="R876" s="52">
        <f>$AB$12*((B876)-$U$5)/$U$6+$AB$13</f>
        <v/>
      </c>
      <c r="S876" s="51">
        <f>1/(1+EXP(-R876))</f>
        <v/>
      </c>
      <c r="AI876" s="48">
        <f>'4_Seq_Features'!A874</f>
        <v/>
      </c>
      <c r="AJ876" s="55">
        <f>'4_Seq_Features'!G874</f>
        <v/>
      </c>
      <c r="AK876" s="55">
        <f>'4_Seq_Features'!H874</f>
        <v/>
      </c>
      <c r="AL876" s="48">
        <f>'4_Seq_Features'!E874</f>
        <v/>
      </c>
      <c r="AM876" s="52">
        <f>$BD$14*((AJ876)-$BD$5)/$BD$6+$BD$15*((AK876)-$BD$7)/$BD$8+$BD$16</f>
        <v/>
      </c>
      <c r="AN876" s="51">
        <f>1/(1+EXP(-AM876))</f>
        <v/>
      </c>
      <c r="AO876" s="52">
        <f>$BE$14*((AJ876)-$BD$5)/$BD$6+$BE$15*((AK876)-$BD$7)/$BD$8+$BE$16</f>
        <v/>
      </c>
      <c r="AP876" s="51">
        <f>1/(1+EXP(-AO876))</f>
        <v/>
      </c>
      <c r="AQ876" s="52">
        <f>$BF$14*((AJ876)-$BD$5)/$BD$6+$BF$15*((AK876)-$BD$7)/$BD$8+$BF$16</f>
        <v/>
      </c>
      <c r="AR876" s="51">
        <f>1/(1+EXP(-AQ876))</f>
        <v/>
      </c>
      <c r="AS876" s="52">
        <f>$BG$14*((AJ876)-$BD$5)/$BD$6+$BG$15*((AK876)-$BD$7)/$BD$8+$BG$16</f>
        <v/>
      </c>
      <c r="AT876" s="51">
        <f>1/(1+EXP(-AS876))</f>
        <v/>
      </c>
      <c r="AU876" s="52">
        <f>$BH$14*((AJ876)-$BD$5)/$BD$6+$BH$15*((AK876)-$BD$7)/$BD$8+$BH$16</f>
        <v/>
      </c>
      <c r="AV876" s="51">
        <f>1/(1+EXP(-AU876))</f>
        <v/>
      </c>
      <c r="AW876" s="52">
        <f>$BI$14*((AJ876)-$BD$5)/$BD$6+$BI$15*((AK876)-$BD$7)/$BD$8+$BI$16</f>
        <v/>
      </c>
      <c r="AX876" s="51">
        <f>1/(1+EXP(-AW876))</f>
        <v/>
      </c>
      <c r="AY876" s="52">
        <f>$BJ$14*((AJ876)-$BD$5)/$BD$6+$BJ$15*((AK876)-$BD$7)/$BD$8+$BJ$16</f>
        <v/>
      </c>
      <c r="AZ876" s="51">
        <f>1/(1+EXP(-AY876))</f>
        <v/>
      </c>
      <c r="BA876" s="52">
        <f>$BK$14*((AJ876)-$BD$5)/$BD$6+$BK$15*((AK876)-$BD$7)/$BD$8+$BK$16</f>
        <v/>
      </c>
      <c r="BB876" s="51">
        <f>1/(1+EXP(-BA876))</f>
        <v/>
      </c>
    </row>
    <row r="877" ht="15" customHeight="1" s="35">
      <c r="A877" s="48">
        <f>'4_Seq_Features'!A875</f>
        <v/>
      </c>
      <c r="B877" s="55">
        <f>'4_Seq_Features'!F875</f>
        <v/>
      </c>
      <c r="C877" s="48">
        <f>'4_Seq_Features'!E875</f>
        <v/>
      </c>
      <c r="D877" s="52">
        <f>$U$12*((B877)-$U$5)/$U$6+$U$13</f>
        <v/>
      </c>
      <c r="E877" s="51">
        <f>1/(1+EXP(-D877))</f>
        <v/>
      </c>
      <c r="F877" s="52">
        <f>$V$12*((B877)-$U$5)/$U$6+$V$13</f>
        <v/>
      </c>
      <c r="G877" s="51">
        <f>1/(1+EXP(-F877))</f>
        <v/>
      </c>
      <c r="H877" s="52">
        <f>$W$12*((B877)-$U$5)/$U$6+$W$13</f>
        <v/>
      </c>
      <c r="I877" s="51">
        <f>1/(1+EXP(-H877))</f>
        <v/>
      </c>
      <c r="J877" s="52">
        <f>$X$12*((B877)-$U$5)/$U$6+$X$13</f>
        <v/>
      </c>
      <c r="K877" s="51">
        <f>1/(1+EXP(-J877))</f>
        <v/>
      </c>
      <c r="L877" s="52">
        <f>$Y$12*((B877)-$U$5)/$U$6+$Y$13</f>
        <v/>
      </c>
      <c r="M877" s="51">
        <f>1/(1+EXP(-L877))</f>
        <v/>
      </c>
      <c r="N877" s="52">
        <f>$Z$12*((B877)-$U$5)/$U$6+$Z$13</f>
        <v/>
      </c>
      <c r="O877" s="51">
        <f>1/(1+EXP(-N877))</f>
        <v/>
      </c>
      <c r="P877" s="52">
        <f>$AA$12*((B877)-$U$5)/$U$6+$AA$13</f>
        <v/>
      </c>
      <c r="Q877" s="51">
        <f>1/(1+EXP(-P877))</f>
        <v/>
      </c>
      <c r="R877" s="52">
        <f>$AB$12*((B877)-$U$5)/$U$6+$AB$13</f>
        <v/>
      </c>
      <c r="S877" s="51">
        <f>1/(1+EXP(-R877))</f>
        <v/>
      </c>
      <c r="AI877" s="48">
        <f>'4_Seq_Features'!A875</f>
        <v/>
      </c>
      <c r="AJ877" s="55">
        <f>'4_Seq_Features'!G875</f>
        <v/>
      </c>
      <c r="AK877" s="55">
        <f>'4_Seq_Features'!H875</f>
        <v/>
      </c>
      <c r="AL877" s="48">
        <f>'4_Seq_Features'!E875</f>
        <v/>
      </c>
      <c r="AM877" s="52">
        <f>$BD$14*((AJ877)-$BD$5)/$BD$6+$BD$15*((AK877)-$BD$7)/$BD$8+$BD$16</f>
        <v/>
      </c>
      <c r="AN877" s="51">
        <f>1/(1+EXP(-AM877))</f>
        <v/>
      </c>
      <c r="AO877" s="52">
        <f>$BE$14*((AJ877)-$BD$5)/$BD$6+$BE$15*((AK877)-$BD$7)/$BD$8+$BE$16</f>
        <v/>
      </c>
      <c r="AP877" s="51">
        <f>1/(1+EXP(-AO877))</f>
        <v/>
      </c>
      <c r="AQ877" s="52">
        <f>$BF$14*((AJ877)-$BD$5)/$BD$6+$BF$15*((AK877)-$BD$7)/$BD$8+$BF$16</f>
        <v/>
      </c>
      <c r="AR877" s="51">
        <f>1/(1+EXP(-AQ877))</f>
        <v/>
      </c>
      <c r="AS877" s="52">
        <f>$BG$14*((AJ877)-$BD$5)/$BD$6+$BG$15*((AK877)-$BD$7)/$BD$8+$BG$16</f>
        <v/>
      </c>
      <c r="AT877" s="51">
        <f>1/(1+EXP(-AS877))</f>
        <v/>
      </c>
      <c r="AU877" s="52">
        <f>$BH$14*((AJ877)-$BD$5)/$BD$6+$BH$15*((AK877)-$BD$7)/$BD$8+$BH$16</f>
        <v/>
      </c>
      <c r="AV877" s="51">
        <f>1/(1+EXP(-AU877))</f>
        <v/>
      </c>
      <c r="AW877" s="52">
        <f>$BI$14*((AJ877)-$BD$5)/$BD$6+$BI$15*((AK877)-$BD$7)/$BD$8+$BI$16</f>
        <v/>
      </c>
      <c r="AX877" s="51">
        <f>1/(1+EXP(-AW877))</f>
        <v/>
      </c>
      <c r="AY877" s="52">
        <f>$BJ$14*((AJ877)-$BD$5)/$BD$6+$BJ$15*((AK877)-$BD$7)/$BD$8+$BJ$16</f>
        <v/>
      </c>
      <c r="AZ877" s="51">
        <f>1/(1+EXP(-AY877))</f>
        <v/>
      </c>
      <c r="BA877" s="52">
        <f>$BK$14*((AJ877)-$BD$5)/$BD$6+$BK$15*((AK877)-$BD$7)/$BD$8+$BK$16</f>
        <v/>
      </c>
      <c r="BB877" s="51">
        <f>1/(1+EXP(-BA877))</f>
        <v/>
      </c>
    </row>
    <row r="878" ht="15" customHeight="1" s="35">
      <c r="A878" s="48">
        <f>'4_Seq_Features'!A876</f>
        <v/>
      </c>
      <c r="B878" s="55">
        <f>'4_Seq_Features'!F876</f>
        <v/>
      </c>
      <c r="C878" s="48">
        <f>'4_Seq_Features'!E876</f>
        <v/>
      </c>
      <c r="D878" s="52">
        <f>$U$12*((B878)-$U$5)/$U$6+$U$13</f>
        <v/>
      </c>
      <c r="E878" s="51">
        <f>1/(1+EXP(-D878))</f>
        <v/>
      </c>
      <c r="F878" s="52">
        <f>$V$12*((B878)-$U$5)/$U$6+$V$13</f>
        <v/>
      </c>
      <c r="G878" s="51">
        <f>1/(1+EXP(-F878))</f>
        <v/>
      </c>
      <c r="H878" s="52">
        <f>$W$12*((B878)-$U$5)/$U$6+$W$13</f>
        <v/>
      </c>
      <c r="I878" s="51">
        <f>1/(1+EXP(-H878))</f>
        <v/>
      </c>
      <c r="J878" s="52">
        <f>$X$12*((B878)-$U$5)/$U$6+$X$13</f>
        <v/>
      </c>
      <c r="K878" s="51">
        <f>1/(1+EXP(-J878))</f>
        <v/>
      </c>
      <c r="L878" s="52">
        <f>$Y$12*((B878)-$U$5)/$U$6+$Y$13</f>
        <v/>
      </c>
      <c r="M878" s="51">
        <f>1/(1+EXP(-L878))</f>
        <v/>
      </c>
      <c r="N878" s="52">
        <f>$Z$12*((B878)-$U$5)/$U$6+$Z$13</f>
        <v/>
      </c>
      <c r="O878" s="51">
        <f>1/(1+EXP(-N878))</f>
        <v/>
      </c>
      <c r="P878" s="52">
        <f>$AA$12*((B878)-$U$5)/$U$6+$AA$13</f>
        <v/>
      </c>
      <c r="Q878" s="51">
        <f>1/(1+EXP(-P878))</f>
        <v/>
      </c>
      <c r="R878" s="52">
        <f>$AB$12*((B878)-$U$5)/$U$6+$AB$13</f>
        <v/>
      </c>
      <c r="S878" s="51">
        <f>1/(1+EXP(-R878))</f>
        <v/>
      </c>
      <c r="AI878" s="48">
        <f>'4_Seq_Features'!A876</f>
        <v/>
      </c>
      <c r="AJ878" s="55">
        <f>'4_Seq_Features'!G876</f>
        <v/>
      </c>
      <c r="AK878" s="55">
        <f>'4_Seq_Features'!H876</f>
        <v/>
      </c>
      <c r="AL878" s="48">
        <f>'4_Seq_Features'!E876</f>
        <v/>
      </c>
      <c r="AM878" s="52">
        <f>$BD$14*((AJ878)-$BD$5)/$BD$6+$BD$15*((AK878)-$BD$7)/$BD$8+$BD$16</f>
        <v/>
      </c>
      <c r="AN878" s="51">
        <f>1/(1+EXP(-AM878))</f>
        <v/>
      </c>
      <c r="AO878" s="52">
        <f>$BE$14*((AJ878)-$BD$5)/$BD$6+$BE$15*((AK878)-$BD$7)/$BD$8+$BE$16</f>
        <v/>
      </c>
      <c r="AP878" s="51">
        <f>1/(1+EXP(-AO878))</f>
        <v/>
      </c>
      <c r="AQ878" s="52">
        <f>$BF$14*((AJ878)-$BD$5)/$BD$6+$BF$15*((AK878)-$BD$7)/$BD$8+$BF$16</f>
        <v/>
      </c>
      <c r="AR878" s="51">
        <f>1/(1+EXP(-AQ878))</f>
        <v/>
      </c>
      <c r="AS878" s="52">
        <f>$BG$14*((AJ878)-$BD$5)/$BD$6+$BG$15*((AK878)-$BD$7)/$BD$8+$BG$16</f>
        <v/>
      </c>
      <c r="AT878" s="51">
        <f>1/(1+EXP(-AS878))</f>
        <v/>
      </c>
      <c r="AU878" s="52">
        <f>$BH$14*((AJ878)-$BD$5)/$BD$6+$BH$15*((AK878)-$BD$7)/$BD$8+$BH$16</f>
        <v/>
      </c>
      <c r="AV878" s="51">
        <f>1/(1+EXP(-AU878))</f>
        <v/>
      </c>
      <c r="AW878" s="52">
        <f>$BI$14*((AJ878)-$BD$5)/$BD$6+$BI$15*((AK878)-$BD$7)/$BD$8+$BI$16</f>
        <v/>
      </c>
      <c r="AX878" s="51">
        <f>1/(1+EXP(-AW878))</f>
        <v/>
      </c>
      <c r="AY878" s="52">
        <f>$BJ$14*((AJ878)-$BD$5)/$BD$6+$BJ$15*((AK878)-$BD$7)/$BD$8+$BJ$16</f>
        <v/>
      </c>
      <c r="AZ878" s="51">
        <f>1/(1+EXP(-AY878))</f>
        <v/>
      </c>
      <c r="BA878" s="52">
        <f>$BK$14*((AJ878)-$BD$5)/$BD$6+$BK$15*((AK878)-$BD$7)/$BD$8+$BK$16</f>
        <v/>
      </c>
      <c r="BB878" s="51">
        <f>1/(1+EXP(-BA878))</f>
        <v/>
      </c>
    </row>
    <row r="879" ht="15" customHeight="1" s="35">
      <c r="A879" s="48">
        <f>'4_Seq_Features'!A877</f>
        <v/>
      </c>
      <c r="B879" s="55">
        <f>'4_Seq_Features'!F877</f>
        <v/>
      </c>
      <c r="C879" s="48">
        <f>'4_Seq_Features'!E877</f>
        <v/>
      </c>
      <c r="D879" s="52">
        <f>$U$12*((B879)-$U$5)/$U$6+$U$13</f>
        <v/>
      </c>
      <c r="E879" s="51">
        <f>1/(1+EXP(-D879))</f>
        <v/>
      </c>
      <c r="F879" s="52">
        <f>$V$12*((B879)-$U$5)/$U$6+$V$13</f>
        <v/>
      </c>
      <c r="G879" s="51">
        <f>1/(1+EXP(-F879))</f>
        <v/>
      </c>
      <c r="H879" s="52">
        <f>$W$12*((B879)-$U$5)/$U$6+$W$13</f>
        <v/>
      </c>
      <c r="I879" s="51">
        <f>1/(1+EXP(-H879))</f>
        <v/>
      </c>
      <c r="J879" s="52">
        <f>$X$12*((B879)-$U$5)/$U$6+$X$13</f>
        <v/>
      </c>
      <c r="K879" s="51">
        <f>1/(1+EXP(-J879))</f>
        <v/>
      </c>
      <c r="L879" s="52">
        <f>$Y$12*((B879)-$U$5)/$U$6+$Y$13</f>
        <v/>
      </c>
      <c r="M879" s="51">
        <f>1/(1+EXP(-L879))</f>
        <v/>
      </c>
      <c r="N879" s="52">
        <f>$Z$12*((B879)-$U$5)/$U$6+$Z$13</f>
        <v/>
      </c>
      <c r="O879" s="51">
        <f>1/(1+EXP(-N879))</f>
        <v/>
      </c>
      <c r="P879" s="52">
        <f>$AA$12*((B879)-$U$5)/$U$6+$AA$13</f>
        <v/>
      </c>
      <c r="Q879" s="51">
        <f>1/(1+EXP(-P879))</f>
        <v/>
      </c>
      <c r="R879" s="52">
        <f>$AB$12*((B879)-$U$5)/$U$6+$AB$13</f>
        <v/>
      </c>
      <c r="S879" s="51">
        <f>1/(1+EXP(-R879))</f>
        <v/>
      </c>
      <c r="AI879" s="48">
        <f>'4_Seq_Features'!A877</f>
        <v/>
      </c>
      <c r="AJ879" s="55">
        <f>'4_Seq_Features'!G877</f>
        <v/>
      </c>
      <c r="AK879" s="55">
        <f>'4_Seq_Features'!H877</f>
        <v/>
      </c>
      <c r="AL879" s="48">
        <f>'4_Seq_Features'!E877</f>
        <v/>
      </c>
      <c r="AM879" s="52">
        <f>$BD$14*((AJ879)-$BD$5)/$BD$6+$BD$15*((AK879)-$BD$7)/$BD$8+$BD$16</f>
        <v/>
      </c>
      <c r="AN879" s="51">
        <f>1/(1+EXP(-AM879))</f>
        <v/>
      </c>
      <c r="AO879" s="52">
        <f>$BE$14*((AJ879)-$BD$5)/$BD$6+$BE$15*((AK879)-$BD$7)/$BD$8+$BE$16</f>
        <v/>
      </c>
      <c r="AP879" s="51">
        <f>1/(1+EXP(-AO879))</f>
        <v/>
      </c>
      <c r="AQ879" s="52">
        <f>$BF$14*((AJ879)-$BD$5)/$BD$6+$BF$15*((AK879)-$BD$7)/$BD$8+$BF$16</f>
        <v/>
      </c>
      <c r="AR879" s="51">
        <f>1/(1+EXP(-AQ879))</f>
        <v/>
      </c>
      <c r="AS879" s="52">
        <f>$BG$14*((AJ879)-$BD$5)/$BD$6+$BG$15*((AK879)-$BD$7)/$BD$8+$BG$16</f>
        <v/>
      </c>
      <c r="AT879" s="51">
        <f>1/(1+EXP(-AS879))</f>
        <v/>
      </c>
      <c r="AU879" s="52">
        <f>$BH$14*((AJ879)-$BD$5)/$BD$6+$BH$15*((AK879)-$BD$7)/$BD$8+$BH$16</f>
        <v/>
      </c>
      <c r="AV879" s="51">
        <f>1/(1+EXP(-AU879))</f>
        <v/>
      </c>
      <c r="AW879" s="52">
        <f>$BI$14*((AJ879)-$BD$5)/$BD$6+$BI$15*((AK879)-$BD$7)/$BD$8+$BI$16</f>
        <v/>
      </c>
      <c r="AX879" s="51">
        <f>1/(1+EXP(-AW879))</f>
        <v/>
      </c>
      <c r="AY879" s="52">
        <f>$BJ$14*((AJ879)-$BD$5)/$BD$6+$BJ$15*((AK879)-$BD$7)/$BD$8+$BJ$16</f>
        <v/>
      </c>
      <c r="AZ879" s="51">
        <f>1/(1+EXP(-AY879))</f>
        <v/>
      </c>
      <c r="BA879" s="52">
        <f>$BK$14*((AJ879)-$BD$5)/$BD$6+$BK$15*((AK879)-$BD$7)/$BD$8+$BK$16</f>
        <v/>
      </c>
      <c r="BB879" s="51">
        <f>1/(1+EXP(-BA879))</f>
        <v/>
      </c>
    </row>
    <row r="880" ht="15" customHeight="1" s="35">
      <c r="A880" s="48">
        <f>'4_Seq_Features'!A878</f>
        <v/>
      </c>
      <c r="B880" s="55">
        <f>'4_Seq_Features'!F878</f>
        <v/>
      </c>
      <c r="C880" s="48">
        <f>'4_Seq_Features'!E878</f>
        <v/>
      </c>
      <c r="D880" s="52">
        <f>$U$12*((B880)-$U$5)/$U$6+$U$13</f>
        <v/>
      </c>
      <c r="E880" s="51">
        <f>1/(1+EXP(-D880))</f>
        <v/>
      </c>
      <c r="F880" s="52">
        <f>$V$12*((B880)-$U$5)/$U$6+$V$13</f>
        <v/>
      </c>
      <c r="G880" s="51">
        <f>1/(1+EXP(-F880))</f>
        <v/>
      </c>
      <c r="H880" s="52">
        <f>$W$12*((B880)-$U$5)/$U$6+$W$13</f>
        <v/>
      </c>
      <c r="I880" s="51">
        <f>1/(1+EXP(-H880))</f>
        <v/>
      </c>
      <c r="J880" s="52">
        <f>$X$12*((B880)-$U$5)/$U$6+$X$13</f>
        <v/>
      </c>
      <c r="K880" s="51">
        <f>1/(1+EXP(-J880))</f>
        <v/>
      </c>
      <c r="L880" s="52">
        <f>$Y$12*((B880)-$U$5)/$U$6+$Y$13</f>
        <v/>
      </c>
      <c r="M880" s="51">
        <f>1/(1+EXP(-L880))</f>
        <v/>
      </c>
      <c r="N880" s="52">
        <f>$Z$12*((B880)-$U$5)/$U$6+$Z$13</f>
        <v/>
      </c>
      <c r="O880" s="51">
        <f>1/(1+EXP(-N880))</f>
        <v/>
      </c>
      <c r="P880" s="52">
        <f>$AA$12*((B880)-$U$5)/$U$6+$AA$13</f>
        <v/>
      </c>
      <c r="Q880" s="51">
        <f>1/(1+EXP(-P880))</f>
        <v/>
      </c>
      <c r="R880" s="52">
        <f>$AB$12*((B880)-$U$5)/$U$6+$AB$13</f>
        <v/>
      </c>
      <c r="S880" s="51">
        <f>1/(1+EXP(-R880))</f>
        <v/>
      </c>
      <c r="AI880" s="48">
        <f>'4_Seq_Features'!A878</f>
        <v/>
      </c>
      <c r="AJ880" s="55">
        <f>'4_Seq_Features'!G878</f>
        <v/>
      </c>
      <c r="AK880" s="55">
        <f>'4_Seq_Features'!H878</f>
        <v/>
      </c>
      <c r="AL880" s="48">
        <f>'4_Seq_Features'!E878</f>
        <v/>
      </c>
      <c r="AM880" s="52">
        <f>$BD$14*((AJ880)-$BD$5)/$BD$6+$BD$15*((AK880)-$BD$7)/$BD$8+$BD$16</f>
        <v/>
      </c>
      <c r="AN880" s="51">
        <f>1/(1+EXP(-AM880))</f>
        <v/>
      </c>
      <c r="AO880" s="52">
        <f>$BE$14*((AJ880)-$BD$5)/$BD$6+$BE$15*((AK880)-$BD$7)/$BD$8+$BE$16</f>
        <v/>
      </c>
      <c r="AP880" s="51">
        <f>1/(1+EXP(-AO880))</f>
        <v/>
      </c>
      <c r="AQ880" s="52">
        <f>$BF$14*((AJ880)-$BD$5)/$BD$6+$BF$15*((AK880)-$BD$7)/$BD$8+$BF$16</f>
        <v/>
      </c>
      <c r="AR880" s="51">
        <f>1/(1+EXP(-AQ880))</f>
        <v/>
      </c>
      <c r="AS880" s="52">
        <f>$BG$14*((AJ880)-$BD$5)/$BD$6+$BG$15*((AK880)-$BD$7)/$BD$8+$BG$16</f>
        <v/>
      </c>
      <c r="AT880" s="51">
        <f>1/(1+EXP(-AS880))</f>
        <v/>
      </c>
      <c r="AU880" s="52">
        <f>$BH$14*((AJ880)-$BD$5)/$BD$6+$BH$15*((AK880)-$BD$7)/$BD$8+$BH$16</f>
        <v/>
      </c>
      <c r="AV880" s="51">
        <f>1/(1+EXP(-AU880))</f>
        <v/>
      </c>
      <c r="AW880" s="52">
        <f>$BI$14*((AJ880)-$BD$5)/$BD$6+$BI$15*((AK880)-$BD$7)/$BD$8+$BI$16</f>
        <v/>
      </c>
      <c r="AX880" s="51">
        <f>1/(1+EXP(-AW880))</f>
        <v/>
      </c>
      <c r="AY880" s="52">
        <f>$BJ$14*((AJ880)-$BD$5)/$BD$6+$BJ$15*((AK880)-$BD$7)/$BD$8+$BJ$16</f>
        <v/>
      </c>
      <c r="AZ880" s="51">
        <f>1/(1+EXP(-AY880))</f>
        <v/>
      </c>
      <c r="BA880" s="52">
        <f>$BK$14*((AJ880)-$BD$5)/$BD$6+$BK$15*((AK880)-$BD$7)/$BD$8+$BK$16</f>
        <v/>
      </c>
      <c r="BB880" s="51">
        <f>1/(1+EXP(-BA880))</f>
        <v/>
      </c>
    </row>
    <row r="881" ht="15" customHeight="1" s="35">
      <c r="A881" s="48">
        <f>'4_Seq_Features'!A879</f>
        <v/>
      </c>
      <c r="B881" s="55">
        <f>'4_Seq_Features'!F879</f>
        <v/>
      </c>
      <c r="C881" s="48">
        <f>'4_Seq_Features'!E879</f>
        <v/>
      </c>
      <c r="D881" s="52">
        <f>$U$12*((B881)-$U$5)/$U$6+$U$13</f>
        <v/>
      </c>
      <c r="E881" s="51">
        <f>1/(1+EXP(-D881))</f>
        <v/>
      </c>
      <c r="F881" s="52">
        <f>$V$12*((B881)-$U$5)/$U$6+$V$13</f>
        <v/>
      </c>
      <c r="G881" s="51">
        <f>1/(1+EXP(-F881))</f>
        <v/>
      </c>
      <c r="H881" s="52">
        <f>$W$12*((B881)-$U$5)/$U$6+$W$13</f>
        <v/>
      </c>
      <c r="I881" s="51">
        <f>1/(1+EXP(-H881))</f>
        <v/>
      </c>
      <c r="J881" s="52">
        <f>$X$12*((B881)-$U$5)/$U$6+$X$13</f>
        <v/>
      </c>
      <c r="K881" s="51">
        <f>1/(1+EXP(-J881))</f>
        <v/>
      </c>
      <c r="L881" s="52">
        <f>$Y$12*((B881)-$U$5)/$U$6+$Y$13</f>
        <v/>
      </c>
      <c r="M881" s="51">
        <f>1/(1+EXP(-L881))</f>
        <v/>
      </c>
      <c r="N881" s="52">
        <f>$Z$12*((B881)-$U$5)/$U$6+$Z$13</f>
        <v/>
      </c>
      <c r="O881" s="51">
        <f>1/(1+EXP(-N881))</f>
        <v/>
      </c>
      <c r="P881" s="52">
        <f>$AA$12*((B881)-$U$5)/$U$6+$AA$13</f>
        <v/>
      </c>
      <c r="Q881" s="51">
        <f>1/(1+EXP(-P881))</f>
        <v/>
      </c>
      <c r="R881" s="52">
        <f>$AB$12*((B881)-$U$5)/$U$6+$AB$13</f>
        <v/>
      </c>
      <c r="S881" s="51">
        <f>1/(1+EXP(-R881))</f>
        <v/>
      </c>
      <c r="AI881" s="48">
        <f>'4_Seq_Features'!A879</f>
        <v/>
      </c>
      <c r="AJ881" s="55">
        <f>'4_Seq_Features'!G879</f>
        <v/>
      </c>
      <c r="AK881" s="55">
        <f>'4_Seq_Features'!H879</f>
        <v/>
      </c>
      <c r="AL881" s="48">
        <f>'4_Seq_Features'!E879</f>
        <v/>
      </c>
      <c r="AM881" s="52">
        <f>$BD$14*((AJ881)-$BD$5)/$BD$6+$BD$15*((AK881)-$BD$7)/$BD$8+$BD$16</f>
        <v/>
      </c>
      <c r="AN881" s="51">
        <f>1/(1+EXP(-AM881))</f>
        <v/>
      </c>
      <c r="AO881" s="52">
        <f>$BE$14*((AJ881)-$BD$5)/$BD$6+$BE$15*((AK881)-$BD$7)/$BD$8+$BE$16</f>
        <v/>
      </c>
      <c r="AP881" s="51">
        <f>1/(1+EXP(-AO881))</f>
        <v/>
      </c>
      <c r="AQ881" s="52">
        <f>$BF$14*((AJ881)-$BD$5)/$BD$6+$BF$15*((AK881)-$BD$7)/$BD$8+$BF$16</f>
        <v/>
      </c>
      <c r="AR881" s="51">
        <f>1/(1+EXP(-AQ881))</f>
        <v/>
      </c>
      <c r="AS881" s="52">
        <f>$BG$14*((AJ881)-$BD$5)/$BD$6+$BG$15*((AK881)-$BD$7)/$BD$8+$BG$16</f>
        <v/>
      </c>
      <c r="AT881" s="51">
        <f>1/(1+EXP(-AS881))</f>
        <v/>
      </c>
      <c r="AU881" s="52">
        <f>$BH$14*((AJ881)-$BD$5)/$BD$6+$BH$15*((AK881)-$BD$7)/$BD$8+$BH$16</f>
        <v/>
      </c>
      <c r="AV881" s="51">
        <f>1/(1+EXP(-AU881))</f>
        <v/>
      </c>
      <c r="AW881" s="52">
        <f>$BI$14*((AJ881)-$BD$5)/$BD$6+$BI$15*((AK881)-$BD$7)/$BD$8+$BI$16</f>
        <v/>
      </c>
      <c r="AX881" s="51">
        <f>1/(1+EXP(-AW881))</f>
        <v/>
      </c>
      <c r="AY881" s="52">
        <f>$BJ$14*((AJ881)-$BD$5)/$BD$6+$BJ$15*((AK881)-$BD$7)/$BD$8+$BJ$16</f>
        <v/>
      </c>
      <c r="AZ881" s="51">
        <f>1/(1+EXP(-AY881))</f>
        <v/>
      </c>
      <c r="BA881" s="52">
        <f>$BK$14*((AJ881)-$BD$5)/$BD$6+$BK$15*((AK881)-$BD$7)/$BD$8+$BK$16</f>
        <v/>
      </c>
      <c r="BB881" s="51">
        <f>1/(1+EXP(-BA881))</f>
        <v/>
      </c>
    </row>
    <row r="882" ht="15" customHeight="1" s="35">
      <c r="A882" s="48">
        <f>'4_Seq_Features'!A880</f>
        <v/>
      </c>
      <c r="B882" s="55">
        <f>'4_Seq_Features'!F880</f>
        <v/>
      </c>
      <c r="C882" s="48">
        <f>'4_Seq_Features'!E880</f>
        <v/>
      </c>
      <c r="D882" s="52">
        <f>$U$12*((B882)-$U$5)/$U$6+$U$13</f>
        <v/>
      </c>
      <c r="E882" s="51">
        <f>1/(1+EXP(-D882))</f>
        <v/>
      </c>
      <c r="F882" s="52">
        <f>$V$12*((B882)-$U$5)/$U$6+$V$13</f>
        <v/>
      </c>
      <c r="G882" s="51">
        <f>1/(1+EXP(-F882))</f>
        <v/>
      </c>
      <c r="H882" s="52">
        <f>$W$12*((B882)-$U$5)/$U$6+$W$13</f>
        <v/>
      </c>
      <c r="I882" s="51">
        <f>1/(1+EXP(-H882))</f>
        <v/>
      </c>
      <c r="J882" s="52">
        <f>$X$12*((B882)-$U$5)/$U$6+$X$13</f>
        <v/>
      </c>
      <c r="K882" s="51">
        <f>1/(1+EXP(-J882))</f>
        <v/>
      </c>
      <c r="L882" s="52">
        <f>$Y$12*((B882)-$U$5)/$U$6+$Y$13</f>
        <v/>
      </c>
      <c r="M882" s="51">
        <f>1/(1+EXP(-L882))</f>
        <v/>
      </c>
      <c r="N882" s="52">
        <f>$Z$12*((B882)-$U$5)/$U$6+$Z$13</f>
        <v/>
      </c>
      <c r="O882" s="51">
        <f>1/(1+EXP(-N882))</f>
        <v/>
      </c>
      <c r="P882" s="52">
        <f>$AA$12*((B882)-$U$5)/$U$6+$AA$13</f>
        <v/>
      </c>
      <c r="Q882" s="51">
        <f>1/(1+EXP(-P882))</f>
        <v/>
      </c>
      <c r="R882" s="52">
        <f>$AB$12*((B882)-$U$5)/$U$6+$AB$13</f>
        <v/>
      </c>
      <c r="S882" s="51">
        <f>1/(1+EXP(-R882))</f>
        <v/>
      </c>
      <c r="AI882" s="48">
        <f>'4_Seq_Features'!A880</f>
        <v/>
      </c>
      <c r="AJ882" s="55">
        <f>'4_Seq_Features'!G880</f>
        <v/>
      </c>
      <c r="AK882" s="55">
        <f>'4_Seq_Features'!H880</f>
        <v/>
      </c>
      <c r="AL882" s="48">
        <f>'4_Seq_Features'!E880</f>
        <v/>
      </c>
      <c r="AM882" s="52">
        <f>$BD$14*((AJ882)-$BD$5)/$BD$6+$BD$15*((AK882)-$BD$7)/$BD$8+$BD$16</f>
        <v/>
      </c>
      <c r="AN882" s="51">
        <f>1/(1+EXP(-AM882))</f>
        <v/>
      </c>
      <c r="AO882" s="52">
        <f>$BE$14*((AJ882)-$BD$5)/$BD$6+$BE$15*((AK882)-$BD$7)/$BD$8+$BE$16</f>
        <v/>
      </c>
      <c r="AP882" s="51">
        <f>1/(1+EXP(-AO882))</f>
        <v/>
      </c>
      <c r="AQ882" s="52">
        <f>$BF$14*((AJ882)-$BD$5)/$BD$6+$BF$15*((AK882)-$BD$7)/$BD$8+$BF$16</f>
        <v/>
      </c>
      <c r="AR882" s="51">
        <f>1/(1+EXP(-AQ882))</f>
        <v/>
      </c>
      <c r="AS882" s="52">
        <f>$BG$14*((AJ882)-$BD$5)/$BD$6+$BG$15*((AK882)-$BD$7)/$BD$8+$BG$16</f>
        <v/>
      </c>
      <c r="AT882" s="51">
        <f>1/(1+EXP(-AS882))</f>
        <v/>
      </c>
      <c r="AU882" s="52">
        <f>$BH$14*((AJ882)-$BD$5)/$BD$6+$BH$15*((AK882)-$BD$7)/$BD$8+$BH$16</f>
        <v/>
      </c>
      <c r="AV882" s="51">
        <f>1/(1+EXP(-AU882))</f>
        <v/>
      </c>
      <c r="AW882" s="52">
        <f>$BI$14*((AJ882)-$BD$5)/$BD$6+$BI$15*((AK882)-$BD$7)/$BD$8+$BI$16</f>
        <v/>
      </c>
      <c r="AX882" s="51">
        <f>1/(1+EXP(-AW882))</f>
        <v/>
      </c>
      <c r="AY882" s="52">
        <f>$BJ$14*((AJ882)-$BD$5)/$BD$6+$BJ$15*((AK882)-$BD$7)/$BD$8+$BJ$16</f>
        <v/>
      </c>
      <c r="AZ882" s="51">
        <f>1/(1+EXP(-AY882))</f>
        <v/>
      </c>
      <c r="BA882" s="52">
        <f>$BK$14*((AJ882)-$BD$5)/$BD$6+$BK$15*((AK882)-$BD$7)/$BD$8+$BK$16</f>
        <v/>
      </c>
      <c r="BB882" s="51">
        <f>1/(1+EXP(-BA882))</f>
        <v/>
      </c>
    </row>
    <row r="883" ht="15" customHeight="1" s="35">
      <c r="A883" s="48">
        <f>'4_Seq_Features'!A881</f>
        <v/>
      </c>
      <c r="B883" s="55">
        <f>'4_Seq_Features'!F881</f>
        <v/>
      </c>
      <c r="C883" s="48">
        <f>'4_Seq_Features'!E881</f>
        <v/>
      </c>
      <c r="D883" s="52">
        <f>$U$12*((B883)-$U$5)/$U$6+$U$13</f>
        <v/>
      </c>
      <c r="E883" s="51">
        <f>1/(1+EXP(-D883))</f>
        <v/>
      </c>
      <c r="F883" s="52">
        <f>$V$12*((B883)-$U$5)/$U$6+$V$13</f>
        <v/>
      </c>
      <c r="G883" s="51">
        <f>1/(1+EXP(-F883))</f>
        <v/>
      </c>
      <c r="H883" s="52">
        <f>$W$12*((B883)-$U$5)/$U$6+$W$13</f>
        <v/>
      </c>
      <c r="I883" s="51">
        <f>1/(1+EXP(-H883))</f>
        <v/>
      </c>
      <c r="J883" s="52">
        <f>$X$12*((B883)-$U$5)/$U$6+$X$13</f>
        <v/>
      </c>
      <c r="K883" s="51">
        <f>1/(1+EXP(-J883))</f>
        <v/>
      </c>
      <c r="L883" s="52">
        <f>$Y$12*((B883)-$U$5)/$U$6+$Y$13</f>
        <v/>
      </c>
      <c r="M883" s="51">
        <f>1/(1+EXP(-L883))</f>
        <v/>
      </c>
      <c r="N883" s="52">
        <f>$Z$12*((B883)-$U$5)/$U$6+$Z$13</f>
        <v/>
      </c>
      <c r="O883" s="51">
        <f>1/(1+EXP(-N883))</f>
        <v/>
      </c>
      <c r="P883" s="52">
        <f>$AA$12*((B883)-$U$5)/$U$6+$AA$13</f>
        <v/>
      </c>
      <c r="Q883" s="51">
        <f>1/(1+EXP(-P883))</f>
        <v/>
      </c>
      <c r="R883" s="52">
        <f>$AB$12*((B883)-$U$5)/$U$6+$AB$13</f>
        <v/>
      </c>
      <c r="S883" s="51">
        <f>1/(1+EXP(-R883))</f>
        <v/>
      </c>
      <c r="AI883" s="48">
        <f>'4_Seq_Features'!A881</f>
        <v/>
      </c>
      <c r="AJ883" s="55">
        <f>'4_Seq_Features'!G881</f>
        <v/>
      </c>
      <c r="AK883" s="55">
        <f>'4_Seq_Features'!H881</f>
        <v/>
      </c>
      <c r="AL883" s="48">
        <f>'4_Seq_Features'!E881</f>
        <v/>
      </c>
      <c r="AM883" s="52">
        <f>$BD$14*((AJ883)-$BD$5)/$BD$6+$BD$15*((AK883)-$BD$7)/$BD$8+$BD$16</f>
        <v/>
      </c>
      <c r="AN883" s="51">
        <f>1/(1+EXP(-AM883))</f>
        <v/>
      </c>
      <c r="AO883" s="52">
        <f>$BE$14*((AJ883)-$BD$5)/$BD$6+$BE$15*((AK883)-$BD$7)/$BD$8+$BE$16</f>
        <v/>
      </c>
      <c r="AP883" s="51">
        <f>1/(1+EXP(-AO883))</f>
        <v/>
      </c>
      <c r="AQ883" s="52">
        <f>$BF$14*((AJ883)-$BD$5)/$BD$6+$BF$15*((AK883)-$BD$7)/$BD$8+$BF$16</f>
        <v/>
      </c>
      <c r="AR883" s="51">
        <f>1/(1+EXP(-AQ883))</f>
        <v/>
      </c>
      <c r="AS883" s="52">
        <f>$BG$14*((AJ883)-$BD$5)/$BD$6+$BG$15*((AK883)-$BD$7)/$BD$8+$BG$16</f>
        <v/>
      </c>
      <c r="AT883" s="51">
        <f>1/(1+EXP(-AS883))</f>
        <v/>
      </c>
      <c r="AU883" s="52">
        <f>$BH$14*((AJ883)-$BD$5)/$BD$6+$BH$15*((AK883)-$BD$7)/$BD$8+$BH$16</f>
        <v/>
      </c>
      <c r="AV883" s="51">
        <f>1/(1+EXP(-AU883))</f>
        <v/>
      </c>
      <c r="AW883" s="52">
        <f>$BI$14*((AJ883)-$BD$5)/$BD$6+$BI$15*((AK883)-$BD$7)/$BD$8+$BI$16</f>
        <v/>
      </c>
      <c r="AX883" s="51">
        <f>1/(1+EXP(-AW883))</f>
        <v/>
      </c>
      <c r="AY883" s="52">
        <f>$BJ$14*((AJ883)-$BD$5)/$BD$6+$BJ$15*((AK883)-$BD$7)/$BD$8+$BJ$16</f>
        <v/>
      </c>
      <c r="AZ883" s="51">
        <f>1/(1+EXP(-AY883))</f>
        <v/>
      </c>
      <c r="BA883" s="52">
        <f>$BK$14*((AJ883)-$BD$5)/$BD$6+$BK$15*((AK883)-$BD$7)/$BD$8+$BK$16</f>
        <v/>
      </c>
      <c r="BB883" s="51">
        <f>1/(1+EXP(-BA883))</f>
        <v/>
      </c>
    </row>
    <row r="884" ht="15" customHeight="1" s="35">
      <c r="A884" s="48">
        <f>'4_Seq_Features'!A882</f>
        <v/>
      </c>
      <c r="B884" s="55">
        <f>'4_Seq_Features'!F882</f>
        <v/>
      </c>
      <c r="C884" s="48">
        <f>'4_Seq_Features'!E882</f>
        <v/>
      </c>
      <c r="D884" s="52">
        <f>$U$12*((B884)-$U$5)/$U$6+$U$13</f>
        <v/>
      </c>
      <c r="E884" s="51">
        <f>1/(1+EXP(-D884))</f>
        <v/>
      </c>
      <c r="F884" s="52">
        <f>$V$12*((B884)-$U$5)/$U$6+$V$13</f>
        <v/>
      </c>
      <c r="G884" s="51">
        <f>1/(1+EXP(-F884))</f>
        <v/>
      </c>
      <c r="H884" s="52">
        <f>$W$12*((B884)-$U$5)/$U$6+$W$13</f>
        <v/>
      </c>
      <c r="I884" s="51">
        <f>1/(1+EXP(-H884))</f>
        <v/>
      </c>
      <c r="J884" s="52">
        <f>$X$12*((B884)-$U$5)/$U$6+$X$13</f>
        <v/>
      </c>
      <c r="K884" s="51">
        <f>1/(1+EXP(-J884))</f>
        <v/>
      </c>
      <c r="L884" s="52">
        <f>$Y$12*((B884)-$U$5)/$U$6+$Y$13</f>
        <v/>
      </c>
      <c r="M884" s="51">
        <f>1/(1+EXP(-L884))</f>
        <v/>
      </c>
      <c r="N884" s="52">
        <f>$Z$12*((B884)-$U$5)/$U$6+$Z$13</f>
        <v/>
      </c>
      <c r="O884" s="51">
        <f>1/(1+EXP(-N884))</f>
        <v/>
      </c>
      <c r="P884" s="52">
        <f>$AA$12*((B884)-$U$5)/$U$6+$AA$13</f>
        <v/>
      </c>
      <c r="Q884" s="51">
        <f>1/(1+EXP(-P884))</f>
        <v/>
      </c>
      <c r="R884" s="52">
        <f>$AB$12*((B884)-$U$5)/$U$6+$AB$13</f>
        <v/>
      </c>
      <c r="S884" s="51">
        <f>1/(1+EXP(-R884))</f>
        <v/>
      </c>
      <c r="AI884" s="48">
        <f>'4_Seq_Features'!A882</f>
        <v/>
      </c>
      <c r="AJ884" s="55">
        <f>'4_Seq_Features'!G882</f>
        <v/>
      </c>
      <c r="AK884" s="55">
        <f>'4_Seq_Features'!H882</f>
        <v/>
      </c>
      <c r="AL884" s="48">
        <f>'4_Seq_Features'!E882</f>
        <v/>
      </c>
      <c r="AM884" s="52">
        <f>$BD$14*((AJ884)-$BD$5)/$BD$6+$BD$15*((AK884)-$BD$7)/$BD$8+$BD$16</f>
        <v/>
      </c>
      <c r="AN884" s="51">
        <f>1/(1+EXP(-AM884))</f>
        <v/>
      </c>
      <c r="AO884" s="52">
        <f>$BE$14*((AJ884)-$BD$5)/$BD$6+$BE$15*((AK884)-$BD$7)/$BD$8+$BE$16</f>
        <v/>
      </c>
      <c r="AP884" s="51">
        <f>1/(1+EXP(-AO884))</f>
        <v/>
      </c>
      <c r="AQ884" s="52">
        <f>$BF$14*((AJ884)-$BD$5)/$BD$6+$BF$15*((AK884)-$BD$7)/$BD$8+$BF$16</f>
        <v/>
      </c>
      <c r="AR884" s="51">
        <f>1/(1+EXP(-AQ884))</f>
        <v/>
      </c>
      <c r="AS884" s="52">
        <f>$BG$14*((AJ884)-$BD$5)/$BD$6+$BG$15*((AK884)-$BD$7)/$BD$8+$BG$16</f>
        <v/>
      </c>
      <c r="AT884" s="51">
        <f>1/(1+EXP(-AS884))</f>
        <v/>
      </c>
      <c r="AU884" s="52">
        <f>$BH$14*((AJ884)-$BD$5)/$BD$6+$BH$15*((AK884)-$BD$7)/$BD$8+$BH$16</f>
        <v/>
      </c>
      <c r="AV884" s="51">
        <f>1/(1+EXP(-AU884))</f>
        <v/>
      </c>
      <c r="AW884" s="52">
        <f>$BI$14*((AJ884)-$BD$5)/$BD$6+$BI$15*((AK884)-$BD$7)/$BD$8+$BI$16</f>
        <v/>
      </c>
      <c r="AX884" s="51">
        <f>1/(1+EXP(-AW884))</f>
        <v/>
      </c>
      <c r="AY884" s="52">
        <f>$BJ$14*((AJ884)-$BD$5)/$BD$6+$BJ$15*((AK884)-$BD$7)/$BD$8+$BJ$16</f>
        <v/>
      </c>
      <c r="AZ884" s="51">
        <f>1/(1+EXP(-AY884))</f>
        <v/>
      </c>
      <c r="BA884" s="52">
        <f>$BK$14*((AJ884)-$BD$5)/$BD$6+$BK$15*((AK884)-$BD$7)/$BD$8+$BK$16</f>
        <v/>
      </c>
      <c r="BB884" s="51">
        <f>1/(1+EXP(-BA884))</f>
        <v/>
      </c>
    </row>
    <row r="885" ht="15" customHeight="1" s="35">
      <c r="A885" s="48">
        <f>'4_Seq_Features'!A883</f>
        <v/>
      </c>
      <c r="B885" s="55">
        <f>'4_Seq_Features'!F883</f>
        <v/>
      </c>
      <c r="C885" s="48">
        <f>'4_Seq_Features'!E883</f>
        <v/>
      </c>
      <c r="D885" s="52">
        <f>$U$12*((B885)-$U$5)/$U$6+$U$13</f>
        <v/>
      </c>
      <c r="E885" s="51">
        <f>1/(1+EXP(-D885))</f>
        <v/>
      </c>
      <c r="F885" s="52">
        <f>$V$12*((B885)-$U$5)/$U$6+$V$13</f>
        <v/>
      </c>
      <c r="G885" s="51">
        <f>1/(1+EXP(-F885))</f>
        <v/>
      </c>
      <c r="H885" s="52">
        <f>$W$12*((B885)-$U$5)/$U$6+$W$13</f>
        <v/>
      </c>
      <c r="I885" s="51">
        <f>1/(1+EXP(-H885))</f>
        <v/>
      </c>
      <c r="J885" s="52">
        <f>$X$12*((B885)-$U$5)/$U$6+$X$13</f>
        <v/>
      </c>
      <c r="K885" s="51">
        <f>1/(1+EXP(-J885))</f>
        <v/>
      </c>
      <c r="L885" s="52">
        <f>$Y$12*((B885)-$U$5)/$U$6+$Y$13</f>
        <v/>
      </c>
      <c r="M885" s="51">
        <f>1/(1+EXP(-L885))</f>
        <v/>
      </c>
      <c r="N885" s="52">
        <f>$Z$12*((B885)-$U$5)/$U$6+$Z$13</f>
        <v/>
      </c>
      <c r="O885" s="51">
        <f>1/(1+EXP(-N885))</f>
        <v/>
      </c>
      <c r="P885" s="52">
        <f>$AA$12*((B885)-$U$5)/$U$6+$AA$13</f>
        <v/>
      </c>
      <c r="Q885" s="51">
        <f>1/(1+EXP(-P885))</f>
        <v/>
      </c>
      <c r="R885" s="52">
        <f>$AB$12*((B885)-$U$5)/$U$6+$AB$13</f>
        <v/>
      </c>
      <c r="S885" s="51">
        <f>1/(1+EXP(-R885))</f>
        <v/>
      </c>
      <c r="AI885" s="48">
        <f>'4_Seq_Features'!A883</f>
        <v/>
      </c>
      <c r="AJ885" s="55">
        <f>'4_Seq_Features'!G883</f>
        <v/>
      </c>
      <c r="AK885" s="55">
        <f>'4_Seq_Features'!H883</f>
        <v/>
      </c>
      <c r="AL885" s="48">
        <f>'4_Seq_Features'!E883</f>
        <v/>
      </c>
      <c r="AM885" s="52">
        <f>$BD$14*((AJ885)-$BD$5)/$BD$6+$BD$15*((AK885)-$BD$7)/$BD$8+$BD$16</f>
        <v/>
      </c>
      <c r="AN885" s="51">
        <f>1/(1+EXP(-AM885))</f>
        <v/>
      </c>
      <c r="AO885" s="52">
        <f>$BE$14*((AJ885)-$BD$5)/$BD$6+$BE$15*((AK885)-$BD$7)/$BD$8+$BE$16</f>
        <v/>
      </c>
      <c r="AP885" s="51">
        <f>1/(1+EXP(-AO885))</f>
        <v/>
      </c>
      <c r="AQ885" s="52">
        <f>$BF$14*((AJ885)-$BD$5)/$BD$6+$BF$15*((AK885)-$BD$7)/$BD$8+$BF$16</f>
        <v/>
      </c>
      <c r="AR885" s="51">
        <f>1/(1+EXP(-AQ885))</f>
        <v/>
      </c>
      <c r="AS885" s="52">
        <f>$BG$14*((AJ885)-$BD$5)/$BD$6+$BG$15*((AK885)-$BD$7)/$BD$8+$BG$16</f>
        <v/>
      </c>
      <c r="AT885" s="51">
        <f>1/(1+EXP(-AS885))</f>
        <v/>
      </c>
      <c r="AU885" s="52">
        <f>$BH$14*((AJ885)-$BD$5)/$BD$6+$BH$15*((AK885)-$BD$7)/$BD$8+$BH$16</f>
        <v/>
      </c>
      <c r="AV885" s="51">
        <f>1/(1+EXP(-AU885))</f>
        <v/>
      </c>
      <c r="AW885" s="52">
        <f>$BI$14*((AJ885)-$BD$5)/$BD$6+$BI$15*((AK885)-$BD$7)/$BD$8+$BI$16</f>
        <v/>
      </c>
      <c r="AX885" s="51">
        <f>1/(1+EXP(-AW885))</f>
        <v/>
      </c>
      <c r="AY885" s="52">
        <f>$BJ$14*((AJ885)-$BD$5)/$BD$6+$BJ$15*((AK885)-$BD$7)/$BD$8+$BJ$16</f>
        <v/>
      </c>
      <c r="AZ885" s="51">
        <f>1/(1+EXP(-AY885))</f>
        <v/>
      </c>
      <c r="BA885" s="52">
        <f>$BK$14*((AJ885)-$BD$5)/$BD$6+$BK$15*((AK885)-$BD$7)/$BD$8+$BK$16</f>
        <v/>
      </c>
      <c r="BB885" s="51">
        <f>1/(1+EXP(-BA885))</f>
        <v/>
      </c>
    </row>
    <row r="886" ht="15" customHeight="1" s="35">
      <c r="A886" s="48">
        <f>'4_Seq_Features'!A884</f>
        <v/>
      </c>
      <c r="B886" s="55">
        <f>'4_Seq_Features'!F884</f>
        <v/>
      </c>
      <c r="C886" s="48">
        <f>'4_Seq_Features'!E884</f>
        <v/>
      </c>
      <c r="D886" s="52">
        <f>$U$12*((B886)-$U$5)/$U$6+$U$13</f>
        <v/>
      </c>
      <c r="E886" s="51">
        <f>1/(1+EXP(-D886))</f>
        <v/>
      </c>
      <c r="F886" s="52">
        <f>$V$12*((B886)-$U$5)/$U$6+$V$13</f>
        <v/>
      </c>
      <c r="G886" s="51">
        <f>1/(1+EXP(-F886))</f>
        <v/>
      </c>
      <c r="H886" s="52">
        <f>$W$12*((B886)-$U$5)/$U$6+$W$13</f>
        <v/>
      </c>
      <c r="I886" s="51">
        <f>1/(1+EXP(-H886))</f>
        <v/>
      </c>
      <c r="J886" s="52">
        <f>$X$12*((B886)-$U$5)/$U$6+$X$13</f>
        <v/>
      </c>
      <c r="K886" s="51">
        <f>1/(1+EXP(-J886))</f>
        <v/>
      </c>
      <c r="L886" s="52">
        <f>$Y$12*((B886)-$U$5)/$U$6+$Y$13</f>
        <v/>
      </c>
      <c r="M886" s="51">
        <f>1/(1+EXP(-L886))</f>
        <v/>
      </c>
      <c r="N886" s="52">
        <f>$Z$12*((B886)-$U$5)/$U$6+$Z$13</f>
        <v/>
      </c>
      <c r="O886" s="51">
        <f>1/(1+EXP(-N886))</f>
        <v/>
      </c>
      <c r="P886" s="52">
        <f>$AA$12*((B886)-$U$5)/$U$6+$AA$13</f>
        <v/>
      </c>
      <c r="Q886" s="51">
        <f>1/(1+EXP(-P886))</f>
        <v/>
      </c>
      <c r="R886" s="52">
        <f>$AB$12*((B886)-$U$5)/$U$6+$AB$13</f>
        <v/>
      </c>
      <c r="S886" s="51">
        <f>1/(1+EXP(-R886))</f>
        <v/>
      </c>
      <c r="AI886" s="48">
        <f>'4_Seq_Features'!A884</f>
        <v/>
      </c>
      <c r="AJ886" s="55">
        <f>'4_Seq_Features'!G884</f>
        <v/>
      </c>
      <c r="AK886" s="55">
        <f>'4_Seq_Features'!H884</f>
        <v/>
      </c>
      <c r="AL886" s="48">
        <f>'4_Seq_Features'!E884</f>
        <v/>
      </c>
      <c r="AM886" s="52">
        <f>$BD$14*((AJ886)-$BD$5)/$BD$6+$BD$15*((AK886)-$BD$7)/$BD$8+$BD$16</f>
        <v/>
      </c>
      <c r="AN886" s="51">
        <f>1/(1+EXP(-AM886))</f>
        <v/>
      </c>
      <c r="AO886" s="52">
        <f>$BE$14*((AJ886)-$BD$5)/$BD$6+$BE$15*((AK886)-$BD$7)/$BD$8+$BE$16</f>
        <v/>
      </c>
      <c r="AP886" s="51">
        <f>1/(1+EXP(-AO886))</f>
        <v/>
      </c>
      <c r="AQ886" s="52">
        <f>$BF$14*((AJ886)-$BD$5)/$BD$6+$BF$15*((AK886)-$BD$7)/$BD$8+$BF$16</f>
        <v/>
      </c>
      <c r="AR886" s="51">
        <f>1/(1+EXP(-AQ886))</f>
        <v/>
      </c>
      <c r="AS886" s="52">
        <f>$BG$14*((AJ886)-$BD$5)/$BD$6+$BG$15*((AK886)-$BD$7)/$BD$8+$BG$16</f>
        <v/>
      </c>
      <c r="AT886" s="51">
        <f>1/(1+EXP(-AS886))</f>
        <v/>
      </c>
      <c r="AU886" s="52">
        <f>$BH$14*((AJ886)-$BD$5)/$BD$6+$BH$15*((AK886)-$BD$7)/$BD$8+$BH$16</f>
        <v/>
      </c>
      <c r="AV886" s="51">
        <f>1/(1+EXP(-AU886))</f>
        <v/>
      </c>
      <c r="AW886" s="52">
        <f>$BI$14*((AJ886)-$BD$5)/$BD$6+$BI$15*((AK886)-$BD$7)/$BD$8+$BI$16</f>
        <v/>
      </c>
      <c r="AX886" s="51">
        <f>1/(1+EXP(-AW886))</f>
        <v/>
      </c>
      <c r="AY886" s="52">
        <f>$BJ$14*((AJ886)-$BD$5)/$BD$6+$BJ$15*((AK886)-$BD$7)/$BD$8+$BJ$16</f>
        <v/>
      </c>
      <c r="AZ886" s="51">
        <f>1/(1+EXP(-AY886))</f>
        <v/>
      </c>
      <c r="BA886" s="52">
        <f>$BK$14*((AJ886)-$BD$5)/$BD$6+$BK$15*((AK886)-$BD$7)/$BD$8+$BK$16</f>
        <v/>
      </c>
      <c r="BB886" s="51">
        <f>1/(1+EXP(-BA886))</f>
        <v/>
      </c>
    </row>
    <row r="887" ht="15" customHeight="1" s="35">
      <c r="A887" s="48">
        <f>'4_Seq_Features'!A885</f>
        <v/>
      </c>
      <c r="B887" s="55">
        <f>'4_Seq_Features'!F885</f>
        <v/>
      </c>
      <c r="C887" s="48">
        <f>'4_Seq_Features'!E885</f>
        <v/>
      </c>
      <c r="D887" s="52">
        <f>$U$12*((B887)-$U$5)/$U$6+$U$13</f>
        <v/>
      </c>
      <c r="E887" s="51">
        <f>1/(1+EXP(-D887))</f>
        <v/>
      </c>
      <c r="F887" s="52">
        <f>$V$12*((B887)-$U$5)/$U$6+$V$13</f>
        <v/>
      </c>
      <c r="G887" s="51">
        <f>1/(1+EXP(-F887))</f>
        <v/>
      </c>
      <c r="H887" s="52">
        <f>$W$12*((B887)-$U$5)/$U$6+$W$13</f>
        <v/>
      </c>
      <c r="I887" s="51">
        <f>1/(1+EXP(-H887))</f>
        <v/>
      </c>
      <c r="J887" s="52">
        <f>$X$12*((B887)-$U$5)/$U$6+$X$13</f>
        <v/>
      </c>
      <c r="K887" s="51">
        <f>1/(1+EXP(-J887))</f>
        <v/>
      </c>
      <c r="L887" s="52">
        <f>$Y$12*((B887)-$U$5)/$U$6+$Y$13</f>
        <v/>
      </c>
      <c r="M887" s="51">
        <f>1/(1+EXP(-L887))</f>
        <v/>
      </c>
      <c r="N887" s="52">
        <f>$Z$12*((B887)-$U$5)/$U$6+$Z$13</f>
        <v/>
      </c>
      <c r="O887" s="51">
        <f>1/(1+EXP(-N887))</f>
        <v/>
      </c>
      <c r="P887" s="52">
        <f>$AA$12*((B887)-$U$5)/$U$6+$AA$13</f>
        <v/>
      </c>
      <c r="Q887" s="51">
        <f>1/(1+EXP(-P887))</f>
        <v/>
      </c>
      <c r="R887" s="52">
        <f>$AB$12*((B887)-$U$5)/$U$6+$AB$13</f>
        <v/>
      </c>
      <c r="S887" s="51">
        <f>1/(1+EXP(-R887))</f>
        <v/>
      </c>
      <c r="AI887" s="48">
        <f>'4_Seq_Features'!A885</f>
        <v/>
      </c>
      <c r="AJ887" s="55">
        <f>'4_Seq_Features'!G885</f>
        <v/>
      </c>
      <c r="AK887" s="55">
        <f>'4_Seq_Features'!H885</f>
        <v/>
      </c>
      <c r="AL887" s="48">
        <f>'4_Seq_Features'!E885</f>
        <v/>
      </c>
      <c r="AM887" s="52">
        <f>$BD$14*((AJ887)-$BD$5)/$BD$6+$BD$15*((AK887)-$BD$7)/$BD$8+$BD$16</f>
        <v/>
      </c>
      <c r="AN887" s="51">
        <f>1/(1+EXP(-AM887))</f>
        <v/>
      </c>
      <c r="AO887" s="52">
        <f>$BE$14*((AJ887)-$BD$5)/$BD$6+$BE$15*((AK887)-$BD$7)/$BD$8+$BE$16</f>
        <v/>
      </c>
      <c r="AP887" s="51">
        <f>1/(1+EXP(-AO887))</f>
        <v/>
      </c>
      <c r="AQ887" s="52">
        <f>$BF$14*((AJ887)-$BD$5)/$BD$6+$BF$15*((AK887)-$BD$7)/$BD$8+$BF$16</f>
        <v/>
      </c>
      <c r="AR887" s="51">
        <f>1/(1+EXP(-AQ887))</f>
        <v/>
      </c>
      <c r="AS887" s="52">
        <f>$BG$14*((AJ887)-$BD$5)/$BD$6+$BG$15*((AK887)-$BD$7)/$BD$8+$BG$16</f>
        <v/>
      </c>
      <c r="AT887" s="51">
        <f>1/(1+EXP(-AS887))</f>
        <v/>
      </c>
      <c r="AU887" s="52">
        <f>$BH$14*((AJ887)-$BD$5)/$BD$6+$BH$15*((AK887)-$BD$7)/$BD$8+$BH$16</f>
        <v/>
      </c>
      <c r="AV887" s="51">
        <f>1/(1+EXP(-AU887))</f>
        <v/>
      </c>
      <c r="AW887" s="52">
        <f>$BI$14*((AJ887)-$BD$5)/$BD$6+$BI$15*((AK887)-$BD$7)/$BD$8+$BI$16</f>
        <v/>
      </c>
      <c r="AX887" s="51">
        <f>1/(1+EXP(-AW887))</f>
        <v/>
      </c>
      <c r="AY887" s="52">
        <f>$BJ$14*((AJ887)-$BD$5)/$BD$6+$BJ$15*((AK887)-$BD$7)/$BD$8+$BJ$16</f>
        <v/>
      </c>
      <c r="AZ887" s="51">
        <f>1/(1+EXP(-AY887))</f>
        <v/>
      </c>
      <c r="BA887" s="52">
        <f>$BK$14*((AJ887)-$BD$5)/$BD$6+$BK$15*((AK887)-$BD$7)/$BD$8+$BK$16</f>
        <v/>
      </c>
      <c r="BB887" s="51">
        <f>1/(1+EXP(-BA887))</f>
        <v/>
      </c>
    </row>
    <row r="888" ht="15" customHeight="1" s="35">
      <c r="A888" s="48">
        <f>'4_Seq_Features'!A886</f>
        <v/>
      </c>
      <c r="B888" s="55">
        <f>'4_Seq_Features'!F886</f>
        <v/>
      </c>
      <c r="C888" s="48">
        <f>'4_Seq_Features'!E886</f>
        <v/>
      </c>
      <c r="D888" s="52">
        <f>$U$12*((B888)-$U$5)/$U$6+$U$13</f>
        <v/>
      </c>
      <c r="E888" s="51">
        <f>1/(1+EXP(-D888))</f>
        <v/>
      </c>
      <c r="F888" s="52">
        <f>$V$12*((B888)-$U$5)/$U$6+$V$13</f>
        <v/>
      </c>
      <c r="G888" s="51">
        <f>1/(1+EXP(-F888))</f>
        <v/>
      </c>
      <c r="H888" s="52">
        <f>$W$12*((B888)-$U$5)/$U$6+$W$13</f>
        <v/>
      </c>
      <c r="I888" s="51">
        <f>1/(1+EXP(-H888))</f>
        <v/>
      </c>
      <c r="J888" s="52">
        <f>$X$12*((B888)-$U$5)/$U$6+$X$13</f>
        <v/>
      </c>
      <c r="K888" s="51">
        <f>1/(1+EXP(-J888))</f>
        <v/>
      </c>
      <c r="L888" s="52">
        <f>$Y$12*((B888)-$U$5)/$U$6+$Y$13</f>
        <v/>
      </c>
      <c r="M888" s="51">
        <f>1/(1+EXP(-L888))</f>
        <v/>
      </c>
      <c r="N888" s="52">
        <f>$Z$12*((B888)-$U$5)/$U$6+$Z$13</f>
        <v/>
      </c>
      <c r="O888" s="51">
        <f>1/(1+EXP(-N888))</f>
        <v/>
      </c>
      <c r="P888" s="52">
        <f>$AA$12*((B888)-$U$5)/$U$6+$AA$13</f>
        <v/>
      </c>
      <c r="Q888" s="51">
        <f>1/(1+EXP(-P888))</f>
        <v/>
      </c>
      <c r="R888" s="52">
        <f>$AB$12*((B888)-$U$5)/$U$6+$AB$13</f>
        <v/>
      </c>
      <c r="S888" s="51">
        <f>1/(1+EXP(-R888))</f>
        <v/>
      </c>
      <c r="AI888" s="48">
        <f>'4_Seq_Features'!A886</f>
        <v/>
      </c>
      <c r="AJ888" s="55">
        <f>'4_Seq_Features'!G886</f>
        <v/>
      </c>
      <c r="AK888" s="55">
        <f>'4_Seq_Features'!H886</f>
        <v/>
      </c>
      <c r="AL888" s="48">
        <f>'4_Seq_Features'!E886</f>
        <v/>
      </c>
      <c r="AM888" s="52">
        <f>$BD$14*((AJ888)-$BD$5)/$BD$6+$BD$15*((AK888)-$BD$7)/$BD$8+$BD$16</f>
        <v/>
      </c>
      <c r="AN888" s="51">
        <f>1/(1+EXP(-AM888))</f>
        <v/>
      </c>
      <c r="AO888" s="52">
        <f>$BE$14*((AJ888)-$BD$5)/$BD$6+$BE$15*((AK888)-$BD$7)/$BD$8+$BE$16</f>
        <v/>
      </c>
      <c r="AP888" s="51">
        <f>1/(1+EXP(-AO888))</f>
        <v/>
      </c>
      <c r="AQ888" s="52">
        <f>$BF$14*((AJ888)-$BD$5)/$BD$6+$BF$15*((AK888)-$BD$7)/$BD$8+$BF$16</f>
        <v/>
      </c>
      <c r="AR888" s="51">
        <f>1/(1+EXP(-AQ888))</f>
        <v/>
      </c>
      <c r="AS888" s="52">
        <f>$BG$14*((AJ888)-$BD$5)/$BD$6+$BG$15*((AK888)-$BD$7)/$BD$8+$BG$16</f>
        <v/>
      </c>
      <c r="AT888" s="51">
        <f>1/(1+EXP(-AS888))</f>
        <v/>
      </c>
      <c r="AU888" s="52">
        <f>$BH$14*((AJ888)-$BD$5)/$BD$6+$BH$15*((AK888)-$BD$7)/$BD$8+$BH$16</f>
        <v/>
      </c>
      <c r="AV888" s="51">
        <f>1/(1+EXP(-AU888))</f>
        <v/>
      </c>
      <c r="AW888" s="52">
        <f>$BI$14*((AJ888)-$BD$5)/$BD$6+$BI$15*((AK888)-$BD$7)/$BD$8+$BI$16</f>
        <v/>
      </c>
      <c r="AX888" s="51">
        <f>1/(1+EXP(-AW888))</f>
        <v/>
      </c>
      <c r="AY888" s="52">
        <f>$BJ$14*((AJ888)-$BD$5)/$BD$6+$BJ$15*((AK888)-$BD$7)/$BD$8+$BJ$16</f>
        <v/>
      </c>
      <c r="AZ888" s="51">
        <f>1/(1+EXP(-AY888))</f>
        <v/>
      </c>
      <c r="BA888" s="52">
        <f>$BK$14*((AJ888)-$BD$5)/$BD$6+$BK$15*((AK888)-$BD$7)/$BD$8+$BK$16</f>
        <v/>
      </c>
      <c r="BB888" s="51">
        <f>1/(1+EXP(-BA888))</f>
        <v/>
      </c>
    </row>
    <row r="889" ht="15" customHeight="1" s="35">
      <c r="A889" s="48">
        <f>'4_Seq_Features'!A887</f>
        <v/>
      </c>
      <c r="B889" s="55">
        <f>'4_Seq_Features'!F887</f>
        <v/>
      </c>
      <c r="C889" s="48">
        <f>'4_Seq_Features'!E887</f>
        <v/>
      </c>
      <c r="D889" s="52">
        <f>$U$12*((B889)-$U$5)/$U$6+$U$13</f>
        <v/>
      </c>
      <c r="E889" s="51">
        <f>1/(1+EXP(-D889))</f>
        <v/>
      </c>
      <c r="F889" s="52">
        <f>$V$12*((B889)-$U$5)/$U$6+$V$13</f>
        <v/>
      </c>
      <c r="G889" s="51">
        <f>1/(1+EXP(-F889))</f>
        <v/>
      </c>
      <c r="H889" s="52">
        <f>$W$12*((B889)-$U$5)/$U$6+$W$13</f>
        <v/>
      </c>
      <c r="I889" s="51">
        <f>1/(1+EXP(-H889))</f>
        <v/>
      </c>
      <c r="J889" s="52">
        <f>$X$12*((B889)-$U$5)/$U$6+$X$13</f>
        <v/>
      </c>
      <c r="K889" s="51">
        <f>1/(1+EXP(-J889))</f>
        <v/>
      </c>
      <c r="L889" s="52">
        <f>$Y$12*((B889)-$U$5)/$U$6+$Y$13</f>
        <v/>
      </c>
      <c r="M889" s="51">
        <f>1/(1+EXP(-L889))</f>
        <v/>
      </c>
      <c r="N889" s="52">
        <f>$Z$12*((B889)-$U$5)/$U$6+$Z$13</f>
        <v/>
      </c>
      <c r="O889" s="51">
        <f>1/(1+EXP(-N889))</f>
        <v/>
      </c>
      <c r="P889" s="52">
        <f>$AA$12*((B889)-$U$5)/$U$6+$AA$13</f>
        <v/>
      </c>
      <c r="Q889" s="51">
        <f>1/(1+EXP(-P889))</f>
        <v/>
      </c>
      <c r="R889" s="52">
        <f>$AB$12*((B889)-$U$5)/$U$6+$AB$13</f>
        <v/>
      </c>
      <c r="S889" s="51">
        <f>1/(1+EXP(-R889))</f>
        <v/>
      </c>
      <c r="AI889" s="48">
        <f>'4_Seq_Features'!A887</f>
        <v/>
      </c>
      <c r="AJ889" s="55">
        <f>'4_Seq_Features'!G887</f>
        <v/>
      </c>
      <c r="AK889" s="55">
        <f>'4_Seq_Features'!H887</f>
        <v/>
      </c>
      <c r="AL889" s="48">
        <f>'4_Seq_Features'!E887</f>
        <v/>
      </c>
      <c r="AM889" s="52">
        <f>$BD$14*((AJ889)-$BD$5)/$BD$6+$BD$15*((AK889)-$BD$7)/$BD$8+$BD$16</f>
        <v/>
      </c>
      <c r="AN889" s="51">
        <f>1/(1+EXP(-AM889))</f>
        <v/>
      </c>
      <c r="AO889" s="52">
        <f>$BE$14*((AJ889)-$BD$5)/$BD$6+$BE$15*((AK889)-$BD$7)/$BD$8+$BE$16</f>
        <v/>
      </c>
      <c r="AP889" s="51">
        <f>1/(1+EXP(-AO889))</f>
        <v/>
      </c>
      <c r="AQ889" s="52">
        <f>$BF$14*((AJ889)-$BD$5)/$BD$6+$BF$15*((AK889)-$BD$7)/$BD$8+$BF$16</f>
        <v/>
      </c>
      <c r="AR889" s="51">
        <f>1/(1+EXP(-AQ889))</f>
        <v/>
      </c>
      <c r="AS889" s="52">
        <f>$BG$14*((AJ889)-$BD$5)/$BD$6+$BG$15*((AK889)-$BD$7)/$BD$8+$BG$16</f>
        <v/>
      </c>
      <c r="AT889" s="51">
        <f>1/(1+EXP(-AS889))</f>
        <v/>
      </c>
      <c r="AU889" s="52">
        <f>$BH$14*((AJ889)-$BD$5)/$BD$6+$BH$15*((AK889)-$BD$7)/$BD$8+$BH$16</f>
        <v/>
      </c>
      <c r="AV889" s="51">
        <f>1/(1+EXP(-AU889))</f>
        <v/>
      </c>
      <c r="AW889" s="52">
        <f>$BI$14*((AJ889)-$BD$5)/$BD$6+$BI$15*((AK889)-$BD$7)/$BD$8+$BI$16</f>
        <v/>
      </c>
      <c r="AX889" s="51">
        <f>1/(1+EXP(-AW889))</f>
        <v/>
      </c>
      <c r="AY889" s="52">
        <f>$BJ$14*((AJ889)-$BD$5)/$BD$6+$BJ$15*((AK889)-$BD$7)/$BD$8+$BJ$16</f>
        <v/>
      </c>
      <c r="AZ889" s="51">
        <f>1/(1+EXP(-AY889))</f>
        <v/>
      </c>
      <c r="BA889" s="52">
        <f>$BK$14*((AJ889)-$BD$5)/$BD$6+$BK$15*((AK889)-$BD$7)/$BD$8+$BK$16</f>
        <v/>
      </c>
      <c r="BB889" s="51">
        <f>1/(1+EXP(-BA889))</f>
        <v/>
      </c>
    </row>
    <row r="890" ht="15" customHeight="1" s="35">
      <c r="A890" s="48">
        <f>'4_Seq_Features'!A888</f>
        <v/>
      </c>
      <c r="B890" s="55">
        <f>'4_Seq_Features'!F888</f>
        <v/>
      </c>
      <c r="C890" s="48">
        <f>'4_Seq_Features'!E888</f>
        <v/>
      </c>
      <c r="D890" s="52">
        <f>$U$12*((B890)-$U$5)/$U$6+$U$13</f>
        <v/>
      </c>
      <c r="E890" s="51">
        <f>1/(1+EXP(-D890))</f>
        <v/>
      </c>
      <c r="F890" s="52">
        <f>$V$12*((B890)-$U$5)/$U$6+$V$13</f>
        <v/>
      </c>
      <c r="G890" s="51">
        <f>1/(1+EXP(-F890))</f>
        <v/>
      </c>
      <c r="H890" s="52">
        <f>$W$12*((B890)-$U$5)/$U$6+$W$13</f>
        <v/>
      </c>
      <c r="I890" s="51">
        <f>1/(1+EXP(-H890))</f>
        <v/>
      </c>
      <c r="J890" s="52">
        <f>$X$12*((B890)-$U$5)/$U$6+$X$13</f>
        <v/>
      </c>
      <c r="K890" s="51">
        <f>1/(1+EXP(-J890))</f>
        <v/>
      </c>
      <c r="L890" s="52">
        <f>$Y$12*((B890)-$U$5)/$U$6+$Y$13</f>
        <v/>
      </c>
      <c r="M890" s="51">
        <f>1/(1+EXP(-L890))</f>
        <v/>
      </c>
      <c r="N890" s="52">
        <f>$Z$12*((B890)-$U$5)/$U$6+$Z$13</f>
        <v/>
      </c>
      <c r="O890" s="51">
        <f>1/(1+EXP(-N890))</f>
        <v/>
      </c>
      <c r="P890" s="52">
        <f>$AA$12*((B890)-$U$5)/$U$6+$AA$13</f>
        <v/>
      </c>
      <c r="Q890" s="51">
        <f>1/(1+EXP(-P890))</f>
        <v/>
      </c>
      <c r="R890" s="52">
        <f>$AB$12*((B890)-$U$5)/$U$6+$AB$13</f>
        <v/>
      </c>
      <c r="S890" s="51">
        <f>1/(1+EXP(-R890))</f>
        <v/>
      </c>
      <c r="AI890" s="48">
        <f>'4_Seq_Features'!A888</f>
        <v/>
      </c>
      <c r="AJ890" s="55">
        <f>'4_Seq_Features'!G888</f>
        <v/>
      </c>
      <c r="AK890" s="55">
        <f>'4_Seq_Features'!H888</f>
        <v/>
      </c>
      <c r="AL890" s="48">
        <f>'4_Seq_Features'!E888</f>
        <v/>
      </c>
      <c r="AM890" s="52">
        <f>$BD$14*((AJ890)-$BD$5)/$BD$6+$BD$15*((AK890)-$BD$7)/$BD$8+$BD$16</f>
        <v/>
      </c>
      <c r="AN890" s="51">
        <f>1/(1+EXP(-AM890))</f>
        <v/>
      </c>
      <c r="AO890" s="52">
        <f>$BE$14*((AJ890)-$BD$5)/$BD$6+$BE$15*((AK890)-$BD$7)/$BD$8+$BE$16</f>
        <v/>
      </c>
      <c r="AP890" s="51">
        <f>1/(1+EXP(-AO890))</f>
        <v/>
      </c>
      <c r="AQ890" s="52">
        <f>$BF$14*((AJ890)-$BD$5)/$BD$6+$BF$15*((AK890)-$BD$7)/$BD$8+$BF$16</f>
        <v/>
      </c>
      <c r="AR890" s="51">
        <f>1/(1+EXP(-AQ890))</f>
        <v/>
      </c>
      <c r="AS890" s="52">
        <f>$BG$14*((AJ890)-$BD$5)/$BD$6+$BG$15*((AK890)-$BD$7)/$BD$8+$BG$16</f>
        <v/>
      </c>
      <c r="AT890" s="51">
        <f>1/(1+EXP(-AS890))</f>
        <v/>
      </c>
      <c r="AU890" s="52">
        <f>$BH$14*((AJ890)-$BD$5)/$BD$6+$BH$15*((AK890)-$BD$7)/$BD$8+$BH$16</f>
        <v/>
      </c>
      <c r="AV890" s="51">
        <f>1/(1+EXP(-AU890))</f>
        <v/>
      </c>
      <c r="AW890" s="52">
        <f>$BI$14*((AJ890)-$BD$5)/$BD$6+$BI$15*((AK890)-$BD$7)/$BD$8+$BI$16</f>
        <v/>
      </c>
      <c r="AX890" s="51">
        <f>1/(1+EXP(-AW890))</f>
        <v/>
      </c>
      <c r="AY890" s="52">
        <f>$BJ$14*((AJ890)-$BD$5)/$BD$6+$BJ$15*((AK890)-$BD$7)/$BD$8+$BJ$16</f>
        <v/>
      </c>
      <c r="AZ890" s="51">
        <f>1/(1+EXP(-AY890))</f>
        <v/>
      </c>
      <c r="BA890" s="52">
        <f>$BK$14*((AJ890)-$BD$5)/$BD$6+$BK$15*((AK890)-$BD$7)/$BD$8+$BK$16</f>
        <v/>
      </c>
      <c r="BB890" s="51">
        <f>1/(1+EXP(-BA890))</f>
        <v/>
      </c>
    </row>
    <row r="891" ht="15" customHeight="1" s="35">
      <c r="A891" s="48">
        <f>'4_Seq_Features'!A889</f>
        <v/>
      </c>
      <c r="B891" s="55">
        <f>'4_Seq_Features'!F889</f>
        <v/>
      </c>
      <c r="C891" s="48">
        <f>'4_Seq_Features'!E889</f>
        <v/>
      </c>
      <c r="D891" s="52">
        <f>$U$12*((B891)-$U$5)/$U$6+$U$13</f>
        <v/>
      </c>
      <c r="E891" s="51">
        <f>1/(1+EXP(-D891))</f>
        <v/>
      </c>
      <c r="F891" s="52">
        <f>$V$12*((B891)-$U$5)/$U$6+$V$13</f>
        <v/>
      </c>
      <c r="G891" s="51">
        <f>1/(1+EXP(-F891))</f>
        <v/>
      </c>
      <c r="H891" s="52">
        <f>$W$12*((B891)-$U$5)/$U$6+$W$13</f>
        <v/>
      </c>
      <c r="I891" s="51">
        <f>1/(1+EXP(-H891))</f>
        <v/>
      </c>
      <c r="J891" s="52">
        <f>$X$12*((B891)-$U$5)/$U$6+$X$13</f>
        <v/>
      </c>
      <c r="K891" s="51">
        <f>1/(1+EXP(-J891))</f>
        <v/>
      </c>
      <c r="L891" s="52">
        <f>$Y$12*((B891)-$U$5)/$U$6+$Y$13</f>
        <v/>
      </c>
      <c r="M891" s="51">
        <f>1/(1+EXP(-L891))</f>
        <v/>
      </c>
      <c r="N891" s="52">
        <f>$Z$12*((B891)-$U$5)/$U$6+$Z$13</f>
        <v/>
      </c>
      <c r="O891" s="51">
        <f>1/(1+EXP(-N891))</f>
        <v/>
      </c>
      <c r="P891" s="52">
        <f>$AA$12*((B891)-$U$5)/$U$6+$AA$13</f>
        <v/>
      </c>
      <c r="Q891" s="51">
        <f>1/(1+EXP(-P891))</f>
        <v/>
      </c>
      <c r="R891" s="52">
        <f>$AB$12*((B891)-$U$5)/$U$6+$AB$13</f>
        <v/>
      </c>
      <c r="S891" s="51">
        <f>1/(1+EXP(-R891))</f>
        <v/>
      </c>
      <c r="AI891" s="48">
        <f>'4_Seq_Features'!A889</f>
        <v/>
      </c>
      <c r="AJ891" s="55">
        <f>'4_Seq_Features'!G889</f>
        <v/>
      </c>
      <c r="AK891" s="55">
        <f>'4_Seq_Features'!H889</f>
        <v/>
      </c>
      <c r="AL891" s="48">
        <f>'4_Seq_Features'!E889</f>
        <v/>
      </c>
      <c r="AM891" s="52">
        <f>$BD$14*((AJ891)-$BD$5)/$BD$6+$BD$15*((AK891)-$BD$7)/$BD$8+$BD$16</f>
        <v/>
      </c>
      <c r="AN891" s="51">
        <f>1/(1+EXP(-AM891))</f>
        <v/>
      </c>
      <c r="AO891" s="52">
        <f>$BE$14*((AJ891)-$BD$5)/$BD$6+$BE$15*((AK891)-$BD$7)/$BD$8+$BE$16</f>
        <v/>
      </c>
      <c r="AP891" s="51">
        <f>1/(1+EXP(-AO891))</f>
        <v/>
      </c>
      <c r="AQ891" s="52">
        <f>$BF$14*((AJ891)-$BD$5)/$BD$6+$BF$15*((AK891)-$BD$7)/$BD$8+$BF$16</f>
        <v/>
      </c>
      <c r="AR891" s="51">
        <f>1/(1+EXP(-AQ891))</f>
        <v/>
      </c>
      <c r="AS891" s="52">
        <f>$BG$14*((AJ891)-$BD$5)/$BD$6+$BG$15*((AK891)-$BD$7)/$BD$8+$BG$16</f>
        <v/>
      </c>
      <c r="AT891" s="51">
        <f>1/(1+EXP(-AS891))</f>
        <v/>
      </c>
      <c r="AU891" s="52">
        <f>$BH$14*((AJ891)-$BD$5)/$BD$6+$BH$15*((AK891)-$BD$7)/$BD$8+$BH$16</f>
        <v/>
      </c>
      <c r="AV891" s="51">
        <f>1/(1+EXP(-AU891))</f>
        <v/>
      </c>
      <c r="AW891" s="52">
        <f>$BI$14*((AJ891)-$BD$5)/$BD$6+$BI$15*((AK891)-$BD$7)/$BD$8+$BI$16</f>
        <v/>
      </c>
      <c r="AX891" s="51">
        <f>1/(1+EXP(-AW891))</f>
        <v/>
      </c>
      <c r="AY891" s="52">
        <f>$BJ$14*((AJ891)-$BD$5)/$BD$6+$BJ$15*((AK891)-$BD$7)/$BD$8+$BJ$16</f>
        <v/>
      </c>
      <c r="AZ891" s="51">
        <f>1/(1+EXP(-AY891))</f>
        <v/>
      </c>
      <c r="BA891" s="52">
        <f>$BK$14*((AJ891)-$BD$5)/$BD$6+$BK$15*((AK891)-$BD$7)/$BD$8+$BK$16</f>
        <v/>
      </c>
      <c r="BB891" s="51">
        <f>1/(1+EXP(-BA891))</f>
        <v/>
      </c>
    </row>
    <row r="892" ht="15" customHeight="1" s="35">
      <c r="A892" s="48">
        <f>'4_Seq_Features'!A890</f>
        <v/>
      </c>
      <c r="B892" s="55">
        <f>'4_Seq_Features'!F890</f>
        <v/>
      </c>
      <c r="C892" s="48">
        <f>'4_Seq_Features'!E890</f>
        <v/>
      </c>
      <c r="D892" s="52">
        <f>$U$12*((B892)-$U$5)/$U$6+$U$13</f>
        <v/>
      </c>
      <c r="E892" s="51">
        <f>1/(1+EXP(-D892))</f>
        <v/>
      </c>
      <c r="F892" s="52">
        <f>$V$12*((B892)-$U$5)/$U$6+$V$13</f>
        <v/>
      </c>
      <c r="G892" s="51">
        <f>1/(1+EXP(-F892))</f>
        <v/>
      </c>
      <c r="H892" s="52">
        <f>$W$12*((B892)-$U$5)/$U$6+$W$13</f>
        <v/>
      </c>
      <c r="I892" s="51">
        <f>1/(1+EXP(-H892))</f>
        <v/>
      </c>
      <c r="J892" s="52">
        <f>$X$12*((B892)-$U$5)/$U$6+$X$13</f>
        <v/>
      </c>
      <c r="K892" s="51">
        <f>1/(1+EXP(-J892))</f>
        <v/>
      </c>
      <c r="L892" s="52">
        <f>$Y$12*((B892)-$U$5)/$U$6+$Y$13</f>
        <v/>
      </c>
      <c r="M892" s="51">
        <f>1/(1+EXP(-L892))</f>
        <v/>
      </c>
      <c r="N892" s="52">
        <f>$Z$12*((B892)-$U$5)/$U$6+$Z$13</f>
        <v/>
      </c>
      <c r="O892" s="51">
        <f>1/(1+EXP(-N892))</f>
        <v/>
      </c>
      <c r="P892" s="52">
        <f>$AA$12*((B892)-$U$5)/$U$6+$AA$13</f>
        <v/>
      </c>
      <c r="Q892" s="51">
        <f>1/(1+EXP(-P892))</f>
        <v/>
      </c>
      <c r="R892" s="52">
        <f>$AB$12*((B892)-$U$5)/$U$6+$AB$13</f>
        <v/>
      </c>
      <c r="S892" s="51">
        <f>1/(1+EXP(-R892))</f>
        <v/>
      </c>
      <c r="AI892" s="48">
        <f>'4_Seq_Features'!A890</f>
        <v/>
      </c>
      <c r="AJ892" s="55">
        <f>'4_Seq_Features'!G890</f>
        <v/>
      </c>
      <c r="AK892" s="55">
        <f>'4_Seq_Features'!H890</f>
        <v/>
      </c>
      <c r="AL892" s="48">
        <f>'4_Seq_Features'!E890</f>
        <v/>
      </c>
      <c r="AM892" s="52">
        <f>$BD$14*((AJ892)-$BD$5)/$BD$6+$BD$15*((AK892)-$BD$7)/$BD$8+$BD$16</f>
        <v/>
      </c>
      <c r="AN892" s="51">
        <f>1/(1+EXP(-AM892))</f>
        <v/>
      </c>
      <c r="AO892" s="52">
        <f>$BE$14*((AJ892)-$BD$5)/$BD$6+$BE$15*((AK892)-$BD$7)/$BD$8+$BE$16</f>
        <v/>
      </c>
      <c r="AP892" s="51">
        <f>1/(1+EXP(-AO892))</f>
        <v/>
      </c>
      <c r="AQ892" s="52">
        <f>$BF$14*((AJ892)-$BD$5)/$BD$6+$BF$15*((AK892)-$BD$7)/$BD$8+$BF$16</f>
        <v/>
      </c>
      <c r="AR892" s="51">
        <f>1/(1+EXP(-AQ892))</f>
        <v/>
      </c>
      <c r="AS892" s="52">
        <f>$BG$14*((AJ892)-$BD$5)/$BD$6+$BG$15*((AK892)-$BD$7)/$BD$8+$BG$16</f>
        <v/>
      </c>
      <c r="AT892" s="51">
        <f>1/(1+EXP(-AS892))</f>
        <v/>
      </c>
      <c r="AU892" s="52">
        <f>$BH$14*((AJ892)-$BD$5)/$BD$6+$BH$15*((AK892)-$BD$7)/$BD$8+$BH$16</f>
        <v/>
      </c>
      <c r="AV892" s="51">
        <f>1/(1+EXP(-AU892))</f>
        <v/>
      </c>
      <c r="AW892" s="52">
        <f>$BI$14*((AJ892)-$BD$5)/$BD$6+$BI$15*((AK892)-$BD$7)/$BD$8+$BI$16</f>
        <v/>
      </c>
      <c r="AX892" s="51">
        <f>1/(1+EXP(-AW892))</f>
        <v/>
      </c>
      <c r="AY892" s="52">
        <f>$BJ$14*((AJ892)-$BD$5)/$BD$6+$BJ$15*((AK892)-$BD$7)/$BD$8+$BJ$16</f>
        <v/>
      </c>
      <c r="AZ892" s="51">
        <f>1/(1+EXP(-AY892))</f>
        <v/>
      </c>
      <c r="BA892" s="52">
        <f>$BK$14*((AJ892)-$BD$5)/$BD$6+$BK$15*((AK892)-$BD$7)/$BD$8+$BK$16</f>
        <v/>
      </c>
      <c r="BB892" s="51">
        <f>1/(1+EXP(-BA892))</f>
        <v/>
      </c>
    </row>
    <row r="893" ht="15" customHeight="1" s="35">
      <c r="A893" s="48">
        <f>'4_Seq_Features'!A891</f>
        <v/>
      </c>
      <c r="B893" s="55">
        <f>'4_Seq_Features'!F891</f>
        <v/>
      </c>
      <c r="C893" s="48">
        <f>'4_Seq_Features'!E891</f>
        <v/>
      </c>
      <c r="D893" s="52">
        <f>$U$12*((B893)-$U$5)/$U$6+$U$13</f>
        <v/>
      </c>
      <c r="E893" s="51">
        <f>1/(1+EXP(-D893))</f>
        <v/>
      </c>
      <c r="F893" s="52">
        <f>$V$12*((B893)-$U$5)/$U$6+$V$13</f>
        <v/>
      </c>
      <c r="G893" s="51">
        <f>1/(1+EXP(-F893))</f>
        <v/>
      </c>
      <c r="H893" s="52">
        <f>$W$12*((B893)-$U$5)/$U$6+$W$13</f>
        <v/>
      </c>
      <c r="I893" s="51">
        <f>1/(1+EXP(-H893))</f>
        <v/>
      </c>
      <c r="J893" s="52">
        <f>$X$12*((B893)-$U$5)/$U$6+$X$13</f>
        <v/>
      </c>
      <c r="K893" s="51">
        <f>1/(1+EXP(-J893))</f>
        <v/>
      </c>
      <c r="L893" s="52">
        <f>$Y$12*((B893)-$U$5)/$U$6+$Y$13</f>
        <v/>
      </c>
      <c r="M893" s="51">
        <f>1/(1+EXP(-L893))</f>
        <v/>
      </c>
      <c r="N893" s="52">
        <f>$Z$12*((B893)-$U$5)/$U$6+$Z$13</f>
        <v/>
      </c>
      <c r="O893" s="51">
        <f>1/(1+EXP(-N893))</f>
        <v/>
      </c>
      <c r="P893" s="52">
        <f>$AA$12*((B893)-$U$5)/$U$6+$AA$13</f>
        <v/>
      </c>
      <c r="Q893" s="51">
        <f>1/(1+EXP(-P893))</f>
        <v/>
      </c>
      <c r="R893" s="52">
        <f>$AB$12*((B893)-$U$5)/$U$6+$AB$13</f>
        <v/>
      </c>
      <c r="S893" s="51">
        <f>1/(1+EXP(-R893))</f>
        <v/>
      </c>
      <c r="AI893" s="48">
        <f>'4_Seq_Features'!A891</f>
        <v/>
      </c>
      <c r="AJ893" s="55">
        <f>'4_Seq_Features'!G891</f>
        <v/>
      </c>
      <c r="AK893" s="55">
        <f>'4_Seq_Features'!H891</f>
        <v/>
      </c>
      <c r="AL893" s="48">
        <f>'4_Seq_Features'!E891</f>
        <v/>
      </c>
      <c r="AM893" s="52">
        <f>$BD$14*((AJ893)-$BD$5)/$BD$6+$BD$15*((AK893)-$BD$7)/$BD$8+$BD$16</f>
        <v/>
      </c>
      <c r="AN893" s="51">
        <f>1/(1+EXP(-AM893))</f>
        <v/>
      </c>
      <c r="AO893" s="52">
        <f>$BE$14*((AJ893)-$BD$5)/$BD$6+$BE$15*((AK893)-$BD$7)/$BD$8+$BE$16</f>
        <v/>
      </c>
      <c r="AP893" s="51">
        <f>1/(1+EXP(-AO893))</f>
        <v/>
      </c>
      <c r="AQ893" s="52">
        <f>$BF$14*((AJ893)-$BD$5)/$BD$6+$BF$15*((AK893)-$BD$7)/$BD$8+$BF$16</f>
        <v/>
      </c>
      <c r="AR893" s="51">
        <f>1/(1+EXP(-AQ893))</f>
        <v/>
      </c>
      <c r="AS893" s="52">
        <f>$BG$14*((AJ893)-$BD$5)/$BD$6+$BG$15*((AK893)-$BD$7)/$BD$8+$BG$16</f>
        <v/>
      </c>
      <c r="AT893" s="51">
        <f>1/(1+EXP(-AS893))</f>
        <v/>
      </c>
      <c r="AU893" s="52">
        <f>$BH$14*((AJ893)-$BD$5)/$BD$6+$BH$15*((AK893)-$BD$7)/$BD$8+$BH$16</f>
        <v/>
      </c>
      <c r="AV893" s="51">
        <f>1/(1+EXP(-AU893))</f>
        <v/>
      </c>
      <c r="AW893" s="52">
        <f>$BI$14*((AJ893)-$BD$5)/$BD$6+$BI$15*((AK893)-$BD$7)/$BD$8+$BI$16</f>
        <v/>
      </c>
      <c r="AX893" s="51">
        <f>1/(1+EXP(-AW893))</f>
        <v/>
      </c>
      <c r="AY893" s="52">
        <f>$BJ$14*((AJ893)-$BD$5)/$BD$6+$BJ$15*((AK893)-$BD$7)/$BD$8+$BJ$16</f>
        <v/>
      </c>
      <c r="AZ893" s="51">
        <f>1/(1+EXP(-AY893))</f>
        <v/>
      </c>
      <c r="BA893" s="52">
        <f>$BK$14*((AJ893)-$BD$5)/$BD$6+$BK$15*((AK893)-$BD$7)/$BD$8+$BK$16</f>
        <v/>
      </c>
      <c r="BB893" s="51">
        <f>1/(1+EXP(-BA893))</f>
        <v/>
      </c>
    </row>
    <row r="894" ht="15" customHeight="1" s="35">
      <c r="A894" s="48">
        <f>'4_Seq_Features'!A892</f>
        <v/>
      </c>
      <c r="B894" s="55">
        <f>'4_Seq_Features'!F892</f>
        <v/>
      </c>
      <c r="C894" s="48">
        <f>'4_Seq_Features'!E892</f>
        <v/>
      </c>
      <c r="D894" s="52">
        <f>$U$12*((B894)-$U$5)/$U$6+$U$13</f>
        <v/>
      </c>
      <c r="E894" s="51">
        <f>1/(1+EXP(-D894))</f>
        <v/>
      </c>
      <c r="F894" s="52">
        <f>$V$12*((B894)-$U$5)/$U$6+$V$13</f>
        <v/>
      </c>
      <c r="G894" s="51">
        <f>1/(1+EXP(-F894))</f>
        <v/>
      </c>
      <c r="H894" s="52">
        <f>$W$12*((B894)-$U$5)/$U$6+$W$13</f>
        <v/>
      </c>
      <c r="I894" s="51">
        <f>1/(1+EXP(-H894))</f>
        <v/>
      </c>
      <c r="J894" s="52">
        <f>$X$12*((B894)-$U$5)/$U$6+$X$13</f>
        <v/>
      </c>
      <c r="K894" s="51">
        <f>1/(1+EXP(-J894))</f>
        <v/>
      </c>
      <c r="L894" s="52">
        <f>$Y$12*((B894)-$U$5)/$U$6+$Y$13</f>
        <v/>
      </c>
      <c r="M894" s="51">
        <f>1/(1+EXP(-L894))</f>
        <v/>
      </c>
      <c r="N894" s="52">
        <f>$Z$12*((B894)-$U$5)/$U$6+$Z$13</f>
        <v/>
      </c>
      <c r="O894" s="51">
        <f>1/(1+EXP(-N894))</f>
        <v/>
      </c>
      <c r="P894" s="52">
        <f>$AA$12*((B894)-$U$5)/$U$6+$AA$13</f>
        <v/>
      </c>
      <c r="Q894" s="51">
        <f>1/(1+EXP(-P894))</f>
        <v/>
      </c>
      <c r="R894" s="52">
        <f>$AB$12*((B894)-$U$5)/$U$6+$AB$13</f>
        <v/>
      </c>
      <c r="S894" s="51">
        <f>1/(1+EXP(-R894))</f>
        <v/>
      </c>
      <c r="AI894" s="48">
        <f>'4_Seq_Features'!A892</f>
        <v/>
      </c>
      <c r="AJ894" s="55">
        <f>'4_Seq_Features'!G892</f>
        <v/>
      </c>
      <c r="AK894" s="55">
        <f>'4_Seq_Features'!H892</f>
        <v/>
      </c>
      <c r="AL894" s="48">
        <f>'4_Seq_Features'!E892</f>
        <v/>
      </c>
      <c r="AM894" s="52">
        <f>$BD$14*((AJ894)-$BD$5)/$BD$6+$BD$15*((AK894)-$BD$7)/$BD$8+$BD$16</f>
        <v/>
      </c>
      <c r="AN894" s="51">
        <f>1/(1+EXP(-AM894))</f>
        <v/>
      </c>
      <c r="AO894" s="52">
        <f>$BE$14*((AJ894)-$BD$5)/$BD$6+$BE$15*((AK894)-$BD$7)/$BD$8+$BE$16</f>
        <v/>
      </c>
      <c r="AP894" s="51">
        <f>1/(1+EXP(-AO894))</f>
        <v/>
      </c>
      <c r="AQ894" s="52">
        <f>$BF$14*((AJ894)-$BD$5)/$BD$6+$BF$15*((AK894)-$BD$7)/$BD$8+$BF$16</f>
        <v/>
      </c>
      <c r="AR894" s="51">
        <f>1/(1+EXP(-AQ894))</f>
        <v/>
      </c>
      <c r="AS894" s="52">
        <f>$BG$14*((AJ894)-$BD$5)/$BD$6+$BG$15*((AK894)-$BD$7)/$BD$8+$BG$16</f>
        <v/>
      </c>
      <c r="AT894" s="51">
        <f>1/(1+EXP(-AS894))</f>
        <v/>
      </c>
      <c r="AU894" s="52">
        <f>$BH$14*((AJ894)-$BD$5)/$BD$6+$BH$15*((AK894)-$BD$7)/$BD$8+$BH$16</f>
        <v/>
      </c>
      <c r="AV894" s="51">
        <f>1/(1+EXP(-AU894))</f>
        <v/>
      </c>
      <c r="AW894" s="52">
        <f>$BI$14*((AJ894)-$BD$5)/$BD$6+$BI$15*((AK894)-$BD$7)/$BD$8+$BI$16</f>
        <v/>
      </c>
      <c r="AX894" s="51">
        <f>1/(1+EXP(-AW894))</f>
        <v/>
      </c>
      <c r="AY894" s="52">
        <f>$BJ$14*((AJ894)-$BD$5)/$BD$6+$BJ$15*((AK894)-$BD$7)/$BD$8+$BJ$16</f>
        <v/>
      </c>
      <c r="AZ894" s="51">
        <f>1/(1+EXP(-AY894))</f>
        <v/>
      </c>
      <c r="BA894" s="52">
        <f>$BK$14*((AJ894)-$BD$5)/$BD$6+$BK$15*((AK894)-$BD$7)/$BD$8+$BK$16</f>
        <v/>
      </c>
      <c r="BB894" s="51">
        <f>1/(1+EXP(-BA894))</f>
        <v/>
      </c>
    </row>
    <row r="895" ht="15" customHeight="1" s="35">
      <c r="A895" s="48">
        <f>'4_Seq_Features'!A893</f>
        <v/>
      </c>
      <c r="B895" s="55">
        <f>'4_Seq_Features'!F893</f>
        <v/>
      </c>
      <c r="C895" s="48">
        <f>'4_Seq_Features'!E893</f>
        <v/>
      </c>
      <c r="D895" s="52">
        <f>$U$12*((B895)-$U$5)/$U$6+$U$13</f>
        <v/>
      </c>
      <c r="E895" s="51">
        <f>1/(1+EXP(-D895))</f>
        <v/>
      </c>
      <c r="F895" s="52">
        <f>$V$12*((B895)-$U$5)/$U$6+$V$13</f>
        <v/>
      </c>
      <c r="G895" s="51">
        <f>1/(1+EXP(-F895))</f>
        <v/>
      </c>
      <c r="H895" s="52">
        <f>$W$12*((B895)-$U$5)/$U$6+$W$13</f>
        <v/>
      </c>
      <c r="I895" s="51">
        <f>1/(1+EXP(-H895))</f>
        <v/>
      </c>
      <c r="J895" s="52">
        <f>$X$12*((B895)-$U$5)/$U$6+$X$13</f>
        <v/>
      </c>
      <c r="K895" s="51">
        <f>1/(1+EXP(-J895))</f>
        <v/>
      </c>
      <c r="L895" s="52">
        <f>$Y$12*((B895)-$U$5)/$U$6+$Y$13</f>
        <v/>
      </c>
      <c r="M895" s="51">
        <f>1/(1+EXP(-L895))</f>
        <v/>
      </c>
      <c r="N895" s="52">
        <f>$Z$12*((B895)-$U$5)/$U$6+$Z$13</f>
        <v/>
      </c>
      <c r="O895" s="51">
        <f>1/(1+EXP(-N895))</f>
        <v/>
      </c>
      <c r="P895" s="52">
        <f>$AA$12*((B895)-$U$5)/$U$6+$AA$13</f>
        <v/>
      </c>
      <c r="Q895" s="51">
        <f>1/(1+EXP(-P895))</f>
        <v/>
      </c>
      <c r="R895" s="52">
        <f>$AB$12*((B895)-$U$5)/$U$6+$AB$13</f>
        <v/>
      </c>
      <c r="S895" s="51">
        <f>1/(1+EXP(-R895))</f>
        <v/>
      </c>
      <c r="AI895" s="48">
        <f>'4_Seq_Features'!A893</f>
        <v/>
      </c>
      <c r="AJ895" s="55">
        <f>'4_Seq_Features'!G893</f>
        <v/>
      </c>
      <c r="AK895" s="55">
        <f>'4_Seq_Features'!H893</f>
        <v/>
      </c>
      <c r="AL895" s="48">
        <f>'4_Seq_Features'!E893</f>
        <v/>
      </c>
      <c r="AM895" s="52">
        <f>$BD$14*((AJ895)-$BD$5)/$BD$6+$BD$15*((AK895)-$BD$7)/$BD$8+$BD$16</f>
        <v/>
      </c>
      <c r="AN895" s="51">
        <f>1/(1+EXP(-AM895))</f>
        <v/>
      </c>
      <c r="AO895" s="52">
        <f>$BE$14*((AJ895)-$BD$5)/$BD$6+$BE$15*((AK895)-$BD$7)/$BD$8+$BE$16</f>
        <v/>
      </c>
      <c r="AP895" s="51">
        <f>1/(1+EXP(-AO895))</f>
        <v/>
      </c>
      <c r="AQ895" s="52">
        <f>$BF$14*((AJ895)-$BD$5)/$BD$6+$BF$15*((AK895)-$BD$7)/$BD$8+$BF$16</f>
        <v/>
      </c>
      <c r="AR895" s="51">
        <f>1/(1+EXP(-AQ895))</f>
        <v/>
      </c>
      <c r="AS895" s="52">
        <f>$BG$14*((AJ895)-$BD$5)/$BD$6+$BG$15*((AK895)-$BD$7)/$BD$8+$BG$16</f>
        <v/>
      </c>
      <c r="AT895" s="51">
        <f>1/(1+EXP(-AS895))</f>
        <v/>
      </c>
      <c r="AU895" s="52">
        <f>$BH$14*((AJ895)-$BD$5)/$BD$6+$BH$15*((AK895)-$BD$7)/$BD$8+$BH$16</f>
        <v/>
      </c>
      <c r="AV895" s="51">
        <f>1/(1+EXP(-AU895))</f>
        <v/>
      </c>
      <c r="AW895" s="52">
        <f>$BI$14*((AJ895)-$BD$5)/$BD$6+$BI$15*((AK895)-$BD$7)/$BD$8+$BI$16</f>
        <v/>
      </c>
      <c r="AX895" s="51">
        <f>1/(1+EXP(-AW895))</f>
        <v/>
      </c>
      <c r="AY895" s="52">
        <f>$BJ$14*((AJ895)-$BD$5)/$BD$6+$BJ$15*((AK895)-$BD$7)/$BD$8+$BJ$16</f>
        <v/>
      </c>
      <c r="AZ895" s="51">
        <f>1/(1+EXP(-AY895))</f>
        <v/>
      </c>
      <c r="BA895" s="52">
        <f>$BK$14*((AJ895)-$BD$5)/$BD$6+$BK$15*((AK895)-$BD$7)/$BD$8+$BK$16</f>
        <v/>
      </c>
      <c r="BB895" s="51">
        <f>1/(1+EXP(-BA895))</f>
        <v/>
      </c>
    </row>
    <row r="896" ht="15" customHeight="1" s="35">
      <c r="A896" s="48">
        <f>'4_Seq_Features'!A894</f>
        <v/>
      </c>
      <c r="B896" s="55">
        <f>'4_Seq_Features'!F894</f>
        <v/>
      </c>
      <c r="C896" s="48">
        <f>'4_Seq_Features'!E894</f>
        <v/>
      </c>
      <c r="D896" s="52">
        <f>$U$12*((B896)-$U$5)/$U$6+$U$13</f>
        <v/>
      </c>
      <c r="E896" s="51">
        <f>1/(1+EXP(-D896))</f>
        <v/>
      </c>
      <c r="F896" s="52">
        <f>$V$12*((B896)-$U$5)/$U$6+$V$13</f>
        <v/>
      </c>
      <c r="G896" s="51">
        <f>1/(1+EXP(-F896))</f>
        <v/>
      </c>
      <c r="H896" s="52">
        <f>$W$12*((B896)-$U$5)/$U$6+$W$13</f>
        <v/>
      </c>
      <c r="I896" s="51">
        <f>1/(1+EXP(-H896))</f>
        <v/>
      </c>
      <c r="J896" s="52">
        <f>$X$12*((B896)-$U$5)/$U$6+$X$13</f>
        <v/>
      </c>
      <c r="K896" s="51">
        <f>1/(1+EXP(-J896))</f>
        <v/>
      </c>
      <c r="L896" s="52">
        <f>$Y$12*((B896)-$U$5)/$U$6+$Y$13</f>
        <v/>
      </c>
      <c r="M896" s="51">
        <f>1/(1+EXP(-L896))</f>
        <v/>
      </c>
      <c r="N896" s="52">
        <f>$Z$12*((B896)-$U$5)/$U$6+$Z$13</f>
        <v/>
      </c>
      <c r="O896" s="51">
        <f>1/(1+EXP(-N896))</f>
        <v/>
      </c>
      <c r="P896" s="52">
        <f>$AA$12*((B896)-$U$5)/$U$6+$AA$13</f>
        <v/>
      </c>
      <c r="Q896" s="51">
        <f>1/(1+EXP(-P896))</f>
        <v/>
      </c>
      <c r="R896" s="52">
        <f>$AB$12*((B896)-$U$5)/$U$6+$AB$13</f>
        <v/>
      </c>
      <c r="S896" s="51">
        <f>1/(1+EXP(-R896))</f>
        <v/>
      </c>
      <c r="AI896" s="48">
        <f>'4_Seq_Features'!A894</f>
        <v/>
      </c>
      <c r="AJ896" s="55">
        <f>'4_Seq_Features'!G894</f>
        <v/>
      </c>
      <c r="AK896" s="55">
        <f>'4_Seq_Features'!H894</f>
        <v/>
      </c>
      <c r="AL896" s="48">
        <f>'4_Seq_Features'!E894</f>
        <v/>
      </c>
      <c r="AM896" s="52">
        <f>$BD$14*((AJ896)-$BD$5)/$BD$6+$BD$15*((AK896)-$BD$7)/$BD$8+$BD$16</f>
        <v/>
      </c>
      <c r="AN896" s="51">
        <f>1/(1+EXP(-AM896))</f>
        <v/>
      </c>
      <c r="AO896" s="52">
        <f>$BE$14*((AJ896)-$BD$5)/$BD$6+$BE$15*((AK896)-$BD$7)/$BD$8+$BE$16</f>
        <v/>
      </c>
      <c r="AP896" s="51">
        <f>1/(1+EXP(-AO896))</f>
        <v/>
      </c>
      <c r="AQ896" s="52">
        <f>$BF$14*((AJ896)-$BD$5)/$BD$6+$BF$15*((AK896)-$BD$7)/$BD$8+$BF$16</f>
        <v/>
      </c>
      <c r="AR896" s="51">
        <f>1/(1+EXP(-AQ896))</f>
        <v/>
      </c>
      <c r="AS896" s="52">
        <f>$BG$14*((AJ896)-$BD$5)/$BD$6+$BG$15*((AK896)-$BD$7)/$BD$8+$BG$16</f>
        <v/>
      </c>
      <c r="AT896" s="51">
        <f>1/(1+EXP(-AS896))</f>
        <v/>
      </c>
      <c r="AU896" s="52">
        <f>$BH$14*((AJ896)-$BD$5)/$BD$6+$BH$15*((AK896)-$BD$7)/$BD$8+$BH$16</f>
        <v/>
      </c>
      <c r="AV896" s="51">
        <f>1/(1+EXP(-AU896))</f>
        <v/>
      </c>
      <c r="AW896" s="52">
        <f>$BI$14*((AJ896)-$BD$5)/$BD$6+$BI$15*((AK896)-$BD$7)/$BD$8+$BI$16</f>
        <v/>
      </c>
      <c r="AX896" s="51">
        <f>1/(1+EXP(-AW896))</f>
        <v/>
      </c>
      <c r="AY896" s="52">
        <f>$BJ$14*((AJ896)-$BD$5)/$BD$6+$BJ$15*((AK896)-$BD$7)/$BD$8+$BJ$16</f>
        <v/>
      </c>
      <c r="AZ896" s="51">
        <f>1/(1+EXP(-AY896))</f>
        <v/>
      </c>
      <c r="BA896" s="52">
        <f>$BK$14*((AJ896)-$BD$5)/$BD$6+$BK$15*((AK896)-$BD$7)/$BD$8+$BK$16</f>
        <v/>
      </c>
      <c r="BB896" s="51">
        <f>1/(1+EXP(-BA896))</f>
        <v/>
      </c>
    </row>
    <row r="897" ht="15" customHeight="1" s="35">
      <c r="A897" s="48">
        <f>'4_Seq_Features'!A895</f>
        <v/>
      </c>
      <c r="B897" s="55">
        <f>'4_Seq_Features'!F895</f>
        <v/>
      </c>
      <c r="C897" s="48">
        <f>'4_Seq_Features'!E895</f>
        <v/>
      </c>
      <c r="D897" s="52">
        <f>$U$12*((B897)-$U$5)/$U$6+$U$13</f>
        <v/>
      </c>
      <c r="E897" s="51">
        <f>1/(1+EXP(-D897))</f>
        <v/>
      </c>
      <c r="F897" s="52">
        <f>$V$12*((B897)-$U$5)/$U$6+$V$13</f>
        <v/>
      </c>
      <c r="G897" s="51">
        <f>1/(1+EXP(-F897))</f>
        <v/>
      </c>
      <c r="H897" s="52">
        <f>$W$12*((B897)-$U$5)/$U$6+$W$13</f>
        <v/>
      </c>
      <c r="I897" s="51">
        <f>1/(1+EXP(-H897))</f>
        <v/>
      </c>
      <c r="J897" s="52">
        <f>$X$12*((B897)-$U$5)/$U$6+$X$13</f>
        <v/>
      </c>
      <c r="K897" s="51">
        <f>1/(1+EXP(-J897))</f>
        <v/>
      </c>
      <c r="L897" s="52">
        <f>$Y$12*((B897)-$U$5)/$U$6+$Y$13</f>
        <v/>
      </c>
      <c r="M897" s="51">
        <f>1/(1+EXP(-L897))</f>
        <v/>
      </c>
      <c r="N897" s="52">
        <f>$Z$12*((B897)-$U$5)/$U$6+$Z$13</f>
        <v/>
      </c>
      <c r="O897" s="51">
        <f>1/(1+EXP(-N897))</f>
        <v/>
      </c>
      <c r="P897" s="52">
        <f>$AA$12*((B897)-$U$5)/$U$6+$AA$13</f>
        <v/>
      </c>
      <c r="Q897" s="51">
        <f>1/(1+EXP(-P897))</f>
        <v/>
      </c>
      <c r="R897" s="52">
        <f>$AB$12*((B897)-$U$5)/$U$6+$AB$13</f>
        <v/>
      </c>
      <c r="S897" s="51">
        <f>1/(1+EXP(-R897))</f>
        <v/>
      </c>
      <c r="AI897" s="48">
        <f>'4_Seq_Features'!A895</f>
        <v/>
      </c>
      <c r="AJ897" s="55">
        <f>'4_Seq_Features'!G895</f>
        <v/>
      </c>
      <c r="AK897" s="55">
        <f>'4_Seq_Features'!H895</f>
        <v/>
      </c>
      <c r="AL897" s="48">
        <f>'4_Seq_Features'!E895</f>
        <v/>
      </c>
      <c r="AM897" s="52">
        <f>$BD$14*((AJ897)-$BD$5)/$BD$6+$BD$15*((AK897)-$BD$7)/$BD$8+$BD$16</f>
        <v/>
      </c>
      <c r="AN897" s="51">
        <f>1/(1+EXP(-AM897))</f>
        <v/>
      </c>
      <c r="AO897" s="52">
        <f>$BE$14*((AJ897)-$BD$5)/$BD$6+$BE$15*((AK897)-$BD$7)/$BD$8+$BE$16</f>
        <v/>
      </c>
      <c r="AP897" s="51">
        <f>1/(1+EXP(-AO897))</f>
        <v/>
      </c>
      <c r="AQ897" s="52">
        <f>$BF$14*((AJ897)-$BD$5)/$BD$6+$BF$15*((AK897)-$BD$7)/$BD$8+$BF$16</f>
        <v/>
      </c>
      <c r="AR897" s="51">
        <f>1/(1+EXP(-AQ897))</f>
        <v/>
      </c>
      <c r="AS897" s="52">
        <f>$BG$14*((AJ897)-$BD$5)/$BD$6+$BG$15*((AK897)-$BD$7)/$BD$8+$BG$16</f>
        <v/>
      </c>
      <c r="AT897" s="51">
        <f>1/(1+EXP(-AS897))</f>
        <v/>
      </c>
      <c r="AU897" s="52">
        <f>$BH$14*((AJ897)-$BD$5)/$BD$6+$BH$15*((AK897)-$BD$7)/$BD$8+$BH$16</f>
        <v/>
      </c>
      <c r="AV897" s="51">
        <f>1/(1+EXP(-AU897))</f>
        <v/>
      </c>
      <c r="AW897" s="52">
        <f>$BI$14*((AJ897)-$BD$5)/$BD$6+$BI$15*((AK897)-$BD$7)/$BD$8+$BI$16</f>
        <v/>
      </c>
      <c r="AX897" s="51">
        <f>1/(1+EXP(-AW897))</f>
        <v/>
      </c>
      <c r="AY897" s="52">
        <f>$BJ$14*((AJ897)-$BD$5)/$BD$6+$BJ$15*((AK897)-$BD$7)/$BD$8+$BJ$16</f>
        <v/>
      </c>
      <c r="AZ897" s="51">
        <f>1/(1+EXP(-AY897))</f>
        <v/>
      </c>
      <c r="BA897" s="52">
        <f>$BK$14*((AJ897)-$BD$5)/$BD$6+$BK$15*((AK897)-$BD$7)/$BD$8+$BK$16</f>
        <v/>
      </c>
      <c r="BB897" s="51">
        <f>1/(1+EXP(-BA897))</f>
        <v/>
      </c>
    </row>
    <row r="898" ht="15" customHeight="1" s="35">
      <c r="A898" s="48">
        <f>'4_Seq_Features'!A896</f>
        <v/>
      </c>
      <c r="B898" s="55">
        <f>'4_Seq_Features'!F896</f>
        <v/>
      </c>
      <c r="C898" s="48">
        <f>'4_Seq_Features'!E896</f>
        <v/>
      </c>
      <c r="D898" s="52">
        <f>$U$12*((B898)-$U$5)/$U$6+$U$13</f>
        <v/>
      </c>
      <c r="E898" s="51">
        <f>1/(1+EXP(-D898))</f>
        <v/>
      </c>
      <c r="F898" s="52">
        <f>$V$12*((B898)-$U$5)/$U$6+$V$13</f>
        <v/>
      </c>
      <c r="G898" s="51">
        <f>1/(1+EXP(-F898))</f>
        <v/>
      </c>
      <c r="H898" s="52">
        <f>$W$12*((B898)-$U$5)/$U$6+$W$13</f>
        <v/>
      </c>
      <c r="I898" s="51">
        <f>1/(1+EXP(-H898))</f>
        <v/>
      </c>
      <c r="J898" s="52">
        <f>$X$12*((B898)-$U$5)/$U$6+$X$13</f>
        <v/>
      </c>
      <c r="K898" s="51">
        <f>1/(1+EXP(-J898))</f>
        <v/>
      </c>
      <c r="L898" s="52">
        <f>$Y$12*((B898)-$U$5)/$U$6+$Y$13</f>
        <v/>
      </c>
      <c r="M898" s="51">
        <f>1/(1+EXP(-L898))</f>
        <v/>
      </c>
      <c r="N898" s="52">
        <f>$Z$12*((B898)-$U$5)/$U$6+$Z$13</f>
        <v/>
      </c>
      <c r="O898" s="51">
        <f>1/(1+EXP(-N898))</f>
        <v/>
      </c>
      <c r="P898" s="52">
        <f>$AA$12*((B898)-$U$5)/$U$6+$AA$13</f>
        <v/>
      </c>
      <c r="Q898" s="51">
        <f>1/(1+EXP(-P898))</f>
        <v/>
      </c>
      <c r="R898" s="52">
        <f>$AB$12*((B898)-$U$5)/$U$6+$AB$13</f>
        <v/>
      </c>
      <c r="S898" s="51">
        <f>1/(1+EXP(-R898))</f>
        <v/>
      </c>
      <c r="AI898" s="48">
        <f>'4_Seq_Features'!A896</f>
        <v/>
      </c>
      <c r="AJ898" s="55">
        <f>'4_Seq_Features'!G896</f>
        <v/>
      </c>
      <c r="AK898" s="55">
        <f>'4_Seq_Features'!H896</f>
        <v/>
      </c>
      <c r="AL898" s="48">
        <f>'4_Seq_Features'!E896</f>
        <v/>
      </c>
      <c r="AM898" s="52">
        <f>$BD$14*((AJ898)-$BD$5)/$BD$6+$BD$15*((AK898)-$BD$7)/$BD$8+$BD$16</f>
        <v/>
      </c>
      <c r="AN898" s="51">
        <f>1/(1+EXP(-AM898))</f>
        <v/>
      </c>
      <c r="AO898" s="52">
        <f>$BE$14*((AJ898)-$BD$5)/$BD$6+$BE$15*((AK898)-$BD$7)/$BD$8+$BE$16</f>
        <v/>
      </c>
      <c r="AP898" s="51">
        <f>1/(1+EXP(-AO898))</f>
        <v/>
      </c>
      <c r="AQ898" s="52">
        <f>$BF$14*((AJ898)-$BD$5)/$BD$6+$BF$15*((AK898)-$BD$7)/$BD$8+$BF$16</f>
        <v/>
      </c>
      <c r="AR898" s="51">
        <f>1/(1+EXP(-AQ898))</f>
        <v/>
      </c>
      <c r="AS898" s="52">
        <f>$BG$14*((AJ898)-$BD$5)/$BD$6+$BG$15*((AK898)-$BD$7)/$BD$8+$BG$16</f>
        <v/>
      </c>
      <c r="AT898" s="51">
        <f>1/(1+EXP(-AS898))</f>
        <v/>
      </c>
      <c r="AU898" s="52">
        <f>$BH$14*((AJ898)-$BD$5)/$BD$6+$BH$15*((AK898)-$BD$7)/$BD$8+$BH$16</f>
        <v/>
      </c>
      <c r="AV898" s="51">
        <f>1/(1+EXP(-AU898))</f>
        <v/>
      </c>
      <c r="AW898" s="52">
        <f>$BI$14*((AJ898)-$BD$5)/$BD$6+$BI$15*((AK898)-$BD$7)/$BD$8+$BI$16</f>
        <v/>
      </c>
      <c r="AX898" s="51">
        <f>1/(1+EXP(-AW898))</f>
        <v/>
      </c>
      <c r="AY898" s="52">
        <f>$BJ$14*((AJ898)-$BD$5)/$BD$6+$BJ$15*((AK898)-$BD$7)/$BD$8+$BJ$16</f>
        <v/>
      </c>
      <c r="AZ898" s="51">
        <f>1/(1+EXP(-AY898))</f>
        <v/>
      </c>
      <c r="BA898" s="52">
        <f>$BK$14*((AJ898)-$BD$5)/$BD$6+$BK$15*((AK898)-$BD$7)/$BD$8+$BK$16</f>
        <v/>
      </c>
      <c r="BB898" s="51">
        <f>1/(1+EXP(-BA898))</f>
        <v/>
      </c>
    </row>
    <row r="899" ht="15" customHeight="1" s="35">
      <c r="A899" s="48">
        <f>'4_Seq_Features'!A897</f>
        <v/>
      </c>
      <c r="B899" s="55">
        <f>'4_Seq_Features'!F897</f>
        <v/>
      </c>
      <c r="C899" s="48">
        <f>'4_Seq_Features'!E897</f>
        <v/>
      </c>
      <c r="D899" s="52">
        <f>$U$12*((B899)-$U$5)/$U$6+$U$13</f>
        <v/>
      </c>
      <c r="E899" s="51">
        <f>1/(1+EXP(-D899))</f>
        <v/>
      </c>
      <c r="F899" s="52">
        <f>$V$12*((B899)-$U$5)/$U$6+$V$13</f>
        <v/>
      </c>
      <c r="G899" s="51">
        <f>1/(1+EXP(-F899))</f>
        <v/>
      </c>
      <c r="H899" s="52">
        <f>$W$12*((B899)-$U$5)/$U$6+$W$13</f>
        <v/>
      </c>
      <c r="I899" s="51">
        <f>1/(1+EXP(-H899))</f>
        <v/>
      </c>
      <c r="J899" s="52">
        <f>$X$12*((B899)-$U$5)/$U$6+$X$13</f>
        <v/>
      </c>
      <c r="K899" s="51">
        <f>1/(1+EXP(-J899))</f>
        <v/>
      </c>
      <c r="L899" s="52">
        <f>$Y$12*((B899)-$U$5)/$U$6+$Y$13</f>
        <v/>
      </c>
      <c r="M899" s="51">
        <f>1/(1+EXP(-L899))</f>
        <v/>
      </c>
      <c r="N899" s="52">
        <f>$Z$12*((B899)-$U$5)/$U$6+$Z$13</f>
        <v/>
      </c>
      <c r="O899" s="51">
        <f>1/(1+EXP(-N899))</f>
        <v/>
      </c>
      <c r="P899" s="52">
        <f>$AA$12*((B899)-$U$5)/$U$6+$AA$13</f>
        <v/>
      </c>
      <c r="Q899" s="51">
        <f>1/(1+EXP(-P899))</f>
        <v/>
      </c>
      <c r="R899" s="52">
        <f>$AB$12*((B899)-$U$5)/$U$6+$AB$13</f>
        <v/>
      </c>
      <c r="S899" s="51">
        <f>1/(1+EXP(-R899))</f>
        <v/>
      </c>
      <c r="AI899" s="48">
        <f>'4_Seq_Features'!A897</f>
        <v/>
      </c>
      <c r="AJ899" s="55">
        <f>'4_Seq_Features'!G897</f>
        <v/>
      </c>
      <c r="AK899" s="55">
        <f>'4_Seq_Features'!H897</f>
        <v/>
      </c>
      <c r="AL899" s="48">
        <f>'4_Seq_Features'!E897</f>
        <v/>
      </c>
      <c r="AM899" s="52">
        <f>$BD$14*((AJ899)-$BD$5)/$BD$6+$BD$15*((AK899)-$BD$7)/$BD$8+$BD$16</f>
        <v/>
      </c>
      <c r="AN899" s="51">
        <f>1/(1+EXP(-AM899))</f>
        <v/>
      </c>
      <c r="AO899" s="52">
        <f>$BE$14*((AJ899)-$BD$5)/$BD$6+$BE$15*((AK899)-$BD$7)/$BD$8+$BE$16</f>
        <v/>
      </c>
      <c r="AP899" s="51">
        <f>1/(1+EXP(-AO899))</f>
        <v/>
      </c>
      <c r="AQ899" s="52">
        <f>$BF$14*((AJ899)-$BD$5)/$BD$6+$BF$15*((AK899)-$BD$7)/$BD$8+$BF$16</f>
        <v/>
      </c>
      <c r="AR899" s="51">
        <f>1/(1+EXP(-AQ899))</f>
        <v/>
      </c>
      <c r="AS899" s="52">
        <f>$BG$14*((AJ899)-$BD$5)/$BD$6+$BG$15*((AK899)-$BD$7)/$BD$8+$BG$16</f>
        <v/>
      </c>
      <c r="AT899" s="51">
        <f>1/(1+EXP(-AS899))</f>
        <v/>
      </c>
      <c r="AU899" s="52">
        <f>$BH$14*((AJ899)-$BD$5)/$BD$6+$BH$15*((AK899)-$BD$7)/$BD$8+$BH$16</f>
        <v/>
      </c>
      <c r="AV899" s="51">
        <f>1/(1+EXP(-AU899))</f>
        <v/>
      </c>
      <c r="AW899" s="52">
        <f>$BI$14*((AJ899)-$BD$5)/$BD$6+$BI$15*((AK899)-$BD$7)/$BD$8+$BI$16</f>
        <v/>
      </c>
      <c r="AX899" s="51">
        <f>1/(1+EXP(-AW899))</f>
        <v/>
      </c>
      <c r="AY899" s="52">
        <f>$BJ$14*((AJ899)-$BD$5)/$BD$6+$BJ$15*((AK899)-$BD$7)/$BD$8+$BJ$16</f>
        <v/>
      </c>
      <c r="AZ899" s="51">
        <f>1/(1+EXP(-AY899))</f>
        <v/>
      </c>
      <c r="BA899" s="52">
        <f>$BK$14*((AJ899)-$BD$5)/$BD$6+$BK$15*((AK899)-$BD$7)/$BD$8+$BK$16</f>
        <v/>
      </c>
      <c r="BB899" s="51">
        <f>1/(1+EXP(-BA899))</f>
        <v/>
      </c>
    </row>
    <row r="900" ht="15" customHeight="1" s="35">
      <c r="A900" s="48">
        <f>'4_Seq_Features'!A898</f>
        <v/>
      </c>
      <c r="B900" s="55">
        <f>'4_Seq_Features'!F898</f>
        <v/>
      </c>
      <c r="C900" s="48">
        <f>'4_Seq_Features'!E898</f>
        <v/>
      </c>
      <c r="D900" s="52">
        <f>$U$12*((B900)-$U$5)/$U$6+$U$13</f>
        <v/>
      </c>
      <c r="E900" s="51">
        <f>1/(1+EXP(-D900))</f>
        <v/>
      </c>
      <c r="F900" s="52">
        <f>$V$12*((B900)-$U$5)/$U$6+$V$13</f>
        <v/>
      </c>
      <c r="G900" s="51">
        <f>1/(1+EXP(-F900))</f>
        <v/>
      </c>
      <c r="H900" s="52">
        <f>$W$12*((B900)-$U$5)/$U$6+$W$13</f>
        <v/>
      </c>
      <c r="I900" s="51">
        <f>1/(1+EXP(-H900))</f>
        <v/>
      </c>
      <c r="J900" s="52">
        <f>$X$12*((B900)-$U$5)/$U$6+$X$13</f>
        <v/>
      </c>
      <c r="K900" s="51">
        <f>1/(1+EXP(-J900))</f>
        <v/>
      </c>
      <c r="L900" s="52">
        <f>$Y$12*((B900)-$U$5)/$U$6+$Y$13</f>
        <v/>
      </c>
      <c r="M900" s="51">
        <f>1/(1+EXP(-L900))</f>
        <v/>
      </c>
      <c r="N900" s="52">
        <f>$Z$12*((B900)-$U$5)/$U$6+$Z$13</f>
        <v/>
      </c>
      <c r="O900" s="51">
        <f>1/(1+EXP(-N900))</f>
        <v/>
      </c>
      <c r="P900" s="52">
        <f>$AA$12*((B900)-$U$5)/$U$6+$AA$13</f>
        <v/>
      </c>
      <c r="Q900" s="51">
        <f>1/(1+EXP(-P900))</f>
        <v/>
      </c>
      <c r="R900" s="52">
        <f>$AB$12*((B900)-$U$5)/$U$6+$AB$13</f>
        <v/>
      </c>
      <c r="S900" s="51">
        <f>1/(1+EXP(-R900))</f>
        <v/>
      </c>
      <c r="AI900" s="48">
        <f>'4_Seq_Features'!A898</f>
        <v/>
      </c>
      <c r="AJ900" s="55">
        <f>'4_Seq_Features'!G898</f>
        <v/>
      </c>
      <c r="AK900" s="55">
        <f>'4_Seq_Features'!H898</f>
        <v/>
      </c>
      <c r="AL900" s="48">
        <f>'4_Seq_Features'!E898</f>
        <v/>
      </c>
      <c r="AM900" s="52">
        <f>$BD$14*((AJ900)-$BD$5)/$BD$6+$BD$15*((AK900)-$BD$7)/$BD$8+$BD$16</f>
        <v/>
      </c>
      <c r="AN900" s="51">
        <f>1/(1+EXP(-AM900))</f>
        <v/>
      </c>
      <c r="AO900" s="52">
        <f>$BE$14*((AJ900)-$BD$5)/$BD$6+$BE$15*((AK900)-$BD$7)/$BD$8+$BE$16</f>
        <v/>
      </c>
      <c r="AP900" s="51">
        <f>1/(1+EXP(-AO900))</f>
        <v/>
      </c>
      <c r="AQ900" s="52">
        <f>$BF$14*((AJ900)-$BD$5)/$BD$6+$BF$15*((AK900)-$BD$7)/$BD$8+$BF$16</f>
        <v/>
      </c>
      <c r="AR900" s="51">
        <f>1/(1+EXP(-AQ900))</f>
        <v/>
      </c>
      <c r="AS900" s="52">
        <f>$BG$14*((AJ900)-$BD$5)/$BD$6+$BG$15*((AK900)-$BD$7)/$BD$8+$BG$16</f>
        <v/>
      </c>
      <c r="AT900" s="51">
        <f>1/(1+EXP(-AS900))</f>
        <v/>
      </c>
      <c r="AU900" s="52">
        <f>$BH$14*((AJ900)-$BD$5)/$BD$6+$BH$15*((AK900)-$BD$7)/$BD$8+$BH$16</f>
        <v/>
      </c>
      <c r="AV900" s="51">
        <f>1/(1+EXP(-AU900))</f>
        <v/>
      </c>
      <c r="AW900" s="52">
        <f>$BI$14*((AJ900)-$BD$5)/$BD$6+$BI$15*((AK900)-$BD$7)/$BD$8+$BI$16</f>
        <v/>
      </c>
      <c r="AX900" s="51">
        <f>1/(1+EXP(-AW900))</f>
        <v/>
      </c>
      <c r="AY900" s="52">
        <f>$BJ$14*((AJ900)-$BD$5)/$BD$6+$BJ$15*((AK900)-$BD$7)/$BD$8+$BJ$16</f>
        <v/>
      </c>
      <c r="AZ900" s="51">
        <f>1/(1+EXP(-AY900))</f>
        <v/>
      </c>
      <c r="BA900" s="52">
        <f>$BK$14*((AJ900)-$BD$5)/$BD$6+$BK$15*((AK900)-$BD$7)/$BD$8+$BK$16</f>
        <v/>
      </c>
      <c r="BB900" s="51">
        <f>1/(1+EXP(-BA900))</f>
        <v/>
      </c>
    </row>
    <row r="901" ht="15" customHeight="1" s="35">
      <c r="A901" s="48">
        <f>'4_Seq_Features'!A899</f>
        <v/>
      </c>
      <c r="B901" s="55">
        <f>'4_Seq_Features'!F899</f>
        <v/>
      </c>
      <c r="C901" s="48">
        <f>'4_Seq_Features'!E899</f>
        <v/>
      </c>
      <c r="D901" s="52">
        <f>$U$12*((B901)-$U$5)/$U$6+$U$13</f>
        <v/>
      </c>
      <c r="E901" s="51">
        <f>1/(1+EXP(-D901))</f>
        <v/>
      </c>
      <c r="F901" s="52">
        <f>$V$12*((B901)-$U$5)/$U$6+$V$13</f>
        <v/>
      </c>
      <c r="G901" s="51">
        <f>1/(1+EXP(-F901))</f>
        <v/>
      </c>
      <c r="H901" s="52">
        <f>$W$12*((B901)-$U$5)/$U$6+$W$13</f>
        <v/>
      </c>
      <c r="I901" s="51">
        <f>1/(1+EXP(-H901))</f>
        <v/>
      </c>
      <c r="J901" s="52">
        <f>$X$12*((B901)-$U$5)/$U$6+$X$13</f>
        <v/>
      </c>
      <c r="K901" s="51">
        <f>1/(1+EXP(-J901))</f>
        <v/>
      </c>
      <c r="L901" s="52">
        <f>$Y$12*((B901)-$U$5)/$U$6+$Y$13</f>
        <v/>
      </c>
      <c r="M901" s="51">
        <f>1/(1+EXP(-L901))</f>
        <v/>
      </c>
      <c r="N901" s="52">
        <f>$Z$12*((B901)-$U$5)/$U$6+$Z$13</f>
        <v/>
      </c>
      <c r="O901" s="51">
        <f>1/(1+EXP(-N901))</f>
        <v/>
      </c>
      <c r="P901" s="52">
        <f>$AA$12*((B901)-$U$5)/$U$6+$AA$13</f>
        <v/>
      </c>
      <c r="Q901" s="51">
        <f>1/(1+EXP(-P901))</f>
        <v/>
      </c>
      <c r="R901" s="52">
        <f>$AB$12*((B901)-$U$5)/$U$6+$AB$13</f>
        <v/>
      </c>
      <c r="S901" s="51">
        <f>1/(1+EXP(-R901))</f>
        <v/>
      </c>
      <c r="AI901" s="48">
        <f>'4_Seq_Features'!A899</f>
        <v/>
      </c>
      <c r="AJ901" s="55">
        <f>'4_Seq_Features'!G899</f>
        <v/>
      </c>
      <c r="AK901" s="55">
        <f>'4_Seq_Features'!H899</f>
        <v/>
      </c>
      <c r="AL901" s="48">
        <f>'4_Seq_Features'!E899</f>
        <v/>
      </c>
      <c r="AM901" s="52">
        <f>$BD$14*((AJ901)-$BD$5)/$BD$6+$BD$15*((AK901)-$BD$7)/$BD$8+$BD$16</f>
        <v/>
      </c>
      <c r="AN901" s="51">
        <f>1/(1+EXP(-AM901))</f>
        <v/>
      </c>
      <c r="AO901" s="52">
        <f>$BE$14*((AJ901)-$BD$5)/$BD$6+$BE$15*((AK901)-$BD$7)/$BD$8+$BE$16</f>
        <v/>
      </c>
      <c r="AP901" s="51">
        <f>1/(1+EXP(-AO901))</f>
        <v/>
      </c>
      <c r="AQ901" s="52">
        <f>$BF$14*((AJ901)-$BD$5)/$BD$6+$BF$15*((AK901)-$BD$7)/$BD$8+$BF$16</f>
        <v/>
      </c>
      <c r="AR901" s="51">
        <f>1/(1+EXP(-AQ901))</f>
        <v/>
      </c>
      <c r="AS901" s="52">
        <f>$BG$14*((AJ901)-$BD$5)/$BD$6+$BG$15*((AK901)-$BD$7)/$BD$8+$BG$16</f>
        <v/>
      </c>
      <c r="AT901" s="51">
        <f>1/(1+EXP(-AS901))</f>
        <v/>
      </c>
      <c r="AU901" s="52">
        <f>$BH$14*((AJ901)-$BD$5)/$BD$6+$BH$15*((AK901)-$BD$7)/$BD$8+$BH$16</f>
        <v/>
      </c>
      <c r="AV901" s="51">
        <f>1/(1+EXP(-AU901))</f>
        <v/>
      </c>
      <c r="AW901" s="52">
        <f>$BI$14*((AJ901)-$BD$5)/$BD$6+$BI$15*((AK901)-$BD$7)/$BD$8+$BI$16</f>
        <v/>
      </c>
      <c r="AX901" s="51">
        <f>1/(1+EXP(-AW901))</f>
        <v/>
      </c>
      <c r="AY901" s="52">
        <f>$BJ$14*((AJ901)-$BD$5)/$BD$6+$BJ$15*((AK901)-$BD$7)/$BD$8+$BJ$16</f>
        <v/>
      </c>
      <c r="AZ901" s="51">
        <f>1/(1+EXP(-AY901))</f>
        <v/>
      </c>
      <c r="BA901" s="52">
        <f>$BK$14*((AJ901)-$BD$5)/$BD$6+$BK$15*((AK901)-$BD$7)/$BD$8+$BK$16</f>
        <v/>
      </c>
      <c r="BB901" s="51">
        <f>1/(1+EXP(-BA901))</f>
        <v/>
      </c>
    </row>
    <row r="902" ht="15" customHeight="1" s="35">
      <c r="A902" s="48">
        <f>'4_Seq_Features'!A900</f>
        <v/>
      </c>
      <c r="B902" s="55">
        <f>'4_Seq_Features'!F900</f>
        <v/>
      </c>
      <c r="C902" s="48">
        <f>'4_Seq_Features'!E900</f>
        <v/>
      </c>
      <c r="D902" s="52">
        <f>$U$12*((B902)-$U$5)/$U$6+$U$13</f>
        <v/>
      </c>
      <c r="E902" s="51">
        <f>1/(1+EXP(-D902))</f>
        <v/>
      </c>
      <c r="F902" s="52">
        <f>$V$12*((B902)-$U$5)/$U$6+$V$13</f>
        <v/>
      </c>
      <c r="G902" s="51">
        <f>1/(1+EXP(-F902))</f>
        <v/>
      </c>
      <c r="H902" s="52">
        <f>$W$12*((B902)-$U$5)/$U$6+$W$13</f>
        <v/>
      </c>
      <c r="I902" s="51">
        <f>1/(1+EXP(-H902))</f>
        <v/>
      </c>
      <c r="J902" s="52">
        <f>$X$12*((B902)-$U$5)/$U$6+$X$13</f>
        <v/>
      </c>
      <c r="K902" s="51">
        <f>1/(1+EXP(-J902))</f>
        <v/>
      </c>
      <c r="L902" s="52">
        <f>$Y$12*((B902)-$U$5)/$U$6+$Y$13</f>
        <v/>
      </c>
      <c r="M902" s="51">
        <f>1/(1+EXP(-L902))</f>
        <v/>
      </c>
      <c r="N902" s="52">
        <f>$Z$12*((B902)-$U$5)/$U$6+$Z$13</f>
        <v/>
      </c>
      <c r="O902" s="51">
        <f>1/(1+EXP(-N902))</f>
        <v/>
      </c>
      <c r="P902" s="52">
        <f>$AA$12*((B902)-$U$5)/$U$6+$AA$13</f>
        <v/>
      </c>
      <c r="Q902" s="51">
        <f>1/(1+EXP(-P902))</f>
        <v/>
      </c>
      <c r="R902" s="52">
        <f>$AB$12*((B902)-$U$5)/$U$6+$AB$13</f>
        <v/>
      </c>
      <c r="S902" s="51">
        <f>1/(1+EXP(-R902))</f>
        <v/>
      </c>
      <c r="AI902" s="48">
        <f>'4_Seq_Features'!A900</f>
        <v/>
      </c>
      <c r="AJ902" s="55">
        <f>'4_Seq_Features'!G900</f>
        <v/>
      </c>
      <c r="AK902" s="55">
        <f>'4_Seq_Features'!H900</f>
        <v/>
      </c>
      <c r="AL902" s="48">
        <f>'4_Seq_Features'!E900</f>
        <v/>
      </c>
      <c r="AM902" s="52">
        <f>$BD$14*((AJ902)-$BD$5)/$BD$6+$BD$15*((AK902)-$BD$7)/$BD$8+$BD$16</f>
        <v/>
      </c>
      <c r="AN902" s="51">
        <f>1/(1+EXP(-AM902))</f>
        <v/>
      </c>
      <c r="AO902" s="52">
        <f>$BE$14*((AJ902)-$BD$5)/$BD$6+$BE$15*((AK902)-$BD$7)/$BD$8+$BE$16</f>
        <v/>
      </c>
      <c r="AP902" s="51">
        <f>1/(1+EXP(-AO902))</f>
        <v/>
      </c>
      <c r="AQ902" s="52">
        <f>$BF$14*((AJ902)-$BD$5)/$BD$6+$BF$15*((AK902)-$BD$7)/$BD$8+$BF$16</f>
        <v/>
      </c>
      <c r="AR902" s="51">
        <f>1/(1+EXP(-AQ902))</f>
        <v/>
      </c>
      <c r="AS902" s="52">
        <f>$BG$14*((AJ902)-$BD$5)/$BD$6+$BG$15*((AK902)-$BD$7)/$BD$8+$BG$16</f>
        <v/>
      </c>
      <c r="AT902" s="51">
        <f>1/(1+EXP(-AS902))</f>
        <v/>
      </c>
      <c r="AU902" s="52">
        <f>$BH$14*((AJ902)-$BD$5)/$BD$6+$BH$15*((AK902)-$BD$7)/$BD$8+$BH$16</f>
        <v/>
      </c>
      <c r="AV902" s="51">
        <f>1/(1+EXP(-AU902))</f>
        <v/>
      </c>
      <c r="AW902" s="52">
        <f>$BI$14*((AJ902)-$BD$5)/$BD$6+$BI$15*((AK902)-$BD$7)/$BD$8+$BI$16</f>
        <v/>
      </c>
      <c r="AX902" s="51">
        <f>1/(1+EXP(-AW902))</f>
        <v/>
      </c>
      <c r="AY902" s="52">
        <f>$BJ$14*((AJ902)-$BD$5)/$BD$6+$BJ$15*((AK902)-$BD$7)/$BD$8+$BJ$16</f>
        <v/>
      </c>
      <c r="AZ902" s="51">
        <f>1/(1+EXP(-AY902))</f>
        <v/>
      </c>
      <c r="BA902" s="52">
        <f>$BK$14*((AJ902)-$BD$5)/$BD$6+$BK$15*((AK902)-$BD$7)/$BD$8+$BK$16</f>
        <v/>
      </c>
      <c r="BB902" s="51">
        <f>1/(1+EXP(-BA902))</f>
        <v/>
      </c>
    </row>
    <row r="903" ht="15" customHeight="1" s="35">
      <c r="A903" s="48">
        <f>'4_Seq_Features'!A901</f>
        <v/>
      </c>
      <c r="B903" s="55">
        <f>'4_Seq_Features'!F901</f>
        <v/>
      </c>
      <c r="C903" s="48">
        <f>'4_Seq_Features'!E901</f>
        <v/>
      </c>
      <c r="D903" s="52">
        <f>$U$12*((B903)-$U$5)/$U$6+$U$13</f>
        <v/>
      </c>
      <c r="E903" s="51">
        <f>1/(1+EXP(-D903))</f>
        <v/>
      </c>
      <c r="F903" s="52">
        <f>$V$12*((B903)-$U$5)/$U$6+$V$13</f>
        <v/>
      </c>
      <c r="G903" s="51">
        <f>1/(1+EXP(-F903))</f>
        <v/>
      </c>
      <c r="H903" s="52">
        <f>$W$12*((B903)-$U$5)/$U$6+$W$13</f>
        <v/>
      </c>
      <c r="I903" s="51">
        <f>1/(1+EXP(-H903))</f>
        <v/>
      </c>
      <c r="J903" s="52">
        <f>$X$12*((B903)-$U$5)/$U$6+$X$13</f>
        <v/>
      </c>
      <c r="K903" s="51">
        <f>1/(1+EXP(-J903))</f>
        <v/>
      </c>
      <c r="L903" s="52">
        <f>$Y$12*((B903)-$U$5)/$U$6+$Y$13</f>
        <v/>
      </c>
      <c r="M903" s="51">
        <f>1/(1+EXP(-L903))</f>
        <v/>
      </c>
      <c r="N903" s="52">
        <f>$Z$12*((B903)-$U$5)/$U$6+$Z$13</f>
        <v/>
      </c>
      <c r="O903" s="51">
        <f>1/(1+EXP(-N903))</f>
        <v/>
      </c>
      <c r="P903" s="52">
        <f>$AA$12*((B903)-$U$5)/$U$6+$AA$13</f>
        <v/>
      </c>
      <c r="Q903" s="51">
        <f>1/(1+EXP(-P903))</f>
        <v/>
      </c>
      <c r="R903" s="52">
        <f>$AB$12*((B903)-$U$5)/$U$6+$AB$13</f>
        <v/>
      </c>
      <c r="S903" s="51">
        <f>1/(1+EXP(-R903))</f>
        <v/>
      </c>
      <c r="AI903" s="48">
        <f>'4_Seq_Features'!A901</f>
        <v/>
      </c>
      <c r="AJ903" s="55">
        <f>'4_Seq_Features'!G901</f>
        <v/>
      </c>
      <c r="AK903" s="55">
        <f>'4_Seq_Features'!H901</f>
        <v/>
      </c>
      <c r="AL903" s="48">
        <f>'4_Seq_Features'!E901</f>
        <v/>
      </c>
      <c r="AM903" s="52">
        <f>$BD$14*((AJ903)-$BD$5)/$BD$6+$BD$15*((AK903)-$BD$7)/$BD$8+$BD$16</f>
        <v/>
      </c>
      <c r="AN903" s="51">
        <f>1/(1+EXP(-AM903))</f>
        <v/>
      </c>
      <c r="AO903" s="52">
        <f>$BE$14*((AJ903)-$BD$5)/$BD$6+$BE$15*((AK903)-$BD$7)/$BD$8+$BE$16</f>
        <v/>
      </c>
      <c r="AP903" s="51">
        <f>1/(1+EXP(-AO903))</f>
        <v/>
      </c>
      <c r="AQ903" s="52">
        <f>$BF$14*((AJ903)-$BD$5)/$BD$6+$BF$15*((AK903)-$BD$7)/$BD$8+$BF$16</f>
        <v/>
      </c>
      <c r="AR903" s="51">
        <f>1/(1+EXP(-AQ903))</f>
        <v/>
      </c>
      <c r="AS903" s="52">
        <f>$BG$14*((AJ903)-$BD$5)/$BD$6+$BG$15*((AK903)-$BD$7)/$BD$8+$BG$16</f>
        <v/>
      </c>
      <c r="AT903" s="51">
        <f>1/(1+EXP(-AS903))</f>
        <v/>
      </c>
      <c r="AU903" s="52">
        <f>$BH$14*((AJ903)-$BD$5)/$BD$6+$BH$15*((AK903)-$BD$7)/$BD$8+$BH$16</f>
        <v/>
      </c>
      <c r="AV903" s="51">
        <f>1/(1+EXP(-AU903))</f>
        <v/>
      </c>
      <c r="AW903" s="52">
        <f>$BI$14*((AJ903)-$BD$5)/$BD$6+$BI$15*((AK903)-$BD$7)/$BD$8+$BI$16</f>
        <v/>
      </c>
      <c r="AX903" s="51">
        <f>1/(1+EXP(-AW903))</f>
        <v/>
      </c>
      <c r="AY903" s="52">
        <f>$BJ$14*((AJ903)-$BD$5)/$BD$6+$BJ$15*((AK903)-$BD$7)/$BD$8+$BJ$16</f>
        <v/>
      </c>
      <c r="AZ903" s="51">
        <f>1/(1+EXP(-AY903))</f>
        <v/>
      </c>
      <c r="BA903" s="52">
        <f>$BK$14*((AJ903)-$BD$5)/$BD$6+$BK$15*((AK903)-$BD$7)/$BD$8+$BK$16</f>
        <v/>
      </c>
      <c r="BB903" s="51">
        <f>1/(1+EXP(-BA903))</f>
        <v/>
      </c>
    </row>
    <row r="904" ht="15" customHeight="1" s="35">
      <c r="A904" s="48">
        <f>'4_Seq_Features'!A902</f>
        <v/>
      </c>
      <c r="B904" s="55">
        <f>'4_Seq_Features'!F902</f>
        <v/>
      </c>
      <c r="C904" s="48">
        <f>'4_Seq_Features'!E902</f>
        <v/>
      </c>
      <c r="D904" s="52">
        <f>$U$12*((B904)-$U$5)/$U$6+$U$13</f>
        <v/>
      </c>
      <c r="E904" s="51">
        <f>1/(1+EXP(-D904))</f>
        <v/>
      </c>
      <c r="F904" s="52">
        <f>$V$12*((B904)-$U$5)/$U$6+$V$13</f>
        <v/>
      </c>
      <c r="G904" s="51">
        <f>1/(1+EXP(-F904))</f>
        <v/>
      </c>
      <c r="H904" s="52">
        <f>$W$12*((B904)-$U$5)/$U$6+$W$13</f>
        <v/>
      </c>
      <c r="I904" s="51">
        <f>1/(1+EXP(-H904))</f>
        <v/>
      </c>
      <c r="J904" s="52">
        <f>$X$12*((B904)-$U$5)/$U$6+$X$13</f>
        <v/>
      </c>
      <c r="K904" s="51">
        <f>1/(1+EXP(-J904))</f>
        <v/>
      </c>
      <c r="L904" s="52">
        <f>$Y$12*((B904)-$U$5)/$U$6+$Y$13</f>
        <v/>
      </c>
      <c r="M904" s="51">
        <f>1/(1+EXP(-L904))</f>
        <v/>
      </c>
      <c r="N904" s="52">
        <f>$Z$12*((B904)-$U$5)/$U$6+$Z$13</f>
        <v/>
      </c>
      <c r="O904" s="51">
        <f>1/(1+EXP(-N904))</f>
        <v/>
      </c>
      <c r="P904" s="52">
        <f>$AA$12*((B904)-$U$5)/$U$6+$AA$13</f>
        <v/>
      </c>
      <c r="Q904" s="51">
        <f>1/(1+EXP(-P904))</f>
        <v/>
      </c>
      <c r="R904" s="52">
        <f>$AB$12*((B904)-$U$5)/$U$6+$AB$13</f>
        <v/>
      </c>
      <c r="S904" s="51">
        <f>1/(1+EXP(-R904))</f>
        <v/>
      </c>
      <c r="AI904" s="48">
        <f>'4_Seq_Features'!A902</f>
        <v/>
      </c>
      <c r="AJ904" s="55">
        <f>'4_Seq_Features'!G902</f>
        <v/>
      </c>
      <c r="AK904" s="55">
        <f>'4_Seq_Features'!H902</f>
        <v/>
      </c>
      <c r="AL904" s="48">
        <f>'4_Seq_Features'!E902</f>
        <v/>
      </c>
      <c r="AM904" s="52">
        <f>$BD$14*((AJ904)-$BD$5)/$BD$6+$BD$15*((AK904)-$BD$7)/$BD$8+$BD$16</f>
        <v/>
      </c>
      <c r="AN904" s="51">
        <f>1/(1+EXP(-AM904))</f>
        <v/>
      </c>
      <c r="AO904" s="52">
        <f>$BE$14*((AJ904)-$BD$5)/$BD$6+$BE$15*((AK904)-$BD$7)/$BD$8+$BE$16</f>
        <v/>
      </c>
      <c r="AP904" s="51">
        <f>1/(1+EXP(-AO904))</f>
        <v/>
      </c>
      <c r="AQ904" s="52">
        <f>$BF$14*((AJ904)-$BD$5)/$BD$6+$BF$15*((AK904)-$BD$7)/$BD$8+$BF$16</f>
        <v/>
      </c>
      <c r="AR904" s="51">
        <f>1/(1+EXP(-AQ904))</f>
        <v/>
      </c>
      <c r="AS904" s="52">
        <f>$BG$14*((AJ904)-$BD$5)/$BD$6+$BG$15*((AK904)-$BD$7)/$BD$8+$BG$16</f>
        <v/>
      </c>
      <c r="AT904" s="51">
        <f>1/(1+EXP(-AS904))</f>
        <v/>
      </c>
      <c r="AU904" s="52">
        <f>$BH$14*((AJ904)-$BD$5)/$BD$6+$BH$15*((AK904)-$BD$7)/$BD$8+$BH$16</f>
        <v/>
      </c>
      <c r="AV904" s="51">
        <f>1/(1+EXP(-AU904))</f>
        <v/>
      </c>
      <c r="AW904" s="52">
        <f>$BI$14*((AJ904)-$BD$5)/$BD$6+$BI$15*((AK904)-$BD$7)/$BD$8+$BI$16</f>
        <v/>
      </c>
      <c r="AX904" s="51">
        <f>1/(1+EXP(-AW904))</f>
        <v/>
      </c>
      <c r="AY904" s="52">
        <f>$BJ$14*((AJ904)-$BD$5)/$BD$6+$BJ$15*((AK904)-$BD$7)/$BD$8+$BJ$16</f>
        <v/>
      </c>
      <c r="AZ904" s="51">
        <f>1/(1+EXP(-AY904))</f>
        <v/>
      </c>
      <c r="BA904" s="52">
        <f>$BK$14*((AJ904)-$BD$5)/$BD$6+$BK$15*((AK904)-$BD$7)/$BD$8+$BK$16</f>
        <v/>
      </c>
      <c r="BB904" s="51">
        <f>1/(1+EXP(-BA904))</f>
        <v/>
      </c>
    </row>
    <row r="905" ht="15" customHeight="1" s="35">
      <c r="A905" s="48">
        <f>'4_Seq_Features'!A903</f>
        <v/>
      </c>
      <c r="B905" s="55">
        <f>'4_Seq_Features'!F903</f>
        <v/>
      </c>
      <c r="C905" s="48">
        <f>'4_Seq_Features'!E903</f>
        <v/>
      </c>
      <c r="D905" s="52">
        <f>$U$12*((B905)-$U$5)/$U$6+$U$13</f>
        <v/>
      </c>
      <c r="E905" s="51">
        <f>1/(1+EXP(-D905))</f>
        <v/>
      </c>
      <c r="F905" s="52">
        <f>$V$12*((B905)-$U$5)/$U$6+$V$13</f>
        <v/>
      </c>
      <c r="G905" s="51">
        <f>1/(1+EXP(-F905))</f>
        <v/>
      </c>
      <c r="H905" s="52">
        <f>$W$12*((B905)-$U$5)/$U$6+$W$13</f>
        <v/>
      </c>
      <c r="I905" s="51">
        <f>1/(1+EXP(-H905))</f>
        <v/>
      </c>
      <c r="J905" s="52">
        <f>$X$12*((B905)-$U$5)/$U$6+$X$13</f>
        <v/>
      </c>
      <c r="K905" s="51">
        <f>1/(1+EXP(-J905))</f>
        <v/>
      </c>
      <c r="L905" s="52">
        <f>$Y$12*((B905)-$U$5)/$U$6+$Y$13</f>
        <v/>
      </c>
      <c r="M905" s="51">
        <f>1/(1+EXP(-L905))</f>
        <v/>
      </c>
      <c r="N905" s="52">
        <f>$Z$12*((B905)-$U$5)/$U$6+$Z$13</f>
        <v/>
      </c>
      <c r="O905" s="51">
        <f>1/(1+EXP(-N905))</f>
        <v/>
      </c>
      <c r="P905" s="52">
        <f>$AA$12*((B905)-$U$5)/$U$6+$AA$13</f>
        <v/>
      </c>
      <c r="Q905" s="51">
        <f>1/(1+EXP(-P905))</f>
        <v/>
      </c>
      <c r="R905" s="52">
        <f>$AB$12*((B905)-$U$5)/$U$6+$AB$13</f>
        <v/>
      </c>
      <c r="S905" s="51">
        <f>1/(1+EXP(-R905))</f>
        <v/>
      </c>
      <c r="AI905" s="48">
        <f>'4_Seq_Features'!A903</f>
        <v/>
      </c>
      <c r="AJ905" s="55">
        <f>'4_Seq_Features'!G903</f>
        <v/>
      </c>
      <c r="AK905" s="55">
        <f>'4_Seq_Features'!H903</f>
        <v/>
      </c>
      <c r="AL905" s="48">
        <f>'4_Seq_Features'!E903</f>
        <v/>
      </c>
      <c r="AM905" s="52">
        <f>$BD$14*((AJ905)-$BD$5)/$BD$6+$BD$15*((AK905)-$BD$7)/$BD$8+$BD$16</f>
        <v/>
      </c>
      <c r="AN905" s="51">
        <f>1/(1+EXP(-AM905))</f>
        <v/>
      </c>
      <c r="AO905" s="52">
        <f>$BE$14*((AJ905)-$BD$5)/$BD$6+$BE$15*((AK905)-$BD$7)/$BD$8+$BE$16</f>
        <v/>
      </c>
      <c r="AP905" s="51">
        <f>1/(1+EXP(-AO905))</f>
        <v/>
      </c>
      <c r="AQ905" s="52">
        <f>$BF$14*((AJ905)-$BD$5)/$BD$6+$BF$15*((AK905)-$BD$7)/$BD$8+$BF$16</f>
        <v/>
      </c>
      <c r="AR905" s="51">
        <f>1/(1+EXP(-AQ905))</f>
        <v/>
      </c>
      <c r="AS905" s="52">
        <f>$BG$14*((AJ905)-$BD$5)/$BD$6+$BG$15*((AK905)-$BD$7)/$BD$8+$BG$16</f>
        <v/>
      </c>
      <c r="AT905" s="51">
        <f>1/(1+EXP(-AS905))</f>
        <v/>
      </c>
      <c r="AU905" s="52">
        <f>$BH$14*((AJ905)-$BD$5)/$BD$6+$BH$15*((AK905)-$BD$7)/$BD$8+$BH$16</f>
        <v/>
      </c>
      <c r="AV905" s="51">
        <f>1/(1+EXP(-AU905))</f>
        <v/>
      </c>
      <c r="AW905" s="52">
        <f>$BI$14*((AJ905)-$BD$5)/$BD$6+$BI$15*((AK905)-$BD$7)/$BD$8+$BI$16</f>
        <v/>
      </c>
      <c r="AX905" s="51">
        <f>1/(1+EXP(-AW905))</f>
        <v/>
      </c>
      <c r="AY905" s="52">
        <f>$BJ$14*((AJ905)-$BD$5)/$BD$6+$BJ$15*((AK905)-$BD$7)/$BD$8+$BJ$16</f>
        <v/>
      </c>
      <c r="AZ905" s="51">
        <f>1/(1+EXP(-AY905))</f>
        <v/>
      </c>
      <c r="BA905" s="52">
        <f>$BK$14*((AJ905)-$BD$5)/$BD$6+$BK$15*((AK905)-$BD$7)/$BD$8+$BK$16</f>
        <v/>
      </c>
      <c r="BB905" s="51">
        <f>1/(1+EXP(-BA905))</f>
        <v/>
      </c>
    </row>
    <row r="906" ht="15" customHeight="1" s="35">
      <c r="A906" s="48">
        <f>'4_Seq_Features'!A904</f>
        <v/>
      </c>
      <c r="B906" s="55">
        <f>'4_Seq_Features'!F904</f>
        <v/>
      </c>
      <c r="C906" s="48">
        <f>'4_Seq_Features'!E904</f>
        <v/>
      </c>
      <c r="D906" s="52">
        <f>$U$12*((B906)-$U$5)/$U$6+$U$13</f>
        <v/>
      </c>
      <c r="E906" s="51">
        <f>1/(1+EXP(-D906))</f>
        <v/>
      </c>
      <c r="F906" s="52">
        <f>$V$12*((B906)-$U$5)/$U$6+$V$13</f>
        <v/>
      </c>
      <c r="G906" s="51">
        <f>1/(1+EXP(-F906))</f>
        <v/>
      </c>
      <c r="H906" s="52">
        <f>$W$12*((B906)-$U$5)/$U$6+$W$13</f>
        <v/>
      </c>
      <c r="I906" s="51">
        <f>1/(1+EXP(-H906))</f>
        <v/>
      </c>
      <c r="J906" s="52">
        <f>$X$12*((B906)-$U$5)/$U$6+$X$13</f>
        <v/>
      </c>
      <c r="K906" s="51">
        <f>1/(1+EXP(-J906))</f>
        <v/>
      </c>
      <c r="L906" s="52">
        <f>$Y$12*((B906)-$U$5)/$U$6+$Y$13</f>
        <v/>
      </c>
      <c r="M906" s="51">
        <f>1/(1+EXP(-L906))</f>
        <v/>
      </c>
      <c r="N906" s="52">
        <f>$Z$12*((B906)-$U$5)/$U$6+$Z$13</f>
        <v/>
      </c>
      <c r="O906" s="51">
        <f>1/(1+EXP(-N906))</f>
        <v/>
      </c>
      <c r="P906" s="52">
        <f>$AA$12*((B906)-$U$5)/$U$6+$AA$13</f>
        <v/>
      </c>
      <c r="Q906" s="51">
        <f>1/(1+EXP(-P906))</f>
        <v/>
      </c>
      <c r="R906" s="52">
        <f>$AB$12*((B906)-$U$5)/$U$6+$AB$13</f>
        <v/>
      </c>
      <c r="S906" s="51">
        <f>1/(1+EXP(-R906))</f>
        <v/>
      </c>
      <c r="AI906" s="48">
        <f>'4_Seq_Features'!A904</f>
        <v/>
      </c>
      <c r="AJ906" s="55">
        <f>'4_Seq_Features'!G904</f>
        <v/>
      </c>
      <c r="AK906" s="55">
        <f>'4_Seq_Features'!H904</f>
        <v/>
      </c>
      <c r="AL906" s="48">
        <f>'4_Seq_Features'!E904</f>
        <v/>
      </c>
      <c r="AM906" s="52">
        <f>$BD$14*((AJ906)-$BD$5)/$BD$6+$BD$15*((AK906)-$BD$7)/$BD$8+$BD$16</f>
        <v/>
      </c>
      <c r="AN906" s="51">
        <f>1/(1+EXP(-AM906))</f>
        <v/>
      </c>
      <c r="AO906" s="52">
        <f>$BE$14*((AJ906)-$BD$5)/$BD$6+$BE$15*((AK906)-$BD$7)/$BD$8+$BE$16</f>
        <v/>
      </c>
      <c r="AP906" s="51">
        <f>1/(1+EXP(-AO906))</f>
        <v/>
      </c>
      <c r="AQ906" s="52">
        <f>$BF$14*((AJ906)-$BD$5)/$BD$6+$BF$15*((AK906)-$BD$7)/$BD$8+$BF$16</f>
        <v/>
      </c>
      <c r="AR906" s="51">
        <f>1/(1+EXP(-AQ906))</f>
        <v/>
      </c>
      <c r="AS906" s="52">
        <f>$BG$14*((AJ906)-$BD$5)/$BD$6+$BG$15*((AK906)-$BD$7)/$BD$8+$BG$16</f>
        <v/>
      </c>
      <c r="AT906" s="51">
        <f>1/(1+EXP(-AS906))</f>
        <v/>
      </c>
      <c r="AU906" s="52">
        <f>$BH$14*((AJ906)-$BD$5)/$BD$6+$BH$15*((AK906)-$BD$7)/$BD$8+$BH$16</f>
        <v/>
      </c>
      <c r="AV906" s="51">
        <f>1/(1+EXP(-AU906))</f>
        <v/>
      </c>
      <c r="AW906" s="52">
        <f>$BI$14*((AJ906)-$BD$5)/$BD$6+$BI$15*((AK906)-$BD$7)/$BD$8+$BI$16</f>
        <v/>
      </c>
      <c r="AX906" s="51">
        <f>1/(1+EXP(-AW906))</f>
        <v/>
      </c>
      <c r="AY906" s="52">
        <f>$BJ$14*((AJ906)-$BD$5)/$BD$6+$BJ$15*((AK906)-$BD$7)/$BD$8+$BJ$16</f>
        <v/>
      </c>
      <c r="AZ906" s="51">
        <f>1/(1+EXP(-AY906))</f>
        <v/>
      </c>
      <c r="BA906" s="52">
        <f>$BK$14*((AJ906)-$BD$5)/$BD$6+$BK$15*((AK906)-$BD$7)/$BD$8+$BK$16</f>
        <v/>
      </c>
      <c r="BB906" s="51">
        <f>1/(1+EXP(-BA906))</f>
        <v/>
      </c>
    </row>
    <row r="907" ht="15" customHeight="1" s="35">
      <c r="A907" s="48">
        <f>'4_Seq_Features'!A905</f>
        <v/>
      </c>
      <c r="B907" s="55">
        <f>'4_Seq_Features'!F905</f>
        <v/>
      </c>
      <c r="C907" s="48">
        <f>'4_Seq_Features'!E905</f>
        <v/>
      </c>
      <c r="D907" s="52">
        <f>$U$12*((B907)-$U$5)/$U$6+$U$13</f>
        <v/>
      </c>
      <c r="E907" s="51">
        <f>1/(1+EXP(-D907))</f>
        <v/>
      </c>
      <c r="F907" s="52">
        <f>$V$12*((B907)-$U$5)/$U$6+$V$13</f>
        <v/>
      </c>
      <c r="G907" s="51">
        <f>1/(1+EXP(-F907))</f>
        <v/>
      </c>
      <c r="H907" s="52">
        <f>$W$12*((B907)-$U$5)/$U$6+$W$13</f>
        <v/>
      </c>
      <c r="I907" s="51">
        <f>1/(1+EXP(-H907))</f>
        <v/>
      </c>
      <c r="J907" s="52">
        <f>$X$12*((B907)-$U$5)/$U$6+$X$13</f>
        <v/>
      </c>
      <c r="K907" s="51">
        <f>1/(1+EXP(-J907))</f>
        <v/>
      </c>
      <c r="L907" s="52">
        <f>$Y$12*((B907)-$U$5)/$U$6+$Y$13</f>
        <v/>
      </c>
      <c r="M907" s="51">
        <f>1/(1+EXP(-L907))</f>
        <v/>
      </c>
      <c r="N907" s="52">
        <f>$Z$12*((B907)-$U$5)/$U$6+$Z$13</f>
        <v/>
      </c>
      <c r="O907" s="51">
        <f>1/(1+EXP(-N907))</f>
        <v/>
      </c>
      <c r="P907" s="52">
        <f>$AA$12*((B907)-$U$5)/$U$6+$AA$13</f>
        <v/>
      </c>
      <c r="Q907" s="51">
        <f>1/(1+EXP(-P907))</f>
        <v/>
      </c>
      <c r="R907" s="52">
        <f>$AB$12*((B907)-$U$5)/$U$6+$AB$13</f>
        <v/>
      </c>
      <c r="S907" s="51">
        <f>1/(1+EXP(-R907))</f>
        <v/>
      </c>
      <c r="AI907" s="48">
        <f>'4_Seq_Features'!A905</f>
        <v/>
      </c>
      <c r="AJ907" s="55">
        <f>'4_Seq_Features'!G905</f>
        <v/>
      </c>
      <c r="AK907" s="55">
        <f>'4_Seq_Features'!H905</f>
        <v/>
      </c>
      <c r="AL907" s="48">
        <f>'4_Seq_Features'!E905</f>
        <v/>
      </c>
      <c r="AM907" s="52">
        <f>$BD$14*((AJ907)-$BD$5)/$BD$6+$BD$15*((AK907)-$BD$7)/$BD$8+$BD$16</f>
        <v/>
      </c>
      <c r="AN907" s="51">
        <f>1/(1+EXP(-AM907))</f>
        <v/>
      </c>
      <c r="AO907" s="52">
        <f>$BE$14*((AJ907)-$BD$5)/$BD$6+$BE$15*((AK907)-$BD$7)/$BD$8+$BE$16</f>
        <v/>
      </c>
      <c r="AP907" s="51">
        <f>1/(1+EXP(-AO907))</f>
        <v/>
      </c>
      <c r="AQ907" s="52">
        <f>$BF$14*((AJ907)-$BD$5)/$BD$6+$BF$15*((AK907)-$BD$7)/$BD$8+$BF$16</f>
        <v/>
      </c>
      <c r="AR907" s="51">
        <f>1/(1+EXP(-AQ907))</f>
        <v/>
      </c>
      <c r="AS907" s="52">
        <f>$BG$14*((AJ907)-$BD$5)/$BD$6+$BG$15*((AK907)-$BD$7)/$BD$8+$BG$16</f>
        <v/>
      </c>
      <c r="AT907" s="51">
        <f>1/(1+EXP(-AS907))</f>
        <v/>
      </c>
      <c r="AU907" s="52">
        <f>$BH$14*((AJ907)-$BD$5)/$BD$6+$BH$15*((AK907)-$BD$7)/$BD$8+$BH$16</f>
        <v/>
      </c>
      <c r="AV907" s="51">
        <f>1/(1+EXP(-AU907))</f>
        <v/>
      </c>
      <c r="AW907" s="52">
        <f>$BI$14*((AJ907)-$BD$5)/$BD$6+$BI$15*((AK907)-$BD$7)/$BD$8+$BI$16</f>
        <v/>
      </c>
      <c r="AX907" s="51">
        <f>1/(1+EXP(-AW907))</f>
        <v/>
      </c>
      <c r="AY907" s="52">
        <f>$BJ$14*((AJ907)-$BD$5)/$BD$6+$BJ$15*((AK907)-$BD$7)/$BD$8+$BJ$16</f>
        <v/>
      </c>
      <c r="AZ907" s="51">
        <f>1/(1+EXP(-AY907))</f>
        <v/>
      </c>
      <c r="BA907" s="52">
        <f>$BK$14*((AJ907)-$BD$5)/$BD$6+$BK$15*((AK907)-$BD$7)/$BD$8+$BK$16</f>
        <v/>
      </c>
      <c r="BB907" s="51">
        <f>1/(1+EXP(-BA907))</f>
        <v/>
      </c>
    </row>
    <row r="908" ht="15" customHeight="1" s="35">
      <c r="A908" s="48">
        <f>'4_Seq_Features'!A906</f>
        <v/>
      </c>
      <c r="B908" s="55">
        <f>'4_Seq_Features'!F906</f>
        <v/>
      </c>
      <c r="C908" s="48">
        <f>'4_Seq_Features'!E906</f>
        <v/>
      </c>
      <c r="D908" s="52">
        <f>$U$12*((B908)-$U$5)/$U$6+$U$13</f>
        <v/>
      </c>
      <c r="E908" s="51">
        <f>1/(1+EXP(-D908))</f>
        <v/>
      </c>
      <c r="F908" s="52">
        <f>$V$12*((B908)-$U$5)/$U$6+$V$13</f>
        <v/>
      </c>
      <c r="G908" s="51">
        <f>1/(1+EXP(-F908))</f>
        <v/>
      </c>
      <c r="H908" s="52">
        <f>$W$12*((B908)-$U$5)/$U$6+$W$13</f>
        <v/>
      </c>
      <c r="I908" s="51">
        <f>1/(1+EXP(-H908))</f>
        <v/>
      </c>
      <c r="J908" s="52">
        <f>$X$12*((B908)-$U$5)/$U$6+$X$13</f>
        <v/>
      </c>
      <c r="K908" s="51">
        <f>1/(1+EXP(-J908))</f>
        <v/>
      </c>
      <c r="L908" s="52">
        <f>$Y$12*((B908)-$U$5)/$U$6+$Y$13</f>
        <v/>
      </c>
      <c r="M908" s="51">
        <f>1/(1+EXP(-L908))</f>
        <v/>
      </c>
      <c r="N908" s="52">
        <f>$Z$12*((B908)-$U$5)/$U$6+$Z$13</f>
        <v/>
      </c>
      <c r="O908" s="51">
        <f>1/(1+EXP(-N908))</f>
        <v/>
      </c>
      <c r="P908" s="52">
        <f>$AA$12*((B908)-$U$5)/$U$6+$AA$13</f>
        <v/>
      </c>
      <c r="Q908" s="51">
        <f>1/(1+EXP(-P908))</f>
        <v/>
      </c>
      <c r="R908" s="52">
        <f>$AB$12*((B908)-$U$5)/$U$6+$AB$13</f>
        <v/>
      </c>
      <c r="S908" s="51">
        <f>1/(1+EXP(-R908))</f>
        <v/>
      </c>
      <c r="AI908" s="48">
        <f>'4_Seq_Features'!A906</f>
        <v/>
      </c>
      <c r="AJ908" s="55">
        <f>'4_Seq_Features'!G906</f>
        <v/>
      </c>
      <c r="AK908" s="55">
        <f>'4_Seq_Features'!H906</f>
        <v/>
      </c>
      <c r="AL908" s="48">
        <f>'4_Seq_Features'!E906</f>
        <v/>
      </c>
      <c r="AM908" s="52">
        <f>$BD$14*((AJ908)-$BD$5)/$BD$6+$BD$15*((AK908)-$BD$7)/$BD$8+$BD$16</f>
        <v/>
      </c>
      <c r="AN908" s="51">
        <f>1/(1+EXP(-AM908))</f>
        <v/>
      </c>
      <c r="AO908" s="52">
        <f>$BE$14*((AJ908)-$BD$5)/$BD$6+$BE$15*((AK908)-$BD$7)/$BD$8+$BE$16</f>
        <v/>
      </c>
      <c r="AP908" s="51">
        <f>1/(1+EXP(-AO908))</f>
        <v/>
      </c>
      <c r="AQ908" s="52">
        <f>$BF$14*((AJ908)-$BD$5)/$BD$6+$BF$15*((AK908)-$BD$7)/$BD$8+$BF$16</f>
        <v/>
      </c>
      <c r="AR908" s="51">
        <f>1/(1+EXP(-AQ908))</f>
        <v/>
      </c>
      <c r="AS908" s="52">
        <f>$BG$14*((AJ908)-$BD$5)/$BD$6+$BG$15*((AK908)-$BD$7)/$BD$8+$BG$16</f>
        <v/>
      </c>
      <c r="AT908" s="51">
        <f>1/(1+EXP(-AS908))</f>
        <v/>
      </c>
      <c r="AU908" s="52">
        <f>$BH$14*((AJ908)-$BD$5)/$BD$6+$BH$15*((AK908)-$BD$7)/$BD$8+$BH$16</f>
        <v/>
      </c>
      <c r="AV908" s="51">
        <f>1/(1+EXP(-AU908))</f>
        <v/>
      </c>
      <c r="AW908" s="52">
        <f>$BI$14*((AJ908)-$BD$5)/$BD$6+$BI$15*((AK908)-$BD$7)/$BD$8+$BI$16</f>
        <v/>
      </c>
      <c r="AX908" s="51">
        <f>1/(1+EXP(-AW908))</f>
        <v/>
      </c>
      <c r="AY908" s="52">
        <f>$BJ$14*((AJ908)-$BD$5)/$BD$6+$BJ$15*((AK908)-$BD$7)/$BD$8+$BJ$16</f>
        <v/>
      </c>
      <c r="AZ908" s="51">
        <f>1/(1+EXP(-AY908))</f>
        <v/>
      </c>
      <c r="BA908" s="52">
        <f>$BK$14*((AJ908)-$BD$5)/$BD$6+$BK$15*((AK908)-$BD$7)/$BD$8+$BK$16</f>
        <v/>
      </c>
      <c r="BB908" s="51">
        <f>1/(1+EXP(-BA908))</f>
        <v/>
      </c>
    </row>
    <row r="909" ht="15" customHeight="1" s="35">
      <c r="A909" s="48">
        <f>'4_Seq_Features'!A907</f>
        <v/>
      </c>
      <c r="B909" s="55">
        <f>'4_Seq_Features'!F907</f>
        <v/>
      </c>
      <c r="C909" s="48">
        <f>'4_Seq_Features'!E907</f>
        <v/>
      </c>
      <c r="D909" s="52">
        <f>$U$12*((B909)-$U$5)/$U$6+$U$13</f>
        <v/>
      </c>
      <c r="E909" s="51">
        <f>1/(1+EXP(-D909))</f>
        <v/>
      </c>
      <c r="F909" s="52">
        <f>$V$12*((B909)-$U$5)/$U$6+$V$13</f>
        <v/>
      </c>
      <c r="G909" s="51">
        <f>1/(1+EXP(-F909))</f>
        <v/>
      </c>
      <c r="H909" s="52">
        <f>$W$12*((B909)-$U$5)/$U$6+$W$13</f>
        <v/>
      </c>
      <c r="I909" s="51">
        <f>1/(1+EXP(-H909))</f>
        <v/>
      </c>
      <c r="J909" s="52">
        <f>$X$12*((B909)-$U$5)/$U$6+$X$13</f>
        <v/>
      </c>
      <c r="K909" s="51">
        <f>1/(1+EXP(-J909))</f>
        <v/>
      </c>
      <c r="L909" s="52">
        <f>$Y$12*((B909)-$U$5)/$U$6+$Y$13</f>
        <v/>
      </c>
      <c r="M909" s="51">
        <f>1/(1+EXP(-L909))</f>
        <v/>
      </c>
      <c r="N909" s="52">
        <f>$Z$12*((B909)-$U$5)/$U$6+$Z$13</f>
        <v/>
      </c>
      <c r="O909" s="51">
        <f>1/(1+EXP(-N909))</f>
        <v/>
      </c>
      <c r="P909" s="52">
        <f>$AA$12*((B909)-$U$5)/$U$6+$AA$13</f>
        <v/>
      </c>
      <c r="Q909" s="51">
        <f>1/(1+EXP(-P909))</f>
        <v/>
      </c>
      <c r="R909" s="52">
        <f>$AB$12*((B909)-$U$5)/$U$6+$AB$13</f>
        <v/>
      </c>
      <c r="S909" s="51">
        <f>1/(1+EXP(-R909))</f>
        <v/>
      </c>
      <c r="AI909" s="48">
        <f>'4_Seq_Features'!A907</f>
        <v/>
      </c>
      <c r="AJ909" s="55">
        <f>'4_Seq_Features'!G907</f>
        <v/>
      </c>
      <c r="AK909" s="55">
        <f>'4_Seq_Features'!H907</f>
        <v/>
      </c>
      <c r="AL909" s="48">
        <f>'4_Seq_Features'!E907</f>
        <v/>
      </c>
      <c r="AM909" s="52">
        <f>$BD$14*((AJ909)-$BD$5)/$BD$6+$BD$15*((AK909)-$BD$7)/$BD$8+$BD$16</f>
        <v/>
      </c>
      <c r="AN909" s="51">
        <f>1/(1+EXP(-AM909))</f>
        <v/>
      </c>
      <c r="AO909" s="52">
        <f>$BE$14*((AJ909)-$BD$5)/$BD$6+$BE$15*((AK909)-$BD$7)/$BD$8+$BE$16</f>
        <v/>
      </c>
      <c r="AP909" s="51">
        <f>1/(1+EXP(-AO909))</f>
        <v/>
      </c>
      <c r="AQ909" s="52">
        <f>$BF$14*((AJ909)-$BD$5)/$BD$6+$BF$15*((AK909)-$BD$7)/$BD$8+$BF$16</f>
        <v/>
      </c>
      <c r="AR909" s="51">
        <f>1/(1+EXP(-AQ909))</f>
        <v/>
      </c>
      <c r="AS909" s="52">
        <f>$BG$14*((AJ909)-$BD$5)/$BD$6+$BG$15*((AK909)-$BD$7)/$BD$8+$BG$16</f>
        <v/>
      </c>
      <c r="AT909" s="51">
        <f>1/(1+EXP(-AS909))</f>
        <v/>
      </c>
      <c r="AU909" s="52">
        <f>$BH$14*((AJ909)-$BD$5)/$BD$6+$BH$15*((AK909)-$BD$7)/$BD$8+$BH$16</f>
        <v/>
      </c>
      <c r="AV909" s="51">
        <f>1/(1+EXP(-AU909))</f>
        <v/>
      </c>
      <c r="AW909" s="52">
        <f>$BI$14*((AJ909)-$BD$5)/$BD$6+$BI$15*((AK909)-$BD$7)/$BD$8+$BI$16</f>
        <v/>
      </c>
      <c r="AX909" s="51">
        <f>1/(1+EXP(-AW909))</f>
        <v/>
      </c>
      <c r="AY909" s="52">
        <f>$BJ$14*((AJ909)-$BD$5)/$BD$6+$BJ$15*((AK909)-$BD$7)/$BD$8+$BJ$16</f>
        <v/>
      </c>
      <c r="AZ909" s="51">
        <f>1/(1+EXP(-AY909))</f>
        <v/>
      </c>
      <c r="BA909" s="52">
        <f>$BK$14*((AJ909)-$BD$5)/$BD$6+$BK$15*((AK909)-$BD$7)/$BD$8+$BK$16</f>
        <v/>
      </c>
      <c r="BB909" s="51">
        <f>1/(1+EXP(-BA909))</f>
        <v/>
      </c>
    </row>
    <row r="910" ht="15" customHeight="1" s="35">
      <c r="A910" s="48">
        <f>'4_Seq_Features'!A908</f>
        <v/>
      </c>
      <c r="B910" s="55">
        <f>'4_Seq_Features'!F908</f>
        <v/>
      </c>
      <c r="C910" s="48">
        <f>'4_Seq_Features'!E908</f>
        <v/>
      </c>
      <c r="D910" s="52">
        <f>$U$12*((B910)-$U$5)/$U$6+$U$13</f>
        <v/>
      </c>
      <c r="E910" s="51">
        <f>1/(1+EXP(-D910))</f>
        <v/>
      </c>
      <c r="F910" s="52">
        <f>$V$12*((B910)-$U$5)/$U$6+$V$13</f>
        <v/>
      </c>
      <c r="G910" s="51">
        <f>1/(1+EXP(-F910))</f>
        <v/>
      </c>
      <c r="H910" s="52">
        <f>$W$12*((B910)-$U$5)/$U$6+$W$13</f>
        <v/>
      </c>
      <c r="I910" s="51">
        <f>1/(1+EXP(-H910))</f>
        <v/>
      </c>
      <c r="J910" s="52">
        <f>$X$12*((B910)-$U$5)/$U$6+$X$13</f>
        <v/>
      </c>
      <c r="K910" s="51">
        <f>1/(1+EXP(-J910))</f>
        <v/>
      </c>
      <c r="L910" s="52">
        <f>$Y$12*((B910)-$U$5)/$U$6+$Y$13</f>
        <v/>
      </c>
      <c r="M910" s="51">
        <f>1/(1+EXP(-L910))</f>
        <v/>
      </c>
      <c r="N910" s="52">
        <f>$Z$12*((B910)-$U$5)/$U$6+$Z$13</f>
        <v/>
      </c>
      <c r="O910" s="51">
        <f>1/(1+EXP(-N910))</f>
        <v/>
      </c>
      <c r="P910" s="52">
        <f>$AA$12*((B910)-$U$5)/$U$6+$AA$13</f>
        <v/>
      </c>
      <c r="Q910" s="51">
        <f>1/(1+EXP(-P910))</f>
        <v/>
      </c>
      <c r="R910" s="52">
        <f>$AB$12*((B910)-$U$5)/$U$6+$AB$13</f>
        <v/>
      </c>
      <c r="S910" s="51">
        <f>1/(1+EXP(-R910))</f>
        <v/>
      </c>
      <c r="AI910" s="48">
        <f>'4_Seq_Features'!A908</f>
        <v/>
      </c>
      <c r="AJ910" s="55">
        <f>'4_Seq_Features'!G908</f>
        <v/>
      </c>
      <c r="AK910" s="55">
        <f>'4_Seq_Features'!H908</f>
        <v/>
      </c>
      <c r="AL910" s="48">
        <f>'4_Seq_Features'!E908</f>
        <v/>
      </c>
      <c r="AM910" s="52">
        <f>$BD$14*((AJ910)-$BD$5)/$BD$6+$BD$15*((AK910)-$BD$7)/$BD$8+$BD$16</f>
        <v/>
      </c>
      <c r="AN910" s="51">
        <f>1/(1+EXP(-AM910))</f>
        <v/>
      </c>
      <c r="AO910" s="52">
        <f>$BE$14*((AJ910)-$BD$5)/$BD$6+$BE$15*((AK910)-$BD$7)/$BD$8+$BE$16</f>
        <v/>
      </c>
      <c r="AP910" s="51">
        <f>1/(1+EXP(-AO910))</f>
        <v/>
      </c>
      <c r="AQ910" s="52">
        <f>$BF$14*((AJ910)-$BD$5)/$BD$6+$BF$15*((AK910)-$BD$7)/$BD$8+$BF$16</f>
        <v/>
      </c>
      <c r="AR910" s="51">
        <f>1/(1+EXP(-AQ910))</f>
        <v/>
      </c>
      <c r="AS910" s="52">
        <f>$BG$14*((AJ910)-$BD$5)/$BD$6+$BG$15*((AK910)-$BD$7)/$BD$8+$BG$16</f>
        <v/>
      </c>
      <c r="AT910" s="51">
        <f>1/(1+EXP(-AS910))</f>
        <v/>
      </c>
      <c r="AU910" s="52">
        <f>$BH$14*((AJ910)-$BD$5)/$BD$6+$BH$15*((AK910)-$BD$7)/$BD$8+$BH$16</f>
        <v/>
      </c>
      <c r="AV910" s="51">
        <f>1/(1+EXP(-AU910))</f>
        <v/>
      </c>
      <c r="AW910" s="52">
        <f>$BI$14*((AJ910)-$BD$5)/$BD$6+$BI$15*((AK910)-$BD$7)/$BD$8+$BI$16</f>
        <v/>
      </c>
      <c r="AX910" s="51">
        <f>1/(1+EXP(-AW910))</f>
        <v/>
      </c>
      <c r="AY910" s="52">
        <f>$BJ$14*((AJ910)-$BD$5)/$BD$6+$BJ$15*((AK910)-$BD$7)/$BD$8+$BJ$16</f>
        <v/>
      </c>
      <c r="AZ910" s="51">
        <f>1/(1+EXP(-AY910))</f>
        <v/>
      </c>
      <c r="BA910" s="52">
        <f>$BK$14*((AJ910)-$BD$5)/$BD$6+$BK$15*((AK910)-$BD$7)/$BD$8+$BK$16</f>
        <v/>
      </c>
      <c r="BB910" s="51">
        <f>1/(1+EXP(-BA910))</f>
        <v/>
      </c>
    </row>
    <row r="911" ht="15" customHeight="1" s="35">
      <c r="A911" s="48">
        <f>'4_Seq_Features'!A909</f>
        <v/>
      </c>
      <c r="B911" s="55">
        <f>'4_Seq_Features'!F909</f>
        <v/>
      </c>
      <c r="C911" s="48">
        <f>'4_Seq_Features'!E909</f>
        <v/>
      </c>
      <c r="D911" s="52">
        <f>$U$12*((B911)-$U$5)/$U$6+$U$13</f>
        <v/>
      </c>
      <c r="E911" s="51">
        <f>1/(1+EXP(-D911))</f>
        <v/>
      </c>
      <c r="F911" s="52">
        <f>$V$12*((B911)-$U$5)/$U$6+$V$13</f>
        <v/>
      </c>
      <c r="G911" s="51">
        <f>1/(1+EXP(-F911))</f>
        <v/>
      </c>
      <c r="H911" s="52">
        <f>$W$12*((B911)-$U$5)/$U$6+$W$13</f>
        <v/>
      </c>
      <c r="I911" s="51">
        <f>1/(1+EXP(-H911))</f>
        <v/>
      </c>
      <c r="J911" s="52">
        <f>$X$12*((B911)-$U$5)/$U$6+$X$13</f>
        <v/>
      </c>
      <c r="K911" s="51">
        <f>1/(1+EXP(-J911))</f>
        <v/>
      </c>
      <c r="L911" s="52">
        <f>$Y$12*((B911)-$U$5)/$U$6+$Y$13</f>
        <v/>
      </c>
      <c r="M911" s="51">
        <f>1/(1+EXP(-L911))</f>
        <v/>
      </c>
      <c r="N911" s="52">
        <f>$Z$12*((B911)-$U$5)/$U$6+$Z$13</f>
        <v/>
      </c>
      <c r="O911" s="51">
        <f>1/(1+EXP(-N911))</f>
        <v/>
      </c>
      <c r="P911" s="52">
        <f>$AA$12*((B911)-$U$5)/$U$6+$AA$13</f>
        <v/>
      </c>
      <c r="Q911" s="51">
        <f>1/(1+EXP(-P911))</f>
        <v/>
      </c>
      <c r="R911" s="52">
        <f>$AB$12*((B911)-$U$5)/$U$6+$AB$13</f>
        <v/>
      </c>
      <c r="S911" s="51">
        <f>1/(1+EXP(-R911))</f>
        <v/>
      </c>
      <c r="AI911" s="48">
        <f>'4_Seq_Features'!A909</f>
        <v/>
      </c>
      <c r="AJ911" s="55">
        <f>'4_Seq_Features'!G909</f>
        <v/>
      </c>
      <c r="AK911" s="55">
        <f>'4_Seq_Features'!H909</f>
        <v/>
      </c>
      <c r="AL911" s="48">
        <f>'4_Seq_Features'!E909</f>
        <v/>
      </c>
      <c r="AM911" s="52">
        <f>$BD$14*((AJ911)-$BD$5)/$BD$6+$BD$15*((AK911)-$BD$7)/$BD$8+$BD$16</f>
        <v/>
      </c>
      <c r="AN911" s="51">
        <f>1/(1+EXP(-AM911))</f>
        <v/>
      </c>
      <c r="AO911" s="52">
        <f>$BE$14*((AJ911)-$BD$5)/$BD$6+$BE$15*((AK911)-$BD$7)/$BD$8+$BE$16</f>
        <v/>
      </c>
      <c r="AP911" s="51">
        <f>1/(1+EXP(-AO911))</f>
        <v/>
      </c>
      <c r="AQ911" s="52">
        <f>$BF$14*((AJ911)-$BD$5)/$BD$6+$BF$15*((AK911)-$BD$7)/$BD$8+$BF$16</f>
        <v/>
      </c>
      <c r="AR911" s="51">
        <f>1/(1+EXP(-AQ911))</f>
        <v/>
      </c>
      <c r="AS911" s="52">
        <f>$BG$14*((AJ911)-$BD$5)/$BD$6+$BG$15*((AK911)-$BD$7)/$BD$8+$BG$16</f>
        <v/>
      </c>
      <c r="AT911" s="51">
        <f>1/(1+EXP(-AS911))</f>
        <v/>
      </c>
      <c r="AU911" s="52">
        <f>$BH$14*((AJ911)-$BD$5)/$BD$6+$BH$15*((AK911)-$BD$7)/$BD$8+$BH$16</f>
        <v/>
      </c>
      <c r="AV911" s="51">
        <f>1/(1+EXP(-AU911))</f>
        <v/>
      </c>
      <c r="AW911" s="52">
        <f>$BI$14*((AJ911)-$BD$5)/$BD$6+$BI$15*((AK911)-$BD$7)/$BD$8+$BI$16</f>
        <v/>
      </c>
      <c r="AX911" s="51">
        <f>1/(1+EXP(-AW911))</f>
        <v/>
      </c>
      <c r="AY911" s="52">
        <f>$BJ$14*((AJ911)-$BD$5)/$BD$6+$BJ$15*((AK911)-$BD$7)/$BD$8+$BJ$16</f>
        <v/>
      </c>
      <c r="AZ911" s="51">
        <f>1/(1+EXP(-AY911))</f>
        <v/>
      </c>
      <c r="BA911" s="52">
        <f>$BK$14*((AJ911)-$BD$5)/$BD$6+$BK$15*((AK911)-$BD$7)/$BD$8+$BK$16</f>
        <v/>
      </c>
      <c r="BB911" s="51">
        <f>1/(1+EXP(-BA911))</f>
        <v/>
      </c>
    </row>
    <row r="912" ht="15" customHeight="1" s="35">
      <c r="A912" s="48">
        <f>'4_Seq_Features'!A910</f>
        <v/>
      </c>
      <c r="B912" s="55">
        <f>'4_Seq_Features'!F910</f>
        <v/>
      </c>
      <c r="C912" s="48">
        <f>'4_Seq_Features'!E910</f>
        <v/>
      </c>
      <c r="D912" s="52">
        <f>$U$12*((B912)-$U$5)/$U$6+$U$13</f>
        <v/>
      </c>
      <c r="E912" s="51">
        <f>1/(1+EXP(-D912))</f>
        <v/>
      </c>
      <c r="F912" s="52">
        <f>$V$12*((B912)-$U$5)/$U$6+$V$13</f>
        <v/>
      </c>
      <c r="G912" s="51">
        <f>1/(1+EXP(-F912))</f>
        <v/>
      </c>
      <c r="H912" s="52">
        <f>$W$12*((B912)-$U$5)/$U$6+$W$13</f>
        <v/>
      </c>
      <c r="I912" s="51">
        <f>1/(1+EXP(-H912))</f>
        <v/>
      </c>
      <c r="J912" s="52">
        <f>$X$12*((B912)-$U$5)/$U$6+$X$13</f>
        <v/>
      </c>
      <c r="K912" s="51">
        <f>1/(1+EXP(-J912))</f>
        <v/>
      </c>
      <c r="L912" s="52">
        <f>$Y$12*((B912)-$U$5)/$U$6+$Y$13</f>
        <v/>
      </c>
      <c r="M912" s="51">
        <f>1/(1+EXP(-L912))</f>
        <v/>
      </c>
      <c r="N912" s="52">
        <f>$Z$12*((B912)-$U$5)/$U$6+$Z$13</f>
        <v/>
      </c>
      <c r="O912" s="51">
        <f>1/(1+EXP(-N912))</f>
        <v/>
      </c>
      <c r="P912" s="52">
        <f>$AA$12*((B912)-$U$5)/$U$6+$AA$13</f>
        <v/>
      </c>
      <c r="Q912" s="51">
        <f>1/(1+EXP(-P912))</f>
        <v/>
      </c>
      <c r="R912" s="52">
        <f>$AB$12*((B912)-$U$5)/$U$6+$AB$13</f>
        <v/>
      </c>
      <c r="S912" s="51">
        <f>1/(1+EXP(-R912))</f>
        <v/>
      </c>
      <c r="AI912" s="48">
        <f>'4_Seq_Features'!A910</f>
        <v/>
      </c>
      <c r="AJ912" s="55">
        <f>'4_Seq_Features'!G910</f>
        <v/>
      </c>
      <c r="AK912" s="55">
        <f>'4_Seq_Features'!H910</f>
        <v/>
      </c>
      <c r="AL912" s="48">
        <f>'4_Seq_Features'!E910</f>
        <v/>
      </c>
      <c r="AM912" s="52">
        <f>$BD$14*((AJ912)-$BD$5)/$BD$6+$BD$15*((AK912)-$BD$7)/$BD$8+$BD$16</f>
        <v/>
      </c>
      <c r="AN912" s="51">
        <f>1/(1+EXP(-AM912))</f>
        <v/>
      </c>
      <c r="AO912" s="52">
        <f>$BE$14*((AJ912)-$BD$5)/$BD$6+$BE$15*((AK912)-$BD$7)/$BD$8+$BE$16</f>
        <v/>
      </c>
      <c r="AP912" s="51">
        <f>1/(1+EXP(-AO912))</f>
        <v/>
      </c>
      <c r="AQ912" s="52">
        <f>$BF$14*((AJ912)-$BD$5)/$BD$6+$BF$15*((AK912)-$BD$7)/$BD$8+$BF$16</f>
        <v/>
      </c>
      <c r="AR912" s="51">
        <f>1/(1+EXP(-AQ912))</f>
        <v/>
      </c>
      <c r="AS912" s="52">
        <f>$BG$14*((AJ912)-$BD$5)/$BD$6+$BG$15*((AK912)-$BD$7)/$BD$8+$BG$16</f>
        <v/>
      </c>
      <c r="AT912" s="51">
        <f>1/(1+EXP(-AS912))</f>
        <v/>
      </c>
      <c r="AU912" s="52">
        <f>$BH$14*((AJ912)-$BD$5)/$BD$6+$BH$15*((AK912)-$BD$7)/$BD$8+$BH$16</f>
        <v/>
      </c>
      <c r="AV912" s="51">
        <f>1/(1+EXP(-AU912))</f>
        <v/>
      </c>
      <c r="AW912" s="52">
        <f>$BI$14*((AJ912)-$BD$5)/$BD$6+$BI$15*((AK912)-$BD$7)/$BD$8+$BI$16</f>
        <v/>
      </c>
      <c r="AX912" s="51">
        <f>1/(1+EXP(-AW912))</f>
        <v/>
      </c>
      <c r="AY912" s="52">
        <f>$BJ$14*((AJ912)-$BD$5)/$BD$6+$BJ$15*((AK912)-$BD$7)/$BD$8+$BJ$16</f>
        <v/>
      </c>
      <c r="AZ912" s="51">
        <f>1/(1+EXP(-AY912))</f>
        <v/>
      </c>
      <c r="BA912" s="52">
        <f>$BK$14*((AJ912)-$BD$5)/$BD$6+$BK$15*((AK912)-$BD$7)/$BD$8+$BK$16</f>
        <v/>
      </c>
      <c r="BB912" s="51">
        <f>1/(1+EXP(-BA912))</f>
        <v/>
      </c>
    </row>
    <row r="913" ht="15" customHeight="1" s="35">
      <c r="A913" s="48">
        <f>'4_Seq_Features'!A911</f>
        <v/>
      </c>
      <c r="B913" s="55">
        <f>'4_Seq_Features'!F911</f>
        <v/>
      </c>
      <c r="C913" s="48">
        <f>'4_Seq_Features'!E911</f>
        <v/>
      </c>
      <c r="D913" s="52">
        <f>$U$12*((B913)-$U$5)/$U$6+$U$13</f>
        <v/>
      </c>
      <c r="E913" s="51">
        <f>1/(1+EXP(-D913))</f>
        <v/>
      </c>
      <c r="F913" s="52">
        <f>$V$12*((B913)-$U$5)/$U$6+$V$13</f>
        <v/>
      </c>
      <c r="G913" s="51">
        <f>1/(1+EXP(-F913))</f>
        <v/>
      </c>
      <c r="H913" s="52">
        <f>$W$12*((B913)-$U$5)/$U$6+$W$13</f>
        <v/>
      </c>
      <c r="I913" s="51">
        <f>1/(1+EXP(-H913))</f>
        <v/>
      </c>
      <c r="J913" s="52">
        <f>$X$12*((B913)-$U$5)/$U$6+$X$13</f>
        <v/>
      </c>
      <c r="K913" s="51">
        <f>1/(1+EXP(-J913))</f>
        <v/>
      </c>
      <c r="L913" s="52">
        <f>$Y$12*((B913)-$U$5)/$U$6+$Y$13</f>
        <v/>
      </c>
      <c r="M913" s="51">
        <f>1/(1+EXP(-L913))</f>
        <v/>
      </c>
      <c r="N913" s="52">
        <f>$Z$12*((B913)-$U$5)/$U$6+$Z$13</f>
        <v/>
      </c>
      <c r="O913" s="51">
        <f>1/(1+EXP(-N913))</f>
        <v/>
      </c>
      <c r="P913" s="52">
        <f>$AA$12*((B913)-$U$5)/$U$6+$AA$13</f>
        <v/>
      </c>
      <c r="Q913" s="51">
        <f>1/(1+EXP(-P913))</f>
        <v/>
      </c>
      <c r="R913" s="52">
        <f>$AB$12*((B913)-$U$5)/$U$6+$AB$13</f>
        <v/>
      </c>
      <c r="S913" s="51">
        <f>1/(1+EXP(-R913))</f>
        <v/>
      </c>
      <c r="AI913" s="48">
        <f>'4_Seq_Features'!A911</f>
        <v/>
      </c>
      <c r="AJ913" s="55">
        <f>'4_Seq_Features'!G911</f>
        <v/>
      </c>
      <c r="AK913" s="55">
        <f>'4_Seq_Features'!H911</f>
        <v/>
      </c>
      <c r="AL913" s="48">
        <f>'4_Seq_Features'!E911</f>
        <v/>
      </c>
      <c r="AM913" s="52">
        <f>$BD$14*((AJ913)-$BD$5)/$BD$6+$BD$15*((AK913)-$BD$7)/$BD$8+$BD$16</f>
        <v/>
      </c>
      <c r="AN913" s="51">
        <f>1/(1+EXP(-AM913))</f>
        <v/>
      </c>
      <c r="AO913" s="52">
        <f>$BE$14*((AJ913)-$BD$5)/$BD$6+$BE$15*((AK913)-$BD$7)/$BD$8+$BE$16</f>
        <v/>
      </c>
      <c r="AP913" s="51">
        <f>1/(1+EXP(-AO913))</f>
        <v/>
      </c>
      <c r="AQ913" s="52">
        <f>$BF$14*((AJ913)-$BD$5)/$BD$6+$BF$15*((AK913)-$BD$7)/$BD$8+$BF$16</f>
        <v/>
      </c>
      <c r="AR913" s="51">
        <f>1/(1+EXP(-AQ913))</f>
        <v/>
      </c>
      <c r="AS913" s="52">
        <f>$BG$14*((AJ913)-$BD$5)/$BD$6+$BG$15*((AK913)-$BD$7)/$BD$8+$BG$16</f>
        <v/>
      </c>
      <c r="AT913" s="51">
        <f>1/(1+EXP(-AS913))</f>
        <v/>
      </c>
      <c r="AU913" s="52">
        <f>$BH$14*((AJ913)-$BD$5)/$BD$6+$BH$15*((AK913)-$BD$7)/$BD$8+$BH$16</f>
        <v/>
      </c>
      <c r="AV913" s="51">
        <f>1/(1+EXP(-AU913))</f>
        <v/>
      </c>
      <c r="AW913" s="52">
        <f>$BI$14*((AJ913)-$BD$5)/$BD$6+$BI$15*((AK913)-$BD$7)/$BD$8+$BI$16</f>
        <v/>
      </c>
      <c r="AX913" s="51">
        <f>1/(1+EXP(-AW913))</f>
        <v/>
      </c>
      <c r="AY913" s="52">
        <f>$BJ$14*((AJ913)-$BD$5)/$BD$6+$BJ$15*((AK913)-$BD$7)/$BD$8+$BJ$16</f>
        <v/>
      </c>
      <c r="AZ913" s="51">
        <f>1/(1+EXP(-AY913))</f>
        <v/>
      </c>
      <c r="BA913" s="52">
        <f>$BK$14*((AJ913)-$BD$5)/$BD$6+$BK$15*((AK913)-$BD$7)/$BD$8+$BK$16</f>
        <v/>
      </c>
      <c r="BB913" s="51">
        <f>1/(1+EXP(-BA913))</f>
        <v/>
      </c>
    </row>
    <row r="914" ht="15" customHeight="1" s="35">
      <c r="A914" s="48">
        <f>'4_Seq_Features'!A912</f>
        <v/>
      </c>
      <c r="B914" s="55">
        <f>'4_Seq_Features'!F912</f>
        <v/>
      </c>
      <c r="C914" s="48">
        <f>'4_Seq_Features'!E912</f>
        <v/>
      </c>
      <c r="D914" s="52">
        <f>$U$12*((B914)-$U$5)/$U$6+$U$13</f>
        <v/>
      </c>
      <c r="E914" s="51">
        <f>1/(1+EXP(-D914))</f>
        <v/>
      </c>
      <c r="F914" s="52">
        <f>$V$12*((B914)-$U$5)/$U$6+$V$13</f>
        <v/>
      </c>
      <c r="G914" s="51">
        <f>1/(1+EXP(-F914))</f>
        <v/>
      </c>
      <c r="H914" s="52">
        <f>$W$12*((B914)-$U$5)/$U$6+$W$13</f>
        <v/>
      </c>
      <c r="I914" s="51">
        <f>1/(1+EXP(-H914))</f>
        <v/>
      </c>
      <c r="J914" s="52">
        <f>$X$12*((B914)-$U$5)/$U$6+$X$13</f>
        <v/>
      </c>
      <c r="K914" s="51">
        <f>1/(1+EXP(-J914))</f>
        <v/>
      </c>
      <c r="L914" s="52">
        <f>$Y$12*((B914)-$U$5)/$U$6+$Y$13</f>
        <v/>
      </c>
      <c r="M914" s="51">
        <f>1/(1+EXP(-L914))</f>
        <v/>
      </c>
      <c r="N914" s="52">
        <f>$Z$12*((B914)-$U$5)/$U$6+$Z$13</f>
        <v/>
      </c>
      <c r="O914" s="51">
        <f>1/(1+EXP(-N914))</f>
        <v/>
      </c>
      <c r="P914" s="52">
        <f>$AA$12*((B914)-$U$5)/$U$6+$AA$13</f>
        <v/>
      </c>
      <c r="Q914" s="51">
        <f>1/(1+EXP(-P914))</f>
        <v/>
      </c>
      <c r="R914" s="52">
        <f>$AB$12*((B914)-$U$5)/$U$6+$AB$13</f>
        <v/>
      </c>
      <c r="S914" s="51">
        <f>1/(1+EXP(-R914))</f>
        <v/>
      </c>
      <c r="AI914" s="48">
        <f>'4_Seq_Features'!A912</f>
        <v/>
      </c>
      <c r="AJ914" s="55">
        <f>'4_Seq_Features'!G912</f>
        <v/>
      </c>
      <c r="AK914" s="55">
        <f>'4_Seq_Features'!H912</f>
        <v/>
      </c>
      <c r="AL914" s="48">
        <f>'4_Seq_Features'!E912</f>
        <v/>
      </c>
      <c r="AM914" s="52">
        <f>$BD$14*((AJ914)-$BD$5)/$BD$6+$BD$15*((AK914)-$BD$7)/$BD$8+$BD$16</f>
        <v/>
      </c>
      <c r="AN914" s="51">
        <f>1/(1+EXP(-AM914))</f>
        <v/>
      </c>
      <c r="AO914" s="52">
        <f>$BE$14*((AJ914)-$BD$5)/$BD$6+$BE$15*((AK914)-$BD$7)/$BD$8+$BE$16</f>
        <v/>
      </c>
      <c r="AP914" s="51">
        <f>1/(1+EXP(-AO914))</f>
        <v/>
      </c>
      <c r="AQ914" s="52">
        <f>$BF$14*((AJ914)-$BD$5)/$BD$6+$BF$15*((AK914)-$BD$7)/$BD$8+$BF$16</f>
        <v/>
      </c>
      <c r="AR914" s="51">
        <f>1/(1+EXP(-AQ914))</f>
        <v/>
      </c>
      <c r="AS914" s="52">
        <f>$BG$14*((AJ914)-$BD$5)/$BD$6+$BG$15*((AK914)-$BD$7)/$BD$8+$BG$16</f>
        <v/>
      </c>
      <c r="AT914" s="51">
        <f>1/(1+EXP(-AS914))</f>
        <v/>
      </c>
      <c r="AU914" s="52">
        <f>$BH$14*((AJ914)-$BD$5)/$BD$6+$BH$15*((AK914)-$BD$7)/$BD$8+$BH$16</f>
        <v/>
      </c>
      <c r="AV914" s="51">
        <f>1/(1+EXP(-AU914))</f>
        <v/>
      </c>
      <c r="AW914" s="52">
        <f>$BI$14*((AJ914)-$BD$5)/$BD$6+$BI$15*((AK914)-$BD$7)/$BD$8+$BI$16</f>
        <v/>
      </c>
      <c r="AX914" s="51">
        <f>1/(1+EXP(-AW914))</f>
        <v/>
      </c>
      <c r="AY914" s="52">
        <f>$BJ$14*((AJ914)-$BD$5)/$BD$6+$BJ$15*((AK914)-$BD$7)/$BD$8+$BJ$16</f>
        <v/>
      </c>
      <c r="AZ914" s="51">
        <f>1/(1+EXP(-AY914))</f>
        <v/>
      </c>
      <c r="BA914" s="52">
        <f>$BK$14*((AJ914)-$BD$5)/$BD$6+$BK$15*((AK914)-$BD$7)/$BD$8+$BK$16</f>
        <v/>
      </c>
      <c r="BB914" s="51">
        <f>1/(1+EXP(-BA914))</f>
        <v/>
      </c>
    </row>
    <row r="915" ht="15" customHeight="1" s="35">
      <c r="A915" s="48">
        <f>'4_Seq_Features'!A913</f>
        <v/>
      </c>
      <c r="B915" s="55">
        <f>'4_Seq_Features'!F913</f>
        <v/>
      </c>
      <c r="C915" s="48">
        <f>'4_Seq_Features'!E913</f>
        <v/>
      </c>
      <c r="D915" s="52">
        <f>$U$12*((B915)-$U$5)/$U$6+$U$13</f>
        <v/>
      </c>
      <c r="E915" s="51">
        <f>1/(1+EXP(-D915))</f>
        <v/>
      </c>
      <c r="F915" s="52">
        <f>$V$12*((B915)-$U$5)/$U$6+$V$13</f>
        <v/>
      </c>
      <c r="G915" s="51">
        <f>1/(1+EXP(-F915))</f>
        <v/>
      </c>
      <c r="H915" s="52">
        <f>$W$12*((B915)-$U$5)/$U$6+$W$13</f>
        <v/>
      </c>
      <c r="I915" s="51">
        <f>1/(1+EXP(-H915))</f>
        <v/>
      </c>
      <c r="J915" s="52">
        <f>$X$12*((B915)-$U$5)/$U$6+$X$13</f>
        <v/>
      </c>
      <c r="K915" s="51">
        <f>1/(1+EXP(-J915))</f>
        <v/>
      </c>
      <c r="L915" s="52">
        <f>$Y$12*((B915)-$U$5)/$U$6+$Y$13</f>
        <v/>
      </c>
      <c r="M915" s="51">
        <f>1/(1+EXP(-L915))</f>
        <v/>
      </c>
      <c r="N915" s="52">
        <f>$Z$12*((B915)-$U$5)/$U$6+$Z$13</f>
        <v/>
      </c>
      <c r="O915" s="51">
        <f>1/(1+EXP(-N915))</f>
        <v/>
      </c>
      <c r="P915" s="52">
        <f>$AA$12*((B915)-$U$5)/$U$6+$AA$13</f>
        <v/>
      </c>
      <c r="Q915" s="51">
        <f>1/(1+EXP(-P915))</f>
        <v/>
      </c>
      <c r="R915" s="52">
        <f>$AB$12*((B915)-$U$5)/$U$6+$AB$13</f>
        <v/>
      </c>
      <c r="S915" s="51">
        <f>1/(1+EXP(-R915))</f>
        <v/>
      </c>
      <c r="AI915" s="48">
        <f>'4_Seq_Features'!A913</f>
        <v/>
      </c>
      <c r="AJ915" s="55">
        <f>'4_Seq_Features'!G913</f>
        <v/>
      </c>
      <c r="AK915" s="55">
        <f>'4_Seq_Features'!H913</f>
        <v/>
      </c>
      <c r="AL915" s="48">
        <f>'4_Seq_Features'!E913</f>
        <v/>
      </c>
      <c r="AM915" s="52">
        <f>$BD$14*((AJ915)-$BD$5)/$BD$6+$BD$15*((AK915)-$BD$7)/$BD$8+$BD$16</f>
        <v/>
      </c>
      <c r="AN915" s="51">
        <f>1/(1+EXP(-AM915))</f>
        <v/>
      </c>
      <c r="AO915" s="52">
        <f>$BE$14*((AJ915)-$BD$5)/$BD$6+$BE$15*((AK915)-$BD$7)/$BD$8+$BE$16</f>
        <v/>
      </c>
      <c r="AP915" s="51">
        <f>1/(1+EXP(-AO915))</f>
        <v/>
      </c>
      <c r="AQ915" s="52">
        <f>$BF$14*((AJ915)-$BD$5)/$BD$6+$BF$15*((AK915)-$BD$7)/$BD$8+$BF$16</f>
        <v/>
      </c>
      <c r="AR915" s="51">
        <f>1/(1+EXP(-AQ915))</f>
        <v/>
      </c>
      <c r="AS915" s="52">
        <f>$BG$14*((AJ915)-$BD$5)/$BD$6+$BG$15*((AK915)-$BD$7)/$BD$8+$BG$16</f>
        <v/>
      </c>
      <c r="AT915" s="51">
        <f>1/(1+EXP(-AS915))</f>
        <v/>
      </c>
      <c r="AU915" s="52">
        <f>$BH$14*((AJ915)-$BD$5)/$BD$6+$BH$15*((AK915)-$BD$7)/$BD$8+$BH$16</f>
        <v/>
      </c>
      <c r="AV915" s="51">
        <f>1/(1+EXP(-AU915))</f>
        <v/>
      </c>
      <c r="AW915" s="52">
        <f>$BI$14*((AJ915)-$BD$5)/$BD$6+$BI$15*((AK915)-$BD$7)/$BD$8+$BI$16</f>
        <v/>
      </c>
      <c r="AX915" s="51">
        <f>1/(1+EXP(-AW915))</f>
        <v/>
      </c>
      <c r="AY915" s="52">
        <f>$BJ$14*((AJ915)-$BD$5)/$BD$6+$BJ$15*((AK915)-$BD$7)/$BD$8+$BJ$16</f>
        <v/>
      </c>
      <c r="AZ915" s="51">
        <f>1/(1+EXP(-AY915))</f>
        <v/>
      </c>
      <c r="BA915" s="52">
        <f>$BK$14*((AJ915)-$BD$5)/$BD$6+$BK$15*((AK915)-$BD$7)/$BD$8+$BK$16</f>
        <v/>
      </c>
      <c r="BB915" s="51">
        <f>1/(1+EXP(-BA915))</f>
        <v/>
      </c>
    </row>
    <row r="916" ht="15" customHeight="1" s="35">
      <c r="A916" s="48">
        <f>'4_Seq_Features'!A914</f>
        <v/>
      </c>
      <c r="B916" s="55">
        <f>'4_Seq_Features'!F914</f>
        <v/>
      </c>
      <c r="C916" s="48">
        <f>'4_Seq_Features'!E914</f>
        <v/>
      </c>
      <c r="D916" s="52">
        <f>$U$12*((B916)-$U$5)/$U$6+$U$13</f>
        <v/>
      </c>
      <c r="E916" s="51">
        <f>1/(1+EXP(-D916))</f>
        <v/>
      </c>
      <c r="F916" s="52">
        <f>$V$12*((B916)-$U$5)/$U$6+$V$13</f>
        <v/>
      </c>
      <c r="G916" s="51">
        <f>1/(1+EXP(-F916))</f>
        <v/>
      </c>
      <c r="H916" s="52">
        <f>$W$12*((B916)-$U$5)/$U$6+$W$13</f>
        <v/>
      </c>
      <c r="I916" s="51">
        <f>1/(1+EXP(-H916))</f>
        <v/>
      </c>
      <c r="J916" s="52">
        <f>$X$12*((B916)-$U$5)/$U$6+$X$13</f>
        <v/>
      </c>
      <c r="K916" s="51">
        <f>1/(1+EXP(-J916))</f>
        <v/>
      </c>
      <c r="L916" s="52">
        <f>$Y$12*((B916)-$U$5)/$U$6+$Y$13</f>
        <v/>
      </c>
      <c r="M916" s="51">
        <f>1/(1+EXP(-L916))</f>
        <v/>
      </c>
      <c r="N916" s="52">
        <f>$Z$12*((B916)-$U$5)/$U$6+$Z$13</f>
        <v/>
      </c>
      <c r="O916" s="51">
        <f>1/(1+EXP(-N916))</f>
        <v/>
      </c>
      <c r="P916" s="52">
        <f>$AA$12*((B916)-$U$5)/$U$6+$AA$13</f>
        <v/>
      </c>
      <c r="Q916" s="51">
        <f>1/(1+EXP(-P916))</f>
        <v/>
      </c>
      <c r="R916" s="52">
        <f>$AB$12*((B916)-$U$5)/$U$6+$AB$13</f>
        <v/>
      </c>
      <c r="S916" s="51">
        <f>1/(1+EXP(-R916))</f>
        <v/>
      </c>
      <c r="AI916" s="48">
        <f>'4_Seq_Features'!A914</f>
        <v/>
      </c>
      <c r="AJ916" s="55">
        <f>'4_Seq_Features'!G914</f>
        <v/>
      </c>
      <c r="AK916" s="55">
        <f>'4_Seq_Features'!H914</f>
        <v/>
      </c>
      <c r="AL916" s="48">
        <f>'4_Seq_Features'!E914</f>
        <v/>
      </c>
      <c r="AM916" s="52">
        <f>$BD$14*((AJ916)-$BD$5)/$BD$6+$BD$15*((AK916)-$BD$7)/$BD$8+$BD$16</f>
        <v/>
      </c>
      <c r="AN916" s="51">
        <f>1/(1+EXP(-AM916))</f>
        <v/>
      </c>
      <c r="AO916" s="52">
        <f>$BE$14*((AJ916)-$BD$5)/$BD$6+$BE$15*((AK916)-$BD$7)/$BD$8+$BE$16</f>
        <v/>
      </c>
      <c r="AP916" s="51">
        <f>1/(1+EXP(-AO916))</f>
        <v/>
      </c>
      <c r="AQ916" s="52">
        <f>$BF$14*((AJ916)-$BD$5)/$BD$6+$BF$15*((AK916)-$BD$7)/$BD$8+$BF$16</f>
        <v/>
      </c>
      <c r="AR916" s="51">
        <f>1/(1+EXP(-AQ916))</f>
        <v/>
      </c>
      <c r="AS916" s="52">
        <f>$BG$14*((AJ916)-$BD$5)/$BD$6+$BG$15*((AK916)-$BD$7)/$BD$8+$BG$16</f>
        <v/>
      </c>
      <c r="AT916" s="51">
        <f>1/(1+EXP(-AS916))</f>
        <v/>
      </c>
      <c r="AU916" s="52">
        <f>$BH$14*((AJ916)-$BD$5)/$BD$6+$BH$15*((AK916)-$BD$7)/$BD$8+$BH$16</f>
        <v/>
      </c>
      <c r="AV916" s="51">
        <f>1/(1+EXP(-AU916))</f>
        <v/>
      </c>
      <c r="AW916" s="52">
        <f>$BI$14*((AJ916)-$BD$5)/$BD$6+$BI$15*((AK916)-$BD$7)/$BD$8+$BI$16</f>
        <v/>
      </c>
      <c r="AX916" s="51">
        <f>1/(1+EXP(-AW916))</f>
        <v/>
      </c>
      <c r="AY916" s="52">
        <f>$BJ$14*((AJ916)-$BD$5)/$BD$6+$BJ$15*((AK916)-$BD$7)/$BD$8+$BJ$16</f>
        <v/>
      </c>
      <c r="AZ916" s="51">
        <f>1/(1+EXP(-AY916))</f>
        <v/>
      </c>
      <c r="BA916" s="52">
        <f>$BK$14*((AJ916)-$BD$5)/$BD$6+$BK$15*((AK916)-$BD$7)/$BD$8+$BK$16</f>
        <v/>
      </c>
      <c r="BB916" s="51">
        <f>1/(1+EXP(-BA916))</f>
        <v/>
      </c>
    </row>
    <row r="917" ht="15" customHeight="1" s="35">
      <c r="A917" s="48">
        <f>'4_Seq_Features'!A915</f>
        <v/>
      </c>
      <c r="B917" s="55">
        <f>'4_Seq_Features'!F915</f>
        <v/>
      </c>
      <c r="C917" s="48">
        <f>'4_Seq_Features'!E915</f>
        <v/>
      </c>
      <c r="D917" s="52">
        <f>$U$12*((B917)-$U$5)/$U$6+$U$13</f>
        <v/>
      </c>
      <c r="E917" s="51">
        <f>1/(1+EXP(-D917))</f>
        <v/>
      </c>
      <c r="F917" s="52">
        <f>$V$12*((B917)-$U$5)/$U$6+$V$13</f>
        <v/>
      </c>
      <c r="G917" s="51">
        <f>1/(1+EXP(-F917))</f>
        <v/>
      </c>
      <c r="H917" s="52">
        <f>$W$12*((B917)-$U$5)/$U$6+$W$13</f>
        <v/>
      </c>
      <c r="I917" s="51">
        <f>1/(1+EXP(-H917))</f>
        <v/>
      </c>
      <c r="J917" s="52">
        <f>$X$12*((B917)-$U$5)/$U$6+$X$13</f>
        <v/>
      </c>
      <c r="K917" s="51">
        <f>1/(1+EXP(-J917))</f>
        <v/>
      </c>
      <c r="L917" s="52">
        <f>$Y$12*((B917)-$U$5)/$U$6+$Y$13</f>
        <v/>
      </c>
      <c r="M917" s="51">
        <f>1/(1+EXP(-L917))</f>
        <v/>
      </c>
      <c r="N917" s="52">
        <f>$Z$12*((B917)-$U$5)/$U$6+$Z$13</f>
        <v/>
      </c>
      <c r="O917" s="51">
        <f>1/(1+EXP(-N917))</f>
        <v/>
      </c>
      <c r="P917" s="52">
        <f>$AA$12*((B917)-$U$5)/$U$6+$AA$13</f>
        <v/>
      </c>
      <c r="Q917" s="51">
        <f>1/(1+EXP(-P917))</f>
        <v/>
      </c>
      <c r="R917" s="52">
        <f>$AB$12*((B917)-$U$5)/$U$6+$AB$13</f>
        <v/>
      </c>
      <c r="S917" s="51">
        <f>1/(1+EXP(-R917))</f>
        <v/>
      </c>
      <c r="AI917" s="48">
        <f>'4_Seq_Features'!A915</f>
        <v/>
      </c>
      <c r="AJ917" s="55">
        <f>'4_Seq_Features'!G915</f>
        <v/>
      </c>
      <c r="AK917" s="55">
        <f>'4_Seq_Features'!H915</f>
        <v/>
      </c>
      <c r="AL917" s="48">
        <f>'4_Seq_Features'!E915</f>
        <v/>
      </c>
      <c r="AM917" s="52">
        <f>$BD$14*((AJ917)-$BD$5)/$BD$6+$BD$15*((AK917)-$BD$7)/$BD$8+$BD$16</f>
        <v/>
      </c>
      <c r="AN917" s="51">
        <f>1/(1+EXP(-AM917))</f>
        <v/>
      </c>
      <c r="AO917" s="52">
        <f>$BE$14*((AJ917)-$BD$5)/$BD$6+$BE$15*((AK917)-$BD$7)/$BD$8+$BE$16</f>
        <v/>
      </c>
      <c r="AP917" s="51">
        <f>1/(1+EXP(-AO917))</f>
        <v/>
      </c>
      <c r="AQ917" s="52">
        <f>$BF$14*((AJ917)-$BD$5)/$BD$6+$BF$15*((AK917)-$BD$7)/$BD$8+$BF$16</f>
        <v/>
      </c>
      <c r="AR917" s="51">
        <f>1/(1+EXP(-AQ917))</f>
        <v/>
      </c>
      <c r="AS917" s="52">
        <f>$BG$14*((AJ917)-$BD$5)/$BD$6+$BG$15*((AK917)-$BD$7)/$BD$8+$BG$16</f>
        <v/>
      </c>
      <c r="AT917" s="51">
        <f>1/(1+EXP(-AS917))</f>
        <v/>
      </c>
      <c r="AU917" s="52">
        <f>$BH$14*((AJ917)-$BD$5)/$BD$6+$BH$15*((AK917)-$BD$7)/$BD$8+$BH$16</f>
        <v/>
      </c>
      <c r="AV917" s="51">
        <f>1/(1+EXP(-AU917))</f>
        <v/>
      </c>
      <c r="AW917" s="52">
        <f>$BI$14*((AJ917)-$BD$5)/$BD$6+$BI$15*((AK917)-$BD$7)/$BD$8+$BI$16</f>
        <v/>
      </c>
      <c r="AX917" s="51">
        <f>1/(1+EXP(-AW917))</f>
        <v/>
      </c>
      <c r="AY917" s="52">
        <f>$BJ$14*((AJ917)-$BD$5)/$BD$6+$BJ$15*((AK917)-$BD$7)/$BD$8+$BJ$16</f>
        <v/>
      </c>
      <c r="AZ917" s="51">
        <f>1/(1+EXP(-AY917))</f>
        <v/>
      </c>
      <c r="BA917" s="52">
        <f>$BK$14*((AJ917)-$BD$5)/$BD$6+$BK$15*((AK917)-$BD$7)/$BD$8+$BK$16</f>
        <v/>
      </c>
      <c r="BB917" s="51">
        <f>1/(1+EXP(-BA917))</f>
        <v/>
      </c>
    </row>
    <row r="918" ht="15" customHeight="1" s="35">
      <c r="A918" s="48">
        <f>'4_Seq_Features'!A916</f>
        <v/>
      </c>
      <c r="B918" s="55">
        <f>'4_Seq_Features'!F916</f>
        <v/>
      </c>
      <c r="C918" s="48">
        <f>'4_Seq_Features'!E916</f>
        <v/>
      </c>
      <c r="D918" s="52">
        <f>$U$12*((B918)-$U$5)/$U$6+$U$13</f>
        <v/>
      </c>
      <c r="E918" s="51">
        <f>1/(1+EXP(-D918))</f>
        <v/>
      </c>
      <c r="F918" s="52">
        <f>$V$12*((B918)-$U$5)/$U$6+$V$13</f>
        <v/>
      </c>
      <c r="G918" s="51">
        <f>1/(1+EXP(-F918))</f>
        <v/>
      </c>
      <c r="H918" s="52">
        <f>$W$12*((B918)-$U$5)/$U$6+$W$13</f>
        <v/>
      </c>
      <c r="I918" s="51">
        <f>1/(1+EXP(-H918))</f>
        <v/>
      </c>
      <c r="J918" s="52">
        <f>$X$12*((B918)-$U$5)/$U$6+$X$13</f>
        <v/>
      </c>
      <c r="K918" s="51">
        <f>1/(1+EXP(-J918))</f>
        <v/>
      </c>
      <c r="L918" s="52">
        <f>$Y$12*((B918)-$U$5)/$U$6+$Y$13</f>
        <v/>
      </c>
      <c r="M918" s="51">
        <f>1/(1+EXP(-L918))</f>
        <v/>
      </c>
      <c r="N918" s="52">
        <f>$Z$12*((B918)-$U$5)/$U$6+$Z$13</f>
        <v/>
      </c>
      <c r="O918" s="51">
        <f>1/(1+EXP(-N918))</f>
        <v/>
      </c>
      <c r="P918" s="52">
        <f>$AA$12*((B918)-$U$5)/$U$6+$AA$13</f>
        <v/>
      </c>
      <c r="Q918" s="51">
        <f>1/(1+EXP(-P918))</f>
        <v/>
      </c>
      <c r="R918" s="52">
        <f>$AB$12*((B918)-$U$5)/$U$6+$AB$13</f>
        <v/>
      </c>
      <c r="S918" s="51">
        <f>1/(1+EXP(-R918))</f>
        <v/>
      </c>
      <c r="AI918" s="48">
        <f>'4_Seq_Features'!A916</f>
        <v/>
      </c>
      <c r="AJ918" s="55">
        <f>'4_Seq_Features'!G916</f>
        <v/>
      </c>
      <c r="AK918" s="55">
        <f>'4_Seq_Features'!H916</f>
        <v/>
      </c>
      <c r="AL918" s="48">
        <f>'4_Seq_Features'!E916</f>
        <v/>
      </c>
      <c r="AM918" s="52">
        <f>$BD$14*((AJ918)-$BD$5)/$BD$6+$BD$15*((AK918)-$BD$7)/$BD$8+$BD$16</f>
        <v/>
      </c>
      <c r="AN918" s="51">
        <f>1/(1+EXP(-AM918))</f>
        <v/>
      </c>
      <c r="AO918" s="52">
        <f>$BE$14*((AJ918)-$BD$5)/$BD$6+$BE$15*((AK918)-$BD$7)/$BD$8+$BE$16</f>
        <v/>
      </c>
      <c r="AP918" s="51">
        <f>1/(1+EXP(-AO918))</f>
        <v/>
      </c>
      <c r="AQ918" s="52">
        <f>$BF$14*((AJ918)-$BD$5)/$BD$6+$BF$15*((AK918)-$BD$7)/$BD$8+$BF$16</f>
        <v/>
      </c>
      <c r="AR918" s="51">
        <f>1/(1+EXP(-AQ918))</f>
        <v/>
      </c>
      <c r="AS918" s="52">
        <f>$BG$14*((AJ918)-$BD$5)/$BD$6+$BG$15*((AK918)-$BD$7)/$BD$8+$BG$16</f>
        <v/>
      </c>
      <c r="AT918" s="51">
        <f>1/(1+EXP(-AS918))</f>
        <v/>
      </c>
      <c r="AU918" s="52">
        <f>$BH$14*((AJ918)-$BD$5)/$BD$6+$BH$15*((AK918)-$BD$7)/$BD$8+$BH$16</f>
        <v/>
      </c>
      <c r="AV918" s="51">
        <f>1/(1+EXP(-AU918))</f>
        <v/>
      </c>
      <c r="AW918" s="52">
        <f>$BI$14*((AJ918)-$BD$5)/$BD$6+$BI$15*((AK918)-$BD$7)/$BD$8+$BI$16</f>
        <v/>
      </c>
      <c r="AX918" s="51">
        <f>1/(1+EXP(-AW918))</f>
        <v/>
      </c>
      <c r="AY918" s="52">
        <f>$BJ$14*((AJ918)-$BD$5)/$BD$6+$BJ$15*((AK918)-$BD$7)/$BD$8+$BJ$16</f>
        <v/>
      </c>
      <c r="AZ918" s="51">
        <f>1/(1+EXP(-AY918))</f>
        <v/>
      </c>
      <c r="BA918" s="52">
        <f>$BK$14*((AJ918)-$BD$5)/$BD$6+$BK$15*((AK918)-$BD$7)/$BD$8+$BK$16</f>
        <v/>
      </c>
      <c r="BB918" s="51">
        <f>1/(1+EXP(-BA918))</f>
        <v/>
      </c>
    </row>
    <row r="919" ht="15" customHeight="1" s="35">
      <c r="A919" s="48">
        <f>'4_Seq_Features'!A917</f>
        <v/>
      </c>
      <c r="B919" s="55">
        <f>'4_Seq_Features'!F917</f>
        <v/>
      </c>
      <c r="C919" s="48">
        <f>'4_Seq_Features'!E917</f>
        <v/>
      </c>
      <c r="D919" s="52">
        <f>$U$12*((B919)-$U$5)/$U$6+$U$13</f>
        <v/>
      </c>
      <c r="E919" s="51">
        <f>1/(1+EXP(-D919))</f>
        <v/>
      </c>
      <c r="F919" s="52">
        <f>$V$12*((B919)-$U$5)/$U$6+$V$13</f>
        <v/>
      </c>
      <c r="G919" s="51">
        <f>1/(1+EXP(-F919))</f>
        <v/>
      </c>
      <c r="H919" s="52">
        <f>$W$12*((B919)-$U$5)/$U$6+$W$13</f>
        <v/>
      </c>
      <c r="I919" s="51">
        <f>1/(1+EXP(-H919))</f>
        <v/>
      </c>
      <c r="J919" s="52">
        <f>$X$12*((B919)-$U$5)/$U$6+$X$13</f>
        <v/>
      </c>
      <c r="K919" s="51">
        <f>1/(1+EXP(-J919))</f>
        <v/>
      </c>
      <c r="L919" s="52">
        <f>$Y$12*((B919)-$U$5)/$U$6+$Y$13</f>
        <v/>
      </c>
      <c r="M919" s="51">
        <f>1/(1+EXP(-L919))</f>
        <v/>
      </c>
      <c r="N919" s="52">
        <f>$Z$12*((B919)-$U$5)/$U$6+$Z$13</f>
        <v/>
      </c>
      <c r="O919" s="51">
        <f>1/(1+EXP(-N919))</f>
        <v/>
      </c>
      <c r="P919" s="52">
        <f>$AA$12*((B919)-$U$5)/$U$6+$AA$13</f>
        <v/>
      </c>
      <c r="Q919" s="51">
        <f>1/(1+EXP(-P919))</f>
        <v/>
      </c>
      <c r="R919" s="52">
        <f>$AB$12*((B919)-$U$5)/$U$6+$AB$13</f>
        <v/>
      </c>
      <c r="S919" s="51">
        <f>1/(1+EXP(-R919))</f>
        <v/>
      </c>
      <c r="AI919" s="48">
        <f>'4_Seq_Features'!A917</f>
        <v/>
      </c>
      <c r="AJ919" s="55">
        <f>'4_Seq_Features'!G917</f>
        <v/>
      </c>
      <c r="AK919" s="55">
        <f>'4_Seq_Features'!H917</f>
        <v/>
      </c>
      <c r="AL919" s="48">
        <f>'4_Seq_Features'!E917</f>
        <v/>
      </c>
      <c r="AM919" s="52">
        <f>$BD$14*((AJ919)-$BD$5)/$BD$6+$BD$15*((AK919)-$BD$7)/$BD$8+$BD$16</f>
        <v/>
      </c>
      <c r="AN919" s="51">
        <f>1/(1+EXP(-AM919))</f>
        <v/>
      </c>
      <c r="AO919" s="52">
        <f>$BE$14*((AJ919)-$BD$5)/$BD$6+$BE$15*((AK919)-$BD$7)/$BD$8+$BE$16</f>
        <v/>
      </c>
      <c r="AP919" s="51">
        <f>1/(1+EXP(-AO919))</f>
        <v/>
      </c>
      <c r="AQ919" s="52">
        <f>$BF$14*((AJ919)-$BD$5)/$BD$6+$BF$15*((AK919)-$BD$7)/$BD$8+$BF$16</f>
        <v/>
      </c>
      <c r="AR919" s="51">
        <f>1/(1+EXP(-AQ919))</f>
        <v/>
      </c>
      <c r="AS919" s="52">
        <f>$BG$14*((AJ919)-$BD$5)/$BD$6+$BG$15*((AK919)-$BD$7)/$BD$8+$BG$16</f>
        <v/>
      </c>
      <c r="AT919" s="51">
        <f>1/(1+EXP(-AS919))</f>
        <v/>
      </c>
      <c r="AU919" s="52">
        <f>$BH$14*((AJ919)-$BD$5)/$BD$6+$BH$15*((AK919)-$BD$7)/$BD$8+$BH$16</f>
        <v/>
      </c>
      <c r="AV919" s="51">
        <f>1/(1+EXP(-AU919))</f>
        <v/>
      </c>
      <c r="AW919" s="52">
        <f>$BI$14*((AJ919)-$BD$5)/$BD$6+$BI$15*((AK919)-$BD$7)/$BD$8+$BI$16</f>
        <v/>
      </c>
      <c r="AX919" s="51">
        <f>1/(1+EXP(-AW919))</f>
        <v/>
      </c>
      <c r="AY919" s="52">
        <f>$BJ$14*((AJ919)-$BD$5)/$BD$6+$BJ$15*((AK919)-$BD$7)/$BD$8+$BJ$16</f>
        <v/>
      </c>
      <c r="AZ919" s="51">
        <f>1/(1+EXP(-AY919))</f>
        <v/>
      </c>
      <c r="BA919" s="52">
        <f>$BK$14*((AJ919)-$BD$5)/$BD$6+$BK$15*((AK919)-$BD$7)/$BD$8+$BK$16</f>
        <v/>
      </c>
      <c r="BB919" s="51">
        <f>1/(1+EXP(-BA919))</f>
        <v/>
      </c>
    </row>
    <row r="920" ht="15" customHeight="1" s="35">
      <c r="A920" s="48">
        <f>'4_Seq_Features'!A918</f>
        <v/>
      </c>
      <c r="B920" s="55">
        <f>'4_Seq_Features'!F918</f>
        <v/>
      </c>
      <c r="C920" s="48">
        <f>'4_Seq_Features'!E918</f>
        <v/>
      </c>
      <c r="D920" s="52">
        <f>$U$12*((B920)-$U$5)/$U$6+$U$13</f>
        <v/>
      </c>
      <c r="E920" s="51">
        <f>1/(1+EXP(-D920))</f>
        <v/>
      </c>
      <c r="F920" s="52">
        <f>$V$12*((B920)-$U$5)/$U$6+$V$13</f>
        <v/>
      </c>
      <c r="G920" s="51">
        <f>1/(1+EXP(-F920))</f>
        <v/>
      </c>
      <c r="H920" s="52">
        <f>$W$12*((B920)-$U$5)/$U$6+$W$13</f>
        <v/>
      </c>
      <c r="I920" s="51">
        <f>1/(1+EXP(-H920))</f>
        <v/>
      </c>
      <c r="J920" s="52">
        <f>$X$12*((B920)-$U$5)/$U$6+$X$13</f>
        <v/>
      </c>
      <c r="K920" s="51">
        <f>1/(1+EXP(-J920))</f>
        <v/>
      </c>
      <c r="L920" s="52">
        <f>$Y$12*((B920)-$U$5)/$U$6+$Y$13</f>
        <v/>
      </c>
      <c r="M920" s="51">
        <f>1/(1+EXP(-L920))</f>
        <v/>
      </c>
      <c r="N920" s="52">
        <f>$Z$12*((B920)-$U$5)/$U$6+$Z$13</f>
        <v/>
      </c>
      <c r="O920" s="51">
        <f>1/(1+EXP(-N920))</f>
        <v/>
      </c>
      <c r="P920" s="52">
        <f>$AA$12*((B920)-$U$5)/$U$6+$AA$13</f>
        <v/>
      </c>
      <c r="Q920" s="51">
        <f>1/(1+EXP(-P920))</f>
        <v/>
      </c>
      <c r="R920" s="52">
        <f>$AB$12*((B920)-$U$5)/$U$6+$AB$13</f>
        <v/>
      </c>
      <c r="S920" s="51">
        <f>1/(1+EXP(-R920))</f>
        <v/>
      </c>
      <c r="AI920" s="48">
        <f>'4_Seq_Features'!A918</f>
        <v/>
      </c>
      <c r="AJ920" s="55">
        <f>'4_Seq_Features'!G918</f>
        <v/>
      </c>
      <c r="AK920" s="55">
        <f>'4_Seq_Features'!H918</f>
        <v/>
      </c>
      <c r="AL920" s="48">
        <f>'4_Seq_Features'!E918</f>
        <v/>
      </c>
      <c r="AM920" s="52">
        <f>$BD$14*((AJ920)-$BD$5)/$BD$6+$BD$15*((AK920)-$BD$7)/$BD$8+$BD$16</f>
        <v/>
      </c>
      <c r="AN920" s="51">
        <f>1/(1+EXP(-AM920))</f>
        <v/>
      </c>
      <c r="AO920" s="52">
        <f>$BE$14*((AJ920)-$BD$5)/$BD$6+$BE$15*((AK920)-$BD$7)/$BD$8+$BE$16</f>
        <v/>
      </c>
      <c r="AP920" s="51">
        <f>1/(1+EXP(-AO920))</f>
        <v/>
      </c>
      <c r="AQ920" s="52">
        <f>$BF$14*((AJ920)-$BD$5)/$BD$6+$BF$15*((AK920)-$BD$7)/$BD$8+$BF$16</f>
        <v/>
      </c>
      <c r="AR920" s="51">
        <f>1/(1+EXP(-AQ920))</f>
        <v/>
      </c>
      <c r="AS920" s="52">
        <f>$BG$14*((AJ920)-$BD$5)/$BD$6+$BG$15*((AK920)-$BD$7)/$BD$8+$BG$16</f>
        <v/>
      </c>
      <c r="AT920" s="51">
        <f>1/(1+EXP(-AS920))</f>
        <v/>
      </c>
      <c r="AU920" s="52">
        <f>$BH$14*((AJ920)-$BD$5)/$BD$6+$BH$15*((AK920)-$BD$7)/$BD$8+$BH$16</f>
        <v/>
      </c>
      <c r="AV920" s="51">
        <f>1/(1+EXP(-AU920))</f>
        <v/>
      </c>
      <c r="AW920" s="52">
        <f>$BI$14*((AJ920)-$BD$5)/$BD$6+$BI$15*((AK920)-$BD$7)/$BD$8+$BI$16</f>
        <v/>
      </c>
      <c r="AX920" s="51">
        <f>1/(1+EXP(-AW920))</f>
        <v/>
      </c>
      <c r="AY920" s="52">
        <f>$BJ$14*((AJ920)-$BD$5)/$BD$6+$BJ$15*((AK920)-$BD$7)/$BD$8+$BJ$16</f>
        <v/>
      </c>
      <c r="AZ920" s="51">
        <f>1/(1+EXP(-AY920))</f>
        <v/>
      </c>
      <c r="BA920" s="52">
        <f>$BK$14*((AJ920)-$BD$5)/$BD$6+$BK$15*((AK920)-$BD$7)/$BD$8+$BK$16</f>
        <v/>
      </c>
      <c r="BB920" s="51">
        <f>1/(1+EXP(-BA920))</f>
        <v/>
      </c>
    </row>
    <row r="921" ht="15" customHeight="1" s="35">
      <c r="A921" s="48">
        <f>'4_Seq_Features'!A919</f>
        <v/>
      </c>
      <c r="B921" s="55">
        <f>'4_Seq_Features'!F919</f>
        <v/>
      </c>
      <c r="C921" s="48">
        <f>'4_Seq_Features'!E919</f>
        <v/>
      </c>
      <c r="D921" s="52">
        <f>$U$12*((B921)-$U$5)/$U$6+$U$13</f>
        <v/>
      </c>
      <c r="E921" s="51">
        <f>1/(1+EXP(-D921))</f>
        <v/>
      </c>
      <c r="F921" s="52">
        <f>$V$12*((B921)-$U$5)/$U$6+$V$13</f>
        <v/>
      </c>
      <c r="G921" s="51">
        <f>1/(1+EXP(-F921))</f>
        <v/>
      </c>
      <c r="H921" s="52">
        <f>$W$12*((B921)-$U$5)/$U$6+$W$13</f>
        <v/>
      </c>
      <c r="I921" s="51">
        <f>1/(1+EXP(-H921))</f>
        <v/>
      </c>
      <c r="J921" s="52">
        <f>$X$12*((B921)-$U$5)/$U$6+$X$13</f>
        <v/>
      </c>
      <c r="K921" s="51">
        <f>1/(1+EXP(-J921))</f>
        <v/>
      </c>
      <c r="L921" s="52">
        <f>$Y$12*((B921)-$U$5)/$U$6+$Y$13</f>
        <v/>
      </c>
      <c r="M921" s="51">
        <f>1/(1+EXP(-L921))</f>
        <v/>
      </c>
      <c r="N921" s="52">
        <f>$Z$12*((B921)-$U$5)/$U$6+$Z$13</f>
        <v/>
      </c>
      <c r="O921" s="51">
        <f>1/(1+EXP(-N921))</f>
        <v/>
      </c>
      <c r="P921" s="52">
        <f>$AA$12*((B921)-$U$5)/$U$6+$AA$13</f>
        <v/>
      </c>
      <c r="Q921" s="51">
        <f>1/(1+EXP(-P921))</f>
        <v/>
      </c>
      <c r="R921" s="52">
        <f>$AB$12*((B921)-$U$5)/$U$6+$AB$13</f>
        <v/>
      </c>
      <c r="S921" s="51">
        <f>1/(1+EXP(-R921))</f>
        <v/>
      </c>
      <c r="AI921" s="48">
        <f>'4_Seq_Features'!A919</f>
        <v/>
      </c>
      <c r="AJ921" s="55">
        <f>'4_Seq_Features'!G919</f>
        <v/>
      </c>
      <c r="AK921" s="55">
        <f>'4_Seq_Features'!H919</f>
        <v/>
      </c>
      <c r="AL921" s="48">
        <f>'4_Seq_Features'!E919</f>
        <v/>
      </c>
      <c r="AM921" s="52">
        <f>$BD$14*((AJ921)-$BD$5)/$BD$6+$BD$15*((AK921)-$BD$7)/$BD$8+$BD$16</f>
        <v/>
      </c>
      <c r="AN921" s="51">
        <f>1/(1+EXP(-AM921))</f>
        <v/>
      </c>
      <c r="AO921" s="52">
        <f>$BE$14*((AJ921)-$BD$5)/$BD$6+$BE$15*((AK921)-$BD$7)/$BD$8+$BE$16</f>
        <v/>
      </c>
      <c r="AP921" s="51">
        <f>1/(1+EXP(-AO921))</f>
        <v/>
      </c>
      <c r="AQ921" s="52">
        <f>$BF$14*((AJ921)-$BD$5)/$BD$6+$BF$15*((AK921)-$BD$7)/$BD$8+$BF$16</f>
        <v/>
      </c>
      <c r="AR921" s="51">
        <f>1/(1+EXP(-AQ921))</f>
        <v/>
      </c>
      <c r="AS921" s="52">
        <f>$BG$14*((AJ921)-$BD$5)/$BD$6+$BG$15*((AK921)-$BD$7)/$BD$8+$BG$16</f>
        <v/>
      </c>
      <c r="AT921" s="51">
        <f>1/(1+EXP(-AS921))</f>
        <v/>
      </c>
      <c r="AU921" s="52">
        <f>$BH$14*((AJ921)-$BD$5)/$BD$6+$BH$15*((AK921)-$BD$7)/$BD$8+$BH$16</f>
        <v/>
      </c>
      <c r="AV921" s="51">
        <f>1/(1+EXP(-AU921))</f>
        <v/>
      </c>
      <c r="AW921" s="52">
        <f>$BI$14*((AJ921)-$BD$5)/$BD$6+$BI$15*((AK921)-$BD$7)/$BD$8+$BI$16</f>
        <v/>
      </c>
      <c r="AX921" s="51">
        <f>1/(1+EXP(-AW921))</f>
        <v/>
      </c>
      <c r="AY921" s="52">
        <f>$BJ$14*((AJ921)-$BD$5)/$BD$6+$BJ$15*((AK921)-$BD$7)/$BD$8+$BJ$16</f>
        <v/>
      </c>
      <c r="AZ921" s="51">
        <f>1/(1+EXP(-AY921))</f>
        <v/>
      </c>
      <c r="BA921" s="52">
        <f>$BK$14*((AJ921)-$BD$5)/$BD$6+$BK$15*((AK921)-$BD$7)/$BD$8+$BK$16</f>
        <v/>
      </c>
      <c r="BB921" s="51">
        <f>1/(1+EXP(-BA921))</f>
        <v/>
      </c>
    </row>
    <row r="922" ht="15" customHeight="1" s="35">
      <c r="A922" s="48">
        <f>'4_Seq_Features'!A920</f>
        <v/>
      </c>
      <c r="B922" s="55">
        <f>'4_Seq_Features'!F920</f>
        <v/>
      </c>
      <c r="C922" s="48">
        <f>'4_Seq_Features'!E920</f>
        <v/>
      </c>
      <c r="D922" s="52">
        <f>$U$12*((B922)-$U$5)/$U$6+$U$13</f>
        <v/>
      </c>
      <c r="E922" s="51">
        <f>1/(1+EXP(-D922))</f>
        <v/>
      </c>
      <c r="F922" s="52">
        <f>$V$12*((B922)-$U$5)/$U$6+$V$13</f>
        <v/>
      </c>
      <c r="G922" s="51">
        <f>1/(1+EXP(-F922))</f>
        <v/>
      </c>
      <c r="H922" s="52">
        <f>$W$12*((B922)-$U$5)/$U$6+$W$13</f>
        <v/>
      </c>
      <c r="I922" s="51">
        <f>1/(1+EXP(-H922))</f>
        <v/>
      </c>
      <c r="J922" s="52">
        <f>$X$12*((B922)-$U$5)/$U$6+$X$13</f>
        <v/>
      </c>
      <c r="K922" s="51">
        <f>1/(1+EXP(-J922))</f>
        <v/>
      </c>
      <c r="L922" s="52">
        <f>$Y$12*((B922)-$U$5)/$U$6+$Y$13</f>
        <v/>
      </c>
      <c r="M922" s="51">
        <f>1/(1+EXP(-L922))</f>
        <v/>
      </c>
      <c r="N922" s="52">
        <f>$Z$12*((B922)-$U$5)/$U$6+$Z$13</f>
        <v/>
      </c>
      <c r="O922" s="51">
        <f>1/(1+EXP(-N922))</f>
        <v/>
      </c>
      <c r="P922" s="52">
        <f>$AA$12*((B922)-$U$5)/$U$6+$AA$13</f>
        <v/>
      </c>
      <c r="Q922" s="51">
        <f>1/(1+EXP(-P922))</f>
        <v/>
      </c>
      <c r="R922" s="52">
        <f>$AB$12*((B922)-$U$5)/$U$6+$AB$13</f>
        <v/>
      </c>
      <c r="S922" s="51">
        <f>1/(1+EXP(-R922))</f>
        <v/>
      </c>
      <c r="AI922" s="48">
        <f>'4_Seq_Features'!A920</f>
        <v/>
      </c>
      <c r="AJ922" s="55">
        <f>'4_Seq_Features'!G920</f>
        <v/>
      </c>
      <c r="AK922" s="55">
        <f>'4_Seq_Features'!H920</f>
        <v/>
      </c>
      <c r="AL922" s="48">
        <f>'4_Seq_Features'!E920</f>
        <v/>
      </c>
      <c r="AM922" s="52">
        <f>$BD$14*((AJ922)-$BD$5)/$BD$6+$BD$15*((AK922)-$BD$7)/$BD$8+$BD$16</f>
        <v/>
      </c>
      <c r="AN922" s="51">
        <f>1/(1+EXP(-AM922))</f>
        <v/>
      </c>
      <c r="AO922" s="52">
        <f>$BE$14*((AJ922)-$BD$5)/$BD$6+$BE$15*((AK922)-$BD$7)/$BD$8+$BE$16</f>
        <v/>
      </c>
      <c r="AP922" s="51">
        <f>1/(1+EXP(-AO922))</f>
        <v/>
      </c>
      <c r="AQ922" s="52">
        <f>$BF$14*((AJ922)-$BD$5)/$BD$6+$BF$15*((AK922)-$BD$7)/$BD$8+$BF$16</f>
        <v/>
      </c>
      <c r="AR922" s="51">
        <f>1/(1+EXP(-AQ922))</f>
        <v/>
      </c>
      <c r="AS922" s="52">
        <f>$BG$14*((AJ922)-$BD$5)/$BD$6+$BG$15*((AK922)-$BD$7)/$BD$8+$BG$16</f>
        <v/>
      </c>
      <c r="AT922" s="51">
        <f>1/(1+EXP(-AS922))</f>
        <v/>
      </c>
      <c r="AU922" s="52">
        <f>$BH$14*((AJ922)-$BD$5)/$BD$6+$BH$15*((AK922)-$BD$7)/$BD$8+$BH$16</f>
        <v/>
      </c>
      <c r="AV922" s="51">
        <f>1/(1+EXP(-AU922))</f>
        <v/>
      </c>
      <c r="AW922" s="52">
        <f>$BI$14*((AJ922)-$BD$5)/$BD$6+$BI$15*((AK922)-$BD$7)/$BD$8+$BI$16</f>
        <v/>
      </c>
      <c r="AX922" s="51">
        <f>1/(1+EXP(-AW922))</f>
        <v/>
      </c>
      <c r="AY922" s="52">
        <f>$BJ$14*((AJ922)-$BD$5)/$BD$6+$BJ$15*((AK922)-$BD$7)/$BD$8+$BJ$16</f>
        <v/>
      </c>
      <c r="AZ922" s="51">
        <f>1/(1+EXP(-AY922))</f>
        <v/>
      </c>
      <c r="BA922" s="52">
        <f>$BK$14*((AJ922)-$BD$5)/$BD$6+$BK$15*((AK922)-$BD$7)/$BD$8+$BK$16</f>
        <v/>
      </c>
      <c r="BB922" s="51">
        <f>1/(1+EXP(-BA922))</f>
        <v/>
      </c>
    </row>
    <row r="923" ht="15" customHeight="1" s="35">
      <c r="A923" s="48">
        <f>'4_Seq_Features'!A921</f>
        <v/>
      </c>
      <c r="B923" s="55">
        <f>'4_Seq_Features'!F921</f>
        <v/>
      </c>
      <c r="C923" s="48">
        <f>'4_Seq_Features'!E921</f>
        <v/>
      </c>
      <c r="D923" s="52">
        <f>$U$12*((B923)-$U$5)/$U$6+$U$13</f>
        <v/>
      </c>
      <c r="E923" s="51">
        <f>1/(1+EXP(-D923))</f>
        <v/>
      </c>
      <c r="F923" s="52">
        <f>$V$12*((B923)-$U$5)/$U$6+$V$13</f>
        <v/>
      </c>
      <c r="G923" s="51">
        <f>1/(1+EXP(-F923))</f>
        <v/>
      </c>
      <c r="H923" s="52">
        <f>$W$12*((B923)-$U$5)/$U$6+$W$13</f>
        <v/>
      </c>
      <c r="I923" s="51">
        <f>1/(1+EXP(-H923))</f>
        <v/>
      </c>
      <c r="J923" s="52">
        <f>$X$12*((B923)-$U$5)/$U$6+$X$13</f>
        <v/>
      </c>
      <c r="K923" s="51">
        <f>1/(1+EXP(-J923))</f>
        <v/>
      </c>
      <c r="L923" s="52">
        <f>$Y$12*((B923)-$U$5)/$U$6+$Y$13</f>
        <v/>
      </c>
      <c r="M923" s="51">
        <f>1/(1+EXP(-L923))</f>
        <v/>
      </c>
      <c r="N923" s="52">
        <f>$Z$12*((B923)-$U$5)/$U$6+$Z$13</f>
        <v/>
      </c>
      <c r="O923" s="51">
        <f>1/(1+EXP(-N923))</f>
        <v/>
      </c>
      <c r="P923" s="52">
        <f>$AA$12*((B923)-$U$5)/$U$6+$AA$13</f>
        <v/>
      </c>
      <c r="Q923" s="51">
        <f>1/(1+EXP(-P923))</f>
        <v/>
      </c>
      <c r="R923" s="52">
        <f>$AB$12*((B923)-$U$5)/$U$6+$AB$13</f>
        <v/>
      </c>
      <c r="S923" s="51">
        <f>1/(1+EXP(-R923))</f>
        <v/>
      </c>
      <c r="AI923" s="48">
        <f>'4_Seq_Features'!A921</f>
        <v/>
      </c>
      <c r="AJ923" s="55">
        <f>'4_Seq_Features'!G921</f>
        <v/>
      </c>
      <c r="AK923" s="55">
        <f>'4_Seq_Features'!H921</f>
        <v/>
      </c>
      <c r="AL923" s="48">
        <f>'4_Seq_Features'!E921</f>
        <v/>
      </c>
      <c r="AM923" s="52">
        <f>$BD$14*((AJ923)-$BD$5)/$BD$6+$BD$15*((AK923)-$BD$7)/$BD$8+$BD$16</f>
        <v/>
      </c>
      <c r="AN923" s="51">
        <f>1/(1+EXP(-AM923))</f>
        <v/>
      </c>
      <c r="AO923" s="52">
        <f>$BE$14*((AJ923)-$BD$5)/$BD$6+$BE$15*((AK923)-$BD$7)/$BD$8+$BE$16</f>
        <v/>
      </c>
      <c r="AP923" s="51">
        <f>1/(1+EXP(-AO923))</f>
        <v/>
      </c>
      <c r="AQ923" s="52">
        <f>$BF$14*((AJ923)-$BD$5)/$BD$6+$BF$15*((AK923)-$BD$7)/$BD$8+$BF$16</f>
        <v/>
      </c>
      <c r="AR923" s="51">
        <f>1/(1+EXP(-AQ923))</f>
        <v/>
      </c>
      <c r="AS923" s="52">
        <f>$BG$14*((AJ923)-$BD$5)/$BD$6+$BG$15*((AK923)-$BD$7)/$BD$8+$BG$16</f>
        <v/>
      </c>
      <c r="AT923" s="51">
        <f>1/(1+EXP(-AS923))</f>
        <v/>
      </c>
      <c r="AU923" s="52">
        <f>$BH$14*((AJ923)-$BD$5)/$BD$6+$BH$15*((AK923)-$BD$7)/$BD$8+$BH$16</f>
        <v/>
      </c>
      <c r="AV923" s="51">
        <f>1/(1+EXP(-AU923))</f>
        <v/>
      </c>
      <c r="AW923" s="52">
        <f>$BI$14*((AJ923)-$BD$5)/$BD$6+$BI$15*((AK923)-$BD$7)/$BD$8+$BI$16</f>
        <v/>
      </c>
      <c r="AX923" s="51">
        <f>1/(1+EXP(-AW923))</f>
        <v/>
      </c>
      <c r="AY923" s="52">
        <f>$BJ$14*((AJ923)-$BD$5)/$BD$6+$BJ$15*((AK923)-$BD$7)/$BD$8+$BJ$16</f>
        <v/>
      </c>
      <c r="AZ923" s="51">
        <f>1/(1+EXP(-AY923))</f>
        <v/>
      </c>
      <c r="BA923" s="52">
        <f>$BK$14*((AJ923)-$BD$5)/$BD$6+$BK$15*((AK923)-$BD$7)/$BD$8+$BK$16</f>
        <v/>
      </c>
      <c r="BB923" s="51">
        <f>1/(1+EXP(-BA923))</f>
        <v/>
      </c>
    </row>
    <row r="924" ht="15" customHeight="1" s="35">
      <c r="A924" s="48">
        <f>'4_Seq_Features'!A922</f>
        <v/>
      </c>
      <c r="B924" s="55">
        <f>'4_Seq_Features'!F922</f>
        <v/>
      </c>
      <c r="C924" s="48">
        <f>'4_Seq_Features'!E922</f>
        <v/>
      </c>
      <c r="D924" s="52">
        <f>$U$12*((B924)-$U$5)/$U$6+$U$13</f>
        <v/>
      </c>
      <c r="E924" s="51">
        <f>1/(1+EXP(-D924))</f>
        <v/>
      </c>
      <c r="F924" s="52">
        <f>$V$12*((B924)-$U$5)/$U$6+$V$13</f>
        <v/>
      </c>
      <c r="G924" s="51">
        <f>1/(1+EXP(-F924))</f>
        <v/>
      </c>
      <c r="H924" s="52">
        <f>$W$12*((B924)-$U$5)/$U$6+$W$13</f>
        <v/>
      </c>
      <c r="I924" s="51">
        <f>1/(1+EXP(-H924))</f>
        <v/>
      </c>
      <c r="J924" s="52">
        <f>$X$12*((B924)-$U$5)/$U$6+$X$13</f>
        <v/>
      </c>
      <c r="K924" s="51">
        <f>1/(1+EXP(-J924))</f>
        <v/>
      </c>
      <c r="L924" s="52">
        <f>$Y$12*((B924)-$U$5)/$U$6+$Y$13</f>
        <v/>
      </c>
      <c r="M924" s="51">
        <f>1/(1+EXP(-L924))</f>
        <v/>
      </c>
      <c r="N924" s="52">
        <f>$Z$12*((B924)-$U$5)/$U$6+$Z$13</f>
        <v/>
      </c>
      <c r="O924" s="51">
        <f>1/(1+EXP(-N924))</f>
        <v/>
      </c>
      <c r="P924" s="52">
        <f>$AA$12*((B924)-$U$5)/$U$6+$AA$13</f>
        <v/>
      </c>
      <c r="Q924" s="51">
        <f>1/(1+EXP(-P924))</f>
        <v/>
      </c>
      <c r="R924" s="52">
        <f>$AB$12*((B924)-$U$5)/$U$6+$AB$13</f>
        <v/>
      </c>
      <c r="S924" s="51">
        <f>1/(1+EXP(-R924))</f>
        <v/>
      </c>
      <c r="AI924" s="48">
        <f>'4_Seq_Features'!A922</f>
        <v/>
      </c>
      <c r="AJ924" s="55">
        <f>'4_Seq_Features'!G922</f>
        <v/>
      </c>
      <c r="AK924" s="55">
        <f>'4_Seq_Features'!H922</f>
        <v/>
      </c>
      <c r="AL924" s="48">
        <f>'4_Seq_Features'!E922</f>
        <v/>
      </c>
      <c r="AM924" s="52">
        <f>$BD$14*((AJ924)-$BD$5)/$BD$6+$BD$15*((AK924)-$BD$7)/$BD$8+$BD$16</f>
        <v/>
      </c>
      <c r="AN924" s="51">
        <f>1/(1+EXP(-AM924))</f>
        <v/>
      </c>
      <c r="AO924" s="52">
        <f>$BE$14*((AJ924)-$BD$5)/$BD$6+$BE$15*((AK924)-$BD$7)/$BD$8+$BE$16</f>
        <v/>
      </c>
      <c r="AP924" s="51">
        <f>1/(1+EXP(-AO924))</f>
        <v/>
      </c>
      <c r="AQ924" s="52">
        <f>$BF$14*((AJ924)-$BD$5)/$BD$6+$BF$15*((AK924)-$BD$7)/$BD$8+$BF$16</f>
        <v/>
      </c>
      <c r="AR924" s="51">
        <f>1/(1+EXP(-AQ924))</f>
        <v/>
      </c>
      <c r="AS924" s="52">
        <f>$BG$14*((AJ924)-$BD$5)/$BD$6+$BG$15*((AK924)-$BD$7)/$BD$8+$BG$16</f>
        <v/>
      </c>
      <c r="AT924" s="51">
        <f>1/(1+EXP(-AS924))</f>
        <v/>
      </c>
      <c r="AU924" s="52">
        <f>$BH$14*((AJ924)-$BD$5)/$BD$6+$BH$15*((AK924)-$BD$7)/$BD$8+$BH$16</f>
        <v/>
      </c>
      <c r="AV924" s="51">
        <f>1/(1+EXP(-AU924))</f>
        <v/>
      </c>
      <c r="AW924" s="52">
        <f>$BI$14*((AJ924)-$BD$5)/$BD$6+$BI$15*((AK924)-$BD$7)/$BD$8+$BI$16</f>
        <v/>
      </c>
      <c r="AX924" s="51">
        <f>1/(1+EXP(-AW924))</f>
        <v/>
      </c>
      <c r="AY924" s="52">
        <f>$BJ$14*((AJ924)-$BD$5)/$BD$6+$BJ$15*((AK924)-$BD$7)/$BD$8+$BJ$16</f>
        <v/>
      </c>
      <c r="AZ924" s="51">
        <f>1/(1+EXP(-AY924))</f>
        <v/>
      </c>
      <c r="BA924" s="52">
        <f>$BK$14*((AJ924)-$BD$5)/$BD$6+$BK$15*((AK924)-$BD$7)/$BD$8+$BK$16</f>
        <v/>
      </c>
      <c r="BB924" s="51">
        <f>1/(1+EXP(-BA924))</f>
        <v/>
      </c>
    </row>
    <row r="925" ht="15" customHeight="1" s="35">
      <c r="A925" s="48">
        <f>'4_Seq_Features'!A923</f>
        <v/>
      </c>
      <c r="B925" s="55">
        <f>'4_Seq_Features'!F923</f>
        <v/>
      </c>
      <c r="C925" s="48">
        <f>'4_Seq_Features'!E923</f>
        <v/>
      </c>
      <c r="D925" s="52">
        <f>$U$12*((B925)-$U$5)/$U$6+$U$13</f>
        <v/>
      </c>
      <c r="E925" s="51">
        <f>1/(1+EXP(-D925))</f>
        <v/>
      </c>
      <c r="F925" s="52">
        <f>$V$12*((B925)-$U$5)/$U$6+$V$13</f>
        <v/>
      </c>
      <c r="G925" s="51">
        <f>1/(1+EXP(-F925))</f>
        <v/>
      </c>
      <c r="H925" s="52">
        <f>$W$12*((B925)-$U$5)/$U$6+$W$13</f>
        <v/>
      </c>
      <c r="I925" s="51">
        <f>1/(1+EXP(-H925))</f>
        <v/>
      </c>
      <c r="J925" s="52">
        <f>$X$12*((B925)-$U$5)/$U$6+$X$13</f>
        <v/>
      </c>
      <c r="K925" s="51">
        <f>1/(1+EXP(-J925))</f>
        <v/>
      </c>
      <c r="L925" s="52">
        <f>$Y$12*((B925)-$U$5)/$U$6+$Y$13</f>
        <v/>
      </c>
      <c r="M925" s="51">
        <f>1/(1+EXP(-L925))</f>
        <v/>
      </c>
      <c r="N925" s="52">
        <f>$Z$12*((B925)-$U$5)/$U$6+$Z$13</f>
        <v/>
      </c>
      <c r="O925" s="51">
        <f>1/(1+EXP(-N925))</f>
        <v/>
      </c>
      <c r="P925" s="52">
        <f>$AA$12*((B925)-$U$5)/$U$6+$AA$13</f>
        <v/>
      </c>
      <c r="Q925" s="51">
        <f>1/(1+EXP(-P925))</f>
        <v/>
      </c>
      <c r="R925" s="52">
        <f>$AB$12*((B925)-$U$5)/$U$6+$AB$13</f>
        <v/>
      </c>
      <c r="S925" s="51">
        <f>1/(1+EXP(-R925))</f>
        <v/>
      </c>
      <c r="AI925" s="48">
        <f>'4_Seq_Features'!A923</f>
        <v/>
      </c>
      <c r="AJ925" s="55">
        <f>'4_Seq_Features'!G923</f>
        <v/>
      </c>
      <c r="AK925" s="55">
        <f>'4_Seq_Features'!H923</f>
        <v/>
      </c>
      <c r="AL925" s="48">
        <f>'4_Seq_Features'!E923</f>
        <v/>
      </c>
      <c r="AM925" s="52">
        <f>$BD$14*((AJ925)-$BD$5)/$BD$6+$BD$15*((AK925)-$BD$7)/$BD$8+$BD$16</f>
        <v/>
      </c>
      <c r="AN925" s="51">
        <f>1/(1+EXP(-AM925))</f>
        <v/>
      </c>
      <c r="AO925" s="52">
        <f>$BE$14*((AJ925)-$BD$5)/$BD$6+$BE$15*((AK925)-$BD$7)/$BD$8+$BE$16</f>
        <v/>
      </c>
      <c r="AP925" s="51">
        <f>1/(1+EXP(-AO925))</f>
        <v/>
      </c>
      <c r="AQ925" s="52">
        <f>$BF$14*((AJ925)-$BD$5)/$BD$6+$BF$15*((AK925)-$BD$7)/$BD$8+$BF$16</f>
        <v/>
      </c>
      <c r="AR925" s="51">
        <f>1/(1+EXP(-AQ925))</f>
        <v/>
      </c>
      <c r="AS925" s="52">
        <f>$BG$14*((AJ925)-$BD$5)/$BD$6+$BG$15*((AK925)-$BD$7)/$BD$8+$BG$16</f>
        <v/>
      </c>
      <c r="AT925" s="51">
        <f>1/(1+EXP(-AS925))</f>
        <v/>
      </c>
      <c r="AU925" s="52">
        <f>$BH$14*((AJ925)-$BD$5)/$BD$6+$BH$15*((AK925)-$BD$7)/$BD$8+$BH$16</f>
        <v/>
      </c>
      <c r="AV925" s="51">
        <f>1/(1+EXP(-AU925))</f>
        <v/>
      </c>
      <c r="AW925" s="52">
        <f>$BI$14*((AJ925)-$BD$5)/$BD$6+$BI$15*((AK925)-$BD$7)/$BD$8+$BI$16</f>
        <v/>
      </c>
      <c r="AX925" s="51">
        <f>1/(1+EXP(-AW925))</f>
        <v/>
      </c>
      <c r="AY925" s="52">
        <f>$BJ$14*((AJ925)-$BD$5)/$BD$6+$BJ$15*((AK925)-$BD$7)/$BD$8+$BJ$16</f>
        <v/>
      </c>
      <c r="AZ925" s="51">
        <f>1/(1+EXP(-AY925))</f>
        <v/>
      </c>
      <c r="BA925" s="52">
        <f>$BK$14*((AJ925)-$BD$5)/$BD$6+$BK$15*((AK925)-$BD$7)/$BD$8+$BK$16</f>
        <v/>
      </c>
      <c r="BB925" s="51">
        <f>1/(1+EXP(-BA925))</f>
        <v/>
      </c>
    </row>
    <row r="926" ht="15" customHeight="1" s="35">
      <c r="A926" s="48">
        <f>'4_Seq_Features'!A924</f>
        <v/>
      </c>
      <c r="B926" s="55">
        <f>'4_Seq_Features'!F924</f>
        <v/>
      </c>
      <c r="C926" s="48">
        <f>'4_Seq_Features'!E924</f>
        <v/>
      </c>
      <c r="D926" s="52">
        <f>$U$12*((B926)-$U$5)/$U$6+$U$13</f>
        <v/>
      </c>
      <c r="E926" s="51">
        <f>1/(1+EXP(-D926))</f>
        <v/>
      </c>
      <c r="F926" s="52">
        <f>$V$12*((B926)-$U$5)/$U$6+$V$13</f>
        <v/>
      </c>
      <c r="G926" s="51">
        <f>1/(1+EXP(-F926))</f>
        <v/>
      </c>
      <c r="H926" s="52">
        <f>$W$12*((B926)-$U$5)/$U$6+$W$13</f>
        <v/>
      </c>
      <c r="I926" s="51">
        <f>1/(1+EXP(-H926))</f>
        <v/>
      </c>
      <c r="J926" s="52">
        <f>$X$12*((B926)-$U$5)/$U$6+$X$13</f>
        <v/>
      </c>
      <c r="K926" s="51">
        <f>1/(1+EXP(-J926))</f>
        <v/>
      </c>
      <c r="L926" s="52">
        <f>$Y$12*((B926)-$U$5)/$U$6+$Y$13</f>
        <v/>
      </c>
      <c r="M926" s="51">
        <f>1/(1+EXP(-L926))</f>
        <v/>
      </c>
      <c r="N926" s="52">
        <f>$Z$12*((B926)-$U$5)/$U$6+$Z$13</f>
        <v/>
      </c>
      <c r="O926" s="51">
        <f>1/(1+EXP(-N926))</f>
        <v/>
      </c>
      <c r="P926" s="52">
        <f>$AA$12*((B926)-$U$5)/$U$6+$AA$13</f>
        <v/>
      </c>
      <c r="Q926" s="51">
        <f>1/(1+EXP(-P926))</f>
        <v/>
      </c>
      <c r="R926" s="52">
        <f>$AB$12*((B926)-$U$5)/$U$6+$AB$13</f>
        <v/>
      </c>
      <c r="S926" s="51">
        <f>1/(1+EXP(-R926))</f>
        <v/>
      </c>
      <c r="AI926" s="48">
        <f>'4_Seq_Features'!A924</f>
        <v/>
      </c>
      <c r="AJ926" s="55">
        <f>'4_Seq_Features'!G924</f>
        <v/>
      </c>
      <c r="AK926" s="55">
        <f>'4_Seq_Features'!H924</f>
        <v/>
      </c>
      <c r="AL926" s="48">
        <f>'4_Seq_Features'!E924</f>
        <v/>
      </c>
      <c r="AM926" s="52">
        <f>$BD$14*((AJ926)-$BD$5)/$BD$6+$BD$15*((AK926)-$BD$7)/$BD$8+$BD$16</f>
        <v/>
      </c>
      <c r="AN926" s="51">
        <f>1/(1+EXP(-AM926))</f>
        <v/>
      </c>
      <c r="AO926" s="52">
        <f>$BE$14*((AJ926)-$BD$5)/$BD$6+$BE$15*((AK926)-$BD$7)/$BD$8+$BE$16</f>
        <v/>
      </c>
      <c r="AP926" s="51">
        <f>1/(1+EXP(-AO926))</f>
        <v/>
      </c>
      <c r="AQ926" s="52">
        <f>$BF$14*((AJ926)-$BD$5)/$BD$6+$BF$15*((AK926)-$BD$7)/$BD$8+$BF$16</f>
        <v/>
      </c>
      <c r="AR926" s="51">
        <f>1/(1+EXP(-AQ926))</f>
        <v/>
      </c>
      <c r="AS926" s="52">
        <f>$BG$14*((AJ926)-$BD$5)/$BD$6+$BG$15*((AK926)-$BD$7)/$BD$8+$BG$16</f>
        <v/>
      </c>
      <c r="AT926" s="51">
        <f>1/(1+EXP(-AS926))</f>
        <v/>
      </c>
      <c r="AU926" s="52">
        <f>$BH$14*((AJ926)-$BD$5)/$BD$6+$BH$15*((AK926)-$BD$7)/$BD$8+$BH$16</f>
        <v/>
      </c>
      <c r="AV926" s="51">
        <f>1/(1+EXP(-AU926))</f>
        <v/>
      </c>
      <c r="AW926" s="52">
        <f>$BI$14*((AJ926)-$BD$5)/$BD$6+$BI$15*((AK926)-$BD$7)/$BD$8+$BI$16</f>
        <v/>
      </c>
      <c r="AX926" s="51">
        <f>1/(1+EXP(-AW926))</f>
        <v/>
      </c>
      <c r="AY926" s="52">
        <f>$BJ$14*((AJ926)-$BD$5)/$BD$6+$BJ$15*((AK926)-$BD$7)/$BD$8+$BJ$16</f>
        <v/>
      </c>
      <c r="AZ926" s="51">
        <f>1/(1+EXP(-AY926))</f>
        <v/>
      </c>
      <c r="BA926" s="52">
        <f>$BK$14*((AJ926)-$BD$5)/$BD$6+$BK$15*((AK926)-$BD$7)/$BD$8+$BK$16</f>
        <v/>
      </c>
      <c r="BB926" s="51">
        <f>1/(1+EXP(-BA926))</f>
        <v/>
      </c>
    </row>
    <row r="927" ht="15" customHeight="1" s="35">
      <c r="A927" s="48">
        <f>'4_Seq_Features'!A925</f>
        <v/>
      </c>
      <c r="B927" s="55">
        <f>'4_Seq_Features'!F925</f>
        <v/>
      </c>
      <c r="C927" s="48">
        <f>'4_Seq_Features'!E925</f>
        <v/>
      </c>
      <c r="D927" s="52">
        <f>$U$12*((B927)-$U$5)/$U$6+$U$13</f>
        <v/>
      </c>
      <c r="E927" s="51">
        <f>1/(1+EXP(-D927))</f>
        <v/>
      </c>
      <c r="F927" s="52">
        <f>$V$12*((B927)-$U$5)/$U$6+$V$13</f>
        <v/>
      </c>
      <c r="G927" s="51">
        <f>1/(1+EXP(-F927))</f>
        <v/>
      </c>
      <c r="H927" s="52">
        <f>$W$12*((B927)-$U$5)/$U$6+$W$13</f>
        <v/>
      </c>
      <c r="I927" s="51">
        <f>1/(1+EXP(-H927))</f>
        <v/>
      </c>
      <c r="J927" s="52">
        <f>$X$12*((B927)-$U$5)/$U$6+$X$13</f>
        <v/>
      </c>
      <c r="K927" s="51">
        <f>1/(1+EXP(-J927))</f>
        <v/>
      </c>
      <c r="L927" s="52">
        <f>$Y$12*((B927)-$U$5)/$U$6+$Y$13</f>
        <v/>
      </c>
      <c r="M927" s="51">
        <f>1/(1+EXP(-L927))</f>
        <v/>
      </c>
      <c r="N927" s="52">
        <f>$Z$12*((B927)-$U$5)/$U$6+$Z$13</f>
        <v/>
      </c>
      <c r="O927" s="51">
        <f>1/(1+EXP(-N927))</f>
        <v/>
      </c>
      <c r="P927" s="52">
        <f>$AA$12*((B927)-$U$5)/$U$6+$AA$13</f>
        <v/>
      </c>
      <c r="Q927" s="51">
        <f>1/(1+EXP(-P927))</f>
        <v/>
      </c>
      <c r="R927" s="52">
        <f>$AB$12*((B927)-$U$5)/$U$6+$AB$13</f>
        <v/>
      </c>
      <c r="S927" s="51">
        <f>1/(1+EXP(-R927))</f>
        <v/>
      </c>
      <c r="AI927" s="48">
        <f>'4_Seq_Features'!A925</f>
        <v/>
      </c>
      <c r="AJ927" s="55">
        <f>'4_Seq_Features'!G925</f>
        <v/>
      </c>
      <c r="AK927" s="55">
        <f>'4_Seq_Features'!H925</f>
        <v/>
      </c>
      <c r="AL927" s="48">
        <f>'4_Seq_Features'!E925</f>
        <v/>
      </c>
      <c r="AM927" s="52">
        <f>$BD$14*((AJ927)-$BD$5)/$BD$6+$BD$15*((AK927)-$BD$7)/$BD$8+$BD$16</f>
        <v/>
      </c>
      <c r="AN927" s="51">
        <f>1/(1+EXP(-AM927))</f>
        <v/>
      </c>
      <c r="AO927" s="52">
        <f>$BE$14*((AJ927)-$BD$5)/$BD$6+$BE$15*((AK927)-$BD$7)/$BD$8+$BE$16</f>
        <v/>
      </c>
      <c r="AP927" s="51">
        <f>1/(1+EXP(-AO927))</f>
        <v/>
      </c>
      <c r="AQ927" s="52">
        <f>$BF$14*((AJ927)-$BD$5)/$BD$6+$BF$15*((AK927)-$BD$7)/$BD$8+$BF$16</f>
        <v/>
      </c>
      <c r="AR927" s="51">
        <f>1/(1+EXP(-AQ927))</f>
        <v/>
      </c>
      <c r="AS927" s="52">
        <f>$BG$14*((AJ927)-$BD$5)/$BD$6+$BG$15*((AK927)-$BD$7)/$BD$8+$BG$16</f>
        <v/>
      </c>
      <c r="AT927" s="51">
        <f>1/(1+EXP(-AS927))</f>
        <v/>
      </c>
      <c r="AU927" s="52">
        <f>$BH$14*((AJ927)-$BD$5)/$BD$6+$BH$15*((AK927)-$BD$7)/$BD$8+$BH$16</f>
        <v/>
      </c>
      <c r="AV927" s="51">
        <f>1/(1+EXP(-AU927))</f>
        <v/>
      </c>
      <c r="AW927" s="52">
        <f>$BI$14*((AJ927)-$BD$5)/$BD$6+$BI$15*((AK927)-$BD$7)/$BD$8+$BI$16</f>
        <v/>
      </c>
      <c r="AX927" s="51">
        <f>1/(1+EXP(-AW927))</f>
        <v/>
      </c>
      <c r="AY927" s="52">
        <f>$BJ$14*((AJ927)-$BD$5)/$BD$6+$BJ$15*((AK927)-$BD$7)/$BD$8+$BJ$16</f>
        <v/>
      </c>
      <c r="AZ927" s="51">
        <f>1/(1+EXP(-AY927))</f>
        <v/>
      </c>
      <c r="BA927" s="52">
        <f>$BK$14*((AJ927)-$BD$5)/$BD$6+$BK$15*((AK927)-$BD$7)/$BD$8+$BK$16</f>
        <v/>
      </c>
      <c r="BB927" s="51">
        <f>1/(1+EXP(-BA927))</f>
        <v/>
      </c>
    </row>
    <row r="928" ht="15" customHeight="1" s="35">
      <c r="A928" s="48">
        <f>'4_Seq_Features'!A926</f>
        <v/>
      </c>
      <c r="B928" s="55">
        <f>'4_Seq_Features'!F926</f>
        <v/>
      </c>
      <c r="C928" s="48">
        <f>'4_Seq_Features'!E926</f>
        <v/>
      </c>
      <c r="D928" s="52">
        <f>$U$12*((B928)-$U$5)/$U$6+$U$13</f>
        <v/>
      </c>
      <c r="E928" s="51">
        <f>1/(1+EXP(-D928))</f>
        <v/>
      </c>
      <c r="F928" s="52">
        <f>$V$12*((B928)-$U$5)/$U$6+$V$13</f>
        <v/>
      </c>
      <c r="G928" s="51">
        <f>1/(1+EXP(-F928))</f>
        <v/>
      </c>
      <c r="H928" s="52">
        <f>$W$12*((B928)-$U$5)/$U$6+$W$13</f>
        <v/>
      </c>
      <c r="I928" s="51">
        <f>1/(1+EXP(-H928))</f>
        <v/>
      </c>
      <c r="J928" s="52">
        <f>$X$12*((B928)-$U$5)/$U$6+$X$13</f>
        <v/>
      </c>
      <c r="K928" s="51">
        <f>1/(1+EXP(-J928))</f>
        <v/>
      </c>
      <c r="L928" s="52">
        <f>$Y$12*((B928)-$U$5)/$U$6+$Y$13</f>
        <v/>
      </c>
      <c r="M928" s="51">
        <f>1/(1+EXP(-L928))</f>
        <v/>
      </c>
      <c r="N928" s="52">
        <f>$Z$12*((B928)-$U$5)/$U$6+$Z$13</f>
        <v/>
      </c>
      <c r="O928" s="51">
        <f>1/(1+EXP(-N928))</f>
        <v/>
      </c>
      <c r="P928" s="52">
        <f>$AA$12*((B928)-$U$5)/$U$6+$AA$13</f>
        <v/>
      </c>
      <c r="Q928" s="51">
        <f>1/(1+EXP(-P928))</f>
        <v/>
      </c>
      <c r="R928" s="52">
        <f>$AB$12*((B928)-$U$5)/$U$6+$AB$13</f>
        <v/>
      </c>
      <c r="S928" s="51">
        <f>1/(1+EXP(-R928))</f>
        <v/>
      </c>
      <c r="AI928" s="48">
        <f>'4_Seq_Features'!A926</f>
        <v/>
      </c>
      <c r="AJ928" s="55">
        <f>'4_Seq_Features'!G926</f>
        <v/>
      </c>
      <c r="AK928" s="55">
        <f>'4_Seq_Features'!H926</f>
        <v/>
      </c>
      <c r="AL928" s="48">
        <f>'4_Seq_Features'!E926</f>
        <v/>
      </c>
      <c r="AM928" s="52">
        <f>$BD$14*((AJ928)-$BD$5)/$BD$6+$BD$15*((AK928)-$BD$7)/$BD$8+$BD$16</f>
        <v/>
      </c>
      <c r="AN928" s="51">
        <f>1/(1+EXP(-AM928))</f>
        <v/>
      </c>
      <c r="AO928" s="52">
        <f>$BE$14*((AJ928)-$BD$5)/$BD$6+$BE$15*((AK928)-$BD$7)/$BD$8+$BE$16</f>
        <v/>
      </c>
      <c r="AP928" s="51">
        <f>1/(1+EXP(-AO928))</f>
        <v/>
      </c>
      <c r="AQ928" s="52">
        <f>$BF$14*((AJ928)-$BD$5)/$BD$6+$BF$15*((AK928)-$BD$7)/$BD$8+$BF$16</f>
        <v/>
      </c>
      <c r="AR928" s="51">
        <f>1/(1+EXP(-AQ928))</f>
        <v/>
      </c>
      <c r="AS928" s="52">
        <f>$BG$14*((AJ928)-$BD$5)/$BD$6+$BG$15*((AK928)-$BD$7)/$BD$8+$BG$16</f>
        <v/>
      </c>
      <c r="AT928" s="51">
        <f>1/(1+EXP(-AS928))</f>
        <v/>
      </c>
      <c r="AU928" s="52">
        <f>$BH$14*((AJ928)-$BD$5)/$BD$6+$BH$15*((AK928)-$BD$7)/$BD$8+$BH$16</f>
        <v/>
      </c>
      <c r="AV928" s="51">
        <f>1/(1+EXP(-AU928))</f>
        <v/>
      </c>
      <c r="AW928" s="52">
        <f>$BI$14*((AJ928)-$BD$5)/$BD$6+$BI$15*((AK928)-$BD$7)/$BD$8+$BI$16</f>
        <v/>
      </c>
      <c r="AX928" s="51">
        <f>1/(1+EXP(-AW928))</f>
        <v/>
      </c>
      <c r="AY928" s="52">
        <f>$BJ$14*((AJ928)-$BD$5)/$BD$6+$BJ$15*((AK928)-$BD$7)/$BD$8+$BJ$16</f>
        <v/>
      </c>
      <c r="AZ928" s="51">
        <f>1/(1+EXP(-AY928))</f>
        <v/>
      </c>
      <c r="BA928" s="52">
        <f>$BK$14*((AJ928)-$BD$5)/$BD$6+$BK$15*((AK928)-$BD$7)/$BD$8+$BK$16</f>
        <v/>
      </c>
      <c r="BB928" s="51">
        <f>1/(1+EXP(-BA928))</f>
        <v/>
      </c>
    </row>
    <row r="929" ht="15" customHeight="1" s="35">
      <c r="A929" s="48">
        <f>'4_Seq_Features'!A927</f>
        <v/>
      </c>
      <c r="B929" s="55">
        <f>'4_Seq_Features'!F927</f>
        <v/>
      </c>
      <c r="C929" s="48">
        <f>'4_Seq_Features'!E927</f>
        <v/>
      </c>
      <c r="D929" s="52">
        <f>$U$12*((B929)-$U$5)/$U$6+$U$13</f>
        <v/>
      </c>
      <c r="E929" s="51">
        <f>1/(1+EXP(-D929))</f>
        <v/>
      </c>
      <c r="F929" s="52">
        <f>$V$12*((B929)-$U$5)/$U$6+$V$13</f>
        <v/>
      </c>
      <c r="G929" s="51">
        <f>1/(1+EXP(-F929))</f>
        <v/>
      </c>
      <c r="H929" s="52">
        <f>$W$12*((B929)-$U$5)/$U$6+$W$13</f>
        <v/>
      </c>
      <c r="I929" s="51">
        <f>1/(1+EXP(-H929))</f>
        <v/>
      </c>
      <c r="J929" s="52">
        <f>$X$12*((B929)-$U$5)/$U$6+$X$13</f>
        <v/>
      </c>
      <c r="K929" s="51">
        <f>1/(1+EXP(-J929))</f>
        <v/>
      </c>
      <c r="L929" s="52">
        <f>$Y$12*((B929)-$U$5)/$U$6+$Y$13</f>
        <v/>
      </c>
      <c r="M929" s="51">
        <f>1/(1+EXP(-L929))</f>
        <v/>
      </c>
      <c r="N929" s="52">
        <f>$Z$12*((B929)-$U$5)/$U$6+$Z$13</f>
        <v/>
      </c>
      <c r="O929" s="51">
        <f>1/(1+EXP(-N929))</f>
        <v/>
      </c>
      <c r="P929" s="52">
        <f>$AA$12*((B929)-$U$5)/$U$6+$AA$13</f>
        <v/>
      </c>
      <c r="Q929" s="51">
        <f>1/(1+EXP(-P929))</f>
        <v/>
      </c>
      <c r="R929" s="52">
        <f>$AB$12*((B929)-$U$5)/$U$6+$AB$13</f>
        <v/>
      </c>
      <c r="S929" s="51">
        <f>1/(1+EXP(-R929))</f>
        <v/>
      </c>
      <c r="AI929" s="48">
        <f>'4_Seq_Features'!A927</f>
        <v/>
      </c>
      <c r="AJ929" s="55">
        <f>'4_Seq_Features'!G927</f>
        <v/>
      </c>
      <c r="AK929" s="55">
        <f>'4_Seq_Features'!H927</f>
        <v/>
      </c>
      <c r="AL929" s="48">
        <f>'4_Seq_Features'!E927</f>
        <v/>
      </c>
      <c r="AM929" s="52">
        <f>$BD$14*((AJ929)-$BD$5)/$BD$6+$BD$15*((AK929)-$BD$7)/$BD$8+$BD$16</f>
        <v/>
      </c>
      <c r="AN929" s="51">
        <f>1/(1+EXP(-AM929))</f>
        <v/>
      </c>
      <c r="AO929" s="52">
        <f>$BE$14*((AJ929)-$BD$5)/$BD$6+$BE$15*((AK929)-$BD$7)/$BD$8+$BE$16</f>
        <v/>
      </c>
      <c r="AP929" s="51">
        <f>1/(1+EXP(-AO929))</f>
        <v/>
      </c>
      <c r="AQ929" s="52">
        <f>$BF$14*((AJ929)-$BD$5)/$BD$6+$BF$15*((AK929)-$BD$7)/$BD$8+$BF$16</f>
        <v/>
      </c>
      <c r="AR929" s="51">
        <f>1/(1+EXP(-AQ929))</f>
        <v/>
      </c>
      <c r="AS929" s="52">
        <f>$BG$14*((AJ929)-$BD$5)/$BD$6+$BG$15*((AK929)-$BD$7)/$BD$8+$BG$16</f>
        <v/>
      </c>
      <c r="AT929" s="51">
        <f>1/(1+EXP(-AS929))</f>
        <v/>
      </c>
      <c r="AU929" s="52">
        <f>$BH$14*((AJ929)-$BD$5)/$BD$6+$BH$15*((AK929)-$BD$7)/$BD$8+$BH$16</f>
        <v/>
      </c>
      <c r="AV929" s="51">
        <f>1/(1+EXP(-AU929))</f>
        <v/>
      </c>
      <c r="AW929" s="52">
        <f>$BI$14*((AJ929)-$BD$5)/$BD$6+$BI$15*((AK929)-$BD$7)/$BD$8+$BI$16</f>
        <v/>
      </c>
      <c r="AX929" s="51">
        <f>1/(1+EXP(-AW929))</f>
        <v/>
      </c>
      <c r="AY929" s="52">
        <f>$BJ$14*((AJ929)-$BD$5)/$BD$6+$BJ$15*((AK929)-$BD$7)/$BD$8+$BJ$16</f>
        <v/>
      </c>
      <c r="AZ929" s="51">
        <f>1/(1+EXP(-AY929))</f>
        <v/>
      </c>
      <c r="BA929" s="52">
        <f>$BK$14*((AJ929)-$BD$5)/$BD$6+$BK$15*((AK929)-$BD$7)/$BD$8+$BK$16</f>
        <v/>
      </c>
      <c r="BB929" s="51">
        <f>1/(1+EXP(-BA929))</f>
        <v/>
      </c>
    </row>
    <row r="930" ht="15" customHeight="1" s="35">
      <c r="A930" s="48">
        <f>'4_Seq_Features'!A928</f>
        <v/>
      </c>
      <c r="B930" s="55">
        <f>'4_Seq_Features'!F928</f>
        <v/>
      </c>
      <c r="C930" s="48">
        <f>'4_Seq_Features'!E928</f>
        <v/>
      </c>
      <c r="D930" s="52">
        <f>$U$12*((B930)-$U$5)/$U$6+$U$13</f>
        <v/>
      </c>
      <c r="E930" s="51">
        <f>1/(1+EXP(-D930))</f>
        <v/>
      </c>
      <c r="F930" s="52">
        <f>$V$12*((B930)-$U$5)/$U$6+$V$13</f>
        <v/>
      </c>
      <c r="G930" s="51">
        <f>1/(1+EXP(-F930))</f>
        <v/>
      </c>
      <c r="H930" s="52">
        <f>$W$12*((B930)-$U$5)/$U$6+$W$13</f>
        <v/>
      </c>
      <c r="I930" s="51">
        <f>1/(1+EXP(-H930))</f>
        <v/>
      </c>
      <c r="J930" s="52">
        <f>$X$12*((B930)-$U$5)/$U$6+$X$13</f>
        <v/>
      </c>
      <c r="K930" s="51">
        <f>1/(1+EXP(-J930))</f>
        <v/>
      </c>
      <c r="L930" s="52">
        <f>$Y$12*((B930)-$U$5)/$U$6+$Y$13</f>
        <v/>
      </c>
      <c r="M930" s="51">
        <f>1/(1+EXP(-L930))</f>
        <v/>
      </c>
      <c r="N930" s="52">
        <f>$Z$12*((B930)-$U$5)/$U$6+$Z$13</f>
        <v/>
      </c>
      <c r="O930" s="51">
        <f>1/(1+EXP(-N930))</f>
        <v/>
      </c>
      <c r="P930" s="52">
        <f>$AA$12*((B930)-$U$5)/$U$6+$AA$13</f>
        <v/>
      </c>
      <c r="Q930" s="51">
        <f>1/(1+EXP(-P930))</f>
        <v/>
      </c>
      <c r="R930" s="52">
        <f>$AB$12*((B930)-$U$5)/$U$6+$AB$13</f>
        <v/>
      </c>
      <c r="S930" s="51">
        <f>1/(1+EXP(-R930))</f>
        <v/>
      </c>
      <c r="AI930" s="48">
        <f>'4_Seq_Features'!A928</f>
        <v/>
      </c>
      <c r="AJ930" s="55">
        <f>'4_Seq_Features'!G928</f>
        <v/>
      </c>
      <c r="AK930" s="55">
        <f>'4_Seq_Features'!H928</f>
        <v/>
      </c>
      <c r="AL930" s="48">
        <f>'4_Seq_Features'!E928</f>
        <v/>
      </c>
      <c r="AM930" s="52">
        <f>$BD$14*((AJ930)-$BD$5)/$BD$6+$BD$15*((AK930)-$BD$7)/$BD$8+$BD$16</f>
        <v/>
      </c>
      <c r="AN930" s="51">
        <f>1/(1+EXP(-AM930))</f>
        <v/>
      </c>
      <c r="AO930" s="52">
        <f>$BE$14*((AJ930)-$BD$5)/$BD$6+$BE$15*((AK930)-$BD$7)/$BD$8+$BE$16</f>
        <v/>
      </c>
      <c r="AP930" s="51">
        <f>1/(1+EXP(-AO930))</f>
        <v/>
      </c>
      <c r="AQ930" s="52">
        <f>$BF$14*((AJ930)-$BD$5)/$BD$6+$BF$15*((AK930)-$BD$7)/$BD$8+$BF$16</f>
        <v/>
      </c>
      <c r="AR930" s="51">
        <f>1/(1+EXP(-AQ930))</f>
        <v/>
      </c>
      <c r="AS930" s="52">
        <f>$BG$14*((AJ930)-$BD$5)/$BD$6+$BG$15*((AK930)-$BD$7)/$BD$8+$BG$16</f>
        <v/>
      </c>
      <c r="AT930" s="51">
        <f>1/(1+EXP(-AS930))</f>
        <v/>
      </c>
      <c r="AU930" s="52">
        <f>$BH$14*((AJ930)-$BD$5)/$BD$6+$BH$15*((AK930)-$BD$7)/$BD$8+$BH$16</f>
        <v/>
      </c>
      <c r="AV930" s="51">
        <f>1/(1+EXP(-AU930))</f>
        <v/>
      </c>
      <c r="AW930" s="52">
        <f>$BI$14*((AJ930)-$BD$5)/$BD$6+$BI$15*((AK930)-$BD$7)/$BD$8+$BI$16</f>
        <v/>
      </c>
      <c r="AX930" s="51">
        <f>1/(1+EXP(-AW930))</f>
        <v/>
      </c>
      <c r="AY930" s="52">
        <f>$BJ$14*((AJ930)-$BD$5)/$BD$6+$BJ$15*((AK930)-$BD$7)/$BD$8+$BJ$16</f>
        <v/>
      </c>
      <c r="AZ930" s="51">
        <f>1/(1+EXP(-AY930))</f>
        <v/>
      </c>
      <c r="BA930" s="52">
        <f>$BK$14*((AJ930)-$BD$5)/$BD$6+$BK$15*((AK930)-$BD$7)/$BD$8+$BK$16</f>
        <v/>
      </c>
      <c r="BB930" s="51">
        <f>1/(1+EXP(-BA930))</f>
        <v/>
      </c>
    </row>
    <row r="931" ht="15" customHeight="1" s="35">
      <c r="A931" s="48">
        <f>'4_Seq_Features'!A929</f>
        <v/>
      </c>
      <c r="B931" s="55">
        <f>'4_Seq_Features'!F929</f>
        <v/>
      </c>
      <c r="C931" s="48">
        <f>'4_Seq_Features'!E929</f>
        <v/>
      </c>
      <c r="D931" s="52">
        <f>$U$12*((B931)-$U$5)/$U$6+$U$13</f>
        <v/>
      </c>
      <c r="E931" s="51">
        <f>1/(1+EXP(-D931))</f>
        <v/>
      </c>
      <c r="F931" s="52">
        <f>$V$12*((B931)-$U$5)/$U$6+$V$13</f>
        <v/>
      </c>
      <c r="G931" s="51">
        <f>1/(1+EXP(-F931))</f>
        <v/>
      </c>
      <c r="H931" s="52">
        <f>$W$12*((B931)-$U$5)/$U$6+$W$13</f>
        <v/>
      </c>
      <c r="I931" s="51">
        <f>1/(1+EXP(-H931))</f>
        <v/>
      </c>
      <c r="J931" s="52">
        <f>$X$12*((B931)-$U$5)/$U$6+$X$13</f>
        <v/>
      </c>
      <c r="K931" s="51">
        <f>1/(1+EXP(-J931))</f>
        <v/>
      </c>
      <c r="L931" s="52">
        <f>$Y$12*((B931)-$U$5)/$U$6+$Y$13</f>
        <v/>
      </c>
      <c r="M931" s="51">
        <f>1/(1+EXP(-L931))</f>
        <v/>
      </c>
      <c r="N931" s="52">
        <f>$Z$12*((B931)-$U$5)/$U$6+$Z$13</f>
        <v/>
      </c>
      <c r="O931" s="51">
        <f>1/(1+EXP(-N931))</f>
        <v/>
      </c>
      <c r="P931" s="52">
        <f>$AA$12*((B931)-$U$5)/$U$6+$AA$13</f>
        <v/>
      </c>
      <c r="Q931" s="51">
        <f>1/(1+EXP(-P931))</f>
        <v/>
      </c>
      <c r="R931" s="52">
        <f>$AB$12*((B931)-$U$5)/$U$6+$AB$13</f>
        <v/>
      </c>
      <c r="S931" s="51">
        <f>1/(1+EXP(-R931))</f>
        <v/>
      </c>
      <c r="AI931" s="48">
        <f>'4_Seq_Features'!A929</f>
        <v/>
      </c>
      <c r="AJ931" s="55">
        <f>'4_Seq_Features'!G929</f>
        <v/>
      </c>
      <c r="AK931" s="55">
        <f>'4_Seq_Features'!H929</f>
        <v/>
      </c>
      <c r="AL931" s="48">
        <f>'4_Seq_Features'!E929</f>
        <v/>
      </c>
      <c r="AM931" s="52">
        <f>$BD$14*((AJ931)-$BD$5)/$BD$6+$BD$15*((AK931)-$BD$7)/$BD$8+$BD$16</f>
        <v/>
      </c>
      <c r="AN931" s="51">
        <f>1/(1+EXP(-AM931))</f>
        <v/>
      </c>
      <c r="AO931" s="52">
        <f>$BE$14*((AJ931)-$BD$5)/$BD$6+$BE$15*((AK931)-$BD$7)/$BD$8+$BE$16</f>
        <v/>
      </c>
      <c r="AP931" s="51">
        <f>1/(1+EXP(-AO931))</f>
        <v/>
      </c>
      <c r="AQ931" s="52">
        <f>$BF$14*((AJ931)-$BD$5)/$BD$6+$BF$15*((AK931)-$BD$7)/$BD$8+$BF$16</f>
        <v/>
      </c>
      <c r="AR931" s="51">
        <f>1/(1+EXP(-AQ931))</f>
        <v/>
      </c>
      <c r="AS931" s="52">
        <f>$BG$14*((AJ931)-$BD$5)/$BD$6+$BG$15*((AK931)-$BD$7)/$BD$8+$BG$16</f>
        <v/>
      </c>
      <c r="AT931" s="51">
        <f>1/(1+EXP(-AS931))</f>
        <v/>
      </c>
      <c r="AU931" s="52">
        <f>$BH$14*((AJ931)-$BD$5)/$BD$6+$BH$15*((AK931)-$BD$7)/$BD$8+$BH$16</f>
        <v/>
      </c>
      <c r="AV931" s="51">
        <f>1/(1+EXP(-AU931))</f>
        <v/>
      </c>
      <c r="AW931" s="52">
        <f>$BI$14*((AJ931)-$BD$5)/$BD$6+$BI$15*((AK931)-$BD$7)/$BD$8+$BI$16</f>
        <v/>
      </c>
      <c r="AX931" s="51">
        <f>1/(1+EXP(-AW931))</f>
        <v/>
      </c>
      <c r="AY931" s="52">
        <f>$BJ$14*((AJ931)-$BD$5)/$BD$6+$BJ$15*((AK931)-$BD$7)/$BD$8+$BJ$16</f>
        <v/>
      </c>
      <c r="AZ931" s="51">
        <f>1/(1+EXP(-AY931))</f>
        <v/>
      </c>
      <c r="BA931" s="52">
        <f>$BK$14*((AJ931)-$BD$5)/$BD$6+$BK$15*((AK931)-$BD$7)/$BD$8+$BK$16</f>
        <v/>
      </c>
      <c r="BB931" s="51">
        <f>1/(1+EXP(-BA931))</f>
        <v/>
      </c>
    </row>
    <row r="932" ht="15" customHeight="1" s="35">
      <c r="A932" s="48">
        <f>'4_Seq_Features'!A930</f>
        <v/>
      </c>
      <c r="B932" s="55">
        <f>'4_Seq_Features'!F930</f>
        <v/>
      </c>
      <c r="C932" s="48">
        <f>'4_Seq_Features'!E930</f>
        <v/>
      </c>
      <c r="D932" s="52">
        <f>$U$12*((B932)-$U$5)/$U$6+$U$13</f>
        <v/>
      </c>
      <c r="E932" s="51">
        <f>1/(1+EXP(-D932))</f>
        <v/>
      </c>
      <c r="F932" s="52">
        <f>$V$12*((B932)-$U$5)/$U$6+$V$13</f>
        <v/>
      </c>
      <c r="G932" s="51">
        <f>1/(1+EXP(-F932))</f>
        <v/>
      </c>
      <c r="H932" s="52">
        <f>$W$12*((B932)-$U$5)/$U$6+$W$13</f>
        <v/>
      </c>
      <c r="I932" s="51">
        <f>1/(1+EXP(-H932))</f>
        <v/>
      </c>
      <c r="J932" s="52">
        <f>$X$12*((B932)-$U$5)/$U$6+$X$13</f>
        <v/>
      </c>
      <c r="K932" s="51">
        <f>1/(1+EXP(-J932))</f>
        <v/>
      </c>
      <c r="L932" s="52">
        <f>$Y$12*((B932)-$U$5)/$U$6+$Y$13</f>
        <v/>
      </c>
      <c r="M932" s="51">
        <f>1/(1+EXP(-L932))</f>
        <v/>
      </c>
      <c r="N932" s="52">
        <f>$Z$12*((B932)-$U$5)/$U$6+$Z$13</f>
        <v/>
      </c>
      <c r="O932" s="51">
        <f>1/(1+EXP(-N932))</f>
        <v/>
      </c>
      <c r="P932" s="52">
        <f>$AA$12*((B932)-$U$5)/$U$6+$AA$13</f>
        <v/>
      </c>
      <c r="Q932" s="51">
        <f>1/(1+EXP(-P932))</f>
        <v/>
      </c>
      <c r="R932" s="52">
        <f>$AB$12*((B932)-$U$5)/$U$6+$AB$13</f>
        <v/>
      </c>
      <c r="S932" s="51">
        <f>1/(1+EXP(-R932))</f>
        <v/>
      </c>
      <c r="AI932" s="48">
        <f>'4_Seq_Features'!A930</f>
        <v/>
      </c>
      <c r="AJ932" s="55">
        <f>'4_Seq_Features'!G930</f>
        <v/>
      </c>
      <c r="AK932" s="55">
        <f>'4_Seq_Features'!H930</f>
        <v/>
      </c>
      <c r="AL932" s="48">
        <f>'4_Seq_Features'!E930</f>
        <v/>
      </c>
      <c r="AM932" s="52">
        <f>$BD$14*((AJ932)-$BD$5)/$BD$6+$BD$15*((AK932)-$BD$7)/$BD$8+$BD$16</f>
        <v/>
      </c>
      <c r="AN932" s="51">
        <f>1/(1+EXP(-AM932))</f>
        <v/>
      </c>
      <c r="AO932" s="52">
        <f>$BE$14*((AJ932)-$BD$5)/$BD$6+$BE$15*((AK932)-$BD$7)/$BD$8+$BE$16</f>
        <v/>
      </c>
      <c r="AP932" s="51">
        <f>1/(1+EXP(-AO932))</f>
        <v/>
      </c>
      <c r="AQ932" s="52">
        <f>$BF$14*((AJ932)-$BD$5)/$BD$6+$BF$15*((AK932)-$BD$7)/$BD$8+$BF$16</f>
        <v/>
      </c>
      <c r="AR932" s="51">
        <f>1/(1+EXP(-AQ932))</f>
        <v/>
      </c>
      <c r="AS932" s="52">
        <f>$BG$14*((AJ932)-$BD$5)/$BD$6+$BG$15*((AK932)-$BD$7)/$BD$8+$BG$16</f>
        <v/>
      </c>
      <c r="AT932" s="51">
        <f>1/(1+EXP(-AS932))</f>
        <v/>
      </c>
      <c r="AU932" s="52">
        <f>$BH$14*((AJ932)-$BD$5)/$BD$6+$BH$15*((AK932)-$BD$7)/$BD$8+$BH$16</f>
        <v/>
      </c>
      <c r="AV932" s="51">
        <f>1/(1+EXP(-AU932))</f>
        <v/>
      </c>
      <c r="AW932" s="52">
        <f>$BI$14*((AJ932)-$BD$5)/$BD$6+$BI$15*((AK932)-$BD$7)/$BD$8+$BI$16</f>
        <v/>
      </c>
      <c r="AX932" s="51">
        <f>1/(1+EXP(-AW932))</f>
        <v/>
      </c>
      <c r="AY932" s="52">
        <f>$BJ$14*((AJ932)-$BD$5)/$BD$6+$BJ$15*((AK932)-$BD$7)/$BD$8+$BJ$16</f>
        <v/>
      </c>
      <c r="AZ932" s="51">
        <f>1/(1+EXP(-AY932))</f>
        <v/>
      </c>
      <c r="BA932" s="52">
        <f>$BK$14*((AJ932)-$BD$5)/$BD$6+$BK$15*((AK932)-$BD$7)/$BD$8+$BK$16</f>
        <v/>
      </c>
      <c r="BB932" s="51">
        <f>1/(1+EXP(-BA932))</f>
        <v/>
      </c>
    </row>
    <row r="933" ht="15" customHeight="1" s="35">
      <c r="A933" s="48">
        <f>'4_Seq_Features'!A931</f>
        <v/>
      </c>
      <c r="B933" s="55">
        <f>'4_Seq_Features'!F931</f>
        <v/>
      </c>
      <c r="C933" s="48">
        <f>'4_Seq_Features'!E931</f>
        <v/>
      </c>
      <c r="D933" s="52">
        <f>$U$12*((B933)-$U$5)/$U$6+$U$13</f>
        <v/>
      </c>
      <c r="E933" s="51">
        <f>1/(1+EXP(-D933))</f>
        <v/>
      </c>
      <c r="F933" s="52">
        <f>$V$12*((B933)-$U$5)/$U$6+$V$13</f>
        <v/>
      </c>
      <c r="G933" s="51">
        <f>1/(1+EXP(-F933))</f>
        <v/>
      </c>
      <c r="H933" s="52">
        <f>$W$12*((B933)-$U$5)/$U$6+$W$13</f>
        <v/>
      </c>
      <c r="I933" s="51">
        <f>1/(1+EXP(-H933))</f>
        <v/>
      </c>
      <c r="J933" s="52">
        <f>$X$12*((B933)-$U$5)/$U$6+$X$13</f>
        <v/>
      </c>
      <c r="K933" s="51">
        <f>1/(1+EXP(-J933))</f>
        <v/>
      </c>
      <c r="L933" s="52">
        <f>$Y$12*((B933)-$U$5)/$U$6+$Y$13</f>
        <v/>
      </c>
      <c r="M933" s="51">
        <f>1/(1+EXP(-L933))</f>
        <v/>
      </c>
      <c r="N933" s="52">
        <f>$Z$12*((B933)-$U$5)/$U$6+$Z$13</f>
        <v/>
      </c>
      <c r="O933" s="51">
        <f>1/(1+EXP(-N933))</f>
        <v/>
      </c>
      <c r="P933" s="52">
        <f>$AA$12*((B933)-$U$5)/$U$6+$AA$13</f>
        <v/>
      </c>
      <c r="Q933" s="51">
        <f>1/(1+EXP(-P933))</f>
        <v/>
      </c>
      <c r="R933" s="52">
        <f>$AB$12*((B933)-$U$5)/$U$6+$AB$13</f>
        <v/>
      </c>
      <c r="S933" s="51">
        <f>1/(1+EXP(-R933))</f>
        <v/>
      </c>
      <c r="AI933" s="48">
        <f>'4_Seq_Features'!A931</f>
        <v/>
      </c>
      <c r="AJ933" s="55">
        <f>'4_Seq_Features'!G931</f>
        <v/>
      </c>
      <c r="AK933" s="55">
        <f>'4_Seq_Features'!H931</f>
        <v/>
      </c>
      <c r="AL933" s="48">
        <f>'4_Seq_Features'!E931</f>
        <v/>
      </c>
      <c r="AM933" s="52">
        <f>$BD$14*((AJ933)-$BD$5)/$BD$6+$BD$15*((AK933)-$BD$7)/$BD$8+$BD$16</f>
        <v/>
      </c>
      <c r="AN933" s="51">
        <f>1/(1+EXP(-AM933))</f>
        <v/>
      </c>
      <c r="AO933" s="52">
        <f>$BE$14*((AJ933)-$BD$5)/$BD$6+$BE$15*((AK933)-$BD$7)/$BD$8+$BE$16</f>
        <v/>
      </c>
      <c r="AP933" s="51">
        <f>1/(1+EXP(-AO933))</f>
        <v/>
      </c>
      <c r="AQ933" s="52">
        <f>$BF$14*((AJ933)-$BD$5)/$BD$6+$BF$15*((AK933)-$BD$7)/$BD$8+$BF$16</f>
        <v/>
      </c>
      <c r="AR933" s="51">
        <f>1/(1+EXP(-AQ933))</f>
        <v/>
      </c>
      <c r="AS933" s="52">
        <f>$BG$14*((AJ933)-$BD$5)/$BD$6+$BG$15*((AK933)-$BD$7)/$BD$8+$BG$16</f>
        <v/>
      </c>
      <c r="AT933" s="51">
        <f>1/(1+EXP(-AS933))</f>
        <v/>
      </c>
      <c r="AU933" s="52">
        <f>$BH$14*((AJ933)-$BD$5)/$BD$6+$BH$15*((AK933)-$BD$7)/$BD$8+$BH$16</f>
        <v/>
      </c>
      <c r="AV933" s="51">
        <f>1/(1+EXP(-AU933))</f>
        <v/>
      </c>
      <c r="AW933" s="52">
        <f>$BI$14*((AJ933)-$BD$5)/$BD$6+$BI$15*((AK933)-$BD$7)/$BD$8+$BI$16</f>
        <v/>
      </c>
      <c r="AX933" s="51">
        <f>1/(1+EXP(-AW933))</f>
        <v/>
      </c>
      <c r="AY933" s="52">
        <f>$BJ$14*((AJ933)-$BD$5)/$BD$6+$BJ$15*((AK933)-$BD$7)/$BD$8+$BJ$16</f>
        <v/>
      </c>
      <c r="AZ933" s="51">
        <f>1/(1+EXP(-AY933))</f>
        <v/>
      </c>
      <c r="BA933" s="52">
        <f>$BK$14*((AJ933)-$BD$5)/$BD$6+$BK$15*((AK933)-$BD$7)/$BD$8+$BK$16</f>
        <v/>
      </c>
      <c r="BB933" s="51">
        <f>1/(1+EXP(-BA933))</f>
        <v/>
      </c>
    </row>
    <row r="934" ht="15" customHeight="1" s="35">
      <c r="A934" s="48">
        <f>'4_Seq_Features'!A932</f>
        <v/>
      </c>
      <c r="B934" s="55">
        <f>'4_Seq_Features'!F932</f>
        <v/>
      </c>
      <c r="C934" s="48">
        <f>'4_Seq_Features'!E932</f>
        <v/>
      </c>
      <c r="D934" s="52">
        <f>$U$12*((B934)-$U$5)/$U$6+$U$13</f>
        <v/>
      </c>
      <c r="E934" s="51">
        <f>1/(1+EXP(-D934))</f>
        <v/>
      </c>
      <c r="F934" s="52">
        <f>$V$12*((B934)-$U$5)/$U$6+$V$13</f>
        <v/>
      </c>
      <c r="G934" s="51">
        <f>1/(1+EXP(-F934))</f>
        <v/>
      </c>
      <c r="H934" s="52">
        <f>$W$12*((B934)-$U$5)/$U$6+$W$13</f>
        <v/>
      </c>
      <c r="I934" s="51">
        <f>1/(1+EXP(-H934))</f>
        <v/>
      </c>
      <c r="J934" s="52">
        <f>$X$12*((B934)-$U$5)/$U$6+$X$13</f>
        <v/>
      </c>
      <c r="K934" s="51">
        <f>1/(1+EXP(-J934))</f>
        <v/>
      </c>
      <c r="L934" s="52">
        <f>$Y$12*((B934)-$U$5)/$U$6+$Y$13</f>
        <v/>
      </c>
      <c r="M934" s="51">
        <f>1/(1+EXP(-L934))</f>
        <v/>
      </c>
      <c r="N934" s="52">
        <f>$Z$12*((B934)-$U$5)/$U$6+$Z$13</f>
        <v/>
      </c>
      <c r="O934" s="51">
        <f>1/(1+EXP(-N934))</f>
        <v/>
      </c>
      <c r="P934" s="52">
        <f>$AA$12*((B934)-$U$5)/$U$6+$AA$13</f>
        <v/>
      </c>
      <c r="Q934" s="51">
        <f>1/(1+EXP(-P934))</f>
        <v/>
      </c>
      <c r="R934" s="52">
        <f>$AB$12*((B934)-$U$5)/$U$6+$AB$13</f>
        <v/>
      </c>
      <c r="S934" s="51">
        <f>1/(1+EXP(-R934))</f>
        <v/>
      </c>
      <c r="AI934" s="48">
        <f>'4_Seq_Features'!A932</f>
        <v/>
      </c>
      <c r="AJ934" s="55">
        <f>'4_Seq_Features'!G932</f>
        <v/>
      </c>
      <c r="AK934" s="55">
        <f>'4_Seq_Features'!H932</f>
        <v/>
      </c>
      <c r="AL934" s="48">
        <f>'4_Seq_Features'!E932</f>
        <v/>
      </c>
      <c r="AM934" s="52">
        <f>$BD$14*((AJ934)-$BD$5)/$BD$6+$BD$15*((AK934)-$BD$7)/$BD$8+$BD$16</f>
        <v/>
      </c>
      <c r="AN934" s="51">
        <f>1/(1+EXP(-AM934))</f>
        <v/>
      </c>
      <c r="AO934" s="52">
        <f>$BE$14*((AJ934)-$BD$5)/$BD$6+$BE$15*((AK934)-$BD$7)/$BD$8+$BE$16</f>
        <v/>
      </c>
      <c r="AP934" s="51">
        <f>1/(1+EXP(-AO934))</f>
        <v/>
      </c>
      <c r="AQ934" s="52">
        <f>$BF$14*((AJ934)-$BD$5)/$BD$6+$BF$15*((AK934)-$BD$7)/$BD$8+$BF$16</f>
        <v/>
      </c>
      <c r="AR934" s="51">
        <f>1/(1+EXP(-AQ934))</f>
        <v/>
      </c>
      <c r="AS934" s="52">
        <f>$BG$14*((AJ934)-$BD$5)/$BD$6+$BG$15*((AK934)-$BD$7)/$BD$8+$BG$16</f>
        <v/>
      </c>
      <c r="AT934" s="51">
        <f>1/(1+EXP(-AS934))</f>
        <v/>
      </c>
      <c r="AU934" s="52">
        <f>$BH$14*((AJ934)-$BD$5)/$BD$6+$BH$15*((AK934)-$BD$7)/$BD$8+$BH$16</f>
        <v/>
      </c>
      <c r="AV934" s="51">
        <f>1/(1+EXP(-AU934))</f>
        <v/>
      </c>
      <c r="AW934" s="52">
        <f>$BI$14*((AJ934)-$BD$5)/$BD$6+$BI$15*((AK934)-$BD$7)/$BD$8+$BI$16</f>
        <v/>
      </c>
      <c r="AX934" s="51">
        <f>1/(1+EXP(-AW934))</f>
        <v/>
      </c>
      <c r="AY934" s="52">
        <f>$BJ$14*((AJ934)-$BD$5)/$BD$6+$BJ$15*((AK934)-$BD$7)/$BD$8+$BJ$16</f>
        <v/>
      </c>
      <c r="AZ934" s="51">
        <f>1/(1+EXP(-AY934))</f>
        <v/>
      </c>
      <c r="BA934" s="52">
        <f>$BK$14*((AJ934)-$BD$5)/$BD$6+$BK$15*((AK934)-$BD$7)/$BD$8+$BK$16</f>
        <v/>
      </c>
      <c r="BB934" s="51">
        <f>1/(1+EXP(-BA934))</f>
        <v/>
      </c>
    </row>
    <row r="935" ht="15" customHeight="1" s="35">
      <c r="A935" s="48">
        <f>'4_Seq_Features'!A933</f>
        <v/>
      </c>
      <c r="B935" s="55">
        <f>'4_Seq_Features'!F933</f>
        <v/>
      </c>
      <c r="C935" s="48">
        <f>'4_Seq_Features'!E933</f>
        <v/>
      </c>
      <c r="D935" s="52">
        <f>$U$12*((B935)-$U$5)/$U$6+$U$13</f>
        <v/>
      </c>
      <c r="E935" s="51">
        <f>1/(1+EXP(-D935))</f>
        <v/>
      </c>
      <c r="F935" s="52">
        <f>$V$12*((B935)-$U$5)/$U$6+$V$13</f>
        <v/>
      </c>
      <c r="G935" s="51">
        <f>1/(1+EXP(-F935))</f>
        <v/>
      </c>
      <c r="H935" s="52">
        <f>$W$12*((B935)-$U$5)/$U$6+$W$13</f>
        <v/>
      </c>
      <c r="I935" s="51">
        <f>1/(1+EXP(-H935))</f>
        <v/>
      </c>
      <c r="J935" s="52">
        <f>$X$12*((B935)-$U$5)/$U$6+$X$13</f>
        <v/>
      </c>
      <c r="K935" s="51">
        <f>1/(1+EXP(-J935))</f>
        <v/>
      </c>
      <c r="L935" s="52">
        <f>$Y$12*((B935)-$U$5)/$U$6+$Y$13</f>
        <v/>
      </c>
      <c r="M935" s="51">
        <f>1/(1+EXP(-L935))</f>
        <v/>
      </c>
      <c r="N935" s="52">
        <f>$Z$12*((B935)-$U$5)/$U$6+$Z$13</f>
        <v/>
      </c>
      <c r="O935" s="51">
        <f>1/(1+EXP(-N935))</f>
        <v/>
      </c>
      <c r="P935" s="52">
        <f>$AA$12*((B935)-$U$5)/$U$6+$AA$13</f>
        <v/>
      </c>
      <c r="Q935" s="51">
        <f>1/(1+EXP(-P935))</f>
        <v/>
      </c>
      <c r="R935" s="52">
        <f>$AB$12*((B935)-$U$5)/$U$6+$AB$13</f>
        <v/>
      </c>
      <c r="S935" s="51">
        <f>1/(1+EXP(-R935))</f>
        <v/>
      </c>
      <c r="AI935" s="48">
        <f>'4_Seq_Features'!A933</f>
        <v/>
      </c>
      <c r="AJ935" s="55">
        <f>'4_Seq_Features'!G933</f>
        <v/>
      </c>
      <c r="AK935" s="55">
        <f>'4_Seq_Features'!H933</f>
        <v/>
      </c>
      <c r="AL935" s="48">
        <f>'4_Seq_Features'!E933</f>
        <v/>
      </c>
      <c r="AM935" s="52">
        <f>$BD$14*((AJ935)-$BD$5)/$BD$6+$BD$15*((AK935)-$BD$7)/$BD$8+$BD$16</f>
        <v/>
      </c>
      <c r="AN935" s="51">
        <f>1/(1+EXP(-AM935))</f>
        <v/>
      </c>
      <c r="AO935" s="52">
        <f>$BE$14*((AJ935)-$BD$5)/$BD$6+$BE$15*((AK935)-$BD$7)/$BD$8+$BE$16</f>
        <v/>
      </c>
      <c r="AP935" s="51">
        <f>1/(1+EXP(-AO935))</f>
        <v/>
      </c>
      <c r="AQ935" s="52">
        <f>$BF$14*((AJ935)-$BD$5)/$BD$6+$BF$15*((AK935)-$BD$7)/$BD$8+$BF$16</f>
        <v/>
      </c>
      <c r="AR935" s="51">
        <f>1/(1+EXP(-AQ935))</f>
        <v/>
      </c>
      <c r="AS935" s="52">
        <f>$BG$14*((AJ935)-$BD$5)/$BD$6+$BG$15*((AK935)-$BD$7)/$BD$8+$BG$16</f>
        <v/>
      </c>
      <c r="AT935" s="51">
        <f>1/(1+EXP(-AS935))</f>
        <v/>
      </c>
      <c r="AU935" s="52">
        <f>$BH$14*((AJ935)-$BD$5)/$BD$6+$BH$15*((AK935)-$BD$7)/$BD$8+$BH$16</f>
        <v/>
      </c>
      <c r="AV935" s="51">
        <f>1/(1+EXP(-AU935))</f>
        <v/>
      </c>
      <c r="AW935" s="52">
        <f>$BI$14*((AJ935)-$BD$5)/$BD$6+$BI$15*((AK935)-$BD$7)/$BD$8+$BI$16</f>
        <v/>
      </c>
      <c r="AX935" s="51">
        <f>1/(1+EXP(-AW935))</f>
        <v/>
      </c>
      <c r="AY935" s="52">
        <f>$BJ$14*((AJ935)-$BD$5)/$BD$6+$BJ$15*((AK935)-$BD$7)/$BD$8+$BJ$16</f>
        <v/>
      </c>
      <c r="AZ935" s="51">
        <f>1/(1+EXP(-AY935))</f>
        <v/>
      </c>
      <c r="BA935" s="52">
        <f>$BK$14*((AJ935)-$BD$5)/$BD$6+$BK$15*((AK935)-$BD$7)/$BD$8+$BK$16</f>
        <v/>
      </c>
      <c r="BB935" s="51">
        <f>1/(1+EXP(-BA935))</f>
        <v/>
      </c>
    </row>
    <row r="936" ht="15" customHeight="1" s="35">
      <c r="A936" s="48">
        <f>'4_Seq_Features'!A934</f>
        <v/>
      </c>
      <c r="B936" s="55">
        <f>'4_Seq_Features'!F934</f>
        <v/>
      </c>
      <c r="C936" s="48">
        <f>'4_Seq_Features'!E934</f>
        <v/>
      </c>
      <c r="D936" s="52">
        <f>$U$12*((B936)-$U$5)/$U$6+$U$13</f>
        <v/>
      </c>
      <c r="E936" s="51">
        <f>1/(1+EXP(-D936))</f>
        <v/>
      </c>
      <c r="F936" s="52">
        <f>$V$12*((B936)-$U$5)/$U$6+$V$13</f>
        <v/>
      </c>
      <c r="G936" s="51">
        <f>1/(1+EXP(-F936))</f>
        <v/>
      </c>
      <c r="H936" s="52">
        <f>$W$12*((B936)-$U$5)/$U$6+$W$13</f>
        <v/>
      </c>
      <c r="I936" s="51">
        <f>1/(1+EXP(-H936))</f>
        <v/>
      </c>
      <c r="J936" s="52">
        <f>$X$12*((B936)-$U$5)/$U$6+$X$13</f>
        <v/>
      </c>
      <c r="K936" s="51">
        <f>1/(1+EXP(-J936))</f>
        <v/>
      </c>
      <c r="L936" s="52">
        <f>$Y$12*((B936)-$U$5)/$U$6+$Y$13</f>
        <v/>
      </c>
      <c r="M936" s="51">
        <f>1/(1+EXP(-L936))</f>
        <v/>
      </c>
      <c r="N936" s="52">
        <f>$Z$12*((B936)-$U$5)/$U$6+$Z$13</f>
        <v/>
      </c>
      <c r="O936" s="51">
        <f>1/(1+EXP(-N936))</f>
        <v/>
      </c>
      <c r="P936" s="52">
        <f>$AA$12*((B936)-$U$5)/$U$6+$AA$13</f>
        <v/>
      </c>
      <c r="Q936" s="51">
        <f>1/(1+EXP(-P936))</f>
        <v/>
      </c>
      <c r="R936" s="52">
        <f>$AB$12*((B936)-$U$5)/$U$6+$AB$13</f>
        <v/>
      </c>
      <c r="S936" s="51">
        <f>1/(1+EXP(-R936))</f>
        <v/>
      </c>
      <c r="AI936" s="48">
        <f>'4_Seq_Features'!A934</f>
        <v/>
      </c>
      <c r="AJ936" s="55">
        <f>'4_Seq_Features'!G934</f>
        <v/>
      </c>
      <c r="AK936" s="55">
        <f>'4_Seq_Features'!H934</f>
        <v/>
      </c>
      <c r="AL936" s="48">
        <f>'4_Seq_Features'!E934</f>
        <v/>
      </c>
      <c r="AM936" s="52">
        <f>$BD$14*((AJ936)-$BD$5)/$BD$6+$BD$15*((AK936)-$BD$7)/$BD$8+$BD$16</f>
        <v/>
      </c>
      <c r="AN936" s="51">
        <f>1/(1+EXP(-AM936))</f>
        <v/>
      </c>
      <c r="AO936" s="52">
        <f>$BE$14*((AJ936)-$BD$5)/$BD$6+$BE$15*((AK936)-$BD$7)/$BD$8+$BE$16</f>
        <v/>
      </c>
      <c r="AP936" s="51">
        <f>1/(1+EXP(-AO936))</f>
        <v/>
      </c>
      <c r="AQ936" s="52">
        <f>$BF$14*((AJ936)-$BD$5)/$BD$6+$BF$15*((AK936)-$BD$7)/$BD$8+$BF$16</f>
        <v/>
      </c>
      <c r="AR936" s="51">
        <f>1/(1+EXP(-AQ936))</f>
        <v/>
      </c>
      <c r="AS936" s="52">
        <f>$BG$14*((AJ936)-$BD$5)/$BD$6+$BG$15*((AK936)-$BD$7)/$BD$8+$BG$16</f>
        <v/>
      </c>
      <c r="AT936" s="51">
        <f>1/(1+EXP(-AS936))</f>
        <v/>
      </c>
      <c r="AU936" s="52">
        <f>$BH$14*((AJ936)-$BD$5)/$BD$6+$BH$15*((AK936)-$BD$7)/$BD$8+$BH$16</f>
        <v/>
      </c>
      <c r="AV936" s="51">
        <f>1/(1+EXP(-AU936))</f>
        <v/>
      </c>
      <c r="AW936" s="52">
        <f>$BI$14*((AJ936)-$BD$5)/$BD$6+$BI$15*((AK936)-$BD$7)/$BD$8+$BI$16</f>
        <v/>
      </c>
      <c r="AX936" s="51">
        <f>1/(1+EXP(-AW936))</f>
        <v/>
      </c>
      <c r="AY936" s="52">
        <f>$BJ$14*((AJ936)-$BD$5)/$BD$6+$BJ$15*((AK936)-$BD$7)/$BD$8+$BJ$16</f>
        <v/>
      </c>
      <c r="AZ936" s="51">
        <f>1/(1+EXP(-AY936))</f>
        <v/>
      </c>
      <c r="BA936" s="52">
        <f>$BK$14*((AJ936)-$BD$5)/$BD$6+$BK$15*((AK936)-$BD$7)/$BD$8+$BK$16</f>
        <v/>
      </c>
      <c r="BB936" s="51">
        <f>1/(1+EXP(-BA936))</f>
        <v/>
      </c>
    </row>
    <row r="937" ht="15" customHeight="1" s="35">
      <c r="A937" s="48">
        <f>'4_Seq_Features'!A935</f>
        <v/>
      </c>
      <c r="B937" s="55">
        <f>'4_Seq_Features'!F935</f>
        <v/>
      </c>
      <c r="C937" s="48">
        <f>'4_Seq_Features'!E935</f>
        <v/>
      </c>
      <c r="D937" s="52">
        <f>$U$12*((B937)-$U$5)/$U$6+$U$13</f>
        <v/>
      </c>
      <c r="E937" s="51">
        <f>1/(1+EXP(-D937))</f>
        <v/>
      </c>
      <c r="F937" s="52">
        <f>$V$12*((B937)-$U$5)/$U$6+$V$13</f>
        <v/>
      </c>
      <c r="G937" s="51">
        <f>1/(1+EXP(-F937))</f>
        <v/>
      </c>
      <c r="H937" s="52">
        <f>$W$12*((B937)-$U$5)/$U$6+$W$13</f>
        <v/>
      </c>
      <c r="I937" s="51">
        <f>1/(1+EXP(-H937))</f>
        <v/>
      </c>
      <c r="J937" s="52">
        <f>$X$12*((B937)-$U$5)/$U$6+$X$13</f>
        <v/>
      </c>
      <c r="K937" s="51">
        <f>1/(1+EXP(-J937))</f>
        <v/>
      </c>
      <c r="L937" s="52">
        <f>$Y$12*((B937)-$U$5)/$U$6+$Y$13</f>
        <v/>
      </c>
      <c r="M937" s="51">
        <f>1/(1+EXP(-L937))</f>
        <v/>
      </c>
      <c r="N937" s="52">
        <f>$Z$12*((B937)-$U$5)/$U$6+$Z$13</f>
        <v/>
      </c>
      <c r="O937" s="51">
        <f>1/(1+EXP(-N937))</f>
        <v/>
      </c>
      <c r="P937" s="52">
        <f>$AA$12*((B937)-$U$5)/$U$6+$AA$13</f>
        <v/>
      </c>
      <c r="Q937" s="51">
        <f>1/(1+EXP(-P937))</f>
        <v/>
      </c>
      <c r="R937" s="52">
        <f>$AB$12*((B937)-$U$5)/$U$6+$AB$13</f>
        <v/>
      </c>
      <c r="S937" s="51">
        <f>1/(1+EXP(-R937))</f>
        <v/>
      </c>
      <c r="AI937" s="48">
        <f>'4_Seq_Features'!A935</f>
        <v/>
      </c>
      <c r="AJ937" s="55">
        <f>'4_Seq_Features'!G935</f>
        <v/>
      </c>
      <c r="AK937" s="55">
        <f>'4_Seq_Features'!H935</f>
        <v/>
      </c>
      <c r="AL937" s="48">
        <f>'4_Seq_Features'!E935</f>
        <v/>
      </c>
      <c r="AM937" s="52">
        <f>$BD$14*((AJ937)-$BD$5)/$BD$6+$BD$15*((AK937)-$BD$7)/$BD$8+$BD$16</f>
        <v/>
      </c>
      <c r="AN937" s="51">
        <f>1/(1+EXP(-AM937))</f>
        <v/>
      </c>
      <c r="AO937" s="52">
        <f>$BE$14*((AJ937)-$BD$5)/$BD$6+$BE$15*((AK937)-$BD$7)/$BD$8+$BE$16</f>
        <v/>
      </c>
      <c r="AP937" s="51">
        <f>1/(1+EXP(-AO937))</f>
        <v/>
      </c>
      <c r="AQ937" s="52">
        <f>$BF$14*((AJ937)-$BD$5)/$BD$6+$BF$15*((AK937)-$BD$7)/$BD$8+$BF$16</f>
        <v/>
      </c>
      <c r="AR937" s="51">
        <f>1/(1+EXP(-AQ937))</f>
        <v/>
      </c>
      <c r="AS937" s="52">
        <f>$BG$14*((AJ937)-$BD$5)/$BD$6+$BG$15*((AK937)-$BD$7)/$BD$8+$BG$16</f>
        <v/>
      </c>
      <c r="AT937" s="51">
        <f>1/(1+EXP(-AS937))</f>
        <v/>
      </c>
      <c r="AU937" s="52">
        <f>$BH$14*((AJ937)-$BD$5)/$BD$6+$BH$15*((AK937)-$BD$7)/$BD$8+$BH$16</f>
        <v/>
      </c>
      <c r="AV937" s="51">
        <f>1/(1+EXP(-AU937))</f>
        <v/>
      </c>
      <c r="AW937" s="52">
        <f>$BI$14*((AJ937)-$BD$5)/$BD$6+$BI$15*((AK937)-$BD$7)/$BD$8+$BI$16</f>
        <v/>
      </c>
      <c r="AX937" s="51">
        <f>1/(1+EXP(-AW937))</f>
        <v/>
      </c>
      <c r="AY937" s="52">
        <f>$BJ$14*((AJ937)-$BD$5)/$BD$6+$BJ$15*((AK937)-$BD$7)/$BD$8+$BJ$16</f>
        <v/>
      </c>
      <c r="AZ937" s="51">
        <f>1/(1+EXP(-AY937))</f>
        <v/>
      </c>
      <c r="BA937" s="52">
        <f>$BK$14*((AJ937)-$BD$5)/$BD$6+$BK$15*((AK937)-$BD$7)/$BD$8+$BK$16</f>
        <v/>
      </c>
      <c r="BB937" s="51">
        <f>1/(1+EXP(-BA937))</f>
        <v/>
      </c>
    </row>
    <row r="938" ht="15" customHeight="1" s="35">
      <c r="A938" s="48">
        <f>'4_Seq_Features'!A936</f>
        <v/>
      </c>
      <c r="B938" s="55">
        <f>'4_Seq_Features'!F936</f>
        <v/>
      </c>
      <c r="C938" s="48">
        <f>'4_Seq_Features'!E936</f>
        <v/>
      </c>
      <c r="D938" s="52">
        <f>$U$12*((B938)-$U$5)/$U$6+$U$13</f>
        <v/>
      </c>
      <c r="E938" s="51">
        <f>1/(1+EXP(-D938))</f>
        <v/>
      </c>
      <c r="F938" s="52">
        <f>$V$12*((B938)-$U$5)/$U$6+$V$13</f>
        <v/>
      </c>
      <c r="G938" s="51">
        <f>1/(1+EXP(-F938))</f>
        <v/>
      </c>
      <c r="H938" s="52">
        <f>$W$12*((B938)-$U$5)/$U$6+$W$13</f>
        <v/>
      </c>
      <c r="I938" s="51">
        <f>1/(1+EXP(-H938))</f>
        <v/>
      </c>
      <c r="J938" s="52">
        <f>$X$12*((B938)-$U$5)/$U$6+$X$13</f>
        <v/>
      </c>
      <c r="K938" s="51">
        <f>1/(1+EXP(-J938))</f>
        <v/>
      </c>
      <c r="L938" s="52">
        <f>$Y$12*((B938)-$U$5)/$U$6+$Y$13</f>
        <v/>
      </c>
      <c r="M938" s="51">
        <f>1/(1+EXP(-L938))</f>
        <v/>
      </c>
      <c r="N938" s="52">
        <f>$Z$12*((B938)-$U$5)/$U$6+$Z$13</f>
        <v/>
      </c>
      <c r="O938" s="51">
        <f>1/(1+EXP(-N938))</f>
        <v/>
      </c>
      <c r="P938" s="52">
        <f>$AA$12*((B938)-$U$5)/$U$6+$AA$13</f>
        <v/>
      </c>
      <c r="Q938" s="51">
        <f>1/(1+EXP(-P938))</f>
        <v/>
      </c>
      <c r="R938" s="52">
        <f>$AB$12*((B938)-$U$5)/$U$6+$AB$13</f>
        <v/>
      </c>
      <c r="S938" s="51">
        <f>1/(1+EXP(-R938))</f>
        <v/>
      </c>
      <c r="AI938" s="48">
        <f>'4_Seq_Features'!A936</f>
        <v/>
      </c>
      <c r="AJ938" s="55">
        <f>'4_Seq_Features'!G936</f>
        <v/>
      </c>
      <c r="AK938" s="55">
        <f>'4_Seq_Features'!H936</f>
        <v/>
      </c>
      <c r="AL938" s="48">
        <f>'4_Seq_Features'!E936</f>
        <v/>
      </c>
      <c r="AM938" s="52">
        <f>$BD$14*((AJ938)-$BD$5)/$BD$6+$BD$15*((AK938)-$BD$7)/$BD$8+$BD$16</f>
        <v/>
      </c>
      <c r="AN938" s="51">
        <f>1/(1+EXP(-AM938))</f>
        <v/>
      </c>
      <c r="AO938" s="52">
        <f>$BE$14*((AJ938)-$BD$5)/$BD$6+$BE$15*((AK938)-$BD$7)/$BD$8+$BE$16</f>
        <v/>
      </c>
      <c r="AP938" s="51">
        <f>1/(1+EXP(-AO938))</f>
        <v/>
      </c>
      <c r="AQ938" s="52">
        <f>$BF$14*((AJ938)-$BD$5)/$BD$6+$BF$15*((AK938)-$BD$7)/$BD$8+$BF$16</f>
        <v/>
      </c>
      <c r="AR938" s="51">
        <f>1/(1+EXP(-AQ938))</f>
        <v/>
      </c>
      <c r="AS938" s="52">
        <f>$BG$14*((AJ938)-$BD$5)/$BD$6+$BG$15*((AK938)-$BD$7)/$BD$8+$BG$16</f>
        <v/>
      </c>
      <c r="AT938" s="51">
        <f>1/(1+EXP(-AS938))</f>
        <v/>
      </c>
      <c r="AU938" s="52">
        <f>$BH$14*((AJ938)-$BD$5)/$BD$6+$BH$15*((AK938)-$BD$7)/$BD$8+$BH$16</f>
        <v/>
      </c>
      <c r="AV938" s="51">
        <f>1/(1+EXP(-AU938))</f>
        <v/>
      </c>
      <c r="AW938" s="52">
        <f>$BI$14*((AJ938)-$BD$5)/$BD$6+$BI$15*((AK938)-$BD$7)/$BD$8+$BI$16</f>
        <v/>
      </c>
      <c r="AX938" s="51">
        <f>1/(1+EXP(-AW938))</f>
        <v/>
      </c>
      <c r="AY938" s="52">
        <f>$BJ$14*((AJ938)-$BD$5)/$BD$6+$BJ$15*((AK938)-$BD$7)/$BD$8+$BJ$16</f>
        <v/>
      </c>
      <c r="AZ938" s="51">
        <f>1/(1+EXP(-AY938))</f>
        <v/>
      </c>
      <c r="BA938" s="52">
        <f>$BK$14*((AJ938)-$BD$5)/$BD$6+$BK$15*((AK938)-$BD$7)/$BD$8+$BK$16</f>
        <v/>
      </c>
      <c r="BB938" s="51">
        <f>1/(1+EXP(-BA938))</f>
        <v/>
      </c>
    </row>
    <row r="939" ht="15" customHeight="1" s="35">
      <c r="A939" s="48">
        <f>'4_Seq_Features'!A937</f>
        <v/>
      </c>
      <c r="B939" s="55">
        <f>'4_Seq_Features'!F937</f>
        <v/>
      </c>
      <c r="C939" s="48">
        <f>'4_Seq_Features'!E937</f>
        <v/>
      </c>
      <c r="D939" s="52">
        <f>$U$12*((B939)-$U$5)/$U$6+$U$13</f>
        <v/>
      </c>
      <c r="E939" s="51">
        <f>1/(1+EXP(-D939))</f>
        <v/>
      </c>
      <c r="F939" s="52">
        <f>$V$12*((B939)-$U$5)/$U$6+$V$13</f>
        <v/>
      </c>
      <c r="G939" s="51">
        <f>1/(1+EXP(-F939))</f>
        <v/>
      </c>
      <c r="H939" s="52">
        <f>$W$12*((B939)-$U$5)/$U$6+$W$13</f>
        <v/>
      </c>
      <c r="I939" s="51">
        <f>1/(1+EXP(-H939))</f>
        <v/>
      </c>
      <c r="J939" s="52">
        <f>$X$12*((B939)-$U$5)/$U$6+$X$13</f>
        <v/>
      </c>
      <c r="K939" s="51">
        <f>1/(1+EXP(-J939))</f>
        <v/>
      </c>
      <c r="L939" s="52">
        <f>$Y$12*((B939)-$U$5)/$U$6+$Y$13</f>
        <v/>
      </c>
      <c r="M939" s="51">
        <f>1/(1+EXP(-L939))</f>
        <v/>
      </c>
      <c r="N939" s="52">
        <f>$Z$12*((B939)-$U$5)/$U$6+$Z$13</f>
        <v/>
      </c>
      <c r="O939" s="51">
        <f>1/(1+EXP(-N939))</f>
        <v/>
      </c>
      <c r="P939" s="52">
        <f>$AA$12*((B939)-$U$5)/$U$6+$AA$13</f>
        <v/>
      </c>
      <c r="Q939" s="51">
        <f>1/(1+EXP(-P939))</f>
        <v/>
      </c>
      <c r="R939" s="52">
        <f>$AB$12*((B939)-$U$5)/$U$6+$AB$13</f>
        <v/>
      </c>
      <c r="S939" s="51">
        <f>1/(1+EXP(-R939))</f>
        <v/>
      </c>
      <c r="AI939" s="48">
        <f>'4_Seq_Features'!A937</f>
        <v/>
      </c>
      <c r="AJ939" s="55">
        <f>'4_Seq_Features'!G937</f>
        <v/>
      </c>
      <c r="AK939" s="55">
        <f>'4_Seq_Features'!H937</f>
        <v/>
      </c>
      <c r="AL939" s="48">
        <f>'4_Seq_Features'!E937</f>
        <v/>
      </c>
      <c r="AM939" s="52">
        <f>$BD$14*((AJ939)-$BD$5)/$BD$6+$BD$15*((AK939)-$BD$7)/$BD$8+$BD$16</f>
        <v/>
      </c>
      <c r="AN939" s="51">
        <f>1/(1+EXP(-AM939))</f>
        <v/>
      </c>
      <c r="AO939" s="52">
        <f>$BE$14*((AJ939)-$BD$5)/$BD$6+$BE$15*((AK939)-$BD$7)/$BD$8+$BE$16</f>
        <v/>
      </c>
      <c r="AP939" s="51">
        <f>1/(1+EXP(-AO939))</f>
        <v/>
      </c>
      <c r="AQ939" s="52">
        <f>$BF$14*((AJ939)-$BD$5)/$BD$6+$BF$15*((AK939)-$BD$7)/$BD$8+$BF$16</f>
        <v/>
      </c>
      <c r="AR939" s="51">
        <f>1/(1+EXP(-AQ939))</f>
        <v/>
      </c>
      <c r="AS939" s="52">
        <f>$BG$14*((AJ939)-$BD$5)/$BD$6+$BG$15*((AK939)-$BD$7)/$BD$8+$BG$16</f>
        <v/>
      </c>
      <c r="AT939" s="51">
        <f>1/(1+EXP(-AS939))</f>
        <v/>
      </c>
      <c r="AU939" s="52">
        <f>$BH$14*((AJ939)-$BD$5)/$BD$6+$BH$15*((AK939)-$BD$7)/$BD$8+$BH$16</f>
        <v/>
      </c>
      <c r="AV939" s="51">
        <f>1/(1+EXP(-AU939))</f>
        <v/>
      </c>
      <c r="AW939" s="52">
        <f>$BI$14*((AJ939)-$BD$5)/$BD$6+$BI$15*((AK939)-$BD$7)/$BD$8+$BI$16</f>
        <v/>
      </c>
      <c r="AX939" s="51">
        <f>1/(1+EXP(-AW939))</f>
        <v/>
      </c>
      <c r="AY939" s="52">
        <f>$BJ$14*((AJ939)-$BD$5)/$BD$6+$BJ$15*((AK939)-$BD$7)/$BD$8+$BJ$16</f>
        <v/>
      </c>
      <c r="AZ939" s="51">
        <f>1/(1+EXP(-AY939))</f>
        <v/>
      </c>
      <c r="BA939" s="52">
        <f>$BK$14*((AJ939)-$BD$5)/$BD$6+$BK$15*((AK939)-$BD$7)/$BD$8+$BK$16</f>
        <v/>
      </c>
      <c r="BB939" s="51">
        <f>1/(1+EXP(-BA939))</f>
        <v/>
      </c>
    </row>
    <row r="940" ht="15" customHeight="1" s="35">
      <c r="A940" s="48">
        <f>'4_Seq_Features'!A938</f>
        <v/>
      </c>
      <c r="B940" s="55">
        <f>'4_Seq_Features'!F938</f>
        <v/>
      </c>
      <c r="C940" s="48">
        <f>'4_Seq_Features'!E938</f>
        <v/>
      </c>
      <c r="D940" s="52">
        <f>$U$12*((B940)-$U$5)/$U$6+$U$13</f>
        <v/>
      </c>
      <c r="E940" s="51">
        <f>1/(1+EXP(-D940))</f>
        <v/>
      </c>
      <c r="F940" s="52">
        <f>$V$12*((B940)-$U$5)/$U$6+$V$13</f>
        <v/>
      </c>
      <c r="G940" s="51">
        <f>1/(1+EXP(-F940))</f>
        <v/>
      </c>
      <c r="H940" s="52">
        <f>$W$12*((B940)-$U$5)/$U$6+$W$13</f>
        <v/>
      </c>
      <c r="I940" s="51">
        <f>1/(1+EXP(-H940))</f>
        <v/>
      </c>
      <c r="J940" s="52">
        <f>$X$12*((B940)-$U$5)/$U$6+$X$13</f>
        <v/>
      </c>
      <c r="K940" s="51">
        <f>1/(1+EXP(-J940))</f>
        <v/>
      </c>
      <c r="L940" s="52">
        <f>$Y$12*((B940)-$U$5)/$U$6+$Y$13</f>
        <v/>
      </c>
      <c r="M940" s="51">
        <f>1/(1+EXP(-L940))</f>
        <v/>
      </c>
      <c r="N940" s="52">
        <f>$Z$12*((B940)-$U$5)/$U$6+$Z$13</f>
        <v/>
      </c>
      <c r="O940" s="51">
        <f>1/(1+EXP(-N940))</f>
        <v/>
      </c>
      <c r="P940" s="52">
        <f>$AA$12*((B940)-$U$5)/$U$6+$AA$13</f>
        <v/>
      </c>
      <c r="Q940" s="51">
        <f>1/(1+EXP(-P940))</f>
        <v/>
      </c>
      <c r="R940" s="52">
        <f>$AB$12*((B940)-$U$5)/$U$6+$AB$13</f>
        <v/>
      </c>
      <c r="S940" s="51">
        <f>1/(1+EXP(-R940))</f>
        <v/>
      </c>
      <c r="AI940" s="48">
        <f>'4_Seq_Features'!A938</f>
        <v/>
      </c>
      <c r="AJ940" s="55">
        <f>'4_Seq_Features'!G938</f>
        <v/>
      </c>
      <c r="AK940" s="55">
        <f>'4_Seq_Features'!H938</f>
        <v/>
      </c>
      <c r="AL940" s="48">
        <f>'4_Seq_Features'!E938</f>
        <v/>
      </c>
      <c r="AM940" s="52">
        <f>$BD$14*((AJ940)-$BD$5)/$BD$6+$BD$15*((AK940)-$BD$7)/$BD$8+$BD$16</f>
        <v/>
      </c>
      <c r="AN940" s="51">
        <f>1/(1+EXP(-AM940))</f>
        <v/>
      </c>
      <c r="AO940" s="52">
        <f>$BE$14*((AJ940)-$BD$5)/$BD$6+$BE$15*((AK940)-$BD$7)/$BD$8+$BE$16</f>
        <v/>
      </c>
      <c r="AP940" s="51">
        <f>1/(1+EXP(-AO940))</f>
        <v/>
      </c>
      <c r="AQ940" s="52">
        <f>$BF$14*((AJ940)-$BD$5)/$BD$6+$BF$15*((AK940)-$BD$7)/$BD$8+$BF$16</f>
        <v/>
      </c>
      <c r="AR940" s="51">
        <f>1/(1+EXP(-AQ940))</f>
        <v/>
      </c>
      <c r="AS940" s="52">
        <f>$BG$14*((AJ940)-$BD$5)/$BD$6+$BG$15*((AK940)-$BD$7)/$BD$8+$BG$16</f>
        <v/>
      </c>
      <c r="AT940" s="51">
        <f>1/(1+EXP(-AS940))</f>
        <v/>
      </c>
      <c r="AU940" s="52">
        <f>$BH$14*((AJ940)-$BD$5)/$BD$6+$BH$15*((AK940)-$BD$7)/$BD$8+$BH$16</f>
        <v/>
      </c>
      <c r="AV940" s="51">
        <f>1/(1+EXP(-AU940))</f>
        <v/>
      </c>
      <c r="AW940" s="52">
        <f>$BI$14*((AJ940)-$BD$5)/$BD$6+$BI$15*((AK940)-$BD$7)/$BD$8+$BI$16</f>
        <v/>
      </c>
      <c r="AX940" s="51">
        <f>1/(1+EXP(-AW940))</f>
        <v/>
      </c>
      <c r="AY940" s="52">
        <f>$BJ$14*((AJ940)-$BD$5)/$BD$6+$BJ$15*((AK940)-$BD$7)/$BD$8+$BJ$16</f>
        <v/>
      </c>
      <c r="AZ940" s="51">
        <f>1/(1+EXP(-AY940))</f>
        <v/>
      </c>
      <c r="BA940" s="52">
        <f>$BK$14*((AJ940)-$BD$5)/$BD$6+$BK$15*((AK940)-$BD$7)/$BD$8+$BK$16</f>
        <v/>
      </c>
      <c r="BB940" s="51">
        <f>1/(1+EXP(-BA940))</f>
        <v/>
      </c>
    </row>
    <row r="941" ht="15" customHeight="1" s="35">
      <c r="A941" s="48">
        <f>'4_Seq_Features'!A939</f>
        <v/>
      </c>
      <c r="B941" s="55">
        <f>'4_Seq_Features'!F939</f>
        <v/>
      </c>
      <c r="C941" s="48">
        <f>'4_Seq_Features'!E939</f>
        <v/>
      </c>
      <c r="D941" s="52">
        <f>$U$12*((B941)-$U$5)/$U$6+$U$13</f>
        <v/>
      </c>
      <c r="E941" s="51">
        <f>1/(1+EXP(-D941))</f>
        <v/>
      </c>
      <c r="F941" s="52">
        <f>$V$12*((B941)-$U$5)/$U$6+$V$13</f>
        <v/>
      </c>
      <c r="G941" s="51">
        <f>1/(1+EXP(-F941))</f>
        <v/>
      </c>
      <c r="H941" s="52">
        <f>$W$12*((B941)-$U$5)/$U$6+$W$13</f>
        <v/>
      </c>
      <c r="I941" s="51">
        <f>1/(1+EXP(-H941))</f>
        <v/>
      </c>
      <c r="J941" s="52">
        <f>$X$12*((B941)-$U$5)/$U$6+$X$13</f>
        <v/>
      </c>
      <c r="K941" s="51">
        <f>1/(1+EXP(-J941))</f>
        <v/>
      </c>
      <c r="L941" s="52">
        <f>$Y$12*((B941)-$U$5)/$U$6+$Y$13</f>
        <v/>
      </c>
      <c r="M941" s="51">
        <f>1/(1+EXP(-L941))</f>
        <v/>
      </c>
      <c r="N941" s="52">
        <f>$Z$12*((B941)-$U$5)/$U$6+$Z$13</f>
        <v/>
      </c>
      <c r="O941" s="51">
        <f>1/(1+EXP(-N941))</f>
        <v/>
      </c>
      <c r="P941" s="52">
        <f>$AA$12*((B941)-$U$5)/$U$6+$AA$13</f>
        <v/>
      </c>
      <c r="Q941" s="51">
        <f>1/(1+EXP(-P941))</f>
        <v/>
      </c>
      <c r="R941" s="52">
        <f>$AB$12*((B941)-$U$5)/$U$6+$AB$13</f>
        <v/>
      </c>
      <c r="S941" s="51">
        <f>1/(1+EXP(-R941))</f>
        <v/>
      </c>
      <c r="AI941" s="48">
        <f>'4_Seq_Features'!A939</f>
        <v/>
      </c>
      <c r="AJ941" s="55">
        <f>'4_Seq_Features'!G939</f>
        <v/>
      </c>
      <c r="AK941" s="55">
        <f>'4_Seq_Features'!H939</f>
        <v/>
      </c>
      <c r="AL941" s="48">
        <f>'4_Seq_Features'!E939</f>
        <v/>
      </c>
      <c r="AM941" s="52">
        <f>$BD$14*((AJ941)-$BD$5)/$BD$6+$BD$15*((AK941)-$BD$7)/$BD$8+$BD$16</f>
        <v/>
      </c>
      <c r="AN941" s="51">
        <f>1/(1+EXP(-AM941))</f>
        <v/>
      </c>
      <c r="AO941" s="52">
        <f>$BE$14*((AJ941)-$BD$5)/$BD$6+$BE$15*((AK941)-$BD$7)/$BD$8+$BE$16</f>
        <v/>
      </c>
      <c r="AP941" s="51">
        <f>1/(1+EXP(-AO941))</f>
        <v/>
      </c>
      <c r="AQ941" s="52">
        <f>$BF$14*((AJ941)-$BD$5)/$BD$6+$BF$15*((AK941)-$BD$7)/$BD$8+$BF$16</f>
        <v/>
      </c>
      <c r="AR941" s="51">
        <f>1/(1+EXP(-AQ941))</f>
        <v/>
      </c>
      <c r="AS941" s="52">
        <f>$BG$14*((AJ941)-$BD$5)/$BD$6+$BG$15*((AK941)-$BD$7)/$BD$8+$BG$16</f>
        <v/>
      </c>
      <c r="AT941" s="51">
        <f>1/(1+EXP(-AS941))</f>
        <v/>
      </c>
      <c r="AU941" s="52">
        <f>$BH$14*((AJ941)-$BD$5)/$BD$6+$BH$15*((AK941)-$BD$7)/$BD$8+$BH$16</f>
        <v/>
      </c>
      <c r="AV941" s="51">
        <f>1/(1+EXP(-AU941))</f>
        <v/>
      </c>
      <c r="AW941" s="52">
        <f>$BI$14*((AJ941)-$BD$5)/$BD$6+$BI$15*((AK941)-$BD$7)/$BD$8+$BI$16</f>
        <v/>
      </c>
      <c r="AX941" s="51">
        <f>1/(1+EXP(-AW941))</f>
        <v/>
      </c>
      <c r="AY941" s="52">
        <f>$BJ$14*((AJ941)-$BD$5)/$BD$6+$BJ$15*((AK941)-$BD$7)/$BD$8+$BJ$16</f>
        <v/>
      </c>
      <c r="AZ941" s="51">
        <f>1/(1+EXP(-AY941))</f>
        <v/>
      </c>
      <c r="BA941" s="52">
        <f>$BK$14*((AJ941)-$BD$5)/$BD$6+$BK$15*((AK941)-$BD$7)/$BD$8+$BK$16</f>
        <v/>
      </c>
      <c r="BB941" s="51">
        <f>1/(1+EXP(-BA941))</f>
        <v/>
      </c>
    </row>
    <row r="942" ht="15" customHeight="1" s="35">
      <c r="A942" s="48">
        <f>'4_Seq_Features'!A940</f>
        <v/>
      </c>
      <c r="B942" s="55">
        <f>'4_Seq_Features'!F940</f>
        <v/>
      </c>
      <c r="C942" s="48">
        <f>'4_Seq_Features'!E940</f>
        <v/>
      </c>
      <c r="D942" s="52">
        <f>$U$12*((B942)-$U$5)/$U$6+$U$13</f>
        <v/>
      </c>
      <c r="E942" s="51">
        <f>1/(1+EXP(-D942))</f>
        <v/>
      </c>
      <c r="F942" s="52">
        <f>$V$12*((B942)-$U$5)/$U$6+$V$13</f>
        <v/>
      </c>
      <c r="G942" s="51">
        <f>1/(1+EXP(-F942))</f>
        <v/>
      </c>
      <c r="H942" s="52">
        <f>$W$12*((B942)-$U$5)/$U$6+$W$13</f>
        <v/>
      </c>
      <c r="I942" s="51">
        <f>1/(1+EXP(-H942))</f>
        <v/>
      </c>
      <c r="J942" s="52">
        <f>$X$12*((B942)-$U$5)/$U$6+$X$13</f>
        <v/>
      </c>
      <c r="K942" s="51">
        <f>1/(1+EXP(-J942))</f>
        <v/>
      </c>
      <c r="L942" s="52">
        <f>$Y$12*((B942)-$U$5)/$U$6+$Y$13</f>
        <v/>
      </c>
      <c r="M942" s="51">
        <f>1/(1+EXP(-L942))</f>
        <v/>
      </c>
      <c r="N942" s="52">
        <f>$Z$12*((B942)-$U$5)/$U$6+$Z$13</f>
        <v/>
      </c>
      <c r="O942" s="51">
        <f>1/(1+EXP(-N942))</f>
        <v/>
      </c>
      <c r="P942" s="52">
        <f>$AA$12*((B942)-$U$5)/$U$6+$AA$13</f>
        <v/>
      </c>
      <c r="Q942" s="51">
        <f>1/(1+EXP(-P942))</f>
        <v/>
      </c>
      <c r="R942" s="52">
        <f>$AB$12*((B942)-$U$5)/$U$6+$AB$13</f>
        <v/>
      </c>
      <c r="S942" s="51">
        <f>1/(1+EXP(-R942))</f>
        <v/>
      </c>
      <c r="AI942" s="48">
        <f>'4_Seq_Features'!A940</f>
        <v/>
      </c>
      <c r="AJ942" s="55">
        <f>'4_Seq_Features'!G940</f>
        <v/>
      </c>
      <c r="AK942" s="55">
        <f>'4_Seq_Features'!H940</f>
        <v/>
      </c>
      <c r="AL942" s="48">
        <f>'4_Seq_Features'!E940</f>
        <v/>
      </c>
      <c r="AM942" s="52">
        <f>$BD$14*((AJ942)-$BD$5)/$BD$6+$BD$15*((AK942)-$BD$7)/$BD$8+$BD$16</f>
        <v/>
      </c>
      <c r="AN942" s="51">
        <f>1/(1+EXP(-AM942))</f>
        <v/>
      </c>
      <c r="AO942" s="52">
        <f>$BE$14*((AJ942)-$BD$5)/$BD$6+$BE$15*((AK942)-$BD$7)/$BD$8+$BE$16</f>
        <v/>
      </c>
      <c r="AP942" s="51">
        <f>1/(1+EXP(-AO942))</f>
        <v/>
      </c>
      <c r="AQ942" s="52">
        <f>$BF$14*((AJ942)-$BD$5)/$BD$6+$BF$15*((AK942)-$BD$7)/$BD$8+$BF$16</f>
        <v/>
      </c>
      <c r="AR942" s="51">
        <f>1/(1+EXP(-AQ942))</f>
        <v/>
      </c>
      <c r="AS942" s="52">
        <f>$BG$14*((AJ942)-$BD$5)/$BD$6+$BG$15*((AK942)-$BD$7)/$BD$8+$BG$16</f>
        <v/>
      </c>
      <c r="AT942" s="51">
        <f>1/(1+EXP(-AS942))</f>
        <v/>
      </c>
      <c r="AU942" s="52">
        <f>$BH$14*((AJ942)-$BD$5)/$BD$6+$BH$15*((AK942)-$BD$7)/$BD$8+$BH$16</f>
        <v/>
      </c>
      <c r="AV942" s="51">
        <f>1/(1+EXP(-AU942))</f>
        <v/>
      </c>
      <c r="AW942" s="52">
        <f>$BI$14*((AJ942)-$BD$5)/$BD$6+$BI$15*((AK942)-$BD$7)/$BD$8+$BI$16</f>
        <v/>
      </c>
      <c r="AX942" s="51">
        <f>1/(1+EXP(-AW942))</f>
        <v/>
      </c>
      <c r="AY942" s="52">
        <f>$BJ$14*((AJ942)-$BD$5)/$BD$6+$BJ$15*((AK942)-$BD$7)/$BD$8+$BJ$16</f>
        <v/>
      </c>
      <c r="AZ942" s="51">
        <f>1/(1+EXP(-AY942))</f>
        <v/>
      </c>
      <c r="BA942" s="52">
        <f>$BK$14*((AJ942)-$BD$5)/$BD$6+$BK$15*((AK942)-$BD$7)/$BD$8+$BK$16</f>
        <v/>
      </c>
      <c r="BB942" s="51">
        <f>1/(1+EXP(-BA942))</f>
        <v/>
      </c>
    </row>
    <row r="943" ht="15" customHeight="1" s="35">
      <c r="A943" s="48">
        <f>'4_Seq_Features'!A941</f>
        <v/>
      </c>
      <c r="B943" s="55">
        <f>'4_Seq_Features'!F941</f>
        <v/>
      </c>
      <c r="C943" s="48">
        <f>'4_Seq_Features'!E941</f>
        <v/>
      </c>
      <c r="D943" s="52">
        <f>$U$12*((B943)-$U$5)/$U$6+$U$13</f>
        <v/>
      </c>
      <c r="E943" s="51">
        <f>1/(1+EXP(-D943))</f>
        <v/>
      </c>
      <c r="F943" s="52">
        <f>$V$12*((B943)-$U$5)/$U$6+$V$13</f>
        <v/>
      </c>
      <c r="G943" s="51">
        <f>1/(1+EXP(-F943))</f>
        <v/>
      </c>
      <c r="H943" s="52">
        <f>$W$12*((B943)-$U$5)/$U$6+$W$13</f>
        <v/>
      </c>
      <c r="I943" s="51">
        <f>1/(1+EXP(-H943))</f>
        <v/>
      </c>
      <c r="J943" s="52">
        <f>$X$12*((B943)-$U$5)/$U$6+$X$13</f>
        <v/>
      </c>
      <c r="K943" s="51">
        <f>1/(1+EXP(-J943))</f>
        <v/>
      </c>
      <c r="L943" s="52">
        <f>$Y$12*((B943)-$U$5)/$U$6+$Y$13</f>
        <v/>
      </c>
      <c r="M943" s="51">
        <f>1/(1+EXP(-L943))</f>
        <v/>
      </c>
      <c r="N943" s="52">
        <f>$Z$12*((B943)-$U$5)/$U$6+$Z$13</f>
        <v/>
      </c>
      <c r="O943" s="51">
        <f>1/(1+EXP(-N943))</f>
        <v/>
      </c>
      <c r="P943" s="52">
        <f>$AA$12*((B943)-$U$5)/$U$6+$AA$13</f>
        <v/>
      </c>
      <c r="Q943" s="51">
        <f>1/(1+EXP(-P943))</f>
        <v/>
      </c>
      <c r="R943" s="52">
        <f>$AB$12*((B943)-$U$5)/$U$6+$AB$13</f>
        <v/>
      </c>
      <c r="S943" s="51">
        <f>1/(1+EXP(-R943))</f>
        <v/>
      </c>
      <c r="AI943" s="48">
        <f>'4_Seq_Features'!A941</f>
        <v/>
      </c>
      <c r="AJ943" s="55">
        <f>'4_Seq_Features'!G941</f>
        <v/>
      </c>
      <c r="AK943" s="55">
        <f>'4_Seq_Features'!H941</f>
        <v/>
      </c>
      <c r="AL943" s="48">
        <f>'4_Seq_Features'!E941</f>
        <v/>
      </c>
      <c r="AM943" s="52">
        <f>$BD$14*((AJ943)-$BD$5)/$BD$6+$BD$15*((AK943)-$BD$7)/$BD$8+$BD$16</f>
        <v/>
      </c>
      <c r="AN943" s="51">
        <f>1/(1+EXP(-AM943))</f>
        <v/>
      </c>
      <c r="AO943" s="52">
        <f>$BE$14*((AJ943)-$BD$5)/$BD$6+$BE$15*((AK943)-$BD$7)/$BD$8+$BE$16</f>
        <v/>
      </c>
      <c r="AP943" s="51">
        <f>1/(1+EXP(-AO943))</f>
        <v/>
      </c>
      <c r="AQ943" s="52">
        <f>$BF$14*((AJ943)-$BD$5)/$BD$6+$BF$15*((AK943)-$BD$7)/$BD$8+$BF$16</f>
        <v/>
      </c>
      <c r="AR943" s="51">
        <f>1/(1+EXP(-AQ943))</f>
        <v/>
      </c>
      <c r="AS943" s="52">
        <f>$BG$14*((AJ943)-$BD$5)/$BD$6+$BG$15*((AK943)-$BD$7)/$BD$8+$BG$16</f>
        <v/>
      </c>
      <c r="AT943" s="51">
        <f>1/(1+EXP(-AS943))</f>
        <v/>
      </c>
      <c r="AU943" s="52">
        <f>$BH$14*((AJ943)-$BD$5)/$BD$6+$BH$15*((AK943)-$BD$7)/$BD$8+$BH$16</f>
        <v/>
      </c>
      <c r="AV943" s="51">
        <f>1/(1+EXP(-AU943))</f>
        <v/>
      </c>
      <c r="AW943" s="52">
        <f>$BI$14*((AJ943)-$BD$5)/$BD$6+$BI$15*((AK943)-$BD$7)/$BD$8+$BI$16</f>
        <v/>
      </c>
      <c r="AX943" s="51">
        <f>1/(1+EXP(-AW943))</f>
        <v/>
      </c>
      <c r="AY943" s="52">
        <f>$BJ$14*((AJ943)-$BD$5)/$BD$6+$BJ$15*((AK943)-$BD$7)/$BD$8+$BJ$16</f>
        <v/>
      </c>
      <c r="AZ943" s="51">
        <f>1/(1+EXP(-AY943))</f>
        <v/>
      </c>
      <c r="BA943" s="52">
        <f>$BK$14*((AJ943)-$BD$5)/$BD$6+$BK$15*((AK943)-$BD$7)/$BD$8+$BK$16</f>
        <v/>
      </c>
      <c r="BB943" s="51">
        <f>1/(1+EXP(-BA943))</f>
        <v/>
      </c>
    </row>
    <row r="944" ht="15" customHeight="1" s="35">
      <c r="A944" s="48">
        <f>'4_Seq_Features'!A942</f>
        <v/>
      </c>
      <c r="B944" s="55">
        <f>'4_Seq_Features'!F942</f>
        <v/>
      </c>
      <c r="C944" s="48">
        <f>'4_Seq_Features'!E942</f>
        <v/>
      </c>
      <c r="D944" s="52">
        <f>$U$12*((B944)-$U$5)/$U$6+$U$13</f>
        <v/>
      </c>
      <c r="E944" s="51">
        <f>1/(1+EXP(-D944))</f>
        <v/>
      </c>
      <c r="F944" s="52">
        <f>$V$12*((B944)-$U$5)/$U$6+$V$13</f>
        <v/>
      </c>
      <c r="G944" s="51">
        <f>1/(1+EXP(-F944))</f>
        <v/>
      </c>
      <c r="H944" s="52">
        <f>$W$12*((B944)-$U$5)/$U$6+$W$13</f>
        <v/>
      </c>
      <c r="I944" s="51">
        <f>1/(1+EXP(-H944))</f>
        <v/>
      </c>
      <c r="J944" s="52">
        <f>$X$12*((B944)-$U$5)/$U$6+$X$13</f>
        <v/>
      </c>
      <c r="K944" s="51">
        <f>1/(1+EXP(-J944))</f>
        <v/>
      </c>
      <c r="L944" s="52">
        <f>$Y$12*((B944)-$U$5)/$U$6+$Y$13</f>
        <v/>
      </c>
      <c r="M944" s="51">
        <f>1/(1+EXP(-L944))</f>
        <v/>
      </c>
      <c r="N944" s="52">
        <f>$Z$12*((B944)-$U$5)/$U$6+$Z$13</f>
        <v/>
      </c>
      <c r="O944" s="51">
        <f>1/(1+EXP(-N944))</f>
        <v/>
      </c>
      <c r="P944" s="52">
        <f>$AA$12*((B944)-$U$5)/$U$6+$AA$13</f>
        <v/>
      </c>
      <c r="Q944" s="51">
        <f>1/(1+EXP(-P944))</f>
        <v/>
      </c>
      <c r="R944" s="52">
        <f>$AB$12*((B944)-$U$5)/$U$6+$AB$13</f>
        <v/>
      </c>
      <c r="S944" s="51">
        <f>1/(1+EXP(-R944))</f>
        <v/>
      </c>
      <c r="AI944" s="48">
        <f>'4_Seq_Features'!A942</f>
        <v/>
      </c>
      <c r="AJ944" s="55">
        <f>'4_Seq_Features'!G942</f>
        <v/>
      </c>
      <c r="AK944" s="55">
        <f>'4_Seq_Features'!H942</f>
        <v/>
      </c>
      <c r="AL944" s="48">
        <f>'4_Seq_Features'!E942</f>
        <v/>
      </c>
      <c r="AM944" s="52">
        <f>$BD$14*((AJ944)-$BD$5)/$BD$6+$BD$15*((AK944)-$BD$7)/$BD$8+$BD$16</f>
        <v/>
      </c>
      <c r="AN944" s="51">
        <f>1/(1+EXP(-AM944))</f>
        <v/>
      </c>
      <c r="AO944" s="52">
        <f>$BE$14*((AJ944)-$BD$5)/$BD$6+$BE$15*((AK944)-$BD$7)/$BD$8+$BE$16</f>
        <v/>
      </c>
      <c r="AP944" s="51">
        <f>1/(1+EXP(-AO944))</f>
        <v/>
      </c>
      <c r="AQ944" s="52">
        <f>$BF$14*((AJ944)-$BD$5)/$BD$6+$BF$15*((AK944)-$BD$7)/$BD$8+$BF$16</f>
        <v/>
      </c>
      <c r="AR944" s="51">
        <f>1/(1+EXP(-AQ944))</f>
        <v/>
      </c>
      <c r="AS944" s="52">
        <f>$BG$14*((AJ944)-$BD$5)/$BD$6+$BG$15*((AK944)-$BD$7)/$BD$8+$BG$16</f>
        <v/>
      </c>
      <c r="AT944" s="51">
        <f>1/(1+EXP(-AS944))</f>
        <v/>
      </c>
      <c r="AU944" s="52">
        <f>$BH$14*((AJ944)-$BD$5)/$BD$6+$BH$15*((AK944)-$BD$7)/$BD$8+$BH$16</f>
        <v/>
      </c>
      <c r="AV944" s="51">
        <f>1/(1+EXP(-AU944))</f>
        <v/>
      </c>
      <c r="AW944" s="52">
        <f>$BI$14*((AJ944)-$BD$5)/$BD$6+$BI$15*((AK944)-$BD$7)/$BD$8+$BI$16</f>
        <v/>
      </c>
      <c r="AX944" s="51">
        <f>1/(1+EXP(-AW944))</f>
        <v/>
      </c>
      <c r="AY944" s="52">
        <f>$BJ$14*((AJ944)-$BD$5)/$BD$6+$BJ$15*((AK944)-$BD$7)/$BD$8+$BJ$16</f>
        <v/>
      </c>
      <c r="AZ944" s="51">
        <f>1/(1+EXP(-AY944))</f>
        <v/>
      </c>
      <c r="BA944" s="52">
        <f>$BK$14*((AJ944)-$BD$5)/$BD$6+$BK$15*((AK944)-$BD$7)/$BD$8+$BK$16</f>
        <v/>
      </c>
      <c r="BB944" s="51">
        <f>1/(1+EXP(-BA944))</f>
        <v/>
      </c>
    </row>
    <row r="945" ht="15" customHeight="1" s="35">
      <c r="A945" s="48">
        <f>'4_Seq_Features'!A943</f>
        <v/>
      </c>
      <c r="B945" s="55">
        <f>'4_Seq_Features'!F943</f>
        <v/>
      </c>
      <c r="C945" s="48">
        <f>'4_Seq_Features'!E943</f>
        <v/>
      </c>
      <c r="D945" s="52">
        <f>$U$12*((B945)-$U$5)/$U$6+$U$13</f>
        <v/>
      </c>
      <c r="E945" s="51">
        <f>1/(1+EXP(-D945))</f>
        <v/>
      </c>
      <c r="F945" s="52">
        <f>$V$12*((B945)-$U$5)/$U$6+$V$13</f>
        <v/>
      </c>
      <c r="G945" s="51">
        <f>1/(1+EXP(-F945))</f>
        <v/>
      </c>
      <c r="H945" s="52">
        <f>$W$12*((B945)-$U$5)/$U$6+$W$13</f>
        <v/>
      </c>
      <c r="I945" s="51">
        <f>1/(1+EXP(-H945))</f>
        <v/>
      </c>
      <c r="J945" s="52">
        <f>$X$12*((B945)-$U$5)/$U$6+$X$13</f>
        <v/>
      </c>
      <c r="K945" s="51">
        <f>1/(1+EXP(-J945))</f>
        <v/>
      </c>
      <c r="L945" s="52">
        <f>$Y$12*((B945)-$U$5)/$U$6+$Y$13</f>
        <v/>
      </c>
      <c r="M945" s="51">
        <f>1/(1+EXP(-L945))</f>
        <v/>
      </c>
      <c r="N945" s="52">
        <f>$Z$12*((B945)-$U$5)/$U$6+$Z$13</f>
        <v/>
      </c>
      <c r="O945" s="51">
        <f>1/(1+EXP(-N945))</f>
        <v/>
      </c>
      <c r="P945" s="52">
        <f>$AA$12*((B945)-$U$5)/$U$6+$AA$13</f>
        <v/>
      </c>
      <c r="Q945" s="51">
        <f>1/(1+EXP(-P945))</f>
        <v/>
      </c>
      <c r="R945" s="52">
        <f>$AB$12*((B945)-$U$5)/$U$6+$AB$13</f>
        <v/>
      </c>
      <c r="S945" s="51">
        <f>1/(1+EXP(-R945))</f>
        <v/>
      </c>
      <c r="AI945" s="48">
        <f>'4_Seq_Features'!A943</f>
        <v/>
      </c>
      <c r="AJ945" s="55">
        <f>'4_Seq_Features'!G943</f>
        <v/>
      </c>
      <c r="AK945" s="55">
        <f>'4_Seq_Features'!H943</f>
        <v/>
      </c>
      <c r="AL945" s="48">
        <f>'4_Seq_Features'!E943</f>
        <v/>
      </c>
      <c r="AM945" s="52">
        <f>$BD$14*((AJ945)-$BD$5)/$BD$6+$BD$15*((AK945)-$BD$7)/$BD$8+$BD$16</f>
        <v/>
      </c>
      <c r="AN945" s="51">
        <f>1/(1+EXP(-AM945))</f>
        <v/>
      </c>
      <c r="AO945" s="52">
        <f>$BE$14*((AJ945)-$BD$5)/$BD$6+$BE$15*((AK945)-$BD$7)/$BD$8+$BE$16</f>
        <v/>
      </c>
      <c r="AP945" s="51">
        <f>1/(1+EXP(-AO945))</f>
        <v/>
      </c>
      <c r="AQ945" s="52">
        <f>$BF$14*((AJ945)-$BD$5)/$BD$6+$BF$15*((AK945)-$BD$7)/$BD$8+$BF$16</f>
        <v/>
      </c>
      <c r="AR945" s="51">
        <f>1/(1+EXP(-AQ945))</f>
        <v/>
      </c>
      <c r="AS945" s="52">
        <f>$BG$14*((AJ945)-$BD$5)/$BD$6+$BG$15*((AK945)-$BD$7)/$BD$8+$BG$16</f>
        <v/>
      </c>
      <c r="AT945" s="51">
        <f>1/(1+EXP(-AS945))</f>
        <v/>
      </c>
      <c r="AU945" s="52">
        <f>$BH$14*((AJ945)-$BD$5)/$BD$6+$BH$15*((AK945)-$BD$7)/$BD$8+$BH$16</f>
        <v/>
      </c>
      <c r="AV945" s="51">
        <f>1/(1+EXP(-AU945))</f>
        <v/>
      </c>
      <c r="AW945" s="52">
        <f>$BI$14*((AJ945)-$BD$5)/$BD$6+$BI$15*((AK945)-$BD$7)/$BD$8+$BI$16</f>
        <v/>
      </c>
      <c r="AX945" s="51">
        <f>1/(1+EXP(-AW945))</f>
        <v/>
      </c>
      <c r="AY945" s="52">
        <f>$BJ$14*((AJ945)-$BD$5)/$BD$6+$BJ$15*((AK945)-$BD$7)/$BD$8+$BJ$16</f>
        <v/>
      </c>
      <c r="AZ945" s="51">
        <f>1/(1+EXP(-AY945))</f>
        <v/>
      </c>
      <c r="BA945" s="52">
        <f>$BK$14*((AJ945)-$BD$5)/$BD$6+$BK$15*((AK945)-$BD$7)/$BD$8+$BK$16</f>
        <v/>
      </c>
      <c r="BB945" s="51">
        <f>1/(1+EXP(-BA945))</f>
        <v/>
      </c>
    </row>
    <row r="946" ht="15" customHeight="1" s="35">
      <c r="A946" s="48">
        <f>'4_Seq_Features'!A944</f>
        <v/>
      </c>
      <c r="B946" s="55">
        <f>'4_Seq_Features'!F944</f>
        <v/>
      </c>
      <c r="C946" s="48">
        <f>'4_Seq_Features'!E944</f>
        <v/>
      </c>
      <c r="D946" s="52">
        <f>$U$12*((B946)-$U$5)/$U$6+$U$13</f>
        <v/>
      </c>
      <c r="E946" s="51">
        <f>1/(1+EXP(-D946))</f>
        <v/>
      </c>
      <c r="F946" s="52">
        <f>$V$12*((B946)-$U$5)/$U$6+$V$13</f>
        <v/>
      </c>
      <c r="G946" s="51">
        <f>1/(1+EXP(-F946))</f>
        <v/>
      </c>
      <c r="H946" s="52">
        <f>$W$12*((B946)-$U$5)/$U$6+$W$13</f>
        <v/>
      </c>
      <c r="I946" s="51">
        <f>1/(1+EXP(-H946))</f>
        <v/>
      </c>
      <c r="J946" s="52">
        <f>$X$12*((B946)-$U$5)/$U$6+$X$13</f>
        <v/>
      </c>
      <c r="K946" s="51">
        <f>1/(1+EXP(-J946))</f>
        <v/>
      </c>
      <c r="L946" s="52">
        <f>$Y$12*((B946)-$U$5)/$U$6+$Y$13</f>
        <v/>
      </c>
      <c r="M946" s="51">
        <f>1/(1+EXP(-L946))</f>
        <v/>
      </c>
      <c r="N946" s="52">
        <f>$Z$12*((B946)-$U$5)/$U$6+$Z$13</f>
        <v/>
      </c>
      <c r="O946" s="51">
        <f>1/(1+EXP(-N946))</f>
        <v/>
      </c>
      <c r="P946" s="52">
        <f>$AA$12*((B946)-$U$5)/$U$6+$AA$13</f>
        <v/>
      </c>
      <c r="Q946" s="51">
        <f>1/(1+EXP(-P946))</f>
        <v/>
      </c>
      <c r="R946" s="52">
        <f>$AB$12*((B946)-$U$5)/$U$6+$AB$13</f>
        <v/>
      </c>
      <c r="S946" s="51">
        <f>1/(1+EXP(-R946))</f>
        <v/>
      </c>
      <c r="AI946" s="48">
        <f>'4_Seq_Features'!A944</f>
        <v/>
      </c>
      <c r="AJ946" s="55">
        <f>'4_Seq_Features'!G944</f>
        <v/>
      </c>
      <c r="AK946" s="55">
        <f>'4_Seq_Features'!H944</f>
        <v/>
      </c>
      <c r="AL946" s="48">
        <f>'4_Seq_Features'!E944</f>
        <v/>
      </c>
      <c r="AM946" s="52">
        <f>$BD$14*((AJ946)-$BD$5)/$BD$6+$BD$15*((AK946)-$BD$7)/$BD$8+$BD$16</f>
        <v/>
      </c>
      <c r="AN946" s="51">
        <f>1/(1+EXP(-AM946))</f>
        <v/>
      </c>
      <c r="AO946" s="52">
        <f>$BE$14*((AJ946)-$BD$5)/$BD$6+$BE$15*((AK946)-$BD$7)/$BD$8+$BE$16</f>
        <v/>
      </c>
      <c r="AP946" s="51">
        <f>1/(1+EXP(-AO946))</f>
        <v/>
      </c>
      <c r="AQ946" s="52">
        <f>$BF$14*((AJ946)-$BD$5)/$BD$6+$BF$15*((AK946)-$BD$7)/$BD$8+$BF$16</f>
        <v/>
      </c>
      <c r="AR946" s="51">
        <f>1/(1+EXP(-AQ946))</f>
        <v/>
      </c>
      <c r="AS946" s="52">
        <f>$BG$14*((AJ946)-$BD$5)/$BD$6+$BG$15*((AK946)-$BD$7)/$BD$8+$BG$16</f>
        <v/>
      </c>
      <c r="AT946" s="51">
        <f>1/(1+EXP(-AS946))</f>
        <v/>
      </c>
      <c r="AU946" s="52">
        <f>$BH$14*((AJ946)-$BD$5)/$BD$6+$BH$15*((AK946)-$BD$7)/$BD$8+$BH$16</f>
        <v/>
      </c>
      <c r="AV946" s="51">
        <f>1/(1+EXP(-AU946))</f>
        <v/>
      </c>
      <c r="AW946" s="52">
        <f>$BI$14*((AJ946)-$BD$5)/$BD$6+$BI$15*((AK946)-$BD$7)/$BD$8+$BI$16</f>
        <v/>
      </c>
      <c r="AX946" s="51">
        <f>1/(1+EXP(-AW946))</f>
        <v/>
      </c>
      <c r="AY946" s="52">
        <f>$BJ$14*((AJ946)-$BD$5)/$BD$6+$BJ$15*((AK946)-$BD$7)/$BD$8+$BJ$16</f>
        <v/>
      </c>
      <c r="AZ946" s="51">
        <f>1/(1+EXP(-AY946))</f>
        <v/>
      </c>
      <c r="BA946" s="52">
        <f>$BK$14*((AJ946)-$BD$5)/$BD$6+$BK$15*((AK946)-$BD$7)/$BD$8+$BK$16</f>
        <v/>
      </c>
      <c r="BB946" s="51">
        <f>1/(1+EXP(-BA946))</f>
        <v/>
      </c>
    </row>
    <row r="947" ht="15" customHeight="1" s="35">
      <c r="A947" s="48">
        <f>'4_Seq_Features'!A945</f>
        <v/>
      </c>
      <c r="B947" s="55">
        <f>'4_Seq_Features'!F945</f>
        <v/>
      </c>
      <c r="C947" s="48">
        <f>'4_Seq_Features'!E945</f>
        <v/>
      </c>
      <c r="D947" s="52">
        <f>$U$12*((B947)-$U$5)/$U$6+$U$13</f>
        <v/>
      </c>
      <c r="E947" s="51">
        <f>1/(1+EXP(-D947))</f>
        <v/>
      </c>
      <c r="F947" s="52">
        <f>$V$12*((B947)-$U$5)/$U$6+$V$13</f>
        <v/>
      </c>
      <c r="G947" s="51">
        <f>1/(1+EXP(-F947))</f>
        <v/>
      </c>
      <c r="H947" s="52">
        <f>$W$12*((B947)-$U$5)/$U$6+$W$13</f>
        <v/>
      </c>
      <c r="I947" s="51">
        <f>1/(1+EXP(-H947))</f>
        <v/>
      </c>
      <c r="J947" s="52">
        <f>$X$12*((B947)-$U$5)/$U$6+$X$13</f>
        <v/>
      </c>
      <c r="K947" s="51">
        <f>1/(1+EXP(-J947))</f>
        <v/>
      </c>
      <c r="L947" s="52">
        <f>$Y$12*((B947)-$U$5)/$U$6+$Y$13</f>
        <v/>
      </c>
      <c r="M947" s="51">
        <f>1/(1+EXP(-L947))</f>
        <v/>
      </c>
      <c r="N947" s="52">
        <f>$Z$12*((B947)-$U$5)/$U$6+$Z$13</f>
        <v/>
      </c>
      <c r="O947" s="51">
        <f>1/(1+EXP(-N947))</f>
        <v/>
      </c>
      <c r="P947" s="52">
        <f>$AA$12*((B947)-$U$5)/$U$6+$AA$13</f>
        <v/>
      </c>
      <c r="Q947" s="51">
        <f>1/(1+EXP(-P947))</f>
        <v/>
      </c>
      <c r="R947" s="52">
        <f>$AB$12*((B947)-$U$5)/$U$6+$AB$13</f>
        <v/>
      </c>
      <c r="S947" s="51">
        <f>1/(1+EXP(-R947))</f>
        <v/>
      </c>
      <c r="AI947" s="48">
        <f>'4_Seq_Features'!A945</f>
        <v/>
      </c>
      <c r="AJ947" s="55">
        <f>'4_Seq_Features'!G945</f>
        <v/>
      </c>
      <c r="AK947" s="55">
        <f>'4_Seq_Features'!H945</f>
        <v/>
      </c>
      <c r="AL947" s="48">
        <f>'4_Seq_Features'!E945</f>
        <v/>
      </c>
      <c r="AM947" s="52">
        <f>$BD$14*((AJ947)-$BD$5)/$BD$6+$BD$15*((AK947)-$BD$7)/$BD$8+$BD$16</f>
        <v/>
      </c>
      <c r="AN947" s="51">
        <f>1/(1+EXP(-AM947))</f>
        <v/>
      </c>
      <c r="AO947" s="52">
        <f>$BE$14*((AJ947)-$BD$5)/$BD$6+$BE$15*((AK947)-$BD$7)/$BD$8+$BE$16</f>
        <v/>
      </c>
      <c r="AP947" s="51">
        <f>1/(1+EXP(-AO947))</f>
        <v/>
      </c>
      <c r="AQ947" s="52">
        <f>$BF$14*((AJ947)-$BD$5)/$BD$6+$BF$15*((AK947)-$BD$7)/$BD$8+$BF$16</f>
        <v/>
      </c>
      <c r="AR947" s="51">
        <f>1/(1+EXP(-AQ947))</f>
        <v/>
      </c>
      <c r="AS947" s="52">
        <f>$BG$14*((AJ947)-$BD$5)/$BD$6+$BG$15*((AK947)-$BD$7)/$BD$8+$BG$16</f>
        <v/>
      </c>
      <c r="AT947" s="51">
        <f>1/(1+EXP(-AS947))</f>
        <v/>
      </c>
      <c r="AU947" s="52">
        <f>$BH$14*((AJ947)-$BD$5)/$BD$6+$BH$15*((AK947)-$BD$7)/$BD$8+$BH$16</f>
        <v/>
      </c>
      <c r="AV947" s="51">
        <f>1/(1+EXP(-AU947))</f>
        <v/>
      </c>
      <c r="AW947" s="52">
        <f>$BI$14*((AJ947)-$BD$5)/$BD$6+$BI$15*((AK947)-$BD$7)/$BD$8+$BI$16</f>
        <v/>
      </c>
      <c r="AX947" s="51">
        <f>1/(1+EXP(-AW947))</f>
        <v/>
      </c>
      <c r="AY947" s="52">
        <f>$BJ$14*((AJ947)-$BD$5)/$BD$6+$BJ$15*((AK947)-$BD$7)/$BD$8+$BJ$16</f>
        <v/>
      </c>
      <c r="AZ947" s="51">
        <f>1/(1+EXP(-AY947))</f>
        <v/>
      </c>
      <c r="BA947" s="52">
        <f>$BK$14*((AJ947)-$BD$5)/$BD$6+$BK$15*((AK947)-$BD$7)/$BD$8+$BK$16</f>
        <v/>
      </c>
      <c r="BB947" s="51">
        <f>1/(1+EXP(-BA947))</f>
        <v/>
      </c>
    </row>
    <row r="948" ht="15" customHeight="1" s="35">
      <c r="A948" s="48">
        <f>'4_Seq_Features'!A946</f>
        <v/>
      </c>
      <c r="B948" s="55">
        <f>'4_Seq_Features'!F946</f>
        <v/>
      </c>
      <c r="C948" s="48">
        <f>'4_Seq_Features'!E946</f>
        <v/>
      </c>
      <c r="D948" s="52">
        <f>$U$12*((B948)-$U$5)/$U$6+$U$13</f>
        <v/>
      </c>
      <c r="E948" s="51">
        <f>1/(1+EXP(-D948))</f>
        <v/>
      </c>
      <c r="F948" s="52">
        <f>$V$12*((B948)-$U$5)/$U$6+$V$13</f>
        <v/>
      </c>
      <c r="G948" s="51">
        <f>1/(1+EXP(-F948))</f>
        <v/>
      </c>
      <c r="H948" s="52">
        <f>$W$12*((B948)-$U$5)/$U$6+$W$13</f>
        <v/>
      </c>
      <c r="I948" s="51">
        <f>1/(1+EXP(-H948))</f>
        <v/>
      </c>
      <c r="J948" s="52">
        <f>$X$12*((B948)-$U$5)/$U$6+$X$13</f>
        <v/>
      </c>
      <c r="K948" s="51">
        <f>1/(1+EXP(-J948))</f>
        <v/>
      </c>
      <c r="L948" s="52">
        <f>$Y$12*((B948)-$U$5)/$U$6+$Y$13</f>
        <v/>
      </c>
      <c r="M948" s="51">
        <f>1/(1+EXP(-L948))</f>
        <v/>
      </c>
      <c r="N948" s="52">
        <f>$Z$12*((B948)-$U$5)/$U$6+$Z$13</f>
        <v/>
      </c>
      <c r="O948" s="51">
        <f>1/(1+EXP(-N948))</f>
        <v/>
      </c>
      <c r="P948" s="52">
        <f>$AA$12*((B948)-$U$5)/$U$6+$AA$13</f>
        <v/>
      </c>
      <c r="Q948" s="51">
        <f>1/(1+EXP(-P948))</f>
        <v/>
      </c>
      <c r="R948" s="52">
        <f>$AB$12*((B948)-$U$5)/$U$6+$AB$13</f>
        <v/>
      </c>
      <c r="S948" s="51">
        <f>1/(1+EXP(-R948))</f>
        <v/>
      </c>
      <c r="AI948" s="48">
        <f>'4_Seq_Features'!A946</f>
        <v/>
      </c>
      <c r="AJ948" s="55">
        <f>'4_Seq_Features'!G946</f>
        <v/>
      </c>
      <c r="AK948" s="55">
        <f>'4_Seq_Features'!H946</f>
        <v/>
      </c>
      <c r="AL948" s="48">
        <f>'4_Seq_Features'!E946</f>
        <v/>
      </c>
      <c r="AM948" s="52">
        <f>$BD$14*((AJ948)-$BD$5)/$BD$6+$BD$15*((AK948)-$BD$7)/$BD$8+$BD$16</f>
        <v/>
      </c>
      <c r="AN948" s="51">
        <f>1/(1+EXP(-AM948))</f>
        <v/>
      </c>
      <c r="AO948" s="52">
        <f>$BE$14*((AJ948)-$BD$5)/$BD$6+$BE$15*((AK948)-$BD$7)/$BD$8+$BE$16</f>
        <v/>
      </c>
      <c r="AP948" s="51">
        <f>1/(1+EXP(-AO948))</f>
        <v/>
      </c>
      <c r="AQ948" s="52">
        <f>$BF$14*((AJ948)-$BD$5)/$BD$6+$BF$15*((AK948)-$BD$7)/$BD$8+$BF$16</f>
        <v/>
      </c>
      <c r="AR948" s="51">
        <f>1/(1+EXP(-AQ948))</f>
        <v/>
      </c>
      <c r="AS948" s="52">
        <f>$BG$14*((AJ948)-$BD$5)/$BD$6+$BG$15*((AK948)-$BD$7)/$BD$8+$BG$16</f>
        <v/>
      </c>
      <c r="AT948" s="51">
        <f>1/(1+EXP(-AS948))</f>
        <v/>
      </c>
      <c r="AU948" s="52">
        <f>$BH$14*((AJ948)-$BD$5)/$BD$6+$BH$15*((AK948)-$BD$7)/$BD$8+$BH$16</f>
        <v/>
      </c>
      <c r="AV948" s="51">
        <f>1/(1+EXP(-AU948))</f>
        <v/>
      </c>
      <c r="AW948" s="52">
        <f>$BI$14*((AJ948)-$BD$5)/$BD$6+$BI$15*((AK948)-$BD$7)/$BD$8+$BI$16</f>
        <v/>
      </c>
      <c r="AX948" s="51">
        <f>1/(1+EXP(-AW948))</f>
        <v/>
      </c>
      <c r="AY948" s="52">
        <f>$BJ$14*((AJ948)-$BD$5)/$BD$6+$BJ$15*((AK948)-$BD$7)/$BD$8+$BJ$16</f>
        <v/>
      </c>
      <c r="AZ948" s="51">
        <f>1/(1+EXP(-AY948))</f>
        <v/>
      </c>
      <c r="BA948" s="52">
        <f>$BK$14*((AJ948)-$BD$5)/$BD$6+$BK$15*((AK948)-$BD$7)/$BD$8+$BK$16</f>
        <v/>
      </c>
      <c r="BB948" s="51">
        <f>1/(1+EXP(-BA948))</f>
        <v/>
      </c>
    </row>
    <row r="949" ht="15" customHeight="1" s="35">
      <c r="A949" s="48">
        <f>'4_Seq_Features'!A947</f>
        <v/>
      </c>
      <c r="B949" s="55">
        <f>'4_Seq_Features'!F947</f>
        <v/>
      </c>
      <c r="C949" s="48">
        <f>'4_Seq_Features'!E947</f>
        <v/>
      </c>
      <c r="D949" s="52">
        <f>$U$12*((B949)-$U$5)/$U$6+$U$13</f>
        <v/>
      </c>
      <c r="E949" s="51">
        <f>1/(1+EXP(-D949))</f>
        <v/>
      </c>
      <c r="F949" s="52">
        <f>$V$12*((B949)-$U$5)/$U$6+$V$13</f>
        <v/>
      </c>
      <c r="G949" s="51">
        <f>1/(1+EXP(-F949))</f>
        <v/>
      </c>
      <c r="H949" s="52">
        <f>$W$12*((B949)-$U$5)/$U$6+$W$13</f>
        <v/>
      </c>
      <c r="I949" s="51">
        <f>1/(1+EXP(-H949))</f>
        <v/>
      </c>
      <c r="J949" s="52">
        <f>$X$12*((B949)-$U$5)/$U$6+$X$13</f>
        <v/>
      </c>
      <c r="K949" s="51">
        <f>1/(1+EXP(-J949))</f>
        <v/>
      </c>
      <c r="L949" s="52">
        <f>$Y$12*((B949)-$U$5)/$U$6+$Y$13</f>
        <v/>
      </c>
      <c r="M949" s="51">
        <f>1/(1+EXP(-L949))</f>
        <v/>
      </c>
      <c r="N949" s="52">
        <f>$Z$12*((B949)-$U$5)/$U$6+$Z$13</f>
        <v/>
      </c>
      <c r="O949" s="51">
        <f>1/(1+EXP(-N949))</f>
        <v/>
      </c>
      <c r="P949" s="52">
        <f>$AA$12*((B949)-$U$5)/$U$6+$AA$13</f>
        <v/>
      </c>
      <c r="Q949" s="51">
        <f>1/(1+EXP(-P949))</f>
        <v/>
      </c>
      <c r="R949" s="52">
        <f>$AB$12*((B949)-$U$5)/$U$6+$AB$13</f>
        <v/>
      </c>
      <c r="S949" s="51">
        <f>1/(1+EXP(-R949))</f>
        <v/>
      </c>
      <c r="AI949" s="48">
        <f>'4_Seq_Features'!A947</f>
        <v/>
      </c>
      <c r="AJ949" s="55">
        <f>'4_Seq_Features'!G947</f>
        <v/>
      </c>
      <c r="AK949" s="55">
        <f>'4_Seq_Features'!H947</f>
        <v/>
      </c>
      <c r="AL949" s="48">
        <f>'4_Seq_Features'!E947</f>
        <v/>
      </c>
      <c r="AM949" s="52">
        <f>$BD$14*((AJ949)-$BD$5)/$BD$6+$BD$15*((AK949)-$BD$7)/$BD$8+$BD$16</f>
        <v/>
      </c>
      <c r="AN949" s="51">
        <f>1/(1+EXP(-AM949))</f>
        <v/>
      </c>
      <c r="AO949" s="52">
        <f>$BE$14*((AJ949)-$BD$5)/$BD$6+$BE$15*((AK949)-$BD$7)/$BD$8+$BE$16</f>
        <v/>
      </c>
      <c r="AP949" s="51">
        <f>1/(1+EXP(-AO949))</f>
        <v/>
      </c>
      <c r="AQ949" s="52">
        <f>$BF$14*((AJ949)-$BD$5)/$BD$6+$BF$15*((AK949)-$BD$7)/$BD$8+$BF$16</f>
        <v/>
      </c>
      <c r="AR949" s="51">
        <f>1/(1+EXP(-AQ949))</f>
        <v/>
      </c>
      <c r="AS949" s="52">
        <f>$BG$14*((AJ949)-$BD$5)/$BD$6+$BG$15*((AK949)-$BD$7)/$BD$8+$BG$16</f>
        <v/>
      </c>
      <c r="AT949" s="51">
        <f>1/(1+EXP(-AS949))</f>
        <v/>
      </c>
      <c r="AU949" s="52">
        <f>$BH$14*((AJ949)-$BD$5)/$BD$6+$BH$15*((AK949)-$BD$7)/$BD$8+$BH$16</f>
        <v/>
      </c>
      <c r="AV949" s="51">
        <f>1/(1+EXP(-AU949))</f>
        <v/>
      </c>
      <c r="AW949" s="52">
        <f>$BI$14*((AJ949)-$BD$5)/$BD$6+$BI$15*((AK949)-$BD$7)/$BD$8+$BI$16</f>
        <v/>
      </c>
      <c r="AX949" s="51">
        <f>1/(1+EXP(-AW949))</f>
        <v/>
      </c>
      <c r="AY949" s="52">
        <f>$BJ$14*((AJ949)-$BD$5)/$BD$6+$BJ$15*((AK949)-$BD$7)/$BD$8+$BJ$16</f>
        <v/>
      </c>
      <c r="AZ949" s="51">
        <f>1/(1+EXP(-AY949))</f>
        <v/>
      </c>
      <c r="BA949" s="52">
        <f>$BK$14*((AJ949)-$BD$5)/$BD$6+$BK$15*((AK949)-$BD$7)/$BD$8+$BK$16</f>
        <v/>
      </c>
      <c r="BB949" s="51">
        <f>1/(1+EXP(-BA949))</f>
        <v/>
      </c>
    </row>
    <row r="950" ht="15" customHeight="1" s="35">
      <c r="A950" s="48">
        <f>'4_Seq_Features'!A948</f>
        <v/>
      </c>
      <c r="B950" s="55">
        <f>'4_Seq_Features'!F948</f>
        <v/>
      </c>
      <c r="C950" s="48">
        <f>'4_Seq_Features'!E948</f>
        <v/>
      </c>
      <c r="D950" s="52">
        <f>$U$12*((B950)-$U$5)/$U$6+$U$13</f>
        <v/>
      </c>
      <c r="E950" s="51">
        <f>1/(1+EXP(-D950))</f>
        <v/>
      </c>
      <c r="F950" s="52">
        <f>$V$12*((B950)-$U$5)/$U$6+$V$13</f>
        <v/>
      </c>
      <c r="G950" s="51">
        <f>1/(1+EXP(-F950))</f>
        <v/>
      </c>
      <c r="H950" s="52">
        <f>$W$12*((B950)-$U$5)/$U$6+$W$13</f>
        <v/>
      </c>
      <c r="I950" s="51">
        <f>1/(1+EXP(-H950))</f>
        <v/>
      </c>
      <c r="J950" s="52">
        <f>$X$12*((B950)-$U$5)/$U$6+$X$13</f>
        <v/>
      </c>
      <c r="K950" s="51">
        <f>1/(1+EXP(-J950))</f>
        <v/>
      </c>
      <c r="L950" s="52">
        <f>$Y$12*((B950)-$U$5)/$U$6+$Y$13</f>
        <v/>
      </c>
      <c r="M950" s="51">
        <f>1/(1+EXP(-L950))</f>
        <v/>
      </c>
      <c r="N950" s="52">
        <f>$Z$12*((B950)-$U$5)/$U$6+$Z$13</f>
        <v/>
      </c>
      <c r="O950" s="51">
        <f>1/(1+EXP(-N950))</f>
        <v/>
      </c>
      <c r="P950" s="52">
        <f>$AA$12*((B950)-$U$5)/$U$6+$AA$13</f>
        <v/>
      </c>
      <c r="Q950" s="51">
        <f>1/(1+EXP(-P950))</f>
        <v/>
      </c>
      <c r="R950" s="52">
        <f>$AB$12*((B950)-$U$5)/$U$6+$AB$13</f>
        <v/>
      </c>
      <c r="S950" s="51">
        <f>1/(1+EXP(-R950))</f>
        <v/>
      </c>
      <c r="AI950" s="48">
        <f>'4_Seq_Features'!A948</f>
        <v/>
      </c>
      <c r="AJ950" s="55">
        <f>'4_Seq_Features'!G948</f>
        <v/>
      </c>
      <c r="AK950" s="55">
        <f>'4_Seq_Features'!H948</f>
        <v/>
      </c>
      <c r="AL950" s="48">
        <f>'4_Seq_Features'!E948</f>
        <v/>
      </c>
      <c r="AM950" s="52">
        <f>$BD$14*((AJ950)-$BD$5)/$BD$6+$BD$15*((AK950)-$BD$7)/$BD$8+$BD$16</f>
        <v/>
      </c>
      <c r="AN950" s="51">
        <f>1/(1+EXP(-AM950))</f>
        <v/>
      </c>
      <c r="AO950" s="52">
        <f>$BE$14*((AJ950)-$BD$5)/$BD$6+$BE$15*((AK950)-$BD$7)/$BD$8+$BE$16</f>
        <v/>
      </c>
      <c r="AP950" s="51">
        <f>1/(1+EXP(-AO950))</f>
        <v/>
      </c>
      <c r="AQ950" s="52">
        <f>$BF$14*((AJ950)-$BD$5)/$BD$6+$BF$15*((AK950)-$BD$7)/$BD$8+$BF$16</f>
        <v/>
      </c>
      <c r="AR950" s="51">
        <f>1/(1+EXP(-AQ950))</f>
        <v/>
      </c>
      <c r="AS950" s="52">
        <f>$BG$14*((AJ950)-$BD$5)/$BD$6+$BG$15*((AK950)-$BD$7)/$BD$8+$BG$16</f>
        <v/>
      </c>
      <c r="AT950" s="51">
        <f>1/(1+EXP(-AS950))</f>
        <v/>
      </c>
      <c r="AU950" s="52">
        <f>$BH$14*((AJ950)-$BD$5)/$BD$6+$BH$15*((AK950)-$BD$7)/$BD$8+$BH$16</f>
        <v/>
      </c>
      <c r="AV950" s="51">
        <f>1/(1+EXP(-AU950))</f>
        <v/>
      </c>
      <c r="AW950" s="52">
        <f>$BI$14*((AJ950)-$BD$5)/$BD$6+$BI$15*((AK950)-$BD$7)/$BD$8+$BI$16</f>
        <v/>
      </c>
      <c r="AX950" s="51">
        <f>1/(1+EXP(-AW950))</f>
        <v/>
      </c>
      <c r="AY950" s="52">
        <f>$BJ$14*((AJ950)-$BD$5)/$BD$6+$BJ$15*((AK950)-$BD$7)/$BD$8+$BJ$16</f>
        <v/>
      </c>
      <c r="AZ950" s="51">
        <f>1/(1+EXP(-AY950))</f>
        <v/>
      </c>
      <c r="BA950" s="52">
        <f>$BK$14*((AJ950)-$BD$5)/$BD$6+$BK$15*((AK950)-$BD$7)/$BD$8+$BK$16</f>
        <v/>
      </c>
      <c r="BB950" s="51">
        <f>1/(1+EXP(-BA950))</f>
        <v/>
      </c>
    </row>
    <row r="951" ht="15" customHeight="1" s="35">
      <c r="A951" s="48">
        <f>'4_Seq_Features'!A949</f>
        <v/>
      </c>
      <c r="B951" s="55">
        <f>'4_Seq_Features'!F949</f>
        <v/>
      </c>
      <c r="C951" s="48">
        <f>'4_Seq_Features'!E949</f>
        <v/>
      </c>
      <c r="D951" s="52">
        <f>$U$12*((B951)-$U$5)/$U$6+$U$13</f>
        <v/>
      </c>
      <c r="E951" s="51">
        <f>1/(1+EXP(-D951))</f>
        <v/>
      </c>
      <c r="F951" s="52">
        <f>$V$12*((B951)-$U$5)/$U$6+$V$13</f>
        <v/>
      </c>
      <c r="G951" s="51">
        <f>1/(1+EXP(-F951))</f>
        <v/>
      </c>
      <c r="H951" s="52">
        <f>$W$12*((B951)-$U$5)/$U$6+$W$13</f>
        <v/>
      </c>
      <c r="I951" s="51">
        <f>1/(1+EXP(-H951))</f>
        <v/>
      </c>
      <c r="J951" s="52">
        <f>$X$12*((B951)-$U$5)/$U$6+$X$13</f>
        <v/>
      </c>
      <c r="K951" s="51">
        <f>1/(1+EXP(-J951))</f>
        <v/>
      </c>
      <c r="L951" s="52">
        <f>$Y$12*((B951)-$U$5)/$U$6+$Y$13</f>
        <v/>
      </c>
      <c r="M951" s="51">
        <f>1/(1+EXP(-L951))</f>
        <v/>
      </c>
      <c r="N951" s="52">
        <f>$Z$12*((B951)-$U$5)/$U$6+$Z$13</f>
        <v/>
      </c>
      <c r="O951" s="51">
        <f>1/(1+EXP(-N951))</f>
        <v/>
      </c>
      <c r="P951" s="52">
        <f>$AA$12*((B951)-$U$5)/$U$6+$AA$13</f>
        <v/>
      </c>
      <c r="Q951" s="51">
        <f>1/(1+EXP(-P951))</f>
        <v/>
      </c>
      <c r="R951" s="52">
        <f>$AB$12*((B951)-$U$5)/$U$6+$AB$13</f>
        <v/>
      </c>
      <c r="S951" s="51">
        <f>1/(1+EXP(-R951))</f>
        <v/>
      </c>
      <c r="AI951" s="48">
        <f>'4_Seq_Features'!A949</f>
        <v/>
      </c>
      <c r="AJ951" s="55">
        <f>'4_Seq_Features'!G949</f>
        <v/>
      </c>
      <c r="AK951" s="55">
        <f>'4_Seq_Features'!H949</f>
        <v/>
      </c>
      <c r="AL951" s="48">
        <f>'4_Seq_Features'!E949</f>
        <v/>
      </c>
      <c r="AM951" s="52">
        <f>$BD$14*((AJ951)-$BD$5)/$BD$6+$BD$15*((AK951)-$BD$7)/$BD$8+$BD$16</f>
        <v/>
      </c>
      <c r="AN951" s="51">
        <f>1/(1+EXP(-AM951))</f>
        <v/>
      </c>
      <c r="AO951" s="52">
        <f>$BE$14*((AJ951)-$BD$5)/$BD$6+$BE$15*((AK951)-$BD$7)/$BD$8+$BE$16</f>
        <v/>
      </c>
      <c r="AP951" s="51">
        <f>1/(1+EXP(-AO951))</f>
        <v/>
      </c>
      <c r="AQ951" s="52">
        <f>$BF$14*((AJ951)-$BD$5)/$BD$6+$BF$15*((AK951)-$BD$7)/$BD$8+$BF$16</f>
        <v/>
      </c>
      <c r="AR951" s="51">
        <f>1/(1+EXP(-AQ951))</f>
        <v/>
      </c>
      <c r="AS951" s="52">
        <f>$BG$14*((AJ951)-$BD$5)/$BD$6+$BG$15*((AK951)-$BD$7)/$BD$8+$BG$16</f>
        <v/>
      </c>
      <c r="AT951" s="51">
        <f>1/(1+EXP(-AS951))</f>
        <v/>
      </c>
      <c r="AU951" s="52">
        <f>$BH$14*((AJ951)-$BD$5)/$BD$6+$BH$15*((AK951)-$BD$7)/$BD$8+$BH$16</f>
        <v/>
      </c>
      <c r="AV951" s="51">
        <f>1/(1+EXP(-AU951))</f>
        <v/>
      </c>
      <c r="AW951" s="52">
        <f>$BI$14*((AJ951)-$BD$5)/$BD$6+$BI$15*((AK951)-$BD$7)/$BD$8+$BI$16</f>
        <v/>
      </c>
      <c r="AX951" s="51">
        <f>1/(1+EXP(-AW951))</f>
        <v/>
      </c>
      <c r="AY951" s="52">
        <f>$BJ$14*((AJ951)-$BD$5)/$BD$6+$BJ$15*((AK951)-$BD$7)/$BD$8+$BJ$16</f>
        <v/>
      </c>
      <c r="AZ951" s="51">
        <f>1/(1+EXP(-AY951))</f>
        <v/>
      </c>
      <c r="BA951" s="52">
        <f>$BK$14*((AJ951)-$BD$5)/$BD$6+$BK$15*((AK951)-$BD$7)/$BD$8+$BK$16</f>
        <v/>
      </c>
      <c r="BB951" s="51">
        <f>1/(1+EXP(-BA951))</f>
        <v/>
      </c>
    </row>
    <row r="952" ht="15" customHeight="1" s="35">
      <c r="A952" s="48">
        <f>'4_Seq_Features'!A950</f>
        <v/>
      </c>
      <c r="B952" s="55">
        <f>'4_Seq_Features'!F950</f>
        <v/>
      </c>
      <c r="C952" s="48">
        <f>'4_Seq_Features'!E950</f>
        <v/>
      </c>
      <c r="D952" s="52">
        <f>$U$12*((B952)-$U$5)/$U$6+$U$13</f>
        <v/>
      </c>
      <c r="E952" s="51">
        <f>1/(1+EXP(-D952))</f>
        <v/>
      </c>
      <c r="F952" s="52">
        <f>$V$12*((B952)-$U$5)/$U$6+$V$13</f>
        <v/>
      </c>
      <c r="G952" s="51">
        <f>1/(1+EXP(-F952))</f>
        <v/>
      </c>
      <c r="H952" s="52">
        <f>$W$12*((B952)-$U$5)/$U$6+$W$13</f>
        <v/>
      </c>
      <c r="I952" s="51">
        <f>1/(1+EXP(-H952))</f>
        <v/>
      </c>
      <c r="J952" s="52">
        <f>$X$12*((B952)-$U$5)/$U$6+$X$13</f>
        <v/>
      </c>
      <c r="K952" s="51">
        <f>1/(1+EXP(-J952))</f>
        <v/>
      </c>
      <c r="L952" s="52">
        <f>$Y$12*((B952)-$U$5)/$U$6+$Y$13</f>
        <v/>
      </c>
      <c r="M952" s="51">
        <f>1/(1+EXP(-L952))</f>
        <v/>
      </c>
      <c r="N952" s="52">
        <f>$Z$12*((B952)-$U$5)/$U$6+$Z$13</f>
        <v/>
      </c>
      <c r="O952" s="51">
        <f>1/(1+EXP(-N952))</f>
        <v/>
      </c>
      <c r="P952" s="52">
        <f>$AA$12*((B952)-$U$5)/$U$6+$AA$13</f>
        <v/>
      </c>
      <c r="Q952" s="51">
        <f>1/(1+EXP(-P952))</f>
        <v/>
      </c>
      <c r="R952" s="52">
        <f>$AB$12*((B952)-$U$5)/$U$6+$AB$13</f>
        <v/>
      </c>
      <c r="S952" s="51">
        <f>1/(1+EXP(-R952))</f>
        <v/>
      </c>
      <c r="AI952" s="48">
        <f>'4_Seq_Features'!A950</f>
        <v/>
      </c>
      <c r="AJ952" s="55">
        <f>'4_Seq_Features'!G950</f>
        <v/>
      </c>
      <c r="AK952" s="55">
        <f>'4_Seq_Features'!H950</f>
        <v/>
      </c>
      <c r="AL952" s="48">
        <f>'4_Seq_Features'!E950</f>
        <v/>
      </c>
      <c r="AM952" s="52">
        <f>$BD$14*((AJ952)-$BD$5)/$BD$6+$BD$15*((AK952)-$BD$7)/$BD$8+$BD$16</f>
        <v/>
      </c>
      <c r="AN952" s="51">
        <f>1/(1+EXP(-AM952))</f>
        <v/>
      </c>
      <c r="AO952" s="52">
        <f>$BE$14*((AJ952)-$BD$5)/$BD$6+$BE$15*((AK952)-$BD$7)/$BD$8+$BE$16</f>
        <v/>
      </c>
      <c r="AP952" s="51">
        <f>1/(1+EXP(-AO952))</f>
        <v/>
      </c>
      <c r="AQ952" s="52">
        <f>$BF$14*((AJ952)-$BD$5)/$BD$6+$BF$15*((AK952)-$BD$7)/$BD$8+$BF$16</f>
        <v/>
      </c>
      <c r="AR952" s="51">
        <f>1/(1+EXP(-AQ952))</f>
        <v/>
      </c>
      <c r="AS952" s="52">
        <f>$BG$14*((AJ952)-$BD$5)/$BD$6+$BG$15*((AK952)-$BD$7)/$BD$8+$BG$16</f>
        <v/>
      </c>
      <c r="AT952" s="51">
        <f>1/(1+EXP(-AS952))</f>
        <v/>
      </c>
      <c r="AU952" s="52">
        <f>$BH$14*((AJ952)-$BD$5)/$BD$6+$BH$15*((AK952)-$BD$7)/$BD$8+$BH$16</f>
        <v/>
      </c>
      <c r="AV952" s="51">
        <f>1/(1+EXP(-AU952))</f>
        <v/>
      </c>
      <c r="AW952" s="52">
        <f>$BI$14*((AJ952)-$BD$5)/$BD$6+$BI$15*((AK952)-$BD$7)/$BD$8+$BI$16</f>
        <v/>
      </c>
      <c r="AX952" s="51">
        <f>1/(1+EXP(-AW952))</f>
        <v/>
      </c>
      <c r="AY952" s="52">
        <f>$BJ$14*((AJ952)-$BD$5)/$BD$6+$BJ$15*((AK952)-$BD$7)/$BD$8+$BJ$16</f>
        <v/>
      </c>
      <c r="AZ952" s="51">
        <f>1/(1+EXP(-AY952))</f>
        <v/>
      </c>
      <c r="BA952" s="52">
        <f>$BK$14*((AJ952)-$BD$5)/$BD$6+$BK$15*((AK952)-$BD$7)/$BD$8+$BK$16</f>
        <v/>
      </c>
      <c r="BB952" s="51">
        <f>1/(1+EXP(-BA952))</f>
        <v/>
      </c>
    </row>
    <row r="953" ht="15" customHeight="1" s="35">
      <c r="A953" s="48">
        <f>'4_Seq_Features'!A951</f>
        <v/>
      </c>
      <c r="B953" s="55">
        <f>'4_Seq_Features'!F951</f>
        <v/>
      </c>
      <c r="C953" s="48">
        <f>'4_Seq_Features'!E951</f>
        <v/>
      </c>
      <c r="D953" s="52">
        <f>$U$12*((B953)-$U$5)/$U$6+$U$13</f>
        <v/>
      </c>
      <c r="E953" s="51">
        <f>1/(1+EXP(-D953))</f>
        <v/>
      </c>
      <c r="F953" s="52">
        <f>$V$12*((B953)-$U$5)/$U$6+$V$13</f>
        <v/>
      </c>
      <c r="G953" s="51">
        <f>1/(1+EXP(-F953))</f>
        <v/>
      </c>
      <c r="H953" s="52">
        <f>$W$12*((B953)-$U$5)/$U$6+$W$13</f>
        <v/>
      </c>
      <c r="I953" s="51">
        <f>1/(1+EXP(-H953))</f>
        <v/>
      </c>
      <c r="J953" s="52">
        <f>$X$12*((B953)-$U$5)/$U$6+$X$13</f>
        <v/>
      </c>
      <c r="K953" s="51">
        <f>1/(1+EXP(-J953))</f>
        <v/>
      </c>
      <c r="L953" s="52">
        <f>$Y$12*((B953)-$U$5)/$U$6+$Y$13</f>
        <v/>
      </c>
      <c r="M953" s="51">
        <f>1/(1+EXP(-L953))</f>
        <v/>
      </c>
      <c r="N953" s="52">
        <f>$Z$12*((B953)-$U$5)/$U$6+$Z$13</f>
        <v/>
      </c>
      <c r="O953" s="51">
        <f>1/(1+EXP(-N953))</f>
        <v/>
      </c>
      <c r="P953" s="52">
        <f>$AA$12*((B953)-$U$5)/$U$6+$AA$13</f>
        <v/>
      </c>
      <c r="Q953" s="51">
        <f>1/(1+EXP(-P953))</f>
        <v/>
      </c>
      <c r="R953" s="52">
        <f>$AB$12*((B953)-$U$5)/$U$6+$AB$13</f>
        <v/>
      </c>
      <c r="S953" s="51">
        <f>1/(1+EXP(-R953))</f>
        <v/>
      </c>
      <c r="AI953" s="48">
        <f>'4_Seq_Features'!A951</f>
        <v/>
      </c>
      <c r="AJ953" s="55">
        <f>'4_Seq_Features'!G951</f>
        <v/>
      </c>
      <c r="AK953" s="55">
        <f>'4_Seq_Features'!H951</f>
        <v/>
      </c>
      <c r="AL953" s="48">
        <f>'4_Seq_Features'!E951</f>
        <v/>
      </c>
      <c r="AM953" s="52">
        <f>$BD$14*((AJ953)-$BD$5)/$BD$6+$BD$15*((AK953)-$BD$7)/$BD$8+$BD$16</f>
        <v/>
      </c>
      <c r="AN953" s="51">
        <f>1/(1+EXP(-AM953))</f>
        <v/>
      </c>
      <c r="AO953" s="52">
        <f>$BE$14*((AJ953)-$BD$5)/$BD$6+$BE$15*((AK953)-$BD$7)/$BD$8+$BE$16</f>
        <v/>
      </c>
      <c r="AP953" s="51">
        <f>1/(1+EXP(-AO953))</f>
        <v/>
      </c>
      <c r="AQ953" s="52">
        <f>$BF$14*((AJ953)-$BD$5)/$BD$6+$BF$15*((AK953)-$BD$7)/$BD$8+$BF$16</f>
        <v/>
      </c>
      <c r="AR953" s="51">
        <f>1/(1+EXP(-AQ953))</f>
        <v/>
      </c>
      <c r="AS953" s="52">
        <f>$BG$14*((AJ953)-$BD$5)/$BD$6+$BG$15*((AK953)-$BD$7)/$BD$8+$BG$16</f>
        <v/>
      </c>
      <c r="AT953" s="51">
        <f>1/(1+EXP(-AS953))</f>
        <v/>
      </c>
      <c r="AU953" s="52">
        <f>$BH$14*((AJ953)-$BD$5)/$BD$6+$BH$15*((AK953)-$BD$7)/$BD$8+$BH$16</f>
        <v/>
      </c>
      <c r="AV953" s="51">
        <f>1/(1+EXP(-AU953))</f>
        <v/>
      </c>
      <c r="AW953" s="52">
        <f>$BI$14*((AJ953)-$BD$5)/$BD$6+$BI$15*((AK953)-$BD$7)/$BD$8+$BI$16</f>
        <v/>
      </c>
      <c r="AX953" s="51">
        <f>1/(1+EXP(-AW953))</f>
        <v/>
      </c>
      <c r="AY953" s="52">
        <f>$BJ$14*((AJ953)-$BD$5)/$BD$6+$BJ$15*((AK953)-$BD$7)/$BD$8+$BJ$16</f>
        <v/>
      </c>
      <c r="AZ953" s="51">
        <f>1/(1+EXP(-AY953))</f>
        <v/>
      </c>
      <c r="BA953" s="52">
        <f>$BK$14*((AJ953)-$BD$5)/$BD$6+$BK$15*((AK953)-$BD$7)/$BD$8+$BK$16</f>
        <v/>
      </c>
      <c r="BB953" s="51">
        <f>1/(1+EXP(-BA953))</f>
        <v/>
      </c>
    </row>
    <row r="954" ht="15" customHeight="1" s="35">
      <c r="A954" s="48">
        <f>'4_Seq_Features'!A952</f>
        <v/>
      </c>
      <c r="B954" s="55">
        <f>'4_Seq_Features'!F952</f>
        <v/>
      </c>
      <c r="C954" s="48">
        <f>'4_Seq_Features'!E952</f>
        <v/>
      </c>
      <c r="D954" s="52">
        <f>$U$12*((B954)-$U$5)/$U$6+$U$13</f>
        <v/>
      </c>
      <c r="E954" s="51">
        <f>1/(1+EXP(-D954))</f>
        <v/>
      </c>
      <c r="F954" s="52">
        <f>$V$12*((B954)-$U$5)/$U$6+$V$13</f>
        <v/>
      </c>
      <c r="G954" s="51">
        <f>1/(1+EXP(-F954))</f>
        <v/>
      </c>
      <c r="H954" s="52">
        <f>$W$12*((B954)-$U$5)/$U$6+$W$13</f>
        <v/>
      </c>
      <c r="I954" s="51">
        <f>1/(1+EXP(-H954))</f>
        <v/>
      </c>
      <c r="J954" s="52">
        <f>$X$12*((B954)-$U$5)/$U$6+$X$13</f>
        <v/>
      </c>
      <c r="K954" s="51">
        <f>1/(1+EXP(-J954))</f>
        <v/>
      </c>
      <c r="L954" s="52">
        <f>$Y$12*((B954)-$U$5)/$U$6+$Y$13</f>
        <v/>
      </c>
      <c r="M954" s="51">
        <f>1/(1+EXP(-L954))</f>
        <v/>
      </c>
      <c r="N954" s="52">
        <f>$Z$12*((B954)-$U$5)/$U$6+$Z$13</f>
        <v/>
      </c>
      <c r="O954" s="51">
        <f>1/(1+EXP(-N954))</f>
        <v/>
      </c>
      <c r="P954" s="52">
        <f>$AA$12*((B954)-$U$5)/$U$6+$AA$13</f>
        <v/>
      </c>
      <c r="Q954" s="51">
        <f>1/(1+EXP(-P954))</f>
        <v/>
      </c>
      <c r="R954" s="52">
        <f>$AB$12*((B954)-$U$5)/$U$6+$AB$13</f>
        <v/>
      </c>
      <c r="S954" s="51">
        <f>1/(1+EXP(-R954))</f>
        <v/>
      </c>
      <c r="AI954" s="48">
        <f>'4_Seq_Features'!A952</f>
        <v/>
      </c>
      <c r="AJ954" s="55">
        <f>'4_Seq_Features'!G952</f>
        <v/>
      </c>
      <c r="AK954" s="55">
        <f>'4_Seq_Features'!H952</f>
        <v/>
      </c>
      <c r="AL954" s="48">
        <f>'4_Seq_Features'!E952</f>
        <v/>
      </c>
      <c r="AM954" s="52">
        <f>$BD$14*((AJ954)-$BD$5)/$BD$6+$BD$15*((AK954)-$BD$7)/$BD$8+$BD$16</f>
        <v/>
      </c>
      <c r="AN954" s="51">
        <f>1/(1+EXP(-AM954))</f>
        <v/>
      </c>
      <c r="AO954" s="52">
        <f>$BE$14*((AJ954)-$BD$5)/$BD$6+$BE$15*((AK954)-$BD$7)/$BD$8+$BE$16</f>
        <v/>
      </c>
      <c r="AP954" s="51">
        <f>1/(1+EXP(-AO954))</f>
        <v/>
      </c>
      <c r="AQ954" s="52">
        <f>$BF$14*((AJ954)-$BD$5)/$BD$6+$BF$15*((AK954)-$BD$7)/$BD$8+$BF$16</f>
        <v/>
      </c>
      <c r="AR954" s="51">
        <f>1/(1+EXP(-AQ954))</f>
        <v/>
      </c>
      <c r="AS954" s="52">
        <f>$BG$14*((AJ954)-$BD$5)/$BD$6+$BG$15*((AK954)-$BD$7)/$BD$8+$BG$16</f>
        <v/>
      </c>
      <c r="AT954" s="51">
        <f>1/(1+EXP(-AS954))</f>
        <v/>
      </c>
      <c r="AU954" s="52">
        <f>$BH$14*((AJ954)-$BD$5)/$BD$6+$BH$15*((AK954)-$BD$7)/$BD$8+$BH$16</f>
        <v/>
      </c>
      <c r="AV954" s="51">
        <f>1/(1+EXP(-AU954))</f>
        <v/>
      </c>
      <c r="AW954" s="52">
        <f>$BI$14*((AJ954)-$BD$5)/$BD$6+$BI$15*((AK954)-$BD$7)/$BD$8+$BI$16</f>
        <v/>
      </c>
      <c r="AX954" s="51">
        <f>1/(1+EXP(-AW954))</f>
        <v/>
      </c>
      <c r="AY954" s="52">
        <f>$BJ$14*((AJ954)-$BD$5)/$BD$6+$BJ$15*((AK954)-$BD$7)/$BD$8+$BJ$16</f>
        <v/>
      </c>
      <c r="AZ954" s="51">
        <f>1/(1+EXP(-AY954))</f>
        <v/>
      </c>
      <c r="BA954" s="52">
        <f>$BK$14*((AJ954)-$BD$5)/$BD$6+$BK$15*((AK954)-$BD$7)/$BD$8+$BK$16</f>
        <v/>
      </c>
      <c r="BB954" s="51">
        <f>1/(1+EXP(-BA954))</f>
        <v/>
      </c>
    </row>
    <row r="955" ht="15" customHeight="1" s="35">
      <c r="A955" s="48">
        <f>'4_Seq_Features'!A953</f>
        <v/>
      </c>
      <c r="B955" s="55">
        <f>'4_Seq_Features'!F953</f>
        <v/>
      </c>
      <c r="C955" s="48">
        <f>'4_Seq_Features'!E953</f>
        <v/>
      </c>
      <c r="D955" s="52">
        <f>$U$12*((B955)-$U$5)/$U$6+$U$13</f>
        <v/>
      </c>
      <c r="E955" s="51">
        <f>1/(1+EXP(-D955))</f>
        <v/>
      </c>
      <c r="F955" s="52">
        <f>$V$12*((B955)-$U$5)/$U$6+$V$13</f>
        <v/>
      </c>
      <c r="G955" s="51">
        <f>1/(1+EXP(-F955))</f>
        <v/>
      </c>
      <c r="H955" s="52">
        <f>$W$12*((B955)-$U$5)/$U$6+$W$13</f>
        <v/>
      </c>
      <c r="I955" s="51">
        <f>1/(1+EXP(-H955))</f>
        <v/>
      </c>
      <c r="J955" s="52">
        <f>$X$12*((B955)-$U$5)/$U$6+$X$13</f>
        <v/>
      </c>
      <c r="K955" s="51">
        <f>1/(1+EXP(-J955))</f>
        <v/>
      </c>
      <c r="L955" s="52">
        <f>$Y$12*((B955)-$U$5)/$U$6+$Y$13</f>
        <v/>
      </c>
      <c r="M955" s="51">
        <f>1/(1+EXP(-L955))</f>
        <v/>
      </c>
      <c r="N955" s="52">
        <f>$Z$12*((B955)-$U$5)/$U$6+$Z$13</f>
        <v/>
      </c>
      <c r="O955" s="51">
        <f>1/(1+EXP(-N955))</f>
        <v/>
      </c>
      <c r="P955" s="52">
        <f>$AA$12*((B955)-$U$5)/$U$6+$AA$13</f>
        <v/>
      </c>
      <c r="Q955" s="51">
        <f>1/(1+EXP(-P955))</f>
        <v/>
      </c>
      <c r="R955" s="52">
        <f>$AB$12*((B955)-$U$5)/$U$6+$AB$13</f>
        <v/>
      </c>
      <c r="S955" s="51">
        <f>1/(1+EXP(-R955))</f>
        <v/>
      </c>
      <c r="AI955" s="48">
        <f>'4_Seq_Features'!A953</f>
        <v/>
      </c>
      <c r="AJ955" s="55">
        <f>'4_Seq_Features'!G953</f>
        <v/>
      </c>
      <c r="AK955" s="55">
        <f>'4_Seq_Features'!H953</f>
        <v/>
      </c>
      <c r="AL955" s="48">
        <f>'4_Seq_Features'!E953</f>
        <v/>
      </c>
      <c r="AM955" s="52">
        <f>$BD$14*((AJ955)-$BD$5)/$BD$6+$BD$15*((AK955)-$BD$7)/$BD$8+$BD$16</f>
        <v/>
      </c>
      <c r="AN955" s="51">
        <f>1/(1+EXP(-AM955))</f>
        <v/>
      </c>
      <c r="AO955" s="52">
        <f>$BE$14*((AJ955)-$BD$5)/$BD$6+$BE$15*((AK955)-$BD$7)/$BD$8+$BE$16</f>
        <v/>
      </c>
      <c r="AP955" s="51">
        <f>1/(1+EXP(-AO955))</f>
        <v/>
      </c>
      <c r="AQ955" s="52">
        <f>$BF$14*((AJ955)-$BD$5)/$BD$6+$BF$15*((AK955)-$BD$7)/$BD$8+$BF$16</f>
        <v/>
      </c>
      <c r="AR955" s="51">
        <f>1/(1+EXP(-AQ955))</f>
        <v/>
      </c>
      <c r="AS955" s="52">
        <f>$BG$14*((AJ955)-$BD$5)/$BD$6+$BG$15*((AK955)-$BD$7)/$BD$8+$BG$16</f>
        <v/>
      </c>
      <c r="AT955" s="51">
        <f>1/(1+EXP(-AS955))</f>
        <v/>
      </c>
      <c r="AU955" s="52">
        <f>$BH$14*((AJ955)-$BD$5)/$BD$6+$BH$15*((AK955)-$BD$7)/$BD$8+$BH$16</f>
        <v/>
      </c>
      <c r="AV955" s="51">
        <f>1/(1+EXP(-AU955))</f>
        <v/>
      </c>
      <c r="AW955" s="52">
        <f>$BI$14*((AJ955)-$BD$5)/$BD$6+$BI$15*((AK955)-$BD$7)/$BD$8+$BI$16</f>
        <v/>
      </c>
      <c r="AX955" s="51">
        <f>1/(1+EXP(-AW955))</f>
        <v/>
      </c>
      <c r="AY955" s="52">
        <f>$BJ$14*((AJ955)-$BD$5)/$BD$6+$BJ$15*((AK955)-$BD$7)/$BD$8+$BJ$16</f>
        <v/>
      </c>
      <c r="AZ955" s="51">
        <f>1/(1+EXP(-AY955))</f>
        <v/>
      </c>
      <c r="BA955" s="52">
        <f>$BK$14*((AJ955)-$BD$5)/$BD$6+$BK$15*((AK955)-$BD$7)/$BD$8+$BK$16</f>
        <v/>
      </c>
      <c r="BB955" s="51">
        <f>1/(1+EXP(-BA955))</f>
        <v/>
      </c>
    </row>
    <row r="956" ht="15" customHeight="1" s="35">
      <c r="A956" s="48">
        <f>'4_Seq_Features'!A954</f>
        <v/>
      </c>
      <c r="B956" s="55">
        <f>'4_Seq_Features'!F954</f>
        <v/>
      </c>
      <c r="C956" s="48">
        <f>'4_Seq_Features'!E954</f>
        <v/>
      </c>
      <c r="D956" s="52">
        <f>$U$12*((B956)-$U$5)/$U$6+$U$13</f>
        <v/>
      </c>
      <c r="E956" s="51">
        <f>1/(1+EXP(-D956))</f>
        <v/>
      </c>
      <c r="F956" s="52">
        <f>$V$12*((B956)-$U$5)/$U$6+$V$13</f>
        <v/>
      </c>
      <c r="G956" s="51">
        <f>1/(1+EXP(-F956))</f>
        <v/>
      </c>
      <c r="H956" s="52">
        <f>$W$12*((B956)-$U$5)/$U$6+$W$13</f>
        <v/>
      </c>
      <c r="I956" s="51">
        <f>1/(1+EXP(-H956))</f>
        <v/>
      </c>
      <c r="J956" s="52">
        <f>$X$12*((B956)-$U$5)/$U$6+$X$13</f>
        <v/>
      </c>
      <c r="K956" s="51">
        <f>1/(1+EXP(-J956))</f>
        <v/>
      </c>
      <c r="L956" s="52">
        <f>$Y$12*((B956)-$U$5)/$U$6+$Y$13</f>
        <v/>
      </c>
      <c r="M956" s="51">
        <f>1/(1+EXP(-L956))</f>
        <v/>
      </c>
      <c r="N956" s="52">
        <f>$Z$12*((B956)-$U$5)/$U$6+$Z$13</f>
        <v/>
      </c>
      <c r="O956" s="51">
        <f>1/(1+EXP(-N956))</f>
        <v/>
      </c>
      <c r="P956" s="52">
        <f>$AA$12*((B956)-$U$5)/$U$6+$AA$13</f>
        <v/>
      </c>
      <c r="Q956" s="51">
        <f>1/(1+EXP(-P956))</f>
        <v/>
      </c>
      <c r="R956" s="52">
        <f>$AB$12*((B956)-$U$5)/$U$6+$AB$13</f>
        <v/>
      </c>
      <c r="S956" s="51">
        <f>1/(1+EXP(-R956))</f>
        <v/>
      </c>
      <c r="AI956" s="48">
        <f>'4_Seq_Features'!A954</f>
        <v/>
      </c>
      <c r="AJ956" s="55">
        <f>'4_Seq_Features'!G954</f>
        <v/>
      </c>
      <c r="AK956" s="55">
        <f>'4_Seq_Features'!H954</f>
        <v/>
      </c>
      <c r="AL956" s="48">
        <f>'4_Seq_Features'!E954</f>
        <v/>
      </c>
      <c r="AM956" s="52">
        <f>$BD$14*((AJ956)-$BD$5)/$BD$6+$BD$15*((AK956)-$BD$7)/$BD$8+$BD$16</f>
        <v/>
      </c>
      <c r="AN956" s="51">
        <f>1/(1+EXP(-AM956))</f>
        <v/>
      </c>
      <c r="AO956" s="52">
        <f>$BE$14*((AJ956)-$BD$5)/$BD$6+$BE$15*((AK956)-$BD$7)/$BD$8+$BE$16</f>
        <v/>
      </c>
      <c r="AP956" s="51">
        <f>1/(1+EXP(-AO956))</f>
        <v/>
      </c>
      <c r="AQ956" s="52">
        <f>$BF$14*((AJ956)-$BD$5)/$BD$6+$BF$15*((AK956)-$BD$7)/$BD$8+$BF$16</f>
        <v/>
      </c>
      <c r="AR956" s="51">
        <f>1/(1+EXP(-AQ956))</f>
        <v/>
      </c>
      <c r="AS956" s="52">
        <f>$BG$14*((AJ956)-$BD$5)/$BD$6+$BG$15*((AK956)-$BD$7)/$BD$8+$BG$16</f>
        <v/>
      </c>
      <c r="AT956" s="51">
        <f>1/(1+EXP(-AS956))</f>
        <v/>
      </c>
      <c r="AU956" s="52">
        <f>$BH$14*((AJ956)-$BD$5)/$BD$6+$BH$15*((AK956)-$BD$7)/$BD$8+$BH$16</f>
        <v/>
      </c>
      <c r="AV956" s="51">
        <f>1/(1+EXP(-AU956))</f>
        <v/>
      </c>
      <c r="AW956" s="52">
        <f>$BI$14*((AJ956)-$BD$5)/$BD$6+$BI$15*((AK956)-$BD$7)/$BD$8+$BI$16</f>
        <v/>
      </c>
      <c r="AX956" s="51">
        <f>1/(1+EXP(-AW956))</f>
        <v/>
      </c>
      <c r="AY956" s="52">
        <f>$BJ$14*((AJ956)-$BD$5)/$BD$6+$BJ$15*((AK956)-$BD$7)/$BD$8+$BJ$16</f>
        <v/>
      </c>
      <c r="AZ956" s="51">
        <f>1/(1+EXP(-AY956))</f>
        <v/>
      </c>
      <c r="BA956" s="52">
        <f>$BK$14*((AJ956)-$BD$5)/$BD$6+$BK$15*((AK956)-$BD$7)/$BD$8+$BK$16</f>
        <v/>
      </c>
      <c r="BB956" s="51">
        <f>1/(1+EXP(-BA956))</f>
        <v/>
      </c>
    </row>
    <row r="957" ht="15" customHeight="1" s="35">
      <c r="A957" s="48">
        <f>'4_Seq_Features'!A955</f>
        <v/>
      </c>
      <c r="B957" s="55">
        <f>'4_Seq_Features'!F955</f>
        <v/>
      </c>
      <c r="C957" s="48">
        <f>'4_Seq_Features'!E955</f>
        <v/>
      </c>
      <c r="D957" s="52">
        <f>$U$12*((B957)-$U$5)/$U$6+$U$13</f>
        <v/>
      </c>
      <c r="E957" s="51">
        <f>1/(1+EXP(-D957))</f>
        <v/>
      </c>
      <c r="F957" s="52">
        <f>$V$12*((B957)-$U$5)/$U$6+$V$13</f>
        <v/>
      </c>
      <c r="G957" s="51">
        <f>1/(1+EXP(-F957))</f>
        <v/>
      </c>
      <c r="H957" s="52">
        <f>$W$12*((B957)-$U$5)/$U$6+$W$13</f>
        <v/>
      </c>
      <c r="I957" s="51">
        <f>1/(1+EXP(-H957))</f>
        <v/>
      </c>
      <c r="J957" s="52">
        <f>$X$12*((B957)-$U$5)/$U$6+$X$13</f>
        <v/>
      </c>
      <c r="K957" s="51">
        <f>1/(1+EXP(-J957))</f>
        <v/>
      </c>
      <c r="L957" s="52">
        <f>$Y$12*((B957)-$U$5)/$U$6+$Y$13</f>
        <v/>
      </c>
      <c r="M957" s="51">
        <f>1/(1+EXP(-L957))</f>
        <v/>
      </c>
      <c r="N957" s="52">
        <f>$Z$12*((B957)-$U$5)/$U$6+$Z$13</f>
        <v/>
      </c>
      <c r="O957" s="51">
        <f>1/(1+EXP(-N957))</f>
        <v/>
      </c>
      <c r="P957" s="52">
        <f>$AA$12*((B957)-$U$5)/$U$6+$AA$13</f>
        <v/>
      </c>
      <c r="Q957" s="51">
        <f>1/(1+EXP(-P957))</f>
        <v/>
      </c>
      <c r="R957" s="52">
        <f>$AB$12*((B957)-$U$5)/$U$6+$AB$13</f>
        <v/>
      </c>
      <c r="S957" s="51">
        <f>1/(1+EXP(-R957))</f>
        <v/>
      </c>
      <c r="AI957" s="48">
        <f>'4_Seq_Features'!A955</f>
        <v/>
      </c>
      <c r="AJ957" s="55">
        <f>'4_Seq_Features'!G955</f>
        <v/>
      </c>
      <c r="AK957" s="55">
        <f>'4_Seq_Features'!H955</f>
        <v/>
      </c>
      <c r="AL957" s="48">
        <f>'4_Seq_Features'!E955</f>
        <v/>
      </c>
      <c r="AM957" s="52">
        <f>$BD$14*((AJ957)-$BD$5)/$BD$6+$BD$15*((AK957)-$BD$7)/$BD$8+$BD$16</f>
        <v/>
      </c>
      <c r="AN957" s="51">
        <f>1/(1+EXP(-AM957))</f>
        <v/>
      </c>
      <c r="AO957" s="52">
        <f>$BE$14*((AJ957)-$BD$5)/$BD$6+$BE$15*((AK957)-$BD$7)/$BD$8+$BE$16</f>
        <v/>
      </c>
      <c r="AP957" s="51">
        <f>1/(1+EXP(-AO957))</f>
        <v/>
      </c>
      <c r="AQ957" s="52">
        <f>$BF$14*((AJ957)-$BD$5)/$BD$6+$BF$15*((AK957)-$BD$7)/$BD$8+$BF$16</f>
        <v/>
      </c>
      <c r="AR957" s="51">
        <f>1/(1+EXP(-AQ957))</f>
        <v/>
      </c>
      <c r="AS957" s="52">
        <f>$BG$14*((AJ957)-$BD$5)/$BD$6+$BG$15*((AK957)-$BD$7)/$BD$8+$BG$16</f>
        <v/>
      </c>
      <c r="AT957" s="51">
        <f>1/(1+EXP(-AS957))</f>
        <v/>
      </c>
      <c r="AU957" s="52">
        <f>$BH$14*((AJ957)-$BD$5)/$BD$6+$BH$15*((AK957)-$BD$7)/$BD$8+$BH$16</f>
        <v/>
      </c>
      <c r="AV957" s="51">
        <f>1/(1+EXP(-AU957))</f>
        <v/>
      </c>
      <c r="AW957" s="52">
        <f>$BI$14*((AJ957)-$BD$5)/$BD$6+$BI$15*((AK957)-$BD$7)/$BD$8+$BI$16</f>
        <v/>
      </c>
      <c r="AX957" s="51">
        <f>1/(1+EXP(-AW957))</f>
        <v/>
      </c>
      <c r="AY957" s="52">
        <f>$BJ$14*((AJ957)-$BD$5)/$BD$6+$BJ$15*((AK957)-$BD$7)/$BD$8+$BJ$16</f>
        <v/>
      </c>
      <c r="AZ957" s="51">
        <f>1/(1+EXP(-AY957))</f>
        <v/>
      </c>
      <c r="BA957" s="52">
        <f>$BK$14*((AJ957)-$BD$5)/$BD$6+$BK$15*((AK957)-$BD$7)/$BD$8+$BK$16</f>
        <v/>
      </c>
      <c r="BB957" s="51">
        <f>1/(1+EXP(-BA957))</f>
        <v/>
      </c>
    </row>
    <row r="958" ht="15" customHeight="1" s="35">
      <c r="A958" s="48">
        <f>'4_Seq_Features'!A956</f>
        <v/>
      </c>
      <c r="B958" s="55">
        <f>'4_Seq_Features'!F956</f>
        <v/>
      </c>
      <c r="C958" s="48">
        <f>'4_Seq_Features'!E956</f>
        <v/>
      </c>
      <c r="D958" s="52">
        <f>$U$12*((B958)-$U$5)/$U$6+$U$13</f>
        <v/>
      </c>
      <c r="E958" s="51">
        <f>1/(1+EXP(-D958))</f>
        <v/>
      </c>
      <c r="F958" s="52">
        <f>$V$12*((B958)-$U$5)/$U$6+$V$13</f>
        <v/>
      </c>
      <c r="G958" s="51">
        <f>1/(1+EXP(-F958))</f>
        <v/>
      </c>
      <c r="H958" s="52">
        <f>$W$12*((B958)-$U$5)/$U$6+$W$13</f>
        <v/>
      </c>
      <c r="I958" s="51">
        <f>1/(1+EXP(-H958))</f>
        <v/>
      </c>
      <c r="J958" s="52">
        <f>$X$12*((B958)-$U$5)/$U$6+$X$13</f>
        <v/>
      </c>
      <c r="K958" s="51">
        <f>1/(1+EXP(-J958))</f>
        <v/>
      </c>
      <c r="L958" s="52">
        <f>$Y$12*((B958)-$U$5)/$U$6+$Y$13</f>
        <v/>
      </c>
      <c r="M958" s="51">
        <f>1/(1+EXP(-L958))</f>
        <v/>
      </c>
      <c r="N958" s="52">
        <f>$Z$12*((B958)-$U$5)/$U$6+$Z$13</f>
        <v/>
      </c>
      <c r="O958" s="51">
        <f>1/(1+EXP(-N958))</f>
        <v/>
      </c>
      <c r="P958" s="52">
        <f>$AA$12*((B958)-$U$5)/$U$6+$AA$13</f>
        <v/>
      </c>
      <c r="Q958" s="51">
        <f>1/(1+EXP(-P958))</f>
        <v/>
      </c>
      <c r="R958" s="52">
        <f>$AB$12*((B958)-$U$5)/$U$6+$AB$13</f>
        <v/>
      </c>
      <c r="S958" s="51">
        <f>1/(1+EXP(-R958))</f>
        <v/>
      </c>
      <c r="AI958" s="48">
        <f>'4_Seq_Features'!A956</f>
        <v/>
      </c>
      <c r="AJ958" s="55">
        <f>'4_Seq_Features'!G956</f>
        <v/>
      </c>
      <c r="AK958" s="55">
        <f>'4_Seq_Features'!H956</f>
        <v/>
      </c>
      <c r="AL958" s="48">
        <f>'4_Seq_Features'!E956</f>
        <v/>
      </c>
      <c r="AM958" s="52">
        <f>$BD$14*((AJ958)-$BD$5)/$BD$6+$BD$15*((AK958)-$BD$7)/$BD$8+$BD$16</f>
        <v/>
      </c>
      <c r="AN958" s="51">
        <f>1/(1+EXP(-AM958))</f>
        <v/>
      </c>
      <c r="AO958" s="52">
        <f>$BE$14*((AJ958)-$BD$5)/$BD$6+$BE$15*((AK958)-$BD$7)/$BD$8+$BE$16</f>
        <v/>
      </c>
      <c r="AP958" s="51">
        <f>1/(1+EXP(-AO958))</f>
        <v/>
      </c>
      <c r="AQ958" s="52">
        <f>$BF$14*((AJ958)-$BD$5)/$BD$6+$BF$15*((AK958)-$BD$7)/$BD$8+$BF$16</f>
        <v/>
      </c>
      <c r="AR958" s="51">
        <f>1/(1+EXP(-AQ958))</f>
        <v/>
      </c>
      <c r="AS958" s="52">
        <f>$BG$14*((AJ958)-$BD$5)/$BD$6+$BG$15*((AK958)-$BD$7)/$BD$8+$BG$16</f>
        <v/>
      </c>
      <c r="AT958" s="51">
        <f>1/(1+EXP(-AS958))</f>
        <v/>
      </c>
      <c r="AU958" s="52">
        <f>$BH$14*((AJ958)-$BD$5)/$BD$6+$BH$15*((AK958)-$BD$7)/$BD$8+$BH$16</f>
        <v/>
      </c>
      <c r="AV958" s="51">
        <f>1/(1+EXP(-AU958))</f>
        <v/>
      </c>
      <c r="AW958" s="52">
        <f>$BI$14*((AJ958)-$BD$5)/$BD$6+$BI$15*((AK958)-$BD$7)/$BD$8+$BI$16</f>
        <v/>
      </c>
      <c r="AX958" s="51">
        <f>1/(1+EXP(-AW958))</f>
        <v/>
      </c>
      <c r="AY958" s="52">
        <f>$BJ$14*((AJ958)-$BD$5)/$BD$6+$BJ$15*((AK958)-$BD$7)/$BD$8+$BJ$16</f>
        <v/>
      </c>
      <c r="AZ958" s="51">
        <f>1/(1+EXP(-AY958))</f>
        <v/>
      </c>
      <c r="BA958" s="52">
        <f>$BK$14*((AJ958)-$BD$5)/$BD$6+$BK$15*((AK958)-$BD$7)/$BD$8+$BK$16</f>
        <v/>
      </c>
      <c r="BB958" s="51">
        <f>1/(1+EXP(-BA958))</f>
        <v/>
      </c>
    </row>
    <row r="959" ht="15" customHeight="1" s="35">
      <c r="A959" s="48">
        <f>'4_Seq_Features'!A957</f>
        <v/>
      </c>
      <c r="B959" s="55">
        <f>'4_Seq_Features'!F957</f>
        <v/>
      </c>
      <c r="C959" s="48">
        <f>'4_Seq_Features'!E957</f>
        <v/>
      </c>
      <c r="D959" s="52">
        <f>$U$12*((B959)-$U$5)/$U$6+$U$13</f>
        <v/>
      </c>
      <c r="E959" s="51">
        <f>1/(1+EXP(-D959))</f>
        <v/>
      </c>
      <c r="F959" s="52">
        <f>$V$12*((B959)-$U$5)/$U$6+$V$13</f>
        <v/>
      </c>
      <c r="G959" s="51">
        <f>1/(1+EXP(-F959))</f>
        <v/>
      </c>
      <c r="H959" s="52">
        <f>$W$12*((B959)-$U$5)/$U$6+$W$13</f>
        <v/>
      </c>
      <c r="I959" s="51">
        <f>1/(1+EXP(-H959))</f>
        <v/>
      </c>
      <c r="J959" s="52">
        <f>$X$12*((B959)-$U$5)/$U$6+$X$13</f>
        <v/>
      </c>
      <c r="K959" s="51">
        <f>1/(1+EXP(-J959))</f>
        <v/>
      </c>
      <c r="L959" s="52">
        <f>$Y$12*((B959)-$U$5)/$U$6+$Y$13</f>
        <v/>
      </c>
      <c r="M959" s="51">
        <f>1/(1+EXP(-L959))</f>
        <v/>
      </c>
      <c r="N959" s="52">
        <f>$Z$12*((B959)-$U$5)/$U$6+$Z$13</f>
        <v/>
      </c>
      <c r="O959" s="51">
        <f>1/(1+EXP(-N959))</f>
        <v/>
      </c>
      <c r="P959" s="52">
        <f>$AA$12*((B959)-$U$5)/$U$6+$AA$13</f>
        <v/>
      </c>
      <c r="Q959" s="51">
        <f>1/(1+EXP(-P959))</f>
        <v/>
      </c>
      <c r="R959" s="52">
        <f>$AB$12*((B959)-$U$5)/$U$6+$AB$13</f>
        <v/>
      </c>
      <c r="S959" s="51">
        <f>1/(1+EXP(-R959))</f>
        <v/>
      </c>
      <c r="AI959" s="48">
        <f>'4_Seq_Features'!A957</f>
        <v/>
      </c>
      <c r="AJ959" s="55">
        <f>'4_Seq_Features'!G957</f>
        <v/>
      </c>
      <c r="AK959" s="55">
        <f>'4_Seq_Features'!H957</f>
        <v/>
      </c>
      <c r="AL959" s="48">
        <f>'4_Seq_Features'!E957</f>
        <v/>
      </c>
      <c r="AM959" s="52">
        <f>$BD$14*((AJ959)-$BD$5)/$BD$6+$BD$15*((AK959)-$BD$7)/$BD$8+$BD$16</f>
        <v/>
      </c>
      <c r="AN959" s="51">
        <f>1/(1+EXP(-AM959))</f>
        <v/>
      </c>
      <c r="AO959" s="52">
        <f>$BE$14*((AJ959)-$BD$5)/$BD$6+$BE$15*((AK959)-$BD$7)/$BD$8+$BE$16</f>
        <v/>
      </c>
      <c r="AP959" s="51">
        <f>1/(1+EXP(-AO959))</f>
        <v/>
      </c>
      <c r="AQ959" s="52">
        <f>$BF$14*((AJ959)-$BD$5)/$BD$6+$BF$15*((AK959)-$BD$7)/$BD$8+$BF$16</f>
        <v/>
      </c>
      <c r="AR959" s="51">
        <f>1/(1+EXP(-AQ959))</f>
        <v/>
      </c>
      <c r="AS959" s="52">
        <f>$BG$14*((AJ959)-$BD$5)/$BD$6+$BG$15*((AK959)-$BD$7)/$BD$8+$BG$16</f>
        <v/>
      </c>
      <c r="AT959" s="51">
        <f>1/(1+EXP(-AS959))</f>
        <v/>
      </c>
      <c r="AU959" s="52">
        <f>$BH$14*((AJ959)-$BD$5)/$BD$6+$BH$15*((AK959)-$BD$7)/$BD$8+$BH$16</f>
        <v/>
      </c>
      <c r="AV959" s="51">
        <f>1/(1+EXP(-AU959))</f>
        <v/>
      </c>
      <c r="AW959" s="52">
        <f>$BI$14*((AJ959)-$BD$5)/$BD$6+$BI$15*((AK959)-$BD$7)/$BD$8+$BI$16</f>
        <v/>
      </c>
      <c r="AX959" s="51">
        <f>1/(1+EXP(-AW959))</f>
        <v/>
      </c>
      <c r="AY959" s="52">
        <f>$BJ$14*((AJ959)-$BD$5)/$BD$6+$BJ$15*((AK959)-$BD$7)/$BD$8+$BJ$16</f>
        <v/>
      </c>
      <c r="AZ959" s="51">
        <f>1/(1+EXP(-AY959))</f>
        <v/>
      </c>
      <c r="BA959" s="52">
        <f>$BK$14*((AJ959)-$BD$5)/$BD$6+$BK$15*((AK959)-$BD$7)/$BD$8+$BK$16</f>
        <v/>
      </c>
      <c r="BB959" s="51">
        <f>1/(1+EXP(-BA959))</f>
        <v/>
      </c>
    </row>
    <row r="960" ht="15" customHeight="1" s="35">
      <c r="A960" s="48">
        <f>'4_Seq_Features'!A958</f>
        <v/>
      </c>
      <c r="B960" s="55">
        <f>'4_Seq_Features'!F958</f>
        <v/>
      </c>
      <c r="C960" s="48">
        <f>'4_Seq_Features'!E958</f>
        <v/>
      </c>
      <c r="D960" s="52">
        <f>$U$12*((B960)-$U$5)/$U$6+$U$13</f>
        <v/>
      </c>
      <c r="E960" s="51">
        <f>1/(1+EXP(-D960))</f>
        <v/>
      </c>
      <c r="F960" s="52">
        <f>$V$12*((B960)-$U$5)/$U$6+$V$13</f>
        <v/>
      </c>
      <c r="G960" s="51">
        <f>1/(1+EXP(-F960))</f>
        <v/>
      </c>
      <c r="H960" s="52">
        <f>$W$12*((B960)-$U$5)/$U$6+$W$13</f>
        <v/>
      </c>
      <c r="I960" s="51">
        <f>1/(1+EXP(-H960))</f>
        <v/>
      </c>
      <c r="J960" s="52">
        <f>$X$12*((B960)-$U$5)/$U$6+$X$13</f>
        <v/>
      </c>
      <c r="K960" s="51">
        <f>1/(1+EXP(-J960))</f>
        <v/>
      </c>
      <c r="L960" s="52">
        <f>$Y$12*((B960)-$U$5)/$U$6+$Y$13</f>
        <v/>
      </c>
      <c r="M960" s="51">
        <f>1/(1+EXP(-L960))</f>
        <v/>
      </c>
      <c r="N960" s="52">
        <f>$Z$12*((B960)-$U$5)/$U$6+$Z$13</f>
        <v/>
      </c>
      <c r="O960" s="51">
        <f>1/(1+EXP(-N960))</f>
        <v/>
      </c>
      <c r="P960" s="52">
        <f>$AA$12*((B960)-$U$5)/$U$6+$AA$13</f>
        <v/>
      </c>
      <c r="Q960" s="51">
        <f>1/(1+EXP(-P960))</f>
        <v/>
      </c>
      <c r="R960" s="52">
        <f>$AB$12*((B960)-$U$5)/$U$6+$AB$13</f>
        <v/>
      </c>
      <c r="S960" s="51">
        <f>1/(1+EXP(-R960))</f>
        <v/>
      </c>
      <c r="AI960" s="48">
        <f>'4_Seq_Features'!A958</f>
        <v/>
      </c>
      <c r="AJ960" s="55">
        <f>'4_Seq_Features'!G958</f>
        <v/>
      </c>
      <c r="AK960" s="55">
        <f>'4_Seq_Features'!H958</f>
        <v/>
      </c>
      <c r="AL960" s="48">
        <f>'4_Seq_Features'!E958</f>
        <v/>
      </c>
      <c r="AM960" s="52">
        <f>$BD$14*((AJ960)-$BD$5)/$BD$6+$BD$15*((AK960)-$BD$7)/$BD$8+$BD$16</f>
        <v/>
      </c>
      <c r="AN960" s="51">
        <f>1/(1+EXP(-AM960))</f>
        <v/>
      </c>
      <c r="AO960" s="52">
        <f>$BE$14*((AJ960)-$BD$5)/$BD$6+$BE$15*((AK960)-$BD$7)/$BD$8+$BE$16</f>
        <v/>
      </c>
      <c r="AP960" s="51">
        <f>1/(1+EXP(-AO960))</f>
        <v/>
      </c>
      <c r="AQ960" s="52">
        <f>$BF$14*((AJ960)-$BD$5)/$BD$6+$BF$15*((AK960)-$BD$7)/$BD$8+$BF$16</f>
        <v/>
      </c>
      <c r="AR960" s="51">
        <f>1/(1+EXP(-AQ960))</f>
        <v/>
      </c>
      <c r="AS960" s="52">
        <f>$BG$14*((AJ960)-$BD$5)/$BD$6+$BG$15*((AK960)-$BD$7)/$BD$8+$BG$16</f>
        <v/>
      </c>
      <c r="AT960" s="51">
        <f>1/(1+EXP(-AS960))</f>
        <v/>
      </c>
      <c r="AU960" s="52">
        <f>$BH$14*((AJ960)-$BD$5)/$BD$6+$BH$15*((AK960)-$BD$7)/$BD$8+$BH$16</f>
        <v/>
      </c>
      <c r="AV960" s="51">
        <f>1/(1+EXP(-AU960))</f>
        <v/>
      </c>
      <c r="AW960" s="52">
        <f>$BI$14*((AJ960)-$BD$5)/$BD$6+$BI$15*((AK960)-$BD$7)/$BD$8+$BI$16</f>
        <v/>
      </c>
      <c r="AX960" s="51">
        <f>1/(1+EXP(-AW960))</f>
        <v/>
      </c>
      <c r="AY960" s="52">
        <f>$BJ$14*((AJ960)-$BD$5)/$BD$6+$BJ$15*((AK960)-$BD$7)/$BD$8+$BJ$16</f>
        <v/>
      </c>
      <c r="AZ960" s="51">
        <f>1/(1+EXP(-AY960))</f>
        <v/>
      </c>
      <c r="BA960" s="52">
        <f>$BK$14*((AJ960)-$BD$5)/$BD$6+$BK$15*((AK960)-$BD$7)/$BD$8+$BK$16</f>
        <v/>
      </c>
      <c r="BB960" s="51">
        <f>1/(1+EXP(-BA960))</f>
        <v/>
      </c>
    </row>
    <row r="961" ht="15" customHeight="1" s="35">
      <c r="A961" s="48">
        <f>'4_Seq_Features'!A959</f>
        <v/>
      </c>
      <c r="B961" s="55">
        <f>'4_Seq_Features'!F959</f>
        <v/>
      </c>
      <c r="C961" s="48">
        <f>'4_Seq_Features'!E959</f>
        <v/>
      </c>
      <c r="D961" s="52">
        <f>$U$12*((B961)-$U$5)/$U$6+$U$13</f>
        <v/>
      </c>
      <c r="E961" s="51">
        <f>1/(1+EXP(-D961))</f>
        <v/>
      </c>
      <c r="F961" s="52">
        <f>$V$12*((B961)-$U$5)/$U$6+$V$13</f>
        <v/>
      </c>
      <c r="G961" s="51">
        <f>1/(1+EXP(-F961))</f>
        <v/>
      </c>
      <c r="H961" s="52">
        <f>$W$12*((B961)-$U$5)/$U$6+$W$13</f>
        <v/>
      </c>
      <c r="I961" s="51">
        <f>1/(1+EXP(-H961))</f>
        <v/>
      </c>
      <c r="J961" s="52">
        <f>$X$12*((B961)-$U$5)/$U$6+$X$13</f>
        <v/>
      </c>
      <c r="K961" s="51">
        <f>1/(1+EXP(-J961))</f>
        <v/>
      </c>
      <c r="L961" s="52">
        <f>$Y$12*((B961)-$U$5)/$U$6+$Y$13</f>
        <v/>
      </c>
      <c r="M961" s="51">
        <f>1/(1+EXP(-L961))</f>
        <v/>
      </c>
      <c r="N961" s="52">
        <f>$Z$12*((B961)-$U$5)/$U$6+$Z$13</f>
        <v/>
      </c>
      <c r="O961" s="51">
        <f>1/(1+EXP(-N961))</f>
        <v/>
      </c>
      <c r="P961" s="52">
        <f>$AA$12*((B961)-$U$5)/$U$6+$AA$13</f>
        <v/>
      </c>
      <c r="Q961" s="51">
        <f>1/(1+EXP(-P961))</f>
        <v/>
      </c>
      <c r="R961" s="52">
        <f>$AB$12*((B961)-$U$5)/$U$6+$AB$13</f>
        <v/>
      </c>
      <c r="S961" s="51">
        <f>1/(1+EXP(-R961))</f>
        <v/>
      </c>
      <c r="AI961" s="48">
        <f>'4_Seq_Features'!A959</f>
        <v/>
      </c>
      <c r="AJ961" s="55">
        <f>'4_Seq_Features'!G959</f>
        <v/>
      </c>
      <c r="AK961" s="55">
        <f>'4_Seq_Features'!H959</f>
        <v/>
      </c>
      <c r="AL961" s="48">
        <f>'4_Seq_Features'!E959</f>
        <v/>
      </c>
      <c r="AM961" s="52">
        <f>$BD$14*((AJ961)-$BD$5)/$BD$6+$BD$15*((AK961)-$BD$7)/$BD$8+$BD$16</f>
        <v/>
      </c>
      <c r="AN961" s="51">
        <f>1/(1+EXP(-AM961))</f>
        <v/>
      </c>
      <c r="AO961" s="52">
        <f>$BE$14*((AJ961)-$BD$5)/$BD$6+$BE$15*((AK961)-$BD$7)/$BD$8+$BE$16</f>
        <v/>
      </c>
      <c r="AP961" s="51">
        <f>1/(1+EXP(-AO961))</f>
        <v/>
      </c>
      <c r="AQ961" s="52">
        <f>$BF$14*((AJ961)-$BD$5)/$BD$6+$BF$15*((AK961)-$BD$7)/$BD$8+$BF$16</f>
        <v/>
      </c>
      <c r="AR961" s="51">
        <f>1/(1+EXP(-AQ961))</f>
        <v/>
      </c>
      <c r="AS961" s="52">
        <f>$BG$14*((AJ961)-$BD$5)/$BD$6+$BG$15*((AK961)-$BD$7)/$BD$8+$BG$16</f>
        <v/>
      </c>
      <c r="AT961" s="51">
        <f>1/(1+EXP(-AS961))</f>
        <v/>
      </c>
      <c r="AU961" s="52">
        <f>$BH$14*((AJ961)-$BD$5)/$BD$6+$BH$15*((AK961)-$BD$7)/$BD$8+$BH$16</f>
        <v/>
      </c>
      <c r="AV961" s="51">
        <f>1/(1+EXP(-AU961))</f>
        <v/>
      </c>
      <c r="AW961" s="52">
        <f>$BI$14*((AJ961)-$BD$5)/$BD$6+$BI$15*((AK961)-$BD$7)/$BD$8+$BI$16</f>
        <v/>
      </c>
      <c r="AX961" s="51">
        <f>1/(1+EXP(-AW961))</f>
        <v/>
      </c>
      <c r="AY961" s="52">
        <f>$BJ$14*((AJ961)-$BD$5)/$BD$6+$BJ$15*((AK961)-$BD$7)/$BD$8+$BJ$16</f>
        <v/>
      </c>
      <c r="AZ961" s="51">
        <f>1/(1+EXP(-AY961))</f>
        <v/>
      </c>
      <c r="BA961" s="52">
        <f>$BK$14*((AJ961)-$BD$5)/$BD$6+$BK$15*((AK961)-$BD$7)/$BD$8+$BK$16</f>
        <v/>
      </c>
      <c r="BB961" s="51">
        <f>1/(1+EXP(-BA961))</f>
        <v/>
      </c>
    </row>
    <row r="962" ht="15" customHeight="1" s="35">
      <c r="A962" s="48">
        <f>'4_Seq_Features'!A960</f>
        <v/>
      </c>
      <c r="B962" s="55">
        <f>'4_Seq_Features'!F960</f>
        <v/>
      </c>
      <c r="C962" s="48">
        <f>'4_Seq_Features'!E960</f>
        <v/>
      </c>
      <c r="D962" s="52">
        <f>$U$12*((B962)-$U$5)/$U$6+$U$13</f>
        <v/>
      </c>
      <c r="E962" s="51">
        <f>1/(1+EXP(-D962))</f>
        <v/>
      </c>
      <c r="F962" s="52">
        <f>$V$12*((B962)-$U$5)/$U$6+$V$13</f>
        <v/>
      </c>
      <c r="G962" s="51">
        <f>1/(1+EXP(-F962))</f>
        <v/>
      </c>
      <c r="H962" s="52">
        <f>$W$12*((B962)-$U$5)/$U$6+$W$13</f>
        <v/>
      </c>
      <c r="I962" s="51">
        <f>1/(1+EXP(-H962))</f>
        <v/>
      </c>
      <c r="J962" s="52">
        <f>$X$12*((B962)-$U$5)/$U$6+$X$13</f>
        <v/>
      </c>
      <c r="K962" s="51">
        <f>1/(1+EXP(-J962))</f>
        <v/>
      </c>
      <c r="L962" s="52">
        <f>$Y$12*((B962)-$U$5)/$U$6+$Y$13</f>
        <v/>
      </c>
      <c r="M962" s="51">
        <f>1/(1+EXP(-L962))</f>
        <v/>
      </c>
      <c r="N962" s="52">
        <f>$Z$12*((B962)-$U$5)/$U$6+$Z$13</f>
        <v/>
      </c>
      <c r="O962" s="51">
        <f>1/(1+EXP(-N962))</f>
        <v/>
      </c>
      <c r="P962" s="52">
        <f>$AA$12*((B962)-$U$5)/$U$6+$AA$13</f>
        <v/>
      </c>
      <c r="Q962" s="51">
        <f>1/(1+EXP(-P962))</f>
        <v/>
      </c>
      <c r="R962" s="52">
        <f>$AB$12*((B962)-$U$5)/$U$6+$AB$13</f>
        <v/>
      </c>
      <c r="S962" s="51">
        <f>1/(1+EXP(-R962))</f>
        <v/>
      </c>
      <c r="AI962" s="48">
        <f>'4_Seq_Features'!A960</f>
        <v/>
      </c>
      <c r="AJ962" s="55">
        <f>'4_Seq_Features'!G960</f>
        <v/>
      </c>
      <c r="AK962" s="55">
        <f>'4_Seq_Features'!H960</f>
        <v/>
      </c>
      <c r="AL962" s="48">
        <f>'4_Seq_Features'!E960</f>
        <v/>
      </c>
      <c r="AM962" s="52">
        <f>$BD$14*((AJ962)-$BD$5)/$BD$6+$BD$15*((AK962)-$BD$7)/$BD$8+$BD$16</f>
        <v/>
      </c>
      <c r="AN962" s="51">
        <f>1/(1+EXP(-AM962))</f>
        <v/>
      </c>
      <c r="AO962" s="52">
        <f>$BE$14*((AJ962)-$BD$5)/$BD$6+$BE$15*((AK962)-$BD$7)/$BD$8+$BE$16</f>
        <v/>
      </c>
      <c r="AP962" s="51">
        <f>1/(1+EXP(-AO962))</f>
        <v/>
      </c>
      <c r="AQ962" s="52">
        <f>$BF$14*((AJ962)-$BD$5)/$BD$6+$BF$15*((AK962)-$BD$7)/$BD$8+$BF$16</f>
        <v/>
      </c>
      <c r="AR962" s="51">
        <f>1/(1+EXP(-AQ962))</f>
        <v/>
      </c>
      <c r="AS962" s="52">
        <f>$BG$14*((AJ962)-$BD$5)/$BD$6+$BG$15*((AK962)-$BD$7)/$BD$8+$BG$16</f>
        <v/>
      </c>
      <c r="AT962" s="51">
        <f>1/(1+EXP(-AS962))</f>
        <v/>
      </c>
      <c r="AU962" s="52">
        <f>$BH$14*((AJ962)-$BD$5)/$BD$6+$BH$15*((AK962)-$BD$7)/$BD$8+$BH$16</f>
        <v/>
      </c>
      <c r="AV962" s="51">
        <f>1/(1+EXP(-AU962))</f>
        <v/>
      </c>
      <c r="AW962" s="52">
        <f>$BI$14*((AJ962)-$BD$5)/$BD$6+$BI$15*((AK962)-$BD$7)/$BD$8+$BI$16</f>
        <v/>
      </c>
      <c r="AX962" s="51">
        <f>1/(1+EXP(-AW962))</f>
        <v/>
      </c>
      <c r="AY962" s="52">
        <f>$BJ$14*((AJ962)-$BD$5)/$BD$6+$BJ$15*((AK962)-$BD$7)/$BD$8+$BJ$16</f>
        <v/>
      </c>
      <c r="AZ962" s="51">
        <f>1/(1+EXP(-AY962))</f>
        <v/>
      </c>
      <c r="BA962" s="52">
        <f>$BK$14*((AJ962)-$BD$5)/$BD$6+$BK$15*((AK962)-$BD$7)/$BD$8+$BK$16</f>
        <v/>
      </c>
      <c r="BB962" s="51">
        <f>1/(1+EXP(-BA962))</f>
        <v/>
      </c>
    </row>
    <row r="963" ht="15" customHeight="1" s="35">
      <c r="A963" s="48">
        <f>'4_Seq_Features'!A961</f>
        <v/>
      </c>
      <c r="B963" s="55">
        <f>'4_Seq_Features'!F961</f>
        <v/>
      </c>
      <c r="C963" s="48">
        <f>'4_Seq_Features'!E961</f>
        <v/>
      </c>
      <c r="D963" s="52">
        <f>$U$12*((B963)-$U$5)/$U$6+$U$13</f>
        <v/>
      </c>
      <c r="E963" s="51">
        <f>1/(1+EXP(-D963))</f>
        <v/>
      </c>
      <c r="F963" s="52">
        <f>$V$12*((B963)-$U$5)/$U$6+$V$13</f>
        <v/>
      </c>
      <c r="G963" s="51">
        <f>1/(1+EXP(-F963))</f>
        <v/>
      </c>
      <c r="H963" s="52">
        <f>$W$12*((B963)-$U$5)/$U$6+$W$13</f>
        <v/>
      </c>
      <c r="I963" s="51">
        <f>1/(1+EXP(-H963))</f>
        <v/>
      </c>
      <c r="J963" s="52">
        <f>$X$12*((B963)-$U$5)/$U$6+$X$13</f>
        <v/>
      </c>
      <c r="K963" s="51">
        <f>1/(1+EXP(-J963))</f>
        <v/>
      </c>
      <c r="L963" s="52">
        <f>$Y$12*((B963)-$U$5)/$U$6+$Y$13</f>
        <v/>
      </c>
      <c r="M963" s="51">
        <f>1/(1+EXP(-L963))</f>
        <v/>
      </c>
      <c r="N963" s="52">
        <f>$Z$12*((B963)-$U$5)/$U$6+$Z$13</f>
        <v/>
      </c>
      <c r="O963" s="51">
        <f>1/(1+EXP(-N963))</f>
        <v/>
      </c>
      <c r="P963" s="52">
        <f>$AA$12*((B963)-$U$5)/$U$6+$AA$13</f>
        <v/>
      </c>
      <c r="Q963" s="51">
        <f>1/(1+EXP(-P963))</f>
        <v/>
      </c>
      <c r="R963" s="52">
        <f>$AB$12*((B963)-$U$5)/$U$6+$AB$13</f>
        <v/>
      </c>
      <c r="S963" s="51">
        <f>1/(1+EXP(-R963))</f>
        <v/>
      </c>
      <c r="AI963" s="48">
        <f>'4_Seq_Features'!A961</f>
        <v/>
      </c>
      <c r="AJ963" s="55">
        <f>'4_Seq_Features'!G961</f>
        <v/>
      </c>
      <c r="AK963" s="55">
        <f>'4_Seq_Features'!H961</f>
        <v/>
      </c>
      <c r="AL963" s="48">
        <f>'4_Seq_Features'!E961</f>
        <v/>
      </c>
      <c r="AM963" s="52">
        <f>$BD$14*((AJ963)-$BD$5)/$BD$6+$BD$15*((AK963)-$BD$7)/$BD$8+$BD$16</f>
        <v/>
      </c>
      <c r="AN963" s="51">
        <f>1/(1+EXP(-AM963))</f>
        <v/>
      </c>
      <c r="AO963" s="52">
        <f>$BE$14*((AJ963)-$BD$5)/$BD$6+$BE$15*((AK963)-$BD$7)/$BD$8+$BE$16</f>
        <v/>
      </c>
      <c r="AP963" s="51">
        <f>1/(1+EXP(-AO963))</f>
        <v/>
      </c>
      <c r="AQ963" s="52">
        <f>$BF$14*((AJ963)-$BD$5)/$BD$6+$BF$15*((AK963)-$BD$7)/$BD$8+$BF$16</f>
        <v/>
      </c>
      <c r="AR963" s="51">
        <f>1/(1+EXP(-AQ963))</f>
        <v/>
      </c>
      <c r="AS963" s="52">
        <f>$BG$14*((AJ963)-$BD$5)/$BD$6+$BG$15*((AK963)-$BD$7)/$BD$8+$BG$16</f>
        <v/>
      </c>
      <c r="AT963" s="51">
        <f>1/(1+EXP(-AS963))</f>
        <v/>
      </c>
      <c r="AU963" s="52">
        <f>$BH$14*((AJ963)-$BD$5)/$BD$6+$BH$15*((AK963)-$BD$7)/$BD$8+$BH$16</f>
        <v/>
      </c>
      <c r="AV963" s="51">
        <f>1/(1+EXP(-AU963))</f>
        <v/>
      </c>
      <c r="AW963" s="52">
        <f>$BI$14*((AJ963)-$BD$5)/$BD$6+$BI$15*((AK963)-$BD$7)/$BD$8+$BI$16</f>
        <v/>
      </c>
      <c r="AX963" s="51">
        <f>1/(1+EXP(-AW963))</f>
        <v/>
      </c>
      <c r="AY963" s="52">
        <f>$BJ$14*((AJ963)-$BD$5)/$BD$6+$BJ$15*((AK963)-$BD$7)/$BD$8+$BJ$16</f>
        <v/>
      </c>
      <c r="AZ963" s="51">
        <f>1/(1+EXP(-AY963))</f>
        <v/>
      </c>
      <c r="BA963" s="52">
        <f>$BK$14*((AJ963)-$BD$5)/$BD$6+$BK$15*((AK963)-$BD$7)/$BD$8+$BK$16</f>
        <v/>
      </c>
      <c r="BB963" s="51">
        <f>1/(1+EXP(-BA963))</f>
        <v/>
      </c>
    </row>
    <row r="964" ht="15" customHeight="1" s="35">
      <c r="A964" s="48">
        <f>'4_Seq_Features'!A962</f>
        <v/>
      </c>
      <c r="B964" s="55">
        <f>'4_Seq_Features'!F962</f>
        <v/>
      </c>
      <c r="C964" s="48">
        <f>'4_Seq_Features'!E962</f>
        <v/>
      </c>
      <c r="D964" s="52">
        <f>$U$12*((B964)-$U$5)/$U$6+$U$13</f>
        <v/>
      </c>
      <c r="E964" s="51">
        <f>1/(1+EXP(-D964))</f>
        <v/>
      </c>
      <c r="F964" s="52">
        <f>$V$12*((B964)-$U$5)/$U$6+$V$13</f>
        <v/>
      </c>
      <c r="G964" s="51">
        <f>1/(1+EXP(-F964))</f>
        <v/>
      </c>
      <c r="H964" s="52">
        <f>$W$12*((B964)-$U$5)/$U$6+$W$13</f>
        <v/>
      </c>
      <c r="I964" s="51">
        <f>1/(1+EXP(-H964))</f>
        <v/>
      </c>
      <c r="J964" s="52">
        <f>$X$12*((B964)-$U$5)/$U$6+$X$13</f>
        <v/>
      </c>
      <c r="K964" s="51">
        <f>1/(1+EXP(-J964))</f>
        <v/>
      </c>
      <c r="L964" s="52">
        <f>$Y$12*((B964)-$U$5)/$U$6+$Y$13</f>
        <v/>
      </c>
      <c r="M964" s="51">
        <f>1/(1+EXP(-L964))</f>
        <v/>
      </c>
      <c r="N964" s="52">
        <f>$Z$12*((B964)-$U$5)/$U$6+$Z$13</f>
        <v/>
      </c>
      <c r="O964" s="51">
        <f>1/(1+EXP(-N964))</f>
        <v/>
      </c>
      <c r="P964" s="52">
        <f>$AA$12*((B964)-$U$5)/$U$6+$AA$13</f>
        <v/>
      </c>
      <c r="Q964" s="51">
        <f>1/(1+EXP(-P964))</f>
        <v/>
      </c>
      <c r="R964" s="52">
        <f>$AB$12*((B964)-$U$5)/$U$6+$AB$13</f>
        <v/>
      </c>
      <c r="S964" s="51">
        <f>1/(1+EXP(-R964))</f>
        <v/>
      </c>
      <c r="AI964" s="48">
        <f>'4_Seq_Features'!A962</f>
        <v/>
      </c>
      <c r="AJ964" s="55">
        <f>'4_Seq_Features'!G962</f>
        <v/>
      </c>
      <c r="AK964" s="55">
        <f>'4_Seq_Features'!H962</f>
        <v/>
      </c>
      <c r="AL964" s="48">
        <f>'4_Seq_Features'!E962</f>
        <v/>
      </c>
      <c r="AM964" s="52">
        <f>$BD$14*((AJ964)-$BD$5)/$BD$6+$BD$15*((AK964)-$BD$7)/$BD$8+$BD$16</f>
        <v/>
      </c>
      <c r="AN964" s="51">
        <f>1/(1+EXP(-AM964))</f>
        <v/>
      </c>
      <c r="AO964" s="52">
        <f>$BE$14*((AJ964)-$BD$5)/$BD$6+$BE$15*((AK964)-$BD$7)/$BD$8+$BE$16</f>
        <v/>
      </c>
      <c r="AP964" s="51">
        <f>1/(1+EXP(-AO964))</f>
        <v/>
      </c>
      <c r="AQ964" s="52">
        <f>$BF$14*((AJ964)-$BD$5)/$BD$6+$BF$15*((AK964)-$BD$7)/$BD$8+$BF$16</f>
        <v/>
      </c>
      <c r="AR964" s="51">
        <f>1/(1+EXP(-AQ964))</f>
        <v/>
      </c>
      <c r="AS964" s="52">
        <f>$BG$14*((AJ964)-$BD$5)/$BD$6+$BG$15*((AK964)-$BD$7)/$BD$8+$BG$16</f>
        <v/>
      </c>
      <c r="AT964" s="51">
        <f>1/(1+EXP(-AS964))</f>
        <v/>
      </c>
      <c r="AU964" s="52">
        <f>$BH$14*((AJ964)-$BD$5)/$BD$6+$BH$15*((AK964)-$BD$7)/$BD$8+$BH$16</f>
        <v/>
      </c>
      <c r="AV964" s="51">
        <f>1/(1+EXP(-AU964))</f>
        <v/>
      </c>
      <c r="AW964" s="52">
        <f>$BI$14*((AJ964)-$BD$5)/$BD$6+$BI$15*((AK964)-$BD$7)/$BD$8+$BI$16</f>
        <v/>
      </c>
      <c r="AX964" s="51">
        <f>1/(1+EXP(-AW964))</f>
        <v/>
      </c>
      <c r="AY964" s="52">
        <f>$BJ$14*((AJ964)-$BD$5)/$BD$6+$BJ$15*((AK964)-$BD$7)/$BD$8+$BJ$16</f>
        <v/>
      </c>
      <c r="AZ964" s="51">
        <f>1/(1+EXP(-AY964))</f>
        <v/>
      </c>
      <c r="BA964" s="52">
        <f>$BK$14*((AJ964)-$BD$5)/$BD$6+$BK$15*((AK964)-$BD$7)/$BD$8+$BK$16</f>
        <v/>
      </c>
      <c r="BB964" s="51">
        <f>1/(1+EXP(-BA964))</f>
        <v/>
      </c>
    </row>
    <row r="965" ht="15" customHeight="1" s="35">
      <c r="A965" s="48">
        <f>'4_Seq_Features'!A963</f>
        <v/>
      </c>
      <c r="B965" s="55">
        <f>'4_Seq_Features'!F963</f>
        <v/>
      </c>
      <c r="C965" s="48">
        <f>'4_Seq_Features'!E963</f>
        <v/>
      </c>
      <c r="D965" s="52">
        <f>$U$12*((B965)-$U$5)/$U$6+$U$13</f>
        <v/>
      </c>
      <c r="E965" s="51">
        <f>1/(1+EXP(-D965))</f>
        <v/>
      </c>
      <c r="F965" s="52">
        <f>$V$12*((B965)-$U$5)/$U$6+$V$13</f>
        <v/>
      </c>
      <c r="G965" s="51">
        <f>1/(1+EXP(-F965))</f>
        <v/>
      </c>
      <c r="H965" s="52">
        <f>$W$12*((B965)-$U$5)/$U$6+$W$13</f>
        <v/>
      </c>
      <c r="I965" s="51">
        <f>1/(1+EXP(-H965))</f>
        <v/>
      </c>
      <c r="J965" s="52">
        <f>$X$12*((B965)-$U$5)/$U$6+$X$13</f>
        <v/>
      </c>
      <c r="K965" s="51">
        <f>1/(1+EXP(-J965))</f>
        <v/>
      </c>
      <c r="L965" s="52">
        <f>$Y$12*((B965)-$U$5)/$U$6+$Y$13</f>
        <v/>
      </c>
      <c r="M965" s="51">
        <f>1/(1+EXP(-L965))</f>
        <v/>
      </c>
      <c r="N965" s="52">
        <f>$Z$12*((B965)-$U$5)/$U$6+$Z$13</f>
        <v/>
      </c>
      <c r="O965" s="51">
        <f>1/(1+EXP(-N965))</f>
        <v/>
      </c>
      <c r="P965" s="52">
        <f>$AA$12*((B965)-$U$5)/$U$6+$AA$13</f>
        <v/>
      </c>
      <c r="Q965" s="51">
        <f>1/(1+EXP(-P965))</f>
        <v/>
      </c>
      <c r="R965" s="52">
        <f>$AB$12*((B965)-$U$5)/$U$6+$AB$13</f>
        <v/>
      </c>
      <c r="S965" s="51">
        <f>1/(1+EXP(-R965))</f>
        <v/>
      </c>
      <c r="AI965" s="48">
        <f>'4_Seq_Features'!A963</f>
        <v/>
      </c>
      <c r="AJ965" s="55">
        <f>'4_Seq_Features'!G963</f>
        <v/>
      </c>
      <c r="AK965" s="55">
        <f>'4_Seq_Features'!H963</f>
        <v/>
      </c>
      <c r="AL965" s="48">
        <f>'4_Seq_Features'!E963</f>
        <v/>
      </c>
      <c r="AM965" s="52">
        <f>$BD$14*((AJ965)-$BD$5)/$BD$6+$BD$15*((AK965)-$BD$7)/$BD$8+$BD$16</f>
        <v/>
      </c>
      <c r="AN965" s="51">
        <f>1/(1+EXP(-AM965))</f>
        <v/>
      </c>
      <c r="AO965" s="52">
        <f>$BE$14*((AJ965)-$BD$5)/$BD$6+$BE$15*((AK965)-$BD$7)/$BD$8+$BE$16</f>
        <v/>
      </c>
      <c r="AP965" s="51">
        <f>1/(1+EXP(-AO965))</f>
        <v/>
      </c>
      <c r="AQ965" s="52">
        <f>$BF$14*((AJ965)-$BD$5)/$BD$6+$BF$15*((AK965)-$BD$7)/$BD$8+$BF$16</f>
        <v/>
      </c>
      <c r="AR965" s="51">
        <f>1/(1+EXP(-AQ965))</f>
        <v/>
      </c>
      <c r="AS965" s="52">
        <f>$BG$14*((AJ965)-$BD$5)/$BD$6+$BG$15*((AK965)-$BD$7)/$BD$8+$BG$16</f>
        <v/>
      </c>
      <c r="AT965" s="51">
        <f>1/(1+EXP(-AS965))</f>
        <v/>
      </c>
      <c r="AU965" s="52">
        <f>$BH$14*((AJ965)-$BD$5)/$BD$6+$BH$15*((AK965)-$BD$7)/$BD$8+$BH$16</f>
        <v/>
      </c>
      <c r="AV965" s="51">
        <f>1/(1+EXP(-AU965))</f>
        <v/>
      </c>
      <c r="AW965" s="52">
        <f>$BI$14*((AJ965)-$BD$5)/$BD$6+$BI$15*((AK965)-$BD$7)/$BD$8+$BI$16</f>
        <v/>
      </c>
      <c r="AX965" s="51">
        <f>1/(1+EXP(-AW965))</f>
        <v/>
      </c>
      <c r="AY965" s="52">
        <f>$BJ$14*((AJ965)-$BD$5)/$BD$6+$BJ$15*((AK965)-$BD$7)/$BD$8+$BJ$16</f>
        <v/>
      </c>
      <c r="AZ965" s="51">
        <f>1/(1+EXP(-AY965))</f>
        <v/>
      </c>
      <c r="BA965" s="52">
        <f>$BK$14*((AJ965)-$BD$5)/$BD$6+$BK$15*((AK965)-$BD$7)/$BD$8+$BK$16</f>
        <v/>
      </c>
      <c r="BB965" s="51">
        <f>1/(1+EXP(-BA965))</f>
        <v/>
      </c>
    </row>
    <row r="966" ht="15" customHeight="1" s="35">
      <c r="A966" s="48">
        <f>'4_Seq_Features'!A964</f>
        <v/>
      </c>
      <c r="B966" s="55">
        <f>'4_Seq_Features'!F964</f>
        <v/>
      </c>
      <c r="C966" s="48">
        <f>'4_Seq_Features'!E964</f>
        <v/>
      </c>
      <c r="D966" s="52">
        <f>$U$12*((B966)-$U$5)/$U$6+$U$13</f>
        <v/>
      </c>
      <c r="E966" s="51">
        <f>1/(1+EXP(-D966))</f>
        <v/>
      </c>
      <c r="F966" s="52">
        <f>$V$12*((B966)-$U$5)/$U$6+$V$13</f>
        <v/>
      </c>
      <c r="G966" s="51">
        <f>1/(1+EXP(-F966))</f>
        <v/>
      </c>
      <c r="H966" s="52">
        <f>$W$12*((B966)-$U$5)/$U$6+$W$13</f>
        <v/>
      </c>
      <c r="I966" s="51">
        <f>1/(1+EXP(-H966))</f>
        <v/>
      </c>
      <c r="J966" s="52">
        <f>$X$12*((B966)-$U$5)/$U$6+$X$13</f>
        <v/>
      </c>
      <c r="K966" s="51">
        <f>1/(1+EXP(-J966))</f>
        <v/>
      </c>
      <c r="L966" s="52">
        <f>$Y$12*((B966)-$U$5)/$U$6+$Y$13</f>
        <v/>
      </c>
      <c r="M966" s="51">
        <f>1/(1+EXP(-L966))</f>
        <v/>
      </c>
      <c r="N966" s="52">
        <f>$Z$12*((B966)-$U$5)/$U$6+$Z$13</f>
        <v/>
      </c>
      <c r="O966" s="51">
        <f>1/(1+EXP(-N966))</f>
        <v/>
      </c>
      <c r="P966" s="52">
        <f>$AA$12*((B966)-$U$5)/$U$6+$AA$13</f>
        <v/>
      </c>
      <c r="Q966" s="51">
        <f>1/(1+EXP(-P966))</f>
        <v/>
      </c>
      <c r="R966" s="52">
        <f>$AB$12*((B966)-$U$5)/$U$6+$AB$13</f>
        <v/>
      </c>
      <c r="S966" s="51">
        <f>1/(1+EXP(-R966))</f>
        <v/>
      </c>
      <c r="AI966" s="48">
        <f>'4_Seq_Features'!A964</f>
        <v/>
      </c>
      <c r="AJ966" s="55">
        <f>'4_Seq_Features'!G964</f>
        <v/>
      </c>
      <c r="AK966" s="55">
        <f>'4_Seq_Features'!H964</f>
        <v/>
      </c>
      <c r="AL966" s="48">
        <f>'4_Seq_Features'!E964</f>
        <v/>
      </c>
      <c r="AM966" s="52">
        <f>$BD$14*((AJ966)-$BD$5)/$BD$6+$BD$15*((AK966)-$BD$7)/$BD$8+$BD$16</f>
        <v/>
      </c>
      <c r="AN966" s="51">
        <f>1/(1+EXP(-AM966))</f>
        <v/>
      </c>
      <c r="AO966" s="52">
        <f>$BE$14*((AJ966)-$BD$5)/$BD$6+$BE$15*((AK966)-$BD$7)/$BD$8+$BE$16</f>
        <v/>
      </c>
      <c r="AP966" s="51">
        <f>1/(1+EXP(-AO966))</f>
        <v/>
      </c>
      <c r="AQ966" s="52">
        <f>$BF$14*((AJ966)-$BD$5)/$BD$6+$BF$15*((AK966)-$BD$7)/$BD$8+$BF$16</f>
        <v/>
      </c>
      <c r="AR966" s="51">
        <f>1/(1+EXP(-AQ966))</f>
        <v/>
      </c>
      <c r="AS966" s="52">
        <f>$BG$14*((AJ966)-$BD$5)/$BD$6+$BG$15*((AK966)-$BD$7)/$BD$8+$BG$16</f>
        <v/>
      </c>
      <c r="AT966" s="51">
        <f>1/(1+EXP(-AS966))</f>
        <v/>
      </c>
      <c r="AU966" s="52">
        <f>$BH$14*((AJ966)-$BD$5)/$BD$6+$BH$15*((AK966)-$BD$7)/$BD$8+$BH$16</f>
        <v/>
      </c>
      <c r="AV966" s="51">
        <f>1/(1+EXP(-AU966))</f>
        <v/>
      </c>
      <c r="AW966" s="52">
        <f>$BI$14*((AJ966)-$BD$5)/$BD$6+$BI$15*((AK966)-$BD$7)/$BD$8+$BI$16</f>
        <v/>
      </c>
      <c r="AX966" s="51">
        <f>1/(1+EXP(-AW966))</f>
        <v/>
      </c>
      <c r="AY966" s="52">
        <f>$BJ$14*((AJ966)-$BD$5)/$BD$6+$BJ$15*((AK966)-$BD$7)/$BD$8+$BJ$16</f>
        <v/>
      </c>
      <c r="AZ966" s="51">
        <f>1/(1+EXP(-AY966))</f>
        <v/>
      </c>
      <c r="BA966" s="52">
        <f>$BK$14*((AJ966)-$BD$5)/$BD$6+$BK$15*((AK966)-$BD$7)/$BD$8+$BK$16</f>
        <v/>
      </c>
      <c r="BB966" s="51">
        <f>1/(1+EXP(-BA966))</f>
        <v/>
      </c>
    </row>
    <row r="967" ht="15" customHeight="1" s="35">
      <c r="A967" s="48">
        <f>'4_Seq_Features'!A965</f>
        <v/>
      </c>
      <c r="B967" s="55">
        <f>'4_Seq_Features'!F965</f>
        <v/>
      </c>
      <c r="C967" s="48">
        <f>'4_Seq_Features'!E965</f>
        <v/>
      </c>
      <c r="D967" s="52">
        <f>$U$12*((B967)-$U$5)/$U$6+$U$13</f>
        <v/>
      </c>
      <c r="E967" s="51">
        <f>1/(1+EXP(-D967))</f>
        <v/>
      </c>
      <c r="F967" s="52">
        <f>$V$12*((B967)-$U$5)/$U$6+$V$13</f>
        <v/>
      </c>
      <c r="G967" s="51">
        <f>1/(1+EXP(-F967))</f>
        <v/>
      </c>
      <c r="H967" s="52">
        <f>$W$12*((B967)-$U$5)/$U$6+$W$13</f>
        <v/>
      </c>
      <c r="I967" s="51">
        <f>1/(1+EXP(-H967))</f>
        <v/>
      </c>
      <c r="J967" s="52">
        <f>$X$12*((B967)-$U$5)/$U$6+$X$13</f>
        <v/>
      </c>
      <c r="K967" s="51">
        <f>1/(1+EXP(-J967))</f>
        <v/>
      </c>
      <c r="L967" s="52">
        <f>$Y$12*((B967)-$U$5)/$U$6+$Y$13</f>
        <v/>
      </c>
      <c r="M967" s="51">
        <f>1/(1+EXP(-L967))</f>
        <v/>
      </c>
      <c r="N967" s="52">
        <f>$Z$12*((B967)-$U$5)/$U$6+$Z$13</f>
        <v/>
      </c>
      <c r="O967" s="51">
        <f>1/(1+EXP(-N967))</f>
        <v/>
      </c>
      <c r="P967" s="52">
        <f>$AA$12*((B967)-$U$5)/$U$6+$AA$13</f>
        <v/>
      </c>
      <c r="Q967" s="51">
        <f>1/(1+EXP(-P967))</f>
        <v/>
      </c>
      <c r="R967" s="52">
        <f>$AB$12*((B967)-$U$5)/$U$6+$AB$13</f>
        <v/>
      </c>
      <c r="S967" s="51">
        <f>1/(1+EXP(-R967))</f>
        <v/>
      </c>
      <c r="AI967" s="48">
        <f>'4_Seq_Features'!A965</f>
        <v/>
      </c>
      <c r="AJ967" s="55">
        <f>'4_Seq_Features'!G965</f>
        <v/>
      </c>
      <c r="AK967" s="55">
        <f>'4_Seq_Features'!H965</f>
        <v/>
      </c>
      <c r="AL967" s="48">
        <f>'4_Seq_Features'!E965</f>
        <v/>
      </c>
      <c r="AM967" s="52">
        <f>$BD$14*((AJ967)-$BD$5)/$BD$6+$BD$15*((AK967)-$BD$7)/$BD$8+$BD$16</f>
        <v/>
      </c>
      <c r="AN967" s="51">
        <f>1/(1+EXP(-AM967))</f>
        <v/>
      </c>
      <c r="AO967" s="52">
        <f>$BE$14*((AJ967)-$BD$5)/$BD$6+$BE$15*((AK967)-$BD$7)/$BD$8+$BE$16</f>
        <v/>
      </c>
      <c r="AP967" s="51">
        <f>1/(1+EXP(-AO967))</f>
        <v/>
      </c>
      <c r="AQ967" s="52">
        <f>$BF$14*((AJ967)-$BD$5)/$BD$6+$BF$15*((AK967)-$BD$7)/$BD$8+$BF$16</f>
        <v/>
      </c>
      <c r="AR967" s="51">
        <f>1/(1+EXP(-AQ967))</f>
        <v/>
      </c>
      <c r="AS967" s="52">
        <f>$BG$14*((AJ967)-$BD$5)/$BD$6+$BG$15*((AK967)-$BD$7)/$BD$8+$BG$16</f>
        <v/>
      </c>
      <c r="AT967" s="51">
        <f>1/(1+EXP(-AS967))</f>
        <v/>
      </c>
      <c r="AU967" s="52">
        <f>$BH$14*((AJ967)-$BD$5)/$BD$6+$BH$15*((AK967)-$BD$7)/$BD$8+$BH$16</f>
        <v/>
      </c>
      <c r="AV967" s="51">
        <f>1/(1+EXP(-AU967))</f>
        <v/>
      </c>
      <c r="AW967" s="52">
        <f>$BI$14*((AJ967)-$BD$5)/$BD$6+$BI$15*((AK967)-$BD$7)/$BD$8+$BI$16</f>
        <v/>
      </c>
      <c r="AX967" s="51">
        <f>1/(1+EXP(-AW967))</f>
        <v/>
      </c>
      <c r="AY967" s="52">
        <f>$BJ$14*((AJ967)-$BD$5)/$BD$6+$BJ$15*((AK967)-$BD$7)/$BD$8+$BJ$16</f>
        <v/>
      </c>
      <c r="AZ967" s="51">
        <f>1/(1+EXP(-AY967))</f>
        <v/>
      </c>
      <c r="BA967" s="52">
        <f>$BK$14*((AJ967)-$BD$5)/$BD$6+$BK$15*((AK967)-$BD$7)/$BD$8+$BK$16</f>
        <v/>
      </c>
      <c r="BB967" s="51">
        <f>1/(1+EXP(-BA967))</f>
        <v/>
      </c>
    </row>
    <row r="968" ht="15" customHeight="1" s="35">
      <c r="A968" s="48">
        <f>'4_Seq_Features'!A966</f>
        <v/>
      </c>
      <c r="B968" s="55">
        <f>'4_Seq_Features'!F966</f>
        <v/>
      </c>
      <c r="C968" s="48">
        <f>'4_Seq_Features'!E966</f>
        <v/>
      </c>
      <c r="D968" s="52">
        <f>$U$12*((B968)-$U$5)/$U$6+$U$13</f>
        <v/>
      </c>
      <c r="E968" s="51">
        <f>1/(1+EXP(-D968))</f>
        <v/>
      </c>
      <c r="F968" s="52">
        <f>$V$12*((B968)-$U$5)/$U$6+$V$13</f>
        <v/>
      </c>
      <c r="G968" s="51">
        <f>1/(1+EXP(-F968))</f>
        <v/>
      </c>
      <c r="H968" s="52">
        <f>$W$12*((B968)-$U$5)/$U$6+$W$13</f>
        <v/>
      </c>
      <c r="I968" s="51">
        <f>1/(1+EXP(-H968))</f>
        <v/>
      </c>
      <c r="J968" s="52">
        <f>$X$12*((B968)-$U$5)/$U$6+$X$13</f>
        <v/>
      </c>
      <c r="K968" s="51">
        <f>1/(1+EXP(-J968))</f>
        <v/>
      </c>
      <c r="L968" s="52">
        <f>$Y$12*((B968)-$U$5)/$U$6+$Y$13</f>
        <v/>
      </c>
      <c r="M968" s="51">
        <f>1/(1+EXP(-L968))</f>
        <v/>
      </c>
      <c r="N968" s="52">
        <f>$Z$12*((B968)-$U$5)/$U$6+$Z$13</f>
        <v/>
      </c>
      <c r="O968" s="51">
        <f>1/(1+EXP(-N968))</f>
        <v/>
      </c>
      <c r="P968" s="52">
        <f>$AA$12*((B968)-$U$5)/$U$6+$AA$13</f>
        <v/>
      </c>
      <c r="Q968" s="51">
        <f>1/(1+EXP(-P968))</f>
        <v/>
      </c>
      <c r="R968" s="52">
        <f>$AB$12*((B968)-$U$5)/$U$6+$AB$13</f>
        <v/>
      </c>
      <c r="S968" s="51">
        <f>1/(1+EXP(-R968))</f>
        <v/>
      </c>
      <c r="AI968" s="48">
        <f>'4_Seq_Features'!A966</f>
        <v/>
      </c>
      <c r="AJ968" s="55">
        <f>'4_Seq_Features'!G966</f>
        <v/>
      </c>
      <c r="AK968" s="55">
        <f>'4_Seq_Features'!H966</f>
        <v/>
      </c>
      <c r="AL968" s="48">
        <f>'4_Seq_Features'!E966</f>
        <v/>
      </c>
      <c r="AM968" s="52">
        <f>$BD$14*((AJ968)-$BD$5)/$BD$6+$BD$15*((AK968)-$BD$7)/$BD$8+$BD$16</f>
        <v/>
      </c>
      <c r="AN968" s="51">
        <f>1/(1+EXP(-AM968))</f>
        <v/>
      </c>
      <c r="AO968" s="52">
        <f>$BE$14*((AJ968)-$BD$5)/$BD$6+$BE$15*((AK968)-$BD$7)/$BD$8+$BE$16</f>
        <v/>
      </c>
      <c r="AP968" s="51">
        <f>1/(1+EXP(-AO968))</f>
        <v/>
      </c>
      <c r="AQ968" s="52">
        <f>$BF$14*((AJ968)-$BD$5)/$BD$6+$BF$15*((AK968)-$BD$7)/$BD$8+$BF$16</f>
        <v/>
      </c>
      <c r="AR968" s="51">
        <f>1/(1+EXP(-AQ968))</f>
        <v/>
      </c>
      <c r="AS968" s="52">
        <f>$BG$14*((AJ968)-$BD$5)/$BD$6+$BG$15*((AK968)-$BD$7)/$BD$8+$BG$16</f>
        <v/>
      </c>
      <c r="AT968" s="51">
        <f>1/(1+EXP(-AS968))</f>
        <v/>
      </c>
      <c r="AU968" s="52">
        <f>$BH$14*((AJ968)-$BD$5)/$BD$6+$BH$15*((AK968)-$BD$7)/$BD$8+$BH$16</f>
        <v/>
      </c>
      <c r="AV968" s="51">
        <f>1/(1+EXP(-AU968))</f>
        <v/>
      </c>
      <c r="AW968" s="52">
        <f>$BI$14*((AJ968)-$BD$5)/$BD$6+$BI$15*((AK968)-$BD$7)/$BD$8+$BI$16</f>
        <v/>
      </c>
      <c r="AX968" s="51">
        <f>1/(1+EXP(-AW968))</f>
        <v/>
      </c>
      <c r="AY968" s="52">
        <f>$BJ$14*((AJ968)-$BD$5)/$BD$6+$BJ$15*((AK968)-$BD$7)/$BD$8+$BJ$16</f>
        <v/>
      </c>
      <c r="AZ968" s="51">
        <f>1/(1+EXP(-AY968))</f>
        <v/>
      </c>
      <c r="BA968" s="52">
        <f>$BK$14*((AJ968)-$BD$5)/$BD$6+$BK$15*((AK968)-$BD$7)/$BD$8+$BK$16</f>
        <v/>
      </c>
      <c r="BB968" s="51">
        <f>1/(1+EXP(-BA968))</f>
        <v/>
      </c>
    </row>
    <row r="969" ht="15" customHeight="1" s="35">
      <c r="A969" s="48">
        <f>'4_Seq_Features'!A967</f>
        <v/>
      </c>
      <c r="B969" s="55">
        <f>'4_Seq_Features'!F967</f>
        <v/>
      </c>
      <c r="C969" s="48">
        <f>'4_Seq_Features'!E967</f>
        <v/>
      </c>
      <c r="D969" s="52">
        <f>$U$12*((B969)-$U$5)/$U$6+$U$13</f>
        <v/>
      </c>
      <c r="E969" s="51">
        <f>1/(1+EXP(-D969))</f>
        <v/>
      </c>
      <c r="F969" s="52">
        <f>$V$12*((B969)-$U$5)/$U$6+$V$13</f>
        <v/>
      </c>
      <c r="G969" s="51">
        <f>1/(1+EXP(-F969))</f>
        <v/>
      </c>
      <c r="H969" s="52">
        <f>$W$12*((B969)-$U$5)/$U$6+$W$13</f>
        <v/>
      </c>
      <c r="I969" s="51">
        <f>1/(1+EXP(-H969))</f>
        <v/>
      </c>
      <c r="J969" s="52">
        <f>$X$12*((B969)-$U$5)/$U$6+$X$13</f>
        <v/>
      </c>
      <c r="K969" s="51">
        <f>1/(1+EXP(-J969))</f>
        <v/>
      </c>
      <c r="L969" s="52">
        <f>$Y$12*((B969)-$U$5)/$U$6+$Y$13</f>
        <v/>
      </c>
      <c r="M969" s="51">
        <f>1/(1+EXP(-L969))</f>
        <v/>
      </c>
      <c r="N969" s="52">
        <f>$Z$12*((B969)-$U$5)/$U$6+$Z$13</f>
        <v/>
      </c>
      <c r="O969" s="51">
        <f>1/(1+EXP(-N969))</f>
        <v/>
      </c>
      <c r="P969" s="52">
        <f>$AA$12*((B969)-$U$5)/$U$6+$AA$13</f>
        <v/>
      </c>
      <c r="Q969" s="51">
        <f>1/(1+EXP(-P969))</f>
        <v/>
      </c>
      <c r="R969" s="52">
        <f>$AB$12*((B969)-$U$5)/$U$6+$AB$13</f>
        <v/>
      </c>
      <c r="S969" s="51">
        <f>1/(1+EXP(-R969))</f>
        <v/>
      </c>
      <c r="AI969" s="48">
        <f>'4_Seq_Features'!A967</f>
        <v/>
      </c>
      <c r="AJ969" s="55">
        <f>'4_Seq_Features'!G967</f>
        <v/>
      </c>
      <c r="AK969" s="55">
        <f>'4_Seq_Features'!H967</f>
        <v/>
      </c>
      <c r="AL969" s="48">
        <f>'4_Seq_Features'!E967</f>
        <v/>
      </c>
      <c r="AM969" s="52">
        <f>$BD$14*((AJ969)-$BD$5)/$BD$6+$BD$15*((AK969)-$BD$7)/$BD$8+$BD$16</f>
        <v/>
      </c>
      <c r="AN969" s="51">
        <f>1/(1+EXP(-AM969))</f>
        <v/>
      </c>
      <c r="AO969" s="52">
        <f>$BE$14*((AJ969)-$BD$5)/$BD$6+$BE$15*((AK969)-$BD$7)/$BD$8+$BE$16</f>
        <v/>
      </c>
      <c r="AP969" s="51">
        <f>1/(1+EXP(-AO969))</f>
        <v/>
      </c>
      <c r="AQ969" s="52">
        <f>$BF$14*((AJ969)-$BD$5)/$BD$6+$BF$15*((AK969)-$BD$7)/$BD$8+$BF$16</f>
        <v/>
      </c>
      <c r="AR969" s="51">
        <f>1/(1+EXP(-AQ969))</f>
        <v/>
      </c>
      <c r="AS969" s="52">
        <f>$BG$14*((AJ969)-$BD$5)/$BD$6+$BG$15*((AK969)-$BD$7)/$BD$8+$BG$16</f>
        <v/>
      </c>
      <c r="AT969" s="51">
        <f>1/(1+EXP(-AS969))</f>
        <v/>
      </c>
      <c r="AU969" s="52">
        <f>$BH$14*((AJ969)-$BD$5)/$BD$6+$BH$15*((AK969)-$BD$7)/$BD$8+$BH$16</f>
        <v/>
      </c>
      <c r="AV969" s="51">
        <f>1/(1+EXP(-AU969))</f>
        <v/>
      </c>
      <c r="AW969" s="52">
        <f>$BI$14*((AJ969)-$BD$5)/$BD$6+$BI$15*((AK969)-$BD$7)/$BD$8+$BI$16</f>
        <v/>
      </c>
      <c r="AX969" s="51">
        <f>1/(1+EXP(-AW969))</f>
        <v/>
      </c>
      <c r="AY969" s="52">
        <f>$BJ$14*((AJ969)-$BD$5)/$BD$6+$BJ$15*((AK969)-$BD$7)/$BD$8+$BJ$16</f>
        <v/>
      </c>
      <c r="AZ969" s="51">
        <f>1/(1+EXP(-AY969))</f>
        <v/>
      </c>
      <c r="BA969" s="52">
        <f>$BK$14*((AJ969)-$BD$5)/$BD$6+$BK$15*((AK969)-$BD$7)/$BD$8+$BK$16</f>
        <v/>
      </c>
      <c r="BB969" s="51">
        <f>1/(1+EXP(-BA969))</f>
        <v/>
      </c>
    </row>
    <row r="970" ht="15" customHeight="1" s="35">
      <c r="A970" s="48">
        <f>'4_Seq_Features'!A968</f>
        <v/>
      </c>
      <c r="B970" s="55">
        <f>'4_Seq_Features'!F968</f>
        <v/>
      </c>
      <c r="C970" s="48">
        <f>'4_Seq_Features'!E968</f>
        <v/>
      </c>
      <c r="D970" s="52">
        <f>$U$12*((B970)-$U$5)/$U$6+$U$13</f>
        <v/>
      </c>
      <c r="E970" s="51">
        <f>1/(1+EXP(-D970))</f>
        <v/>
      </c>
      <c r="F970" s="52">
        <f>$V$12*((B970)-$U$5)/$U$6+$V$13</f>
        <v/>
      </c>
      <c r="G970" s="51">
        <f>1/(1+EXP(-F970))</f>
        <v/>
      </c>
      <c r="H970" s="52">
        <f>$W$12*((B970)-$U$5)/$U$6+$W$13</f>
        <v/>
      </c>
      <c r="I970" s="51">
        <f>1/(1+EXP(-H970))</f>
        <v/>
      </c>
      <c r="J970" s="52">
        <f>$X$12*((B970)-$U$5)/$U$6+$X$13</f>
        <v/>
      </c>
      <c r="K970" s="51">
        <f>1/(1+EXP(-J970))</f>
        <v/>
      </c>
      <c r="L970" s="52">
        <f>$Y$12*((B970)-$U$5)/$U$6+$Y$13</f>
        <v/>
      </c>
      <c r="M970" s="51">
        <f>1/(1+EXP(-L970))</f>
        <v/>
      </c>
      <c r="N970" s="52">
        <f>$Z$12*((B970)-$U$5)/$U$6+$Z$13</f>
        <v/>
      </c>
      <c r="O970" s="51">
        <f>1/(1+EXP(-N970))</f>
        <v/>
      </c>
      <c r="P970" s="52">
        <f>$AA$12*((B970)-$U$5)/$U$6+$AA$13</f>
        <v/>
      </c>
      <c r="Q970" s="51">
        <f>1/(1+EXP(-P970))</f>
        <v/>
      </c>
      <c r="R970" s="52">
        <f>$AB$12*((B970)-$U$5)/$U$6+$AB$13</f>
        <v/>
      </c>
      <c r="S970" s="51">
        <f>1/(1+EXP(-R970))</f>
        <v/>
      </c>
      <c r="AI970" s="48">
        <f>'4_Seq_Features'!A968</f>
        <v/>
      </c>
      <c r="AJ970" s="55">
        <f>'4_Seq_Features'!G968</f>
        <v/>
      </c>
      <c r="AK970" s="55">
        <f>'4_Seq_Features'!H968</f>
        <v/>
      </c>
      <c r="AL970" s="48">
        <f>'4_Seq_Features'!E968</f>
        <v/>
      </c>
      <c r="AM970" s="52">
        <f>$BD$14*((AJ970)-$BD$5)/$BD$6+$BD$15*((AK970)-$BD$7)/$BD$8+$BD$16</f>
        <v/>
      </c>
      <c r="AN970" s="51">
        <f>1/(1+EXP(-AM970))</f>
        <v/>
      </c>
      <c r="AO970" s="52">
        <f>$BE$14*((AJ970)-$BD$5)/$BD$6+$BE$15*((AK970)-$BD$7)/$BD$8+$BE$16</f>
        <v/>
      </c>
      <c r="AP970" s="51">
        <f>1/(1+EXP(-AO970))</f>
        <v/>
      </c>
      <c r="AQ970" s="52">
        <f>$BF$14*((AJ970)-$BD$5)/$BD$6+$BF$15*((AK970)-$BD$7)/$BD$8+$BF$16</f>
        <v/>
      </c>
      <c r="AR970" s="51">
        <f>1/(1+EXP(-AQ970))</f>
        <v/>
      </c>
      <c r="AS970" s="52">
        <f>$BG$14*((AJ970)-$BD$5)/$BD$6+$BG$15*((AK970)-$BD$7)/$BD$8+$BG$16</f>
        <v/>
      </c>
      <c r="AT970" s="51">
        <f>1/(1+EXP(-AS970))</f>
        <v/>
      </c>
      <c r="AU970" s="52">
        <f>$BH$14*((AJ970)-$BD$5)/$BD$6+$BH$15*((AK970)-$BD$7)/$BD$8+$BH$16</f>
        <v/>
      </c>
      <c r="AV970" s="51">
        <f>1/(1+EXP(-AU970))</f>
        <v/>
      </c>
      <c r="AW970" s="52">
        <f>$BI$14*((AJ970)-$BD$5)/$BD$6+$BI$15*((AK970)-$BD$7)/$BD$8+$BI$16</f>
        <v/>
      </c>
      <c r="AX970" s="51">
        <f>1/(1+EXP(-AW970))</f>
        <v/>
      </c>
      <c r="AY970" s="52">
        <f>$BJ$14*((AJ970)-$BD$5)/$BD$6+$BJ$15*((AK970)-$BD$7)/$BD$8+$BJ$16</f>
        <v/>
      </c>
      <c r="AZ970" s="51">
        <f>1/(1+EXP(-AY970))</f>
        <v/>
      </c>
      <c r="BA970" s="52">
        <f>$BK$14*((AJ970)-$BD$5)/$BD$6+$BK$15*((AK970)-$BD$7)/$BD$8+$BK$16</f>
        <v/>
      </c>
      <c r="BB970" s="51">
        <f>1/(1+EXP(-BA970))</f>
        <v/>
      </c>
    </row>
    <row r="971" ht="15" customHeight="1" s="35">
      <c r="A971" s="48">
        <f>'4_Seq_Features'!A969</f>
        <v/>
      </c>
      <c r="B971" s="55">
        <f>'4_Seq_Features'!F969</f>
        <v/>
      </c>
      <c r="C971" s="48">
        <f>'4_Seq_Features'!E969</f>
        <v/>
      </c>
      <c r="D971" s="52">
        <f>$U$12*((B971)-$U$5)/$U$6+$U$13</f>
        <v/>
      </c>
      <c r="E971" s="51">
        <f>1/(1+EXP(-D971))</f>
        <v/>
      </c>
      <c r="F971" s="52">
        <f>$V$12*((B971)-$U$5)/$U$6+$V$13</f>
        <v/>
      </c>
      <c r="G971" s="51">
        <f>1/(1+EXP(-F971))</f>
        <v/>
      </c>
      <c r="H971" s="52">
        <f>$W$12*((B971)-$U$5)/$U$6+$W$13</f>
        <v/>
      </c>
      <c r="I971" s="51">
        <f>1/(1+EXP(-H971))</f>
        <v/>
      </c>
      <c r="J971" s="52">
        <f>$X$12*((B971)-$U$5)/$U$6+$X$13</f>
        <v/>
      </c>
      <c r="K971" s="51">
        <f>1/(1+EXP(-J971))</f>
        <v/>
      </c>
      <c r="L971" s="52">
        <f>$Y$12*((B971)-$U$5)/$U$6+$Y$13</f>
        <v/>
      </c>
      <c r="M971" s="51">
        <f>1/(1+EXP(-L971))</f>
        <v/>
      </c>
      <c r="N971" s="52">
        <f>$Z$12*((B971)-$U$5)/$U$6+$Z$13</f>
        <v/>
      </c>
      <c r="O971" s="51">
        <f>1/(1+EXP(-N971))</f>
        <v/>
      </c>
      <c r="P971" s="52">
        <f>$AA$12*((B971)-$U$5)/$U$6+$AA$13</f>
        <v/>
      </c>
      <c r="Q971" s="51">
        <f>1/(1+EXP(-P971))</f>
        <v/>
      </c>
      <c r="R971" s="52">
        <f>$AB$12*((B971)-$U$5)/$U$6+$AB$13</f>
        <v/>
      </c>
      <c r="S971" s="51">
        <f>1/(1+EXP(-R971))</f>
        <v/>
      </c>
      <c r="AI971" s="48">
        <f>'4_Seq_Features'!A969</f>
        <v/>
      </c>
      <c r="AJ971" s="55">
        <f>'4_Seq_Features'!G969</f>
        <v/>
      </c>
      <c r="AK971" s="55">
        <f>'4_Seq_Features'!H969</f>
        <v/>
      </c>
      <c r="AL971" s="48">
        <f>'4_Seq_Features'!E969</f>
        <v/>
      </c>
      <c r="AM971" s="52">
        <f>$BD$14*((AJ971)-$BD$5)/$BD$6+$BD$15*((AK971)-$BD$7)/$BD$8+$BD$16</f>
        <v/>
      </c>
      <c r="AN971" s="51">
        <f>1/(1+EXP(-AM971))</f>
        <v/>
      </c>
      <c r="AO971" s="52">
        <f>$BE$14*((AJ971)-$BD$5)/$BD$6+$BE$15*((AK971)-$BD$7)/$BD$8+$BE$16</f>
        <v/>
      </c>
      <c r="AP971" s="51">
        <f>1/(1+EXP(-AO971))</f>
        <v/>
      </c>
      <c r="AQ971" s="52">
        <f>$BF$14*((AJ971)-$BD$5)/$BD$6+$BF$15*((AK971)-$BD$7)/$BD$8+$BF$16</f>
        <v/>
      </c>
      <c r="AR971" s="51">
        <f>1/(1+EXP(-AQ971))</f>
        <v/>
      </c>
      <c r="AS971" s="52">
        <f>$BG$14*((AJ971)-$BD$5)/$BD$6+$BG$15*((AK971)-$BD$7)/$BD$8+$BG$16</f>
        <v/>
      </c>
      <c r="AT971" s="51">
        <f>1/(1+EXP(-AS971))</f>
        <v/>
      </c>
      <c r="AU971" s="52">
        <f>$BH$14*((AJ971)-$BD$5)/$BD$6+$BH$15*((AK971)-$BD$7)/$BD$8+$BH$16</f>
        <v/>
      </c>
      <c r="AV971" s="51">
        <f>1/(1+EXP(-AU971))</f>
        <v/>
      </c>
      <c r="AW971" s="52">
        <f>$BI$14*((AJ971)-$BD$5)/$BD$6+$BI$15*((AK971)-$BD$7)/$BD$8+$BI$16</f>
        <v/>
      </c>
      <c r="AX971" s="51">
        <f>1/(1+EXP(-AW971))</f>
        <v/>
      </c>
      <c r="AY971" s="52">
        <f>$BJ$14*((AJ971)-$BD$5)/$BD$6+$BJ$15*((AK971)-$BD$7)/$BD$8+$BJ$16</f>
        <v/>
      </c>
      <c r="AZ971" s="51">
        <f>1/(1+EXP(-AY971))</f>
        <v/>
      </c>
      <c r="BA971" s="52">
        <f>$BK$14*((AJ971)-$BD$5)/$BD$6+$BK$15*((AK971)-$BD$7)/$BD$8+$BK$16</f>
        <v/>
      </c>
      <c r="BB971" s="51">
        <f>1/(1+EXP(-BA971))</f>
        <v/>
      </c>
    </row>
    <row r="972" ht="15" customHeight="1" s="35">
      <c r="A972" s="48">
        <f>'4_Seq_Features'!A970</f>
        <v/>
      </c>
      <c r="B972" s="55">
        <f>'4_Seq_Features'!F970</f>
        <v/>
      </c>
      <c r="C972" s="48">
        <f>'4_Seq_Features'!E970</f>
        <v/>
      </c>
      <c r="D972" s="52">
        <f>$U$12*((B972)-$U$5)/$U$6+$U$13</f>
        <v/>
      </c>
      <c r="E972" s="51">
        <f>1/(1+EXP(-D972))</f>
        <v/>
      </c>
      <c r="F972" s="52">
        <f>$V$12*((B972)-$U$5)/$U$6+$V$13</f>
        <v/>
      </c>
      <c r="G972" s="51">
        <f>1/(1+EXP(-F972))</f>
        <v/>
      </c>
      <c r="H972" s="52">
        <f>$W$12*((B972)-$U$5)/$U$6+$W$13</f>
        <v/>
      </c>
      <c r="I972" s="51">
        <f>1/(1+EXP(-H972))</f>
        <v/>
      </c>
      <c r="J972" s="52">
        <f>$X$12*((B972)-$U$5)/$U$6+$X$13</f>
        <v/>
      </c>
      <c r="K972" s="51">
        <f>1/(1+EXP(-J972))</f>
        <v/>
      </c>
      <c r="L972" s="52">
        <f>$Y$12*((B972)-$U$5)/$U$6+$Y$13</f>
        <v/>
      </c>
      <c r="M972" s="51">
        <f>1/(1+EXP(-L972))</f>
        <v/>
      </c>
      <c r="N972" s="52">
        <f>$Z$12*((B972)-$U$5)/$U$6+$Z$13</f>
        <v/>
      </c>
      <c r="O972" s="51">
        <f>1/(1+EXP(-N972))</f>
        <v/>
      </c>
      <c r="P972" s="52">
        <f>$AA$12*((B972)-$U$5)/$U$6+$AA$13</f>
        <v/>
      </c>
      <c r="Q972" s="51">
        <f>1/(1+EXP(-P972))</f>
        <v/>
      </c>
      <c r="R972" s="52">
        <f>$AB$12*((B972)-$U$5)/$U$6+$AB$13</f>
        <v/>
      </c>
      <c r="S972" s="51">
        <f>1/(1+EXP(-R972))</f>
        <v/>
      </c>
      <c r="AI972" s="48">
        <f>'4_Seq_Features'!A970</f>
        <v/>
      </c>
      <c r="AJ972" s="55">
        <f>'4_Seq_Features'!G970</f>
        <v/>
      </c>
      <c r="AK972" s="55">
        <f>'4_Seq_Features'!H970</f>
        <v/>
      </c>
      <c r="AL972" s="48">
        <f>'4_Seq_Features'!E970</f>
        <v/>
      </c>
      <c r="AM972" s="52">
        <f>$BD$14*((AJ972)-$BD$5)/$BD$6+$BD$15*((AK972)-$BD$7)/$BD$8+$BD$16</f>
        <v/>
      </c>
      <c r="AN972" s="51">
        <f>1/(1+EXP(-AM972))</f>
        <v/>
      </c>
      <c r="AO972" s="52">
        <f>$BE$14*((AJ972)-$BD$5)/$BD$6+$BE$15*((AK972)-$BD$7)/$BD$8+$BE$16</f>
        <v/>
      </c>
      <c r="AP972" s="51">
        <f>1/(1+EXP(-AO972))</f>
        <v/>
      </c>
      <c r="AQ972" s="52">
        <f>$BF$14*((AJ972)-$BD$5)/$BD$6+$BF$15*((AK972)-$BD$7)/$BD$8+$BF$16</f>
        <v/>
      </c>
      <c r="AR972" s="51">
        <f>1/(1+EXP(-AQ972))</f>
        <v/>
      </c>
      <c r="AS972" s="52">
        <f>$BG$14*((AJ972)-$BD$5)/$BD$6+$BG$15*((AK972)-$BD$7)/$BD$8+$BG$16</f>
        <v/>
      </c>
      <c r="AT972" s="51">
        <f>1/(1+EXP(-AS972))</f>
        <v/>
      </c>
      <c r="AU972" s="52">
        <f>$BH$14*((AJ972)-$BD$5)/$BD$6+$BH$15*((AK972)-$BD$7)/$BD$8+$BH$16</f>
        <v/>
      </c>
      <c r="AV972" s="51">
        <f>1/(1+EXP(-AU972))</f>
        <v/>
      </c>
      <c r="AW972" s="52">
        <f>$BI$14*((AJ972)-$BD$5)/$BD$6+$BI$15*((AK972)-$BD$7)/$BD$8+$BI$16</f>
        <v/>
      </c>
      <c r="AX972" s="51">
        <f>1/(1+EXP(-AW972))</f>
        <v/>
      </c>
      <c r="AY972" s="52">
        <f>$BJ$14*((AJ972)-$BD$5)/$BD$6+$BJ$15*((AK972)-$BD$7)/$BD$8+$BJ$16</f>
        <v/>
      </c>
      <c r="AZ972" s="51">
        <f>1/(1+EXP(-AY972))</f>
        <v/>
      </c>
      <c r="BA972" s="52">
        <f>$BK$14*((AJ972)-$BD$5)/$BD$6+$BK$15*((AK972)-$BD$7)/$BD$8+$BK$16</f>
        <v/>
      </c>
      <c r="BB972" s="51">
        <f>1/(1+EXP(-BA972))</f>
        <v/>
      </c>
    </row>
    <row r="973" ht="15" customHeight="1" s="35">
      <c r="A973" s="48">
        <f>'4_Seq_Features'!A971</f>
        <v/>
      </c>
      <c r="B973" s="55">
        <f>'4_Seq_Features'!F971</f>
        <v/>
      </c>
      <c r="C973" s="48">
        <f>'4_Seq_Features'!E971</f>
        <v/>
      </c>
      <c r="D973" s="52">
        <f>$U$12*((B973)-$U$5)/$U$6+$U$13</f>
        <v/>
      </c>
      <c r="E973" s="51">
        <f>1/(1+EXP(-D973))</f>
        <v/>
      </c>
      <c r="F973" s="52">
        <f>$V$12*((B973)-$U$5)/$U$6+$V$13</f>
        <v/>
      </c>
      <c r="G973" s="51">
        <f>1/(1+EXP(-F973))</f>
        <v/>
      </c>
      <c r="H973" s="52">
        <f>$W$12*((B973)-$U$5)/$U$6+$W$13</f>
        <v/>
      </c>
      <c r="I973" s="51">
        <f>1/(1+EXP(-H973))</f>
        <v/>
      </c>
      <c r="J973" s="52">
        <f>$X$12*((B973)-$U$5)/$U$6+$X$13</f>
        <v/>
      </c>
      <c r="K973" s="51">
        <f>1/(1+EXP(-J973))</f>
        <v/>
      </c>
      <c r="L973" s="52">
        <f>$Y$12*((B973)-$U$5)/$U$6+$Y$13</f>
        <v/>
      </c>
      <c r="M973" s="51">
        <f>1/(1+EXP(-L973))</f>
        <v/>
      </c>
      <c r="N973" s="52">
        <f>$Z$12*((B973)-$U$5)/$U$6+$Z$13</f>
        <v/>
      </c>
      <c r="O973" s="51">
        <f>1/(1+EXP(-N973))</f>
        <v/>
      </c>
      <c r="P973" s="52">
        <f>$AA$12*((B973)-$U$5)/$U$6+$AA$13</f>
        <v/>
      </c>
      <c r="Q973" s="51">
        <f>1/(1+EXP(-P973))</f>
        <v/>
      </c>
      <c r="R973" s="52">
        <f>$AB$12*((B973)-$U$5)/$U$6+$AB$13</f>
        <v/>
      </c>
      <c r="S973" s="51">
        <f>1/(1+EXP(-R973))</f>
        <v/>
      </c>
      <c r="AI973" s="48">
        <f>'4_Seq_Features'!A971</f>
        <v/>
      </c>
      <c r="AJ973" s="55">
        <f>'4_Seq_Features'!G971</f>
        <v/>
      </c>
      <c r="AK973" s="55">
        <f>'4_Seq_Features'!H971</f>
        <v/>
      </c>
      <c r="AL973" s="48">
        <f>'4_Seq_Features'!E971</f>
        <v/>
      </c>
      <c r="AM973" s="52">
        <f>$BD$14*((AJ973)-$BD$5)/$BD$6+$BD$15*((AK973)-$BD$7)/$BD$8+$BD$16</f>
        <v/>
      </c>
      <c r="AN973" s="51">
        <f>1/(1+EXP(-AM973))</f>
        <v/>
      </c>
      <c r="AO973" s="52">
        <f>$BE$14*((AJ973)-$BD$5)/$BD$6+$BE$15*((AK973)-$BD$7)/$BD$8+$BE$16</f>
        <v/>
      </c>
      <c r="AP973" s="51">
        <f>1/(1+EXP(-AO973))</f>
        <v/>
      </c>
      <c r="AQ973" s="52">
        <f>$BF$14*((AJ973)-$BD$5)/$BD$6+$BF$15*((AK973)-$BD$7)/$BD$8+$BF$16</f>
        <v/>
      </c>
      <c r="AR973" s="51">
        <f>1/(1+EXP(-AQ973))</f>
        <v/>
      </c>
      <c r="AS973" s="52">
        <f>$BG$14*((AJ973)-$BD$5)/$BD$6+$BG$15*((AK973)-$BD$7)/$BD$8+$BG$16</f>
        <v/>
      </c>
      <c r="AT973" s="51">
        <f>1/(1+EXP(-AS973))</f>
        <v/>
      </c>
      <c r="AU973" s="52">
        <f>$BH$14*((AJ973)-$BD$5)/$BD$6+$BH$15*((AK973)-$BD$7)/$BD$8+$BH$16</f>
        <v/>
      </c>
      <c r="AV973" s="51">
        <f>1/(1+EXP(-AU973))</f>
        <v/>
      </c>
      <c r="AW973" s="52">
        <f>$BI$14*((AJ973)-$BD$5)/$BD$6+$BI$15*((AK973)-$BD$7)/$BD$8+$BI$16</f>
        <v/>
      </c>
      <c r="AX973" s="51">
        <f>1/(1+EXP(-AW973))</f>
        <v/>
      </c>
      <c r="AY973" s="52">
        <f>$BJ$14*((AJ973)-$BD$5)/$BD$6+$BJ$15*((AK973)-$BD$7)/$BD$8+$BJ$16</f>
        <v/>
      </c>
      <c r="AZ973" s="51">
        <f>1/(1+EXP(-AY973))</f>
        <v/>
      </c>
      <c r="BA973" s="52">
        <f>$BK$14*((AJ973)-$BD$5)/$BD$6+$BK$15*((AK973)-$BD$7)/$BD$8+$BK$16</f>
        <v/>
      </c>
      <c r="BB973" s="51">
        <f>1/(1+EXP(-BA973))</f>
        <v/>
      </c>
    </row>
    <row r="974" ht="15" customHeight="1" s="35">
      <c r="A974" s="48">
        <f>'4_Seq_Features'!A972</f>
        <v/>
      </c>
      <c r="B974" s="55">
        <f>'4_Seq_Features'!F972</f>
        <v/>
      </c>
      <c r="C974" s="48">
        <f>'4_Seq_Features'!E972</f>
        <v/>
      </c>
      <c r="D974" s="52">
        <f>$U$12*((B974)-$U$5)/$U$6+$U$13</f>
        <v/>
      </c>
      <c r="E974" s="51">
        <f>1/(1+EXP(-D974))</f>
        <v/>
      </c>
      <c r="F974" s="52">
        <f>$V$12*((B974)-$U$5)/$U$6+$V$13</f>
        <v/>
      </c>
      <c r="G974" s="51">
        <f>1/(1+EXP(-F974))</f>
        <v/>
      </c>
      <c r="H974" s="52">
        <f>$W$12*((B974)-$U$5)/$U$6+$W$13</f>
        <v/>
      </c>
      <c r="I974" s="51">
        <f>1/(1+EXP(-H974))</f>
        <v/>
      </c>
      <c r="J974" s="52">
        <f>$X$12*((B974)-$U$5)/$U$6+$X$13</f>
        <v/>
      </c>
      <c r="K974" s="51">
        <f>1/(1+EXP(-J974))</f>
        <v/>
      </c>
      <c r="L974" s="52">
        <f>$Y$12*((B974)-$U$5)/$U$6+$Y$13</f>
        <v/>
      </c>
      <c r="M974" s="51">
        <f>1/(1+EXP(-L974))</f>
        <v/>
      </c>
      <c r="N974" s="52">
        <f>$Z$12*((B974)-$U$5)/$U$6+$Z$13</f>
        <v/>
      </c>
      <c r="O974" s="51">
        <f>1/(1+EXP(-N974))</f>
        <v/>
      </c>
      <c r="P974" s="52">
        <f>$AA$12*((B974)-$U$5)/$U$6+$AA$13</f>
        <v/>
      </c>
      <c r="Q974" s="51">
        <f>1/(1+EXP(-P974))</f>
        <v/>
      </c>
      <c r="R974" s="52">
        <f>$AB$12*((B974)-$U$5)/$U$6+$AB$13</f>
        <v/>
      </c>
      <c r="S974" s="51">
        <f>1/(1+EXP(-R974))</f>
        <v/>
      </c>
      <c r="AI974" s="48">
        <f>'4_Seq_Features'!A972</f>
        <v/>
      </c>
      <c r="AJ974" s="55">
        <f>'4_Seq_Features'!G972</f>
        <v/>
      </c>
      <c r="AK974" s="55">
        <f>'4_Seq_Features'!H972</f>
        <v/>
      </c>
      <c r="AL974" s="48">
        <f>'4_Seq_Features'!E972</f>
        <v/>
      </c>
      <c r="AM974" s="52">
        <f>$BD$14*((AJ974)-$BD$5)/$BD$6+$BD$15*((AK974)-$BD$7)/$BD$8+$BD$16</f>
        <v/>
      </c>
      <c r="AN974" s="51">
        <f>1/(1+EXP(-AM974))</f>
        <v/>
      </c>
      <c r="AO974" s="52">
        <f>$BE$14*((AJ974)-$BD$5)/$BD$6+$BE$15*((AK974)-$BD$7)/$BD$8+$BE$16</f>
        <v/>
      </c>
      <c r="AP974" s="51">
        <f>1/(1+EXP(-AO974))</f>
        <v/>
      </c>
      <c r="AQ974" s="52">
        <f>$BF$14*((AJ974)-$BD$5)/$BD$6+$BF$15*((AK974)-$BD$7)/$BD$8+$BF$16</f>
        <v/>
      </c>
      <c r="AR974" s="51">
        <f>1/(1+EXP(-AQ974))</f>
        <v/>
      </c>
      <c r="AS974" s="52">
        <f>$BG$14*((AJ974)-$BD$5)/$BD$6+$BG$15*((AK974)-$BD$7)/$BD$8+$BG$16</f>
        <v/>
      </c>
      <c r="AT974" s="51">
        <f>1/(1+EXP(-AS974))</f>
        <v/>
      </c>
      <c r="AU974" s="52">
        <f>$BH$14*((AJ974)-$BD$5)/$BD$6+$BH$15*((AK974)-$BD$7)/$BD$8+$BH$16</f>
        <v/>
      </c>
      <c r="AV974" s="51">
        <f>1/(1+EXP(-AU974))</f>
        <v/>
      </c>
      <c r="AW974" s="52">
        <f>$BI$14*((AJ974)-$BD$5)/$BD$6+$BI$15*((AK974)-$BD$7)/$BD$8+$BI$16</f>
        <v/>
      </c>
      <c r="AX974" s="51">
        <f>1/(1+EXP(-AW974))</f>
        <v/>
      </c>
      <c r="AY974" s="52">
        <f>$BJ$14*((AJ974)-$BD$5)/$BD$6+$BJ$15*((AK974)-$BD$7)/$BD$8+$BJ$16</f>
        <v/>
      </c>
      <c r="AZ974" s="51">
        <f>1/(1+EXP(-AY974))</f>
        <v/>
      </c>
      <c r="BA974" s="52">
        <f>$BK$14*((AJ974)-$BD$5)/$BD$6+$BK$15*((AK974)-$BD$7)/$BD$8+$BK$16</f>
        <v/>
      </c>
      <c r="BB974" s="51">
        <f>1/(1+EXP(-BA974))</f>
        <v/>
      </c>
    </row>
    <row r="975" ht="15" customHeight="1" s="35">
      <c r="A975" s="48">
        <f>'4_Seq_Features'!A973</f>
        <v/>
      </c>
      <c r="B975" s="55">
        <f>'4_Seq_Features'!F973</f>
        <v/>
      </c>
      <c r="C975" s="48">
        <f>'4_Seq_Features'!E973</f>
        <v/>
      </c>
      <c r="D975" s="52">
        <f>$U$12*((B975)-$U$5)/$U$6+$U$13</f>
        <v/>
      </c>
      <c r="E975" s="51">
        <f>1/(1+EXP(-D975))</f>
        <v/>
      </c>
      <c r="F975" s="52">
        <f>$V$12*((B975)-$U$5)/$U$6+$V$13</f>
        <v/>
      </c>
      <c r="G975" s="51">
        <f>1/(1+EXP(-F975))</f>
        <v/>
      </c>
      <c r="H975" s="52">
        <f>$W$12*((B975)-$U$5)/$U$6+$W$13</f>
        <v/>
      </c>
      <c r="I975" s="51">
        <f>1/(1+EXP(-H975))</f>
        <v/>
      </c>
      <c r="J975" s="52">
        <f>$X$12*((B975)-$U$5)/$U$6+$X$13</f>
        <v/>
      </c>
      <c r="K975" s="51">
        <f>1/(1+EXP(-J975))</f>
        <v/>
      </c>
      <c r="L975" s="52">
        <f>$Y$12*((B975)-$U$5)/$U$6+$Y$13</f>
        <v/>
      </c>
      <c r="M975" s="51">
        <f>1/(1+EXP(-L975))</f>
        <v/>
      </c>
      <c r="N975" s="52">
        <f>$Z$12*((B975)-$U$5)/$U$6+$Z$13</f>
        <v/>
      </c>
      <c r="O975" s="51">
        <f>1/(1+EXP(-N975))</f>
        <v/>
      </c>
      <c r="P975" s="52">
        <f>$AA$12*((B975)-$U$5)/$U$6+$AA$13</f>
        <v/>
      </c>
      <c r="Q975" s="51">
        <f>1/(1+EXP(-P975))</f>
        <v/>
      </c>
      <c r="R975" s="52">
        <f>$AB$12*((B975)-$U$5)/$U$6+$AB$13</f>
        <v/>
      </c>
      <c r="S975" s="51">
        <f>1/(1+EXP(-R975))</f>
        <v/>
      </c>
      <c r="AI975" s="48">
        <f>'4_Seq_Features'!A973</f>
        <v/>
      </c>
      <c r="AJ975" s="55">
        <f>'4_Seq_Features'!G973</f>
        <v/>
      </c>
      <c r="AK975" s="55">
        <f>'4_Seq_Features'!H973</f>
        <v/>
      </c>
      <c r="AL975" s="48">
        <f>'4_Seq_Features'!E973</f>
        <v/>
      </c>
      <c r="AM975" s="52">
        <f>$BD$14*((AJ975)-$BD$5)/$BD$6+$BD$15*((AK975)-$BD$7)/$BD$8+$BD$16</f>
        <v/>
      </c>
      <c r="AN975" s="51">
        <f>1/(1+EXP(-AM975))</f>
        <v/>
      </c>
      <c r="AO975" s="52">
        <f>$BE$14*((AJ975)-$BD$5)/$BD$6+$BE$15*((AK975)-$BD$7)/$BD$8+$BE$16</f>
        <v/>
      </c>
      <c r="AP975" s="51">
        <f>1/(1+EXP(-AO975))</f>
        <v/>
      </c>
      <c r="AQ975" s="52">
        <f>$BF$14*((AJ975)-$BD$5)/$BD$6+$BF$15*((AK975)-$BD$7)/$BD$8+$BF$16</f>
        <v/>
      </c>
      <c r="AR975" s="51">
        <f>1/(1+EXP(-AQ975))</f>
        <v/>
      </c>
      <c r="AS975" s="52">
        <f>$BG$14*((AJ975)-$BD$5)/$BD$6+$BG$15*((AK975)-$BD$7)/$BD$8+$BG$16</f>
        <v/>
      </c>
      <c r="AT975" s="51">
        <f>1/(1+EXP(-AS975))</f>
        <v/>
      </c>
      <c r="AU975" s="52">
        <f>$BH$14*((AJ975)-$BD$5)/$BD$6+$BH$15*((AK975)-$BD$7)/$BD$8+$BH$16</f>
        <v/>
      </c>
      <c r="AV975" s="51">
        <f>1/(1+EXP(-AU975))</f>
        <v/>
      </c>
      <c r="AW975" s="52">
        <f>$BI$14*((AJ975)-$BD$5)/$BD$6+$BI$15*((AK975)-$BD$7)/$BD$8+$BI$16</f>
        <v/>
      </c>
      <c r="AX975" s="51">
        <f>1/(1+EXP(-AW975))</f>
        <v/>
      </c>
      <c r="AY975" s="52">
        <f>$BJ$14*((AJ975)-$BD$5)/$BD$6+$BJ$15*((AK975)-$BD$7)/$BD$8+$BJ$16</f>
        <v/>
      </c>
      <c r="AZ975" s="51">
        <f>1/(1+EXP(-AY975))</f>
        <v/>
      </c>
      <c r="BA975" s="52">
        <f>$BK$14*((AJ975)-$BD$5)/$BD$6+$BK$15*((AK975)-$BD$7)/$BD$8+$BK$16</f>
        <v/>
      </c>
      <c r="BB975" s="51">
        <f>1/(1+EXP(-BA975))</f>
        <v/>
      </c>
    </row>
    <row r="976" ht="15" customHeight="1" s="35">
      <c r="A976" s="48">
        <f>'4_Seq_Features'!A974</f>
        <v/>
      </c>
      <c r="B976" s="55">
        <f>'4_Seq_Features'!F974</f>
        <v/>
      </c>
      <c r="C976" s="48">
        <f>'4_Seq_Features'!E974</f>
        <v/>
      </c>
      <c r="D976" s="52">
        <f>$U$12*((B976)-$U$5)/$U$6+$U$13</f>
        <v/>
      </c>
      <c r="E976" s="51">
        <f>1/(1+EXP(-D976))</f>
        <v/>
      </c>
      <c r="F976" s="52">
        <f>$V$12*((B976)-$U$5)/$U$6+$V$13</f>
        <v/>
      </c>
      <c r="G976" s="51">
        <f>1/(1+EXP(-F976))</f>
        <v/>
      </c>
      <c r="H976" s="52">
        <f>$W$12*((B976)-$U$5)/$U$6+$W$13</f>
        <v/>
      </c>
      <c r="I976" s="51">
        <f>1/(1+EXP(-H976))</f>
        <v/>
      </c>
      <c r="J976" s="52">
        <f>$X$12*((B976)-$U$5)/$U$6+$X$13</f>
        <v/>
      </c>
      <c r="K976" s="51">
        <f>1/(1+EXP(-J976))</f>
        <v/>
      </c>
      <c r="L976" s="52">
        <f>$Y$12*((B976)-$U$5)/$U$6+$Y$13</f>
        <v/>
      </c>
      <c r="M976" s="51">
        <f>1/(1+EXP(-L976))</f>
        <v/>
      </c>
      <c r="N976" s="52">
        <f>$Z$12*((B976)-$U$5)/$U$6+$Z$13</f>
        <v/>
      </c>
      <c r="O976" s="51">
        <f>1/(1+EXP(-N976))</f>
        <v/>
      </c>
      <c r="P976" s="52">
        <f>$AA$12*((B976)-$U$5)/$U$6+$AA$13</f>
        <v/>
      </c>
      <c r="Q976" s="51">
        <f>1/(1+EXP(-P976))</f>
        <v/>
      </c>
      <c r="R976" s="52">
        <f>$AB$12*((B976)-$U$5)/$U$6+$AB$13</f>
        <v/>
      </c>
      <c r="S976" s="51">
        <f>1/(1+EXP(-R976))</f>
        <v/>
      </c>
      <c r="AI976" s="48">
        <f>'4_Seq_Features'!A974</f>
        <v/>
      </c>
      <c r="AJ976" s="55">
        <f>'4_Seq_Features'!G974</f>
        <v/>
      </c>
      <c r="AK976" s="55">
        <f>'4_Seq_Features'!H974</f>
        <v/>
      </c>
      <c r="AL976" s="48">
        <f>'4_Seq_Features'!E974</f>
        <v/>
      </c>
      <c r="AM976" s="52">
        <f>$BD$14*((AJ976)-$BD$5)/$BD$6+$BD$15*((AK976)-$BD$7)/$BD$8+$BD$16</f>
        <v/>
      </c>
      <c r="AN976" s="51">
        <f>1/(1+EXP(-AM976))</f>
        <v/>
      </c>
      <c r="AO976" s="52">
        <f>$BE$14*((AJ976)-$BD$5)/$BD$6+$BE$15*((AK976)-$BD$7)/$BD$8+$BE$16</f>
        <v/>
      </c>
      <c r="AP976" s="51">
        <f>1/(1+EXP(-AO976))</f>
        <v/>
      </c>
      <c r="AQ976" s="52">
        <f>$BF$14*((AJ976)-$BD$5)/$BD$6+$BF$15*((AK976)-$BD$7)/$BD$8+$BF$16</f>
        <v/>
      </c>
      <c r="AR976" s="51">
        <f>1/(1+EXP(-AQ976))</f>
        <v/>
      </c>
      <c r="AS976" s="52">
        <f>$BG$14*((AJ976)-$BD$5)/$BD$6+$BG$15*((AK976)-$BD$7)/$BD$8+$BG$16</f>
        <v/>
      </c>
      <c r="AT976" s="51">
        <f>1/(1+EXP(-AS976))</f>
        <v/>
      </c>
      <c r="AU976" s="52">
        <f>$BH$14*((AJ976)-$BD$5)/$BD$6+$BH$15*((AK976)-$BD$7)/$BD$8+$BH$16</f>
        <v/>
      </c>
      <c r="AV976" s="51">
        <f>1/(1+EXP(-AU976))</f>
        <v/>
      </c>
      <c r="AW976" s="52">
        <f>$BI$14*((AJ976)-$BD$5)/$BD$6+$BI$15*((AK976)-$BD$7)/$BD$8+$BI$16</f>
        <v/>
      </c>
      <c r="AX976" s="51">
        <f>1/(1+EXP(-AW976))</f>
        <v/>
      </c>
      <c r="AY976" s="52">
        <f>$BJ$14*((AJ976)-$BD$5)/$BD$6+$BJ$15*((AK976)-$BD$7)/$BD$8+$BJ$16</f>
        <v/>
      </c>
      <c r="AZ976" s="51">
        <f>1/(1+EXP(-AY976))</f>
        <v/>
      </c>
      <c r="BA976" s="52">
        <f>$BK$14*((AJ976)-$BD$5)/$BD$6+$BK$15*((AK976)-$BD$7)/$BD$8+$BK$16</f>
        <v/>
      </c>
      <c r="BB976" s="51">
        <f>1/(1+EXP(-BA976))</f>
        <v/>
      </c>
    </row>
    <row r="977" ht="15" customHeight="1" s="35">
      <c r="A977" s="48">
        <f>'4_Seq_Features'!A975</f>
        <v/>
      </c>
      <c r="B977" s="55">
        <f>'4_Seq_Features'!F975</f>
        <v/>
      </c>
      <c r="C977" s="48">
        <f>'4_Seq_Features'!E975</f>
        <v/>
      </c>
      <c r="D977" s="52">
        <f>$U$12*((B977)-$U$5)/$U$6+$U$13</f>
        <v/>
      </c>
      <c r="E977" s="51">
        <f>1/(1+EXP(-D977))</f>
        <v/>
      </c>
      <c r="F977" s="52">
        <f>$V$12*((B977)-$U$5)/$U$6+$V$13</f>
        <v/>
      </c>
      <c r="G977" s="51">
        <f>1/(1+EXP(-F977))</f>
        <v/>
      </c>
      <c r="H977" s="52">
        <f>$W$12*((B977)-$U$5)/$U$6+$W$13</f>
        <v/>
      </c>
      <c r="I977" s="51">
        <f>1/(1+EXP(-H977))</f>
        <v/>
      </c>
      <c r="J977" s="52">
        <f>$X$12*((B977)-$U$5)/$U$6+$X$13</f>
        <v/>
      </c>
      <c r="K977" s="51">
        <f>1/(1+EXP(-J977))</f>
        <v/>
      </c>
      <c r="L977" s="52">
        <f>$Y$12*((B977)-$U$5)/$U$6+$Y$13</f>
        <v/>
      </c>
      <c r="M977" s="51">
        <f>1/(1+EXP(-L977))</f>
        <v/>
      </c>
      <c r="N977" s="52">
        <f>$Z$12*((B977)-$U$5)/$U$6+$Z$13</f>
        <v/>
      </c>
      <c r="O977" s="51">
        <f>1/(1+EXP(-N977))</f>
        <v/>
      </c>
      <c r="P977" s="52">
        <f>$AA$12*((B977)-$U$5)/$U$6+$AA$13</f>
        <v/>
      </c>
      <c r="Q977" s="51">
        <f>1/(1+EXP(-P977))</f>
        <v/>
      </c>
      <c r="R977" s="52">
        <f>$AB$12*((B977)-$U$5)/$U$6+$AB$13</f>
        <v/>
      </c>
      <c r="S977" s="51">
        <f>1/(1+EXP(-R977))</f>
        <v/>
      </c>
      <c r="AI977" s="48">
        <f>'4_Seq_Features'!A975</f>
        <v/>
      </c>
      <c r="AJ977" s="55">
        <f>'4_Seq_Features'!G975</f>
        <v/>
      </c>
      <c r="AK977" s="55">
        <f>'4_Seq_Features'!H975</f>
        <v/>
      </c>
      <c r="AL977" s="48">
        <f>'4_Seq_Features'!E975</f>
        <v/>
      </c>
      <c r="AM977" s="52">
        <f>$BD$14*((AJ977)-$BD$5)/$BD$6+$BD$15*((AK977)-$BD$7)/$BD$8+$BD$16</f>
        <v/>
      </c>
      <c r="AN977" s="51">
        <f>1/(1+EXP(-AM977))</f>
        <v/>
      </c>
      <c r="AO977" s="52">
        <f>$BE$14*((AJ977)-$BD$5)/$BD$6+$BE$15*((AK977)-$BD$7)/$BD$8+$BE$16</f>
        <v/>
      </c>
      <c r="AP977" s="51">
        <f>1/(1+EXP(-AO977))</f>
        <v/>
      </c>
      <c r="AQ977" s="52">
        <f>$BF$14*((AJ977)-$BD$5)/$BD$6+$BF$15*((AK977)-$BD$7)/$BD$8+$BF$16</f>
        <v/>
      </c>
      <c r="AR977" s="51">
        <f>1/(1+EXP(-AQ977))</f>
        <v/>
      </c>
      <c r="AS977" s="52">
        <f>$BG$14*((AJ977)-$BD$5)/$BD$6+$BG$15*((AK977)-$BD$7)/$BD$8+$BG$16</f>
        <v/>
      </c>
      <c r="AT977" s="51">
        <f>1/(1+EXP(-AS977))</f>
        <v/>
      </c>
      <c r="AU977" s="52">
        <f>$BH$14*((AJ977)-$BD$5)/$BD$6+$BH$15*((AK977)-$BD$7)/$BD$8+$BH$16</f>
        <v/>
      </c>
      <c r="AV977" s="51">
        <f>1/(1+EXP(-AU977))</f>
        <v/>
      </c>
      <c r="AW977" s="52">
        <f>$BI$14*((AJ977)-$BD$5)/$BD$6+$BI$15*((AK977)-$BD$7)/$BD$8+$BI$16</f>
        <v/>
      </c>
      <c r="AX977" s="51">
        <f>1/(1+EXP(-AW977))</f>
        <v/>
      </c>
      <c r="AY977" s="52">
        <f>$BJ$14*((AJ977)-$BD$5)/$BD$6+$BJ$15*((AK977)-$BD$7)/$BD$8+$BJ$16</f>
        <v/>
      </c>
      <c r="AZ977" s="51">
        <f>1/(1+EXP(-AY977))</f>
        <v/>
      </c>
      <c r="BA977" s="52">
        <f>$BK$14*((AJ977)-$BD$5)/$BD$6+$BK$15*((AK977)-$BD$7)/$BD$8+$BK$16</f>
        <v/>
      </c>
      <c r="BB977" s="51">
        <f>1/(1+EXP(-BA977))</f>
        <v/>
      </c>
    </row>
    <row r="978" ht="15" customHeight="1" s="35">
      <c r="A978" s="48">
        <f>'4_Seq_Features'!A976</f>
        <v/>
      </c>
      <c r="B978" s="55">
        <f>'4_Seq_Features'!F976</f>
        <v/>
      </c>
      <c r="C978" s="48">
        <f>'4_Seq_Features'!E976</f>
        <v/>
      </c>
      <c r="D978" s="52">
        <f>$U$12*((B978)-$U$5)/$U$6+$U$13</f>
        <v/>
      </c>
      <c r="E978" s="51">
        <f>1/(1+EXP(-D978))</f>
        <v/>
      </c>
      <c r="F978" s="52">
        <f>$V$12*((B978)-$U$5)/$U$6+$V$13</f>
        <v/>
      </c>
      <c r="G978" s="51">
        <f>1/(1+EXP(-F978))</f>
        <v/>
      </c>
      <c r="H978" s="52">
        <f>$W$12*((B978)-$U$5)/$U$6+$W$13</f>
        <v/>
      </c>
      <c r="I978" s="51">
        <f>1/(1+EXP(-H978))</f>
        <v/>
      </c>
      <c r="J978" s="52">
        <f>$X$12*((B978)-$U$5)/$U$6+$X$13</f>
        <v/>
      </c>
      <c r="K978" s="51">
        <f>1/(1+EXP(-J978))</f>
        <v/>
      </c>
      <c r="L978" s="52">
        <f>$Y$12*((B978)-$U$5)/$U$6+$Y$13</f>
        <v/>
      </c>
      <c r="M978" s="51">
        <f>1/(1+EXP(-L978))</f>
        <v/>
      </c>
      <c r="N978" s="52">
        <f>$Z$12*((B978)-$U$5)/$U$6+$Z$13</f>
        <v/>
      </c>
      <c r="O978" s="51">
        <f>1/(1+EXP(-N978))</f>
        <v/>
      </c>
      <c r="P978" s="52">
        <f>$AA$12*((B978)-$U$5)/$U$6+$AA$13</f>
        <v/>
      </c>
      <c r="Q978" s="51">
        <f>1/(1+EXP(-P978))</f>
        <v/>
      </c>
      <c r="R978" s="52">
        <f>$AB$12*((B978)-$U$5)/$U$6+$AB$13</f>
        <v/>
      </c>
      <c r="S978" s="51">
        <f>1/(1+EXP(-R978))</f>
        <v/>
      </c>
      <c r="AI978" s="48">
        <f>'4_Seq_Features'!A976</f>
        <v/>
      </c>
      <c r="AJ978" s="55">
        <f>'4_Seq_Features'!G976</f>
        <v/>
      </c>
      <c r="AK978" s="55">
        <f>'4_Seq_Features'!H976</f>
        <v/>
      </c>
      <c r="AL978" s="48">
        <f>'4_Seq_Features'!E976</f>
        <v/>
      </c>
      <c r="AM978" s="52">
        <f>$BD$14*((AJ978)-$BD$5)/$BD$6+$BD$15*((AK978)-$BD$7)/$BD$8+$BD$16</f>
        <v/>
      </c>
      <c r="AN978" s="51">
        <f>1/(1+EXP(-AM978))</f>
        <v/>
      </c>
      <c r="AO978" s="52">
        <f>$BE$14*((AJ978)-$BD$5)/$BD$6+$BE$15*((AK978)-$BD$7)/$BD$8+$BE$16</f>
        <v/>
      </c>
      <c r="AP978" s="51">
        <f>1/(1+EXP(-AO978))</f>
        <v/>
      </c>
      <c r="AQ978" s="52">
        <f>$BF$14*((AJ978)-$BD$5)/$BD$6+$BF$15*((AK978)-$BD$7)/$BD$8+$BF$16</f>
        <v/>
      </c>
      <c r="AR978" s="51">
        <f>1/(1+EXP(-AQ978))</f>
        <v/>
      </c>
      <c r="AS978" s="52">
        <f>$BG$14*((AJ978)-$BD$5)/$BD$6+$BG$15*((AK978)-$BD$7)/$BD$8+$BG$16</f>
        <v/>
      </c>
      <c r="AT978" s="51">
        <f>1/(1+EXP(-AS978))</f>
        <v/>
      </c>
      <c r="AU978" s="52">
        <f>$BH$14*((AJ978)-$BD$5)/$BD$6+$BH$15*((AK978)-$BD$7)/$BD$8+$BH$16</f>
        <v/>
      </c>
      <c r="AV978" s="51">
        <f>1/(1+EXP(-AU978))</f>
        <v/>
      </c>
      <c r="AW978" s="52">
        <f>$BI$14*((AJ978)-$BD$5)/$BD$6+$BI$15*((AK978)-$BD$7)/$BD$8+$BI$16</f>
        <v/>
      </c>
      <c r="AX978" s="51">
        <f>1/(1+EXP(-AW978))</f>
        <v/>
      </c>
      <c r="AY978" s="52">
        <f>$BJ$14*((AJ978)-$BD$5)/$BD$6+$BJ$15*((AK978)-$BD$7)/$BD$8+$BJ$16</f>
        <v/>
      </c>
      <c r="AZ978" s="51">
        <f>1/(1+EXP(-AY978))</f>
        <v/>
      </c>
      <c r="BA978" s="52">
        <f>$BK$14*((AJ978)-$BD$5)/$BD$6+$BK$15*((AK978)-$BD$7)/$BD$8+$BK$16</f>
        <v/>
      </c>
      <c r="BB978" s="51">
        <f>1/(1+EXP(-BA978))</f>
        <v/>
      </c>
    </row>
    <row r="979" ht="15" customHeight="1" s="35">
      <c r="A979" s="48">
        <f>'4_Seq_Features'!A977</f>
        <v/>
      </c>
      <c r="B979" s="55">
        <f>'4_Seq_Features'!F977</f>
        <v/>
      </c>
      <c r="C979" s="48">
        <f>'4_Seq_Features'!E977</f>
        <v/>
      </c>
      <c r="D979" s="52">
        <f>$U$12*((B979)-$U$5)/$U$6+$U$13</f>
        <v/>
      </c>
      <c r="E979" s="51">
        <f>1/(1+EXP(-D979))</f>
        <v/>
      </c>
      <c r="F979" s="52">
        <f>$V$12*((B979)-$U$5)/$U$6+$V$13</f>
        <v/>
      </c>
      <c r="G979" s="51">
        <f>1/(1+EXP(-F979))</f>
        <v/>
      </c>
      <c r="H979" s="52">
        <f>$W$12*((B979)-$U$5)/$U$6+$W$13</f>
        <v/>
      </c>
      <c r="I979" s="51">
        <f>1/(1+EXP(-H979))</f>
        <v/>
      </c>
      <c r="J979" s="52">
        <f>$X$12*((B979)-$U$5)/$U$6+$X$13</f>
        <v/>
      </c>
      <c r="K979" s="51">
        <f>1/(1+EXP(-J979))</f>
        <v/>
      </c>
      <c r="L979" s="52">
        <f>$Y$12*((B979)-$U$5)/$U$6+$Y$13</f>
        <v/>
      </c>
      <c r="M979" s="51">
        <f>1/(1+EXP(-L979))</f>
        <v/>
      </c>
      <c r="N979" s="52">
        <f>$Z$12*((B979)-$U$5)/$U$6+$Z$13</f>
        <v/>
      </c>
      <c r="O979" s="51">
        <f>1/(1+EXP(-N979))</f>
        <v/>
      </c>
      <c r="P979" s="52">
        <f>$AA$12*((B979)-$U$5)/$U$6+$AA$13</f>
        <v/>
      </c>
      <c r="Q979" s="51">
        <f>1/(1+EXP(-P979))</f>
        <v/>
      </c>
      <c r="R979" s="52">
        <f>$AB$12*((B979)-$U$5)/$U$6+$AB$13</f>
        <v/>
      </c>
      <c r="S979" s="51">
        <f>1/(1+EXP(-R979))</f>
        <v/>
      </c>
      <c r="AI979" s="48">
        <f>'4_Seq_Features'!A977</f>
        <v/>
      </c>
      <c r="AJ979" s="55">
        <f>'4_Seq_Features'!G977</f>
        <v/>
      </c>
      <c r="AK979" s="55">
        <f>'4_Seq_Features'!H977</f>
        <v/>
      </c>
      <c r="AL979" s="48">
        <f>'4_Seq_Features'!E977</f>
        <v/>
      </c>
      <c r="AM979" s="52">
        <f>$BD$14*((AJ979)-$BD$5)/$BD$6+$BD$15*((AK979)-$BD$7)/$BD$8+$BD$16</f>
        <v/>
      </c>
      <c r="AN979" s="51">
        <f>1/(1+EXP(-AM979))</f>
        <v/>
      </c>
      <c r="AO979" s="52">
        <f>$BE$14*((AJ979)-$BD$5)/$BD$6+$BE$15*((AK979)-$BD$7)/$BD$8+$BE$16</f>
        <v/>
      </c>
      <c r="AP979" s="51">
        <f>1/(1+EXP(-AO979))</f>
        <v/>
      </c>
      <c r="AQ979" s="52">
        <f>$BF$14*((AJ979)-$BD$5)/$BD$6+$BF$15*((AK979)-$BD$7)/$BD$8+$BF$16</f>
        <v/>
      </c>
      <c r="AR979" s="51">
        <f>1/(1+EXP(-AQ979))</f>
        <v/>
      </c>
      <c r="AS979" s="52">
        <f>$BG$14*((AJ979)-$BD$5)/$BD$6+$BG$15*((AK979)-$BD$7)/$BD$8+$BG$16</f>
        <v/>
      </c>
      <c r="AT979" s="51">
        <f>1/(1+EXP(-AS979))</f>
        <v/>
      </c>
      <c r="AU979" s="52">
        <f>$BH$14*((AJ979)-$BD$5)/$BD$6+$BH$15*((AK979)-$BD$7)/$BD$8+$BH$16</f>
        <v/>
      </c>
      <c r="AV979" s="51">
        <f>1/(1+EXP(-AU979))</f>
        <v/>
      </c>
      <c r="AW979" s="52">
        <f>$BI$14*((AJ979)-$BD$5)/$BD$6+$BI$15*((AK979)-$BD$7)/$BD$8+$BI$16</f>
        <v/>
      </c>
      <c r="AX979" s="51">
        <f>1/(1+EXP(-AW979))</f>
        <v/>
      </c>
      <c r="AY979" s="52">
        <f>$BJ$14*((AJ979)-$BD$5)/$BD$6+$BJ$15*((AK979)-$BD$7)/$BD$8+$BJ$16</f>
        <v/>
      </c>
      <c r="AZ979" s="51">
        <f>1/(1+EXP(-AY979))</f>
        <v/>
      </c>
      <c r="BA979" s="52">
        <f>$BK$14*((AJ979)-$BD$5)/$BD$6+$BK$15*((AK979)-$BD$7)/$BD$8+$BK$16</f>
        <v/>
      </c>
      <c r="BB979" s="51">
        <f>1/(1+EXP(-BA979))</f>
        <v/>
      </c>
    </row>
    <row r="980" ht="15" customHeight="1" s="35">
      <c r="A980" s="48">
        <f>'4_Seq_Features'!A978</f>
        <v/>
      </c>
      <c r="B980" s="55">
        <f>'4_Seq_Features'!F978</f>
        <v/>
      </c>
      <c r="C980" s="48">
        <f>'4_Seq_Features'!E978</f>
        <v/>
      </c>
      <c r="D980" s="52">
        <f>$U$12*((B980)-$U$5)/$U$6+$U$13</f>
        <v/>
      </c>
      <c r="E980" s="51">
        <f>1/(1+EXP(-D980))</f>
        <v/>
      </c>
      <c r="F980" s="52">
        <f>$V$12*((B980)-$U$5)/$U$6+$V$13</f>
        <v/>
      </c>
      <c r="G980" s="51">
        <f>1/(1+EXP(-F980))</f>
        <v/>
      </c>
      <c r="H980" s="52">
        <f>$W$12*((B980)-$U$5)/$U$6+$W$13</f>
        <v/>
      </c>
      <c r="I980" s="51">
        <f>1/(1+EXP(-H980))</f>
        <v/>
      </c>
      <c r="J980" s="52">
        <f>$X$12*((B980)-$U$5)/$U$6+$X$13</f>
        <v/>
      </c>
      <c r="K980" s="51">
        <f>1/(1+EXP(-J980))</f>
        <v/>
      </c>
      <c r="L980" s="52">
        <f>$Y$12*((B980)-$U$5)/$U$6+$Y$13</f>
        <v/>
      </c>
      <c r="M980" s="51">
        <f>1/(1+EXP(-L980))</f>
        <v/>
      </c>
      <c r="N980" s="52">
        <f>$Z$12*((B980)-$U$5)/$U$6+$Z$13</f>
        <v/>
      </c>
      <c r="O980" s="51">
        <f>1/(1+EXP(-N980))</f>
        <v/>
      </c>
      <c r="P980" s="52">
        <f>$AA$12*((B980)-$U$5)/$U$6+$AA$13</f>
        <v/>
      </c>
      <c r="Q980" s="51">
        <f>1/(1+EXP(-P980))</f>
        <v/>
      </c>
      <c r="R980" s="52">
        <f>$AB$12*((B980)-$U$5)/$U$6+$AB$13</f>
        <v/>
      </c>
      <c r="S980" s="51">
        <f>1/(1+EXP(-R980))</f>
        <v/>
      </c>
      <c r="AI980" s="48">
        <f>'4_Seq_Features'!A978</f>
        <v/>
      </c>
      <c r="AJ980" s="55">
        <f>'4_Seq_Features'!G978</f>
        <v/>
      </c>
      <c r="AK980" s="55">
        <f>'4_Seq_Features'!H978</f>
        <v/>
      </c>
      <c r="AL980" s="48">
        <f>'4_Seq_Features'!E978</f>
        <v/>
      </c>
      <c r="AM980" s="52">
        <f>$BD$14*((AJ980)-$BD$5)/$BD$6+$BD$15*((AK980)-$BD$7)/$BD$8+$BD$16</f>
        <v/>
      </c>
      <c r="AN980" s="51">
        <f>1/(1+EXP(-AM980))</f>
        <v/>
      </c>
      <c r="AO980" s="52">
        <f>$BE$14*((AJ980)-$BD$5)/$BD$6+$BE$15*((AK980)-$BD$7)/$BD$8+$BE$16</f>
        <v/>
      </c>
      <c r="AP980" s="51">
        <f>1/(1+EXP(-AO980))</f>
        <v/>
      </c>
      <c r="AQ980" s="52">
        <f>$BF$14*((AJ980)-$BD$5)/$BD$6+$BF$15*((AK980)-$BD$7)/$BD$8+$BF$16</f>
        <v/>
      </c>
      <c r="AR980" s="51">
        <f>1/(1+EXP(-AQ980))</f>
        <v/>
      </c>
      <c r="AS980" s="52">
        <f>$BG$14*((AJ980)-$BD$5)/$BD$6+$BG$15*((AK980)-$BD$7)/$BD$8+$BG$16</f>
        <v/>
      </c>
      <c r="AT980" s="51">
        <f>1/(1+EXP(-AS980))</f>
        <v/>
      </c>
      <c r="AU980" s="52">
        <f>$BH$14*((AJ980)-$BD$5)/$BD$6+$BH$15*((AK980)-$BD$7)/$BD$8+$BH$16</f>
        <v/>
      </c>
      <c r="AV980" s="51">
        <f>1/(1+EXP(-AU980))</f>
        <v/>
      </c>
      <c r="AW980" s="52">
        <f>$BI$14*((AJ980)-$BD$5)/$BD$6+$BI$15*((AK980)-$BD$7)/$BD$8+$BI$16</f>
        <v/>
      </c>
      <c r="AX980" s="51">
        <f>1/(1+EXP(-AW980))</f>
        <v/>
      </c>
      <c r="AY980" s="52">
        <f>$BJ$14*((AJ980)-$BD$5)/$BD$6+$BJ$15*((AK980)-$BD$7)/$BD$8+$BJ$16</f>
        <v/>
      </c>
      <c r="AZ980" s="51">
        <f>1/(1+EXP(-AY980))</f>
        <v/>
      </c>
      <c r="BA980" s="52">
        <f>$BK$14*((AJ980)-$BD$5)/$BD$6+$BK$15*((AK980)-$BD$7)/$BD$8+$BK$16</f>
        <v/>
      </c>
      <c r="BB980" s="51">
        <f>1/(1+EXP(-BA980))</f>
        <v/>
      </c>
    </row>
    <row r="981" ht="15" customHeight="1" s="35">
      <c r="A981" s="48">
        <f>'4_Seq_Features'!A979</f>
        <v/>
      </c>
      <c r="B981" s="55">
        <f>'4_Seq_Features'!F979</f>
        <v/>
      </c>
      <c r="C981" s="48">
        <f>'4_Seq_Features'!E979</f>
        <v/>
      </c>
      <c r="D981" s="52">
        <f>$U$12*((B981)-$U$5)/$U$6+$U$13</f>
        <v/>
      </c>
      <c r="E981" s="51">
        <f>1/(1+EXP(-D981))</f>
        <v/>
      </c>
      <c r="F981" s="52">
        <f>$V$12*((B981)-$U$5)/$U$6+$V$13</f>
        <v/>
      </c>
      <c r="G981" s="51">
        <f>1/(1+EXP(-F981))</f>
        <v/>
      </c>
      <c r="H981" s="52">
        <f>$W$12*((B981)-$U$5)/$U$6+$W$13</f>
        <v/>
      </c>
      <c r="I981" s="51">
        <f>1/(1+EXP(-H981))</f>
        <v/>
      </c>
      <c r="J981" s="52">
        <f>$X$12*((B981)-$U$5)/$U$6+$X$13</f>
        <v/>
      </c>
      <c r="K981" s="51">
        <f>1/(1+EXP(-J981))</f>
        <v/>
      </c>
      <c r="L981" s="52">
        <f>$Y$12*((B981)-$U$5)/$U$6+$Y$13</f>
        <v/>
      </c>
      <c r="M981" s="51">
        <f>1/(1+EXP(-L981))</f>
        <v/>
      </c>
      <c r="N981" s="52">
        <f>$Z$12*((B981)-$U$5)/$U$6+$Z$13</f>
        <v/>
      </c>
      <c r="O981" s="51">
        <f>1/(1+EXP(-N981))</f>
        <v/>
      </c>
      <c r="P981" s="52">
        <f>$AA$12*((B981)-$U$5)/$U$6+$AA$13</f>
        <v/>
      </c>
      <c r="Q981" s="51">
        <f>1/(1+EXP(-P981))</f>
        <v/>
      </c>
      <c r="R981" s="52">
        <f>$AB$12*((B981)-$U$5)/$U$6+$AB$13</f>
        <v/>
      </c>
      <c r="S981" s="51">
        <f>1/(1+EXP(-R981))</f>
        <v/>
      </c>
      <c r="AI981" s="48">
        <f>'4_Seq_Features'!A979</f>
        <v/>
      </c>
      <c r="AJ981" s="55">
        <f>'4_Seq_Features'!G979</f>
        <v/>
      </c>
      <c r="AK981" s="55">
        <f>'4_Seq_Features'!H979</f>
        <v/>
      </c>
      <c r="AL981" s="48">
        <f>'4_Seq_Features'!E979</f>
        <v/>
      </c>
      <c r="AM981" s="52">
        <f>$BD$14*((AJ981)-$BD$5)/$BD$6+$BD$15*((AK981)-$BD$7)/$BD$8+$BD$16</f>
        <v/>
      </c>
      <c r="AN981" s="51">
        <f>1/(1+EXP(-AM981))</f>
        <v/>
      </c>
      <c r="AO981" s="52">
        <f>$BE$14*((AJ981)-$BD$5)/$BD$6+$BE$15*((AK981)-$BD$7)/$BD$8+$BE$16</f>
        <v/>
      </c>
      <c r="AP981" s="51">
        <f>1/(1+EXP(-AO981))</f>
        <v/>
      </c>
      <c r="AQ981" s="52">
        <f>$BF$14*((AJ981)-$BD$5)/$BD$6+$BF$15*((AK981)-$BD$7)/$BD$8+$BF$16</f>
        <v/>
      </c>
      <c r="AR981" s="51">
        <f>1/(1+EXP(-AQ981))</f>
        <v/>
      </c>
      <c r="AS981" s="52">
        <f>$BG$14*((AJ981)-$BD$5)/$BD$6+$BG$15*((AK981)-$BD$7)/$BD$8+$BG$16</f>
        <v/>
      </c>
      <c r="AT981" s="51">
        <f>1/(1+EXP(-AS981))</f>
        <v/>
      </c>
      <c r="AU981" s="52">
        <f>$BH$14*((AJ981)-$BD$5)/$BD$6+$BH$15*((AK981)-$BD$7)/$BD$8+$BH$16</f>
        <v/>
      </c>
      <c r="AV981" s="51">
        <f>1/(1+EXP(-AU981))</f>
        <v/>
      </c>
      <c r="AW981" s="52">
        <f>$BI$14*((AJ981)-$BD$5)/$BD$6+$BI$15*((AK981)-$BD$7)/$BD$8+$BI$16</f>
        <v/>
      </c>
      <c r="AX981" s="51">
        <f>1/(1+EXP(-AW981))</f>
        <v/>
      </c>
      <c r="AY981" s="52">
        <f>$BJ$14*((AJ981)-$BD$5)/$BD$6+$BJ$15*((AK981)-$BD$7)/$BD$8+$BJ$16</f>
        <v/>
      </c>
      <c r="AZ981" s="51">
        <f>1/(1+EXP(-AY981))</f>
        <v/>
      </c>
      <c r="BA981" s="52">
        <f>$BK$14*((AJ981)-$BD$5)/$BD$6+$BK$15*((AK981)-$BD$7)/$BD$8+$BK$16</f>
        <v/>
      </c>
      <c r="BB981" s="51">
        <f>1/(1+EXP(-BA981))</f>
        <v/>
      </c>
    </row>
    <row r="982" ht="15" customHeight="1" s="35">
      <c r="A982" s="48">
        <f>'4_Seq_Features'!A980</f>
        <v/>
      </c>
      <c r="B982" s="55">
        <f>'4_Seq_Features'!F980</f>
        <v/>
      </c>
      <c r="C982" s="48">
        <f>'4_Seq_Features'!E980</f>
        <v/>
      </c>
      <c r="D982" s="52">
        <f>$U$12*((B982)-$U$5)/$U$6+$U$13</f>
        <v/>
      </c>
      <c r="E982" s="51">
        <f>1/(1+EXP(-D982))</f>
        <v/>
      </c>
      <c r="F982" s="52">
        <f>$V$12*((B982)-$U$5)/$U$6+$V$13</f>
        <v/>
      </c>
      <c r="G982" s="51">
        <f>1/(1+EXP(-F982))</f>
        <v/>
      </c>
      <c r="H982" s="52">
        <f>$W$12*((B982)-$U$5)/$U$6+$W$13</f>
        <v/>
      </c>
      <c r="I982" s="51">
        <f>1/(1+EXP(-H982))</f>
        <v/>
      </c>
      <c r="J982" s="52">
        <f>$X$12*((B982)-$U$5)/$U$6+$X$13</f>
        <v/>
      </c>
      <c r="K982" s="51">
        <f>1/(1+EXP(-J982))</f>
        <v/>
      </c>
      <c r="L982" s="52">
        <f>$Y$12*((B982)-$U$5)/$U$6+$Y$13</f>
        <v/>
      </c>
      <c r="M982" s="51">
        <f>1/(1+EXP(-L982))</f>
        <v/>
      </c>
      <c r="N982" s="52">
        <f>$Z$12*((B982)-$U$5)/$U$6+$Z$13</f>
        <v/>
      </c>
      <c r="O982" s="51">
        <f>1/(1+EXP(-N982))</f>
        <v/>
      </c>
      <c r="P982" s="52">
        <f>$AA$12*((B982)-$U$5)/$U$6+$AA$13</f>
        <v/>
      </c>
      <c r="Q982" s="51">
        <f>1/(1+EXP(-P982))</f>
        <v/>
      </c>
      <c r="R982" s="52">
        <f>$AB$12*((B982)-$U$5)/$U$6+$AB$13</f>
        <v/>
      </c>
      <c r="S982" s="51">
        <f>1/(1+EXP(-R982))</f>
        <v/>
      </c>
      <c r="AI982" s="48">
        <f>'4_Seq_Features'!A980</f>
        <v/>
      </c>
      <c r="AJ982" s="55">
        <f>'4_Seq_Features'!G980</f>
        <v/>
      </c>
      <c r="AK982" s="55">
        <f>'4_Seq_Features'!H980</f>
        <v/>
      </c>
      <c r="AL982" s="48">
        <f>'4_Seq_Features'!E980</f>
        <v/>
      </c>
      <c r="AM982" s="52">
        <f>$BD$14*((AJ982)-$BD$5)/$BD$6+$BD$15*((AK982)-$BD$7)/$BD$8+$BD$16</f>
        <v/>
      </c>
      <c r="AN982" s="51">
        <f>1/(1+EXP(-AM982))</f>
        <v/>
      </c>
      <c r="AO982" s="52">
        <f>$BE$14*((AJ982)-$BD$5)/$BD$6+$BE$15*((AK982)-$BD$7)/$BD$8+$BE$16</f>
        <v/>
      </c>
      <c r="AP982" s="51">
        <f>1/(1+EXP(-AO982))</f>
        <v/>
      </c>
      <c r="AQ982" s="52">
        <f>$BF$14*((AJ982)-$BD$5)/$BD$6+$BF$15*((AK982)-$BD$7)/$BD$8+$BF$16</f>
        <v/>
      </c>
      <c r="AR982" s="51">
        <f>1/(1+EXP(-AQ982))</f>
        <v/>
      </c>
      <c r="AS982" s="52">
        <f>$BG$14*((AJ982)-$BD$5)/$BD$6+$BG$15*((AK982)-$BD$7)/$BD$8+$BG$16</f>
        <v/>
      </c>
      <c r="AT982" s="51">
        <f>1/(1+EXP(-AS982))</f>
        <v/>
      </c>
      <c r="AU982" s="52">
        <f>$BH$14*((AJ982)-$BD$5)/$BD$6+$BH$15*((AK982)-$BD$7)/$BD$8+$BH$16</f>
        <v/>
      </c>
      <c r="AV982" s="51">
        <f>1/(1+EXP(-AU982))</f>
        <v/>
      </c>
      <c r="AW982" s="52">
        <f>$BI$14*((AJ982)-$BD$5)/$BD$6+$BI$15*((AK982)-$BD$7)/$BD$8+$BI$16</f>
        <v/>
      </c>
      <c r="AX982" s="51">
        <f>1/(1+EXP(-AW982))</f>
        <v/>
      </c>
      <c r="AY982" s="52">
        <f>$BJ$14*((AJ982)-$BD$5)/$BD$6+$BJ$15*((AK982)-$BD$7)/$BD$8+$BJ$16</f>
        <v/>
      </c>
      <c r="AZ982" s="51">
        <f>1/(1+EXP(-AY982))</f>
        <v/>
      </c>
      <c r="BA982" s="52">
        <f>$BK$14*((AJ982)-$BD$5)/$BD$6+$BK$15*((AK982)-$BD$7)/$BD$8+$BK$16</f>
        <v/>
      </c>
      <c r="BB982" s="51">
        <f>1/(1+EXP(-BA982))</f>
        <v/>
      </c>
    </row>
    <row r="983" ht="15" customHeight="1" s="35">
      <c r="A983" s="48">
        <f>'4_Seq_Features'!A981</f>
        <v/>
      </c>
      <c r="B983" s="55">
        <f>'4_Seq_Features'!F981</f>
        <v/>
      </c>
      <c r="C983" s="48">
        <f>'4_Seq_Features'!E981</f>
        <v/>
      </c>
      <c r="D983" s="52">
        <f>$U$12*((B983)-$U$5)/$U$6+$U$13</f>
        <v/>
      </c>
      <c r="E983" s="51">
        <f>1/(1+EXP(-D983))</f>
        <v/>
      </c>
      <c r="F983" s="52">
        <f>$V$12*((B983)-$U$5)/$U$6+$V$13</f>
        <v/>
      </c>
      <c r="G983" s="51">
        <f>1/(1+EXP(-F983))</f>
        <v/>
      </c>
      <c r="H983" s="52">
        <f>$W$12*((B983)-$U$5)/$U$6+$W$13</f>
        <v/>
      </c>
      <c r="I983" s="51">
        <f>1/(1+EXP(-H983))</f>
        <v/>
      </c>
      <c r="J983" s="52">
        <f>$X$12*((B983)-$U$5)/$U$6+$X$13</f>
        <v/>
      </c>
      <c r="K983" s="51">
        <f>1/(1+EXP(-J983))</f>
        <v/>
      </c>
      <c r="L983" s="52">
        <f>$Y$12*((B983)-$U$5)/$U$6+$Y$13</f>
        <v/>
      </c>
      <c r="M983" s="51">
        <f>1/(1+EXP(-L983))</f>
        <v/>
      </c>
      <c r="N983" s="52">
        <f>$Z$12*((B983)-$U$5)/$U$6+$Z$13</f>
        <v/>
      </c>
      <c r="O983" s="51">
        <f>1/(1+EXP(-N983))</f>
        <v/>
      </c>
      <c r="P983" s="52">
        <f>$AA$12*((B983)-$U$5)/$U$6+$AA$13</f>
        <v/>
      </c>
      <c r="Q983" s="51">
        <f>1/(1+EXP(-P983))</f>
        <v/>
      </c>
      <c r="R983" s="52">
        <f>$AB$12*((B983)-$U$5)/$U$6+$AB$13</f>
        <v/>
      </c>
      <c r="S983" s="51">
        <f>1/(1+EXP(-R983))</f>
        <v/>
      </c>
      <c r="AI983" s="48">
        <f>'4_Seq_Features'!A981</f>
        <v/>
      </c>
      <c r="AJ983" s="55">
        <f>'4_Seq_Features'!G981</f>
        <v/>
      </c>
      <c r="AK983" s="55">
        <f>'4_Seq_Features'!H981</f>
        <v/>
      </c>
      <c r="AL983" s="48">
        <f>'4_Seq_Features'!E981</f>
        <v/>
      </c>
      <c r="AM983" s="52">
        <f>$BD$14*((AJ983)-$BD$5)/$BD$6+$BD$15*((AK983)-$BD$7)/$BD$8+$BD$16</f>
        <v/>
      </c>
      <c r="AN983" s="51">
        <f>1/(1+EXP(-AM983))</f>
        <v/>
      </c>
      <c r="AO983" s="52">
        <f>$BE$14*((AJ983)-$BD$5)/$BD$6+$BE$15*((AK983)-$BD$7)/$BD$8+$BE$16</f>
        <v/>
      </c>
      <c r="AP983" s="51">
        <f>1/(1+EXP(-AO983))</f>
        <v/>
      </c>
      <c r="AQ983" s="52">
        <f>$BF$14*((AJ983)-$BD$5)/$BD$6+$BF$15*((AK983)-$BD$7)/$BD$8+$BF$16</f>
        <v/>
      </c>
      <c r="AR983" s="51">
        <f>1/(1+EXP(-AQ983))</f>
        <v/>
      </c>
      <c r="AS983" s="52">
        <f>$BG$14*((AJ983)-$BD$5)/$BD$6+$BG$15*((AK983)-$BD$7)/$BD$8+$BG$16</f>
        <v/>
      </c>
      <c r="AT983" s="51">
        <f>1/(1+EXP(-AS983))</f>
        <v/>
      </c>
      <c r="AU983" s="52">
        <f>$BH$14*((AJ983)-$BD$5)/$BD$6+$BH$15*((AK983)-$BD$7)/$BD$8+$BH$16</f>
        <v/>
      </c>
      <c r="AV983" s="51">
        <f>1/(1+EXP(-AU983))</f>
        <v/>
      </c>
      <c r="AW983" s="52">
        <f>$BI$14*((AJ983)-$BD$5)/$BD$6+$BI$15*((AK983)-$BD$7)/$BD$8+$BI$16</f>
        <v/>
      </c>
      <c r="AX983" s="51">
        <f>1/(1+EXP(-AW983))</f>
        <v/>
      </c>
      <c r="AY983" s="52">
        <f>$BJ$14*((AJ983)-$BD$5)/$BD$6+$BJ$15*((AK983)-$BD$7)/$BD$8+$BJ$16</f>
        <v/>
      </c>
      <c r="AZ983" s="51">
        <f>1/(1+EXP(-AY983))</f>
        <v/>
      </c>
      <c r="BA983" s="52">
        <f>$BK$14*((AJ983)-$BD$5)/$BD$6+$BK$15*((AK983)-$BD$7)/$BD$8+$BK$16</f>
        <v/>
      </c>
      <c r="BB983" s="51">
        <f>1/(1+EXP(-BA983))</f>
        <v/>
      </c>
    </row>
    <row r="984" ht="15" customHeight="1" s="35">
      <c r="A984" s="48">
        <f>'4_Seq_Features'!A982</f>
        <v/>
      </c>
      <c r="B984" s="55">
        <f>'4_Seq_Features'!F982</f>
        <v/>
      </c>
      <c r="C984" s="48">
        <f>'4_Seq_Features'!E982</f>
        <v/>
      </c>
      <c r="D984" s="52">
        <f>$U$12*((B984)-$U$5)/$U$6+$U$13</f>
        <v/>
      </c>
      <c r="E984" s="51">
        <f>1/(1+EXP(-D984))</f>
        <v/>
      </c>
      <c r="F984" s="52">
        <f>$V$12*((B984)-$U$5)/$U$6+$V$13</f>
        <v/>
      </c>
      <c r="G984" s="51">
        <f>1/(1+EXP(-F984))</f>
        <v/>
      </c>
      <c r="H984" s="52">
        <f>$W$12*((B984)-$U$5)/$U$6+$W$13</f>
        <v/>
      </c>
      <c r="I984" s="51">
        <f>1/(1+EXP(-H984))</f>
        <v/>
      </c>
      <c r="J984" s="52">
        <f>$X$12*((B984)-$U$5)/$U$6+$X$13</f>
        <v/>
      </c>
      <c r="K984" s="51">
        <f>1/(1+EXP(-J984))</f>
        <v/>
      </c>
      <c r="L984" s="52">
        <f>$Y$12*((B984)-$U$5)/$U$6+$Y$13</f>
        <v/>
      </c>
      <c r="M984" s="51">
        <f>1/(1+EXP(-L984))</f>
        <v/>
      </c>
      <c r="N984" s="52">
        <f>$Z$12*((B984)-$U$5)/$U$6+$Z$13</f>
        <v/>
      </c>
      <c r="O984" s="51">
        <f>1/(1+EXP(-N984))</f>
        <v/>
      </c>
      <c r="P984" s="52">
        <f>$AA$12*((B984)-$U$5)/$U$6+$AA$13</f>
        <v/>
      </c>
      <c r="Q984" s="51">
        <f>1/(1+EXP(-P984))</f>
        <v/>
      </c>
      <c r="R984" s="52">
        <f>$AB$12*((B984)-$U$5)/$U$6+$AB$13</f>
        <v/>
      </c>
      <c r="S984" s="51">
        <f>1/(1+EXP(-R984))</f>
        <v/>
      </c>
      <c r="AI984" s="48">
        <f>'4_Seq_Features'!A982</f>
        <v/>
      </c>
      <c r="AJ984" s="55">
        <f>'4_Seq_Features'!G982</f>
        <v/>
      </c>
      <c r="AK984" s="55">
        <f>'4_Seq_Features'!H982</f>
        <v/>
      </c>
      <c r="AL984" s="48">
        <f>'4_Seq_Features'!E982</f>
        <v/>
      </c>
      <c r="AM984" s="52">
        <f>$BD$14*((AJ984)-$BD$5)/$BD$6+$BD$15*((AK984)-$BD$7)/$BD$8+$BD$16</f>
        <v/>
      </c>
      <c r="AN984" s="51">
        <f>1/(1+EXP(-AM984))</f>
        <v/>
      </c>
      <c r="AO984" s="52">
        <f>$BE$14*((AJ984)-$BD$5)/$BD$6+$BE$15*((AK984)-$BD$7)/$BD$8+$BE$16</f>
        <v/>
      </c>
      <c r="AP984" s="51">
        <f>1/(1+EXP(-AO984))</f>
        <v/>
      </c>
      <c r="AQ984" s="52">
        <f>$BF$14*((AJ984)-$BD$5)/$BD$6+$BF$15*((AK984)-$BD$7)/$BD$8+$BF$16</f>
        <v/>
      </c>
      <c r="AR984" s="51">
        <f>1/(1+EXP(-AQ984))</f>
        <v/>
      </c>
      <c r="AS984" s="52">
        <f>$BG$14*((AJ984)-$BD$5)/$BD$6+$BG$15*((AK984)-$BD$7)/$BD$8+$BG$16</f>
        <v/>
      </c>
      <c r="AT984" s="51">
        <f>1/(1+EXP(-AS984))</f>
        <v/>
      </c>
      <c r="AU984" s="52">
        <f>$BH$14*((AJ984)-$BD$5)/$BD$6+$BH$15*((AK984)-$BD$7)/$BD$8+$BH$16</f>
        <v/>
      </c>
      <c r="AV984" s="51">
        <f>1/(1+EXP(-AU984))</f>
        <v/>
      </c>
      <c r="AW984" s="52">
        <f>$BI$14*((AJ984)-$BD$5)/$BD$6+$BI$15*((AK984)-$BD$7)/$BD$8+$BI$16</f>
        <v/>
      </c>
      <c r="AX984" s="51">
        <f>1/(1+EXP(-AW984))</f>
        <v/>
      </c>
      <c r="AY984" s="52">
        <f>$BJ$14*((AJ984)-$BD$5)/$BD$6+$BJ$15*((AK984)-$BD$7)/$BD$8+$BJ$16</f>
        <v/>
      </c>
      <c r="AZ984" s="51">
        <f>1/(1+EXP(-AY984))</f>
        <v/>
      </c>
      <c r="BA984" s="52">
        <f>$BK$14*((AJ984)-$BD$5)/$BD$6+$BK$15*((AK984)-$BD$7)/$BD$8+$BK$16</f>
        <v/>
      </c>
      <c r="BB984" s="51">
        <f>1/(1+EXP(-BA984))</f>
        <v/>
      </c>
    </row>
    <row r="985" ht="15" customHeight="1" s="35">
      <c r="A985" s="48">
        <f>'4_Seq_Features'!A983</f>
        <v/>
      </c>
      <c r="B985" s="55">
        <f>'4_Seq_Features'!F983</f>
        <v/>
      </c>
      <c r="C985" s="48">
        <f>'4_Seq_Features'!E983</f>
        <v/>
      </c>
      <c r="D985" s="52">
        <f>$U$12*((B985)-$U$5)/$U$6+$U$13</f>
        <v/>
      </c>
      <c r="E985" s="51">
        <f>1/(1+EXP(-D985))</f>
        <v/>
      </c>
      <c r="F985" s="52">
        <f>$V$12*((B985)-$U$5)/$U$6+$V$13</f>
        <v/>
      </c>
      <c r="G985" s="51">
        <f>1/(1+EXP(-F985))</f>
        <v/>
      </c>
      <c r="H985" s="52">
        <f>$W$12*((B985)-$U$5)/$U$6+$W$13</f>
        <v/>
      </c>
      <c r="I985" s="51">
        <f>1/(1+EXP(-H985))</f>
        <v/>
      </c>
      <c r="J985" s="52">
        <f>$X$12*((B985)-$U$5)/$U$6+$X$13</f>
        <v/>
      </c>
      <c r="K985" s="51">
        <f>1/(1+EXP(-J985))</f>
        <v/>
      </c>
      <c r="L985" s="52">
        <f>$Y$12*((B985)-$U$5)/$U$6+$Y$13</f>
        <v/>
      </c>
      <c r="M985" s="51">
        <f>1/(1+EXP(-L985))</f>
        <v/>
      </c>
      <c r="N985" s="52">
        <f>$Z$12*((B985)-$U$5)/$U$6+$Z$13</f>
        <v/>
      </c>
      <c r="O985" s="51">
        <f>1/(1+EXP(-N985))</f>
        <v/>
      </c>
      <c r="P985" s="52">
        <f>$AA$12*((B985)-$U$5)/$U$6+$AA$13</f>
        <v/>
      </c>
      <c r="Q985" s="51">
        <f>1/(1+EXP(-P985))</f>
        <v/>
      </c>
      <c r="R985" s="52">
        <f>$AB$12*((B985)-$U$5)/$U$6+$AB$13</f>
        <v/>
      </c>
      <c r="S985" s="51">
        <f>1/(1+EXP(-R985))</f>
        <v/>
      </c>
      <c r="AI985" s="48">
        <f>'4_Seq_Features'!A983</f>
        <v/>
      </c>
      <c r="AJ985" s="55">
        <f>'4_Seq_Features'!G983</f>
        <v/>
      </c>
      <c r="AK985" s="55">
        <f>'4_Seq_Features'!H983</f>
        <v/>
      </c>
      <c r="AL985" s="48">
        <f>'4_Seq_Features'!E983</f>
        <v/>
      </c>
      <c r="AM985" s="52">
        <f>$BD$14*((AJ985)-$BD$5)/$BD$6+$BD$15*((AK985)-$BD$7)/$BD$8+$BD$16</f>
        <v/>
      </c>
      <c r="AN985" s="51">
        <f>1/(1+EXP(-AM985))</f>
        <v/>
      </c>
      <c r="AO985" s="52">
        <f>$BE$14*((AJ985)-$BD$5)/$BD$6+$BE$15*((AK985)-$BD$7)/$BD$8+$BE$16</f>
        <v/>
      </c>
      <c r="AP985" s="51">
        <f>1/(1+EXP(-AO985))</f>
        <v/>
      </c>
      <c r="AQ985" s="52">
        <f>$BF$14*((AJ985)-$BD$5)/$BD$6+$BF$15*((AK985)-$BD$7)/$BD$8+$BF$16</f>
        <v/>
      </c>
      <c r="AR985" s="51">
        <f>1/(1+EXP(-AQ985))</f>
        <v/>
      </c>
      <c r="AS985" s="52">
        <f>$BG$14*((AJ985)-$BD$5)/$BD$6+$BG$15*((AK985)-$BD$7)/$BD$8+$BG$16</f>
        <v/>
      </c>
      <c r="AT985" s="51">
        <f>1/(1+EXP(-AS985))</f>
        <v/>
      </c>
      <c r="AU985" s="52">
        <f>$BH$14*((AJ985)-$BD$5)/$BD$6+$BH$15*((AK985)-$BD$7)/$BD$8+$BH$16</f>
        <v/>
      </c>
      <c r="AV985" s="51">
        <f>1/(1+EXP(-AU985))</f>
        <v/>
      </c>
      <c r="AW985" s="52">
        <f>$BI$14*((AJ985)-$BD$5)/$BD$6+$BI$15*((AK985)-$BD$7)/$BD$8+$BI$16</f>
        <v/>
      </c>
      <c r="AX985" s="51">
        <f>1/(1+EXP(-AW985))</f>
        <v/>
      </c>
      <c r="AY985" s="52">
        <f>$BJ$14*((AJ985)-$BD$5)/$BD$6+$BJ$15*((AK985)-$BD$7)/$BD$8+$BJ$16</f>
        <v/>
      </c>
      <c r="AZ985" s="51">
        <f>1/(1+EXP(-AY985))</f>
        <v/>
      </c>
      <c r="BA985" s="52">
        <f>$BK$14*((AJ985)-$BD$5)/$BD$6+$BK$15*((AK985)-$BD$7)/$BD$8+$BK$16</f>
        <v/>
      </c>
      <c r="BB985" s="51">
        <f>1/(1+EXP(-BA985))</f>
        <v/>
      </c>
    </row>
    <row r="986" ht="15" customHeight="1" s="35">
      <c r="A986" s="48">
        <f>'4_Seq_Features'!A984</f>
        <v/>
      </c>
      <c r="B986" s="55">
        <f>'4_Seq_Features'!F984</f>
        <v/>
      </c>
      <c r="C986" s="48">
        <f>'4_Seq_Features'!E984</f>
        <v/>
      </c>
      <c r="D986" s="52">
        <f>$U$12*((B986)-$U$5)/$U$6+$U$13</f>
        <v/>
      </c>
      <c r="E986" s="51">
        <f>1/(1+EXP(-D986))</f>
        <v/>
      </c>
      <c r="F986" s="52">
        <f>$V$12*((B986)-$U$5)/$U$6+$V$13</f>
        <v/>
      </c>
      <c r="G986" s="51">
        <f>1/(1+EXP(-F986))</f>
        <v/>
      </c>
      <c r="H986" s="52">
        <f>$W$12*((B986)-$U$5)/$U$6+$W$13</f>
        <v/>
      </c>
      <c r="I986" s="51">
        <f>1/(1+EXP(-H986))</f>
        <v/>
      </c>
      <c r="J986" s="52">
        <f>$X$12*((B986)-$U$5)/$U$6+$X$13</f>
        <v/>
      </c>
      <c r="K986" s="51">
        <f>1/(1+EXP(-J986))</f>
        <v/>
      </c>
      <c r="L986" s="52">
        <f>$Y$12*((B986)-$U$5)/$U$6+$Y$13</f>
        <v/>
      </c>
      <c r="M986" s="51">
        <f>1/(1+EXP(-L986))</f>
        <v/>
      </c>
      <c r="N986" s="52">
        <f>$Z$12*((B986)-$U$5)/$U$6+$Z$13</f>
        <v/>
      </c>
      <c r="O986" s="51">
        <f>1/(1+EXP(-N986))</f>
        <v/>
      </c>
      <c r="P986" s="52">
        <f>$AA$12*((B986)-$U$5)/$U$6+$AA$13</f>
        <v/>
      </c>
      <c r="Q986" s="51">
        <f>1/(1+EXP(-P986))</f>
        <v/>
      </c>
      <c r="R986" s="52">
        <f>$AB$12*((B986)-$U$5)/$U$6+$AB$13</f>
        <v/>
      </c>
      <c r="S986" s="51">
        <f>1/(1+EXP(-R986))</f>
        <v/>
      </c>
      <c r="AI986" s="48">
        <f>'4_Seq_Features'!A984</f>
        <v/>
      </c>
      <c r="AJ986" s="55">
        <f>'4_Seq_Features'!G984</f>
        <v/>
      </c>
      <c r="AK986" s="55">
        <f>'4_Seq_Features'!H984</f>
        <v/>
      </c>
      <c r="AL986" s="48">
        <f>'4_Seq_Features'!E984</f>
        <v/>
      </c>
      <c r="AM986" s="52">
        <f>$BD$14*((AJ986)-$BD$5)/$BD$6+$BD$15*((AK986)-$BD$7)/$BD$8+$BD$16</f>
        <v/>
      </c>
      <c r="AN986" s="51">
        <f>1/(1+EXP(-AM986))</f>
        <v/>
      </c>
      <c r="AO986" s="52">
        <f>$BE$14*((AJ986)-$BD$5)/$BD$6+$BE$15*((AK986)-$BD$7)/$BD$8+$BE$16</f>
        <v/>
      </c>
      <c r="AP986" s="51">
        <f>1/(1+EXP(-AO986))</f>
        <v/>
      </c>
      <c r="AQ986" s="52">
        <f>$BF$14*((AJ986)-$BD$5)/$BD$6+$BF$15*((AK986)-$BD$7)/$BD$8+$BF$16</f>
        <v/>
      </c>
      <c r="AR986" s="51">
        <f>1/(1+EXP(-AQ986))</f>
        <v/>
      </c>
      <c r="AS986" s="52">
        <f>$BG$14*((AJ986)-$BD$5)/$BD$6+$BG$15*((AK986)-$BD$7)/$BD$8+$BG$16</f>
        <v/>
      </c>
      <c r="AT986" s="51">
        <f>1/(1+EXP(-AS986))</f>
        <v/>
      </c>
      <c r="AU986" s="52">
        <f>$BH$14*((AJ986)-$BD$5)/$BD$6+$BH$15*((AK986)-$BD$7)/$BD$8+$BH$16</f>
        <v/>
      </c>
      <c r="AV986" s="51">
        <f>1/(1+EXP(-AU986))</f>
        <v/>
      </c>
      <c r="AW986" s="52">
        <f>$BI$14*((AJ986)-$BD$5)/$BD$6+$BI$15*((AK986)-$BD$7)/$BD$8+$BI$16</f>
        <v/>
      </c>
      <c r="AX986" s="51">
        <f>1/(1+EXP(-AW986))</f>
        <v/>
      </c>
      <c r="AY986" s="52">
        <f>$BJ$14*((AJ986)-$BD$5)/$BD$6+$BJ$15*((AK986)-$BD$7)/$BD$8+$BJ$16</f>
        <v/>
      </c>
      <c r="AZ986" s="51">
        <f>1/(1+EXP(-AY986))</f>
        <v/>
      </c>
      <c r="BA986" s="52">
        <f>$BK$14*((AJ986)-$BD$5)/$BD$6+$BK$15*((AK986)-$BD$7)/$BD$8+$BK$16</f>
        <v/>
      </c>
      <c r="BB986" s="51">
        <f>1/(1+EXP(-BA986))</f>
        <v/>
      </c>
    </row>
    <row r="987" ht="15" customHeight="1" s="35">
      <c r="A987" s="48">
        <f>'4_Seq_Features'!A985</f>
        <v/>
      </c>
      <c r="B987" s="55">
        <f>'4_Seq_Features'!F985</f>
        <v/>
      </c>
      <c r="C987" s="48">
        <f>'4_Seq_Features'!E985</f>
        <v/>
      </c>
      <c r="D987" s="52">
        <f>$U$12*((B987)-$U$5)/$U$6+$U$13</f>
        <v/>
      </c>
      <c r="E987" s="51">
        <f>1/(1+EXP(-D987))</f>
        <v/>
      </c>
      <c r="F987" s="52">
        <f>$V$12*((B987)-$U$5)/$U$6+$V$13</f>
        <v/>
      </c>
      <c r="G987" s="51">
        <f>1/(1+EXP(-F987))</f>
        <v/>
      </c>
      <c r="H987" s="52">
        <f>$W$12*((B987)-$U$5)/$U$6+$W$13</f>
        <v/>
      </c>
      <c r="I987" s="51">
        <f>1/(1+EXP(-H987))</f>
        <v/>
      </c>
      <c r="J987" s="52">
        <f>$X$12*((B987)-$U$5)/$U$6+$X$13</f>
        <v/>
      </c>
      <c r="K987" s="51">
        <f>1/(1+EXP(-J987))</f>
        <v/>
      </c>
      <c r="L987" s="52">
        <f>$Y$12*((B987)-$U$5)/$U$6+$Y$13</f>
        <v/>
      </c>
      <c r="M987" s="51">
        <f>1/(1+EXP(-L987))</f>
        <v/>
      </c>
      <c r="N987" s="52">
        <f>$Z$12*((B987)-$U$5)/$U$6+$Z$13</f>
        <v/>
      </c>
      <c r="O987" s="51">
        <f>1/(1+EXP(-N987))</f>
        <v/>
      </c>
      <c r="P987" s="52">
        <f>$AA$12*((B987)-$U$5)/$U$6+$AA$13</f>
        <v/>
      </c>
      <c r="Q987" s="51">
        <f>1/(1+EXP(-P987))</f>
        <v/>
      </c>
      <c r="R987" s="52">
        <f>$AB$12*((B987)-$U$5)/$U$6+$AB$13</f>
        <v/>
      </c>
      <c r="S987" s="51">
        <f>1/(1+EXP(-R987))</f>
        <v/>
      </c>
      <c r="AI987" s="48">
        <f>'4_Seq_Features'!A985</f>
        <v/>
      </c>
      <c r="AJ987" s="55">
        <f>'4_Seq_Features'!G985</f>
        <v/>
      </c>
      <c r="AK987" s="55">
        <f>'4_Seq_Features'!H985</f>
        <v/>
      </c>
      <c r="AL987" s="48">
        <f>'4_Seq_Features'!E985</f>
        <v/>
      </c>
      <c r="AM987" s="52">
        <f>$BD$14*((AJ987)-$BD$5)/$BD$6+$BD$15*((AK987)-$BD$7)/$BD$8+$BD$16</f>
        <v/>
      </c>
      <c r="AN987" s="51">
        <f>1/(1+EXP(-AM987))</f>
        <v/>
      </c>
      <c r="AO987" s="52">
        <f>$BE$14*((AJ987)-$BD$5)/$BD$6+$BE$15*((AK987)-$BD$7)/$BD$8+$BE$16</f>
        <v/>
      </c>
      <c r="AP987" s="51">
        <f>1/(1+EXP(-AO987))</f>
        <v/>
      </c>
      <c r="AQ987" s="52">
        <f>$BF$14*((AJ987)-$BD$5)/$BD$6+$BF$15*((AK987)-$BD$7)/$BD$8+$BF$16</f>
        <v/>
      </c>
      <c r="AR987" s="51">
        <f>1/(1+EXP(-AQ987))</f>
        <v/>
      </c>
      <c r="AS987" s="52">
        <f>$BG$14*((AJ987)-$BD$5)/$BD$6+$BG$15*((AK987)-$BD$7)/$BD$8+$BG$16</f>
        <v/>
      </c>
      <c r="AT987" s="51">
        <f>1/(1+EXP(-AS987))</f>
        <v/>
      </c>
      <c r="AU987" s="52">
        <f>$BH$14*((AJ987)-$BD$5)/$BD$6+$BH$15*((AK987)-$BD$7)/$BD$8+$BH$16</f>
        <v/>
      </c>
      <c r="AV987" s="51">
        <f>1/(1+EXP(-AU987))</f>
        <v/>
      </c>
      <c r="AW987" s="52">
        <f>$BI$14*((AJ987)-$BD$5)/$BD$6+$BI$15*((AK987)-$BD$7)/$BD$8+$BI$16</f>
        <v/>
      </c>
      <c r="AX987" s="51">
        <f>1/(1+EXP(-AW987))</f>
        <v/>
      </c>
      <c r="AY987" s="52">
        <f>$BJ$14*((AJ987)-$BD$5)/$BD$6+$BJ$15*((AK987)-$BD$7)/$BD$8+$BJ$16</f>
        <v/>
      </c>
      <c r="AZ987" s="51">
        <f>1/(1+EXP(-AY987))</f>
        <v/>
      </c>
      <c r="BA987" s="52">
        <f>$BK$14*((AJ987)-$BD$5)/$BD$6+$BK$15*((AK987)-$BD$7)/$BD$8+$BK$16</f>
        <v/>
      </c>
      <c r="BB987" s="51">
        <f>1/(1+EXP(-BA987))</f>
        <v/>
      </c>
    </row>
    <row r="988" ht="15" customHeight="1" s="35">
      <c r="A988" s="48">
        <f>'4_Seq_Features'!A986</f>
        <v/>
      </c>
      <c r="B988" s="55">
        <f>'4_Seq_Features'!F986</f>
        <v/>
      </c>
      <c r="C988" s="48">
        <f>'4_Seq_Features'!E986</f>
        <v/>
      </c>
      <c r="D988" s="52">
        <f>$U$12*((B988)-$U$5)/$U$6+$U$13</f>
        <v/>
      </c>
      <c r="E988" s="51">
        <f>1/(1+EXP(-D988))</f>
        <v/>
      </c>
      <c r="F988" s="52">
        <f>$V$12*((B988)-$U$5)/$U$6+$V$13</f>
        <v/>
      </c>
      <c r="G988" s="51">
        <f>1/(1+EXP(-F988))</f>
        <v/>
      </c>
      <c r="H988" s="52">
        <f>$W$12*((B988)-$U$5)/$U$6+$W$13</f>
        <v/>
      </c>
      <c r="I988" s="51">
        <f>1/(1+EXP(-H988))</f>
        <v/>
      </c>
      <c r="J988" s="52">
        <f>$X$12*((B988)-$U$5)/$U$6+$X$13</f>
        <v/>
      </c>
      <c r="K988" s="51">
        <f>1/(1+EXP(-J988))</f>
        <v/>
      </c>
      <c r="L988" s="52">
        <f>$Y$12*((B988)-$U$5)/$U$6+$Y$13</f>
        <v/>
      </c>
      <c r="M988" s="51">
        <f>1/(1+EXP(-L988))</f>
        <v/>
      </c>
      <c r="N988" s="52">
        <f>$Z$12*((B988)-$U$5)/$U$6+$Z$13</f>
        <v/>
      </c>
      <c r="O988" s="51">
        <f>1/(1+EXP(-N988))</f>
        <v/>
      </c>
      <c r="P988" s="52">
        <f>$AA$12*((B988)-$U$5)/$U$6+$AA$13</f>
        <v/>
      </c>
      <c r="Q988" s="51">
        <f>1/(1+EXP(-P988))</f>
        <v/>
      </c>
      <c r="R988" s="52">
        <f>$AB$12*((B988)-$U$5)/$U$6+$AB$13</f>
        <v/>
      </c>
      <c r="S988" s="51">
        <f>1/(1+EXP(-R988))</f>
        <v/>
      </c>
      <c r="AI988" s="48">
        <f>'4_Seq_Features'!A986</f>
        <v/>
      </c>
      <c r="AJ988" s="55">
        <f>'4_Seq_Features'!G986</f>
        <v/>
      </c>
      <c r="AK988" s="55">
        <f>'4_Seq_Features'!H986</f>
        <v/>
      </c>
      <c r="AL988" s="48">
        <f>'4_Seq_Features'!E986</f>
        <v/>
      </c>
      <c r="AM988" s="52">
        <f>$BD$14*((AJ988)-$BD$5)/$BD$6+$BD$15*((AK988)-$BD$7)/$BD$8+$BD$16</f>
        <v/>
      </c>
      <c r="AN988" s="51">
        <f>1/(1+EXP(-AM988))</f>
        <v/>
      </c>
      <c r="AO988" s="52">
        <f>$BE$14*((AJ988)-$BD$5)/$BD$6+$BE$15*((AK988)-$BD$7)/$BD$8+$BE$16</f>
        <v/>
      </c>
      <c r="AP988" s="51">
        <f>1/(1+EXP(-AO988))</f>
        <v/>
      </c>
      <c r="AQ988" s="52">
        <f>$BF$14*((AJ988)-$BD$5)/$BD$6+$BF$15*((AK988)-$BD$7)/$BD$8+$BF$16</f>
        <v/>
      </c>
      <c r="AR988" s="51">
        <f>1/(1+EXP(-AQ988))</f>
        <v/>
      </c>
      <c r="AS988" s="52">
        <f>$BG$14*((AJ988)-$BD$5)/$BD$6+$BG$15*((AK988)-$BD$7)/$BD$8+$BG$16</f>
        <v/>
      </c>
      <c r="AT988" s="51">
        <f>1/(1+EXP(-AS988))</f>
        <v/>
      </c>
      <c r="AU988" s="52">
        <f>$BH$14*((AJ988)-$BD$5)/$BD$6+$BH$15*((AK988)-$BD$7)/$BD$8+$BH$16</f>
        <v/>
      </c>
      <c r="AV988" s="51">
        <f>1/(1+EXP(-AU988))</f>
        <v/>
      </c>
      <c r="AW988" s="52">
        <f>$BI$14*((AJ988)-$BD$5)/$BD$6+$BI$15*((AK988)-$BD$7)/$BD$8+$BI$16</f>
        <v/>
      </c>
      <c r="AX988" s="51">
        <f>1/(1+EXP(-AW988))</f>
        <v/>
      </c>
      <c r="AY988" s="52">
        <f>$BJ$14*((AJ988)-$BD$5)/$BD$6+$BJ$15*((AK988)-$BD$7)/$BD$8+$BJ$16</f>
        <v/>
      </c>
      <c r="AZ988" s="51">
        <f>1/(1+EXP(-AY988))</f>
        <v/>
      </c>
      <c r="BA988" s="52">
        <f>$BK$14*((AJ988)-$BD$5)/$BD$6+$BK$15*((AK988)-$BD$7)/$BD$8+$BK$16</f>
        <v/>
      </c>
      <c r="BB988" s="51">
        <f>1/(1+EXP(-BA988))</f>
        <v/>
      </c>
    </row>
    <row r="989" ht="15" customHeight="1" s="35">
      <c r="A989" s="48">
        <f>'4_Seq_Features'!A987</f>
        <v/>
      </c>
      <c r="B989" s="55">
        <f>'4_Seq_Features'!F987</f>
        <v/>
      </c>
      <c r="C989" s="48">
        <f>'4_Seq_Features'!E987</f>
        <v/>
      </c>
      <c r="D989" s="52">
        <f>$U$12*((B989)-$U$5)/$U$6+$U$13</f>
        <v/>
      </c>
      <c r="E989" s="51">
        <f>1/(1+EXP(-D989))</f>
        <v/>
      </c>
      <c r="F989" s="52">
        <f>$V$12*((B989)-$U$5)/$U$6+$V$13</f>
        <v/>
      </c>
      <c r="G989" s="51">
        <f>1/(1+EXP(-F989))</f>
        <v/>
      </c>
      <c r="H989" s="52">
        <f>$W$12*((B989)-$U$5)/$U$6+$W$13</f>
        <v/>
      </c>
      <c r="I989" s="51">
        <f>1/(1+EXP(-H989))</f>
        <v/>
      </c>
      <c r="J989" s="52">
        <f>$X$12*((B989)-$U$5)/$U$6+$X$13</f>
        <v/>
      </c>
      <c r="K989" s="51">
        <f>1/(1+EXP(-J989))</f>
        <v/>
      </c>
      <c r="L989" s="52">
        <f>$Y$12*((B989)-$U$5)/$U$6+$Y$13</f>
        <v/>
      </c>
      <c r="M989" s="51">
        <f>1/(1+EXP(-L989))</f>
        <v/>
      </c>
      <c r="N989" s="52">
        <f>$Z$12*((B989)-$U$5)/$U$6+$Z$13</f>
        <v/>
      </c>
      <c r="O989" s="51">
        <f>1/(1+EXP(-N989))</f>
        <v/>
      </c>
      <c r="P989" s="52">
        <f>$AA$12*((B989)-$U$5)/$U$6+$AA$13</f>
        <v/>
      </c>
      <c r="Q989" s="51">
        <f>1/(1+EXP(-P989))</f>
        <v/>
      </c>
      <c r="R989" s="52">
        <f>$AB$12*((B989)-$U$5)/$U$6+$AB$13</f>
        <v/>
      </c>
      <c r="S989" s="51">
        <f>1/(1+EXP(-R989))</f>
        <v/>
      </c>
      <c r="AI989" s="48">
        <f>'4_Seq_Features'!A987</f>
        <v/>
      </c>
      <c r="AJ989" s="55">
        <f>'4_Seq_Features'!G987</f>
        <v/>
      </c>
      <c r="AK989" s="55">
        <f>'4_Seq_Features'!H987</f>
        <v/>
      </c>
      <c r="AL989" s="48">
        <f>'4_Seq_Features'!E987</f>
        <v/>
      </c>
      <c r="AM989" s="52">
        <f>$BD$14*((AJ989)-$BD$5)/$BD$6+$BD$15*((AK989)-$BD$7)/$BD$8+$BD$16</f>
        <v/>
      </c>
      <c r="AN989" s="51">
        <f>1/(1+EXP(-AM989))</f>
        <v/>
      </c>
      <c r="AO989" s="52">
        <f>$BE$14*((AJ989)-$BD$5)/$BD$6+$BE$15*((AK989)-$BD$7)/$BD$8+$BE$16</f>
        <v/>
      </c>
      <c r="AP989" s="51">
        <f>1/(1+EXP(-AO989))</f>
        <v/>
      </c>
      <c r="AQ989" s="52">
        <f>$BF$14*((AJ989)-$BD$5)/$BD$6+$BF$15*((AK989)-$BD$7)/$BD$8+$BF$16</f>
        <v/>
      </c>
      <c r="AR989" s="51">
        <f>1/(1+EXP(-AQ989))</f>
        <v/>
      </c>
      <c r="AS989" s="52">
        <f>$BG$14*((AJ989)-$BD$5)/$BD$6+$BG$15*((AK989)-$BD$7)/$BD$8+$BG$16</f>
        <v/>
      </c>
      <c r="AT989" s="51">
        <f>1/(1+EXP(-AS989))</f>
        <v/>
      </c>
      <c r="AU989" s="52">
        <f>$BH$14*((AJ989)-$BD$5)/$BD$6+$BH$15*((AK989)-$BD$7)/$BD$8+$BH$16</f>
        <v/>
      </c>
      <c r="AV989" s="51">
        <f>1/(1+EXP(-AU989))</f>
        <v/>
      </c>
      <c r="AW989" s="52">
        <f>$BI$14*((AJ989)-$BD$5)/$BD$6+$BI$15*((AK989)-$BD$7)/$BD$8+$BI$16</f>
        <v/>
      </c>
      <c r="AX989" s="51">
        <f>1/(1+EXP(-AW989))</f>
        <v/>
      </c>
      <c r="AY989" s="52">
        <f>$BJ$14*((AJ989)-$BD$5)/$BD$6+$BJ$15*((AK989)-$BD$7)/$BD$8+$BJ$16</f>
        <v/>
      </c>
      <c r="AZ989" s="51">
        <f>1/(1+EXP(-AY989))</f>
        <v/>
      </c>
      <c r="BA989" s="52">
        <f>$BK$14*((AJ989)-$BD$5)/$BD$6+$BK$15*((AK989)-$BD$7)/$BD$8+$BK$16</f>
        <v/>
      </c>
      <c r="BB989" s="51">
        <f>1/(1+EXP(-BA989))</f>
        <v/>
      </c>
    </row>
    <row r="990" ht="15" customHeight="1" s="35">
      <c r="A990" s="48">
        <f>'4_Seq_Features'!A988</f>
        <v/>
      </c>
      <c r="B990" s="55">
        <f>'4_Seq_Features'!F988</f>
        <v/>
      </c>
      <c r="C990" s="48">
        <f>'4_Seq_Features'!E988</f>
        <v/>
      </c>
      <c r="D990" s="52">
        <f>$U$12*((B990)-$U$5)/$U$6+$U$13</f>
        <v/>
      </c>
      <c r="E990" s="51">
        <f>1/(1+EXP(-D990))</f>
        <v/>
      </c>
      <c r="F990" s="52">
        <f>$V$12*((B990)-$U$5)/$U$6+$V$13</f>
        <v/>
      </c>
      <c r="G990" s="51">
        <f>1/(1+EXP(-F990))</f>
        <v/>
      </c>
      <c r="H990" s="52">
        <f>$W$12*((B990)-$U$5)/$U$6+$W$13</f>
        <v/>
      </c>
      <c r="I990" s="51">
        <f>1/(1+EXP(-H990))</f>
        <v/>
      </c>
      <c r="J990" s="52">
        <f>$X$12*((B990)-$U$5)/$U$6+$X$13</f>
        <v/>
      </c>
      <c r="K990" s="51">
        <f>1/(1+EXP(-J990))</f>
        <v/>
      </c>
      <c r="L990" s="52">
        <f>$Y$12*((B990)-$U$5)/$U$6+$Y$13</f>
        <v/>
      </c>
      <c r="M990" s="51">
        <f>1/(1+EXP(-L990))</f>
        <v/>
      </c>
      <c r="N990" s="52">
        <f>$Z$12*((B990)-$U$5)/$U$6+$Z$13</f>
        <v/>
      </c>
      <c r="O990" s="51">
        <f>1/(1+EXP(-N990))</f>
        <v/>
      </c>
      <c r="P990" s="52">
        <f>$AA$12*((B990)-$U$5)/$U$6+$AA$13</f>
        <v/>
      </c>
      <c r="Q990" s="51">
        <f>1/(1+EXP(-P990))</f>
        <v/>
      </c>
      <c r="R990" s="52">
        <f>$AB$12*((B990)-$U$5)/$U$6+$AB$13</f>
        <v/>
      </c>
      <c r="S990" s="51">
        <f>1/(1+EXP(-R990))</f>
        <v/>
      </c>
      <c r="AI990" s="48">
        <f>'4_Seq_Features'!A988</f>
        <v/>
      </c>
      <c r="AJ990" s="55">
        <f>'4_Seq_Features'!G988</f>
        <v/>
      </c>
      <c r="AK990" s="55">
        <f>'4_Seq_Features'!H988</f>
        <v/>
      </c>
      <c r="AL990" s="48">
        <f>'4_Seq_Features'!E988</f>
        <v/>
      </c>
      <c r="AM990" s="52">
        <f>$BD$14*((AJ990)-$BD$5)/$BD$6+$BD$15*((AK990)-$BD$7)/$BD$8+$BD$16</f>
        <v/>
      </c>
      <c r="AN990" s="51">
        <f>1/(1+EXP(-AM990))</f>
        <v/>
      </c>
      <c r="AO990" s="52">
        <f>$BE$14*((AJ990)-$BD$5)/$BD$6+$BE$15*((AK990)-$BD$7)/$BD$8+$BE$16</f>
        <v/>
      </c>
      <c r="AP990" s="51">
        <f>1/(1+EXP(-AO990))</f>
        <v/>
      </c>
      <c r="AQ990" s="52">
        <f>$BF$14*((AJ990)-$BD$5)/$BD$6+$BF$15*((AK990)-$BD$7)/$BD$8+$BF$16</f>
        <v/>
      </c>
      <c r="AR990" s="51">
        <f>1/(1+EXP(-AQ990))</f>
        <v/>
      </c>
      <c r="AS990" s="52">
        <f>$BG$14*((AJ990)-$BD$5)/$BD$6+$BG$15*((AK990)-$BD$7)/$BD$8+$BG$16</f>
        <v/>
      </c>
      <c r="AT990" s="51">
        <f>1/(1+EXP(-AS990))</f>
        <v/>
      </c>
      <c r="AU990" s="52">
        <f>$BH$14*((AJ990)-$BD$5)/$BD$6+$BH$15*((AK990)-$BD$7)/$BD$8+$BH$16</f>
        <v/>
      </c>
      <c r="AV990" s="51">
        <f>1/(1+EXP(-AU990))</f>
        <v/>
      </c>
      <c r="AW990" s="52">
        <f>$BI$14*((AJ990)-$BD$5)/$BD$6+$BI$15*((AK990)-$BD$7)/$BD$8+$BI$16</f>
        <v/>
      </c>
      <c r="AX990" s="51">
        <f>1/(1+EXP(-AW990))</f>
        <v/>
      </c>
      <c r="AY990" s="52">
        <f>$BJ$14*((AJ990)-$BD$5)/$BD$6+$BJ$15*((AK990)-$BD$7)/$BD$8+$BJ$16</f>
        <v/>
      </c>
      <c r="AZ990" s="51">
        <f>1/(1+EXP(-AY990))</f>
        <v/>
      </c>
      <c r="BA990" s="52">
        <f>$BK$14*((AJ990)-$BD$5)/$BD$6+$BK$15*((AK990)-$BD$7)/$BD$8+$BK$16</f>
        <v/>
      </c>
      <c r="BB990" s="51">
        <f>1/(1+EXP(-BA990))</f>
        <v/>
      </c>
    </row>
    <row r="991" ht="15" customHeight="1" s="35">
      <c r="A991" s="48">
        <f>'4_Seq_Features'!A989</f>
        <v/>
      </c>
      <c r="B991" s="55">
        <f>'4_Seq_Features'!F989</f>
        <v/>
      </c>
      <c r="C991" s="48">
        <f>'4_Seq_Features'!E989</f>
        <v/>
      </c>
      <c r="D991" s="52">
        <f>$U$12*((B991)-$U$5)/$U$6+$U$13</f>
        <v/>
      </c>
      <c r="E991" s="51">
        <f>1/(1+EXP(-D991))</f>
        <v/>
      </c>
      <c r="F991" s="52">
        <f>$V$12*((B991)-$U$5)/$U$6+$V$13</f>
        <v/>
      </c>
      <c r="G991" s="51">
        <f>1/(1+EXP(-F991))</f>
        <v/>
      </c>
      <c r="H991" s="52">
        <f>$W$12*((B991)-$U$5)/$U$6+$W$13</f>
        <v/>
      </c>
      <c r="I991" s="51">
        <f>1/(1+EXP(-H991))</f>
        <v/>
      </c>
      <c r="J991" s="52">
        <f>$X$12*((B991)-$U$5)/$U$6+$X$13</f>
        <v/>
      </c>
      <c r="K991" s="51">
        <f>1/(1+EXP(-J991))</f>
        <v/>
      </c>
      <c r="L991" s="52">
        <f>$Y$12*((B991)-$U$5)/$U$6+$Y$13</f>
        <v/>
      </c>
      <c r="M991" s="51">
        <f>1/(1+EXP(-L991))</f>
        <v/>
      </c>
      <c r="N991" s="52">
        <f>$Z$12*((B991)-$U$5)/$U$6+$Z$13</f>
        <v/>
      </c>
      <c r="O991" s="51">
        <f>1/(1+EXP(-N991))</f>
        <v/>
      </c>
      <c r="P991" s="52">
        <f>$AA$12*((B991)-$U$5)/$U$6+$AA$13</f>
        <v/>
      </c>
      <c r="Q991" s="51">
        <f>1/(1+EXP(-P991))</f>
        <v/>
      </c>
      <c r="R991" s="52">
        <f>$AB$12*((B991)-$U$5)/$U$6+$AB$13</f>
        <v/>
      </c>
      <c r="S991" s="51">
        <f>1/(1+EXP(-R991))</f>
        <v/>
      </c>
      <c r="AI991" s="48">
        <f>'4_Seq_Features'!A989</f>
        <v/>
      </c>
      <c r="AJ991" s="55">
        <f>'4_Seq_Features'!G989</f>
        <v/>
      </c>
      <c r="AK991" s="55">
        <f>'4_Seq_Features'!H989</f>
        <v/>
      </c>
      <c r="AL991" s="48">
        <f>'4_Seq_Features'!E989</f>
        <v/>
      </c>
      <c r="AM991" s="52">
        <f>$BD$14*((AJ991)-$BD$5)/$BD$6+$BD$15*((AK991)-$BD$7)/$BD$8+$BD$16</f>
        <v/>
      </c>
      <c r="AN991" s="51">
        <f>1/(1+EXP(-AM991))</f>
        <v/>
      </c>
      <c r="AO991" s="52">
        <f>$BE$14*((AJ991)-$BD$5)/$BD$6+$BE$15*((AK991)-$BD$7)/$BD$8+$BE$16</f>
        <v/>
      </c>
      <c r="AP991" s="51">
        <f>1/(1+EXP(-AO991))</f>
        <v/>
      </c>
      <c r="AQ991" s="52">
        <f>$BF$14*((AJ991)-$BD$5)/$BD$6+$BF$15*((AK991)-$BD$7)/$BD$8+$BF$16</f>
        <v/>
      </c>
      <c r="AR991" s="51">
        <f>1/(1+EXP(-AQ991))</f>
        <v/>
      </c>
      <c r="AS991" s="52">
        <f>$BG$14*((AJ991)-$BD$5)/$BD$6+$BG$15*((AK991)-$BD$7)/$BD$8+$BG$16</f>
        <v/>
      </c>
      <c r="AT991" s="51">
        <f>1/(1+EXP(-AS991))</f>
        <v/>
      </c>
      <c r="AU991" s="52">
        <f>$BH$14*((AJ991)-$BD$5)/$BD$6+$BH$15*((AK991)-$BD$7)/$BD$8+$BH$16</f>
        <v/>
      </c>
      <c r="AV991" s="51">
        <f>1/(1+EXP(-AU991))</f>
        <v/>
      </c>
      <c r="AW991" s="52">
        <f>$BI$14*((AJ991)-$BD$5)/$BD$6+$BI$15*((AK991)-$BD$7)/$BD$8+$BI$16</f>
        <v/>
      </c>
      <c r="AX991" s="51">
        <f>1/(1+EXP(-AW991))</f>
        <v/>
      </c>
      <c r="AY991" s="52">
        <f>$BJ$14*((AJ991)-$BD$5)/$BD$6+$BJ$15*((AK991)-$BD$7)/$BD$8+$BJ$16</f>
        <v/>
      </c>
      <c r="AZ991" s="51">
        <f>1/(1+EXP(-AY991))</f>
        <v/>
      </c>
      <c r="BA991" s="52">
        <f>$BK$14*((AJ991)-$BD$5)/$BD$6+$BK$15*((AK991)-$BD$7)/$BD$8+$BK$16</f>
        <v/>
      </c>
      <c r="BB991" s="51">
        <f>1/(1+EXP(-BA991))</f>
        <v/>
      </c>
    </row>
    <row r="992" ht="15" customHeight="1" s="35">
      <c r="A992" s="48">
        <f>'4_Seq_Features'!A990</f>
        <v/>
      </c>
      <c r="B992" s="55">
        <f>'4_Seq_Features'!F990</f>
        <v/>
      </c>
      <c r="C992" s="48">
        <f>'4_Seq_Features'!E990</f>
        <v/>
      </c>
      <c r="D992" s="52">
        <f>$U$12*((B992)-$U$5)/$U$6+$U$13</f>
        <v/>
      </c>
      <c r="E992" s="51">
        <f>1/(1+EXP(-D992))</f>
        <v/>
      </c>
      <c r="F992" s="52">
        <f>$V$12*((B992)-$U$5)/$U$6+$V$13</f>
        <v/>
      </c>
      <c r="G992" s="51">
        <f>1/(1+EXP(-F992))</f>
        <v/>
      </c>
      <c r="H992" s="52">
        <f>$W$12*((B992)-$U$5)/$U$6+$W$13</f>
        <v/>
      </c>
      <c r="I992" s="51">
        <f>1/(1+EXP(-H992))</f>
        <v/>
      </c>
      <c r="J992" s="52">
        <f>$X$12*((B992)-$U$5)/$U$6+$X$13</f>
        <v/>
      </c>
      <c r="K992" s="51">
        <f>1/(1+EXP(-J992))</f>
        <v/>
      </c>
      <c r="L992" s="52">
        <f>$Y$12*((B992)-$U$5)/$U$6+$Y$13</f>
        <v/>
      </c>
      <c r="M992" s="51">
        <f>1/(1+EXP(-L992))</f>
        <v/>
      </c>
      <c r="N992" s="52">
        <f>$Z$12*((B992)-$U$5)/$U$6+$Z$13</f>
        <v/>
      </c>
      <c r="O992" s="51">
        <f>1/(1+EXP(-N992))</f>
        <v/>
      </c>
      <c r="P992" s="52">
        <f>$AA$12*((B992)-$U$5)/$U$6+$AA$13</f>
        <v/>
      </c>
      <c r="Q992" s="51">
        <f>1/(1+EXP(-P992))</f>
        <v/>
      </c>
      <c r="R992" s="52">
        <f>$AB$12*((B992)-$U$5)/$U$6+$AB$13</f>
        <v/>
      </c>
      <c r="S992" s="51">
        <f>1/(1+EXP(-R992))</f>
        <v/>
      </c>
      <c r="AI992" s="48">
        <f>'4_Seq_Features'!A990</f>
        <v/>
      </c>
      <c r="AJ992" s="55">
        <f>'4_Seq_Features'!G990</f>
        <v/>
      </c>
      <c r="AK992" s="55">
        <f>'4_Seq_Features'!H990</f>
        <v/>
      </c>
      <c r="AL992" s="48">
        <f>'4_Seq_Features'!E990</f>
        <v/>
      </c>
      <c r="AM992" s="52">
        <f>$BD$14*((AJ992)-$BD$5)/$BD$6+$BD$15*((AK992)-$BD$7)/$BD$8+$BD$16</f>
        <v/>
      </c>
      <c r="AN992" s="51">
        <f>1/(1+EXP(-AM992))</f>
        <v/>
      </c>
      <c r="AO992" s="52">
        <f>$BE$14*((AJ992)-$BD$5)/$BD$6+$BE$15*((AK992)-$BD$7)/$BD$8+$BE$16</f>
        <v/>
      </c>
      <c r="AP992" s="51">
        <f>1/(1+EXP(-AO992))</f>
        <v/>
      </c>
      <c r="AQ992" s="52">
        <f>$BF$14*((AJ992)-$BD$5)/$BD$6+$BF$15*((AK992)-$BD$7)/$BD$8+$BF$16</f>
        <v/>
      </c>
      <c r="AR992" s="51">
        <f>1/(1+EXP(-AQ992))</f>
        <v/>
      </c>
      <c r="AS992" s="52">
        <f>$BG$14*((AJ992)-$BD$5)/$BD$6+$BG$15*((AK992)-$BD$7)/$BD$8+$BG$16</f>
        <v/>
      </c>
      <c r="AT992" s="51">
        <f>1/(1+EXP(-AS992))</f>
        <v/>
      </c>
      <c r="AU992" s="52">
        <f>$BH$14*((AJ992)-$BD$5)/$BD$6+$BH$15*((AK992)-$BD$7)/$BD$8+$BH$16</f>
        <v/>
      </c>
      <c r="AV992" s="51">
        <f>1/(1+EXP(-AU992))</f>
        <v/>
      </c>
      <c r="AW992" s="52">
        <f>$BI$14*((AJ992)-$BD$5)/$BD$6+$BI$15*((AK992)-$BD$7)/$BD$8+$BI$16</f>
        <v/>
      </c>
      <c r="AX992" s="51">
        <f>1/(1+EXP(-AW992))</f>
        <v/>
      </c>
      <c r="AY992" s="52">
        <f>$BJ$14*((AJ992)-$BD$5)/$BD$6+$BJ$15*((AK992)-$BD$7)/$BD$8+$BJ$16</f>
        <v/>
      </c>
      <c r="AZ992" s="51">
        <f>1/(1+EXP(-AY992))</f>
        <v/>
      </c>
      <c r="BA992" s="52">
        <f>$BK$14*((AJ992)-$BD$5)/$BD$6+$BK$15*((AK992)-$BD$7)/$BD$8+$BK$16</f>
        <v/>
      </c>
      <c r="BB992" s="51">
        <f>1/(1+EXP(-BA992))</f>
        <v/>
      </c>
    </row>
    <row r="993" ht="15" customHeight="1" s="35">
      <c r="A993" s="48">
        <f>'4_Seq_Features'!A991</f>
        <v/>
      </c>
      <c r="B993" s="55">
        <f>'4_Seq_Features'!F991</f>
        <v/>
      </c>
      <c r="C993" s="48">
        <f>'4_Seq_Features'!E991</f>
        <v/>
      </c>
      <c r="D993" s="52">
        <f>$U$12*((B993)-$U$5)/$U$6+$U$13</f>
        <v/>
      </c>
      <c r="E993" s="51">
        <f>1/(1+EXP(-D993))</f>
        <v/>
      </c>
      <c r="F993" s="52">
        <f>$V$12*((B993)-$U$5)/$U$6+$V$13</f>
        <v/>
      </c>
      <c r="G993" s="51">
        <f>1/(1+EXP(-F993))</f>
        <v/>
      </c>
      <c r="H993" s="52">
        <f>$W$12*((B993)-$U$5)/$U$6+$W$13</f>
        <v/>
      </c>
      <c r="I993" s="51">
        <f>1/(1+EXP(-H993))</f>
        <v/>
      </c>
      <c r="J993" s="52">
        <f>$X$12*((B993)-$U$5)/$U$6+$X$13</f>
        <v/>
      </c>
      <c r="K993" s="51">
        <f>1/(1+EXP(-J993))</f>
        <v/>
      </c>
      <c r="L993" s="52">
        <f>$Y$12*((B993)-$U$5)/$U$6+$Y$13</f>
        <v/>
      </c>
      <c r="M993" s="51">
        <f>1/(1+EXP(-L993))</f>
        <v/>
      </c>
      <c r="N993" s="52">
        <f>$Z$12*((B993)-$U$5)/$U$6+$Z$13</f>
        <v/>
      </c>
      <c r="O993" s="51">
        <f>1/(1+EXP(-N993))</f>
        <v/>
      </c>
      <c r="P993" s="52">
        <f>$AA$12*((B993)-$U$5)/$U$6+$AA$13</f>
        <v/>
      </c>
      <c r="Q993" s="51">
        <f>1/(1+EXP(-P993))</f>
        <v/>
      </c>
      <c r="R993" s="52">
        <f>$AB$12*((B993)-$U$5)/$U$6+$AB$13</f>
        <v/>
      </c>
      <c r="S993" s="51">
        <f>1/(1+EXP(-R993))</f>
        <v/>
      </c>
      <c r="AI993" s="48">
        <f>'4_Seq_Features'!A991</f>
        <v/>
      </c>
      <c r="AJ993" s="55">
        <f>'4_Seq_Features'!G991</f>
        <v/>
      </c>
      <c r="AK993" s="55">
        <f>'4_Seq_Features'!H991</f>
        <v/>
      </c>
      <c r="AL993" s="48">
        <f>'4_Seq_Features'!E991</f>
        <v/>
      </c>
      <c r="AM993" s="52">
        <f>$BD$14*((AJ993)-$BD$5)/$BD$6+$BD$15*((AK993)-$BD$7)/$BD$8+$BD$16</f>
        <v/>
      </c>
      <c r="AN993" s="51">
        <f>1/(1+EXP(-AM993))</f>
        <v/>
      </c>
      <c r="AO993" s="52">
        <f>$BE$14*((AJ993)-$BD$5)/$BD$6+$BE$15*((AK993)-$BD$7)/$BD$8+$BE$16</f>
        <v/>
      </c>
      <c r="AP993" s="51">
        <f>1/(1+EXP(-AO993))</f>
        <v/>
      </c>
      <c r="AQ993" s="52">
        <f>$BF$14*((AJ993)-$BD$5)/$BD$6+$BF$15*((AK993)-$BD$7)/$BD$8+$BF$16</f>
        <v/>
      </c>
      <c r="AR993" s="51">
        <f>1/(1+EXP(-AQ993))</f>
        <v/>
      </c>
      <c r="AS993" s="52">
        <f>$BG$14*((AJ993)-$BD$5)/$BD$6+$BG$15*((AK993)-$BD$7)/$BD$8+$BG$16</f>
        <v/>
      </c>
      <c r="AT993" s="51">
        <f>1/(1+EXP(-AS993))</f>
        <v/>
      </c>
      <c r="AU993" s="52">
        <f>$BH$14*((AJ993)-$BD$5)/$BD$6+$BH$15*((AK993)-$BD$7)/$BD$8+$BH$16</f>
        <v/>
      </c>
      <c r="AV993" s="51">
        <f>1/(1+EXP(-AU993))</f>
        <v/>
      </c>
      <c r="AW993" s="52">
        <f>$BI$14*((AJ993)-$BD$5)/$BD$6+$BI$15*((AK993)-$BD$7)/$BD$8+$BI$16</f>
        <v/>
      </c>
      <c r="AX993" s="51">
        <f>1/(1+EXP(-AW993))</f>
        <v/>
      </c>
      <c r="AY993" s="52">
        <f>$BJ$14*((AJ993)-$BD$5)/$BD$6+$BJ$15*((AK993)-$BD$7)/$BD$8+$BJ$16</f>
        <v/>
      </c>
      <c r="AZ993" s="51">
        <f>1/(1+EXP(-AY993))</f>
        <v/>
      </c>
      <c r="BA993" s="52">
        <f>$BK$14*((AJ993)-$BD$5)/$BD$6+$BK$15*((AK993)-$BD$7)/$BD$8+$BK$16</f>
        <v/>
      </c>
      <c r="BB993" s="51">
        <f>1/(1+EXP(-BA993))</f>
        <v/>
      </c>
    </row>
    <row r="994" ht="15" customHeight="1" s="35">
      <c r="A994" s="48">
        <f>'4_Seq_Features'!A992</f>
        <v/>
      </c>
      <c r="B994" s="55">
        <f>'4_Seq_Features'!F992</f>
        <v/>
      </c>
      <c r="C994" s="48">
        <f>'4_Seq_Features'!E992</f>
        <v/>
      </c>
      <c r="D994" s="52">
        <f>$U$12*((B994)-$U$5)/$U$6+$U$13</f>
        <v/>
      </c>
      <c r="E994" s="51">
        <f>1/(1+EXP(-D994))</f>
        <v/>
      </c>
      <c r="F994" s="52">
        <f>$V$12*((B994)-$U$5)/$U$6+$V$13</f>
        <v/>
      </c>
      <c r="G994" s="51">
        <f>1/(1+EXP(-F994))</f>
        <v/>
      </c>
      <c r="H994" s="52">
        <f>$W$12*((B994)-$U$5)/$U$6+$W$13</f>
        <v/>
      </c>
      <c r="I994" s="51">
        <f>1/(1+EXP(-H994))</f>
        <v/>
      </c>
      <c r="J994" s="52">
        <f>$X$12*((B994)-$U$5)/$U$6+$X$13</f>
        <v/>
      </c>
      <c r="K994" s="51">
        <f>1/(1+EXP(-J994))</f>
        <v/>
      </c>
      <c r="L994" s="52">
        <f>$Y$12*((B994)-$U$5)/$U$6+$Y$13</f>
        <v/>
      </c>
      <c r="M994" s="51">
        <f>1/(1+EXP(-L994))</f>
        <v/>
      </c>
      <c r="N994" s="52">
        <f>$Z$12*((B994)-$U$5)/$U$6+$Z$13</f>
        <v/>
      </c>
      <c r="O994" s="51">
        <f>1/(1+EXP(-N994))</f>
        <v/>
      </c>
      <c r="P994" s="52">
        <f>$AA$12*((B994)-$U$5)/$U$6+$AA$13</f>
        <v/>
      </c>
      <c r="Q994" s="51">
        <f>1/(1+EXP(-P994))</f>
        <v/>
      </c>
      <c r="R994" s="52">
        <f>$AB$12*((B994)-$U$5)/$U$6+$AB$13</f>
        <v/>
      </c>
      <c r="S994" s="51">
        <f>1/(1+EXP(-R994))</f>
        <v/>
      </c>
      <c r="AI994" s="48">
        <f>'4_Seq_Features'!A992</f>
        <v/>
      </c>
      <c r="AJ994" s="55">
        <f>'4_Seq_Features'!G992</f>
        <v/>
      </c>
      <c r="AK994" s="55">
        <f>'4_Seq_Features'!H992</f>
        <v/>
      </c>
      <c r="AL994" s="48">
        <f>'4_Seq_Features'!E992</f>
        <v/>
      </c>
      <c r="AM994" s="52">
        <f>$BD$14*((AJ994)-$BD$5)/$BD$6+$BD$15*((AK994)-$BD$7)/$BD$8+$BD$16</f>
        <v/>
      </c>
      <c r="AN994" s="51">
        <f>1/(1+EXP(-AM994))</f>
        <v/>
      </c>
      <c r="AO994" s="52">
        <f>$BE$14*((AJ994)-$BD$5)/$BD$6+$BE$15*((AK994)-$BD$7)/$BD$8+$BE$16</f>
        <v/>
      </c>
      <c r="AP994" s="51">
        <f>1/(1+EXP(-AO994))</f>
        <v/>
      </c>
      <c r="AQ994" s="52">
        <f>$BF$14*((AJ994)-$BD$5)/$BD$6+$BF$15*((AK994)-$BD$7)/$BD$8+$BF$16</f>
        <v/>
      </c>
      <c r="AR994" s="51">
        <f>1/(1+EXP(-AQ994))</f>
        <v/>
      </c>
      <c r="AS994" s="52">
        <f>$BG$14*((AJ994)-$BD$5)/$BD$6+$BG$15*((AK994)-$BD$7)/$BD$8+$BG$16</f>
        <v/>
      </c>
      <c r="AT994" s="51">
        <f>1/(1+EXP(-AS994))</f>
        <v/>
      </c>
      <c r="AU994" s="52">
        <f>$BH$14*((AJ994)-$BD$5)/$BD$6+$BH$15*((AK994)-$BD$7)/$BD$8+$BH$16</f>
        <v/>
      </c>
      <c r="AV994" s="51">
        <f>1/(1+EXP(-AU994))</f>
        <v/>
      </c>
      <c r="AW994" s="52">
        <f>$BI$14*((AJ994)-$BD$5)/$BD$6+$BI$15*((AK994)-$BD$7)/$BD$8+$BI$16</f>
        <v/>
      </c>
      <c r="AX994" s="51">
        <f>1/(1+EXP(-AW994))</f>
        <v/>
      </c>
      <c r="AY994" s="52">
        <f>$BJ$14*((AJ994)-$BD$5)/$BD$6+$BJ$15*((AK994)-$BD$7)/$BD$8+$BJ$16</f>
        <v/>
      </c>
      <c r="AZ994" s="51">
        <f>1/(1+EXP(-AY994))</f>
        <v/>
      </c>
      <c r="BA994" s="52">
        <f>$BK$14*((AJ994)-$BD$5)/$BD$6+$BK$15*((AK994)-$BD$7)/$BD$8+$BK$16</f>
        <v/>
      </c>
      <c r="BB994" s="51">
        <f>1/(1+EXP(-BA994))</f>
        <v/>
      </c>
    </row>
    <row r="995" ht="15" customHeight="1" s="35">
      <c r="A995" s="48">
        <f>'4_Seq_Features'!A993</f>
        <v/>
      </c>
      <c r="B995" s="55">
        <f>'4_Seq_Features'!F993</f>
        <v/>
      </c>
      <c r="C995" s="48">
        <f>'4_Seq_Features'!E993</f>
        <v/>
      </c>
      <c r="D995" s="52">
        <f>$U$12*((B995)-$U$5)/$U$6+$U$13</f>
        <v/>
      </c>
      <c r="E995" s="51">
        <f>1/(1+EXP(-D995))</f>
        <v/>
      </c>
      <c r="F995" s="52">
        <f>$V$12*((B995)-$U$5)/$U$6+$V$13</f>
        <v/>
      </c>
      <c r="G995" s="51">
        <f>1/(1+EXP(-F995))</f>
        <v/>
      </c>
      <c r="H995" s="52">
        <f>$W$12*((B995)-$U$5)/$U$6+$W$13</f>
        <v/>
      </c>
      <c r="I995" s="51">
        <f>1/(1+EXP(-H995))</f>
        <v/>
      </c>
      <c r="J995" s="52">
        <f>$X$12*((B995)-$U$5)/$U$6+$X$13</f>
        <v/>
      </c>
      <c r="K995" s="51">
        <f>1/(1+EXP(-J995))</f>
        <v/>
      </c>
      <c r="L995" s="52">
        <f>$Y$12*((B995)-$U$5)/$U$6+$Y$13</f>
        <v/>
      </c>
      <c r="M995" s="51">
        <f>1/(1+EXP(-L995))</f>
        <v/>
      </c>
      <c r="N995" s="52">
        <f>$Z$12*((B995)-$U$5)/$U$6+$Z$13</f>
        <v/>
      </c>
      <c r="O995" s="51">
        <f>1/(1+EXP(-N995))</f>
        <v/>
      </c>
      <c r="P995" s="52">
        <f>$AA$12*((B995)-$U$5)/$U$6+$AA$13</f>
        <v/>
      </c>
      <c r="Q995" s="51">
        <f>1/(1+EXP(-P995))</f>
        <v/>
      </c>
      <c r="R995" s="52">
        <f>$AB$12*((B995)-$U$5)/$U$6+$AB$13</f>
        <v/>
      </c>
      <c r="S995" s="51">
        <f>1/(1+EXP(-R995))</f>
        <v/>
      </c>
      <c r="AI995" s="48">
        <f>'4_Seq_Features'!A993</f>
        <v/>
      </c>
      <c r="AJ995" s="55">
        <f>'4_Seq_Features'!G993</f>
        <v/>
      </c>
      <c r="AK995" s="55">
        <f>'4_Seq_Features'!H993</f>
        <v/>
      </c>
      <c r="AL995" s="48">
        <f>'4_Seq_Features'!E993</f>
        <v/>
      </c>
      <c r="AM995" s="52">
        <f>$BD$14*((AJ995)-$BD$5)/$BD$6+$BD$15*((AK995)-$BD$7)/$BD$8+$BD$16</f>
        <v/>
      </c>
      <c r="AN995" s="51">
        <f>1/(1+EXP(-AM995))</f>
        <v/>
      </c>
      <c r="AO995" s="52">
        <f>$BE$14*((AJ995)-$BD$5)/$BD$6+$BE$15*((AK995)-$BD$7)/$BD$8+$BE$16</f>
        <v/>
      </c>
      <c r="AP995" s="51">
        <f>1/(1+EXP(-AO995))</f>
        <v/>
      </c>
      <c r="AQ995" s="52">
        <f>$BF$14*((AJ995)-$BD$5)/$BD$6+$BF$15*((AK995)-$BD$7)/$BD$8+$BF$16</f>
        <v/>
      </c>
      <c r="AR995" s="51">
        <f>1/(1+EXP(-AQ995))</f>
        <v/>
      </c>
      <c r="AS995" s="52">
        <f>$BG$14*((AJ995)-$BD$5)/$BD$6+$BG$15*((AK995)-$BD$7)/$BD$8+$BG$16</f>
        <v/>
      </c>
      <c r="AT995" s="51">
        <f>1/(1+EXP(-AS995))</f>
        <v/>
      </c>
      <c r="AU995" s="52">
        <f>$BH$14*((AJ995)-$BD$5)/$BD$6+$BH$15*((AK995)-$BD$7)/$BD$8+$BH$16</f>
        <v/>
      </c>
      <c r="AV995" s="51">
        <f>1/(1+EXP(-AU995))</f>
        <v/>
      </c>
      <c r="AW995" s="52">
        <f>$BI$14*((AJ995)-$BD$5)/$BD$6+$BI$15*((AK995)-$BD$7)/$BD$8+$BI$16</f>
        <v/>
      </c>
      <c r="AX995" s="51">
        <f>1/(1+EXP(-AW995))</f>
        <v/>
      </c>
      <c r="AY995" s="52">
        <f>$BJ$14*((AJ995)-$BD$5)/$BD$6+$BJ$15*((AK995)-$BD$7)/$BD$8+$BJ$16</f>
        <v/>
      </c>
      <c r="AZ995" s="51">
        <f>1/(1+EXP(-AY995))</f>
        <v/>
      </c>
      <c r="BA995" s="52">
        <f>$BK$14*((AJ995)-$BD$5)/$BD$6+$BK$15*((AK995)-$BD$7)/$BD$8+$BK$16</f>
        <v/>
      </c>
      <c r="BB995" s="51">
        <f>1/(1+EXP(-BA995))</f>
        <v/>
      </c>
    </row>
    <row r="996" ht="15" customHeight="1" s="35">
      <c r="A996" s="48">
        <f>'4_Seq_Features'!A994</f>
        <v/>
      </c>
      <c r="B996" s="55">
        <f>'4_Seq_Features'!F994</f>
        <v/>
      </c>
      <c r="C996" s="48">
        <f>'4_Seq_Features'!E994</f>
        <v/>
      </c>
      <c r="D996" s="52">
        <f>$U$12*((B996)-$U$5)/$U$6+$U$13</f>
        <v/>
      </c>
      <c r="E996" s="51">
        <f>1/(1+EXP(-D996))</f>
        <v/>
      </c>
      <c r="F996" s="52">
        <f>$V$12*((B996)-$U$5)/$U$6+$V$13</f>
        <v/>
      </c>
      <c r="G996" s="51">
        <f>1/(1+EXP(-F996))</f>
        <v/>
      </c>
      <c r="H996" s="52">
        <f>$W$12*((B996)-$U$5)/$U$6+$W$13</f>
        <v/>
      </c>
      <c r="I996" s="51">
        <f>1/(1+EXP(-H996))</f>
        <v/>
      </c>
      <c r="J996" s="52">
        <f>$X$12*((B996)-$U$5)/$U$6+$X$13</f>
        <v/>
      </c>
      <c r="K996" s="51">
        <f>1/(1+EXP(-J996))</f>
        <v/>
      </c>
      <c r="L996" s="52">
        <f>$Y$12*((B996)-$U$5)/$U$6+$Y$13</f>
        <v/>
      </c>
      <c r="M996" s="51">
        <f>1/(1+EXP(-L996))</f>
        <v/>
      </c>
      <c r="N996" s="52">
        <f>$Z$12*((B996)-$U$5)/$U$6+$Z$13</f>
        <v/>
      </c>
      <c r="O996" s="51">
        <f>1/(1+EXP(-N996))</f>
        <v/>
      </c>
      <c r="P996" s="52">
        <f>$AA$12*((B996)-$U$5)/$U$6+$AA$13</f>
        <v/>
      </c>
      <c r="Q996" s="51">
        <f>1/(1+EXP(-P996))</f>
        <v/>
      </c>
      <c r="R996" s="52">
        <f>$AB$12*((B996)-$U$5)/$U$6+$AB$13</f>
        <v/>
      </c>
      <c r="S996" s="51">
        <f>1/(1+EXP(-R996))</f>
        <v/>
      </c>
      <c r="AI996" s="48">
        <f>'4_Seq_Features'!A994</f>
        <v/>
      </c>
      <c r="AJ996" s="55">
        <f>'4_Seq_Features'!G994</f>
        <v/>
      </c>
      <c r="AK996" s="55">
        <f>'4_Seq_Features'!H994</f>
        <v/>
      </c>
      <c r="AL996" s="48">
        <f>'4_Seq_Features'!E994</f>
        <v/>
      </c>
      <c r="AM996" s="52">
        <f>$BD$14*((AJ996)-$BD$5)/$BD$6+$BD$15*((AK996)-$BD$7)/$BD$8+$BD$16</f>
        <v/>
      </c>
      <c r="AN996" s="51">
        <f>1/(1+EXP(-AM996))</f>
        <v/>
      </c>
      <c r="AO996" s="52">
        <f>$BE$14*((AJ996)-$BD$5)/$BD$6+$BE$15*((AK996)-$BD$7)/$BD$8+$BE$16</f>
        <v/>
      </c>
      <c r="AP996" s="51">
        <f>1/(1+EXP(-AO996))</f>
        <v/>
      </c>
      <c r="AQ996" s="52">
        <f>$BF$14*((AJ996)-$BD$5)/$BD$6+$BF$15*((AK996)-$BD$7)/$BD$8+$BF$16</f>
        <v/>
      </c>
      <c r="AR996" s="51">
        <f>1/(1+EXP(-AQ996))</f>
        <v/>
      </c>
      <c r="AS996" s="52">
        <f>$BG$14*((AJ996)-$BD$5)/$BD$6+$BG$15*((AK996)-$BD$7)/$BD$8+$BG$16</f>
        <v/>
      </c>
      <c r="AT996" s="51">
        <f>1/(1+EXP(-AS996))</f>
        <v/>
      </c>
      <c r="AU996" s="52">
        <f>$BH$14*((AJ996)-$BD$5)/$BD$6+$BH$15*((AK996)-$BD$7)/$BD$8+$BH$16</f>
        <v/>
      </c>
      <c r="AV996" s="51">
        <f>1/(1+EXP(-AU996))</f>
        <v/>
      </c>
      <c r="AW996" s="52">
        <f>$BI$14*((AJ996)-$BD$5)/$BD$6+$BI$15*((AK996)-$BD$7)/$BD$8+$BI$16</f>
        <v/>
      </c>
      <c r="AX996" s="51">
        <f>1/(1+EXP(-AW996))</f>
        <v/>
      </c>
      <c r="AY996" s="52">
        <f>$BJ$14*((AJ996)-$BD$5)/$BD$6+$BJ$15*((AK996)-$BD$7)/$BD$8+$BJ$16</f>
        <v/>
      </c>
      <c r="AZ996" s="51">
        <f>1/(1+EXP(-AY996))</f>
        <v/>
      </c>
      <c r="BA996" s="52">
        <f>$BK$14*((AJ996)-$BD$5)/$BD$6+$BK$15*((AK996)-$BD$7)/$BD$8+$BK$16</f>
        <v/>
      </c>
      <c r="BB996" s="51">
        <f>1/(1+EXP(-BA996))</f>
        <v/>
      </c>
    </row>
    <row r="997" ht="15" customHeight="1" s="35">
      <c r="A997" s="48">
        <f>'4_Seq_Features'!A995</f>
        <v/>
      </c>
      <c r="B997" s="55">
        <f>'4_Seq_Features'!F995</f>
        <v/>
      </c>
      <c r="C997" s="48">
        <f>'4_Seq_Features'!E995</f>
        <v/>
      </c>
      <c r="D997" s="52">
        <f>$U$12*((B997)-$U$5)/$U$6+$U$13</f>
        <v/>
      </c>
      <c r="E997" s="51">
        <f>1/(1+EXP(-D997))</f>
        <v/>
      </c>
      <c r="F997" s="52">
        <f>$V$12*((B997)-$U$5)/$U$6+$V$13</f>
        <v/>
      </c>
      <c r="G997" s="51">
        <f>1/(1+EXP(-F997))</f>
        <v/>
      </c>
      <c r="H997" s="52">
        <f>$W$12*((B997)-$U$5)/$U$6+$W$13</f>
        <v/>
      </c>
      <c r="I997" s="51">
        <f>1/(1+EXP(-H997))</f>
        <v/>
      </c>
      <c r="J997" s="52">
        <f>$X$12*((B997)-$U$5)/$U$6+$X$13</f>
        <v/>
      </c>
      <c r="K997" s="51">
        <f>1/(1+EXP(-J997))</f>
        <v/>
      </c>
      <c r="L997" s="52">
        <f>$Y$12*((B997)-$U$5)/$U$6+$Y$13</f>
        <v/>
      </c>
      <c r="M997" s="51">
        <f>1/(1+EXP(-L997))</f>
        <v/>
      </c>
      <c r="N997" s="52">
        <f>$Z$12*((B997)-$U$5)/$U$6+$Z$13</f>
        <v/>
      </c>
      <c r="O997" s="51">
        <f>1/(1+EXP(-N997))</f>
        <v/>
      </c>
      <c r="P997" s="52">
        <f>$AA$12*((B997)-$U$5)/$U$6+$AA$13</f>
        <v/>
      </c>
      <c r="Q997" s="51">
        <f>1/(1+EXP(-P997))</f>
        <v/>
      </c>
      <c r="R997" s="52">
        <f>$AB$12*((B997)-$U$5)/$U$6+$AB$13</f>
        <v/>
      </c>
      <c r="S997" s="51">
        <f>1/(1+EXP(-R997))</f>
        <v/>
      </c>
      <c r="AI997" s="48">
        <f>'4_Seq_Features'!A995</f>
        <v/>
      </c>
      <c r="AJ997" s="55">
        <f>'4_Seq_Features'!G995</f>
        <v/>
      </c>
      <c r="AK997" s="55">
        <f>'4_Seq_Features'!H995</f>
        <v/>
      </c>
      <c r="AL997" s="48">
        <f>'4_Seq_Features'!E995</f>
        <v/>
      </c>
      <c r="AM997" s="52">
        <f>$BD$14*((AJ997)-$BD$5)/$BD$6+$BD$15*((AK997)-$BD$7)/$BD$8+$BD$16</f>
        <v/>
      </c>
      <c r="AN997" s="51">
        <f>1/(1+EXP(-AM997))</f>
        <v/>
      </c>
      <c r="AO997" s="52">
        <f>$BE$14*((AJ997)-$BD$5)/$BD$6+$BE$15*((AK997)-$BD$7)/$BD$8+$BE$16</f>
        <v/>
      </c>
      <c r="AP997" s="51">
        <f>1/(1+EXP(-AO997))</f>
        <v/>
      </c>
      <c r="AQ997" s="52">
        <f>$BF$14*((AJ997)-$BD$5)/$BD$6+$BF$15*((AK997)-$BD$7)/$BD$8+$BF$16</f>
        <v/>
      </c>
      <c r="AR997" s="51">
        <f>1/(1+EXP(-AQ997))</f>
        <v/>
      </c>
      <c r="AS997" s="52">
        <f>$BG$14*((AJ997)-$BD$5)/$BD$6+$BG$15*((AK997)-$BD$7)/$BD$8+$BG$16</f>
        <v/>
      </c>
      <c r="AT997" s="51">
        <f>1/(1+EXP(-AS997))</f>
        <v/>
      </c>
      <c r="AU997" s="52">
        <f>$BH$14*((AJ997)-$BD$5)/$BD$6+$BH$15*((AK997)-$BD$7)/$BD$8+$BH$16</f>
        <v/>
      </c>
      <c r="AV997" s="51">
        <f>1/(1+EXP(-AU997))</f>
        <v/>
      </c>
      <c r="AW997" s="52">
        <f>$BI$14*((AJ997)-$BD$5)/$BD$6+$BI$15*((AK997)-$BD$7)/$BD$8+$BI$16</f>
        <v/>
      </c>
      <c r="AX997" s="51">
        <f>1/(1+EXP(-AW997))</f>
        <v/>
      </c>
      <c r="AY997" s="52">
        <f>$BJ$14*((AJ997)-$BD$5)/$BD$6+$BJ$15*((AK997)-$BD$7)/$BD$8+$BJ$16</f>
        <v/>
      </c>
      <c r="AZ997" s="51">
        <f>1/(1+EXP(-AY997))</f>
        <v/>
      </c>
      <c r="BA997" s="52">
        <f>$BK$14*((AJ997)-$BD$5)/$BD$6+$BK$15*((AK997)-$BD$7)/$BD$8+$BK$16</f>
        <v/>
      </c>
      <c r="BB997" s="51">
        <f>1/(1+EXP(-BA997))</f>
        <v/>
      </c>
    </row>
    <row r="998" ht="15" customHeight="1" s="35">
      <c r="A998" s="48">
        <f>'4_Seq_Features'!A996</f>
        <v/>
      </c>
      <c r="B998" s="55">
        <f>'4_Seq_Features'!F996</f>
        <v/>
      </c>
      <c r="C998" s="48">
        <f>'4_Seq_Features'!E996</f>
        <v/>
      </c>
      <c r="D998" s="52">
        <f>$U$12*((B998)-$U$5)/$U$6+$U$13</f>
        <v/>
      </c>
      <c r="E998" s="51">
        <f>1/(1+EXP(-D998))</f>
        <v/>
      </c>
      <c r="F998" s="52">
        <f>$V$12*((B998)-$U$5)/$U$6+$V$13</f>
        <v/>
      </c>
      <c r="G998" s="51">
        <f>1/(1+EXP(-F998))</f>
        <v/>
      </c>
      <c r="H998" s="52">
        <f>$W$12*((B998)-$U$5)/$U$6+$W$13</f>
        <v/>
      </c>
      <c r="I998" s="51">
        <f>1/(1+EXP(-H998))</f>
        <v/>
      </c>
      <c r="J998" s="52">
        <f>$X$12*((B998)-$U$5)/$U$6+$X$13</f>
        <v/>
      </c>
      <c r="K998" s="51">
        <f>1/(1+EXP(-J998))</f>
        <v/>
      </c>
      <c r="L998" s="52">
        <f>$Y$12*((B998)-$U$5)/$U$6+$Y$13</f>
        <v/>
      </c>
      <c r="M998" s="51">
        <f>1/(1+EXP(-L998))</f>
        <v/>
      </c>
      <c r="N998" s="52">
        <f>$Z$12*((B998)-$U$5)/$U$6+$Z$13</f>
        <v/>
      </c>
      <c r="O998" s="51">
        <f>1/(1+EXP(-N998))</f>
        <v/>
      </c>
      <c r="P998" s="52">
        <f>$AA$12*((B998)-$U$5)/$U$6+$AA$13</f>
        <v/>
      </c>
      <c r="Q998" s="51">
        <f>1/(1+EXP(-P998))</f>
        <v/>
      </c>
      <c r="R998" s="52">
        <f>$AB$12*((B998)-$U$5)/$U$6+$AB$13</f>
        <v/>
      </c>
      <c r="S998" s="51">
        <f>1/(1+EXP(-R998))</f>
        <v/>
      </c>
      <c r="AI998" s="48">
        <f>'4_Seq_Features'!A996</f>
        <v/>
      </c>
      <c r="AJ998" s="55">
        <f>'4_Seq_Features'!G996</f>
        <v/>
      </c>
      <c r="AK998" s="55">
        <f>'4_Seq_Features'!H996</f>
        <v/>
      </c>
      <c r="AL998" s="48">
        <f>'4_Seq_Features'!E996</f>
        <v/>
      </c>
      <c r="AM998" s="52">
        <f>$BD$14*((AJ998)-$BD$5)/$BD$6+$BD$15*((AK998)-$BD$7)/$BD$8+$BD$16</f>
        <v/>
      </c>
      <c r="AN998" s="51">
        <f>1/(1+EXP(-AM998))</f>
        <v/>
      </c>
      <c r="AO998" s="52">
        <f>$BE$14*((AJ998)-$BD$5)/$BD$6+$BE$15*((AK998)-$BD$7)/$BD$8+$BE$16</f>
        <v/>
      </c>
      <c r="AP998" s="51">
        <f>1/(1+EXP(-AO998))</f>
        <v/>
      </c>
      <c r="AQ998" s="52">
        <f>$BF$14*((AJ998)-$BD$5)/$BD$6+$BF$15*((AK998)-$BD$7)/$BD$8+$BF$16</f>
        <v/>
      </c>
      <c r="AR998" s="51">
        <f>1/(1+EXP(-AQ998))</f>
        <v/>
      </c>
      <c r="AS998" s="52">
        <f>$BG$14*((AJ998)-$BD$5)/$BD$6+$BG$15*((AK998)-$BD$7)/$BD$8+$BG$16</f>
        <v/>
      </c>
      <c r="AT998" s="51">
        <f>1/(1+EXP(-AS998))</f>
        <v/>
      </c>
      <c r="AU998" s="52">
        <f>$BH$14*((AJ998)-$BD$5)/$BD$6+$BH$15*((AK998)-$BD$7)/$BD$8+$BH$16</f>
        <v/>
      </c>
      <c r="AV998" s="51">
        <f>1/(1+EXP(-AU998))</f>
        <v/>
      </c>
      <c r="AW998" s="52">
        <f>$BI$14*((AJ998)-$BD$5)/$BD$6+$BI$15*((AK998)-$BD$7)/$BD$8+$BI$16</f>
        <v/>
      </c>
      <c r="AX998" s="51">
        <f>1/(1+EXP(-AW998))</f>
        <v/>
      </c>
      <c r="AY998" s="52">
        <f>$BJ$14*((AJ998)-$BD$5)/$BD$6+$BJ$15*((AK998)-$BD$7)/$BD$8+$BJ$16</f>
        <v/>
      </c>
      <c r="AZ998" s="51">
        <f>1/(1+EXP(-AY998))</f>
        <v/>
      </c>
      <c r="BA998" s="52">
        <f>$BK$14*((AJ998)-$BD$5)/$BD$6+$BK$15*((AK998)-$BD$7)/$BD$8+$BK$16</f>
        <v/>
      </c>
      <c r="BB998" s="51">
        <f>1/(1+EXP(-BA998))</f>
        <v/>
      </c>
    </row>
    <row r="999" ht="15" customHeight="1" s="35">
      <c r="A999" s="48">
        <f>'4_Seq_Features'!A997</f>
        <v/>
      </c>
      <c r="B999" s="55">
        <f>'4_Seq_Features'!F997</f>
        <v/>
      </c>
      <c r="C999" s="48">
        <f>'4_Seq_Features'!E997</f>
        <v/>
      </c>
      <c r="D999" s="52">
        <f>$U$12*((B999)-$U$5)/$U$6+$U$13</f>
        <v/>
      </c>
      <c r="E999" s="51">
        <f>1/(1+EXP(-D999))</f>
        <v/>
      </c>
      <c r="F999" s="52">
        <f>$V$12*((B999)-$U$5)/$U$6+$V$13</f>
        <v/>
      </c>
      <c r="G999" s="51">
        <f>1/(1+EXP(-F999))</f>
        <v/>
      </c>
      <c r="H999" s="52">
        <f>$W$12*((B999)-$U$5)/$U$6+$W$13</f>
        <v/>
      </c>
      <c r="I999" s="51">
        <f>1/(1+EXP(-H999))</f>
        <v/>
      </c>
      <c r="J999" s="52">
        <f>$X$12*((B999)-$U$5)/$U$6+$X$13</f>
        <v/>
      </c>
      <c r="K999" s="51">
        <f>1/(1+EXP(-J999))</f>
        <v/>
      </c>
      <c r="L999" s="52">
        <f>$Y$12*((B999)-$U$5)/$U$6+$Y$13</f>
        <v/>
      </c>
      <c r="M999" s="51">
        <f>1/(1+EXP(-L999))</f>
        <v/>
      </c>
      <c r="N999" s="52">
        <f>$Z$12*((B999)-$U$5)/$U$6+$Z$13</f>
        <v/>
      </c>
      <c r="O999" s="51">
        <f>1/(1+EXP(-N999))</f>
        <v/>
      </c>
      <c r="P999" s="52">
        <f>$AA$12*((B999)-$U$5)/$U$6+$AA$13</f>
        <v/>
      </c>
      <c r="Q999" s="51">
        <f>1/(1+EXP(-P999))</f>
        <v/>
      </c>
      <c r="R999" s="52">
        <f>$AB$12*((B999)-$U$5)/$U$6+$AB$13</f>
        <v/>
      </c>
      <c r="S999" s="51">
        <f>1/(1+EXP(-R999))</f>
        <v/>
      </c>
      <c r="AI999" s="48">
        <f>'4_Seq_Features'!A997</f>
        <v/>
      </c>
      <c r="AJ999" s="55">
        <f>'4_Seq_Features'!G997</f>
        <v/>
      </c>
      <c r="AK999" s="55">
        <f>'4_Seq_Features'!H997</f>
        <v/>
      </c>
      <c r="AL999" s="48">
        <f>'4_Seq_Features'!E997</f>
        <v/>
      </c>
      <c r="AM999" s="52">
        <f>$BD$14*((AJ999)-$BD$5)/$BD$6+$BD$15*((AK999)-$BD$7)/$BD$8+$BD$16</f>
        <v/>
      </c>
      <c r="AN999" s="51">
        <f>1/(1+EXP(-AM999))</f>
        <v/>
      </c>
      <c r="AO999" s="52">
        <f>$BE$14*((AJ999)-$BD$5)/$BD$6+$BE$15*((AK999)-$BD$7)/$BD$8+$BE$16</f>
        <v/>
      </c>
      <c r="AP999" s="51">
        <f>1/(1+EXP(-AO999))</f>
        <v/>
      </c>
      <c r="AQ999" s="52">
        <f>$BF$14*((AJ999)-$BD$5)/$BD$6+$BF$15*((AK999)-$BD$7)/$BD$8+$BF$16</f>
        <v/>
      </c>
      <c r="AR999" s="51">
        <f>1/(1+EXP(-AQ999))</f>
        <v/>
      </c>
      <c r="AS999" s="52">
        <f>$BG$14*((AJ999)-$BD$5)/$BD$6+$BG$15*((AK999)-$BD$7)/$BD$8+$BG$16</f>
        <v/>
      </c>
      <c r="AT999" s="51">
        <f>1/(1+EXP(-AS999))</f>
        <v/>
      </c>
      <c r="AU999" s="52">
        <f>$BH$14*((AJ999)-$BD$5)/$BD$6+$BH$15*((AK999)-$BD$7)/$BD$8+$BH$16</f>
        <v/>
      </c>
      <c r="AV999" s="51">
        <f>1/(1+EXP(-AU999))</f>
        <v/>
      </c>
      <c r="AW999" s="52">
        <f>$BI$14*((AJ999)-$BD$5)/$BD$6+$BI$15*((AK999)-$BD$7)/$BD$8+$BI$16</f>
        <v/>
      </c>
      <c r="AX999" s="51">
        <f>1/(1+EXP(-AW999))</f>
        <v/>
      </c>
      <c r="AY999" s="52">
        <f>$BJ$14*((AJ999)-$BD$5)/$BD$6+$BJ$15*((AK999)-$BD$7)/$BD$8+$BJ$16</f>
        <v/>
      </c>
      <c r="AZ999" s="51">
        <f>1/(1+EXP(-AY999))</f>
        <v/>
      </c>
      <c r="BA999" s="52">
        <f>$BK$14*((AJ999)-$BD$5)/$BD$6+$BK$15*((AK999)-$BD$7)/$BD$8+$BK$16</f>
        <v/>
      </c>
      <c r="BB999" s="51">
        <f>1/(1+EXP(-BA999))</f>
        <v/>
      </c>
    </row>
    <row r="1000" ht="15" customHeight="1" s="35">
      <c r="A1000" s="48">
        <f>'4_Seq_Features'!A998</f>
        <v/>
      </c>
      <c r="B1000" s="55">
        <f>'4_Seq_Features'!F998</f>
        <v/>
      </c>
      <c r="C1000" s="48">
        <f>'4_Seq_Features'!E998</f>
        <v/>
      </c>
      <c r="D1000" s="52">
        <f>$U$12*((B1000)-$U$5)/$U$6+$U$13</f>
        <v/>
      </c>
      <c r="E1000" s="51">
        <f>1/(1+EXP(-D1000))</f>
        <v/>
      </c>
      <c r="F1000" s="52">
        <f>$V$12*((B1000)-$U$5)/$U$6+$V$13</f>
        <v/>
      </c>
      <c r="G1000" s="51">
        <f>1/(1+EXP(-F1000))</f>
        <v/>
      </c>
      <c r="H1000" s="52">
        <f>$W$12*((B1000)-$U$5)/$U$6+$W$13</f>
        <v/>
      </c>
      <c r="I1000" s="51">
        <f>1/(1+EXP(-H1000))</f>
        <v/>
      </c>
      <c r="J1000" s="52">
        <f>$X$12*((B1000)-$U$5)/$U$6+$X$13</f>
        <v/>
      </c>
      <c r="K1000" s="51">
        <f>1/(1+EXP(-J1000))</f>
        <v/>
      </c>
      <c r="L1000" s="52">
        <f>$Y$12*((B1000)-$U$5)/$U$6+$Y$13</f>
        <v/>
      </c>
      <c r="M1000" s="51">
        <f>1/(1+EXP(-L1000))</f>
        <v/>
      </c>
      <c r="N1000" s="52">
        <f>$Z$12*((B1000)-$U$5)/$U$6+$Z$13</f>
        <v/>
      </c>
      <c r="O1000" s="51">
        <f>1/(1+EXP(-N1000))</f>
        <v/>
      </c>
      <c r="P1000" s="52">
        <f>$AA$12*((B1000)-$U$5)/$U$6+$AA$13</f>
        <v/>
      </c>
      <c r="Q1000" s="51">
        <f>1/(1+EXP(-P1000))</f>
        <v/>
      </c>
      <c r="R1000" s="52">
        <f>$AB$12*((B1000)-$U$5)/$U$6+$AB$13</f>
        <v/>
      </c>
      <c r="S1000" s="51">
        <f>1/(1+EXP(-R1000))</f>
        <v/>
      </c>
      <c r="AI1000" s="48">
        <f>'4_Seq_Features'!A998</f>
        <v/>
      </c>
      <c r="AJ1000" s="55">
        <f>'4_Seq_Features'!G998</f>
        <v/>
      </c>
      <c r="AK1000" s="55">
        <f>'4_Seq_Features'!H998</f>
        <v/>
      </c>
      <c r="AL1000" s="48">
        <f>'4_Seq_Features'!E998</f>
        <v/>
      </c>
      <c r="AM1000" s="52">
        <f>$BD$14*((AJ1000)-$BD$5)/$BD$6+$BD$15*((AK1000)-$BD$7)/$BD$8+$BD$16</f>
        <v/>
      </c>
      <c r="AN1000" s="51">
        <f>1/(1+EXP(-AM1000))</f>
        <v/>
      </c>
      <c r="AO1000" s="52">
        <f>$BE$14*((AJ1000)-$BD$5)/$BD$6+$BE$15*((AK1000)-$BD$7)/$BD$8+$BE$16</f>
        <v/>
      </c>
      <c r="AP1000" s="51">
        <f>1/(1+EXP(-AO1000))</f>
        <v/>
      </c>
      <c r="AQ1000" s="52">
        <f>$BF$14*((AJ1000)-$BD$5)/$BD$6+$BF$15*((AK1000)-$BD$7)/$BD$8+$BF$16</f>
        <v/>
      </c>
      <c r="AR1000" s="51">
        <f>1/(1+EXP(-AQ1000))</f>
        <v/>
      </c>
      <c r="AS1000" s="52">
        <f>$BG$14*((AJ1000)-$BD$5)/$BD$6+$BG$15*((AK1000)-$BD$7)/$BD$8+$BG$16</f>
        <v/>
      </c>
      <c r="AT1000" s="51">
        <f>1/(1+EXP(-AS1000))</f>
        <v/>
      </c>
      <c r="AU1000" s="52">
        <f>$BH$14*((AJ1000)-$BD$5)/$BD$6+$BH$15*((AK1000)-$BD$7)/$BD$8+$BH$16</f>
        <v/>
      </c>
      <c r="AV1000" s="51">
        <f>1/(1+EXP(-AU1000))</f>
        <v/>
      </c>
      <c r="AW1000" s="52">
        <f>$BI$14*((AJ1000)-$BD$5)/$BD$6+$BI$15*((AK1000)-$BD$7)/$BD$8+$BI$16</f>
        <v/>
      </c>
      <c r="AX1000" s="51">
        <f>1/(1+EXP(-AW1000))</f>
        <v/>
      </c>
      <c r="AY1000" s="52">
        <f>$BJ$14*((AJ1000)-$BD$5)/$BD$6+$BJ$15*((AK1000)-$BD$7)/$BD$8+$BJ$16</f>
        <v/>
      </c>
      <c r="AZ1000" s="51">
        <f>1/(1+EXP(-AY1000))</f>
        <v/>
      </c>
      <c r="BA1000" s="52">
        <f>$BK$14*((AJ1000)-$BD$5)/$BD$6+$BK$15*((AK1000)-$BD$7)/$BD$8+$BK$16</f>
        <v/>
      </c>
      <c r="BB1000" s="51">
        <f>1/(1+EXP(-BA1000))</f>
        <v/>
      </c>
    </row>
    <row r="1001" ht="15" customHeight="1" s="35">
      <c r="A1001" s="48">
        <f>'4_Seq_Features'!A999</f>
        <v/>
      </c>
      <c r="B1001" s="55">
        <f>'4_Seq_Features'!F999</f>
        <v/>
      </c>
      <c r="C1001" s="48">
        <f>'4_Seq_Features'!E999</f>
        <v/>
      </c>
      <c r="D1001" s="52">
        <f>$U$12*((B1001)-$U$5)/$U$6+$U$13</f>
        <v/>
      </c>
      <c r="E1001" s="51">
        <f>1/(1+EXP(-D1001))</f>
        <v/>
      </c>
      <c r="F1001" s="52">
        <f>$V$12*((B1001)-$U$5)/$U$6+$V$13</f>
        <v/>
      </c>
      <c r="G1001" s="51">
        <f>1/(1+EXP(-F1001))</f>
        <v/>
      </c>
      <c r="H1001" s="52">
        <f>$W$12*((B1001)-$U$5)/$U$6+$W$13</f>
        <v/>
      </c>
      <c r="I1001" s="51">
        <f>1/(1+EXP(-H1001))</f>
        <v/>
      </c>
      <c r="J1001" s="52">
        <f>$X$12*((B1001)-$U$5)/$U$6+$X$13</f>
        <v/>
      </c>
      <c r="K1001" s="51">
        <f>1/(1+EXP(-J1001))</f>
        <v/>
      </c>
      <c r="L1001" s="52">
        <f>$Y$12*((B1001)-$U$5)/$U$6+$Y$13</f>
        <v/>
      </c>
      <c r="M1001" s="51">
        <f>1/(1+EXP(-L1001))</f>
        <v/>
      </c>
      <c r="N1001" s="52">
        <f>$Z$12*((B1001)-$U$5)/$U$6+$Z$13</f>
        <v/>
      </c>
      <c r="O1001" s="51">
        <f>1/(1+EXP(-N1001))</f>
        <v/>
      </c>
      <c r="P1001" s="52">
        <f>$AA$12*((B1001)-$U$5)/$U$6+$AA$13</f>
        <v/>
      </c>
      <c r="Q1001" s="51">
        <f>1/(1+EXP(-P1001))</f>
        <v/>
      </c>
      <c r="R1001" s="52">
        <f>$AB$12*((B1001)-$U$5)/$U$6+$AB$13</f>
        <v/>
      </c>
      <c r="S1001" s="51">
        <f>1/(1+EXP(-R1001))</f>
        <v/>
      </c>
      <c r="AI1001" s="48">
        <f>'4_Seq_Features'!A999</f>
        <v/>
      </c>
      <c r="AJ1001" s="55">
        <f>'4_Seq_Features'!G999</f>
        <v/>
      </c>
      <c r="AK1001" s="55">
        <f>'4_Seq_Features'!H999</f>
        <v/>
      </c>
      <c r="AL1001" s="48">
        <f>'4_Seq_Features'!E999</f>
        <v/>
      </c>
      <c r="AM1001" s="52">
        <f>$BD$14*((AJ1001)-$BD$5)/$BD$6+$BD$15*((AK1001)-$BD$7)/$BD$8+$BD$16</f>
        <v/>
      </c>
      <c r="AN1001" s="51">
        <f>1/(1+EXP(-AM1001))</f>
        <v/>
      </c>
      <c r="AO1001" s="52">
        <f>$BE$14*((AJ1001)-$BD$5)/$BD$6+$BE$15*((AK1001)-$BD$7)/$BD$8+$BE$16</f>
        <v/>
      </c>
      <c r="AP1001" s="51">
        <f>1/(1+EXP(-AO1001))</f>
        <v/>
      </c>
      <c r="AQ1001" s="52">
        <f>$BF$14*((AJ1001)-$BD$5)/$BD$6+$BF$15*((AK1001)-$BD$7)/$BD$8+$BF$16</f>
        <v/>
      </c>
      <c r="AR1001" s="51">
        <f>1/(1+EXP(-AQ1001))</f>
        <v/>
      </c>
      <c r="AS1001" s="52">
        <f>$BG$14*((AJ1001)-$BD$5)/$BD$6+$BG$15*((AK1001)-$BD$7)/$BD$8+$BG$16</f>
        <v/>
      </c>
      <c r="AT1001" s="51">
        <f>1/(1+EXP(-AS1001))</f>
        <v/>
      </c>
      <c r="AU1001" s="52">
        <f>$BH$14*((AJ1001)-$BD$5)/$BD$6+$BH$15*((AK1001)-$BD$7)/$BD$8+$BH$16</f>
        <v/>
      </c>
      <c r="AV1001" s="51">
        <f>1/(1+EXP(-AU1001))</f>
        <v/>
      </c>
      <c r="AW1001" s="52">
        <f>$BI$14*((AJ1001)-$BD$5)/$BD$6+$BI$15*((AK1001)-$BD$7)/$BD$8+$BI$16</f>
        <v/>
      </c>
      <c r="AX1001" s="51">
        <f>1/(1+EXP(-AW1001))</f>
        <v/>
      </c>
      <c r="AY1001" s="52">
        <f>$BJ$14*((AJ1001)-$BD$5)/$BD$6+$BJ$15*((AK1001)-$BD$7)/$BD$8+$BJ$16</f>
        <v/>
      </c>
      <c r="AZ1001" s="51">
        <f>1/(1+EXP(-AY1001))</f>
        <v/>
      </c>
      <c r="BA1001" s="52">
        <f>$BK$14*((AJ1001)-$BD$5)/$BD$6+$BK$15*((AK1001)-$BD$7)/$BD$8+$BK$16</f>
        <v/>
      </c>
      <c r="BB1001" s="51">
        <f>1/(1+EXP(-BA1001))</f>
        <v/>
      </c>
    </row>
    <row r="1002" ht="15" customHeight="1" s="35">
      <c r="A1002" s="48">
        <f>'4_Seq_Features'!A1000</f>
        <v/>
      </c>
      <c r="B1002" s="55">
        <f>'4_Seq_Features'!F1000</f>
        <v/>
      </c>
      <c r="C1002" s="48">
        <f>'4_Seq_Features'!E1000</f>
        <v/>
      </c>
      <c r="D1002" s="52">
        <f>$U$12*((B1002)-$U$5)/$U$6+$U$13</f>
        <v/>
      </c>
      <c r="E1002" s="51">
        <f>1/(1+EXP(-D1002))</f>
        <v/>
      </c>
      <c r="F1002" s="52">
        <f>$V$12*((B1002)-$U$5)/$U$6+$V$13</f>
        <v/>
      </c>
      <c r="G1002" s="51">
        <f>1/(1+EXP(-F1002))</f>
        <v/>
      </c>
      <c r="H1002" s="52">
        <f>$W$12*((B1002)-$U$5)/$U$6+$W$13</f>
        <v/>
      </c>
      <c r="I1002" s="51">
        <f>1/(1+EXP(-H1002))</f>
        <v/>
      </c>
      <c r="J1002" s="52">
        <f>$X$12*((B1002)-$U$5)/$U$6+$X$13</f>
        <v/>
      </c>
      <c r="K1002" s="51">
        <f>1/(1+EXP(-J1002))</f>
        <v/>
      </c>
      <c r="L1002" s="52">
        <f>$Y$12*((B1002)-$U$5)/$U$6+$Y$13</f>
        <v/>
      </c>
      <c r="M1002" s="51">
        <f>1/(1+EXP(-L1002))</f>
        <v/>
      </c>
      <c r="N1002" s="52">
        <f>$Z$12*((B1002)-$U$5)/$U$6+$Z$13</f>
        <v/>
      </c>
      <c r="O1002" s="51">
        <f>1/(1+EXP(-N1002))</f>
        <v/>
      </c>
      <c r="P1002" s="52">
        <f>$AA$12*((B1002)-$U$5)/$U$6+$AA$13</f>
        <v/>
      </c>
      <c r="Q1002" s="51">
        <f>1/(1+EXP(-P1002))</f>
        <v/>
      </c>
      <c r="R1002" s="52">
        <f>$AB$12*((B1002)-$U$5)/$U$6+$AB$13</f>
        <v/>
      </c>
      <c r="S1002" s="51">
        <f>1/(1+EXP(-R1002))</f>
        <v/>
      </c>
      <c r="AI1002" s="48">
        <f>'4_Seq_Features'!A1000</f>
        <v/>
      </c>
      <c r="AJ1002" s="55">
        <f>'4_Seq_Features'!G1000</f>
        <v/>
      </c>
      <c r="AK1002" s="55">
        <f>'4_Seq_Features'!H1000</f>
        <v/>
      </c>
      <c r="AL1002" s="48">
        <f>'4_Seq_Features'!E1000</f>
        <v/>
      </c>
      <c r="AM1002" s="52">
        <f>$BD$14*((AJ1002)-$BD$5)/$BD$6+$BD$15*((AK1002)-$BD$7)/$BD$8+$BD$16</f>
        <v/>
      </c>
      <c r="AN1002" s="51">
        <f>1/(1+EXP(-AM1002))</f>
        <v/>
      </c>
      <c r="AO1002" s="52">
        <f>$BE$14*((AJ1002)-$BD$5)/$BD$6+$BE$15*((AK1002)-$BD$7)/$BD$8+$BE$16</f>
        <v/>
      </c>
      <c r="AP1002" s="51">
        <f>1/(1+EXP(-AO1002))</f>
        <v/>
      </c>
      <c r="AQ1002" s="52">
        <f>$BF$14*((AJ1002)-$BD$5)/$BD$6+$BF$15*((AK1002)-$BD$7)/$BD$8+$BF$16</f>
        <v/>
      </c>
      <c r="AR1002" s="51">
        <f>1/(1+EXP(-AQ1002))</f>
        <v/>
      </c>
      <c r="AS1002" s="52">
        <f>$BG$14*((AJ1002)-$BD$5)/$BD$6+$BG$15*((AK1002)-$BD$7)/$BD$8+$BG$16</f>
        <v/>
      </c>
      <c r="AT1002" s="51">
        <f>1/(1+EXP(-AS1002))</f>
        <v/>
      </c>
      <c r="AU1002" s="52">
        <f>$BH$14*((AJ1002)-$BD$5)/$BD$6+$BH$15*((AK1002)-$BD$7)/$BD$8+$BH$16</f>
        <v/>
      </c>
      <c r="AV1002" s="51">
        <f>1/(1+EXP(-AU1002))</f>
        <v/>
      </c>
      <c r="AW1002" s="52">
        <f>$BI$14*((AJ1002)-$BD$5)/$BD$6+$BI$15*((AK1002)-$BD$7)/$BD$8+$BI$16</f>
        <v/>
      </c>
      <c r="AX1002" s="51">
        <f>1/(1+EXP(-AW1002))</f>
        <v/>
      </c>
      <c r="AY1002" s="52">
        <f>$BJ$14*((AJ1002)-$BD$5)/$BD$6+$BJ$15*((AK1002)-$BD$7)/$BD$8+$BJ$16</f>
        <v/>
      </c>
      <c r="AZ1002" s="51">
        <f>1/(1+EXP(-AY1002))</f>
        <v/>
      </c>
      <c r="BA1002" s="52">
        <f>$BK$14*((AJ1002)-$BD$5)/$BD$6+$BK$15*((AK1002)-$BD$7)/$BD$8+$BK$16</f>
        <v/>
      </c>
      <c r="BB1002" s="51">
        <f>1/(1+EXP(-BA1002))</f>
        <v/>
      </c>
    </row>
    <row r="1003" ht="15" customHeight="1" s="35">
      <c r="A1003" s="48">
        <f>'4_Seq_Features'!A1001</f>
        <v/>
      </c>
      <c r="B1003" s="55">
        <f>'4_Seq_Features'!F1001</f>
        <v/>
      </c>
      <c r="C1003" s="48">
        <f>'4_Seq_Features'!E1001</f>
        <v/>
      </c>
      <c r="D1003" s="52">
        <f>$U$12*((B1003)-$U$5)/$U$6+$U$13</f>
        <v/>
      </c>
      <c r="E1003" s="51">
        <f>1/(1+EXP(-D1003))</f>
        <v/>
      </c>
      <c r="F1003" s="52">
        <f>$V$12*((B1003)-$U$5)/$U$6+$V$13</f>
        <v/>
      </c>
      <c r="G1003" s="51">
        <f>1/(1+EXP(-F1003))</f>
        <v/>
      </c>
      <c r="H1003" s="52">
        <f>$W$12*((B1003)-$U$5)/$U$6+$W$13</f>
        <v/>
      </c>
      <c r="I1003" s="51">
        <f>1/(1+EXP(-H1003))</f>
        <v/>
      </c>
      <c r="J1003" s="52">
        <f>$X$12*((B1003)-$U$5)/$U$6+$X$13</f>
        <v/>
      </c>
      <c r="K1003" s="51">
        <f>1/(1+EXP(-J1003))</f>
        <v/>
      </c>
      <c r="L1003" s="52">
        <f>$Y$12*((B1003)-$U$5)/$U$6+$Y$13</f>
        <v/>
      </c>
      <c r="M1003" s="51">
        <f>1/(1+EXP(-L1003))</f>
        <v/>
      </c>
      <c r="N1003" s="52">
        <f>$Z$12*((B1003)-$U$5)/$U$6+$Z$13</f>
        <v/>
      </c>
      <c r="O1003" s="51">
        <f>1/(1+EXP(-N1003))</f>
        <v/>
      </c>
      <c r="P1003" s="52">
        <f>$AA$12*((B1003)-$U$5)/$U$6+$AA$13</f>
        <v/>
      </c>
      <c r="Q1003" s="51">
        <f>1/(1+EXP(-P1003))</f>
        <v/>
      </c>
      <c r="R1003" s="52">
        <f>$AB$12*((B1003)-$U$5)/$U$6+$AB$13</f>
        <v/>
      </c>
      <c r="S1003" s="51">
        <f>1/(1+EXP(-R1003))</f>
        <v/>
      </c>
      <c r="AI1003" s="48">
        <f>'4_Seq_Features'!A1001</f>
        <v/>
      </c>
      <c r="AJ1003" s="55">
        <f>'4_Seq_Features'!G1001</f>
        <v/>
      </c>
      <c r="AK1003" s="55">
        <f>'4_Seq_Features'!H1001</f>
        <v/>
      </c>
      <c r="AL1003" s="48">
        <f>'4_Seq_Features'!E1001</f>
        <v/>
      </c>
      <c r="AM1003" s="52">
        <f>$BD$14*((AJ1003)-$BD$5)/$BD$6+$BD$15*((AK1003)-$BD$7)/$BD$8+$BD$16</f>
        <v/>
      </c>
      <c r="AN1003" s="51">
        <f>1/(1+EXP(-AM1003))</f>
        <v/>
      </c>
      <c r="AO1003" s="52">
        <f>$BE$14*((AJ1003)-$BD$5)/$BD$6+$BE$15*((AK1003)-$BD$7)/$BD$8+$BE$16</f>
        <v/>
      </c>
      <c r="AP1003" s="51">
        <f>1/(1+EXP(-AO1003))</f>
        <v/>
      </c>
      <c r="AQ1003" s="52">
        <f>$BF$14*((AJ1003)-$BD$5)/$BD$6+$BF$15*((AK1003)-$BD$7)/$BD$8+$BF$16</f>
        <v/>
      </c>
      <c r="AR1003" s="51">
        <f>1/(1+EXP(-AQ1003))</f>
        <v/>
      </c>
      <c r="AS1003" s="52">
        <f>$BG$14*((AJ1003)-$BD$5)/$BD$6+$BG$15*((AK1003)-$BD$7)/$BD$8+$BG$16</f>
        <v/>
      </c>
      <c r="AT1003" s="51">
        <f>1/(1+EXP(-AS1003))</f>
        <v/>
      </c>
      <c r="AU1003" s="52">
        <f>$BH$14*((AJ1003)-$BD$5)/$BD$6+$BH$15*((AK1003)-$BD$7)/$BD$8+$BH$16</f>
        <v/>
      </c>
      <c r="AV1003" s="51">
        <f>1/(1+EXP(-AU1003))</f>
        <v/>
      </c>
      <c r="AW1003" s="52">
        <f>$BI$14*((AJ1003)-$BD$5)/$BD$6+$BI$15*((AK1003)-$BD$7)/$BD$8+$BI$16</f>
        <v/>
      </c>
      <c r="AX1003" s="51">
        <f>1/(1+EXP(-AW1003))</f>
        <v/>
      </c>
      <c r="AY1003" s="52">
        <f>$BJ$14*((AJ1003)-$BD$5)/$BD$6+$BJ$15*((AK1003)-$BD$7)/$BD$8+$BJ$16</f>
        <v/>
      </c>
      <c r="AZ1003" s="51">
        <f>1/(1+EXP(-AY1003))</f>
        <v/>
      </c>
      <c r="BA1003" s="52">
        <f>$BK$14*((AJ1003)-$BD$5)/$BD$6+$BK$15*((AK1003)-$BD$7)/$BD$8+$BK$16</f>
        <v/>
      </c>
      <c r="BB1003" s="51">
        <f>1/(1+EXP(-BA1003))</f>
        <v/>
      </c>
    </row>
    <row r="1004" ht="15" customHeight="1" s="35">
      <c r="A1004" s="48">
        <f>'4_Seq_Features'!A1002</f>
        <v/>
      </c>
      <c r="B1004" s="55">
        <f>'4_Seq_Features'!F1002</f>
        <v/>
      </c>
      <c r="C1004" s="48">
        <f>'4_Seq_Features'!E1002</f>
        <v/>
      </c>
      <c r="D1004" s="52">
        <f>$U$12*((B1004)-$U$5)/$U$6+$U$13</f>
        <v/>
      </c>
      <c r="E1004" s="51">
        <f>1/(1+EXP(-D1004))</f>
        <v/>
      </c>
      <c r="F1004" s="52">
        <f>$V$12*((B1004)-$U$5)/$U$6+$V$13</f>
        <v/>
      </c>
      <c r="G1004" s="51">
        <f>1/(1+EXP(-F1004))</f>
        <v/>
      </c>
      <c r="H1004" s="52">
        <f>$W$12*((B1004)-$U$5)/$U$6+$W$13</f>
        <v/>
      </c>
      <c r="I1004" s="51">
        <f>1/(1+EXP(-H1004))</f>
        <v/>
      </c>
      <c r="J1004" s="52">
        <f>$X$12*((B1004)-$U$5)/$U$6+$X$13</f>
        <v/>
      </c>
      <c r="K1004" s="51">
        <f>1/(1+EXP(-J1004))</f>
        <v/>
      </c>
      <c r="L1004" s="52">
        <f>$Y$12*((B1004)-$U$5)/$U$6+$Y$13</f>
        <v/>
      </c>
      <c r="M1004" s="51">
        <f>1/(1+EXP(-L1004))</f>
        <v/>
      </c>
      <c r="N1004" s="52">
        <f>$Z$12*((B1004)-$U$5)/$U$6+$Z$13</f>
        <v/>
      </c>
      <c r="O1004" s="51">
        <f>1/(1+EXP(-N1004))</f>
        <v/>
      </c>
      <c r="P1004" s="52">
        <f>$AA$12*((B1004)-$U$5)/$U$6+$AA$13</f>
        <v/>
      </c>
      <c r="Q1004" s="51">
        <f>1/(1+EXP(-P1004))</f>
        <v/>
      </c>
      <c r="R1004" s="52">
        <f>$AB$12*((B1004)-$U$5)/$U$6+$AB$13</f>
        <v/>
      </c>
      <c r="S1004" s="51">
        <f>1/(1+EXP(-R1004))</f>
        <v/>
      </c>
      <c r="AI1004" s="48">
        <f>'4_Seq_Features'!A1002</f>
        <v/>
      </c>
      <c r="AJ1004" s="55">
        <f>'4_Seq_Features'!G1002</f>
        <v/>
      </c>
      <c r="AK1004" s="55">
        <f>'4_Seq_Features'!H1002</f>
        <v/>
      </c>
      <c r="AL1004" s="48">
        <f>'4_Seq_Features'!E1002</f>
        <v/>
      </c>
      <c r="AM1004" s="52">
        <f>$BD$14*((AJ1004)-$BD$5)/$BD$6+$BD$15*((AK1004)-$BD$7)/$BD$8+$BD$16</f>
        <v/>
      </c>
      <c r="AN1004" s="51">
        <f>1/(1+EXP(-AM1004))</f>
        <v/>
      </c>
      <c r="AO1004" s="52">
        <f>$BE$14*((AJ1004)-$BD$5)/$BD$6+$BE$15*((AK1004)-$BD$7)/$BD$8+$BE$16</f>
        <v/>
      </c>
      <c r="AP1004" s="51">
        <f>1/(1+EXP(-AO1004))</f>
        <v/>
      </c>
      <c r="AQ1004" s="52">
        <f>$BF$14*((AJ1004)-$BD$5)/$BD$6+$BF$15*((AK1004)-$BD$7)/$BD$8+$BF$16</f>
        <v/>
      </c>
      <c r="AR1004" s="51">
        <f>1/(1+EXP(-AQ1004))</f>
        <v/>
      </c>
      <c r="AS1004" s="52">
        <f>$BG$14*((AJ1004)-$BD$5)/$BD$6+$BG$15*((AK1004)-$BD$7)/$BD$8+$BG$16</f>
        <v/>
      </c>
      <c r="AT1004" s="51">
        <f>1/(1+EXP(-AS1004))</f>
        <v/>
      </c>
      <c r="AU1004" s="52">
        <f>$BH$14*((AJ1004)-$BD$5)/$BD$6+$BH$15*((AK1004)-$BD$7)/$BD$8+$BH$16</f>
        <v/>
      </c>
      <c r="AV1004" s="51">
        <f>1/(1+EXP(-AU1004))</f>
        <v/>
      </c>
      <c r="AW1004" s="52">
        <f>$BI$14*((AJ1004)-$BD$5)/$BD$6+$BI$15*((AK1004)-$BD$7)/$BD$8+$BI$16</f>
        <v/>
      </c>
      <c r="AX1004" s="51">
        <f>1/(1+EXP(-AW1004))</f>
        <v/>
      </c>
      <c r="AY1004" s="52">
        <f>$BJ$14*((AJ1004)-$BD$5)/$BD$6+$BJ$15*((AK1004)-$BD$7)/$BD$8+$BJ$16</f>
        <v/>
      </c>
      <c r="AZ1004" s="51">
        <f>1/(1+EXP(-AY1004))</f>
        <v/>
      </c>
      <c r="BA1004" s="52">
        <f>$BK$14*((AJ1004)-$BD$5)/$BD$6+$BK$15*((AK1004)-$BD$7)/$BD$8+$BK$16</f>
        <v/>
      </c>
      <c r="BB1004" s="51">
        <f>1/(1+EXP(-BA1004))</f>
        <v/>
      </c>
    </row>
    <row r="1005" ht="15" customHeight="1" s="35">
      <c r="A1005" s="48">
        <f>'4_Seq_Features'!A1003</f>
        <v/>
      </c>
      <c r="B1005" s="55">
        <f>'4_Seq_Features'!F1003</f>
        <v/>
      </c>
      <c r="C1005" s="48">
        <f>'4_Seq_Features'!E1003</f>
        <v/>
      </c>
      <c r="D1005" s="52">
        <f>$U$12*((B1005)-$U$5)/$U$6+$U$13</f>
        <v/>
      </c>
      <c r="E1005" s="51">
        <f>1/(1+EXP(-D1005))</f>
        <v/>
      </c>
      <c r="F1005" s="52">
        <f>$V$12*((B1005)-$U$5)/$U$6+$V$13</f>
        <v/>
      </c>
      <c r="G1005" s="51">
        <f>1/(1+EXP(-F1005))</f>
        <v/>
      </c>
      <c r="H1005" s="52">
        <f>$W$12*((B1005)-$U$5)/$U$6+$W$13</f>
        <v/>
      </c>
      <c r="I1005" s="51">
        <f>1/(1+EXP(-H1005))</f>
        <v/>
      </c>
      <c r="J1005" s="52">
        <f>$X$12*((B1005)-$U$5)/$U$6+$X$13</f>
        <v/>
      </c>
      <c r="K1005" s="51">
        <f>1/(1+EXP(-J1005))</f>
        <v/>
      </c>
      <c r="L1005" s="52">
        <f>$Y$12*((B1005)-$U$5)/$U$6+$Y$13</f>
        <v/>
      </c>
      <c r="M1005" s="51">
        <f>1/(1+EXP(-L1005))</f>
        <v/>
      </c>
      <c r="N1005" s="52">
        <f>$Z$12*((B1005)-$U$5)/$U$6+$Z$13</f>
        <v/>
      </c>
      <c r="O1005" s="51">
        <f>1/(1+EXP(-N1005))</f>
        <v/>
      </c>
      <c r="P1005" s="52">
        <f>$AA$12*((B1005)-$U$5)/$U$6+$AA$13</f>
        <v/>
      </c>
      <c r="Q1005" s="51">
        <f>1/(1+EXP(-P1005))</f>
        <v/>
      </c>
      <c r="R1005" s="52">
        <f>$AB$12*((B1005)-$U$5)/$U$6+$AB$13</f>
        <v/>
      </c>
      <c r="S1005" s="51">
        <f>1/(1+EXP(-R1005))</f>
        <v/>
      </c>
      <c r="AI1005" s="48">
        <f>'4_Seq_Features'!A1003</f>
        <v/>
      </c>
      <c r="AJ1005" s="55">
        <f>'4_Seq_Features'!G1003</f>
        <v/>
      </c>
      <c r="AK1005" s="55">
        <f>'4_Seq_Features'!H1003</f>
        <v/>
      </c>
      <c r="AL1005" s="48">
        <f>'4_Seq_Features'!E1003</f>
        <v/>
      </c>
      <c r="AM1005" s="52">
        <f>$BD$14*((AJ1005)-$BD$5)/$BD$6+$BD$15*((AK1005)-$BD$7)/$BD$8+$BD$16</f>
        <v/>
      </c>
      <c r="AN1005" s="51">
        <f>1/(1+EXP(-AM1005))</f>
        <v/>
      </c>
      <c r="AO1005" s="52">
        <f>$BE$14*((AJ1005)-$BD$5)/$BD$6+$BE$15*((AK1005)-$BD$7)/$BD$8+$BE$16</f>
        <v/>
      </c>
      <c r="AP1005" s="51">
        <f>1/(1+EXP(-AO1005))</f>
        <v/>
      </c>
      <c r="AQ1005" s="52">
        <f>$BF$14*((AJ1005)-$BD$5)/$BD$6+$BF$15*((AK1005)-$BD$7)/$BD$8+$BF$16</f>
        <v/>
      </c>
      <c r="AR1005" s="51">
        <f>1/(1+EXP(-AQ1005))</f>
        <v/>
      </c>
      <c r="AS1005" s="52">
        <f>$BG$14*((AJ1005)-$BD$5)/$BD$6+$BG$15*((AK1005)-$BD$7)/$BD$8+$BG$16</f>
        <v/>
      </c>
      <c r="AT1005" s="51">
        <f>1/(1+EXP(-AS1005))</f>
        <v/>
      </c>
      <c r="AU1005" s="52">
        <f>$BH$14*((AJ1005)-$BD$5)/$BD$6+$BH$15*((AK1005)-$BD$7)/$BD$8+$BH$16</f>
        <v/>
      </c>
      <c r="AV1005" s="51">
        <f>1/(1+EXP(-AU1005))</f>
        <v/>
      </c>
      <c r="AW1005" s="52">
        <f>$BI$14*((AJ1005)-$BD$5)/$BD$6+$BI$15*((AK1005)-$BD$7)/$BD$8+$BI$16</f>
        <v/>
      </c>
      <c r="AX1005" s="51">
        <f>1/(1+EXP(-AW1005))</f>
        <v/>
      </c>
      <c r="AY1005" s="52">
        <f>$BJ$14*((AJ1005)-$BD$5)/$BD$6+$BJ$15*((AK1005)-$BD$7)/$BD$8+$BJ$16</f>
        <v/>
      </c>
      <c r="AZ1005" s="51">
        <f>1/(1+EXP(-AY1005))</f>
        <v/>
      </c>
      <c r="BA1005" s="52">
        <f>$BK$14*((AJ1005)-$BD$5)/$BD$6+$BK$15*((AK1005)-$BD$7)/$BD$8+$BK$16</f>
        <v/>
      </c>
      <c r="BB1005" s="51">
        <f>1/(1+EXP(-BA1005))</f>
        <v/>
      </c>
    </row>
    <row r="1006" ht="15" customHeight="1" s="35">
      <c r="A1006" s="48">
        <f>'4_Seq_Features'!A1004</f>
        <v/>
      </c>
      <c r="B1006" s="55">
        <f>'4_Seq_Features'!F1004</f>
        <v/>
      </c>
      <c r="C1006" s="48">
        <f>'4_Seq_Features'!E1004</f>
        <v/>
      </c>
      <c r="D1006" s="52">
        <f>$U$12*((B1006)-$U$5)/$U$6+$U$13</f>
        <v/>
      </c>
      <c r="E1006" s="51">
        <f>1/(1+EXP(-D1006))</f>
        <v/>
      </c>
      <c r="F1006" s="52">
        <f>$V$12*((B1006)-$U$5)/$U$6+$V$13</f>
        <v/>
      </c>
      <c r="G1006" s="51">
        <f>1/(1+EXP(-F1006))</f>
        <v/>
      </c>
      <c r="H1006" s="52">
        <f>$W$12*((B1006)-$U$5)/$U$6+$W$13</f>
        <v/>
      </c>
      <c r="I1006" s="51">
        <f>1/(1+EXP(-H1006))</f>
        <v/>
      </c>
      <c r="J1006" s="52">
        <f>$X$12*((B1006)-$U$5)/$U$6+$X$13</f>
        <v/>
      </c>
      <c r="K1006" s="51">
        <f>1/(1+EXP(-J1006))</f>
        <v/>
      </c>
      <c r="L1006" s="52">
        <f>$Y$12*((B1006)-$U$5)/$U$6+$Y$13</f>
        <v/>
      </c>
      <c r="M1006" s="51">
        <f>1/(1+EXP(-L1006))</f>
        <v/>
      </c>
      <c r="N1006" s="52">
        <f>$Z$12*((B1006)-$U$5)/$U$6+$Z$13</f>
        <v/>
      </c>
      <c r="O1006" s="51">
        <f>1/(1+EXP(-N1006))</f>
        <v/>
      </c>
      <c r="P1006" s="52">
        <f>$AA$12*((B1006)-$U$5)/$U$6+$AA$13</f>
        <v/>
      </c>
      <c r="Q1006" s="51">
        <f>1/(1+EXP(-P1006))</f>
        <v/>
      </c>
      <c r="R1006" s="52">
        <f>$AB$12*((B1006)-$U$5)/$U$6+$AB$13</f>
        <v/>
      </c>
      <c r="S1006" s="51">
        <f>1/(1+EXP(-R1006))</f>
        <v/>
      </c>
      <c r="AI1006" s="48">
        <f>'4_Seq_Features'!A1004</f>
        <v/>
      </c>
      <c r="AJ1006" s="55">
        <f>'4_Seq_Features'!G1004</f>
        <v/>
      </c>
      <c r="AK1006" s="55">
        <f>'4_Seq_Features'!H1004</f>
        <v/>
      </c>
      <c r="AL1006" s="48">
        <f>'4_Seq_Features'!E1004</f>
        <v/>
      </c>
      <c r="AM1006" s="52">
        <f>$BD$14*((AJ1006)-$BD$5)/$BD$6+$BD$15*((AK1006)-$BD$7)/$BD$8+$BD$16</f>
        <v/>
      </c>
      <c r="AN1006" s="51">
        <f>1/(1+EXP(-AM1006))</f>
        <v/>
      </c>
      <c r="AO1006" s="52">
        <f>$BE$14*((AJ1006)-$BD$5)/$BD$6+$BE$15*((AK1006)-$BD$7)/$BD$8+$BE$16</f>
        <v/>
      </c>
      <c r="AP1006" s="51">
        <f>1/(1+EXP(-AO1006))</f>
        <v/>
      </c>
      <c r="AQ1006" s="52">
        <f>$BF$14*((AJ1006)-$BD$5)/$BD$6+$BF$15*((AK1006)-$BD$7)/$BD$8+$BF$16</f>
        <v/>
      </c>
      <c r="AR1006" s="51">
        <f>1/(1+EXP(-AQ1006))</f>
        <v/>
      </c>
      <c r="AS1006" s="52">
        <f>$BG$14*((AJ1006)-$BD$5)/$BD$6+$BG$15*((AK1006)-$BD$7)/$BD$8+$BG$16</f>
        <v/>
      </c>
      <c r="AT1006" s="51">
        <f>1/(1+EXP(-AS1006))</f>
        <v/>
      </c>
      <c r="AU1006" s="52">
        <f>$BH$14*((AJ1006)-$BD$5)/$BD$6+$BH$15*((AK1006)-$BD$7)/$BD$8+$BH$16</f>
        <v/>
      </c>
      <c r="AV1006" s="51">
        <f>1/(1+EXP(-AU1006))</f>
        <v/>
      </c>
      <c r="AW1006" s="52">
        <f>$BI$14*((AJ1006)-$BD$5)/$BD$6+$BI$15*((AK1006)-$BD$7)/$BD$8+$BI$16</f>
        <v/>
      </c>
      <c r="AX1006" s="51">
        <f>1/(1+EXP(-AW1006))</f>
        <v/>
      </c>
      <c r="AY1006" s="52">
        <f>$BJ$14*((AJ1006)-$BD$5)/$BD$6+$BJ$15*((AK1006)-$BD$7)/$BD$8+$BJ$16</f>
        <v/>
      </c>
      <c r="AZ1006" s="51">
        <f>1/(1+EXP(-AY1006))</f>
        <v/>
      </c>
      <c r="BA1006" s="52">
        <f>$BK$14*((AJ1006)-$BD$5)/$BD$6+$BK$15*((AK1006)-$BD$7)/$BD$8+$BK$16</f>
        <v/>
      </c>
      <c r="BB1006" s="51">
        <f>1/(1+EXP(-BA1006))</f>
        <v/>
      </c>
    </row>
    <row r="1007" ht="15" customHeight="1" s="35">
      <c r="A1007" s="48">
        <f>'4_Seq_Features'!A1005</f>
        <v/>
      </c>
      <c r="B1007" s="55">
        <f>'4_Seq_Features'!F1005</f>
        <v/>
      </c>
      <c r="C1007" s="48">
        <f>'4_Seq_Features'!E1005</f>
        <v/>
      </c>
      <c r="D1007" s="52">
        <f>$U$12*((B1007)-$U$5)/$U$6+$U$13</f>
        <v/>
      </c>
      <c r="E1007" s="51">
        <f>1/(1+EXP(-D1007))</f>
        <v/>
      </c>
      <c r="F1007" s="52">
        <f>$V$12*((B1007)-$U$5)/$U$6+$V$13</f>
        <v/>
      </c>
      <c r="G1007" s="51">
        <f>1/(1+EXP(-F1007))</f>
        <v/>
      </c>
      <c r="H1007" s="52">
        <f>$W$12*((B1007)-$U$5)/$U$6+$W$13</f>
        <v/>
      </c>
      <c r="I1007" s="51">
        <f>1/(1+EXP(-H1007))</f>
        <v/>
      </c>
      <c r="J1007" s="52">
        <f>$X$12*((B1007)-$U$5)/$U$6+$X$13</f>
        <v/>
      </c>
      <c r="K1007" s="51">
        <f>1/(1+EXP(-J1007))</f>
        <v/>
      </c>
      <c r="L1007" s="52">
        <f>$Y$12*((B1007)-$U$5)/$U$6+$Y$13</f>
        <v/>
      </c>
      <c r="M1007" s="51">
        <f>1/(1+EXP(-L1007))</f>
        <v/>
      </c>
      <c r="N1007" s="52">
        <f>$Z$12*((B1007)-$U$5)/$U$6+$Z$13</f>
        <v/>
      </c>
      <c r="O1007" s="51">
        <f>1/(1+EXP(-N1007))</f>
        <v/>
      </c>
      <c r="P1007" s="52">
        <f>$AA$12*((B1007)-$U$5)/$U$6+$AA$13</f>
        <v/>
      </c>
      <c r="Q1007" s="51">
        <f>1/(1+EXP(-P1007))</f>
        <v/>
      </c>
      <c r="R1007" s="52">
        <f>$AB$12*((B1007)-$U$5)/$U$6+$AB$13</f>
        <v/>
      </c>
      <c r="S1007" s="51">
        <f>1/(1+EXP(-R1007))</f>
        <v/>
      </c>
      <c r="AI1007" s="48">
        <f>'4_Seq_Features'!A1005</f>
        <v/>
      </c>
      <c r="AJ1007" s="55">
        <f>'4_Seq_Features'!G1005</f>
        <v/>
      </c>
      <c r="AK1007" s="55">
        <f>'4_Seq_Features'!H1005</f>
        <v/>
      </c>
      <c r="AL1007" s="48">
        <f>'4_Seq_Features'!E1005</f>
        <v/>
      </c>
      <c r="AM1007" s="52">
        <f>$BD$14*((AJ1007)-$BD$5)/$BD$6+$BD$15*((AK1007)-$BD$7)/$BD$8+$BD$16</f>
        <v/>
      </c>
      <c r="AN1007" s="51">
        <f>1/(1+EXP(-AM1007))</f>
        <v/>
      </c>
      <c r="AO1007" s="52">
        <f>$BE$14*((AJ1007)-$BD$5)/$BD$6+$BE$15*((AK1007)-$BD$7)/$BD$8+$BE$16</f>
        <v/>
      </c>
      <c r="AP1007" s="51">
        <f>1/(1+EXP(-AO1007))</f>
        <v/>
      </c>
      <c r="AQ1007" s="52">
        <f>$BF$14*((AJ1007)-$BD$5)/$BD$6+$BF$15*((AK1007)-$BD$7)/$BD$8+$BF$16</f>
        <v/>
      </c>
      <c r="AR1007" s="51">
        <f>1/(1+EXP(-AQ1007))</f>
        <v/>
      </c>
      <c r="AS1007" s="52">
        <f>$BG$14*((AJ1007)-$BD$5)/$BD$6+$BG$15*((AK1007)-$BD$7)/$BD$8+$BG$16</f>
        <v/>
      </c>
      <c r="AT1007" s="51">
        <f>1/(1+EXP(-AS1007))</f>
        <v/>
      </c>
      <c r="AU1007" s="52">
        <f>$BH$14*((AJ1007)-$BD$5)/$BD$6+$BH$15*((AK1007)-$BD$7)/$BD$8+$BH$16</f>
        <v/>
      </c>
      <c r="AV1007" s="51">
        <f>1/(1+EXP(-AU1007))</f>
        <v/>
      </c>
      <c r="AW1007" s="52">
        <f>$BI$14*((AJ1007)-$BD$5)/$BD$6+$BI$15*((AK1007)-$BD$7)/$BD$8+$BI$16</f>
        <v/>
      </c>
      <c r="AX1007" s="51">
        <f>1/(1+EXP(-AW1007))</f>
        <v/>
      </c>
      <c r="AY1007" s="52">
        <f>$BJ$14*((AJ1007)-$BD$5)/$BD$6+$BJ$15*((AK1007)-$BD$7)/$BD$8+$BJ$16</f>
        <v/>
      </c>
      <c r="AZ1007" s="51">
        <f>1/(1+EXP(-AY1007))</f>
        <v/>
      </c>
      <c r="BA1007" s="52">
        <f>$BK$14*((AJ1007)-$BD$5)/$BD$6+$BK$15*((AK1007)-$BD$7)/$BD$8+$BK$16</f>
        <v/>
      </c>
      <c r="BB1007" s="51">
        <f>1/(1+EXP(-BA1007))</f>
        <v/>
      </c>
    </row>
    <row r="1008" ht="15" customHeight="1" s="35">
      <c r="A1008" s="48">
        <f>'4_Seq_Features'!A1006</f>
        <v/>
      </c>
      <c r="B1008" s="55">
        <f>'4_Seq_Features'!F1006</f>
        <v/>
      </c>
      <c r="C1008" s="48">
        <f>'4_Seq_Features'!E1006</f>
        <v/>
      </c>
      <c r="D1008" s="52">
        <f>$U$12*((B1008)-$U$5)/$U$6+$U$13</f>
        <v/>
      </c>
      <c r="E1008" s="51">
        <f>1/(1+EXP(-D1008))</f>
        <v/>
      </c>
      <c r="F1008" s="52">
        <f>$V$12*((B1008)-$U$5)/$U$6+$V$13</f>
        <v/>
      </c>
      <c r="G1008" s="51">
        <f>1/(1+EXP(-F1008))</f>
        <v/>
      </c>
      <c r="H1008" s="52">
        <f>$W$12*((B1008)-$U$5)/$U$6+$W$13</f>
        <v/>
      </c>
      <c r="I1008" s="51">
        <f>1/(1+EXP(-H1008))</f>
        <v/>
      </c>
      <c r="J1008" s="52">
        <f>$X$12*((B1008)-$U$5)/$U$6+$X$13</f>
        <v/>
      </c>
      <c r="K1008" s="51">
        <f>1/(1+EXP(-J1008))</f>
        <v/>
      </c>
      <c r="L1008" s="52">
        <f>$Y$12*((B1008)-$U$5)/$U$6+$Y$13</f>
        <v/>
      </c>
      <c r="M1008" s="51">
        <f>1/(1+EXP(-L1008))</f>
        <v/>
      </c>
      <c r="N1008" s="52">
        <f>$Z$12*((B1008)-$U$5)/$U$6+$Z$13</f>
        <v/>
      </c>
      <c r="O1008" s="51">
        <f>1/(1+EXP(-N1008))</f>
        <v/>
      </c>
      <c r="P1008" s="52">
        <f>$AA$12*((B1008)-$U$5)/$U$6+$AA$13</f>
        <v/>
      </c>
      <c r="Q1008" s="51">
        <f>1/(1+EXP(-P1008))</f>
        <v/>
      </c>
      <c r="R1008" s="52">
        <f>$AB$12*((B1008)-$U$5)/$U$6+$AB$13</f>
        <v/>
      </c>
      <c r="S1008" s="51">
        <f>1/(1+EXP(-R1008))</f>
        <v/>
      </c>
      <c r="AI1008" s="48">
        <f>'4_Seq_Features'!A1006</f>
        <v/>
      </c>
      <c r="AJ1008" s="55">
        <f>'4_Seq_Features'!G1006</f>
        <v/>
      </c>
      <c r="AK1008" s="55">
        <f>'4_Seq_Features'!H1006</f>
        <v/>
      </c>
      <c r="AL1008" s="48">
        <f>'4_Seq_Features'!E1006</f>
        <v/>
      </c>
      <c r="AM1008" s="52">
        <f>$BD$14*((AJ1008)-$BD$5)/$BD$6+$BD$15*((AK1008)-$BD$7)/$BD$8+$BD$16</f>
        <v/>
      </c>
      <c r="AN1008" s="51">
        <f>1/(1+EXP(-AM1008))</f>
        <v/>
      </c>
      <c r="AO1008" s="52">
        <f>$BE$14*((AJ1008)-$BD$5)/$BD$6+$BE$15*((AK1008)-$BD$7)/$BD$8+$BE$16</f>
        <v/>
      </c>
      <c r="AP1008" s="51">
        <f>1/(1+EXP(-AO1008))</f>
        <v/>
      </c>
      <c r="AQ1008" s="52">
        <f>$BF$14*((AJ1008)-$BD$5)/$BD$6+$BF$15*((AK1008)-$BD$7)/$BD$8+$BF$16</f>
        <v/>
      </c>
      <c r="AR1008" s="51">
        <f>1/(1+EXP(-AQ1008))</f>
        <v/>
      </c>
      <c r="AS1008" s="52">
        <f>$BG$14*((AJ1008)-$BD$5)/$BD$6+$BG$15*((AK1008)-$BD$7)/$BD$8+$BG$16</f>
        <v/>
      </c>
      <c r="AT1008" s="51">
        <f>1/(1+EXP(-AS1008))</f>
        <v/>
      </c>
      <c r="AU1008" s="52">
        <f>$BH$14*((AJ1008)-$BD$5)/$BD$6+$BH$15*((AK1008)-$BD$7)/$BD$8+$BH$16</f>
        <v/>
      </c>
      <c r="AV1008" s="51">
        <f>1/(1+EXP(-AU1008))</f>
        <v/>
      </c>
      <c r="AW1008" s="52">
        <f>$BI$14*((AJ1008)-$BD$5)/$BD$6+$BI$15*((AK1008)-$BD$7)/$BD$8+$BI$16</f>
        <v/>
      </c>
      <c r="AX1008" s="51">
        <f>1/(1+EXP(-AW1008))</f>
        <v/>
      </c>
      <c r="AY1008" s="52">
        <f>$BJ$14*((AJ1008)-$BD$5)/$BD$6+$BJ$15*((AK1008)-$BD$7)/$BD$8+$BJ$16</f>
        <v/>
      </c>
      <c r="AZ1008" s="51">
        <f>1/(1+EXP(-AY1008))</f>
        <v/>
      </c>
      <c r="BA1008" s="52">
        <f>$BK$14*((AJ1008)-$BD$5)/$BD$6+$BK$15*((AK1008)-$BD$7)/$BD$8+$BK$16</f>
        <v/>
      </c>
      <c r="BB1008" s="51">
        <f>1/(1+EXP(-BA1008))</f>
        <v/>
      </c>
    </row>
    <row r="1009" ht="15" customHeight="1" s="35">
      <c r="A1009" s="48">
        <f>'4_Seq_Features'!A1007</f>
        <v/>
      </c>
      <c r="B1009" s="55">
        <f>'4_Seq_Features'!F1007</f>
        <v/>
      </c>
      <c r="C1009" s="48">
        <f>'4_Seq_Features'!E1007</f>
        <v/>
      </c>
      <c r="D1009" s="52">
        <f>$U$12*((B1009)-$U$5)/$U$6+$U$13</f>
        <v/>
      </c>
      <c r="E1009" s="51">
        <f>1/(1+EXP(-D1009))</f>
        <v/>
      </c>
      <c r="F1009" s="52">
        <f>$V$12*((B1009)-$U$5)/$U$6+$V$13</f>
        <v/>
      </c>
      <c r="G1009" s="51">
        <f>1/(1+EXP(-F1009))</f>
        <v/>
      </c>
      <c r="H1009" s="52">
        <f>$W$12*((B1009)-$U$5)/$U$6+$W$13</f>
        <v/>
      </c>
      <c r="I1009" s="51">
        <f>1/(1+EXP(-H1009))</f>
        <v/>
      </c>
      <c r="J1009" s="52">
        <f>$X$12*((B1009)-$U$5)/$U$6+$X$13</f>
        <v/>
      </c>
      <c r="K1009" s="51">
        <f>1/(1+EXP(-J1009))</f>
        <v/>
      </c>
      <c r="L1009" s="52">
        <f>$Y$12*((B1009)-$U$5)/$U$6+$Y$13</f>
        <v/>
      </c>
      <c r="M1009" s="51">
        <f>1/(1+EXP(-L1009))</f>
        <v/>
      </c>
      <c r="N1009" s="52">
        <f>$Z$12*((B1009)-$U$5)/$U$6+$Z$13</f>
        <v/>
      </c>
      <c r="O1009" s="51">
        <f>1/(1+EXP(-N1009))</f>
        <v/>
      </c>
      <c r="P1009" s="52">
        <f>$AA$12*((B1009)-$U$5)/$U$6+$AA$13</f>
        <v/>
      </c>
      <c r="Q1009" s="51">
        <f>1/(1+EXP(-P1009))</f>
        <v/>
      </c>
      <c r="R1009" s="52">
        <f>$AB$12*((B1009)-$U$5)/$U$6+$AB$13</f>
        <v/>
      </c>
      <c r="S1009" s="51">
        <f>1/(1+EXP(-R1009))</f>
        <v/>
      </c>
      <c r="AI1009" s="48">
        <f>'4_Seq_Features'!A1007</f>
        <v/>
      </c>
      <c r="AJ1009" s="55">
        <f>'4_Seq_Features'!G1007</f>
        <v/>
      </c>
      <c r="AK1009" s="55">
        <f>'4_Seq_Features'!H1007</f>
        <v/>
      </c>
      <c r="AL1009" s="48">
        <f>'4_Seq_Features'!E1007</f>
        <v/>
      </c>
      <c r="AM1009" s="52">
        <f>$BD$14*((AJ1009)-$BD$5)/$BD$6+$BD$15*((AK1009)-$BD$7)/$BD$8+$BD$16</f>
        <v/>
      </c>
      <c r="AN1009" s="51">
        <f>1/(1+EXP(-AM1009))</f>
        <v/>
      </c>
      <c r="AO1009" s="52">
        <f>$BE$14*((AJ1009)-$BD$5)/$BD$6+$BE$15*((AK1009)-$BD$7)/$BD$8+$BE$16</f>
        <v/>
      </c>
      <c r="AP1009" s="51">
        <f>1/(1+EXP(-AO1009))</f>
        <v/>
      </c>
      <c r="AQ1009" s="52">
        <f>$BF$14*((AJ1009)-$BD$5)/$BD$6+$BF$15*((AK1009)-$BD$7)/$BD$8+$BF$16</f>
        <v/>
      </c>
      <c r="AR1009" s="51">
        <f>1/(1+EXP(-AQ1009))</f>
        <v/>
      </c>
      <c r="AS1009" s="52">
        <f>$BG$14*((AJ1009)-$BD$5)/$BD$6+$BG$15*((AK1009)-$BD$7)/$BD$8+$BG$16</f>
        <v/>
      </c>
      <c r="AT1009" s="51">
        <f>1/(1+EXP(-AS1009))</f>
        <v/>
      </c>
      <c r="AU1009" s="52">
        <f>$BH$14*((AJ1009)-$BD$5)/$BD$6+$BH$15*((AK1009)-$BD$7)/$BD$8+$BH$16</f>
        <v/>
      </c>
      <c r="AV1009" s="51">
        <f>1/(1+EXP(-AU1009))</f>
        <v/>
      </c>
      <c r="AW1009" s="52">
        <f>$BI$14*((AJ1009)-$BD$5)/$BD$6+$BI$15*((AK1009)-$BD$7)/$BD$8+$BI$16</f>
        <v/>
      </c>
      <c r="AX1009" s="51">
        <f>1/(1+EXP(-AW1009))</f>
        <v/>
      </c>
      <c r="AY1009" s="52">
        <f>$BJ$14*((AJ1009)-$BD$5)/$BD$6+$BJ$15*((AK1009)-$BD$7)/$BD$8+$BJ$16</f>
        <v/>
      </c>
      <c r="AZ1009" s="51">
        <f>1/(1+EXP(-AY1009))</f>
        <v/>
      </c>
      <c r="BA1009" s="52">
        <f>$BK$14*((AJ1009)-$BD$5)/$BD$6+$BK$15*((AK1009)-$BD$7)/$BD$8+$BK$16</f>
        <v/>
      </c>
      <c r="BB1009" s="51">
        <f>1/(1+EXP(-BA1009))</f>
        <v/>
      </c>
    </row>
    <row r="1010" ht="15" customHeight="1" s="35">
      <c r="A1010" s="48">
        <f>'4_Seq_Features'!A1008</f>
        <v/>
      </c>
      <c r="B1010" s="55">
        <f>'4_Seq_Features'!F1008</f>
        <v/>
      </c>
      <c r="C1010" s="48">
        <f>'4_Seq_Features'!E1008</f>
        <v/>
      </c>
      <c r="D1010" s="52">
        <f>$U$12*((B1010)-$U$5)/$U$6+$U$13</f>
        <v/>
      </c>
      <c r="E1010" s="51">
        <f>1/(1+EXP(-D1010))</f>
        <v/>
      </c>
      <c r="F1010" s="52">
        <f>$V$12*((B1010)-$U$5)/$U$6+$V$13</f>
        <v/>
      </c>
      <c r="G1010" s="51">
        <f>1/(1+EXP(-F1010))</f>
        <v/>
      </c>
      <c r="H1010" s="52">
        <f>$W$12*((B1010)-$U$5)/$U$6+$W$13</f>
        <v/>
      </c>
      <c r="I1010" s="51">
        <f>1/(1+EXP(-H1010))</f>
        <v/>
      </c>
      <c r="J1010" s="52">
        <f>$X$12*((B1010)-$U$5)/$U$6+$X$13</f>
        <v/>
      </c>
      <c r="K1010" s="51">
        <f>1/(1+EXP(-J1010))</f>
        <v/>
      </c>
      <c r="L1010" s="52">
        <f>$Y$12*((B1010)-$U$5)/$U$6+$Y$13</f>
        <v/>
      </c>
      <c r="M1010" s="51">
        <f>1/(1+EXP(-L1010))</f>
        <v/>
      </c>
      <c r="N1010" s="52">
        <f>$Z$12*((B1010)-$U$5)/$U$6+$Z$13</f>
        <v/>
      </c>
      <c r="O1010" s="51">
        <f>1/(1+EXP(-N1010))</f>
        <v/>
      </c>
      <c r="P1010" s="52">
        <f>$AA$12*((B1010)-$U$5)/$U$6+$AA$13</f>
        <v/>
      </c>
      <c r="Q1010" s="51">
        <f>1/(1+EXP(-P1010))</f>
        <v/>
      </c>
      <c r="R1010" s="52">
        <f>$AB$12*((B1010)-$U$5)/$U$6+$AB$13</f>
        <v/>
      </c>
      <c r="S1010" s="51">
        <f>1/(1+EXP(-R1010))</f>
        <v/>
      </c>
      <c r="AI1010" s="48">
        <f>'4_Seq_Features'!A1008</f>
        <v/>
      </c>
      <c r="AJ1010" s="55">
        <f>'4_Seq_Features'!G1008</f>
        <v/>
      </c>
      <c r="AK1010" s="55">
        <f>'4_Seq_Features'!H1008</f>
        <v/>
      </c>
      <c r="AL1010" s="48">
        <f>'4_Seq_Features'!E1008</f>
        <v/>
      </c>
      <c r="AM1010" s="52">
        <f>$BD$14*((AJ1010)-$BD$5)/$BD$6+$BD$15*((AK1010)-$BD$7)/$BD$8+$BD$16</f>
        <v/>
      </c>
      <c r="AN1010" s="51">
        <f>1/(1+EXP(-AM1010))</f>
        <v/>
      </c>
      <c r="AO1010" s="52">
        <f>$BE$14*((AJ1010)-$BD$5)/$BD$6+$BE$15*((AK1010)-$BD$7)/$BD$8+$BE$16</f>
        <v/>
      </c>
      <c r="AP1010" s="51">
        <f>1/(1+EXP(-AO1010))</f>
        <v/>
      </c>
      <c r="AQ1010" s="52">
        <f>$BF$14*((AJ1010)-$BD$5)/$BD$6+$BF$15*((AK1010)-$BD$7)/$BD$8+$BF$16</f>
        <v/>
      </c>
      <c r="AR1010" s="51">
        <f>1/(1+EXP(-AQ1010))</f>
        <v/>
      </c>
      <c r="AS1010" s="52">
        <f>$BG$14*((AJ1010)-$BD$5)/$BD$6+$BG$15*((AK1010)-$BD$7)/$BD$8+$BG$16</f>
        <v/>
      </c>
      <c r="AT1010" s="51">
        <f>1/(1+EXP(-AS1010))</f>
        <v/>
      </c>
      <c r="AU1010" s="52">
        <f>$BH$14*((AJ1010)-$BD$5)/$BD$6+$BH$15*((AK1010)-$BD$7)/$BD$8+$BH$16</f>
        <v/>
      </c>
      <c r="AV1010" s="51">
        <f>1/(1+EXP(-AU1010))</f>
        <v/>
      </c>
      <c r="AW1010" s="52">
        <f>$BI$14*((AJ1010)-$BD$5)/$BD$6+$BI$15*((AK1010)-$BD$7)/$BD$8+$BI$16</f>
        <v/>
      </c>
      <c r="AX1010" s="51">
        <f>1/(1+EXP(-AW1010))</f>
        <v/>
      </c>
      <c r="AY1010" s="52">
        <f>$BJ$14*((AJ1010)-$BD$5)/$BD$6+$BJ$15*((AK1010)-$BD$7)/$BD$8+$BJ$16</f>
        <v/>
      </c>
      <c r="AZ1010" s="51">
        <f>1/(1+EXP(-AY1010))</f>
        <v/>
      </c>
      <c r="BA1010" s="52">
        <f>$BK$14*((AJ1010)-$BD$5)/$BD$6+$BK$15*((AK1010)-$BD$7)/$BD$8+$BK$16</f>
        <v/>
      </c>
      <c r="BB1010" s="51">
        <f>1/(1+EXP(-BA1010))</f>
        <v/>
      </c>
    </row>
    <row r="1011" ht="15" customHeight="1" s="35">
      <c r="A1011" s="48">
        <f>'4_Seq_Features'!A1009</f>
        <v/>
      </c>
      <c r="B1011" s="55">
        <f>'4_Seq_Features'!F1009</f>
        <v/>
      </c>
      <c r="C1011" s="48">
        <f>'4_Seq_Features'!E1009</f>
        <v/>
      </c>
      <c r="D1011" s="52">
        <f>$U$12*((B1011)-$U$5)/$U$6+$U$13</f>
        <v/>
      </c>
      <c r="E1011" s="51">
        <f>1/(1+EXP(-D1011))</f>
        <v/>
      </c>
      <c r="F1011" s="52">
        <f>$V$12*((B1011)-$U$5)/$U$6+$V$13</f>
        <v/>
      </c>
      <c r="G1011" s="51">
        <f>1/(1+EXP(-F1011))</f>
        <v/>
      </c>
      <c r="H1011" s="52">
        <f>$W$12*((B1011)-$U$5)/$U$6+$W$13</f>
        <v/>
      </c>
      <c r="I1011" s="51">
        <f>1/(1+EXP(-H1011))</f>
        <v/>
      </c>
      <c r="J1011" s="52">
        <f>$X$12*((B1011)-$U$5)/$U$6+$X$13</f>
        <v/>
      </c>
      <c r="K1011" s="51">
        <f>1/(1+EXP(-J1011))</f>
        <v/>
      </c>
      <c r="L1011" s="52">
        <f>$Y$12*((B1011)-$U$5)/$U$6+$Y$13</f>
        <v/>
      </c>
      <c r="M1011" s="51">
        <f>1/(1+EXP(-L1011))</f>
        <v/>
      </c>
      <c r="N1011" s="52">
        <f>$Z$12*((B1011)-$U$5)/$U$6+$Z$13</f>
        <v/>
      </c>
      <c r="O1011" s="51">
        <f>1/(1+EXP(-N1011))</f>
        <v/>
      </c>
      <c r="P1011" s="52">
        <f>$AA$12*((B1011)-$U$5)/$U$6+$AA$13</f>
        <v/>
      </c>
      <c r="Q1011" s="51">
        <f>1/(1+EXP(-P1011))</f>
        <v/>
      </c>
      <c r="R1011" s="52">
        <f>$AB$12*((B1011)-$U$5)/$U$6+$AB$13</f>
        <v/>
      </c>
      <c r="S1011" s="51">
        <f>1/(1+EXP(-R1011))</f>
        <v/>
      </c>
      <c r="AI1011" s="48">
        <f>'4_Seq_Features'!A1009</f>
        <v/>
      </c>
      <c r="AJ1011" s="55">
        <f>'4_Seq_Features'!G1009</f>
        <v/>
      </c>
      <c r="AK1011" s="55">
        <f>'4_Seq_Features'!H1009</f>
        <v/>
      </c>
      <c r="AL1011" s="48">
        <f>'4_Seq_Features'!E1009</f>
        <v/>
      </c>
      <c r="AM1011" s="52">
        <f>$BD$14*((AJ1011)-$BD$5)/$BD$6+$BD$15*((AK1011)-$BD$7)/$BD$8+$BD$16</f>
        <v/>
      </c>
      <c r="AN1011" s="51">
        <f>1/(1+EXP(-AM1011))</f>
        <v/>
      </c>
      <c r="AO1011" s="52">
        <f>$BE$14*((AJ1011)-$BD$5)/$BD$6+$BE$15*((AK1011)-$BD$7)/$BD$8+$BE$16</f>
        <v/>
      </c>
      <c r="AP1011" s="51">
        <f>1/(1+EXP(-AO1011))</f>
        <v/>
      </c>
      <c r="AQ1011" s="52">
        <f>$BF$14*((AJ1011)-$BD$5)/$BD$6+$BF$15*((AK1011)-$BD$7)/$BD$8+$BF$16</f>
        <v/>
      </c>
      <c r="AR1011" s="51">
        <f>1/(1+EXP(-AQ1011))</f>
        <v/>
      </c>
      <c r="AS1011" s="52">
        <f>$BG$14*((AJ1011)-$BD$5)/$BD$6+$BG$15*((AK1011)-$BD$7)/$BD$8+$BG$16</f>
        <v/>
      </c>
      <c r="AT1011" s="51">
        <f>1/(1+EXP(-AS1011))</f>
        <v/>
      </c>
      <c r="AU1011" s="52">
        <f>$BH$14*((AJ1011)-$BD$5)/$BD$6+$BH$15*((AK1011)-$BD$7)/$BD$8+$BH$16</f>
        <v/>
      </c>
      <c r="AV1011" s="51">
        <f>1/(1+EXP(-AU1011))</f>
        <v/>
      </c>
      <c r="AW1011" s="52">
        <f>$BI$14*((AJ1011)-$BD$5)/$BD$6+$BI$15*((AK1011)-$BD$7)/$BD$8+$BI$16</f>
        <v/>
      </c>
      <c r="AX1011" s="51">
        <f>1/(1+EXP(-AW1011))</f>
        <v/>
      </c>
      <c r="AY1011" s="52">
        <f>$BJ$14*((AJ1011)-$BD$5)/$BD$6+$BJ$15*((AK1011)-$BD$7)/$BD$8+$BJ$16</f>
        <v/>
      </c>
      <c r="AZ1011" s="51">
        <f>1/(1+EXP(-AY1011))</f>
        <v/>
      </c>
      <c r="BA1011" s="52">
        <f>$BK$14*((AJ1011)-$BD$5)/$BD$6+$BK$15*((AK1011)-$BD$7)/$BD$8+$BK$16</f>
        <v/>
      </c>
      <c r="BB1011" s="51">
        <f>1/(1+EXP(-BA1011))</f>
        <v/>
      </c>
    </row>
    <row r="1012" ht="15" customHeight="1" s="35">
      <c r="A1012" s="48">
        <f>'4_Seq_Features'!A1010</f>
        <v/>
      </c>
      <c r="B1012" s="55">
        <f>'4_Seq_Features'!F1010</f>
        <v/>
      </c>
      <c r="C1012" s="48">
        <f>'4_Seq_Features'!E1010</f>
        <v/>
      </c>
      <c r="D1012" s="52">
        <f>$U$12*((B1012)-$U$5)/$U$6+$U$13</f>
        <v/>
      </c>
      <c r="E1012" s="51">
        <f>1/(1+EXP(-D1012))</f>
        <v/>
      </c>
      <c r="F1012" s="52">
        <f>$V$12*((B1012)-$U$5)/$U$6+$V$13</f>
        <v/>
      </c>
      <c r="G1012" s="51">
        <f>1/(1+EXP(-F1012))</f>
        <v/>
      </c>
      <c r="H1012" s="52">
        <f>$W$12*((B1012)-$U$5)/$U$6+$W$13</f>
        <v/>
      </c>
      <c r="I1012" s="51">
        <f>1/(1+EXP(-H1012))</f>
        <v/>
      </c>
      <c r="J1012" s="52">
        <f>$X$12*((B1012)-$U$5)/$U$6+$X$13</f>
        <v/>
      </c>
      <c r="K1012" s="51">
        <f>1/(1+EXP(-J1012))</f>
        <v/>
      </c>
      <c r="L1012" s="52">
        <f>$Y$12*((B1012)-$U$5)/$U$6+$Y$13</f>
        <v/>
      </c>
      <c r="M1012" s="51">
        <f>1/(1+EXP(-L1012))</f>
        <v/>
      </c>
      <c r="N1012" s="52">
        <f>$Z$12*((B1012)-$U$5)/$U$6+$Z$13</f>
        <v/>
      </c>
      <c r="O1012" s="51">
        <f>1/(1+EXP(-N1012))</f>
        <v/>
      </c>
      <c r="P1012" s="52">
        <f>$AA$12*((B1012)-$U$5)/$U$6+$AA$13</f>
        <v/>
      </c>
      <c r="Q1012" s="51">
        <f>1/(1+EXP(-P1012))</f>
        <v/>
      </c>
      <c r="R1012" s="52">
        <f>$AB$12*((B1012)-$U$5)/$U$6+$AB$13</f>
        <v/>
      </c>
      <c r="S1012" s="51">
        <f>1/(1+EXP(-R1012))</f>
        <v/>
      </c>
      <c r="AI1012" s="48">
        <f>'4_Seq_Features'!A1010</f>
        <v/>
      </c>
      <c r="AJ1012" s="55">
        <f>'4_Seq_Features'!G1010</f>
        <v/>
      </c>
      <c r="AK1012" s="55">
        <f>'4_Seq_Features'!H1010</f>
        <v/>
      </c>
      <c r="AL1012" s="48">
        <f>'4_Seq_Features'!E1010</f>
        <v/>
      </c>
      <c r="AM1012" s="52">
        <f>$BD$14*((AJ1012)-$BD$5)/$BD$6+$BD$15*((AK1012)-$BD$7)/$BD$8+$BD$16</f>
        <v/>
      </c>
      <c r="AN1012" s="51">
        <f>1/(1+EXP(-AM1012))</f>
        <v/>
      </c>
      <c r="AO1012" s="52">
        <f>$BE$14*((AJ1012)-$BD$5)/$BD$6+$BE$15*((AK1012)-$BD$7)/$BD$8+$BE$16</f>
        <v/>
      </c>
      <c r="AP1012" s="51">
        <f>1/(1+EXP(-AO1012))</f>
        <v/>
      </c>
      <c r="AQ1012" s="52">
        <f>$BF$14*((AJ1012)-$BD$5)/$BD$6+$BF$15*((AK1012)-$BD$7)/$BD$8+$BF$16</f>
        <v/>
      </c>
      <c r="AR1012" s="51">
        <f>1/(1+EXP(-AQ1012))</f>
        <v/>
      </c>
      <c r="AS1012" s="52">
        <f>$BG$14*((AJ1012)-$BD$5)/$BD$6+$BG$15*((AK1012)-$BD$7)/$BD$8+$BG$16</f>
        <v/>
      </c>
      <c r="AT1012" s="51">
        <f>1/(1+EXP(-AS1012))</f>
        <v/>
      </c>
      <c r="AU1012" s="52">
        <f>$BH$14*((AJ1012)-$BD$5)/$BD$6+$BH$15*((AK1012)-$BD$7)/$BD$8+$BH$16</f>
        <v/>
      </c>
      <c r="AV1012" s="51">
        <f>1/(1+EXP(-AU1012))</f>
        <v/>
      </c>
      <c r="AW1012" s="52">
        <f>$BI$14*((AJ1012)-$BD$5)/$BD$6+$BI$15*((AK1012)-$BD$7)/$BD$8+$BI$16</f>
        <v/>
      </c>
      <c r="AX1012" s="51">
        <f>1/(1+EXP(-AW1012))</f>
        <v/>
      </c>
      <c r="AY1012" s="52">
        <f>$BJ$14*((AJ1012)-$BD$5)/$BD$6+$BJ$15*((AK1012)-$BD$7)/$BD$8+$BJ$16</f>
        <v/>
      </c>
      <c r="AZ1012" s="51">
        <f>1/(1+EXP(-AY1012))</f>
        <v/>
      </c>
      <c r="BA1012" s="52">
        <f>$BK$14*((AJ1012)-$BD$5)/$BD$6+$BK$15*((AK1012)-$BD$7)/$BD$8+$BK$16</f>
        <v/>
      </c>
      <c r="BB1012" s="51">
        <f>1/(1+EXP(-BA1012))</f>
        <v/>
      </c>
    </row>
    <row r="1013" ht="15" customHeight="1" s="35">
      <c r="A1013" s="48">
        <f>'4_Seq_Features'!A1011</f>
        <v/>
      </c>
      <c r="B1013" s="55">
        <f>'4_Seq_Features'!F1011</f>
        <v/>
      </c>
      <c r="C1013" s="48">
        <f>'4_Seq_Features'!E1011</f>
        <v/>
      </c>
      <c r="D1013" s="52">
        <f>$U$12*((B1013)-$U$5)/$U$6+$U$13</f>
        <v/>
      </c>
      <c r="E1013" s="51">
        <f>1/(1+EXP(-D1013))</f>
        <v/>
      </c>
      <c r="F1013" s="52">
        <f>$V$12*((B1013)-$U$5)/$U$6+$V$13</f>
        <v/>
      </c>
      <c r="G1013" s="51">
        <f>1/(1+EXP(-F1013))</f>
        <v/>
      </c>
      <c r="H1013" s="52">
        <f>$W$12*((B1013)-$U$5)/$U$6+$W$13</f>
        <v/>
      </c>
      <c r="I1013" s="51">
        <f>1/(1+EXP(-H1013))</f>
        <v/>
      </c>
      <c r="J1013" s="52">
        <f>$X$12*((B1013)-$U$5)/$U$6+$X$13</f>
        <v/>
      </c>
      <c r="K1013" s="51">
        <f>1/(1+EXP(-J1013))</f>
        <v/>
      </c>
      <c r="L1013" s="52">
        <f>$Y$12*((B1013)-$U$5)/$U$6+$Y$13</f>
        <v/>
      </c>
      <c r="M1013" s="51">
        <f>1/(1+EXP(-L1013))</f>
        <v/>
      </c>
      <c r="N1013" s="52">
        <f>$Z$12*((B1013)-$U$5)/$U$6+$Z$13</f>
        <v/>
      </c>
      <c r="O1013" s="51">
        <f>1/(1+EXP(-N1013))</f>
        <v/>
      </c>
      <c r="P1013" s="52">
        <f>$AA$12*((B1013)-$U$5)/$U$6+$AA$13</f>
        <v/>
      </c>
      <c r="Q1013" s="51">
        <f>1/(1+EXP(-P1013))</f>
        <v/>
      </c>
      <c r="R1013" s="52">
        <f>$AB$12*((B1013)-$U$5)/$U$6+$AB$13</f>
        <v/>
      </c>
      <c r="S1013" s="51">
        <f>1/(1+EXP(-R1013))</f>
        <v/>
      </c>
      <c r="AI1013" s="48">
        <f>'4_Seq_Features'!A1011</f>
        <v/>
      </c>
      <c r="AJ1013" s="55">
        <f>'4_Seq_Features'!G1011</f>
        <v/>
      </c>
      <c r="AK1013" s="55">
        <f>'4_Seq_Features'!H1011</f>
        <v/>
      </c>
      <c r="AL1013" s="48">
        <f>'4_Seq_Features'!E1011</f>
        <v/>
      </c>
      <c r="AM1013" s="52">
        <f>$BD$14*((AJ1013)-$BD$5)/$BD$6+$BD$15*((AK1013)-$BD$7)/$BD$8+$BD$16</f>
        <v/>
      </c>
      <c r="AN1013" s="51">
        <f>1/(1+EXP(-AM1013))</f>
        <v/>
      </c>
      <c r="AO1013" s="52">
        <f>$BE$14*((AJ1013)-$BD$5)/$BD$6+$BE$15*((AK1013)-$BD$7)/$BD$8+$BE$16</f>
        <v/>
      </c>
      <c r="AP1013" s="51">
        <f>1/(1+EXP(-AO1013))</f>
        <v/>
      </c>
      <c r="AQ1013" s="52">
        <f>$BF$14*((AJ1013)-$BD$5)/$BD$6+$BF$15*((AK1013)-$BD$7)/$BD$8+$BF$16</f>
        <v/>
      </c>
      <c r="AR1013" s="51">
        <f>1/(1+EXP(-AQ1013))</f>
        <v/>
      </c>
      <c r="AS1013" s="52">
        <f>$BG$14*((AJ1013)-$BD$5)/$BD$6+$BG$15*((AK1013)-$BD$7)/$BD$8+$BG$16</f>
        <v/>
      </c>
      <c r="AT1013" s="51">
        <f>1/(1+EXP(-AS1013))</f>
        <v/>
      </c>
      <c r="AU1013" s="52">
        <f>$BH$14*((AJ1013)-$BD$5)/$BD$6+$BH$15*((AK1013)-$BD$7)/$BD$8+$BH$16</f>
        <v/>
      </c>
      <c r="AV1013" s="51">
        <f>1/(1+EXP(-AU1013))</f>
        <v/>
      </c>
      <c r="AW1013" s="52">
        <f>$BI$14*((AJ1013)-$BD$5)/$BD$6+$BI$15*((AK1013)-$BD$7)/$BD$8+$BI$16</f>
        <v/>
      </c>
      <c r="AX1013" s="51">
        <f>1/(1+EXP(-AW1013))</f>
        <v/>
      </c>
      <c r="AY1013" s="52">
        <f>$BJ$14*((AJ1013)-$BD$5)/$BD$6+$BJ$15*((AK1013)-$BD$7)/$BD$8+$BJ$16</f>
        <v/>
      </c>
      <c r="AZ1013" s="51">
        <f>1/(1+EXP(-AY1013))</f>
        <v/>
      </c>
      <c r="BA1013" s="52">
        <f>$BK$14*((AJ1013)-$BD$5)/$BD$6+$BK$15*((AK1013)-$BD$7)/$BD$8+$BK$16</f>
        <v/>
      </c>
      <c r="BB1013" s="51">
        <f>1/(1+EXP(-BA1013))</f>
        <v/>
      </c>
    </row>
    <row r="1014" ht="15" customHeight="1" s="35">
      <c r="A1014" s="48">
        <f>'4_Seq_Features'!A1012</f>
        <v/>
      </c>
      <c r="B1014" s="55">
        <f>'4_Seq_Features'!F1012</f>
        <v/>
      </c>
      <c r="C1014" s="48">
        <f>'4_Seq_Features'!E1012</f>
        <v/>
      </c>
      <c r="D1014" s="52">
        <f>$U$12*((B1014)-$U$5)/$U$6+$U$13</f>
        <v/>
      </c>
      <c r="E1014" s="51">
        <f>1/(1+EXP(-D1014))</f>
        <v/>
      </c>
      <c r="F1014" s="52">
        <f>$V$12*((B1014)-$U$5)/$U$6+$V$13</f>
        <v/>
      </c>
      <c r="G1014" s="51">
        <f>1/(1+EXP(-F1014))</f>
        <v/>
      </c>
      <c r="H1014" s="52">
        <f>$W$12*((B1014)-$U$5)/$U$6+$W$13</f>
        <v/>
      </c>
      <c r="I1014" s="51">
        <f>1/(1+EXP(-H1014))</f>
        <v/>
      </c>
      <c r="J1014" s="52">
        <f>$X$12*((B1014)-$U$5)/$U$6+$X$13</f>
        <v/>
      </c>
      <c r="K1014" s="51">
        <f>1/(1+EXP(-J1014))</f>
        <v/>
      </c>
      <c r="L1014" s="52">
        <f>$Y$12*((B1014)-$U$5)/$U$6+$Y$13</f>
        <v/>
      </c>
      <c r="M1014" s="51">
        <f>1/(1+EXP(-L1014))</f>
        <v/>
      </c>
      <c r="N1014" s="52">
        <f>$Z$12*((B1014)-$U$5)/$U$6+$Z$13</f>
        <v/>
      </c>
      <c r="O1014" s="51">
        <f>1/(1+EXP(-N1014))</f>
        <v/>
      </c>
      <c r="P1014" s="52">
        <f>$AA$12*((B1014)-$U$5)/$U$6+$AA$13</f>
        <v/>
      </c>
      <c r="Q1014" s="51">
        <f>1/(1+EXP(-P1014))</f>
        <v/>
      </c>
      <c r="R1014" s="52">
        <f>$AB$12*((B1014)-$U$5)/$U$6+$AB$13</f>
        <v/>
      </c>
      <c r="S1014" s="51">
        <f>1/(1+EXP(-R1014))</f>
        <v/>
      </c>
      <c r="AI1014" s="48">
        <f>'4_Seq_Features'!A1012</f>
        <v/>
      </c>
      <c r="AJ1014" s="55">
        <f>'4_Seq_Features'!G1012</f>
        <v/>
      </c>
      <c r="AK1014" s="55">
        <f>'4_Seq_Features'!H1012</f>
        <v/>
      </c>
      <c r="AL1014" s="48">
        <f>'4_Seq_Features'!E1012</f>
        <v/>
      </c>
      <c r="AM1014" s="52">
        <f>$BD$14*((AJ1014)-$BD$5)/$BD$6+$BD$15*((AK1014)-$BD$7)/$BD$8+$BD$16</f>
        <v/>
      </c>
      <c r="AN1014" s="51">
        <f>1/(1+EXP(-AM1014))</f>
        <v/>
      </c>
      <c r="AO1014" s="52">
        <f>$BE$14*((AJ1014)-$BD$5)/$BD$6+$BE$15*((AK1014)-$BD$7)/$BD$8+$BE$16</f>
        <v/>
      </c>
      <c r="AP1014" s="51">
        <f>1/(1+EXP(-AO1014))</f>
        <v/>
      </c>
      <c r="AQ1014" s="52">
        <f>$BF$14*((AJ1014)-$BD$5)/$BD$6+$BF$15*((AK1014)-$BD$7)/$BD$8+$BF$16</f>
        <v/>
      </c>
      <c r="AR1014" s="51">
        <f>1/(1+EXP(-AQ1014))</f>
        <v/>
      </c>
      <c r="AS1014" s="52">
        <f>$BG$14*((AJ1014)-$BD$5)/$BD$6+$BG$15*((AK1014)-$BD$7)/$BD$8+$BG$16</f>
        <v/>
      </c>
      <c r="AT1014" s="51">
        <f>1/(1+EXP(-AS1014))</f>
        <v/>
      </c>
      <c r="AU1014" s="52">
        <f>$BH$14*((AJ1014)-$BD$5)/$BD$6+$BH$15*((AK1014)-$BD$7)/$BD$8+$BH$16</f>
        <v/>
      </c>
      <c r="AV1014" s="51">
        <f>1/(1+EXP(-AU1014))</f>
        <v/>
      </c>
      <c r="AW1014" s="52">
        <f>$BI$14*((AJ1014)-$BD$5)/$BD$6+$BI$15*((AK1014)-$BD$7)/$BD$8+$BI$16</f>
        <v/>
      </c>
      <c r="AX1014" s="51">
        <f>1/(1+EXP(-AW1014))</f>
        <v/>
      </c>
      <c r="AY1014" s="52">
        <f>$BJ$14*((AJ1014)-$BD$5)/$BD$6+$BJ$15*((AK1014)-$BD$7)/$BD$8+$BJ$16</f>
        <v/>
      </c>
      <c r="AZ1014" s="51">
        <f>1/(1+EXP(-AY1014))</f>
        <v/>
      </c>
      <c r="BA1014" s="52">
        <f>$BK$14*((AJ1014)-$BD$5)/$BD$6+$BK$15*((AK1014)-$BD$7)/$BD$8+$BK$16</f>
        <v/>
      </c>
      <c r="BB1014" s="51">
        <f>1/(1+EXP(-BA1014))</f>
        <v/>
      </c>
    </row>
    <row r="1015" ht="15" customHeight="1" s="35">
      <c r="A1015" s="48">
        <f>'4_Seq_Features'!A1013</f>
        <v/>
      </c>
      <c r="B1015" s="55">
        <f>'4_Seq_Features'!F1013</f>
        <v/>
      </c>
      <c r="C1015" s="48">
        <f>'4_Seq_Features'!E1013</f>
        <v/>
      </c>
      <c r="D1015" s="52">
        <f>$U$12*((B1015)-$U$5)/$U$6+$U$13</f>
        <v/>
      </c>
      <c r="E1015" s="51">
        <f>1/(1+EXP(-D1015))</f>
        <v/>
      </c>
      <c r="F1015" s="52">
        <f>$V$12*((B1015)-$U$5)/$U$6+$V$13</f>
        <v/>
      </c>
      <c r="G1015" s="51">
        <f>1/(1+EXP(-F1015))</f>
        <v/>
      </c>
      <c r="H1015" s="52">
        <f>$W$12*((B1015)-$U$5)/$U$6+$W$13</f>
        <v/>
      </c>
      <c r="I1015" s="51">
        <f>1/(1+EXP(-H1015))</f>
        <v/>
      </c>
      <c r="J1015" s="52">
        <f>$X$12*((B1015)-$U$5)/$U$6+$X$13</f>
        <v/>
      </c>
      <c r="K1015" s="51">
        <f>1/(1+EXP(-J1015))</f>
        <v/>
      </c>
      <c r="L1015" s="52">
        <f>$Y$12*((B1015)-$U$5)/$U$6+$Y$13</f>
        <v/>
      </c>
      <c r="M1015" s="51">
        <f>1/(1+EXP(-L1015))</f>
        <v/>
      </c>
      <c r="N1015" s="52">
        <f>$Z$12*((B1015)-$U$5)/$U$6+$Z$13</f>
        <v/>
      </c>
      <c r="O1015" s="51">
        <f>1/(1+EXP(-N1015))</f>
        <v/>
      </c>
      <c r="P1015" s="52">
        <f>$AA$12*((B1015)-$U$5)/$U$6+$AA$13</f>
        <v/>
      </c>
      <c r="Q1015" s="51">
        <f>1/(1+EXP(-P1015))</f>
        <v/>
      </c>
      <c r="R1015" s="52">
        <f>$AB$12*((B1015)-$U$5)/$U$6+$AB$13</f>
        <v/>
      </c>
      <c r="S1015" s="51">
        <f>1/(1+EXP(-R1015))</f>
        <v/>
      </c>
      <c r="AI1015" s="48">
        <f>'4_Seq_Features'!A1013</f>
        <v/>
      </c>
      <c r="AJ1015" s="55">
        <f>'4_Seq_Features'!G1013</f>
        <v/>
      </c>
      <c r="AK1015" s="55">
        <f>'4_Seq_Features'!H1013</f>
        <v/>
      </c>
      <c r="AL1015" s="48">
        <f>'4_Seq_Features'!E1013</f>
        <v/>
      </c>
      <c r="AM1015" s="52">
        <f>$BD$14*((AJ1015)-$BD$5)/$BD$6+$BD$15*((AK1015)-$BD$7)/$BD$8+$BD$16</f>
        <v/>
      </c>
      <c r="AN1015" s="51">
        <f>1/(1+EXP(-AM1015))</f>
        <v/>
      </c>
      <c r="AO1015" s="52">
        <f>$BE$14*((AJ1015)-$BD$5)/$BD$6+$BE$15*((AK1015)-$BD$7)/$BD$8+$BE$16</f>
        <v/>
      </c>
      <c r="AP1015" s="51">
        <f>1/(1+EXP(-AO1015))</f>
        <v/>
      </c>
      <c r="AQ1015" s="52">
        <f>$BF$14*((AJ1015)-$BD$5)/$BD$6+$BF$15*((AK1015)-$BD$7)/$BD$8+$BF$16</f>
        <v/>
      </c>
      <c r="AR1015" s="51">
        <f>1/(1+EXP(-AQ1015))</f>
        <v/>
      </c>
      <c r="AS1015" s="52">
        <f>$BG$14*((AJ1015)-$BD$5)/$BD$6+$BG$15*((AK1015)-$BD$7)/$BD$8+$BG$16</f>
        <v/>
      </c>
      <c r="AT1015" s="51">
        <f>1/(1+EXP(-AS1015))</f>
        <v/>
      </c>
      <c r="AU1015" s="52">
        <f>$BH$14*((AJ1015)-$BD$5)/$BD$6+$BH$15*((AK1015)-$BD$7)/$BD$8+$BH$16</f>
        <v/>
      </c>
      <c r="AV1015" s="51">
        <f>1/(1+EXP(-AU1015))</f>
        <v/>
      </c>
      <c r="AW1015" s="52">
        <f>$BI$14*((AJ1015)-$BD$5)/$BD$6+$BI$15*((AK1015)-$BD$7)/$BD$8+$BI$16</f>
        <v/>
      </c>
      <c r="AX1015" s="51">
        <f>1/(1+EXP(-AW1015))</f>
        <v/>
      </c>
      <c r="AY1015" s="52">
        <f>$BJ$14*((AJ1015)-$BD$5)/$BD$6+$BJ$15*((AK1015)-$BD$7)/$BD$8+$BJ$16</f>
        <v/>
      </c>
      <c r="AZ1015" s="51">
        <f>1/(1+EXP(-AY1015))</f>
        <v/>
      </c>
      <c r="BA1015" s="52">
        <f>$BK$14*((AJ1015)-$BD$5)/$BD$6+$BK$15*((AK1015)-$BD$7)/$BD$8+$BK$16</f>
        <v/>
      </c>
      <c r="BB1015" s="51">
        <f>1/(1+EXP(-BA1015))</f>
        <v/>
      </c>
    </row>
    <row r="1016" ht="15" customHeight="1" s="35">
      <c r="A1016" s="48">
        <f>'4_Seq_Features'!A1014</f>
        <v/>
      </c>
      <c r="B1016" s="55">
        <f>'4_Seq_Features'!F1014</f>
        <v/>
      </c>
      <c r="C1016" s="48">
        <f>'4_Seq_Features'!E1014</f>
        <v/>
      </c>
      <c r="D1016" s="52">
        <f>$U$12*((B1016)-$U$5)/$U$6+$U$13</f>
        <v/>
      </c>
      <c r="E1016" s="51">
        <f>1/(1+EXP(-D1016))</f>
        <v/>
      </c>
      <c r="F1016" s="52">
        <f>$V$12*((B1016)-$U$5)/$U$6+$V$13</f>
        <v/>
      </c>
      <c r="G1016" s="51">
        <f>1/(1+EXP(-F1016))</f>
        <v/>
      </c>
      <c r="H1016" s="52">
        <f>$W$12*((B1016)-$U$5)/$U$6+$W$13</f>
        <v/>
      </c>
      <c r="I1016" s="51">
        <f>1/(1+EXP(-H1016))</f>
        <v/>
      </c>
      <c r="J1016" s="52">
        <f>$X$12*((B1016)-$U$5)/$U$6+$X$13</f>
        <v/>
      </c>
      <c r="K1016" s="51">
        <f>1/(1+EXP(-J1016))</f>
        <v/>
      </c>
      <c r="L1016" s="52">
        <f>$Y$12*((B1016)-$U$5)/$U$6+$Y$13</f>
        <v/>
      </c>
      <c r="M1016" s="51">
        <f>1/(1+EXP(-L1016))</f>
        <v/>
      </c>
      <c r="N1016" s="52">
        <f>$Z$12*((B1016)-$U$5)/$U$6+$Z$13</f>
        <v/>
      </c>
      <c r="O1016" s="51">
        <f>1/(1+EXP(-N1016))</f>
        <v/>
      </c>
      <c r="P1016" s="52">
        <f>$AA$12*((B1016)-$U$5)/$U$6+$AA$13</f>
        <v/>
      </c>
      <c r="Q1016" s="51">
        <f>1/(1+EXP(-P1016))</f>
        <v/>
      </c>
      <c r="R1016" s="52">
        <f>$AB$12*((B1016)-$U$5)/$U$6+$AB$13</f>
        <v/>
      </c>
      <c r="S1016" s="51">
        <f>1/(1+EXP(-R1016))</f>
        <v/>
      </c>
      <c r="AI1016" s="48">
        <f>'4_Seq_Features'!A1014</f>
        <v/>
      </c>
      <c r="AJ1016" s="55">
        <f>'4_Seq_Features'!G1014</f>
        <v/>
      </c>
      <c r="AK1016" s="55">
        <f>'4_Seq_Features'!H1014</f>
        <v/>
      </c>
      <c r="AL1016" s="48">
        <f>'4_Seq_Features'!E1014</f>
        <v/>
      </c>
      <c r="AM1016" s="52">
        <f>$BD$14*((AJ1016)-$BD$5)/$BD$6+$BD$15*((AK1016)-$BD$7)/$BD$8+$BD$16</f>
        <v/>
      </c>
      <c r="AN1016" s="51">
        <f>1/(1+EXP(-AM1016))</f>
        <v/>
      </c>
      <c r="AO1016" s="52">
        <f>$BE$14*((AJ1016)-$BD$5)/$BD$6+$BE$15*((AK1016)-$BD$7)/$BD$8+$BE$16</f>
        <v/>
      </c>
      <c r="AP1016" s="51">
        <f>1/(1+EXP(-AO1016))</f>
        <v/>
      </c>
      <c r="AQ1016" s="52">
        <f>$BF$14*((AJ1016)-$BD$5)/$BD$6+$BF$15*((AK1016)-$BD$7)/$BD$8+$BF$16</f>
        <v/>
      </c>
      <c r="AR1016" s="51">
        <f>1/(1+EXP(-AQ1016))</f>
        <v/>
      </c>
      <c r="AS1016" s="52">
        <f>$BG$14*((AJ1016)-$BD$5)/$BD$6+$BG$15*((AK1016)-$BD$7)/$BD$8+$BG$16</f>
        <v/>
      </c>
      <c r="AT1016" s="51">
        <f>1/(1+EXP(-AS1016))</f>
        <v/>
      </c>
      <c r="AU1016" s="52">
        <f>$BH$14*((AJ1016)-$BD$5)/$BD$6+$BH$15*((AK1016)-$BD$7)/$BD$8+$BH$16</f>
        <v/>
      </c>
      <c r="AV1016" s="51">
        <f>1/(1+EXP(-AU1016))</f>
        <v/>
      </c>
      <c r="AW1016" s="52">
        <f>$BI$14*((AJ1016)-$BD$5)/$BD$6+$BI$15*((AK1016)-$BD$7)/$BD$8+$BI$16</f>
        <v/>
      </c>
      <c r="AX1016" s="51">
        <f>1/(1+EXP(-AW1016))</f>
        <v/>
      </c>
      <c r="AY1016" s="52">
        <f>$BJ$14*((AJ1016)-$BD$5)/$BD$6+$BJ$15*((AK1016)-$BD$7)/$BD$8+$BJ$16</f>
        <v/>
      </c>
      <c r="AZ1016" s="51">
        <f>1/(1+EXP(-AY1016))</f>
        <v/>
      </c>
      <c r="BA1016" s="52">
        <f>$BK$14*((AJ1016)-$BD$5)/$BD$6+$BK$15*((AK1016)-$BD$7)/$BD$8+$BK$16</f>
        <v/>
      </c>
      <c r="BB1016" s="51">
        <f>1/(1+EXP(-BA1016))</f>
        <v/>
      </c>
    </row>
    <row r="1017" ht="15" customHeight="1" s="35">
      <c r="A1017" s="48">
        <f>'4_Seq_Features'!A1015</f>
        <v/>
      </c>
      <c r="B1017" s="55">
        <f>'4_Seq_Features'!F1015</f>
        <v/>
      </c>
      <c r="C1017" s="48">
        <f>'4_Seq_Features'!E1015</f>
        <v/>
      </c>
      <c r="D1017" s="52">
        <f>$U$12*((B1017)-$U$5)/$U$6+$U$13</f>
        <v/>
      </c>
      <c r="E1017" s="51">
        <f>1/(1+EXP(-D1017))</f>
        <v/>
      </c>
      <c r="F1017" s="52">
        <f>$V$12*((B1017)-$U$5)/$U$6+$V$13</f>
        <v/>
      </c>
      <c r="G1017" s="51">
        <f>1/(1+EXP(-F1017))</f>
        <v/>
      </c>
      <c r="H1017" s="52">
        <f>$W$12*((B1017)-$U$5)/$U$6+$W$13</f>
        <v/>
      </c>
      <c r="I1017" s="51">
        <f>1/(1+EXP(-H1017))</f>
        <v/>
      </c>
      <c r="J1017" s="52">
        <f>$X$12*((B1017)-$U$5)/$U$6+$X$13</f>
        <v/>
      </c>
      <c r="K1017" s="51">
        <f>1/(1+EXP(-J1017))</f>
        <v/>
      </c>
      <c r="L1017" s="52">
        <f>$Y$12*((B1017)-$U$5)/$U$6+$Y$13</f>
        <v/>
      </c>
      <c r="M1017" s="51">
        <f>1/(1+EXP(-L1017))</f>
        <v/>
      </c>
      <c r="N1017" s="52">
        <f>$Z$12*((B1017)-$U$5)/$U$6+$Z$13</f>
        <v/>
      </c>
      <c r="O1017" s="51">
        <f>1/(1+EXP(-N1017))</f>
        <v/>
      </c>
      <c r="P1017" s="52">
        <f>$AA$12*((B1017)-$U$5)/$U$6+$AA$13</f>
        <v/>
      </c>
      <c r="Q1017" s="51">
        <f>1/(1+EXP(-P1017))</f>
        <v/>
      </c>
      <c r="R1017" s="52">
        <f>$AB$12*((B1017)-$U$5)/$U$6+$AB$13</f>
        <v/>
      </c>
      <c r="S1017" s="51">
        <f>1/(1+EXP(-R1017))</f>
        <v/>
      </c>
      <c r="AI1017" s="48">
        <f>'4_Seq_Features'!A1015</f>
        <v/>
      </c>
      <c r="AJ1017" s="55">
        <f>'4_Seq_Features'!G1015</f>
        <v/>
      </c>
      <c r="AK1017" s="55">
        <f>'4_Seq_Features'!H1015</f>
        <v/>
      </c>
      <c r="AL1017" s="48">
        <f>'4_Seq_Features'!E1015</f>
        <v/>
      </c>
      <c r="AM1017" s="52">
        <f>$BD$14*((AJ1017)-$BD$5)/$BD$6+$BD$15*((AK1017)-$BD$7)/$BD$8+$BD$16</f>
        <v/>
      </c>
      <c r="AN1017" s="51">
        <f>1/(1+EXP(-AM1017))</f>
        <v/>
      </c>
      <c r="AO1017" s="52">
        <f>$BE$14*((AJ1017)-$BD$5)/$BD$6+$BE$15*((AK1017)-$BD$7)/$BD$8+$BE$16</f>
        <v/>
      </c>
      <c r="AP1017" s="51">
        <f>1/(1+EXP(-AO1017))</f>
        <v/>
      </c>
      <c r="AQ1017" s="52">
        <f>$BF$14*((AJ1017)-$BD$5)/$BD$6+$BF$15*((AK1017)-$BD$7)/$BD$8+$BF$16</f>
        <v/>
      </c>
      <c r="AR1017" s="51">
        <f>1/(1+EXP(-AQ1017))</f>
        <v/>
      </c>
      <c r="AS1017" s="52">
        <f>$BG$14*((AJ1017)-$BD$5)/$BD$6+$BG$15*((AK1017)-$BD$7)/$BD$8+$BG$16</f>
        <v/>
      </c>
      <c r="AT1017" s="51">
        <f>1/(1+EXP(-AS1017))</f>
        <v/>
      </c>
      <c r="AU1017" s="52">
        <f>$BH$14*((AJ1017)-$BD$5)/$BD$6+$BH$15*((AK1017)-$BD$7)/$BD$8+$BH$16</f>
        <v/>
      </c>
      <c r="AV1017" s="51">
        <f>1/(1+EXP(-AU1017))</f>
        <v/>
      </c>
      <c r="AW1017" s="52">
        <f>$BI$14*((AJ1017)-$BD$5)/$BD$6+$BI$15*((AK1017)-$BD$7)/$BD$8+$BI$16</f>
        <v/>
      </c>
      <c r="AX1017" s="51">
        <f>1/(1+EXP(-AW1017))</f>
        <v/>
      </c>
      <c r="AY1017" s="52">
        <f>$BJ$14*((AJ1017)-$BD$5)/$BD$6+$BJ$15*((AK1017)-$BD$7)/$BD$8+$BJ$16</f>
        <v/>
      </c>
      <c r="AZ1017" s="51">
        <f>1/(1+EXP(-AY1017))</f>
        <v/>
      </c>
      <c r="BA1017" s="52">
        <f>$BK$14*((AJ1017)-$BD$5)/$BD$6+$BK$15*((AK1017)-$BD$7)/$BD$8+$BK$16</f>
        <v/>
      </c>
      <c r="BB1017" s="51">
        <f>1/(1+EXP(-BA1017))</f>
        <v/>
      </c>
    </row>
    <row r="1018" ht="15" customHeight="1" s="35">
      <c r="A1018" s="48">
        <f>'4_Seq_Features'!A1016</f>
        <v/>
      </c>
      <c r="B1018" s="55">
        <f>'4_Seq_Features'!F1016</f>
        <v/>
      </c>
      <c r="C1018" s="48">
        <f>'4_Seq_Features'!E1016</f>
        <v/>
      </c>
      <c r="D1018" s="52">
        <f>$U$12*((B1018)-$U$5)/$U$6+$U$13</f>
        <v/>
      </c>
      <c r="E1018" s="51">
        <f>1/(1+EXP(-D1018))</f>
        <v/>
      </c>
      <c r="F1018" s="52">
        <f>$V$12*((B1018)-$U$5)/$U$6+$V$13</f>
        <v/>
      </c>
      <c r="G1018" s="51">
        <f>1/(1+EXP(-F1018))</f>
        <v/>
      </c>
      <c r="H1018" s="52">
        <f>$W$12*((B1018)-$U$5)/$U$6+$W$13</f>
        <v/>
      </c>
      <c r="I1018" s="51">
        <f>1/(1+EXP(-H1018))</f>
        <v/>
      </c>
      <c r="J1018" s="52">
        <f>$X$12*((B1018)-$U$5)/$U$6+$X$13</f>
        <v/>
      </c>
      <c r="K1018" s="51">
        <f>1/(1+EXP(-J1018))</f>
        <v/>
      </c>
      <c r="L1018" s="52">
        <f>$Y$12*((B1018)-$U$5)/$U$6+$Y$13</f>
        <v/>
      </c>
      <c r="M1018" s="51">
        <f>1/(1+EXP(-L1018))</f>
        <v/>
      </c>
      <c r="N1018" s="52">
        <f>$Z$12*((B1018)-$U$5)/$U$6+$Z$13</f>
        <v/>
      </c>
      <c r="O1018" s="51">
        <f>1/(1+EXP(-N1018))</f>
        <v/>
      </c>
      <c r="P1018" s="52">
        <f>$AA$12*((B1018)-$U$5)/$U$6+$AA$13</f>
        <v/>
      </c>
      <c r="Q1018" s="51">
        <f>1/(1+EXP(-P1018))</f>
        <v/>
      </c>
      <c r="R1018" s="52">
        <f>$AB$12*((B1018)-$U$5)/$U$6+$AB$13</f>
        <v/>
      </c>
      <c r="S1018" s="51">
        <f>1/(1+EXP(-R1018))</f>
        <v/>
      </c>
      <c r="AI1018" s="48">
        <f>'4_Seq_Features'!A1016</f>
        <v/>
      </c>
      <c r="AJ1018" s="55">
        <f>'4_Seq_Features'!G1016</f>
        <v/>
      </c>
      <c r="AK1018" s="55">
        <f>'4_Seq_Features'!H1016</f>
        <v/>
      </c>
      <c r="AL1018" s="48">
        <f>'4_Seq_Features'!E1016</f>
        <v/>
      </c>
      <c r="AM1018" s="52">
        <f>$BD$14*((AJ1018)-$BD$5)/$BD$6+$BD$15*((AK1018)-$BD$7)/$BD$8+$BD$16</f>
        <v/>
      </c>
      <c r="AN1018" s="51">
        <f>1/(1+EXP(-AM1018))</f>
        <v/>
      </c>
      <c r="AO1018" s="52">
        <f>$BE$14*((AJ1018)-$BD$5)/$BD$6+$BE$15*((AK1018)-$BD$7)/$BD$8+$BE$16</f>
        <v/>
      </c>
      <c r="AP1018" s="51">
        <f>1/(1+EXP(-AO1018))</f>
        <v/>
      </c>
      <c r="AQ1018" s="52">
        <f>$BF$14*((AJ1018)-$BD$5)/$BD$6+$BF$15*((AK1018)-$BD$7)/$BD$8+$BF$16</f>
        <v/>
      </c>
      <c r="AR1018" s="51">
        <f>1/(1+EXP(-AQ1018))</f>
        <v/>
      </c>
      <c r="AS1018" s="52">
        <f>$BG$14*((AJ1018)-$BD$5)/$BD$6+$BG$15*((AK1018)-$BD$7)/$BD$8+$BG$16</f>
        <v/>
      </c>
      <c r="AT1018" s="51">
        <f>1/(1+EXP(-AS1018))</f>
        <v/>
      </c>
      <c r="AU1018" s="52">
        <f>$BH$14*((AJ1018)-$BD$5)/$BD$6+$BH$15*((AK1018)-$BD$7)/$BD$8+$BH$16</f>
        <v/>
      </c>
      <c r="AV1018" s="51">
        <f>1/(1+EXP(-AU1018))</f>
        <v/>
      </c>
      <c r="AW1018" s="52">
        <f>$BI$14*((AJ1018)-$BD$5)/$BD$6+$BI$15*((AK1018)-$BD$7)/$BD$8+$BI$16</f>
        <v/>
      </c>
      <c r="AX1018" s="51">
        <f>1/(1+EXP(-AW1018))</f>
        <v/>
      </c>
      <c r="AY1018" s="52">
        <f>$BJ$14*((AJ1018)-$BD$5)/$BD$6+$BJ$15*((AK1018)-$BD$7)/$BD$8+$BJ$16</f>
        <v/>
      </c>
      <c r="AZ1018" s="51">
        <f>1/(1+EXP(-AY1018))</f>
        <v/>
      </c>
      <c r="BA1018" s="52">
        <f>$BK$14*((AJ1018)-$BD$5)/$BD$6+$BK$15*((AK1018)-$BD$7)/$BD$8+$BK$16</f>
        <v/>
      </c>
      <c r="BB1018" s="51">
        <f>1/(1+EXP(-BA1018))</f>
        <v/>
      </c>
    </row>
    <row r="1019" ht="15" customHeight="1" s="35">
      <c r="A1019" s="48">
        <f>'4_Seq_Features'!A1017</f>
        <v/>
      </c>
      <c r="B1019" s="55">
        <f>'4_Seq_Features'!F1017</f>
        <v/>
      </c>
      <c r="C1019" s="48">
        <f>'4_Seq_Features'!E1017</f>
        <v/>
      </c>
      <c r="D1019" s="52">
        <f>$U$12*((B1019)-$U$5)/$U$6+$U$13</f>
        <v/>
      </c>
      <c r="E1019" s="51">
        <f>1/(1+EXP(-D1019))</f>
        <v/>
      </c>
      <c r="F1019" s="52">
        <f>$V$12*((B1019)-$U$5)/$U$6+$V$13</f>
        <v/>
      </c>
      <c r="G1019" s="51">
        <f>1/(1+EXP(-F1019))</f>
        <v/>
      </c>
      <c r="H1019" s="52">
        <f>$W$12*((B1019)-$U$5)/$U$6+$W$13</f>
        <v/>
      </c>
      <c r="I1019" s="51">
        <f>1/(1+EXP(-H1019))</f>
        <v/>
      </c>
      <c r="J1019" s="52">
        <f>$X$12*((B1019)-$U$5)/$U$6+$X$13</f>
        <v/>
      </c>
      <c r="K1019" s="51">
        <f>1/(1+EXP(-J1019))</f>
        <v/>
      </c>
      <c r="L1019" s="52">
        <f>$Y$12*((B1019)-$U$5)/$U$6+$Y$13</f>
        <v/>
      </c>
      <c r="M1019" s="51">
        <f>1/(1+EXP(-L1019))</f>
        <v/>
      </c>
      <c r="N1019" s="52">
        <f>$Z$12*((B1019)-$U$5)/$U$6+$Z$13</f>
        <v/>
      </c>
      <c r="O1019" s="51">
        <f>1/(1+EXP(-N1019))</f>
        <v/>
      </c>
      <c r="P1019" s="52">
        <f>$AA$12*((B1019)-$U$5)/$U$6+$AA$13</f>
        <v/>
      </c>
      <c r="Q1019" s="51">
        <f>1/(1+EXP(-P1019))</f>
        <v/>
      </c>
      <c r="R1019" s="52">
        <f>$AB$12*((B1019)-$U$5)/$U$6+$AB$13</f>
        <v/>
      </c>
      <c r="S1019" s="51">
        <f>1/(1+EXP(-R1019))</f>
        <v/>
      </c>
      <c r="AI1019" s="48">
        <f>'4_Seq_Features'!A1017</f>
        <v/>
      </c>
      <c r="AJ1019" s="55">
        <f>'4_Seq_Features'!G1017</f>
        <v/>
      </c>
      <c r="AK1019" s="55">
        <f>'4_Seq_Features'!H1017</f>
        <v/>
      </c>
      <c r="AL1019" s="48">
        <f>'4_Seq_Features'!E1017</f>
        <v/>
      </c>
      <c r="AM1019" s="52">
        <f>$BD$14*((AJ1019)-$BD$5)/$BD$6+$BD$15*((AK1019)-$BD$7)/$BD$8+$BD$16</f>
        <v/>
      </c>
      <c r="AN1019" s="51">
        <f>1/(1+EXP(-AM1019))</f>
        <v/>
      </c>
      <c r="AO1019" s="52">
        <f>$BE$14*((AJ1019)-$BD$5)/$BD$6+$BE$15*((AK1019)-$BD$7)/$BD$8+$BE$16</f>
        <v/>
      </c>
      <c r="AP1019" s="51">
        <f>1/(1+EXP(-AO1019))</f>
        <v/>
      </c>
      <c r="AQ1019" s="52">
        <f>$BF$14*((AJ1019)-$BD$5)/$BD$6+$BF$15*((AK1019)-$BD$7)/$BD$8+$BF$16</f>
        <v/>
      </c>
      <c r="AR1019" s="51">
        <f>1/(1+EXP(-AQ1019))</f>
        <v/>
      </c>
      <c r="AS1019" s="52">
        <f>$BG$14*((AJ1019)-$BD$5)/$BD$6+$BG$15*((AK1019)-$BD$7)/$BD$8+$BG$16</f>
        <v/>
      </c>
      <c r="AT1019" s="51">
        <f>1/(1+EXP(-AS1019))</f>
        <v/>
      </c>
      <c r="AU1019" s="52">
        <f>$BH$14*((AJ1019)-$BD$5)/$BD$6+$BH$15*((AK1019)-$BD$7)/$BD$8+$BH$16</f>
        <v/>
      </c>
      <c r="AV1019" s="51">
        <f>1/(1+EXP(-AU1019))</f>
        <v/>
      </c>
      <c r="AW1019" s="52">
        <f>$BI$14*((AJ1019)-$BD$5)/$BD$6+$BI$15*((AK1019)-$BD$7)/$BD$8+$BI$16</f>
        <v/>
      </c>
      <c r="AX1019" s="51">
        <f>1/(1+EXP(-AW1019))</f>
        <v/>
      </c>
      <c r="AY1019" s="52">
        <f>$BJ$14*((AJ1019)-$BD$5)/$BD$6+$BJ$15*((AK1019)-$BD$7)/$BD$8+$BJ$16</f>
        <v/>
      </c>
      <c r="AZ1019" s="51">
        <f>1/(1+EXP(-AY1019))</f>
        <v/>
      </c>
      <c r="BA1019" s="52">
        <f>$BK$14*((AJ1019)-$BD$5)/$BD$6+$BK$15*((AK1019)-$BD$7)/$BD$8+$BK$16</f>
        <v/>
      </c>
      <c r="BB1019" s="51">
        <f>1/(1+EXP(-BA1019))</f>
        <v/>
      </c>
    </row>
    <row r="1020" ht="15" customHeight="1" s="35">
      <c r="A1020" s="48">
        <f>'4_Seq_Features'!A1018</f>
        <v/>
      </c>
      <c r="B1020" s="55">
        <f>'4_Seq_Features'!F1018</f>
        <v/>
      </c>
      <c r="C1020" s="48">
        <f>'4_Seq_Features'!E1018</f>
        <v/>
      </c>
      <c r="D1020" s="52">
        <f>$U$12*((B1020)-$U$5)/$U$6+$U$13</f>
        <v/>
      </c>
      <c r="E1020" s="51">
        <f>1/(1+EXP(-D1020))</f>
        <v/>
      </c>
      <c r="F1020" s="52">
        <f>$V$12*((B1020)-$U$5)/$U$6+$V$13</f>
        <v/>
      </c>
      <c r="G1020" s="51">
        <f>1/(1+EXP(-F1020))</f>
        <v/>
      </c>
      <c r="H1020" s="52">
        <f>$W$12*((B1020)-$U$5)/$U$6+$W$13</f>
        <v/>
      </c>
      <c r="I1020" s="51">
        <f>1/(1+EXP(-H1020))</f>
        <v/>
      </c>
      <c r="J1020" s="52">
        <f>$X$12*((B1020)-$U$5)/$U$6+$X$13</f>
        <v/>
      </c>
      <c r="K1020" s="51">
        <f>1/(1+EXP(-J1020))</f>
        <v/>
      </c>
      <c r="L1020" s="52">
        <f>$Y$12*((B1020)-$U$5)/$U$6+$Y$13</f>
        <v/>
      </c>
      <c r="M1020" s="51">
        <f>1/(1+EXP(-L1020))</f>
        <v/>
      </c>
      <c r="N1020" s="52">
        <f>$Z$12*((B1020)-$U$5)/$U$6+$Z$13</f>
        <v/>
      </c>
      <c r="O1020" s="51">
        <f>1/(1+EXP(-N1020))</f>
        <v/>
      </c>
      <c r="P1020" s="52">
        <f>$AA$12*((B1020)-$U$5)/$U$6+$AA$13</f>
        <v/>
      </c>
      <c r="Q1020" s="51">
        <f>1/(1+EXP(-P1020))</f>
        <v/>
      </c>
      <c r="R1020" s="52">
        <f>$AB$12*((B1020)-$U$5)/$U$6+$AB$13</f>
        <v/>
      </c>
      <c r="S1020" s="51">
        <f>1/(1+EXP(-R1020))</f>
        <v/>
      </c>
      <c r="AI1020" s="48">
        <f>'4_Seq_Features'!A1018</f>
        <v/>
      </c>
      <c r="AJ1020" s="55">
        <f>'4_Seq_Features'!G1018</f>
        <v/>
      </c>
      <c r="AK1020" s="55">
        <f>'4_Seq_Features'!H1018</f>
        <v/>
      </c>
      <c r="AL1020" s="48">
        <f>'4_Seq_Features'!E1018</f>
        <v/>
      </c>
      <c r="AM1020" s="52">
        <f>$BD$14*((AJ1020)-$BD$5)/$BD$6+$BD$15*((AK1020)-$BD$7)/$BD$8+$BD$16</f>
        <v/>
      </c>
      <c r="AN1020" s="51">
        <f>1/(1+EXP(-AM1020))</f>
        <v/>
      </c>
      <c r="AO1020" s="52">
        <f>$BE$14*((AJ1020)-$BD$5)/$BD$6+$BE$15*((AK1020)-$BD$7)/$BD$8+$BE$16</f>
        <v/>
      </c>
      <c r="AP1020" s="51">
        <f>1/(1+EXP(-AO1020))</f>
        <v/>
      </c>
      <c r="AQ1020" s="52">
        <f>$BF$14*((AJ1020)-$BD$5)/$BD$6+$BF$15*((AK1020)-$BD$7)/$BD$8+$BF$16</f>
        <v/>
      </c>
      <c r="AR1020" s="51">
        <f>1/(1+EXP(-AQ1020))</f>
        <v/>
      </c>
      <c r="AS1020" s="52">
        <f>$BG$14*((AJ1020)-$BD$5)/$BD$6+$BG$15*((AK1020)-$BD$7)/$BD$8+$BG$16</f>
        <v/>
      </c>
      <c r="AT1020" s="51">
        <f>1/(1+EXP(-AS1020))</f>
        <v/>
      </c>
      <c r="AU1020" s="52">
        <f>$BH$14*((AJ1020)-$BD$5)/$BD$6+$BH$15*((AK1020)-$BD$7)/$BD$8+$BH$16</f>
        <v/>
      </c>
      <c r="AV1020" s="51">
        <f>1/(1+EXP(-AU1020))</f>
        <v/>
      </c>
      <c r="AW1020" s="52">
        <f>$BI$14*((AJ1020)-$BD$5)/$BD$6+$BI$15*((AK1020)-$BD$7)/$BD$8+$BI$16</f>
        <v/>
      </c>
      <c r="AX1020" s="51">
        <f>1/(1+EXP(-AW1020))</f>
        <v/>
      </c>
      <c r="AY1020" s="52">
        <f>$BJ$14*((AJ1020)-$BD$5)/$BD$6+$BJ$15*((AK1020)-$BD$7)/$BD$8+$BJ$16</f>
        <v/>
      </c>
      <c r="AZ1020" s="51">
        <f>1/(1+EXP(-AY1020))</f>
        <v/>
      </c>
      <c r="BA1020" s="52">
        <f>$BK$14*((AJ1020)-$BD$5)/$BD$6+$BK$15*((AK1020)-$BD$7)/$BD$8+$BK$16</f>
        <v/>
      </c>
      <c r="BB1020" s="51">
        <f>1/(1+EXP(-BA1020))</f>
        <v/>
      </c>
    </row>
    <row r="1021" ht="15" customHeight="1" s="35">
      <c r="A1021" s="48">
        <f>'4_Seq_Features'!A1019</f>
        <v/>
      </c>
      <c r="B1021" s="55">
        <f>'4_Seq_Features'!F1019</f>
        <v/>
      </c>
      <c r="C1021" s="48">
        <f>'4_Seq_Features'!E1019</f>
        <v/>
      </c>
      <c r="D1021" s="52">
        <f>$U$12*((B1021)-$U$5)/$U$6+$U$13</f>
        <v/>
      </c>
      <c r="E1021" s="51">
        <f>1/(1+EXP(-D1021))</f>
        <v/>
      </c>
      <c r="F1021" s="52">
        <f>$V$12*((B1021)-$U$5)/$U$6+$V$13</f>
        <v/>
      </c>
      <c r="G1021" s="51">
        <f>1/(1+EXP(-F1021))</f>
        <v/>
      </c>
      <c r="H1021" s="52">
        <f>$W$12*((B1021)-$U$5)/$U$6+$W$13</f>
        <v/>
      </c>
      <c r="I1021" s="51">
        <f>1/(1+EXP(-H1021))</f>
        <v/>
      </c>
      <c r="J1021" s="52">
        <f>$X$12*((B1021)-$U$5)/$U$6+$X$13</f>
        <v/>
      </c>
      <c r="K1021" s="51">
        <f>1/(1+EXP(-J1021))</f>
        <v/>
      </c>
      <c r="L1021" s="52">
        <f>$Y$12*((B1021)-$U$5)/$U$6+$Y$13</f>
        <v/>
      </c>
      <c r="M1021" s="51">
        <f>1/(1+EXP(-L1021))</f>
        <v/>
      </c>
      <c r="N1021" s="52">
        <f>$Z$12*((B1021)-$U$5)/$U$6+$Z$13</f>
        <v/>
      </c>
      <c r="O1021" s="51">
        <f>1/(1+EXP(-N1021))</f>
        <v/>
      </c>
      <c r="P1021" s="52">
        <f>$AA$12*((B1021)-$U$5)/$U$6+$AA$13</f>
        <v/>
      </c>
      <c r="Q1021" s="51">
        <f>1/(1+EXP(-P1021))</f>
        <v/>
      </c>
      <c r="R1021" s="52">
        <f>$AB$12*((B1021)-$U$5)/$U$6+$AB$13</f>
        <v/>
      </c>
      <c r="S1021" s="51">
        <f>1/(1+EXP(-R1021))</f>
        <v/>
      </c>
      <c r="AI1021" s="48">
        <f>'4_Seq_Features'!A1019</f>
        <v/>
      </c>
      <c r="AJ1021" s="55">
        <f>'4_Seq_Features'!G1019</f>
        <v/>
      </c>
      <c r="AK1021" s="55">
        <f>'4_Seq_Features'!H1019</f>
        <v/>
      </c>
      <c r="AL1021" s="48">
        <f>'4_Seq_Features'!E1019</f>
        <v/>
      </c>
      <c r="AM1021" s="52">
        <f>$BD$14*((AJ1021)-$BD$5)/$BD$6+$BD$15*((AK1021)-$BD$7)/$BD$8+$BD$16</f>
        <v/>
      </c>
      <c r="AN1021" s="51">
        <f>1/(1+EXP(-AM1021))</f>
        <v/>
      </c>
      <c r="AO1021" s="52">
        <f>$BE$14*((AJ1021)-$BD$5)/$BD$6+$BE$15*((AK1021)-$BD$7)/$BD$8+$BE$16</f>
        <v/>
      </c>
      <c r="AP1021" s="51">
        <f>1/(1+EXP(-AO1021))</f>
        <v/>
      </c>
      <c r="AQ1021" s="52">
        <f>$BF$14*((AJ1021)-$BD$5)/$BD$6+$BF$15*((AK1021)-$BD$7)/$BD$8+$BF$16</f>
        <v/>
      </c>
      <c r="AR1021" s="51">
        <f>1/(1+EXP(-AQ1021))</f>
        <v/>
      </c>
      <c r="AS1021" s="52">
        <f>$BG$14*((AJ1021)-$BD$5)/$BD$6+$BG$15*((AK1021)-$BD$7)/$BD$8+$BG$16</f>
        <v/>
      </c>
      <c r="AT1021" s="51">
        <f>1/(1+EXP(-AS1021))</f>
        <v/>
      </c>
      <c r="AU1021" s="52">
        <f>$BH$14*((AJ1021)-$BD$5)/$BD$6+$BH$15*((AK1021)-$BD$7)/$BD$8+$BH$16</f>
        <v/>
      </c>
      <c r="AV1021" s="51">
        <f>1/(1+EXP(-AU1021))</f>
        <v/>
      </c>
      <c r="AW1021" s="52">
        <f>$BI$14*((AJ1021)-$BD$5)/$BD$6+$BI$15*((AK1021)-$BD$7)/$BD$8+$BI$16</f>
        <v/>
      </c>
      <c r="AX1021" s="51">
        <f>1/(1+EXP(-AW1021))</f>
        <v/>
      </c>
      <c r="AY1021" s="52">
        <f>$BJ$14*((AJ1021)-$BD$5)/$BD$6+$BJ$15*((AK1021)-$BD$7)/$BD$8+$BJ$16</f>
        <v/>
      </c>
      <c r="AZ1021" s="51">
        <f>1/(1+EXP(-AY1021))</f>
        <v/>
      </c>
      <c r="BA1021" s="52">
        <f>$BK$14*((AJ1021)-$BD$5)/$BD$6+$BK$15*((AK1021)-$BD$7)/$BD$8+$BK$16</f>
        <v/>
      </c>
      <c r="BB1021" s="51">
        <f>1/(1+EXP(-BA1021))</f>
        <v/>
      </c>
    </row>
    <row r="1022" ht="15" customHeight="1" s="35">
      <c r="A1022" s="48">
        <f>'4_Seq_Features'!A1020</f>
        <v/>
      </c>
      <c r="B1022" s="55">
        <f>'4_Seq_Features'!F1020</f>
        <v/>
      </c>
      <c r="C1022" s="48">
        <f>'4_Seq_Features'!E1020</f>
        <v/>
      </c>
      <c r="D1022" s="52">
        <f>$U$12*((B1022)-$U$5)/$U$6+$U$13</f>
        <v/>
      </c>
      <c r="E1022" s="51">
        <f>1/(1+EXP(-D1022))</f>
        <v/>
      </c>
      <c r="F1022" s="52">
        <f>$V$12*((B1022)-$U$5)/$U$6+$V$13</f>
        <v/>
      </c>
      <c r="G1022" s="51">
        <f>1/(1+EXP(-F1022))</f>
        <v/>
      </c>
      <c r="H1022" s="52">
        <f>$W$12*((B1022)-$U$5)/$U$6+$W$13</f>
        <v/>
      </c>
      <c r="I1022" s="51">
        <f>1/(1+EXP(-H1022))</f>
        <v/>
      </c>
      <c r="J1022" s="52">
        <f>$X$12*((B1022)-$U$5)/$U$6+$X$13</f>
        <v/>
      </c>
      <c r="K1022" s="51">
        <f>1/(1+EXP(-J1022))</f>
        <v/>
      </c>
      <c r="L1022" s="52">
        <f>$Y$12*((B1022)-$U$5)/$U$6+$Y$13</f>
        <v/>
      </c>
      <c r="M1022" s="51">
        <f>1/(1+EXP(-L1022))</f>
        <v/>
      </c>
      <c r="N1022" s="52">
        <f>$Z$12*((B1022)-$U$5)/$U$6+$Z$13</f>
        <v/>
      </c>
      <c r="O1022" s="51">
        <f>1/(1+EXP(-N1022))</f>
        <v/>
      </c>
      <c r="P1022" s="52">
        <f>$AA$12*((B1022)-$U$5)/$U$6+$AA$13</f>
        <v/>
      </c>
      <c r="Q1022" s="51">
        <f>1/(1+EXP(-P1022))</f>
        <v/>
      </c>
      <c r="R1022" s="52">
        <f>$AB$12*((B1022)-$U$5)/$U$6+$AB$13</f>
        <v/>
      </c>
      <c r="S1022" s="51">
        <f>1/(1+EXP(-R1022))</f>
        <v/>
      </c>
      <c r="AI1022" s="48">
        <f>'4_Seq_Features'!A1020</f>
        <v/>
      </c>
      <c r="AJ1022" s="55">
        <f>'4_Seq_Features'!G1020</f>
        <v/>
      </c>
      <c r="AK1022" s="55">
        <f>'4_Seq_Features'!H1020</f>
        <v/>
      </c>
      <c r="AL1022" s="48">
        <f>'4_Seq_Features'!E1020</f>
        <v/>
      </c>
      <c r="AM1022" s="52">
        <f>$BD$14*((AJ1022)-$BD$5)/$BD$6+$BD$15*((AK1022)-$BD$7)/$BD$8+$BD$16</f>
        <v/>
      </c>
      <c r="AN1022" s="51">
        <f>1/(1+EXP(-AM1022))</f>
        <v/>
      </c>
      <c r="AO1022" s="52">
        <f>$BE$14*((AJ1022)-$BD$5)/$BD$6+$BE$15*((AK1022)-$BD$7)/$BD$8+$BE$16</f>
        <v/>
      </c>
      <c r="AP1022" s="51">
        <f>1/(1+EXP(-AO1022))</f>
        <v/>
      </c>
      <c r="AQ1022" s="52">
        <f>$BF$14*((AJ1022)-$BD$5)/$BD$6+$BF$15*((AK1022)-$BD$7)/$BD$8+$BF$16</f>
        <v/>
      </c>
      <c r="AR1022" s="51">
        <f>1/(1+EXP(-AQ1022))</f>
        <v/>
      </c>
      <c r="AS1022" s="52">
        <f>$BG$14*((AJ1022)-$BD$5)/$BD$6+$BG$15*((AK1022)-$BD$7)/$BD$8+$BG$16</f>
        <v/>
      </c>
      <c r="AT1022" s="51">
        <f>1/(1+EXP(-AS1022))</f>
        <v/>
      </c>
      <c r="AU1022" s="52">
        <f>$BH$14*((AJ1022)-$BD$5)/$BD$6+$BH$15*((AK1022)-$BD$7)/$BD$8+$BH$16</f>
        <v/>
      </c>
      <c r="AV1022" s="51">
        <f>1/(1+EXP(-AU1022))</f>
        <v/>
      </c>
      <c r="AW1022" s="52">
        <f>$BI$14*((AJ1022)-$BD$5)/$BD$6+$BI$15*((AK1022)-$BD$7)/$BD$8+$BI$16</f>
        <v/>
      </c>
      <c r="AX1022" s="51">
        <f>1/(1+EXP(-AW1022))</f>
        <v/>
      </c>
      <c r="AY1022" s="52">
        <f>$BJ$14*((AJ1022)-$BD$5)/$BD$6+$BJ$15*((AK1022)-$BD$7)/$BD$8+$BJ$16</f>
        <v/>
      </c>
      <c r="AZ1022" s="51">
        <f>1/(1+EXP(-AY1022))</f>
        <v/>
      </c>
      <c r="BA1022" s="52">
        <f>$BK$14*((AJ1022)-$BD$5)/$BD$6+$BK$15*((AK1022)-$BD$7)/$BD$8+$BK$16</f>
        <v/>
      </c>
      <c r="BB1022" s="51">
        <f>1/(1+EXP(-BA1022))</f>
        <v/>
      </c>
    </row>
    <row r="1023" ht="15" customHeight="1" s="35">
      <c r="A1023" s="48">
        <f>'4_Seq_Features'!A1021</f>
        <v/>
      </c>
      <c r="B1023" s="55">
        <f>'4_Seq_Features'!F1021</f>
        <v/>
      </c>
      <c r="C1023" s="48">
        <f>'4_Seq_Features'!E1021</f>
        <v/>
      </c>
      <c r="D1023" s="52">
        <f>$U$12*((B1023)-$U$5)/$U$6+$U$13</f>
        <v/>
      </c>
      <c r="E1023" s="51">
        <f>1/(1+EXP(-D1023))</f>
        <v/>
      </c>
      <c r="F1023" s="52">
        <f>$V$12*((B1023)-$U$5)/$U$6+$V$13</f>
        <v/>
      </c>
      <c r="G1023" s="51">
        <f>1/(1+EXP(-F1023))</f>
        <v/>
      </c>
      <c r="H1023" s="52">
        <f>$W$12*((B1023)-$U$5)/$U$6+$W$13</f>
        <v/>
      </c>
      <c r="I1023" s="51">
        <f>1/(1+EXP(-H1023))</f>
        <v/>
      </c>
      <c r="J1023" s="52">
        <f>$X$12*((B1023)-$U$5)/$U$6+$X$13</f>
        <v/>
      </c>
      <c r="K1023" s="51">
        <f>1/(1+EXP(-J1023))</f>
        <v/>
      </c>
      <c r="L1023" s="52">
        <f>$Y$12*((B1023)-$U$5)/$U$6+$Y$13</f>
        <v/>
      </c>
      <c r="M1023" s="51">
        <f>1/(1+EXP(-L1023))</f>
        <v/>
      </c>
      <c r="N1023" s="52">
        <f>$Z$12*((B1023)-$U$5)/$U$6+$Z$13</f>
        <v/>
      </c>
      <c r="O1023" s="51">
        <f>1/(1+EXP(-N1023))</f>
        <v/>
      </c>
      <c r="P1023" s="52">
        <f>$AA$12*((B1023)-$U$5)/$U$6+$AA$13</f>
        <v/>
      </c>
      <c r="Q1023" s="51">
        <f>1/(1+EXP(-P1023))</f>
        <v/>
      </c>
      <c r="R1023" s="52">
        <f>$AB$12*((B1023)-$U$5)/$U$6+$AB$13</f>
        <v/>
      </c>
      <c r="S1023" s="51">
        <f>1/(1+EXP(-R1023))</f>
        <v/>
      </c>
      <c r="AI1023" s="48">
        <f>'4_Seq_Features'!A1021</f>
        <v/>
      </c>
      <c r="AJ1023" s="55">
        <f>'4_Seq_Features'!G1021</f>
        <v/>
      </c>
      <c r="AK1023" s="55">
        <f>'4_Seq_Features'!H1021</f>
        <v/>
      </c>
      <c r="AL1023" s="48">
        <f>'4_Seq_Features'!E1021</f>
        <v/>
      </c>
      <c r="AM1023" s="52">
        <f>$BD$14*((AJ1023)-$BD$5)/$BD$6+$BD$15*((AK1023)-$BD$7)/$BD$8+$BD$16</f>
        <v/>
      </c>
      <c r="AN1023" s="51">
        <f>1/(1+EXP(-AM1023))</f>
        <v/>
      </c>
      <c r="AO1023" s="52">
        <f>$BE$14*((AJ1023)-$BD$5)/$BD$6+$BE$15*((AK1023)-$BD$7)/$BD$8+$BE$16</f>
        <v/>
      </c>
      <c r="AP1023" s="51">
        <f>1/(1+EXP(-AO1023))</f>
        <v/>
      </c>
      <c r="AQ1023" s="52">
        <f>$BF$14*((AJ1023)-$BD$5)/$BD$6+$BF$15*((AK1023)-$BD$7)/$BD$8+$BF$16</f>
        <v/>
      </c>
      <c r="AR1023" s="51">
        <f>1/(1+EXP(-AQ1023))</f>
        <v/>
      </c>
      <c r="AS1023" s="52">
        <f>$BG$14*((AJ1023)-$BD$5)/$BD$6+$BG$15*((AK1023)-$BD$7)/$BD$8+$BG$16</f>
        <v/>
      </c>
      <c r="AT1023" s="51">
        <f>1/(1+EXP(-AS1023))</f>
        <v/>
      </c>
      <c r="AU1023" s="52">
        <f>$BH$14*((AJ1023)-$BD$5)/$BD$6+$BH$15*((AK1023)-$BD$7)/$BD$8+$BH$16</f>
        <v/>
      </c>
      <c r="AV1023" s="51">
        <f>1/(1+EXP(-AU1023))</f>
        <v/>
      </c>
      <c r="AW1023" s="52">
        <f>$BI$14*((AJ1023)-$BD$5)/$BD$6+$BI$15*((AK1023)-$BD$7)/$BD$8+$BI$16</f>
        <v/>
      </c>
      <c r="AX1023" s="51">
        <f>1/(1+EXP(-AW1023))</f>
        <v/>
      </c>
      <c r="AY1023" s="52">
        <f>$BJ$14*((AJ1023)-$BD$5)/$BD$6+$BJ$15*((AK1023)-$BD$7)/$BD$8+$BJ$16</f>
        <v/>
      </c>
      <c r="AZ1023" s="51">
        <f>1/(1+EXP(-AY1023))</f>
        <v/>
      </c>
      <c r="BA1023" s="52">
        <f>$BK$14*((AJ1023)-$BD$5)/$BD$6+$BK$15*((AK1023)-$BD$7)/$BD$8+$BK$16</f>
        <v/>
      </c>
      <c r="BB1023" s="51">
        <f>1/(1+EXP(-BA1023))</f>
        <v/>
      </c>
    </row>
    <row r="1024" ht="15" customHeight="1" s="35">
      <c r="A1024" s="48">
        <f>'4_Seq_Features'!A1022</f>
        <v/>
      </c>
      <c r="B1024" s="55">
        <f>'4_Seq_Features'!F1022</f>
        <v/>
      </c>
      <c r="C1024" s="48">
        <f>'4_Seq_Features'!E1022</f>
        <v/>
      </c>
      <c r="D1024" s="52">
        <f>$U$12*((B1024)-$U$5)/$U$6+$U$13</f>
        <v/>
      </c>
      <c r="E1024" s="51">
        <f>1/(1+EXP(-D1024))</f>
        <v/>
      </c>
      <c r="F1024" s="52">
        <f>$V$12*((B1024)-$U$5)/$U$6+$V$13</f>
        <v/>
      </c>
      <c r="G1024" s="51">
        <f>1/(1+EXP(-F1024))</f>
        <v/>
      </c>
      <c r="H1024" s="52">
        <f>$W$12*((B1024)-$U$5)/$U$6+$W$13</f>
        <v/>
      </c>
      <c r="I1024" s="51">
        <f>1/(1+EXP(-H1024))</f>
        <v/>
      </c>
      <c r="J1024" s="52">
        <f>$X$12*((B1024)-$U$5)/$U$6+$X$13</f>
        <v/>
      </c>
      <c r="K1024" s="51">
        <f>1/(1+EXP(-J1024))</f>
        <v/>
      </c>
      <c r="L1024" s="52">
        <f>$Y$12*((B1024)-$U$5)/$U$6+$Y$13</f>
        <v/>
      </c>
      <c r="M1024" s="51">
        <f>1/(1+EXP(-L1024))</f>
        <v/>
      </c>
      <c r="N1024" s="52">
        <f>$Z$12*((B1024)-$U$5)/$U$6+$Z$13</f>
        <v/>
      </c>
      <c r="O1024" s="51">
        <f>1/(1+EXP(-N1024))</f>
        <v/>
      </c>
      <c r="P1024" s="52">
        <f>$AA$12*((B1024)-$U$5)/$U$6+$AA$13</f>
        <v/>
      </c>
      <c r="Q1024" s="51">
        <f>1/(1+EXP(-P1024))</f>
        <v/>
      </c>
      <c r="R1024" s="52">
        <f>$AB$12*((B1024)-$U$5)/$U$6+$AB$13</f>
        <v/>
      </c>
      <c r="S1024" s="51">
        <f>1/(1+EXP(-R1024))</f>
        <v/>
      </c>
      <c r="AI1024" s="48">
        <f>'4_Seq_Features'!A1022</f>
        <v/>
      </c>
      <c r="AJ1024" s="55">
        <f>'4_Seq_Features'!G1022</f>
        <v/>
      </c>
      <c r="AK1024" s="55">
        <f>'4_Seq_Features'!H1022</f>
        <v/>
      </c>
      <c r="AL1024" s="48">
        <f>'4_Seq_Features'!E1022</f>
        <v/>
      </c>
      <c r="AM1024" s="52">
        <f>$BD$14*((AJ1024)-$BD$5)/$BD$6+$BD$15*((AK1024)-$BD$7)/$BD$8+$BD$16</f>
        <v/>
      </c>
      <c r="AN1024" s="51">
        <f>1/(1+EXP(-AM1024))</f>
        <v/>
      </c>
      <c r="AO1024" s="52">
        <f>$BE$14*((AJ1024)-$BD$5)/$BD$6+$BE$15*((AK1024)-$BD$7)/$BD$8+$BE$16</f>
        <v/>
      </c>
      <c r="AP1024" s="51">
        <f>1/(1+EXP(-AO1024))</f>
        <v/>
      </c>
      <c r="AQ1024" s="52">
        <f>$BF$14*((AJ1024)-$BD$5)/$BD$6+$BF$15*((AK1024)-$BD$7)/$BD$8+$BF$16</f>
        <v/>
      </c>
      <c r="AR1024" s="51">
        <f>1/(1+EXP(-AQ1024))</f>
        <v/>
      </c>
      <c r="AS1024" s="52">
        <f>$BG$14*((AJ1024)-$BD$5)/$BD$6+$BG$15*((AK1024)-$BD$7)/$BD$8+$BG$16</f>
        <v/>
      </c>
      <c r="AT1024" s="51">
        <f>1/(1+EXP(-AS1024))</f>
        <v/>
      </c>
      <c r="AU1024" s="52">
        <f>$BH$14*((AJ1024)-$BD$5)/$BD$6+$BH$15*((AK1024)-$BD$7)/$BD$8+$BH$16</f>
        <v/>
      </c>
      <c r="AV1024" s="51">
        <f>1/(1+EXP(-AU1024))</f>
        <v/>
      </c>
      <c r="AW1024" s="52">
        <f>$BI$14*((AJ1024)-$BD$5)/$BD$6+$BI$15*((AK1024)-$BD$7)/$BD$8+$BI$16</f>
        <v/>
      </c>
      <c r="AX1024" s="51">
        <f>1/(1+EXP(-AW1024))</f>
        <v/>
      </c>
      <c r="AY1024" s="52">
        <f>$BJ$14*((AJ1024)-$BD$5)/$BD$6+$BJ$15*((AK1024)-$BD$7)/$BD$8+$BJ$16</f>
        <v/>
      </c>
      <c r="AZ1024" s="51">
        <f>1/(1+EXP(-AY1024))</f>
        <v/>
      </c>
      <c r="BA1024" s="52">
        <f>$BK$14*((AJ1024)-$BD$5)/$BD$6+$BK$15*((AK1024)-$BD$7)/$BD$8+$BK$16</f>
        <v/>
      </c>
      <c r="BB1024" s="51">
        <f>1/(1+EXP(-BA1024))</f>
        <v/>
      </c>
    </row>
    <row r="1025" ht="15" customHeight="1" s="35">
      <c r="A1025" s="48">
        <f>'4_Seq_Features'!A1023</f>
        <v/>
      </c>
      <c r="B1025" s="55">
        <f>'4_Seq_Features'!F1023</f>
        <v/>
      </c>
      <c r="C1025" s="48">
        <f>'4_Seq_Features'!E1023</f>
        <v/>
      </c>
      <c r="D1025" s="52">
        <f>$U$12*((B1025)-$U$5)/$U$6+$U$13</f>
        <v/>
      </c>
      <c r="E1025" s="51">
        <f>1/(1+EXP(-D1025))</f>
        <v/>
      </c>
      <c r="F1025" s="52">
        <f>$V$12*((B1025)-$U$5)/$U$6+$V$13</f>
        <v/>
      </c>
      <c r="G1025" s="51">
        <f>1/(1+EXP(-F1025))</f>
        <v/>
      </c>
      <c r="H1025" s="52">
        <f>$W$12*((B1025)-$U$5)/$U$6+$W$13</f>
        <v/>
      </c>
      <c r="I1025" s="51">
        <f>1/(1+EXP(-H1025))</f>
        <v/>
      </c>
      <c r="J1025" s="52">
        <f>$X$12*((B1025)-$U$5)/$U$6+$X$13</f>
        <v/>
      </c>
      <c r="K1025" s="51">
        <f>1/(1+EXP(-J1025))</f>
        <v/>
      </c>
      <c r="L1025" s="52">
        <f>$Y$12*((B1025)-$U$5)/$U$6+$Y$13</f>
        <v/>
      </c>
      <c r="M1025" s="51">
        <f>1/(1+EXP(-L1025))</f>
        <v/>
      </c>
      <c r="N1025" s="52">
        <f>$Z$12*((B1025)-$U$5)/$U$6+$Z$13</f>
        <v/>
      </c>
      <c r="O1025" s="51">
        <f>1/(1+EXP(-N1025))</f>
        <v/>
      </c>
      <c r="P1025" s="52">
        <f>$AA$12*((B1025)-$U$5)/$U$6+$AA$13</f>
        <v/>
      </c>
      <c r="Q1025" s="51">
        <f>1/(1+EXP(-P1025))</f>
        <v/>
      </c>
      <c r="R1025" s="52">
        <f>$AB$12*((B1025)-$U$5)/$U$6+$AB$13</f>
        <v/>
      </c>
      <c r="S1025" s="51">
        <f>1/(1+EXP(-R1025))</f>
        <v/>
      </c>
      <c r="AI1025" s="48">
        <f>'4_Seq_Features'!A1023</f>
        <v/>
      </c>
      <c r="AJ1025" s="55">
        <f>'4_Seq_Features'!G1023</f>
        <v/>
      </c>
      <c r="AK1025" s="55">
        <f>'4_Seq_Features'!H1023</f>
        <v/>
      </c>
      <c r="AL1025" s="48">
        <f>'4_Seq_Features'!E1023</f>
        <v/>
      </c>
      <c r="AM1025" s="52">
        <f>$BD$14*((AJ1025)-$BD$5)/$BD$6+$BD$15*((AK1025)-$BD$7)/$BD$8+$BD$16</f>
        <v/>
      </c>
      <c r="AN1025" s="51">
        <f>1/(1+EXP(-AM1025))</f>
        <v/>
      </c>
      <c r="AO1025" s="52">
        <f>$BE$14*((AJ1025)-$BD$5)/$BD$6+$BE$15*((AK1025)-$BD$7)/$BD$8+$BE$16</f>
        <v/>
      </c>
      <c r="AP1025" s="51">
        <f>1/(1+EXP(-AO1025))</f>
        <v/>
      </c>
      <c r="AQ1025" s="52">
        <f>$BF$14*((AJ1025)-$BD$5)/$BD$6+$BF$15*((AK1025)-$BD$7)/$BD$8+$BF$16</f>
        <v/>
      </c>
      <c r="AR1025" s="51">
        <f>1/(1+EXP(-AQ1025))</f>
        <v/>
      </c>
      <c r="AS1025" s="52">
        <f>$BG$14*((AJ1025)-$BD$5)/$BD$6+$BG$15*((AK1025)-$BD$7)/$BD$8+$BG$16</f>
        <v/>
      </c>
      <c r="AT1025" s="51">
        <f>1/(1+EXP(-AS1025))</f>
        <v/>
      </c>
      <c r="AU1025" s="52">
        <f>$BH$14*((AJ1025)-$BD$5)/$BD$6+$BH$15*((AK1025)-$BD$7)/$BD$8+$BH$16</f>
        <v/>
      </c>
      <c r="AV1025" s="51">
        <f>1/(1+EXP(-AU1025))</f>
        <v/>
      </c>
      <c r="AW1025" s="52">
        <f>$BI$14*((AJ1025)-$BD$5)/$BD$6+$BI$15*((AK1025)-$BD$7)/$BD$8+$BI$16</f>
        <v/>
      </c>
      <c r="AX1025" s="51">
        <f>1/(1+EXP(-AW1025))</f>
        <v/>
      </c>
      <c r="AY1025" s="52">
        <f>$BJ$14*((AJ1025)-$BD$5)/$BD$6+$BJ$15*((AK1025)-$BD$7)/$BD$8+$BJ$16</f>
        <v/>
      </c>
      <c r="AZ1025" s="51">
        <f>1/(1+EXP(-AY1025))</f>
        <v/>
      </c>
      <c r="BA1025" s="52">
        <f>$BK$14*((AJ1025)-$BD$5)/$BD$6+$BK$15*((AK1025)-$BD$7)/$BD$8+$BK$16</f>
        <v/>
      </c>
      <c r="BB1025" s="51">
        <f>1/(1+EXP(-BA1025))</f>
        <v/>
      </c>
    </row>
    <row r="1026" ht="15" customHeight="1" s="35">
      <c r="A1026" s="48">
        <f>'4_Seq_Features'!A1024</f>
        <v/>
      </c>
      <c r="B1026" s="55">
        <f>'4_Seq_Features'!F1024</f>
        <v/>
      </c>
      <c r="C1026" s="48">
        <f>'4_Seq_Features'!E1024</f>
        <v/>
      </c>
      <c r="D1026" s="52">
        <f>$U$12*((B1026)-$U$5)/$U$6+$U$13</f>
        <v/>
      </c>
      <c r="E1026" s="51">
        <f>1/(1+EXP(-D1026))</f>
        <v/>
      </c>
      <c r="F1026" s="52">
        <f>$V$12*((B1026)-$U$5)/$U$6+$V$13</f>
        <v/>
      </c>
      <c r="G1026" s="51">
        <f>1/(1+EXP(-F1026))</f>
        <v/>
      </c>
      <c r="H1026" s="52">
        <f>$W$12*((B1026)-$U$5)/$U$6+$W$13</f>
        <v/>
      </c>
      <c r="I1026" s="51">
        <f>1/(1+EXP(-H1026))</f>
        <v/>
      </c>
      <c r="J1026" s="52">
        <f>$X$12*((B1026)-$U$5)/$U$6+$X$13</f>
        <v/>
      </c>
      <c r="K1026" s="51">
        <f>1/(1+EXP(-J1026))</f>
        <v/>
      </c>
      <c r="L1026" s="52">
        <f>$Y$12*((B1026)-$U$5)/$U$6+$Y$13</f>
        <v/>
      </c>
      <c r="M1026" s="51">
        <f>1/(1+EXP(-L1026))</f>
        <v/>
      </c>
      <c r="N1026" s="52">
        <f>$Z$12*((B1026)-$U$5)/$U$6+$Z$13</f>
        <v/>
      </c>
      <c r="O1026" s="51">
        <f>1/(1+EXP(-N1026))</f>
        <v/>
      </c>
      <c r="P1026" s="52">
        <f>$AA$12*((B1026)-$U$5)/$U$6+$AA$13</f>
        <v/>
      </c>
      <c r="Q1026" s="51">
        <f>1/(1+EXP(-P1026))</f>
        <v/>
      </c>
      <c r="R1026" s="52">
        <f>$AB$12*((B1026)-$U$5)/$U$6+$AB$13</f>
        <v/>
      </c>
      <c r="S1026" s="51">
        <f>1/(1+EXP(-R1026))</f>
        <v/>
      </c>
      <c r="AI1026" s="48">
        <f>'4_Seq_Features'!A1024</f>
        <v/>
      </c>
      <c r="AJ1026" s="55">
        <f>'4_Seq_Features'!G1024</f>
        <v/>
      </c>
      <c r="AK1026" s="55">
        <f>'4_Seq_Features'!H1024</f>
        <v/>
      </c>
      <c r="AL1026" s="48">
        <f>'4_Seq_Features'!E1024</f>
        <v/>
      </c>
      <c r="AM1026" s="52">
        <f>$BD$14*((AJ1026)-$BD$5)/$BD$6+$BD$15*((AK1026)-$BD$7)/$BD$8+$BD$16</f>
        <v/>
      </c>
      <c r="AN1026" s="51">
        <f>1/(1+EXP(-AM1026))</f>
        <v/>
      </c>
      <c r="AO1026" s="52">
        <f>$BE$14*((AJ1026)-$BD$5)/$BD$6+$BE$15*((AK1026)-$BD$7)/$BD$8+$BE$16</f>
        <v/>
      </c>
      <c r="AP1026" s="51">
        <f>1/(1+EXP(-AO1026))</f>
        <v/>
      </c>
      <c r="AQ1026" s="52">
        <f>$BF$14*((AJ1026)-$BD$5)/$BD$6+$BF$15*((AK1026)-$BD$7)/$BD$8+$BF$16</f>
        <v/>
      </c>
      <c r="AR1026" s="51">
        <f>1/(1+EXP(-AQ1026))</f>
        <v/>
      </c>
      <c r="AS1026" s="52">
        <f>$BG$14*((AJ1026)-$BD$5)/$BD$6+$BG$15*((AK1026)-$BD$7)/$BD$8+$BG$16</f>
        <v/>
      </c>
      <c r="AT1026" s="51">
        <f>1/(1+EXP(-AS1026))</f>
        <v/>
      </c>
      <c r="AU1026" s="52">
        <f>$BH$14*((AJ1026)-$BD$5)/$BD$6+$BH$15*((AK1026)-$BD$7)/$BD$8+$BH$16</f>
        <v/>
      </c>
      <c r="AV1026" s="51">
        <f>1/(1+EXP(-AU1026))</f>
        <v/>
      </c>
      <c r="AW1026" s="52">
        <f>$BI$14*((AJ1026)-$BD$5)/$BD$6+$BI$15*((AK1026)-$BD$7)/$BD$8+$BI$16</f>
        <v/>
      </c>
      <c r="AX1026" s="51">
        <f>1/(1+EXP(-AW1026))</f>
        <v/>
      </c>
      <c r="AY1026" s="52">
        <f>$BJ$14*((AJ1026)-$BD$5)/$BD$6+$BJ$15*((AK1026)-$BD$7)/$BD$8+$BJ$16</f>
        <v/>
      </c>
      <c r="AZ1026" s="51">
        <f>1/(1+EXP(-AY1026))</f>
        <v/>
      </c>
      <c r="BA1026" s="52">
        <f>$BK$14*((AJ1026)-$BD$5)/$BD$6+$BK$15*((AK1026)-$BD$7)/$BD$8+$BK$16</f>
        <v/>
      </c>
      <c r="BB1026" s="51">
        <f>1/(1+EXP(-BA1026))</f>
        <v/>
      </c>
    </row>
    <row r="1027" ht="15" customHeight="1" s="35">
      <c r="A1027" s="48">
        <f>'4_Seq_Features'!A1025</f>
        <v/>
      </c>
      <c r="B1027" s="55">
        <f>'4_Seq_Features'!F1025</f>
        <v/>
      </c>
      <c r="C1027" s="48">
        <f>'4_Seq_Features'!E1025</f>
        <v/>
      </c>
      <c r="D1027" s="52">
        <f>$U$12*((B1027)-$U$5)/$U$6+$U$13</f>
        <v/>
      </c>
      <c r="E1027" s="51">
        <f>1/(1+EXP(-D1027))</f>
        <v/>
      </c>
      <c r="F1027" s="52">
        <f>$V$12*((B1027)-$U$5)/$U$6+$V$13</f>
        <v/>
      </c>
      <c r="G1027" s="51">
        <f>1/(1+EXP(-F1027))</f>
        <v/>
      </c>
      <c r="H1027" s="52">
        <f>$W$12*((B1027)-$U$5)/$U$6+$W$13</f>
        <v/>
      </c>
      <c r="I1027" s="51">
        <f>1/(1+EXP(-H1027))</f>
        <v/>
      </c>
      <c r="J1027" s="52">
        <f>$X$12*((B1027)-$U$5)/$U$6+$X$13</f>
        <v/>
      </c>
      <c r="K1027" s="51">
        <f>1/(1+EXP(-J1027))</f>
        <v/>
      </c>
      <c r="L1027" s="52">
        <f>$Y$12*((B1027)-$U$5)/$U$6+$Y$13</f>
        <v/>
      </c>
      <c r="M1027" s="51">
        <f>1/(1+EXP(-L1027))</f>
        <v/>
      </c>
      <c r="N1027" s="52">
        <f>$Z$12*((B1027)-$U$5)/$U$6+$Z$13</f>
        <v/>
      </c>
      <c r="O1027" s="51">
        <f>1/(1+EXP(-N1027))</f>
        <v/>
      </c>
      <c r="P1027" s="52">
        <f>$AA$12*((B1027)-$U$5)/$U$6+$AA$13</f>
        <v/>
      </c>
      <c r="Q1027" s="51">
        <f>1/(1+EXP(-P1027))</f>
        <v/>
      </c>
      <c r="R1027" s="52">
        <f>$AB$12*((B1027)-$U$5)/$U$6+$AB$13</f>
        <v/>
      </c>
      <c r="S1027" s="51">
        <f>1/(1+EXP(-R1027))</f>
        <v/>
      </c>
      <c r="AI1027" s="48">
        <f>'4_Seq_Features'!A1025</f>
        <v/>
      </c>
      <c r="AJ1027" s="55">
        <f>'4_Seq_Features'!G1025</f>
        <v/>
      </c>
      <c r="AK1027" s="55">
        <f>'4_Seq_Features'!H1025</f>
        <v/>
      </c>
      <c r="AL1027" s="48">
        <f>'4_Seq_Features'!E1025</f>
        <v/>
      </c>
      <c r="AM1027" s="52">
        <f>$BD$14*((AJ1027)-$BD$5)/$BD$6+$BD$15*((AK1027)-$BD$7)/$BD$8+$BD$16</f>
        <v/>
      </c>
      <c r="AN1027" s="51">
        <f>1/(1+EXP(-AM1027))</f>
        <v/>
      </c>
      <c r="AO1027" s="52">
        <f>$BE$14*((AJ1027)-$BD$5)/$BD$6+$BE$15*((AK1027)-$BD$7)/$BD$8+$BE$16</f>
        <v/>
      </c>
      <c r="AP1027" s="51">
        <f>1/(1+EXP(-AO1027))</f>
        <v/>
      </c>
      <c r="AQ1027" s="52">
        <f>$BF$14*((AJ1027)-$BD$5)/$BD$6+$BF$15*((AK1027)-$BD$7)/$BD$8+$BF$16</f>
        <v/>
      </c>
      <c r="AR1027" s="51">
        <f>1/(1+EXP(-AQ1027))</f>
        <v/>
      </c>
      <c r="AS1027" s="52">
        <f>$BG$14*((AJ1027)-$BD$5)/$BD$6+$BG$15*((AK1027)-$BD$7)/$BD$8+$BG$16</f>
        <v/>
      </c>
      <c r="AT1027" s="51">
        <f>1/(1+EXP(-AS1027))</f>
        <v/>
      </c>
      <c r="AU1027" s="52">
        <f>$BH$14*((AJ1027)-$BD$5)/$BD$6+$BH$15*((AK1027)-$BD$7)/$BD$8+$BH$16</f>
        <v/>
      </c>
      <c r="AV1027" s="51">
        <f>1/(1+EXP(-AU1027))</f>
        <v/>
      </c>
      <c r="AW1027" s="52">
        <f>$BI$14*((AJ1027)-$BD$5)/$BD$6+$BI$15*((AK1027)-$BD$7)/$BD$8+$BI$16</f>
        <v/>
      </c>
      <c r="AX1027" s="51">
        <f>1/(1+EXP(-AW1027))</f>
        <v/>
      </c>
      <c r="AY1027" s="52">
        <f>$BJ$14*((AJ1027)-$BD$5)/$BD$6+$BJ$15*((AK1027)-$BD$7)/$BD$8+$BJ$16</f>
        <v/>
      </c>
      <c r="AZ1027" s="51">
        <f>1/(1+EXP(-AY1027))</f>
        <v/>
      </c>
      <c r="BA1027" s="52">
        <f>$BK$14*((AJ1027)-$BD$5)/$BD$6+$BK$15*((AK1027)-$BD$7)/$BD$8+$BK$16</f>
        <v/>
      </c>
      <c r="BB1027" s="51">
        <f>1/(1+EXP(-BA1027))</f>
        <v/>
      </c>
    </row>
    <row r="1028" ht="15" customHeight="1" s="35">
      <c r="A1028" s="48">
        <f>'4_Seq_Features'!A1026</f>
        <v/>
      </c>
      <c r="B1028" s="55">
        <f>'4_Seq_Features'!F1026</f>
        <v/>
      </c>
      <c r="C1028" s="48">
        <f>'4_Seq_Features'!E1026</f>
        <v/>
      </c>
      <c r="D1028" s="52">
        <f>$U$12*((B1028)-$U$5)/$U$6+$U$13</f>
        <v/>
      </c>
      <c r="E1028" s="51">
        <f>1/(1+EXP(-D1028))</f>
        <v/>
      </c>
      <c r="F1028" s="52">
        <f>$V$12*((B1028)-$U$5)/$U$6+$V$13</f>
        <v/>
      </c>
      <c r="G1028" s="51">
        <f>1/(1+EXP(-F1028))</f>
        <v/>
      </c>
      <c r="H1028" s="52">
        <f>$W$12*((B1028)-$U$5)/$U$6+$W$13</f>
        <v/>
      </c>
      <c r="I1028" s="51">
        <f>1/(1+EXP(-H1028))</f>
        <v/>
      </c>
      <c r="J1028" s="52">
        <f>$X$12*((B1028)-$U$5)/$U$6+$X$13</f>
        <v/>
      </c>
      <c r="K1028" s="51">
        <f>1/(1+EXP(-J1028))</f>
        <v/>
      </c>
      <c r="L1028" s="52">
        <f>$Y$12*((B1028)-$U$5)/$U$6+$Y$13</f>
        <v/>
      </c>
      <c r="M1028" s="51">
        <f>1/(1+EXP(-L1028))</f>
        <v/>
      </c>
      <c r="N1028" s="52">
        <f>$Z$12*((B1028)-$U$5)/$U$6+$Z$13</f>
        <v/>
      </c>
      <c r="O1028" s="51">
        <f>1/(1+EXP(-N1028))</f>
        <v/>
      </c>
      <c r="P1028" s="52">
        <f>$AA$12*((B1028)-$U$5)/$U$6+$AA$13</f>
        <v/>
      </c>
      <c r="Q1028" s="51">
        <f>1/(1+EXP(-P1028))</f>
        <v/>
      </c>
      <c r="R1028" s="52">
        <f>$AB$12*((B1028)-$U$5)/$U$6+$AB$13</f>
        <v/>
      </c>
      <c r="S1028" s="51">
        <f>1/(1+EXP(-R1028))</f>
        <v/>
      </c>
      <c r="AI1028" s="48">
        <f>'4_Seq_Features'!A1026</f>
        <v/>
      </c>
      <c r="AJ1028" s="55">
        <f>'4_Seq_Features'!G1026</f>
        <v/>
      </c>
      <c r="AK1028" s="55">
        <f>'4_Seq_Features'!H1026</f>
        <v/>
      </c>
      <c r="AL1028" s="48">
        <f>'4_Seq_Features'!E1026</f>
        <v/>
      </c>
      <c r="AM1028" s="52">
        <f>$BD$14*((AJ1028)-$BD$5)/$BD$6+$BD$15*((AK1028)-$BD$7)/$BD$8+$BD$16</f>
        <v/>
      </c>
      <c r="AN1028" s="51">
        <f>1/(1+EXP(-AM1028))</f>
        <v/>
      </c>
      <c r="AO1028" s="52">
        <f>$BE$14*((AJ1028)-$BD$5)/$BD$6+$BE$15*((AK1028)-$BD$7)/$BD$8+$BE$16</f>
        <v/>
      </c>
      <c r="AP1028" s="51">
        <f>1/(1+EXP(-AO1028))</f>
        <v/>
      </c>
      <c r="AQ1028" s="52">
        <f>$BF$14*((AJ1028)-$BD$5)/$BD$6+$BF$15*((AK1028)-$BD$7)/$BD$8+$BF$16</f>
        <v/>
      </c>
      <c r="AR1028" s="51">
        <f>1/(1+EXP(-AQ1028))</f>
        <v/>
      </c>
      <c r="AS1028" s="52">
        <f>$BG$14*((AJ1028)-$BD$5)/$BD$6+$BG$15*((AK1028)-$BD$7)/$BD$8+$BG$16</f>
        <v/>
      </c>
      <c r="AT1028" s="51">
        <f>1/(1+EXP(-AS1028))</f>
        <v/>
      </c>
      <c r="AU1028" s="52">
        <f>$BH$14*((AJ1028)-$BD$5)/$BD$6+$BH$15*((AK1028)-$BD$7)/$BD$8+$BH$16</f>
        <v/>
      </c>
      <c r="AV1028" s="51">
        <f>1/(1+EXP(-AU1028))</f>
        <v/>
      </c>
      <c r="AW1028" s="52">
        <f>$BI$14*((AJ1028)-$BD$5)/$BD$6+$BI$15*((AK1028)-$BD$7)/$BD$8+$BI$16</f>
        <v/>
      </c>
      <c r="AX1028" s="51">
        <f>1/(1+EXP(-AW1028))</f>
        <v/>
      </c>
      <c r="AY1028" s="52">
        <f>$BJ$14*((AJ1028)-$BD$5)/$BD$6+$BJ$15*((AK1028)-$BD$7)/$BD$8+$BJ$16</f>
        <v/>
      </c>
      <c r="AZ1028" s="51">
        <f>1/(1+EXP(-AY1028))</f>
        <v/>
      </c>
      <c r="BA1028" s="52">
        <f>$BK$14*((AJ1028)-$BD$5)/$BD$6+$BK$15*((AK1028)-$BD$7)/$BD$8+$BK$16</f>
        <v/>
      </c>
      <c r="BB1028" s="51">
        <f>1/(1+EXP(-BA1028))</f>
        <v/>
      </c>
    </row>
    <row r="1029" ht="15" customHeight="1" s="35">
      <c r="A1029" s="48">
        <f>'4_Seq_Features'!A1027</f>
        <v/>
      </c>
      <c r="B1029" s="55">
        <f>'4_Seq_Features'!F1027</f>
        <v/>
      </c>
      <c r="C1029" s="48">
        <f>'4_Seq_Features'!E1027</f>
        <v/>
      </c>
      <c r="D1029" s="52">
        <f>$U$12*((B1029)-$U$5)/$U$6+$U$13</f>
        <v/>
      </c>
      <c r="E1029" s="51">
        <f>1/(1+EXP(-D1029))</f>
        <v/>
      </c>
      <c r="F1029" s="52">
        <f>$V$12*((B1029)-$U$5)/$U$6+$V$13</f>
        <v/>
      </c>
      <c r="G1029" s="51">
        <f>1/(1+EXP(-F1029))</f>
        <v/>
      </c>
      <c r="H1029" s="52">
        <f>$W$12*((B1029)-$U$5)/$U$6+$W$13</f>
        <v/>
      </c>
      <c r="I1029" s="51">
        <f>1/(1+EXP(-H1029))</f>
        <v/>
      </c>
      <c r="J1029" s="52">
        <f>$X$12*((B1029)-$U$5)/$U$6+$X$13</f>
        <v/>
      </c>
      <c r="K1029" s="51">
        <f>1/(1+EXP(-J1029))</f>
        <v/>
      </c>
      <c r="L1029" s="52">
        <f>$Y$12*((B1029)-$U$5)/$U$6+$Y$13</f>
        <v/>
      </c>
      <c r="M1029" s="51">
        <f>1/(1+EXP(-L1029))</f>
        <v/>
      </c>
      <c r="N1029" s="52">
        <f>$Z$12*((B1029)-$U$5)/$U$6+$Z$13</f>
        <v/>
      </c>
      <c r="O1029" s="51">
        <f>1/(1+EXP(-N1029))</f>
        <v/>
      </c>
      <c r="P1029" s="52">
        <f>$AA$12*((B1029)-$U$5)/$U$6+$AA$13</f>
        <v/>
      </c>
      <c r="Q1029" s="51">
        <f>1/(1+EXP(-P1029))</f>
        <v/>
      </c>
      <c r="R1029" s="52">
        <f>$AB$12*((B1029)-$U$5)/$U$6+$AB$13</f>
        <v/>
      </c>
      <c r="S1029" s="51">
        <f>1/(1+EXP(-R1029))</f>
        <v/>
      </c>
      <c r="AI1029" s="48">
        <f>'4_Seq_Features'!A1027</f>
        <v/>
      </c>
      <c r="AJ1029" s="55">
        <f>'4_Seq_Features'!G1027</f>
        <v/>
      </c>
      <c r="AK1029" s="55">
        <f>'4_Seq_Features'!H1027</f>
        <v/>
      </c>
      <c r="AL1029" s="48">
        <f>'4_Seq_Features'!E1027</f>
        <v/>
      </c>
      <c r="AM1029" s="52">
        <f>$BD$14*((AJ1029)-$BD$5)/$BD$6+$BD$15*((AK1029)-$BD$7)/$BD$8+$BD$16</f>
        <v/>
      </c>
      <c r="AN1029" s="51">
        <f>1/(1+EXP(-AM1029))</f>
        <v/>
      </c>
      <c r="AO1029" s="52">
        <f>$BE$14*((AJ1029)-$BD$5)/$BD$6+$BE$15*((AK1029)-$BD$7)/$BD$8+$BE$16</f>
        <v/>
      </c>
      <c r="AP1029" s="51">
        <f>1/(1+EXP(-AO1029))</f>
        <v/>
      </c>
      <c r="AQ1029" s="52">
        <f>$BF$14*((AJ1029)-$BD$5)/$BD$6+$BF$15*((AK1029)-$BD$7)/$BD$8+$BF$16</f>
        <v/>
      </c>
      <c r="AR1029" s="51">
        <f>1/(1+EXP(-AQ1029))</f>
        <v/>
      </c>
      <c r="AS1029" s="52">
        <f>$BG$14*((AJ1029)-$BD$5)/$BD$6+$BG$15*((AK1029)-$BD$7)/$BD$8+$BG$16</f>
        <v/>
      </c>
      <c r="AT1029" s="51">
        <f>1/(1+EXP(-AS1029))</f>
        <v/>
      </c>
      <c r="AU1029" s="52">
        <f>$BH$14*((AJ1029)-$BD$5)/$BD$6+$BH$15*((AK1029)-$BD$7)/$BD$8+$BH$16</f>
        <v/>
      </c>
      <c r="AV1029" s="51">
        <f>1/(1+EXP(-AU1029))</f>
        <v/>
      </c>
      <c r="AW1029" s="52">
        <f>$BI$14*((AJ1029)-$BD$5)/$BD$6+$BI$15*((AK1029)-$BD$7)/$BD$8+$BI$16</f>
        <v/>
      </c>
      <c r="AX1029" s="51">
        <f>1/(1+EXP(-AW1029))</f>
        <v/>
      </c>
      <c r="AY1029" s="52">
        <f>$BJ$14*((AJ1029)-$BD$5)/$BD$6+$BJ$15*((AK1029)-$BD$7)/$BD$8+$BJ$16</f>
        <v/>
      </c>
      <c r="AZ1029" s="51">
        <f>1/(1+EXP(-AY1029))</f>
        <v/>
      </c>
      <c r="BA1029" s="52">
        <f>$BK$14*((AJ1029)-$BD$5)/$BD$6+$BK$15*((AK1029)-$BD$7)/$BD$8+$BK$16</f>
        <v/>
      </c>
      <c r="BB1029" s="51">
        <f>1/(1+EXP(-BA1029))</f>
        <v/>
      </c>
    </row>
    <row r="1030" ht="15" customHeight="1" s="35">
      <c r="A1030" s="48">
        <f>'4_Seq_Features'!A1028</f>
        <v/>
      </c>
      <c r="B1030" s="55">
        <f>'4_Seq_Features'!F1028</f>
        <v/>
      </c>
      <c r="C1030" s="48">
        <f>'4_Seq_Features'!E1028</f>
        <v/>
      </c>
      <c r="D1030" s="52">
        <f>$U$12*((B1030)-$U$5)/$U$6+$U$13</f>
        <v/>
      </c>
      <c r="E1030" s="51">
        <f>1/(1+EXP(-D1030))</f>
        <v/>
      </c>
      <c r="F1030" s="52">
        <f>$V$12*((B1030)-$U$5)/$U$6+$V$13</f>
        <v/>
      </c>
      <c r="G1030" s="51">
        <f>1/(1+EXP(-F1030))</f>
        <v/>
      </c>
      <c r="H1030" s="52">
        <f>$W$12*((B1030)-$U$5)/$U$6+$W$13</f>
        <v/>
      </c>
      <c r="I1030" s="51">
        <f>1/(1+EXP(-H1030))</f>
        <v/>
      </c>
      <c r="J1030" s="52">
        <f>$X$12*((B1030)-$U$5)/$U$6+$X$13</f>
        <v/>
      </c>
      <c r="K1030" s="51">
        <f>1/(1+EXP(-J1030))</f>
        <v/>
      </c>
      <c r="L1030" s="52">
        <f>$Y$12*((B1030)-$U$5)/$U$6+$Y$13</f>
        <v/>
      </c>
      <c r="M1030" s="51">
        <f>1/(1+EXP(-L1030))</f>
        <v/>
      </c>
      <c r="N1030" s="52">
        <f>$Z$12*((B1030)-$U$5)/$U$6+$Z$13</f>
        <v/>
      </c>
      <c r="O1030" s="51">
        <f>1/(1+EXP(-N1030))</f>
        <v/>
      </c>
      <c r="P1030" s="52">
        <f>$AA$12*((B1030)-$U$5)/$U$6+$AA$13</f>
        <v/>
      </c>
      <c r="Q1030" s="51">
        <f>1/(1+EXP(-P1030))</f>
        <v/>
      </c>
      <c r="R1030" s="52">
        <f>$AB$12*((B1030)-$U$5)/$U$6+$AB$13</f>
        <v/>
      </c>
      <c r="S1030" s="51">
        <f>1/(1+EXP(-R1030))</f>
        <v/>
      </c>
      <c r="AI1030" s="48">
        <f>'4_Seq_Features'!A1028</f>
        <v/>
      </c>
      <c r="AJ1030" s="55">
        <f>'4_Seq_Features'!G1028</f>
        <v/>
      </c>
      <c r="AK1030" s="55">
        <f>'4_Seq_Features'!H1028</f>
        <v/>
      </c>
      <c r="AL1030" s="48">
        <f>'4_Seq_Features'!E1028</f>
        <v/>
      </c>
      <c r="AM1030" s="52">
        <f>$BD$14*((AJ1030)-$BD$5)/$BD$6+$BD$15*((AK1030)-$BD$7)/$BD$8+$BD$16</f>
        <v/>
      </c>
      <c r="AN1030" s="51">
        <f>1/(1+EXP(-AM1030))</f>
        <v/>
      </c>
      <c r="AO1030" s="52">
        <f>$BE$14*((AJ1030)-$BD$5)/$BD$6+$BE$15*((AK1030)-$BD$7)/$BD$8+$BE$16</f>
        <v/>
      </c>
      <c r="AP1030" s="51">
        <f>1/(1+EXP(-AO1030))</f>
        <v/>
      </c>
      <c r="AQ1030" s="52">
        <f>$BF$14*((AJ1030)-$BD$5)/$BD$6+$BF$15*((AK1030)-$BD$7)/$BD$8+$BF$16</f>
        <v/>
      </c>
      <c r="AR1030" s="51">
        <f>1/(1+EXP(-AQ1030))</f>
        <v/>
      </c>
      <c r="AS1030" s="52">
        <f>$BG$14*((AJ1030)-$BD$5)/$BD$6+$BG$15*((AK1030)-$BD$7)/$BD$8+$BG$16</f>
        <v/>
      </c>
      <c r="AT1030" s="51">
        <f>1/(1+EXP(-AS1030))</f>
        <v/>
      </c>
      <c r="AU1030" s="52">
        <f>$BH$14*((AJ1030)-$BD$5)/$BD$6+$BH$15*((AK1030)-$BD$7)/$BD$8+$BH$16</f>
        <v/>
      </c>
      <c r="AV1030" s="51">
        <f>1/(1+EXP(-AU1030))</f>
        <v/>
      </c>
      <c r="AW1030" s="52">
        <f>$BI$14*((AJ1030)-$BD$5)/$BD$6+$BI$15*((AK1030)-$BD$7)/$BD$8+$BI$16</f>
        <v/>
      </c>
      <c r="AX1030" s="51">
        <f>1/(1+EXP(-AW1030))</f>
        <v/>
      </c>
      <c r="AY1030" s="52">
        <f>$BJ$14*((AJ1030)-$BD$5)/$BD$6+$BJ$15*((AK1030)-$BD$7)/$BD$8+$BJ$16</f>
        <v/>
      </c>
      <c r="AZ1030" s="51">
        <f>1/(1+EXP(-AY1030))</f>
        <v/>
      </c>
      <c r="BA1030" s="52">
        <f>$BK$14*((AJ1030)-$BD$5)/$BD$6+$BK$15*((AK1030)-$BD$7)/$BD$8+$BK$16</f>
        <v/>
      </c>
      <c r="BB1030" s="51">
        <f>1/(1+EXP(-BA1030))</f>
        <v/>
      </c>
    </row>
    <row r="1031" ht="15" customHeight="1" s="35">
      <c r="A1031" s="48">
        <f>'4_Seq_Features'!A1029</f>
        <v/>
      </c>
      <c r="B1031" s="55">
        <f>'4_Seq_Features'!F1029</f>
        <v/>
      </c>
      <c r="C1031" s="48">
        <f>'4_Seq_Features'!E1029</f>
        <v/>
      </c>
      <c r="D1031" s="52">
        <f>$U$12*((B1031)-$U$5)/$U$6+$U$13</f>
        <v/>
      </c>
      <c r="E1031" s="51">
        <f>1/(1+EXP(-D1031))</f>
        <v/>
      </c>
      <c r="F1031" s="52">
        <f>$V$12*((B1031)-$U$5)/$U$6+$V$13</f>
        <v/>
      </c>
      <c r="G1031" s="51">
        <f>1/(1+EXP(-F1031))</f>
        <v/>
      </c>
      <c r="H1031" s="52">
        <f>$W$12*((B1031)-$U$5)/$U$6+$W$13</f>
        <v/>
      </c>
      <c r="I1031" s="51">
        <f>1/(1+EXP(-H1031))</f>
        <v/>
      </c>
      <c r="J1031" s="52">
        <f>$X$12*((B1031)-$U$5)/$U$6+$X$13</f>
        <v/>
      </c>
      <c r="K1031" s="51">
        <f>1/(1+EXP(-J1031))</f>
        <v/>
      </c>
      <c r="L1031" s="52">
        <f>$Y$12*((B1031)-$U$5)/$U$6+$Y$13</f>
        <v/>
      </c>
      <c r="M1031" s="51">
        <f>1/(1+EXP(-L1031))</f>
        <v/>
      </c>
      <c r="N1031" s="52">
        <f>$Z$12*((B1031)-$U$5)/$U$6+$Z$13</f>
        <v/>
      </c>
      <c r="O1031" s="51">
        <f>1/(1+EXP(-N1031))</f>
        <v/>
      </c>
      <c r="P1031" s="52">
        <f>$AA$12*((B1031)-$U$5)/$U$6+$AA$13</f>
        <v/>
      </c>
      <c r="Q1031" s="51">
        <f>1/(1+EXP(-P1031))</f>
        <v/>
      </c>
      <c r="R1031" s="52">
        <f>$AB$12*((B1031)-$U$5)/$U$6+$AB$13</f>
        <v/>
      </c>
      <c r="S1031" s="51">
        <f>1/(1+EXP(-R1031))</f>
        <v/>
      </c>
      <c r="AI1031" s="48">
        <f>'4_Seq_Features'!A1029</f>
        <v/>
      </c>
      <c r="AJ1031" s="55">
        <f>'4_Seq_Features'!G1029</f>
        <v/>
      </c>
      <c r="AK1031" s="55">
        <f>'4_Seq_Features'!H1029</f>
        <v/>
      </c>
      <c r="AL1031" s="48">
        <f>'4_Seq_Features'!E1029</f>
        <v/>
      </c>
      <c r="AM1031" s="52">
        <f>$BD$14*((AJ1031)-$BD$5)/$BD$6+$BD$15*((AK1031)-$BD$7)/$BD$8+$BD$16</f>
        <v/>
      </c>
      <c r="AN1031" s="51">
        <f>1/(1+EXP(-AM1031))</f>
        <v/>
      </c>
      <c r="AO1031" s="52">
        <f>$BE$14*((AJ1031)-$BD$5)/$BD$6+$BE$15*((AK1031)-$BD$7)/$BD$8+$BE$16</f>
        <v/>
      </c>
      <c r="AP1031" s="51">
        <f>1/(1+EXP(-AO1031))</f>
        <v/>
      </c>
      <c r="AQ1031" s="52">
        <f>$BF$14*((AJ1031)-$BD$5)/$BD$6+$BF$15*((AK1031)-$BD$7)/$BD$8+$BF$16</f>
        <v/>
      </c>
      <c r="AR1031" s="51">
        <f>1/(1+EXP(-AQ1031))</f>
        <v/>
      </c>
      <c r="AS1031" s="52">
        <f>$BG$14*((AJ1031)-$BD$5)/$BD$6+$BG$15*((AK1031)-$BD$7)/$BD$8+$BG$16</f>
        <v/>
      </c>
      <c r="AT1031" s="51">
        <f>1/(1+EXP(-AS1031))</f>
        <v/>
      </c>
      <c r="AU1031" s="52">
        <f>$BH$14*((AJ1031)-$BD$5)/$BD$6+$BH$15*((AK1031)-$BD$7)/$BD$8+$BH$16</f>
        <v/>
      </c>
      <c r="AV1031" s="51">
        <f>1/(1+EXP(-AU1031))</f>
        <v/>
      </c>
      <c r="AW1031" s="52">
        <f>$BI$14*((AJ1031)-$BD$5)/$BD$6+$BI$15*((AK1031)-$BD$7)/$BD$8+$BI$16</f>
        <v/>
      </c>
      <c r="AX1031" s="51">
        <f>1/(1+EXP(-AW1031))</f>
        <v/>
      </c>
      <c r="AY1031" s="52">
        <f>$BJ$14*((AJ1031)-$BD$5)/$BD$6+$BJ$15*((AK1031)-$BD$7)/$BD$8+$BJ$16</f>
        <v/>
      </c>
      <c r="AZ1031" s="51">
        <f>1/(1+EXP(-AY1031))</f>
        <v/>
      </c>
      <c r="BA1031" s="52">
        <f>$BK$14*((AJ1031)-$BD$5)/$BD$6+$BK$15*((AK1031)-$BD$7)/$BD$8+$BK$16</f>
        <v/>
      </c>
      <c r="BB1031" s="51">
        <f>1/(1+EXP(-BA1031))</f>
        <v/>
      </c>
    </row>
    <row r="1032" ht="15" customHeight="1" s="35">
      <c r="A1032" s="48">
        <f>'4_Seq_Features'!A1030</f>
        <v/>
      </c>
      <c r="B1032" s="55">
        <f>'4_Seq_Features'!F1030</f>
        <v/>
      </c>
      <c r="C1032" s="48">
        <f>'4_Seq_Features'!E1030</f>
        <v/>
      </c>
      <c r="D1032" s="52">
        <f>$U$12*((B1032)-$U$5)/$U$6+$U$13</f>
        <v/>
      </c>
      <c r="E1032" s="51">
        <f>1/(1+EXP(-D1032))</f>
        <v/>
      </c>
      <c r="F1032" s="52">
        <f>$V$12*((B1032)-$U$5)/$U$6+$V$13</f>
        <v/>
      </c>
      <c r="G1032" s="51">
        <f>1/(1+EXP(-F1032))</f>
        <v/>
      </c>
      <c r="H1032" s="52">
        <f>$W$12*((B1032)-$U$5)/$U$6+$W$13</f>
        <v/>
      </c>
      <c r="I1032" s="51">
        <f>1/(1+EXP(-H1032))</f>
        <v/>
      </c>
      <c r="J1032" s="52">
        <f>$X$12*((B1032)-$U$5)/$U$6+$X$13</f>
        <v/>
      </c>
      <c r="K1032" s="51">
        <f>1/(1+EXP(-J1032))</f>
        <v/>
      </c>
      <c r="L1032" s="52">
        <f>$Y$12*((B1032)-$U$5)/$U$6+$Y$13</f>
        <v/>
      </c>
      <c r="M1032" s="51">
        <f>1/(1+EXP(-L1032))</f>
        <v/>
      </c>
      <c r="N1032" s="52">
        <f>$Z$12*((B1032)-$U$5)/$U$6+$Z$13</f>
        <v/>
      </c>
      <c r="O1032" s="51">
        <f>1/(1+EXP(-N1032))</f>
        <v/>
      </c>
      <c r="P1032" s="52">
        <f>$AA$12*((B1032)-$U$5)/$U$6+$AA$13</f>
        <v/>
      </c>
      <c r="Q1032" s="51">
        <f>1/(1+EXP(-P1032))</f>
        <v/>
      </c>
      <c r="R1032" s="52">
        <f>$AB$12*((B1032)-$U$5)/$U$6+$AB$13</f>
        <v/>
      </c>
      <c r="S1032" s="51">
        <f>1/(1+EXP(-R1032))</f>
        <v/>
      </c>
      <c r="AI1032" s="48">
        <f>'4_Seq_Features'!A1030</f>
        <v/>
      </c>
      <c r="AJ1032" s="55">
        <f>'4_Seq_Features'!G1030</f>
        <v/>
      </c>
      <c r="AK1032" s="55">
        <f>'4_Seq_Features'!H1030</f>
        <v/>
      </c>
      <c r="AL1032" s="48">
        <f>'4_Seq_Features'!E1030</f>
        <v/>
      </c>
      <c r="AM1032" s="52">
        <f>$BD$14*((AJ1032)-$BD$5)/$BD$6+$BD$15*((AK1032)-$BD$7)/$BD$8+$BD$16</f>
        <v/>
      </c>
      <c r="AN1032" s="51">
        <f>1/(1+EXP(-AM1032))</f>
        <v/>
      </c>
      <c r="AO1032" s="52">
        <f>$BE$14*((AJ1032)-$BD$5)/$BD$6+$BE$15*((AK1032)-$BD$7)/$BD$8+$BE$16</f>
        <v/>
      </c>
      <c r="AP1032" s="51">
        <f>1/(1+EXP(-AO1032))</f>
        <v/>
      </c>
      <c r="AQ1032" s="52">
        <f>$BF$14*((AJ1032)-$BD$5)/$BD$6+$BF$15*((AK1032)-$BD$7)/$BD$8+$BF$16</f>
        <v/>
      </c>
      <c r="AR1032" s="51">
        <f>1/(1+EXP(-AQ1032))</f>
        <v/>
      </c>
      <c r="AS1032" s="52">
        <f>$BG$14*((AJ1032)-$BD$5)/$BD$6+$BG$15*((AK1032)-$BD$7)/$BD$8+$BG$16</f>
        <v/>
      </c>
      <c r="AT1032" s="51">
        <f>1/(1+EXP(-AS1032))</f>
        <v/>
      </c>
      <c r="AU1032" s="52">
        <f>$BH$14*((AJ1032)-$BD$5)/$BD$6+$BH$15*((AK1032)-$BD$7)/$BD$8+$BH$16</f>
        <v/>
      </c>
      <c r="AV1032" s="51">
        <f>1/(1+EXP(-AU1032))</f>
        <v/>
      </c>
      <c r="AW1032" s="52">
        <f>$BI$14*((AJ1032)-$BD$5)/$BD$6+$BI$15*((AK1032)-$BD$7)/$BD$8+$BI$16</f>
        <v/>
      </c>
      <c r="AX1032" s="51">
        <f>1/(1+EXP(-AW1032))</f>
        <v/>
      </c>
      <c r="AY1032" s="52">
        <f>$BJ$14*((AJ1032)-$BD$5)/$BD$6+$BJ$15*((AK1032)-$BD$7)/$BD$8+$BJ$16</f>
        <v/>
      </c>
      <c r="AZ1032" s="51">
        <f>1/(1+EXP(-AY1032))</f>
        <v/>
      </c>
      <c r="BA1032" s="52">
        <f>$BK$14*((AJ1032)-$BD$5)/$BD$6+$BK$15*((AK1032)-$BD$7)/$BD$8+$BK$16</f>
        <v/>
      </c>
      <c r="BB1032" s="51">
        <f>1/(1+EXP(-BA1032))</f>
        <v/>
      </c>
    </row>
    <row r="1033" ht="15" customHeight="1" s="35">
      <c r="A1033" s="48">
        <f>'4_Seq_Features'!A1031</f>
        <v/>
      </c>
      <c r="B1033" s="55">
        <f>'4_Seq_Features'!F1031</f>
        <v/>
      </c>
      <c r="C1033" s="48">
        <f>'4_Seq_Features'!E1031</f>
        <v/>
      </c>
      <c r="D1033" s="52">
        <f>$U$12*((B1033)-$U$5)/$U$6+$U$13</f>
        <v/>
      </c>
      <c r="E1033" s="51">
        <f>1/(1+EXP(-D1033))</f>
        <v/>
      </c>
      <c r="F1033" s="52">
        <f>$V$12*((B1033)-$U$5)/$U$6+$V$13</f>
        <v/>
      </c>
      <c r="G1033" s="51">
        <f>1/(1+EXP(-F1033))</f>
        <v/>
      </c>
      <c r="H1033" s="52">
        <f>$W$12*((B1033)-$U$5)/$U$6+$W$13</f>
        <v/>
      </c>
      <c r="I1033" s="51">
        <f>1/(1+EXP(-H1033))</f>
        <v/>
      </c>
      <c r="J1033" s="52">
        <f>$X$12*((B1033)-$U$5)/$U$6+$X$13</f>
        <v/>
      </c>
      <c r="K1033" s="51">
        <f>1/(1+EXP(-J1033))</f>
        <v/>
      </c>
      <c r="L1033" s="52">
        <f>$Y$12*((B1033)-$U$5)/$U$6+$Y$13</f>
        <v/>
      </c>
      <c r="M1033" s="51">
        <f>1/(1+EXP(-L1033))</f>
        <v/>
      </c>
      <c r="N1033" s="52">
        <f>$Z$12*((B1033)-$U$5)/$U$6+$Z$13</f>
        <v/>
      </c>
      <c r="O1033" s="51">
        <f>1/(1+EXP(-N1033))</f>
        <v/>
      </c>
      <c r="P1033" s="52">
        <f>$AA$12*((B1033)-$U$5)/$U$6+$AA$13</f>
        <v/>
      </c>
      <c r="Q1033" s="51">
        <f>1/(1+EXP(-P1033))</f>
        <v/>
      </c>
      <c r="R1033" s="52">
        <f>$AB$12*((B1033)-$U$5)/$U$6+$AB$13</f>
        <v/>
      </c>
      <c r="S1033" s="51">
        <f>1/(1+EXP(-R1033))</f>
        <v/>
      </c>
      <c r="AI1033" s="48">
        <f>'4_Seq_Features'!A1031</f>
        <v/>
      </c>
      <c r="AJ1033" s="55">
        <f>'4_Seq_Features'!G1031</f>
        <v/>
      </c>
      <c r="AK1033" s="55">
        <f>'4_Seq_Features'!H1031</f>
        <v/>
      </c>
      <c r="AL1033" s="48">
        <f>'4_Seq_Features'!E1031</f>
        <v/>
      </c>
      <c r="AM1033" s="52">
        <f>$BD$14*((AJ1033)-$BD$5)/$BD$6+$BD$15*((AK1033)-$BD$7)/$BD$8+$BD$16</f>
        <v/>
      </c>
      <c r="AN1033" s="51">
        <f>1/(1+EXP(-AM1033))</f>
        <v/>
      </c>
      <c r="AO1033" s="52">
        <f>$BE$14*((AJ1033)-$BD$5)/$BD$6+$BE$15*((AK1033)-$BD$7)/$BD$8+$BE$16</f>
        <v/>
      </c>
      <c r="AP1033" s="51">
        <f>1/(1+EXP(-AO1033))</f>
        <v/>
      </c>
      <c r="AQ1033" s="52">
        <f>$BF$14*((AJ1033)-$BD$5)/$BD$6+$BF$15*((AK1033)-$BD$7)/$BD$8+$BF$16</f>
        <v/>
      </c>
      <c r="AR1033" s="51">
        <f>1/(1+EXP(-AQ1033))</f>
        <v/>
      </c>
      <c r="AS1033" s="52">
        <f>$BG$14*((AJ1033)-$BD$5)/$BD$6+$BG$15*((AK1033)-$BD$7)/$BD$8+$BG$16</f>
        <v/>
      </c>
      <c r="AT1033" s="51">
        <f>1/(1+EXP(-AS1033))</f>
        <v/>
      </c>
      <c r="AU1033" s="52">
        <f>$BH$14*((AJ1033)-$BD$5)/$BD$6+$BH$15*((AK1033)-$BD$7)/$BD$8+$BH$16</f>
        <v/>
      </c>
      <c r="AV1033" s="51">
        <f>1/(1+EXP(-AU1033))</f>
        <v/>
      </c>
      <c r="AW1033" s="52">
        <f>$BI$14*((AJ1033)-$BD$5)/$BD$6+$BI$15*((AK1033)-$BD$7)/$BD$8+$BI$16</f>
        <v/>
      </c>
      <c r="AX1033" s="51">
        <f>1/(1+EXP(-AW1033))</f>
        <v/>
      </c>
      <c r="AY1033" s="52">
        <f>$BJ$14*((AJ1033)-$BD$5)/$BD$6+$BJ$15*((AK1033)-$BD$7)/$BD$8+$BJ$16</f>
        <v/>
      </c>
      <c r="AZ1033" s="51">
        <f>1/(1+EXP(-AY1033))</f>
        <v/>
      </c>
      <c r="BA1033" s="52">
        <f>$BK$14*((AJ1033)-$BD$5)/$BD$6+$BK$15*((AK1033)-$BD$7)/$BD$8+$BK$16</f>
        <v/>
      </c>
      <c r="BB1033" s="51">
        <f>1/(1+EXP(-BA1033))</f>
        <v/>
      </c>
    </row>
    <row r="1034" ht="15" customHeight="1" s="35">
      <c r="A1034" s="48">
        <f>'4_Seq_Features'!A1032</f>
        <v/>
      </c>
      <c r="B1034" s="55">
        <f>'4_Seq_Features'!F1032</f>
        <v/>
      </c>
      <c r="C1034" s="48">
        <f>'4_Seq_Features'!E1032</f>
        <v/>
      </c>
      <c r="D1034" s="52">
        <f>$U$12*((B1034)-$U$5)/$U$6+$U$13</f>
        <v/>
      </c>
      <c r="E1034" s="51">
        <f>1/(1+EXP(-D1034))</f>
        <v/>
      </c>
      <c r="F1034" s="52">
        <f>$V$12*((B1034)-$U$5)/$U$6+$V$13</f>
        <v/>
      </c>
      <c r="G1034" s="51">
        <f>1/(1+EXP(-F1034))</f>
        <v/>
      </c>
      <c r="H1034" s="52">
        <f>$W$12*((B1034)-$U$5)/$U$6+$W$13</f>
        <v/>
      </c>
      <c r="I1034" s="51">
        <f>1/(1+EXP(-H1034))</f>
        <v/>
      </c>
      <c r="J1034" s="52">
        <f>$X$12*((B1034)-$U$5)/$U$6+$X$13</f>
        <v/>
      </c>
      <c r="K1034" s="51">
        <f>1/(1+EXP(-J1034))</f>
        <v/>
      </c>
      <c r="L1034" s="52">
        <f>$Y$12*((B1034)-$U$5)/$U$6+$Y$13</f>
        <v/>
      </c>
      <c r="M1034" s="51">
        <f>1/(1+EXP(-L1034))</f>
        <v/>
      </c>
      <c r="N1034" s="52">
        <f>$Z$12*((B1034)-$U$5)/$U$6+$Z$13</f>
        <v/>
      </c>
      <c r="O1034" s="51">
        <f>1/(1+EXP(-N1034))</f>
        <v/>
      </c>
      <c r="P1034" s="52">
        <f>$AA$12*((B1034)-$U$5)/$U$6+$AA$13</f>
        <v/>
      </c>
      <c r="Q1034" s="51">
        <f>1/(1+EXP(-P1034))</f>
        <v/>
      </c>
      <c r="R1034" s="52">
        <f>$AB$12*((B1034)-$U$5)/$U$6+$AB$13</f>
        <v/>
      </c>
      <c r="S1034" s="51">
        <f>1/(1+EXP(-R1034))</f>
        <v/>
      </c>
      <c r="AI1034" s="48">
        <f>'4_Seq_Features'!A1032</f>
        <v/>
      </c>
      <c r="AJ1034" s="55">
        <f>'4_Seq_Features'!G1032</f>
        <v/>
      </c>
      <c r="AK1034" s="55">
        <f>'4_Seq_Features'!H1032</f>
        <v/>
      </c>
      <c r="AL1034" s="48">
        <f>'4_Seq_Features'!E1032</f>
        <v/>
      </c>
      <c r="AM1034" s="52">
        <f>$BD$14*((AJ1034)-$BD$5)/$BD$6+$BD$15*((AK1034)-$BD$7)/$BD$8+$BD$16</f>
        <v/>
      </c>
      <c r="AN1034" s="51">
        <f>1/(1+EXP(-AM1034))</f>
        <v/>
      </c>
      <c r="AO1034" s="52">
        <f>$BE$14*((AJ1034)-$BD$5)/$BD$6+$BE$15*((AK1034)-$BD$7)/$BD$8+$BE$16</f>
        <v/>
      </c>
      <c r="AP1034" s="51">
        <f>1/(1+EXP(-AO1034))</f>
        <v/>
      </c>
      <c r="AQ1034" s="52">
        <f>$BF$14*((AJ1034)-$BD$5)/$BD$6+$BF$15*((AK1034)-$BD$7)/$BD$8+$BF$16</f>
        <v/>
      </c>
      <c r="AR1034" s="51">
        <f>1/(1+EXP(-AQ1034))</f>
        <v/>
      </c>
      <c r="AS1034" s="52">
        <f>$BG$14*((AJ1034)-$BD$5)/$BD$6+$BG$15*((AK1034)-$BD$7)/$BD$8+$BG$16</f>
        <v/>
      </c>
      <c r="AT1034" s="51">
        <f>1/(1+EXP(-AS1034))</f>
        <v/>
      </c>
      <c r="AU1034" s="52">
        <f>$BH$14*((AJ1034)-$BD$5)/$BD$6+$BH$15*((AK1034)-$BD$7)/$BD$8+$BH$16</f>
        <v/>
      </c>
      <c r="AV1034" s="51">
        <f>1/(1+EXP(-AU1034))</f>
        <v/>
      </c>
      <c r="AW1034" s="52">
        <f>$BI$14*((AJ1034)-$BD$5)/$BD$6+$BI$15*((AK1034)-$BD$7)/$BD$8+$BI$16</f>
        <v/>
      </c>
      <c r="AX1034" s="51">
        <f>1/(1+EXP(-AW1034))</f>
        <v/>
      </c>
      <c r="AY1034" s="52">
        <f>$BJ$14*((AJ1034)-$BD$5)/$BD$6+$BJ$15*((AK1034)-$BD$7)/$BD$8+$BJ$16</f>
        <v/>
      </c>
      <c r="AZ1034" s="51">
        <f>1/(1+EXP(-AY1034))</f>
        <v/>
      </c>
      <c r="BA1034" s="52">
        <f>$BK$14*((AJ1034)-$BD$5)/$BD$6+$BK$15*((AK1034)-$BD$7)/$BD$8+$BK$16</f>
        <v/>
      </c>
      <c r="BB1034" s="51">
        <f>1/(1+EXP(-BA1034))</f>
        <v/>
      </c>
    </row>
    <row r="1035" ht="15" customHeight="1" s="35">
      <c r="A1035" s="48">
        <f>'4_Seq_Features'!A1033</f>
        <v/>
      </c>
      <c r="B1035" s="55">
        <f>'4_Seq_Features'!F1033</f>
        <v/>
      </c>
      <c r="C1035" s="48">
        <f>'4_Seq_Features'!E1033</f>
        <v/>
      </c>
      <c r="D1035" s="52">
        <f>$U$12*((B1035)-$U$5)/$U$6+$U$13</f>
        <v/>
      </c>
      <c r="E1035" s="51">
        <f>1/(1+EXP(-D1035))</f>
        <v/>
      </c>
      <c r="F1035" s="52">
        <f>$V$12*((B1035)-$U$5)/$U$6+$V$13</f>
        <v/>
      </c>
      <c r="G1035" s="51">
        <f>1/(1+EXP(-F1035))</f>
        <v/>
      </c>
      <c r="H1035" s="52">
        <f>$W$12*((B1035)-$U$5)/$U$6+$W$13</f>
        <v/>
      </c>
      <c r="I1035" s="51">
        <f>1/(1+EXP(-H1035))</f>
        <v/>
      </c>
      <c r="J1035" s="52">
        <f>$X$12*((B1035)-$U$5)/$U$6+$X$13</f>
        <v/>
      </c>
      <c r="K1035" s="51">
        <f>1/(1+EXP(-J1035))</f>
        <v/>
      </c>
      <c r="L1035" s="52">
        <f>$Y$12*((B1035)-$U$5)/$U$6+$Y$13</f>
        <v/>
      </c>
      <c r="M1035" s="51">
        <f>1/(1+EXP(-L1035))</f>
        <v/>
      </c>
      <c r="N1035" s="52">
        <f>$Z$12*((B1035)-$U$5)/$U$6+$Z$13</f>
        <v/>
      </c>
      <c r="O1035" s="51">
        <f>1/(1+EXP(-N1035))</f>
        <v/>
      </c>
      <c r="P1035" s="52">
        <f>$AA$12*((B1035)-$U$5)/$U$6+$AA$13</f>
        <v/>
      </c>
      <c r="Q1035" s="51">
        <f>1/(1+EXP(-P1035))</f>
        <v/>
      </c>
      <c r="R1035" s="52">
        <f>$AB$12*((B1035)-$U$5)/$U$6+$AB$13</f>
        <v/>
      </c>
      <c r="S1035" s="51">
        <f>1/(1+EXP(-R1035))</f>
        <v/>
      </c>
      <c r="AI1035" s="48">
        <f>'4_Seq_Features'!A1033</f>
        <v/>
      </c>
      <c r="AJ1035" s="55">
        <f>'4_Seq_Features'!G1033</f>
        <v/>
      </c>
      <c r="AK1035" s="55">
        <f>'4_Seq_Features'!H1033</f>
        <v/>
      </c>
      <c r="AL1035" s="48">
        <f>'4_Seq_Features'!E1033</f>
        <v/>
      </c>
      <c r="AM1035" s="52">
        <f>$BD$14*((AJ1035)-$BD$5)/$BD$6+$BD$15*((AK1035)-$BD$7)/$BD$8+$BD$16</f>
        <v/>
      </c>
      <c r="AN1035" s="51">
        <f>1/(1+EXP(-AM1035))</f>
        <v/>
      </c>
      <c r="AO1035" s="52">
        <f>$BE$14*((AJ1035)-$BD$5)/$BD$6+$BE$15*((AK1035)-$BD$7)/$BD$8+$BE$16</f>
        <v/>
      </c>
      <c r="AP1035" s="51">
        <f>1/(1+EXP(-AO1035))</f>
        <v/>
      </c>
      <c r="AQ1035" s="52">
        <f>$BF$14*((AJ1035)-$BD$5)/$BD$6+$BF$15*((AK1035)-$BD$7)/$BD$8+$BF$16</f>
        <v/>
      </c>
      <c r="AR1035" s="51">
        <f>1/(1+EXP(-AQ1035))</f>
        <v/>
      </c>
      <c r="AS1035" s="52">
        <f>$BG$14*((AJ1035)-$BD$5)/$BD$6+$BG$15*((AK1035)-$BD$7)/$BD$8+$BG$16</f>
        <v/>
      </c>
      <c r="AT1035" s="51">
        <f>1/(1+EXP(-AS1035))</f>
        <v/>
      </c>
      <c r="AU1035" s="52">
        <f>$BH$14*((AJ1035)-$BD$5)/$BD$6+$BH$15*((AK1035)-$BD$7)/$BD$8+$BH$16</f>
        <v/>
      </c>
      <c r="AV1035" s="51">
        <f>1/(1+EXP(-AU1035))</f>
        <v/>
      </c>
      <c r="AW1035" s="52">
        <f>$BI$14*((AJ1035)-$BD$5)/$BD$6+$BI$15*((AK1035)-$BD$7)/$BD$8+$BI$16</f>
        <v/>
      </c>
      <c r="AX1035" s="51">
        <f>1/(1+EXP(-AW1035))</f>
        <v/>
      </c>
      <c r="AY1035" s="52">
        <f>$BJ$14*((AJ1035)-$BD$5)/$BD$6+$BJ$15*((AK1035)-$BD$7)/$BD$8+$BJ$16</f>
        <v/>
      </c>
      <c r="AZ1035" s="51">
        <f>1/(1+EXP(-AY1035))</f>
        <v/>
      </c>
      <c r="BA1035" s="52">
        <f>$BK$14*((AJ1035)-$BD$5)/$BD$6+$BK$15*((AK1035)-$BD$7)/$BD$8+$BK$16</f>
        <v/>
      </c>
      <c r="BB1035" s="51">
        <f>1/(1+EXP(-BA1035))</f>
        <v/>
      </c>
    </row>
    <row r="1036" ht="15" customHeight="1" s="35">
      <c r="A1036" s="48">
        <f>'4_Seq_Features'!A1034</f>
        <v/>
      </c>
      <c r="B1036" s="55">
        <f>'4_Seq_Features'!F1034</f>
        <v/>
      </c>
      <c r="C1036" s="48">
        <f>'4_Seq_Features'!E1034</f>
        <v/>
      </c>
      <c r="D1036" s="52">
        <f>$U$12*((B1036)-$U$5)/$U$6+$U$13</f>
        <v/>
      </c>
      <c r="E1036" s="51">
        <f>1/(1+EXP(-D1036))</f>
        <v/>
      </c>
      <c r="F1036" s="52">
        <f>$V$12*((B1036)-$U$5)/$U$6+$V$13</f>
        <v/>
      </c>
      <c r="G1036" s="51">
        <f>1/(1+EXP(-F1036))</f>
        <v/>
      </c>
      <c r="H1036" s="52">
        <f>$W$12*((B1036)-$U$5)/$U$6+$W$13</f>
        <v/>
      </c>
      <c r="I1036" s="51">
        <f>1/(1+EXP(-H1036))</f>
        <v/>
      </c>
      <c r="J1036" s="52">
        <f>$X$12*((B1036)-$U$5)/$U$6+$X$13</f>
        <v/>
      </c>
      <c r="K1036" s="51">
        <f>1/(1+EXP(-J1036))</f>
        <v/>
      </c>
      <c r="L1036" s="52">
        <f>$Y$12*((B1036)-$U$5)/$U$6+$Y$13</f>
        <v/>
      </c>
      <c r="M1036" s="51">
        <f>1/(1+EXP(-L1036))</f>
        <v/>
      </c>
      <c r="N1036" s="52">
        <f>$Z$12*((B1036)-$U$5)/$U$6+$Z$13</f>
        <v/>
      </c>
      <c r="O1036" s="51">
        <f>1/(1+EXP(-N1036))</f>
        <v/>
      </c>
      <c r="P1036" s="52">
        <f>$AA$12*((B1036)-$U$5)/$U$6+$AA$13</f>
        <v/>
      </c>
      <c r="Q1036" s="51">
        <f>1/(1+EXP(-P1036))</f>
        <v/>
      </c>
      <c r="R1036" s="52">
        <f>$AB$12*((B1036)-$U$5)/$U$6+$AB$13</f>
        <v/>
      </c>
      <c r="S1036" s="51">
        <f>1/(1+EXP(-R1036))</f>
        <v/>
      </c>
      <c r="AI1036" s="48">
        <f>'4_Seq_Features'!A1034</f>
        <v/>
      </c>
      <c r="AJ1036" s="55">
        <f>'4_Seq_Features'!G1034</f>
        <v/>
      </c>
      <c r="AK1036" s="55">
        <f>'4_Seq_Features'!H1034</f>
        <v/>
      </c>
      <c r="AL1036" s="48">
        <f>'4_Seq_Features'!E1034</f>
        <v/>
      </c>
      <c r="AM1036" s="52">
        <f>$BD$14*((AJ1036)-$BD$5)/$BD$6+$BD$15*((AK1036)-$BD$7)/$BD$8+$BD$16</f>
        <v/>
      </c>
      <c r="AN1036" s="51">
        <f>1/(1+EXP(-AM1036))</f>
        <v/>
      </c>
      <c r="AO1036" s="52">
        <f>$BE$14*((AJ1036)-$BD$5)/$BD$6+$BE$15*((AK1036)-$BD$7)/$BD$8+$BE$16</f>
        <v/>
      </c>
      <c r="AP1036" s="51">
        <f>1/(1+EXP(-AO1036))</f>
        <v/>
      </c>
      <c r="AQ1036" s="52">
        <f>$BF$14*((AJ1036)-$BD$5)/$BD$6+$BF$15*((AK1036)-$BD$7)/$BD$8+$BF$16</f>
        <v/>
      </c>
      <c r="AR1036" s="51">
        <f>1/(1+EXP(-AQ1036))</f>
        <v/>
      </c>
      <c r="AS1036" s="52">
        <f>$BG$14*((AJ1036)-$BD$5)/$BD$6+$BG$15*((AK1036)-$BD$7)/$BD$8+$BG$16</f>
        <v/>
      </c>
      <c r="AT1036" s="51">
        <f>1/(1+EXP(-AS1036))</f>
        <v/>
      </c>
      <c r="AU1036" s="52">
        <f>$BH$14*((AJ1036)-$BD$5)/$BD$6+$BH$15*((AK1036)-$BD$7)/$BD$8+$BH$16</f>
        <v/>
      </c>
      <c r="AV1036" s="51">
        <f>1/(1+EXP(-AU1036))</f>
        <v/>
      </c>
      <c r="AW1036" s="52">
        <f>$BI$14*((AJ1036)-$BD$5)/$BD$6+$BI$15*((AK1036)-$BD$7)/$BD$8+$BI$16</f>
        <v/>
      </c>
      <c r="AX1036" s="51">
        <f>1/(1+EXP(-AW1036))</f>
        <v/>
      </c>
      <c r="AY1036" s="52">
        <f>$BJ$14*((AJ1036)-$BD$5)/$BD$6+$BJ$15*((AK1036)-$BD$7)/$BD$8+$BJ$16</f>
        <v/>
      </c>
      <c r="AZ1036" s="51">
        <f>1/(1+EXP(-AY1036))</f>
        <v/>
      </c>
      <c r="BA1036" s="52">
        <f>$BK$14*((AJ1036)-$BD$5)/$BD$6+$BK$15*((AK1036)-$BD$7)/$BD$8+$BK$16</f>
        <v/>
      </c>
      <c r="BB1036" s="51">
        <f>1/(1+EXP(-BA1036))</f>
        <v/>
      </c>
    </row>
    <row r="1037" ht="15" customHeight="1" s="35">
      <c r="A1037" s="48">
        <f>'4_Seq_Features'!A1035</f>
        <v/>
      </c>
      <c r="B1037" s="55">
        <f>'4_Seq_Features'!F1035</f>
        <v/>
      </c>
      <c r="C1037" s="48">
        <f>'4_Seq_Features'!E1035</f>
        <v/>
      </c>
      <c r="D1037" s="52">
        <f>$U$12*((B1037)-$U$5)/$U$6+$U$13</f>
        <v/>
      </c>
      <c r="E1037" s="51">
        <f>1/(1+EXP(-D1037))</f>
        <v/>
      </c>
      <c r="F1037" s="52">
        <f>$V$12*((B1037)-$U$5)/$U$6+$V$13</f>
        <v/>
      </c>
      <c r="G1037" s="51">
        <f>1/(1+EXP(-F1037))</f>
        <v/>
      </c>
      <c r="H1037" s="52">
        <f>$W$12*((B1037)-$U$5)/$U$6+$W$13</f>
        <v/>
      </c>
      <c r="I1037" s="51">
        <f>1/(1+EXP(-H1037))</f>
        <v/>
      </c>
      <c r="J1037" s="52">
        <f>$X$12*((B1037)-$U$5)/$U$6+$X$13</f>
        <v/>
      </c>
      <c r="K1037" s="51">
        <f>1/(1+EXP(-J1037))</f>
        <v/>
      </c>
      <c r="L1037" s="52">
        <f>$Y$12*((B1037)-$U$5)/$U$6+$Y$13</f>
        <v/>
      </c>
      <c r="M1037" s="51">
        <f>1/(1+EXP(-L1037))</f>
        <v/>
      </c>
      <c r="N1037" s="52">
        <f>$Z$12*((B1037)-$U$5)/$U$6+$Z$13</f>
        <v/>
      </c>
      <c r="O1037" s="51">
        <f>1/(1+EXP(-N1037))</f>
        <v/>
      </c>
      <c r="P1037" s="52">
        <f>$AA$12*((B1037)-$U$5)/$U$6+$AA$13</f>
        <v/>
      </c>
      <c r="Q1037" s="51">
        <f>1/(1+EXP(-P1037))</f>
        <v/>
      </c>
      <c r="R1037" s="52">
        <f>$AB$12*((B1037)-$U$5)/$U$6+$AB$13</f>
        <v/>
      </c>
      <c r="S1037" s="51">
        <f>1/(1+EXP(-R1037))</f>
        <v/>
      </c>
      <c r="AI1037" s="48">
        <f>'4_Seq_Features'!A1035</f>
        <v/>
      </c>
      <c r="AJ1037" s="55">
        <f>'4_Seq_Features'!G1035</f>
        <v/>
      </c>
      <c r="AK1037" s="55">
        <f>'4_Seq_Features'!H1035</f>
        <v/>
      </c>
      <c r="AL1037" s="48">
        <f>'4_Seq_Features'!E1035</f>
        <v/>
      </c>
      <c r="AM1037" s="52">
        <f>$BD$14*((AJ1037)-$BD$5)/$BD$6+$BD$15*((AK1037)-$BD$7)/$BD$8+$BD$16</f>
        <v/>
      </c>
      <c r="AN1037" s="51">
        <f>1/(1+EXP(-AM1037))</f>
        <v/>
      </c>
      <c r="AO1037" s="52">
        <f>$BE$14*((AJ1037)-$BD$5)/$BD$6+$BE$15*((AK1037)-$BD$7)/$BD$8+$BE$16</f>
        <v/>
      </c>
      <c r="AP1037" s="51">
        <f>1/(1+EXP(-AO1037))</f>
        <v/>
      </c>
      <c r="AQ1037" s="52">
        <f>$BF$14*((AJ1037)-$BD$5)/$BD$6+$BF$15*((AK1037)-$BD$7)/$BD$8+$BF$16</f>
        <v/>
      </c>
      <c r="AR1037" s="51">
        <f>1/(1+EXP(-AQ1037))</f>
        <v/>
      </c>
      <c r="AS1037" s="52">
        <f>$BG$14*((AJ1037)-$BD$5)/$BD$6+$BG$15*((AK1037)-$BD$7)/$BD$8+$BG$16</f>
        <v/>
      </c>
      <c r="AT1037" s="51">
        <f>1/(1+EXP(-AS1037))</f>
        <v/>
      </c>
      <c r="AU1037" s="52">
        <f>$BH$14*((AJ1037)-$BD$5)/$BD$6+$BH$15*((AK1037)-$BD$7)/$BD$8+$BH$16</f>
        <v/>
      </c>
      <c r="AV1037" s="51">
        <f>1/(1+EXP(-AU1037))</f>
        <v/>
      </c>
      <c r="AW1037" s="52">
        <f>$BI$14*((AJ1037)-$BD$5)/$BD$6+$BI$15*((AK1037)-$BD$7)/$BD$8+$BI$16</f>
        <v/>
      </c>
      <c r="AX1037" s="51">
        <f>1/(1+EXP(-AW1037))</f>
        <v/>
      </c>
      <c r="AY1037" s="52">
        <f>$BJ$14*((AJ1037)-$BD$5)/$BD$6+$BJ$15*((AK1037)-$BD$7)/$BD$8+$BJ$16</f>
        <v/>
      </c>
      <c r="AZ1037" s="51">
        <f>1/(1+EXP(-AY1037))</f>
        <v/>
      </c>
      <c r="BA1037" s="52">
        <f>$BK$14*((AJ1037)-$BD$5)/$BD$6+$BK$15*((AK1037)-$BD$7)/$BD$8+$BK$16</f>
        <v/>
      </c>
      <c r="BB1037" s="51">
        <f>1/(1+EXP(-BA1037))</f>
        <v/>
      </c>
    </row>
    <row r="1038" ht="15" customHeight="1" s="35">
      <c r="A1038" s="48">
        <f>'4_Seq_Features'!A1036</f>
        <v/>
      </c>
      <c r="B1038" s="55">
        <f>'4_Seq_Features'!F1036</f>
        <v/>
      </c>
      <c r="C1038" s="48">
        <f>'4_Seq_Features'!E1036</f>
        <v/>
      </c>
      <c r="D1038" s="52">
        <f>$U$12*((B1038)-$U$5)/$U$6+$U$13</f>
        <v/>
      </c>
      <c r="E1038" s="51">
        <f>1/(1+EXP(-D1038))</f>
        <v/>
      </c>
      <c r="F1038" s="52">
        <f>$V$12*((B1038)-$U$5)/$U$6+$V$13</f>
        <v/>
      </c>
      <c r="G1038" s="51">
        <f>1/(1+EXP(-F1038))</f>
        <v/>
      </c>
      <c r="H1038" s="52">
        <f>$W$12*((B1038)-$U$5)/$U$6+$W$13</f>
        <v/>
      </c>
      <c r="I1038" s="51">
        <f>1/(1+EXP(-H1038))</f>
        <v/>
      </c>
      <c r="J1038" s="52">
        <f>$X$12*((B1038)-$U$5)/$U$6+$X$13</f>
        <v/>
      </c>
      <c r="K1038" s="51">
        <f>1/(1+EXP(-J1038))</f>
        <v/>
      </c>
      <c r="L1038" s="52">
        <f>$Y$12*((B1038)-$U$5)/$U$6+$Y$13</f>
        <v/>
      </c>
      <c r="M1038" s="51">
        <f>1/(1+EXP(-L1038))</f>
        <v/>
      </c>
      <c r="N1038" s="52">
        <f>$Z$12*((B1038)-$U$5)/$U$6+$Z$13</f>
        <v/>
      </c>
      <c r="O1038" s="51">
        <f>1/(1+EXP(-N1038))</f>
        <v/>
      </c>
      <c r="P1038" s="52">
        <f>$AA$12*((B1038)-$U$5)/$U$6+$AA$13</f>
        <v/>
      </c>
      <c r="Q1038" s="51">
        <f>1/(1+EXP(-P1038))</f>
        <v/>
      </c>
      <c r="R1038" s="52">
        <f>$AB$12*((B1038)-$U$5)/$U$6+$AB$13</f>
        <v/>
      </c>
      <c r="S1038" s="51">
        <f>1/(1+EXP(-R1038))</f>
        <v/>
      </c>
      <c r="AI1038" s="48">
        <f>'4_Seq_Features'!A1036</f>
        <v/>
      </c>
      <c r="AJ1038" s="55">
        <f>'4_Seq_Features'!G1036</f>
        <v/>
      </c>
      <c r="AK1038" s="55">
        <f>'4_Seq_Features'!H1036</f>
        <v/>
      </c>
      <c r="AL1038" s="48">
        <f>'4_Seq_Features'!E1036</f>
        <v/>
      </c>
      <c r="AM1038" s="52">
        <f>$BD$14*((AJ1038)-$BD$5)/$BD$6+$BD$15*((AK1038)-$BD$7)/$BD$8+$BD$16</f>
        <v/>
      </c>
      <c r="AN1038" s="51">
        <f>1/(1+EXP(-AM1038))</f>
        <v/>
      </c>
      <c r="AO1038" s="52">
        <f>$BE$14*((AJ1038)-$BD$5)/$BD$6+$BE$15*((AK1038)-$BD$7)/$BD$8+$BE$16</f>
        <v/>
      </c>
      <c r="AP1038" s="51">
        <f>1/(1+EXP(-AO1038))</f>
        <v/>
      </c>
      <c r="AQ1038" s="52">
        <f>$BF$14*((AJ1038)-$BD$5)/$BD$6+$BF$15*((AK1038)-$BD$7)/$BD$8+$BF$16</f>
        <v/>
      </c>
      <c r="AR1038" s="51">
        <f>1/(1+EXP(-AQ1038))</f>
        <v/>
      </c>
      <c r="AS1038" s="52">
        <f>$BG$14*((AJ1038)-$BD$5)/$BD$6+$BG$15*((AK1038)-$BD$7)/$BD$8+$BG$16</f>
        <v/>
      </c>
      <c r="AT1038" s="51">
        <f>1/(1+EXP(-AS1038))</f>
        <v/>
      </c>
      <c r="AU1038" s="52">
        <f>$BH$14*((AJ1038)-$BD$5)/$BD$6+$BH$15*((AK1038)-$BD$7)/$BD$8+$BH$16</f>
        <v/>
      </c>
      <c r="AV1038" s="51">
        <f>1/(1+EXP(-AU1038))</f>
        <v/>
      </c>
      <c r="AW1038" s="52">
        <f>$BI$14*((AJ1038)-$BD$5)/$BD$6+$BI$15*((AK1038)-$BD$7)/$BD$8+$BI$16</f>
        <v/>
      </c>
      <c r="AX1038" s="51">
        <f>1/(1+EXP(-AW1038))</f>
        <v/>
      </c>
      <c r="AY1038" s="52">
        <f>$BJ$14*((AJ1038)-$BD$5)/$BD$6+$BJ$15*((AK1038)-$BD$7)/$BD$8+$BJ$16</f>
        <v/>
      </c>
      <c r="AZ1038" s="51">
        <f>1/(1+EXP(-AY1038))</f>
        <v/>
      </c>
      <c r="BA1038" s="52">
        <f>$BK$14*((AJ1038)-$BD$5)/$BD$6+$BK$15*((AK1038)-$BD$7)/$BD$8+$BK$16</f>
        <v/>
      </c>
      <c r="BB1038" s="51">
        <f>1/(1+EXP(-BA1038))</f>
        <v/>
      </c>
    </row>
    <row r="1039" ht="15" customHeight="1" s="35">
      <c r="A1039" s="48">
        <f>'4_Seq_Features'!A1037</f>
        <v/>
      </c>
      <c r="B1039" s="55">
        <f>'4_Seq_Features'!F1037</f>
        <v/>
      </c>
      <c r="C1039" s="48">
        <f>'4_Seq_Features'!E1037</f>
        <v/>
      </c>
      <c r="D1039" s="52">
        <f>$U$12*((B1039)-$U$5)/$U$6+$U$13</f>
        <v/>
      </c>
      <c r="E1039" s="51">
        <f>1/(1+EXP(-D1039))</f>
        <v/>
      </c>
      <c r="F1039" s="52">
        <f>$V$12*((B1039)-$U$5)/$U$6+$V$13</f>
        <v/>
      </c>
      <c r="G1039" s="51">
        <f>1/(1+EXP(-F1039))</f>
        <v/>
      </c>
      <c r="H1039" s="52">
        <f>$W$12*((B1039)-$U$5)/$U$6+$W$13</f>
        <v/>
      </c>
      <c r="I1039" s="51">
        <f>1/(1+EXP(-H1039))</f>
        <v/>
      </c>
      <c r="J1039" s="52">
        <f>$X$12*((B1039)-$U$5)/$U$6+$X$13</f>
        <v/>
      </c>
      <c r="K1039" s="51">
        <f>1/(1+EXP(-J1039))</f>
        <v/>
      </c>
      <c r="L1039" s="52">
        <f>$Y$12*((B1039)-$U$5)/$U$6+$Y$13</f>
        <v/>
      </c>
      <c r="M1039" s="51">
        <f>1/(1+EXP(-L1039))</f>
        <v/>
      </c>
      <c r="N1039" s="52">
        <f>$Z$12*((B1039)-$U$5)/$U$6+$Z$13</f>
        <v/>
      </c>
      <c r="O1039" s="51">
        <f>1/(1+EXP(-N1039))</f>
        <v/>
      </c>
      <c r="P1039" s="52">
        <f>$AA$12*((B1039)-$U$5)/$U$6+$AA$13</f>
        <v/>
      </c>
      <c r="Q1039" s="51">
        <f>1/(1+EXP(-P1039))</f>
        <v/>
      </c>
      <c r="R1039" s="52">
        <f>$AB$12*((B1039)-$U$5)/$U$6+$AB$13</f>
        <v/>
      </c>
      <c r="S1039" s="51">
        <f>1/(1+EXP(-R1039))</f>
        <v/>
      </c>
      <c r="AI1039" s="48">
        <f>'4_Seq_Features'!A1037</f>
        <v/>
      </c>
      <c r="AJ1039" s="55">
        <f>'4_Seq_Features'!G1037</f>
        <v/>
      </c>
      <c r="AK1039" s="55">
        <f>'4_Seq_Features'!H1037</f>
        <v/>
      </c>
      <c r="AL1039" s="48">
        <f>'4_Seq_Features'!E1037</f>
        <v/>
      </c>
      <c r="AM1039" s="52">
        <f>$BD$14*((AJ1039)-$BD$5)/$BD$6+$BD$15*((AK1039)-$BD$7)/$BD$8+$BD$16</f>
        <v/>
      </c>
      <c r="AN1039" s="51">
        <f>1/(1+EXP(-AM1039))</f>
        <v/>
      </c>
      <c r="AO1039" s="52">
        <f>$BE$14*((AJ1039)-$BD$5)/$BD$6+$BE$15*((AK1039)-$BD$7)/$BD$8+$BE$16</f>
        <v/>
      </c>
      <c r="AP1039" s="51">
        <f>1/(1+EXP(-AO1039))</f>
        <v/>
      </c>
      <c r="AQ1039" s="52">
        <f>$BF$14*((AJ1039)-$BD$5)/$BD$6+$BF$15*((AK1039)-$BD$7)/$BD$8+$BF$16</f>
        <v/>
      </c>
      <c r="AR1039" s="51">
        <f>1/(1+EXP(-AQ1039))</f>
        <v/>
      </c>
      <c r="AS1039" s="52">
        <f>$BG$14*((AJ1039)-$BD$5)/$BD$6+$BG$15*((AK1039)-$BD$7)/$BD$8+$BG$16</f>
        <v/>
      </c>
      <c r="AT1039" s="51">
        <f>1/(1+EXP(-AS1039))</f>
        <v/>
      </c>
      <c r="AU1039" s="52">
        <f>$BH$14*((AJ1039)-$BD$5)/$BD$6+$BH$15*((AK1039)-$BD$7)/$BD$8+$BH$16</f>
        <v/>
      </c>
      <c r="AV1039" s="51">
        <f>1/(1+EXP(-AU1039))</f>
        <v/>
      </c>
      <c r="AW1039" s="52">
        <f>$BI$14*((AJ1039)-$BD$5)/$BD$6+$BI$15*((AK1039)-$BD$7)/$BD$8+$BI$16</f>
        <v/>
      </c>
      <c r="AX1039" s="51">
        <f>1/(1+EXP(-AW1039))</f>
        <v/>
      </c>
      <c r="AY1039" s="52">
        <f>$BJ$14*((AJ1039)-$BD$5)/$BD$6+$BJ$15*((AK1039)-$BD$7)/$BD$8+$BJ$16</f>
        <v/>
      </c>
      <c r="AZ1039" s="51">
        <f>1/(1+EXP(-AY1039))</f>
        <v/>
      </c>
      <c r="BA1039" s="52">
        <f>$BK$14*((AJ1039)-$BD$5)/$BD$6+$BK$15*((AK1039)-$BD$7)/$BD$8+$BK$16</f>
        <v/>
      </c>
      <c r="BB1039" s="51">
        <f>1/(1+EXP(-BA1039))</f>
        <v/>
      </c>
    </row>
    <row r="1040" ht="15" customHeight="1" s="35">
      <c r="A1040" s="48">
        <f>'4_Seq_Features'!A1038</f>
        <v/>
      </c>
      <c r="B1040" s="55">
        <f>'4_Seq_Features'!F1038</f>
        <v/>
      </c>
      <c r="C1040" s="48">
        <f>'4_Seq_Features'!E1038</f>
        <v/>
      </c>
      <c r="D1040" s="52">
        <f>$U$12*((B1040)-$U$5)/$U$6+$U$13</f>
        <v/>
      </c>
      <c r="E1040" s="51">
        <f>1/(1+EXP(-D1040))</f>
        <v/>
      </c>
      <c r="F1040" s="52">
        <f>$V$12*((B1040)-$U$5)/$U$6+$V$13</f>
        <v/>
      </c>
      <c r="G1040" s="51">
        <f>1/(1+EXP(-F1040))</f>
        <v/>
      </c>
      <c r="H1040" s="52">
        <f>$W$12*((B1040)-$U$5)/$U$6+$W$13</f>
        <v/>
      </c>
      <c r="I1040" s="51">
        <f>1/(1+EXP(-H1040))</f>
        <v/>
      </c>
      <c r="J1040" s="52">
        <f>$X$12*((B1040)-$U$5)/$U$6+$X$13</f>
        <v/>
      </c>
      <c r="K1040" s="51">
        <f>1/(1+EXP(-J1040))</f>
        <v/>
      </c>
      <c r="L1040" s="52">
        <f>$Y$12*((B1040)-$U$5)/$U$6+$Y$13</f>
        <v/>
      </c>
      <c r="M1040" s="51">
        <f>1/(1+EXP(-L1040))</f>
        <v/>
      </c>
      <c r="N1040" s="52">
        <f>$Z$12*((B1040)-$U$5)/$U$6+$Z$13</f>
        <v/>
      </c>
      <c r="O1040" s="51">
        <f>1/(1+EXP(-N1040))</f>
        <v/>
      </c>
      <c r="P1040" s="52">
        <f>$AA$12*((B1040)-$U$5)/$U$6+$AA$13</f>
        <v/>
      </c>
      <c r="Q1040" s="51">
        <f>1/(1+EXP(-P1040))</f>
        <v/>
      </c>
      <c r="R1040" s="52">
        <f>$AB$12*((B1040)-$U$5)/$U$6+$AB$13</f>
        <v/>
      </c>
      <c r="S1040" s="51">
        <f>1/(1+EXP(-R1040))</f>
        <v/>
      </c>
      <c r="AI1040" s="48">
        <f>'4_Seq_Features'!A1038</f>
        <v/>
      </c>
      <c r="AJ1040" s="55">
        <f>'4_Seq_Features'!G1038</f>
        <v/>
      </c>
      <c r="AK1040" s="55">
        <f>'4_Seq_Features'!H1038</f>
        <v/>
      </c>
      <c r="AL1040" s="48">
        <f>'4_Seq_Features'!E1038</f>
        <v/>
      </c>
      <c r="AM1040" s="52">
        <f>$BD$14*((AJ1040)-$BD$5)/$BD$6+$BD$15*((AK1040)-$BD$7)/$BD$8+$BD$16</f>
        <v/>
      </c>
      <c r="AN1040" s="51">
        <f>1/(1+EXP(-AM1040))</f>
        <v/>
      </c>
      <c r="AO1040" s="52">
        <f>$BE$14*((AJ1040)-$BD$5)/$BD$6+$BE$15*((AK1040)-$BD$7)/$BD$8+$BE$16</f>
        <v/>
      </c>
      <c r="AP1040" s="51">
        <f>1/(1+EXP(-AO1040))</f>
        <v/>
      </c>
      <c r="AQ1040" s="52">
        <f>$BF$14*((AJ1040)-$BD$5)/$BD$6+$BF$15*((AK1040)-$BD$7)/$BD$8+$BF$16</f>
        <v/>
      </c>
      <c r="AR1040" s="51">
        <f>1/(1+EXP(-AQ1040))</f>
        <v/>
      </c>
      <c r="AS1040" s="52">
        <f>$BG$14*((AJ1040)-$BD$5)/$BD$6+$BG$15*((AK1040)-$BD$7)/$BD$8+$BG$16</f>
        <v/>
      </c>
      <c r="AT1040" s="51">
        <f>1/(1+EXP(-AS1040))</f>
        <v/>
      </c>
      <c r="AU1040" s="52">
        <f>$BH$14*((AJ1040)-$BD$5)/$BD$6+$BH$15*((AK1040)-$BD$7)/$BD$8+$BH$16</f>
        <v/>
      </c>
      <c r="AV1040" s="51">
        <f>1/(1+EXP(-AU1040))</f>
        <v/>
      </c>
      <c r="AW1040" s="52">
        <f>$BI$14*((AJ1040)-$BD$5)/$BD$6+$BI$15*((AK1040)-$BD$7)/$BD$8+$BI$16</f>
        <v/>
      </c>
      <c r="AX1040" s="51">
        <f>1/(1+EXP(-AW1040))</f>
        <v/>
      </c>
      <c r="AY1040" s="52">
        <f>$BJ$14*((AJ1040)-$BD$5)/$BD$6+$BJ$15*((AK1040)-$BD$7)/$BD$8+$BJ$16</f>
        <v/>
      </c>
      <c r="AZ1040" s="51">
        <f>1/(1+EXP(-AY1040))</f>
        <v/>
      </c>
      <c r="BA1040" s="52">
        <f>$BK$14*((AJ1040)-$BD$5)/$BD$6+$BK$15*((AK1040)-$BD$7)/$BD$8+$BK$16</f>
        <v/>
      </c>
      <c r="BB1040" s="51">
        <f>1/(1+EXP(-BA1040))</f>
        <v/>
      </c>
    </row>
    <row r="1041" ht="15" customHeight="1" s="35">
      <c r="A1041" s="48">
        <f>'4_Seq_Features'!A1039</f>
        <v/>
      </c>
      <c r="B1041" s="55">
        <f>'4_Seq_Features'!F1039</f>
        <v/>
      </c>
      <c r="C1041" s="48">
        <f>'4_Seq_Features'!E1039</f>
        <v/>
      </c>
      <c r="D1041" s="52">
        <f>$U$12*((B1041)-$U$5)/$U$6+$U$13</f>
        <v/>
      </c>
      <c r="E1041" s="51">
        <f>1/(1+EXP(-D1041))</f>
        <v/>
      </c>
      <c r="F1041" s="52">
        <f>$V$12*((B1041)-$U$5)/$U$6+$V$13</f>
        <v/>
      </c>
      <c r="G1041" s="51">
        <f>1/(1+EXP(-F1041))</f>
        <v/>
      </c>
      <c r="H1041" s="52">
        <f>$W$12*((B1041)-$U$5)/$U$6+$W$13</f>
        <v/>
      </c>
      <c r="I1041" s="51">
        <f>1/(1+EXP(-H1041))</f>
        <v/>
      </c>
      <c r="J1041" s="52">
        <f>$X$12*((B1041)-$U$5)/$U$6+$X$13</f>
        <v/>
      </c>
      <c r="K1041" s="51">
        <f>1/(1+EXP(-J1041))</f>
        <v/>
      </c>
      <c r="L1041" s="52">
        <f>$Y$12*((B1041)-$U$5)/$U$6+$Y$13</f>
        <v/>
      </c>
      <c r="M1041" s="51">
        <f>1/(1+EXP(-L1041))</f>
        <v/>
      </c>
      <c r="N1041" s="52">
        <f>$Z$12*((B1041)-$U$5)/$U$6+$Z$13</f>
        <v/>
      </c>
      <c r="O1041" s="51">
        <f>1/(1+EXP(-N1041))</f>
        <v/>
      </c>
      <c r="P1041" s="52">
        <f>$AA$12*((B1041)-$U$5)/$U$6+$AA$13</f>
        <v/>
      </c>
      <c r="Q1041" s="51">
        <f>1/(1+EXP(-P1041))</f>
        <v/>
      </c>
      <c r="R1041" s="52">
        <f>$AB$12*((B1041)-$U$5)/$U$6+$AB$13</f>
        <v/>
      </c>
      <c r="S1041" s="51">
        <f>1/(1+EXP(-R1041))</f>
        <v/>
      </c>
      <c r="AI1041" s="48">
        <f>'4_Seq_Features'!A1039</f>
        <v/>
      </c>
      <c r="AJ1041" s="55">
        <f>'4_Seq_Features'!G1039</f>
        <v/>
      </c>
      <c r="AK1041" s="55">
        <f>'4_Seq_Features'!H1039</f>
        <v/>
      </c>
      <c r="AL1041" s="48">
        <f>'4_Seq_Features'!E1039</f>
        <v/>
      </c>
      <c r="AM1041" s="52">
        <f>$BD$14*((AJ1041)-$BD$5)/$BD$6+$BD$15*((AK1041)-$BD$7)/$BD$8+$BD$16</f>
        <v/>
      </c>
      <c r="AN1041" s="51">
        <f>1/(1+EXP(-AM1041))</f>
        <v/>
      </c>
      <c r="AO1041" s="52">
        <f>$BE$14*((AJ1041)-$BD$5)/$BD$6+$BE$15*((AK1041)-$BD$7)/$BD$8+$BE$16</f>
        <v/>
      </c>
      <c r="AP1041" s="51">
        <f>1/(1+EXP(-AO1041))</f>
        <v/>
      </c>
      <c r="AQ1041" s="52">
        <f>$BF$14*((AJ1041)-$BD$5)/$BD$6+$BF$15*((AK1041)-$BD$7)/$BD$8+$BF$16</f>
        <v/>
      </c>
      <c r="AR1041" s="51">
        <f>1/(1+EXP(-AQ1041))</f>
        <v/>
      </c>
      <c r="AS1041" s="52">
        <f>$BG$14*((AJ1041)-$BD$5)/$BD$6+$BG$15*((AK1041)-$BD$7)/$BD$8+$BG$16</f>
        <v/>
      </c>
      <c r="AT1041" s="51">
        <f>1/(1+EXP(-AS1041))</f>
        <v/>
      </c>
      <c r="AU1041" s="52">
        <f>$BH$14*((AJ1041)-$BD$5)/$BD$6+$BH$15*((AK1041)-$BD$7)/$BD$8+$BH$16</f>
        <v/>
      </c>
      <c r="AV1041" s="51">
        <f>1/(1+EXP(-AU1041))</f>
        <v/>
      </c>
      <c r="AW1041" s="52">
        <f>$BI$14*((AJ1041)-$BD$5)/$BD$6+$BI$15*((AK1041)-$BD$7)/$BD$8+$BI$16</f>
        <v/>
      </c>
      <c r="AX1041" s="51">
        <f>1/(1+EXP(-AW1041))</f>
        <v/>
      </c>
      <c r="AY1041" s="52">
        <f>$BJ$14*((AJ1041)-$BD$5)/$BD$6+$BJ$15*((AK1041)-$BD$7)/$BD$8+$BJ$16</f>
        <v/>
      </c>
      <c r="AZ1041" s="51">
        <f>1/(1+EXP(-AY1041))</f>
        <v/>
      </c>
      <c r="BA1041" s="52">
        <f>$BK$14*((AJ1041)-$BD$5)/$BD$6+$BK$15*((AK1041)-$BD$7)/$BD$8+$BK$16</f>
        <v/>
      </c>
      <c r="BB1041" s="51">
        <f>1/(1+EXP(-BA1041))</f>
        <v/>
      </c>
    </row>
    <row r="1042" ht="15" customHeight="1" s="35">
      <c r="A1042" s="48">
        <f>'4_Seq_Features'!A1040</f>
        <v/>
      </c>
      <c r="B1042" s="55">
        <f>'4_Seq_Features'!F1040</f>
        <v/>
      </c>
      <c r="C1042" s="48">
        <f>'4_Seq_Features'!E1040</f>
        <v/>
      </c>
      <c r="D1042" s="52">
        <f>$U$12*((B1042)-$U$5)/$U$6+$U$13</f>
        <v/>
      </c>
      <c r="E1042" s="51">
        <f>1/(1+EXP(-D1042))</f>
        <v/>
      </c>
      <c r="F1042" s="52">
        <f>$V$12*((B1042)-$U$5)/$U$6+$V$13</f>
        <v/>
      </c>
      <c r="G1042" s="51">
        <f>1/(1+EXP(-F1042))</f>
        <v/>
      </c>
      <c r="H1042" s="52">
        <f>$W$12*((B1042)-$U$5)/$U$6+$W$13</f>
        <v/>
      </c>
      <c r="I1042" s="51">
        <f>1/(1+EXP(-H1042))</f>
        <v/>
      </c>
      <c r="J1042" s="52">
        <f>$X$12*((B1042)-$U$5)/$U$6+$X$13</f>
        <v/>
      </c>
      <c r="K1042" s="51">
        <f>1/(1+EXP(-J1042))</f>
        <v/>
      </c>
      <c r="L1042" s="52">
        <f>$Y$12*((B1042)-$U$5)/$U$6+$Y$13</f>
        <v/>
      </c>
      <c r="M1042" s="51">
        <f>1/(1+EXP(-L1042))</f>
        <v/>
      </c>
      <c r="N1042" s="52">
        <f>$Z$12*((B1042)-$U$5)/$U$6+$Z$13</f>
        <v/>
      </c>
      <c r="O1042" s="51">
        <f>1/(1+EXP(-N1042))</f>
        <v/>
      </c>
      <c r="P1042" s="52">
        <f>$AA$12*((B1042)-$U$5)/$U$6+$AA$13</f>
        <v/>
      </c>
      <c r="Q1042" s="51">
        <f>1/(1+EXP(-P1042))</f>
        <v/>
      </c>
      <c r="R1042" s="52">
        <f>$AB$12*((B1042)-$U$5)/$U$6+$AB$13</f>
        <v/>
      </c>
      <c r="S1042" s="51">
        <f>1/(1+EXP(-R1042))</f>
        <v/>
      </c>
      <c r="AI1042" s="48">
        <f>'4_Seq_Features'!A1040</f>
        <v/>
      </c>
      <c r="AJ1042" s="55">
        <f>'4_Seq_Features'!G1040</f>
        <v/>
      </c>
      <c r="AK1042" s="55">
        <f>'4_Seq_Features'!H1040</f>
        <v/>
      </c>
      <c r="AL1042" s="48">
        <f>'4_Seq_Features'!E1040</f>
        <v/>
      </c>
      <c r="AM1042" s="52">
        <f>$BD$14*((AJ1042)-$BD$5)/$BD$6+$BD$15*((AK1042)-$BD$7)/$BD$8+$BD$16</f>
        <v/>
      </c>
      <c r="AN1042" s="51">
        <f>1/(1+EXP(-AM1042))</f>
        <v/>
      </c>
      <c r="AO1042" s="52">
        <f>$BE$14*((AJ1042)-$BD$5)/$BD$6+$BE$15*((AK1042)-$BD$7)/$BD$8+$BE$16</f>
        <v/>
      </c>
      <c r="AP1042" s="51">
        <f>1/(1+EXP(-AO1042))</f>
        <v/>
      </c>
      <c r="AQ1042" s="52">
        <f>$BF$14*((AJ1042)-$BD$5)/$BD$6+$BF$15*((AK1042)-$BD$7)/$BD$8+$BF$16</f>
        <v/>
      </c>
      <c r="AR1042" s="51">
        <f>1/(1+EXP(-AQ1042))</f>
        <v/>
      </c>
      <c r="AS1042" s="52">
        <f>$BG$14*((AJ1042)-$BD$5)/$BD$6+$BG$15*((AK1042)-$BD$7)/$BD$8+$BG$16</f>
        <v/>
      </c>
      <c r="AT1042" s="51">
        <f>1/(1+EXP(-AS1042))</f>
        <v/>
      </c>
      <c r="AU1042" s="52">
        <f>$BH$14*((AJ1042)-$BD$5)/$BD$6+$BH$15*((AK1042)-$BD$7)/$BD$8+$BH$16</f>
        <v/>
      </c>
      <c r="AV1042" s="51">
        <f>1/(1+EXP(-AU1042))</f>
        <v/>
      </c>
      <c r="AW1042" s="52">
        <f>$BI$14*((AJ1042)-$BD$5)/$BD$6+$BI$15*((AK1042)-$BD$7)/$BD$8+$BI$16</f>
        <v/>
      </c>
      <c r="AX1042" s="51">
        <f>1/(1+EXP(-AW1042))</f>
        <v/>
      </c>
      <c r="AY1042" s="52">
        <f>$BJ$14*((AJ1042)-$BD$5)/$BD$6+$BJ$15*((AK1042)-$BD$7)/$BD$8+$BJ$16</f>
        <v/>
      </c>
      <c r="AZ1042" s="51">
        <f>1/(1+EXP(-AY1042))</f>
        <v/>
      </c>
      <c r="BA1042" s="52">
        <f>$BK$14*((AJ1042)-$BD$5)/$BD$6+$BK$15*((AK1042)-$BD$7)/$BD$8+$BK$16</f>
        <v/>
      </c>
      <c r="BB1042" s="51">
        <f>1/(1+EXP(-BA1042))</f>
        <v/>
      </c>
    </row>
    <row r="1043" ht="15" customHeight="1" s="35">
      <c r="A1043" s="48">
        <f>'4_Seq_Features'!A1041</f>
        <v/>
      </c>
      <c r="B1043" s="55">
        <f>'4_Seq_Features'!F1041</f>
        <v/>
      </c>
      <c r="C1043" s="48">
        <f>'4_Seq_Features'!E1041</f>
        <v/>
      </c>
      <c r="D1043" s="52">
        <f>$U$12*((B1043)-$U$5)/$U$6+$U$13</f>
        <v/>
      </c>
      <c r="E1043" s="51">
        <f>1/(1+EXP(-D1043))</f>
        <v/>
      </c>
      <c r="F1043" s="52">
        <f>$V$12*((B1043)-$U$5)/$U$6+$V$13</f>
        <v/>
      </c>
      <c r="G1043" s="51">
        <f>1/(1+EXP(-F1043))</f>
        <v/>
      </c>
      <c r="H1043" s="52">
        <f>$W$12*((B1043)-$U$5)/$U$6+$W$13</f>
        <v/>
      </c>
      <c r="I1043" s="51">
        <f>1/(1+EXP(-H1043))</f>
        <v/>
      </c>
      <c r="J1043" s="52">
        <f>$X$12*((B1043)-$U$5)/$U$6+$X$13</f>
        <v/>
      </c>
      <c r="K1043" s="51">
        <f>1/(1+EXP(-J1043))</f>
        <v/>
      </c>
      <c r="L1043" s="52">
        <f>$Y$12*((B1043)-$U$5)/$U$6+$Y$13</f>
        <v/>
      </c>
      <c r="M1043" s="51">
        <f>1/(1+EXP(-L1043))</f>
        <v/>
      </c>
      <c r="N1043" s="52">
        <f>$Z$12*((B1043)-$U$5)/$U$6+$Z$13</f>
        <v/>
      </c>
      <c r="O1043" s="51">
        <f>1/(1+EXP(-N1043))</f>
        <v/>
      </c>
      <c r="P1043" s="52">
        <f>$AA$12*((B1043)-$U$5)/$U$6+$AA$13</f>
        <v/>
      </c>
      <c r="Q1043" s="51">
        <f>1/(1+EXP(-P1043))</f>
        <v/>
      </c>
      <c r="R1043" s="52">
        <f>$AB$12*((B1043)-$U$5)/$U$6+$AB$13</f>
        <v/>
      </c>
      <c r="S1043" s="51">
        <f>1/(1+EXP(-R1043))</f>
        <v/>
      </c>
      <c r="AI1043" s="48">
        <f>'4_Seq_Features'!A1041</f>
        <v/>
      </c>
      <c r="AJ1043" s="55">
        <f>'4_Seq_Features'!G1041</f>
        <v/>
      </c>
      <c r="AK1043" s="55">
        <f>'4_Seq_Features'!H1041</f>
        <v/>
      </c>
      <c r="AL1043" s="48">
        <f>'4_Seq_Features'!E1041</f>
        <v/>
      </c>
      <c r="AM1043" s="52">
        <f>$BD$14*((AJ1043)-$BD$5)/$BD$6+$BD$15*((AK1043)-$BD$7)/$BD$8+$BD$16</f>
        <v/>
      </c>
      <c r="AN1043" s="51">
        <f>1/(1+EXP(-AM1043))</f>
        <v/>
      </c>
      <c r="AO1043" s="52">
        <f>$BE$14*((AJ1043)-$BD$5)/$BD$6+$BE$15*((AK1043)-$BD$7)/$BD$8+$BE$16</f>
        <v/>
      </c>
      <c r="AP1043" s="51">
        <f>1/(1+EXP(-AO1043))</f>
        <v/>
      </c>
      <c r="AQ1043" s="52">
        <f>$BF$14*((AJ1043)-$BD$5)/$BD$6+$BF$15*((AK1043)-$BD$7)/$BD$8+$BF$16</f>
        <v/>
      </c>
      <c r="AR1043" s="51">
        <f>1/(1+EXP(-AQ1043))</f>
        <v/>
      </c>
      <c r="AS1043" s="52">
        <f>$BG$14*((AJ1043)-$BD$5)/$BD$6+$BG$15*((AK1043)-$BD$7)/$BD$8+$BG$16</f>
        <v/>
      </c>
      <c r="AT1043" s="51">
        <f>1/(1+EXP(-AS1043))</f>
        <v/>
      </c>
      <c r="AU1043" s="52">
        <f>$BH$14*((AJ1043)-$BD$5)/$BD$6+$BH$15*((AK1043)-$BD$7)/$BD$8+$BH$16</f>
        <v/>
      </c>
      <c r="AV1043" s="51">
        <f>1/(1+EXP(-AU1043))</f>
        <v/>
      </c>
      <c r="AW1043" s="52">
        <f>$BI$14*((AJ1043)-$BD$5)/$BD$6+$BI$15*((AK1043)-$BD$7)/$BD$8+$BI$16</f>
        <v/>
      </c>
      <c r="AX1043" s="51">
        <f>1/(1+EXP(-AW1043))</f>
        <v/>
      </c>
      <c r="AY1043" s="52">
        <f>$BJ$14*((AJ1043)-$BD$5)/$BD$6+$BJ$15*((AK1043)-$BD$7)/$BD$8+$BJ$16</f>
        <v/>
      </c>
      <c r="AZ1043" s="51">
        <f>1/(1+EXP(-AY1043))</f>
        <v/>
      </c>
      <c r="BA1043" s="52">
        <f>$BK$14*((AJ1043)-$BD$5)/$BD$6+$BK$15*((AK1043)-$BD$7)/$BD$8+$BK$16</f>
        <v/>
      </c>
      <c r="BB1043" s="51">
        <f>1/(1+EXP(-BA1043))</f>
        <v/>
      </c>
    </row>
    <row r="1044" ht="15" customHeight="1" s="35">
      <c r="A1044" s="48">
        <f>'4_Seq_Features'!A1042</f>
        <v/>
      </c>
      <c r="B1044" s="55">
        <f>'4_Seq_Features'!F1042</f>
        <v/>
      </c>
      <c r="C1044" s="48">
        <f>'4_Seq_Features'!E1042</f>
        <v/>
      </c>
      <c r="D1044" s="52">
        <f>$U$12*((B1044)-$U$5)/$U$6+$U$13</f>
        <v/>
      </c>
      <c r="E1044" s="51">
        <f>1/(1+EXP(-D1044))</f>
        <v/>
      </c>
      <c r="F1044" s="52">
        <f>$V$12*((B1044)-$U$5)/$U$6+$V$13</f>
        <v/>
      </c>
      <c r="G1044" s="51">
        <f>1/(1+EXP(-F1044))</f>
        <v/>
      </c>
      <c r="H1044" s="52">
        <f>$W$12*((B1044)-$U$5)/$U$6+$W$13</f>
        <v/>
      </c>
      <c r="I1044" s="51">
        <f>1/(1+EXP(-H1044))</f>
        <v/>
      </c>
      <c r="J1044" s="52">
        <f>$X$12*((B1044)-$U$5)/$U$6+$X$13</f>
        <v/>
      </c>
      <c r="K1044" s="51">
        <f>1/(1+EXP(-J1044))</f>
        <v/>
      </c>
      <c r="L1044" s="52">
        <f>$Y$12*((B1044)-$U$5)/$U$6+$Y$13</f>
        <v/>
      </c>
      <c r="M1044" s="51">
        <f>1/(1+EXP(-L1044))</f>
        <v/>
      </c>
      <c r="N1044" s="52">
        <f>$Z$12*((B1044)-$U$5)/$U$6+$Z$13</f>
        <v/>
      </c>
      <c r="O1044" s="51">
        <f>1/(1+EXP(-N1044))</f>
        <v/>
      </c>
      <c r="P1044" s="52">
        <f>$AA$12*((B1044)-$U$5)/$U$6+$AA$13</f>
        <v/>
      </c>
      <c r="Q1044" s="51">
        <f>1/(1+EXP(-P1044))</f>
        <v/>
      </c>
      <c r="R1044" s="52">
        <f>$AB$12*((B1044)-$U$5)/$U$6+$AB$13</f>
        <v/>
      </c>
      <c r="S1044" s="51">
        <f>1/(1+EXP(-R1044))</f>
        <v/>
      </c>
      <c r="AI1044" s="48">
        <f>'4_Seq_Features'!A1042</f>
        <v/>
      </c>
      <c r="AJ1044" s="55">
        <f>'4_Seq_Features'!G1042</f>
        <v/>
      </c>
      <c r="AK1044" s="55">
        <f>'4_Seq_Features'!H1042</f>
        <v/>
      </c>
      <c r="AL1044" s="48">
        <f>'4_Seq_Features'!E1042</f>
        <v/>
      </c>
      <c r="AM1044" s="52">
        <f>$BD$14*((AJ1044)-$BD$5)/$BD$6+$BD$15*((AK1044)-$BD$7)/$BD$8+$BD$16</f>
        <v/>
      </c>
      <c r="AN1044" s="51">
        <f>1/(1+EXP(-AM1044))</f>
        <v/>
      </c>
      <c r="AO1044" s="52">
        <f>$BE$14*((AJ1044)-$BD$5)/$BD$6+$BE$15*((AK1044)-$BD$7)/$BD$8+$BE$16</f>
        <v/>
      </c>
      <c r="AP1044" s="51">
        <f>1/(1+EXP(-AO1044))</f>
        <v/>
      </c>
      <c r="AQ1044" s="52">
        <f>$BF$14*((AJ1044)-$BD$5)/$BD$6+$BF$15*((AK1044)-$BD$7)/$BD$8+$BF$16</f>
        <v/>
      </c>
      <c r="AR1044" s="51">
        <f>1/(1+EXP(-AQ1044))</f>
        <v/>
      </c>
      <c r="AS1044" s="52">
        <f>$BG$14*((AJ1044)-$BD$5)/$BD$6+$BG$15*((AK1044)-$BD$7)/$BD$8+$BG$16</f>
        <v/>
      </c>
      <c r="AT1044" s="51">
        <f>1/(1+EXP(-AS1044))</f>
        <v/>
      </c>
      <c r="AU1044" s="52">
        <f>$BH$14*((AJ1044)-$BD$5)/$BD$6+$BH$15*((AK1044)-$BD$7)/$BD$8+$BH$16</f>
        <v/>
      </c>
      <c r="AV1044" s="51">
        <f>1/(1+EXP(-AU1044))</f>
        <v/>
      </c>
      <c r="AW1044" s="52">
        <f>$BI$14*((AJ1044)-$BD$5)/$BD$6+$BI$15*((AK1044)-$BD$7)/$BD$8+$BI$16</f>
        <v/>
      </c>
      <c r="AX1044" s="51">
        <f>1/(1+EXP(-AW1044))</f>
        <v/>
      </c>
      <c r="AY1044" s="52">
        <f>$BJ$14*((AJ1044)-$BD$5)/$BD$6+$BJ$15*((AK1044)-$BD$7)/$BD$8+$BJ$16</f>
        <v/>
      </c>
      <c r="AZ1044" s="51">
        <f>1/(1+EXP(-AY1044))</f>
        <v/>
      </c>
      <c r="BA1044" s="52">
        <f>$BK$14*((AJ1044)-$BD$5)/$BD$6+$BK$15*((AK1044)-$BD$7)/$BD$8+$BK$16</f>
        <v/>
      </c>
      <c r="BB1044" s="51">
        <f>1/(1+EXP(-BA1044))</f>
        <v/>
      </c>
    </row>
    <row r="1045" ht="15" customHeight="1" s="35">
      <c r="A1045" s="48">
        <f>'4_Seq_Features'!A1043</f>
        <v/>
      </c>
      <c r="B1045" s="55">
        <f>'4_Seq_Features'!F1043</f>
        <v/>
      </c>
      <c r="C1045" s="48">
        <f>'4_Seq_Features'!E1043</f>
        <v/>
      </c>
      <c r="D1045" s="52">
        <f>$U$12*((B1045)-$U$5)/$U$6+$U$13</f>
        <v/>
      </c>
      <c r="E1045" s="51">
        <f>1/(1+EXP(-D1045))</f>
        <v/>
      </c>
      <c r="F1045" s="52">
        <f>$V$12*((B1045)-$U$5)/$U$6+$V$13</f>
        <v/>
      </c>
      <c r="G1045" s="51">
        <f>1/(1+EXP(-F1045))</f>
        <v/>
      </c>
      <c r="H1045" s="52">
        <f>$W$12*((B1045)-$U$5)/$U$6+$W$13</f>
        <v/>
      </c>
      <c r="I1045" s="51">
        <f>1/(1+EXP(-H1045))</f>
        <v/>
      </c>
      <c r="J1045" s="52">
        <f>$X$12*((B1045)-$U$5)/$U$6+$X$13</f>
        <v/>
      </c>
      <c r="K1045" s="51">
        <f>1/(1+EXP(-J1045))</f>
        <v/>
      </c>
      <c r="L1045" s="52">
        <f>$Y$12*((B1045)-$U$5)/$U$6+$Y$13</f>
        <v/>
      </c>
      <c r="M1045" s="51">
        <f>1/(1+EXP(-L1045))</f>
        <v/>
      </c>
      <c r="N1045" s="52">
        <f>$Z$12*((B1045)-$U$5)/$U$6+$Z$13</f>
        <v/>
      </c>
      <c r="O1045" s="51">
        <f>1/(1+EXP(-N1045))</f>
        <v/>
      </c>
      <c r="P1045" s="52">
        <f>$AA$12*((B1045)-$U$5)/$U$6+$AA$13</f>
        <v/>
      </c>
      <c r="Q1045" s="51">
        <f>1/(1+EXP(-P1045))</f>
        <v/>
      </c>
      <c r="R1045" s="52">
        <f>$AB$12*((B1045)-$U$5)/$U$6+$AB$13</f>
        <v/>
      </c>
      <c r="S1045" s="51">
        <f>1/(1+EXP(-R1045))</f>
        <v/>
      </c>
      <c r="AI1045" s="48">
        <f>'4_Seq_Features'!A1043</f>
        <v/>
      </c>
      <c r="AJ1045" s="55">
        <f>'4_Seq_Features'!G1043</f>
        <v/>
      </c>
      <c r="AK1045" s="55">
        <f>'4_Seq_Features'!H1043</f>
        <v/>
      </c>
      <c r="AL1045" s="48">
        <f>'4_Seq_Features'!E1043</f>
        <v/>
      </c>
      <c r="AM1045" s="52">
        <f>$BD$14*((AJ1045)-$BD$5)/$BD$6+$BD$15*((AK1045)-$BD$7)/$BD$8+$BD$16</f>
        <v/>
      </c>
      <c r="AN1045" s="51">
        <f>1/(1+EXP(-AM1045))</f>
        <v/>
      </c>
      <c r="AO1045" s="52">
        <f>$BE$14*((AJ1045)-$BD$5)/$BD$6+$BE$15*((AK1045)-$BD$7)/$BD$8+$BE$16</f>
        <v/>
      </c>
      <c r="AP1045" s="51">
        <f>1/(1+EXP(-AO1045))</f>
        <v/>
      </c>
      <c r="AQ1045" s="52">
        <f>$BF$14*((AJ1045)-$BD$5)/$BD$6+$BF$15*((AK1045)-$BD$7)/$BD$8+$BF$16</f>
        <v/>
      </c>
      <c r="AR1045" s="51">
        <f>1/(1+EXP(-AQ1045))</f>
        <v/>
      </c>
      <c r="AS1045" s="52">
        <f>$BG$14*((AJ1045)-$BD$5)/$BD$6+$BG$15*((AK1045)-$BD$7)/$BD$8+$BG$16</f>
        <v/>
      </c>
      <c r="AT1045" s="51">
        <f>1/(1+EXP(-AS1045))</f>
        <v/>
      </c>
      <c r="AU1045" s="52">
        <f>$BH$14*((AJ1045)-$BD$5)/$BD$6+$BH$15*((AK1045)-$BD$7)/$BD$8+$BH$16</f>
        <v/>
      </c>
      <c r="AV1045" s="51">
        <f>1/(1+EXP(-AU1045))</f>
        <v/>
      </c>
      <c r="AW1045" s="52">
        <f>$BI$14*((AJ1045)-$BD$5)/$BD$6+$BI$15*((AK1045)-$BD$7)/$BD$8+$BI$16</f>
        <v/>
      </c>
      <c r="AX1045" s="51">
        <f>1/(1+EXP(-AW1045))</f>
        <v/>
      </c>
      <c r="AY1045" s="52">
        <f>$BJ$14*((AJ1045)-$BD$5)/$BD$6+$BJ$15*((AK1045)-$BD$7)/$BD$8+$BJ$16</f>
        <v/>
      </c>
      <c r="AZ1045" s="51">
        <f>1/(1+EXP(-AY1045))</f>
        <v/>
      </c>
      <c r="BA1045" s="52">
        <f>$BK$14*((AJ1045)-$BD$5)/$BD$6+$BK$15*((AK1045)-$BD$7)/$BD$8+$BK$16</f>
        <v/>
      </c>
      <c r="BB1045" s="51">
        <f>1/(1+EXP(-BA1045))</f>
        <v/>
      </c>
    </row>
    <row r="1046" ht="15" customHeight="1" s="35">
      <c r="A1046" s="48">
        <f>'4_Seq_Features'!A1044</f>
        <v/>
      </c>
      <c r="B1046" s="55">
        <f>'4_Seq_Features'!F1044</f>
        <v/>
      </c>
      <c r="C1046" s="48">
        <f>'4_Seq_Features'!E1044</f>
        <v/>
      </c>
      <c r="D1046" s="52">
        <f>$U$12*((B1046)-$U$5)/$U$6+$U$13</f>
        <v/>
      </c>
      <c r="E1046" s="51">
        <f>1/(1+EXP(-D1046))</f>
        <v/>
      </c>
      <c r="F1046" s="52">
        <f>$V$12*((B1046)-$U$5)/$U$6+$V$13</f>
        <v/>
      </c>
      <c r="G1046" s="51">
        <f>1/(1+EXP(-F1046))</f>
        <v/>
      </c>
      <c r="H1046" s="52">
        <f>$W$12*((B1046)-$U$5)/$U$6+$W$13</f>
        <v/>
      </c>
      <c r="I1046" s="51">
        <f>1/(1+EXP(-H1046))</f>
        <v/>
      </c>
      <c r="J1046" s="52">
        <f>$X$12*((B1046)-$U$5)/$U$6+$X$13</f>
        <v/>
      </c>
      <c r="K1046" s="51">
        <f>1/(1+EXP(-J1046))</f>
        <v/>
      </c>
      <c r="L1046" s="52">
        <f>$Y$12*((B1046)-$U$5)/$U$6+$Y$13</f>
        <v/>
      </c>
      <c r="M1046" s="51">
        <f>1/(1+EXP(-L1046))</f>
        <v/>
      </c>
      <c r="N1046" s="52">
        <f>$Z$12*((B1046)-$U$5)/$U$6+$Z$13</f>
        <v/>
      </c>
      <c r="O1046" s="51">
        <f>1/(1+EXP(-N1046))</f>
        <v/>
      </c>
      <c r="P1046" s="52">
        <f>$AA$12*((B1046)-$U$5)/$U$6+$AA$13</f>
        <v/>
      </c>
      <c r="Q1046" s="51">
        <f>1/(1+EXP(-P1046))</f>
        <v/>
      </c>
      <c r="R1046" s="52">
        <f>$AB$12*((B1046)-$U$5)/$U$6+$AB$13</f>
        <v/>
      </c>
      <c r="S1046" s="51">
        <f>1/(1+EXP(-R1046))</f>
        <v/>
      </c>
      <c r="AI1046" s="48">
        <f>'4_Seq_Features'!A1044</f>
        <v/>
      </c>
      <c r="AJ1046" s="55">
        <f>'4_Seq_Features'!G1044</f>
        <v/>
      </c>
      <c r="AK1046" s="55">
        <f>'4_Seq_Features'!H1044</f>
        <v/>
      </c>
      <c r="AL1046" s="48">
        <f>'4_Seq_Features'!E1044</f>
        <v/>
      </c>
      <c r="AM1046" s="52">
        <f>$BD$14*((AJ1046)-$BD$5)/$BD$6+$BD$15*((AK1046)-$BD$7)/$BD$8+$BD$16</f>
        <v/>
      </c>
      <c r="AN1046" s="51">
        <f>1/(1+EXP(-AM1046))</f>
        <v/>
      </c>
      <c r="AO1046" s="52">
        <f>$BE$14*((AJ1046)-$BD$5)/$BD$6+$BE$15*((AK1046)-$BD$7)/$BD$8+$BE$16</f>
        <v/>
      </c>
      <c r="AP1046" s="51">
        <f>1/(1+EXP(-AO1046))</f>
        <v/>
      </c>
      <c r="AQ1046" s="52">
        <f>$BF$14*((AJ1046)-$BD$5)/$BD$6+$BF$15*((AK1046)-$BD$7)/$BD$8+$BF$16</f>
        <v/>
      </c>
      <c r="AR1046" s="51">
        <f>1/(1+EXP(-AQ1046))</f>
        <v/>
      </c>
      <c r="AS1046" s="52">
        <f>$BG$14*((AJ1046)-$BD$5)/$BD$6+$BG$15*((AK1046)-$BD$7)/$BD$8+$BG$16</f>
        <v/>
      </c>
      <c r="AT1046" s="51">
        <f>1/(1+EXP(-AS1046))</f>
        <v/>
      </c>
      <c r="AU1046" s="52">
        <f>$BH$14*((AJ1046)-$BD$5)/$BD$6+$BH$15*((AK1046)-$BD$7)/$BD$8+$BH$16</f>
        <v/>
      </c>
      <c r="AV1046" s="51">
        <f>1/(1+EXP(-AU1046))</f>
        <v/>
      </c>
      <c r="AW1046" s="52">
        <f>$BI$14*((AJ1046)-$BD$5)/$BD$6+$BI$15*((AK1046)-$BD$7)/$BD$8+$BI$16</f>
        <v/>
      </c>
      <c r="AX1046" s="51">
        <f>1/(1+EXP(-AW1046))</f>
        <v/>
      </c>
      <c r="AY1046" s="52">
        <f>$BJ$14*((AJ1046)-$BD$5)/$BD$6+$BJ$15*((AK1046)-$BD$7)/$BD$8+$BJ$16</f>
        <v/>
      </c>
      <c r="AZ1046" s="51">
        <f>1/(1+EXP(-AY1046))</f>
        <v/>
      </c>
      <c r="BA1046" s="52">
        <f>$BK$14*((AJ1046)-$BD$5)/$BD$6+$BK$15*((AK1046)-$BD$7)/$BD$8+$BK$16</f>
        <v/>
      </c>
      <c r="BB1046" s="51">
        <f>1/(1+EXP(-BA1046))</f>
        <v/>
      </c>
    </row>
    <row r="1047" ht="15" customHeight="1" s="35">
      <c r="A1047" s="48">
        <f>'4_Seq_Features'!A1045</f>
        <v/>
      </c>
      <c r="B1047" s="55">
        <f>'4_Seq_Features'!F1045</f>
        <v/>
      </c>
      <c r="C1047" s="48">
        <f>'4_Seq_Features'!E1045</f>
        <v/>
      </c>
      <c r="D1047" s="52">
        <f>$U$12*((B1047)-$U$5)/$U$6+$U$13</f>
        <v/>
      </c>
      <c r="E1047" s="51">
        <f>1/(1+EXP(-D1047))</f>
        <v/>
      </c>
      <c r="F1047" s="52">
        <f>$V$12*((B1047)-$U$5)/$U$6+$V$13</f>
        <v/>
      </c>
      <c r="G1047" s="51">
        <f>1/(1+EXP(-F1047))</f>
        <v/>
      </c>
      <c r="H1047" s="52">
        <f>$W$12*((B1047)-$U$5)/$U$6+$W$13</f>
        <v/>
      </c>
      <c r="I1047" s="51">
        <f>1/(1+EXP(-H1047))</f>
        <v/>
      </c>
      <c r="J1047" s="52">
        <f>$X$12*((B1047)-$U$5)/$U$6+$X$13</f>
        <v/>
      </c>
      <c r="K1047" s="51">
        <f>1/(1+EXP(-J1047))</f>
        <v/>
      </c>
      <c r="L1047" s="52">
        <f>$Y$12*((B1047)-$U$5)/$U$6+$Y$13</f>
        <v/>
      </c>
      <c r="M1047" s="51">
        <f>1/(1+EXP(-L1047))</f>
        <v/>
      </c>
      <c r="N1047" s="52">
        <f>$Z$12*((B1047)-$U$5)/$U$6+$Z$13</f>
        <v/>
      </c>
      <c r="O1047" s="51">
        <f>1/(1+EXP(-N1047))</f>
        <v/>
      </c>
      <c r="P1047" s="52">
        <f>$AA$12*((B1047)-$U$5)/$U$6+$AA$13</f>
        <v/>
      </c>
      <c r="Q1047" s="51">
        <f>1/(1+EXP(-P1047))</f>
        <v/>
      </c>
      <c r="R1047" s="52">
        <f>$AB$12*((B1047)-$U$5)/$U$6+$AB$13</f>
        <v/>
      </c>
      <c r="S1047" s="51">
        <f>1/(1+EXP(-R1047))</f>
        <v/>
      </c>
      <c r="AI1047" s="48">
        <f>'4_Seq_Features'!A1045</f>
        <v/>
      </c>
      <c r="AJ1047" s="55">
        <f>'4_Seq_Features'!G1045</f>
        <v/>
      </c>
      <c r="AK1047" s="55">
        <f>'4_Seq_Features'!H1045</f>
        <v/>
      </c>
      <c r="AL1047" s="48">
        <f>'4_Seq_Features'!E1045</f>
        <v/>
      </c>
      <c r="AM1047" s="52">
        <f>$BD$14*((AJ1047)-$BD$5)/$BD$6+$BD$15*((AK1047)-$BD$7)/$BD$8+$BD$16</f>
        <v/>
      </c>
      <c r="AN1047" s="51">
        <f>1/(1+EXP(-AM1047))</f>
        <v/>
      </c>
      <c r="AO1047" s="52">
        <f>$BE$14*((AJ1047)-$BD$5)/$BD$6+$BE$15*((AK1047)-$BD$7)/$BD$8+$BE$16</f>
        <v/>
      </c>
      <c r="AP1047" s="51">
        <f>1/(1+EXP(-AO1047))</f>
        <v/>
      </c>
      <c r="AQ1047" s="52">
        <f>$BF$14*((AJ1047)-$BD$5)/$BD$6+$BF$15*((AK1047)-$BD$7)/$BD$8+$BF$16</f>
        <v/>
      </c>
      <c r="AR1047" s="51">
        <f>1/(1+EXP(-AQ1047))</f>
        <v/>
      </c>
      <c r="AS1047" s="52">
        <f>$BG$14*((AJ1047)-$BD$5)/$BD$6+$BG$15*((AK1047)-$BD$7)/$BD$8+$BG$16</f>
        <v/>
      </c>
      <c r="AT1047" s="51">
        <f>1/(1+EXP(-AS1047))</f>
        <v/>
      </c>
      <c r="AU1047" s="52">
        <f>$BH$14*((AJ1047)-$BD$5)/$BD$6+$BH$15*((AK1047)-$BD$7)/$BD$8+$BH$16</f>
        <v/>
      </c>
      <c r="AV1047" s="51">
        <f>1/(1+EXP(-AU1047))</f>
        <v/>
      </c>
      <c r="AW1047" s="52">
        <f>$BI$14*((AJ1047)-$BD$5)/$BD$6+$BI$15*((AK1047)-$BD$7)/$BD$8+$BI$16</f>
        <v/>
      </c>
      <c r="AX1047" s="51">
        <f>1/(1+EXP(-AW1047))</f>
        <v/>
      </c>
      <c r="AY1047" s="52">
        <f>$BJ$14*((AJ1047)-$BD$5)/$BD$6+$BJ$15*((AK1047)-$BD$7)/$BD$8+$BJ$16</f>
        <v/>
      </c>
      <c r="AZ1047" s="51">
        <f>1/(1+EXP(-AY1047))</f>
        <v/>
      </c>
      <c r="BA1047" s="52">
        <f>$BK$14*((AJ1047)-$BD$5)/$BD$6+$BK$15*((AK1047)-$BD$7)/$BD$8+$BK$16</f>
        <v/>
      </c>
      <c r="BB1047" s="51">
        <f>1/(1+EXP(-BA1047))</f>
        <v/>
      </c>
    </row>
    <row r="1048" ht="15" customHeight="1" s="35">
      <c r="A1048" s="48">
        <f>'4_Seq_Features'!A1046</f>
        <v/>
      </c>
      <c r="B1048" s="55">
        <f>'4_Seq_Features'!F1046</f>
        <v/>
      </c>
      <c r="C1048" s="48">
        <f>'4_Seq_Features'!E1046</f>
        <v/>
      </c>
      <c r="D1048" s="52">
        <f>$U$12*((B1048)-$U$5)/$U$6+$U$13</f>
        <v/>
      </c>
      <c r="E1048" s="51">
        <f>1/(1+EXP(-D1048))</f>
        <v/>
      </c>
      <c r="F1048" s="52">
        <f>$V$12*((B1048)-$U$5)/$U$6+$V$13</f>
        <v/>
      </c>
      <c r="G1048" s="51">
        <f>1/(1+EXP(-F1048))</f>
        <v/>
      </c>
      <c r="H1048" s="52">
        <f>$W$12*((B1048)-$U$5)/$U$6+$W$13</f>
        <v/>
      </c>
      <c r="I1048" s="51">
        <f>1/(1+EXP(-H1048))</f>
        <v/>
      </c>
      <c r="J1048" s="52">
        <f>$X$12*((B1048)-$U$5)/$U$6+$X$13</f>
        <v/>
      </c>
      <c r="K1048" s="51">
        <f>1/(1+EXP(-J1048))</f>
        <v/>
      </c>
      <c r="L1048" s="52">
        <f>$Y$12*((B1048)-$U$5)/$U$6+$Y$13</f>
        <v/>
      </c>
      <c r="M1048" s="51">
        <f>1/(1+EXP(-L1048))</f>
        <v/>
      </c>
      <c r="N1048" s="52">
        <f>$Z$12*((B1048)-$U$5)/$U$6+$Z$13</f>
        <v/>
      </c>
      <c r="O1048" s="51">
        <f>1/(1+EXP(-N1048))</f>
        <v/>
      </c>
      <c r="P1048" s="52">
        <f>$AA$12*((B1048)-$U$5)/$U$6+$AA$13</f>
        <v/>
      </c>
      <c r="Q1048" s="51">
        <f>1/(1+EXP(-P1048))</f>
        <v/>
      </c>
      <c r="R1048" s="52">
        <f>$AB$12*((B1048)-$U$5)/$U$6+$AB$13</f>
        <v/>
      </c>
      <c r="S1048" s="51">
        <f>1/(1+EXP(-R1048))</f>
        <v/>
      </c>
      <c r="AI1048" s="48">
        <f>'4_Seq_Features'!A1046</f>
        <v/>
      </c>
      <c r="AJ1048" s="55">
        <f>'4_Seq_Features'!G1046</f>
        <v/>
      </c>
      <c r="AK1048" s="55">
        <f>'4_Seq_Features'!H1046</f>
        <v/>
      </c>
      <c r="AL1048" s="48">
        <f>'4_Seq_Features'!E1046</f>
        <v/>
      </c>
      <c r="AM1048" s="52">
        <f>$BD$14*((AJ1048)-$BD$5)/$BD$6+$BD$15*((AK1048)-$BD$7)/$BD$8+$BD$16</f>
        <v/>
      </c>
      <c r="AN1048" s="51">
        <f>1/(1+EXP(-AM1048))</f>
        <v/>
      </c>
      <c r="AO1048" s="52">
        <f>$BE$14*((AJ1048)-$BD$5)/$BD$6+$BE$15*((AK1048)-$BD$7)/$BD$8+$BE$16</f>
        <v/>
      </c>
      <c r="AP1048" s="51">
        <f>1/(1+EXP(-AO1048))</f>
        <v/>
      </c>
      <c r="AQ1048" s="52">
        <f>$BF$14*((AJ1048)-$BD$5)/$BD$6+$BF$15*((AK1048)-$BD$7)/$BD$8+$BF$16</f>
        <v/>
      </c>
      <c r="AR1048" s="51">
        <f>1/(1+EXP(-AQ1048))</f>
        <v/>
      </c>
      <c r="AS1048" s="52">
        <f>$BG$14*((AJ1048)-$BD$5)/$BD$6+$BG$15*((AK1048)-$BD$7)/$BD$8+$BG$16</f>
        <v/>
      </c>
      <c r="AT1048" s="51">
        <f>1/(1+EXP(-AS1048))</f>
        <v/>
      </c>
      <c r="AU1048" s="52">
        <f>$BH$14*((AJ1048)-$BD$5)/$BD$6+$BH$15*((AK1048)-$BD$7)/$BD$8+$BH$16</f>
        <v/>
      </c>
      <c r="AV1048" s="51">
        <f>1/(1+EXP(-AU1048))</f>
        <v/>
      </c>
      <c r="AW1048" s="52">
        <f>$BI$14*((AJ1048)-$BD$5)/$BD$6+$BI$15*((AK1048)-$BD$7)/$BD$8+$BI$16</f>
        <v/>
      </c>
      <c r="AX1048" s="51">
        <f>1/(1+EXP(-AW1048))</f>
        <v/>
      </c>
      <c r="AY1048" s="52">
        <f>$BJ$14*((AJ1048)-$BD$5)/$BD$6+$BJ$15*((AK1048)-$BD$7)/$BD$8+$BJ$16</f>
        <v/>
      </c>
      <c r="AZ1048" s="51">
        <f>1/(1+EXP(-AY1048))</f>
        <v/>
      </c>
      <c r="BA1048" s="52">
        <f>$BK$14*((AJ1048)-$BD$5)/$BD$6+$BK$15*((AK1048)-$BD$7)/$BD$8+$BK$16</f>
        <v/>
      </c>
      <c r="BB1048" s="51">
        <f>1/(1+EXP(-BA1048))</f>
        <v/>
      </c>
    </row>
    <row r="1049" ht="15" customHeight="1" s="35">
      <c r="A1049" s="48">
        <f>'4_Seq_Features'!A1047</f>
        <v/>
      </c>
      <c r="B1049" s="55">
        <f>'4_Seq_Features'!F1047</f>
        <v/>
      </c>
      <c r="C1049" s="48">
        <f>'4_Seq_Features'!E1047</f>
        <v/>
      </c>
      <c r="D1049" s="52">
        <f>$U$12*((B1049)-$U$5)/$U$6+$U$13</f>
        <v/>
      </c>
      <c r="E1049" s="51">
        <f>1/(1+EXP(-D1049))</f>
        <v/>
      </c>
      <c r="F1049" s="52">
        <f>$V$12*((B1049)-$U$5)/$U$6+$V$13</f>
        <v/>
      </c>
      <c r="G1049" s="51">
        <f>1/(1+EXP(-F1049))</f>
        <v/>
      </c>
      <c r="H1049" s="52">
        <f>$W$12*((B1049)-$U$5)/$U$6+$W$13</f>
        <v/>
      </c>
      <c r="I1049" s="51">
        <f>1/(1+EXP(-H1049))</f>
        <v/>
      </c>
      <c r="J1049" s="52">
        <f>$X$12*((B1049)-$U$5)/$U$6+$X$13</f>
        <v/>
      </c>
      <c r="K1049" s="51">
        <f>1/(1+EXP(-J1049))</f>
        <v/>
      </c>
      <c r="L1049" s="52">
        <f>$Y$12*((B1049)-$U$5)/$U$6+$Y$13</f>
        <v/>
      </c>
      <c r="M1049" s="51">
        <f>1/(1+EXP(-L1049))</f>
        <v/>
      </c>
      <c r="N1049" s="52">
        <f>$Z$12*((B1049)-$U$5)/$U$6+$Z$13</f>
        <v/>
      </c>
      <c r="O1049" s="51">
        <f>1/(1+EXP(-N1049))</f>
        <v/>
      </c>
      <c r="P1049" s="52">
        <f>$AA$12*((B1049)-$U$5)/$U$6+$AA$13</f>
        <v/>
      </c>
      <c r="Q1049" s="51">
        <f>1/(1+EXP(-P1049))</f>
        <v/>
      </c>
      <c r="R1049" s="52">
        <f>$AB$12*((B1049)-$U$5)/$U$6+$AB$13</f>
        <v/>
      </c>
      <c r="S1049" s="51">
        <f>1/(1+EXP(-R1049))</f>
        <v/>
      </c>
      <c r="AI1049" s="48">
        <f>'4_Seq_Features'!A1047</f>
        <v/>
      </c>
      <c r="AJ1049" s="55">
        <f>'4_Seq_Features'!G1047</f>
        <v/>
      </c>
      <c r="AK1049" s="55">
        <f>'4_Seq_Features'!H1047</f>
        <v/>
      </c>
      <c r="AL1049" s="48">
        <f>'4_Seq_Features'!E1047</f>
        <v/>
      </c>
      <c r="AM1049" s="52">
        <f>$BD$14*((AJ1049)-$BD$5)/$BD$6+$BD$15*((AK1049)-$BD$7)/$BD$8+$BD$16</f>
        <v/>
      </c>
      <c r="AN1049" s="51">
        <f>1/(1+EXP(-AM1049))</f>
        <v/>
      </c>
      <c r="AO1049" s="52">
        <f>$BE$14*((AJ1049)-$BD$5)/$BD$6+$BE$15*((AK1049)-$BD$7)/$BD$8+$BE$16</f>
        <v/>
      </c>
      <c r="AP1049" s="51">
        <f>1/(1+EXP(-AO1049))</f>
        <v/>
      </c>
      <c r="AQ1049" s="52">
        <f>$BF$14*((AJ1049)-$BD$5)/$BD$6+$BF$15*((AK1049)-$BD$7)/$BD$8+$BF$16</f>
        <v/>
      </c>
      <c r="AR1049" s="51">
        <f>1/(1+EXP(-AQ1049))</f>
        <v/>
      </c>
      <c r="AS1049" s="52">
        <f>$BG$14*((AJ1049)-$BD$5)/$BD$6+$BG$15*((AK1049)-$BD$7)/$BD$8+$BG$16</f>
        <v/>
      </c>
      <c r="AT1049" s="51">
        <f>1/(1+EXP(-AS1049))</f>
        <v/>
      </c>
      <c r="AU1049" s="52">
        <f>$BH$14*((AJ1049)-$BD$5)/$BD$6+$BH$15*((AK1049)-$BD$7)/$BD$8+$BH$16</f>
        <v/>
      </c>
      <c r="AV1049" s="51">
        <f>1/(1+EXP(-AU1049))</f>
        <v/>
      </c>
      <c r="AW1049" s="52">
        <f>$BI$14*((AJ1049)-$BD$5)/$BD$6+$BI$15*((AK1049)-$BD$7)/$BD$8+$BI$16</f>
        <v/>
      </c>
      <c r="AX1049" s="51">
        <f>1/(1+EXP(-AW1049))</f>
        <v/>
      </c>
      <c r="AY1049" s="52">
        <f>$BJ$14*((AJ1049)-$BD$5)/$BD$6+$BJ$15*((AK1049)-$BD$7)/$BD$8+$BJ$16</f>
        <v/>
      </c>
      <c r="AZ1049" s="51">
        <f>1/(1+EXP(-AY1049))</f>
        <v/>
      </c>
      <c r="BA1049" s="52">
        <f>$BK$14*((AJ1049)-$BD$5)/$BD$6+$BK$15*((AK1049)-$BD$7)/$BD$8+$BK$16</f>
        <v/>
      </c>
      <c r="BB1049" s="51">
        <f>1/(1+EXP(-BA1049))</f>
        <v/>
      </c>
    </row>
    <row r="1050" ht="15" customHeight="1" s="35">
      <c r="A1050" s="48">
        <f>'4_Seq_Features'!A1048</f>
        <v/>
      </c>
      <c r="B1050" s="55">
        <f>'4_Seq_Features'!F1048</f>
        <v/>
      </c>
      <c r="C1050" s="48">
        <f>'4_Seq_Features'!E1048</f>
        <v/>
      </c>
      <c r="D1050" s="52">
        <f>$U$12*((B1050)-$U$5)/$U$6+$U$13</f>
        <v/>
      </c>
      <c r="E1050" s="51">
        <f>1/(1+EXP(-D1050))</f>
        <v/>
      </c>
      <c r="F1050" s="52">
        <f>$V$12*((B1050)-$U$5)/$U$6+$V$13</f>
        <v/>
      </c>
      <c r="G1050" s="51">
        <f>1/(1+EXP(-F1050))</f>
        <v/>
      </c>
      <c r="H1050" s="52">
        <f>$W$12*((B1050)-$U$5)/$U$6+$W$13</f>
        <v/>
      </c>
      <c r="I1050" s="51">
        <f>1/(1+EXP(-H1050))</f>
        <v/>
      </c>
      <c r="J1050" s="52">
        <f>$X$12*((B1050)-$U$5)/$U$6+$X$13</f>
        <v/>
      </c>
      <c r="K1050" s="51">
        <f>1/(1+EXP(-J1050))</f>
        <v/>
      </c>
      <c r="L1050" s="52">
        <f>$Y$12*((B1050)-$U$5)/$U$6+$Y$13</f>
        <v/>
      </c>
      <c r="M1050" s="51">
        <f>1/(1+EXP(-L1050))</f>
        <v/>
      </c>
      <c r="N1050" s="52">
        <f>$Z$12*((B1050)-$U$5)/$U$6+$Z$13</f>
        <v/>
      </c>
      <c r="O1050" s="51">
        <f>1/(1+EXP(-N1050))</f>
        <v/>
      </c>
      <c r="P1050" s="52">
        <f>$AA$12*((B1050)-$U$5)/$U$6+$AA$13</f>
        <v/>
      </c>
      <c r="Q1050" s="51">
        <f>1/(1+EXP(-P1050))</f>
        <v/>
      </c>
      <c r="R1050" s="52">
        <f>$AB$12*((B1050)-$U$5)/$U$6+$AB$13</f>
        <v/>
      </c>
      <c r="S1050" s="51">
        <f>1/(1+EXP(-R1050))</f>
        <v/>
      </c>
      <c r="AI1050" s="48">
        <f>'4_Seq_Features'!A1048</f>
        <v/>
      </c>
      <c r="AJ1050" s="55">
        <f>'4_Seq_Features'!G1048</f>
        <v/>
      </c>
      <c r="AK1050" s="55">
        <f>'4_Seq_Features'!H1048</f>
        <v/>
      </c>
      <c r="AL1050" s="48">
        <f>'4_Seq_Features'!E1048</f>
        <v/>
      </c>
      <c r="AM1050" s="52">
        <f>$BD$14*((AJ1050)-$BD$5)/$BD$6+$BD$15*((AK1050)-$BD$7)/$BD$8+$BD$16</f>
        <v/>
      </c>
      <c r="AN1050" s="51">
        <f>1/(1+EXP(-AM1050))</f>
        <v/>
      </c>
      <c r="AO1050" s="52">
        <f>$BE$14*((AJ1050)-$BD$5)/$BD$6+$BE$15*((AK1050)-$BD$7)/$BD$8+$BE$16</f>
        <v/>
      </c>
      <c r="AP1050" s="51">
        <f>1/(1+EXP(-AO1050))</f>
        <v/>
      </c>
      <c r="AQ1050" s="52">
        <f>$BF$14*((AJ1050)-$BD$5)/$BD$6+$BF$15*((AK1050)-$BD$7)/$BD$8+$BF$16</f>
        <v/>
      </c>
      <c r="AR1050" s="51">
        <f>1/(1+EXP(-AQ1050))</f>
        <v/>
      </c>
      <c r="AS1050" s="52">
        <f>$BG$14*((AJ1050)-$BD$5)/$BD$6+$BG$15*((AK1050)-$BD$7)/$BD$8+$BG$16</f>
        <v/>
      </c>
      <c r="AT1050" s="51">
        <f>1/(1+EXP(-AS1050))</f>
        <v/>
      </c>
      <c r="AU1050" s="52">
        <f>$BH$14*((AJ1050)-$BD$5)/$BD$6+$BH$15*((AK1050)-$BD$7)/$BD$8+$BH$16</f>
        <v/>
      </c>
      <c r="AV1050" s="51">
        <f>1/(1+EXP(-AU1050))</f>
        <v/>
      </c>
      <c r="AW1050" s="52">
        <f>$BI$14*((AJ1050)-$BD$5)/$BD$6+$BI$15*((AK1050)-$BD$7)/$BD$8+$BI$16</f>
        <v/>
      </c>
      <c r="AX1050" s="51">
        <f>1/(1+EXP(-AW1050))</f>
        <v/>
      </c>
      <c r="AY1050" s="52">
        <f>$BJ$14*((AJ1050)-$BD$5)/$BD$6+$BJ$15*((AK1050)-$BD$7)/$BD$8+$BJ$16</f>
        <v/>
      </c>
      <c r="AZ1050" s="51">
        <f>1/(1+EXP(-AY1050))</f>
        <v/>
      </c>
      <c r="BA1050" s="52">
        <f>$BK$14*((AJ1050)-$BD$5)/$BD$6+$BK$15*((AK1050)-$BD$7)/$BD$8+$BK$16</f>
        <v/>
      </c>
      <c r="BB1050" s="51">
        <f>1/(1+EXP(-BA1050))</f>
        <v/>
      </c>
    </row>
    <row r="1051" ht="15" customHeight="1" s="35">
      <c r="A1051" s="48">
        <f>'4_Seq_Features'!A1049</f>
        <v/>
      </c>
      <c r="B1051" s="55">
        <f>'4_Seq_Features'!F1049</f>
        <v/>
      </c>
      <c r="C1051" s="48">
        <f>'4_Seq_Features'!E1049</f>
        <v/>
      </c>
      <c r="D1051" s="52">
        <f>$U$12*((B1051)-$U$5)/$U$6+$U$13</f>
        <v/>
      </c>
      <c r="E1051" s="51">
        <f>1/(1+EXP(-D1051))</f>
        <v/>
      </c>
      <c r="F1051" s="52">
        <f>$V$12*((B1051)-$U$5)/$U$6+$V$13</f>
        <v/>
      </c>
      <c r="G1051" s="51">
        <f>1/(1+EXP(-F1051))</f>
        <v/>
      </c>
      <c r="H1051" s="52">
        <f>$W$12*((B1051)-$U$5)/$U$6+$W$13</f>
        <v/>
      </c>
      <c r="I1051" s="51">
        <f>1/(1+EXP(-H1051))</f>
        <v/>
      </c>
      <c r="J1051" s="52">
        <f>$X$12*((B1051)-$U$5)/$U$6+$X$13</f>
        <v/>
      </c>
      <c r="K1051" s="51">
        <f>1/(1+EXP(-J1051))</f>
        <v/>
      </c>
      <c r="L1051" s="52">
        <f>$Y$12*((B1051)-$U$5)/$U$6+$Y$13</f>
        <v/>
      </c>
      <c r="M1051" s="51">
        <f>1/(1+EXP(-L1051))</f>
        <v/>
      </c>
      <c r="N1051" s="52">
        <f>$Z$12*((B1051)-$U$5)/$U$6+$Z$13</f>
        <v/>
      </c>
      <c r="O1051" s="51">
        <f>1/(1+EXP(-N1051))</f>
        <v/>
      </c>
      <c r="P1051" s="52">
        <f>$AA$12*((B1051)-$U$5)/$U$6+$AA$13</f>
        <v/>
      </c>
      <c r="Q1051" s="51">
        <f>1/(1+EXP(-P1051))</f>
        <v/>
      </c>
      <c r="R1051" s="52">
        <f>$AB$12*((B1051)-$U$5)/$U$6+$AB$13</f>
        <v/>
      </c>
      <c r="S1051" s="51">
        <f>1/(1+EXP(-R1051))</f>
        <v/>
      </c>
      <c r="AI1051" s="48">
        <f>'4_Seq_Features'!A1049</f>
        <v/>
      </c>
      <c r="AJ1051" s="55">
        <f>'4_Seq_Features'!G1049</f>
        <v/>
      </c>
      <c r="AK1051" s="55">
        <f>'4_Seq_Features'!H1049</f>
        <v/>
      </c>
      <c r="AL1051" s="48">
        <f>'4_Seq_Features'!E1049</f>
        <v/>
      </c>
      <c r="AM1051" s="52">
        <f>$BD$14*((AJ1051)-$BD$5)/$BD$6+$BD$15*((AK1051)-$BD$7)/$BD$8+$BD$16</f>
        <v/>
      </c>
      <c r="AN1051" s="51">
        <f>1/(1+EXP(-AM1051))</f>
        <v/>
      </c>
      <c r="AO1051" s="52">
        <f>$BE$14*((AJ1051)-$BD$5)/$BD$6+$BE$15*((AK1051)-$BD$7)/$BD$8+$BE$16</f>
        <v/>
      </c>
      <c r="AP1051" s="51">
        <f>1/(1+EXP(-AO1051))</f>
        <v/>
      </c>
      <c r="AQ1051" s="52">
        <f>$BF$14*((AJ1051)-$BD$5)/$BD$6+$BF$15*((AK1051)-$BD$7)/$BD$8+$BF$16</f>
        <v/>
      </c>
      <c r="AR1051" s="51">
        <f>1/(1+EXP(-AQ1051))</f>
        <v/>
      </c>
      <c r="AS1051" s="52">
        <f>$BG$14*((AJ1051)-$BD$5)/$BD$6+$BG$15*((AK1051)-$BD$7)/$BD$8+$BG$16</f>
        <v/>
      </c>
      <c r="AT1051" s="51">
        <f>1/(1+EXP(-AS1051))</f>
        <v/>
      </c>
      <c r="AU1051" s="52">
        <f>$BH$14*((AJ1051)-$BD$5)/$BD$6+$BH$15*((AK1051)-$BD$7)/$BD$8+$BH$16</f>
        <v/>
      </c>
      <c r="AV1051" s="51">
        <f>1/(1+EXP(-AU1051))</f>
        <v/>
      </c>
      <c r="AW1051" s="52">
        <f>$BI$14*((AJ1051)-$BD$5)/$BD$6+$BI$15*((AK1051)-$BD$7)/$BD$8+$BI$16</f>
        <v/>
      </c>
      <c r="AX1051" s="51">
        <f>1/(1+EXP(-AW1051))</f>
        <v/>
      </c>
      <c r="AY1051" s="52">
        <f>$BJ$14*((AJ1051)-$BD$5)/$BD$6+$BJ$15*((AK1051)-$BD$7)/$BD$8+$BJ$16</f>
        <v/>
      </c>
      <c r="AZ1051" s="51">
        <f>1/(1+EXP(-AY1051))</f>
        <v/>
      </c>
      <c r="BA1051" s="52">
        <f>$BK$14*((AJ1051)-$BD$5)/$BD$6+$BK$15*((AK1051)-$BD$7)/$BD$8+$BK$16</f>
        <v/>
      </c>
      <c r="BB1051" s="51">
        <f>1/(1+EXP(-BA1051))</f>
        <v/>
      </c>
    </row>
    <row r="1052" ht="15" customHeight="1" s="35">
      <c r="A1052" s="48">
        <f>'4_Seq_Features'!A1050</f>
        <v/>
      </c>
      <c r="B1052" s="55">
        <f>'4_Seq_Features'!F1050</f>
        <v/>
      </c>
      <c r="C1052" s="48">
        <f>'4_Seq_Features'!E1050</f>
        <v/>
      </c>
      <c r="D1052" s="52">
        <f>$U$12*((B1052)-$U$5)/$U$6+$U$13</f>
        <v/>
      </c>
      <c r="E1052" s="51">
        <f>1/(1+EXP(-D1052))</f>
        <v/>
      </c>
      <c r="F1052" s="52">
        <f>$V$12*((B1052)-$U$5)/$U$6+$V$13</f>
        <v/>
      </c>
      <c r="G1052" s="51">
        <f>1/(1+EXP(-F1052))</f>
        <v/>
      </c>
      <c r="H1052" s="52">
        <f>$W$12*((B1052)-$U$5)/$U$6+$W$13</f>
        <v/>
      </c>
      <c r="I1052" s="51">
        <f>1/(1+EXP(-H1052))</f>
        <v/>
      </c>
      <c r="J1052" s="52">
        <f>$X$12*((B1052)-$U$5)/$U$6+$X$13</f>
        <v/>
      </c>
      <c r="K1052" s="51">
        <f>1/(1+EXP(-J1052))</f>
        <v/>
      </c>
      <c r="L1052" s="52">
        <f>$Y$12*((B1052)-$U$5)/$U$6+$Y$13</f>
        <v/>
      </c>
      <c r="M1052" s="51">
        <f>1/(1+EXP(-L1052))</f>
        <v/>
      </c>
      <c r="N1052" s="52">
        <f>$Z$12*((B1052)-$U$5)/$U$6+$Z$13</f>
        <v/>
      </c>
      <c r="O1052" s="51">
        <f>1/(1+EXP(-N1052))</f>
        <v/>
      </c>
      <c r="P1052" s="52">
        <f>$AA$12*((B1052)-$U$5)/$U$6+$AA$13</f>
        <v/>
      </c>
      <c r="Q1052" s="51">
        <f>1/(1+EXP(-P1052))</f>
        <v/>
      </c>
      <c r="R1052" s="52">
        <f>$AB$12*((B1052)-$U$5)/$U$6+$AB$13</f>
        <v/>
      </c>
      <c r="S1052" s="51">
        <f>1/(1+EXP(-R1052))</f>
        <v/>
      </c>
      <c r="AI1052" s="48">
        <f>'4_Seq_Features'!A1050</f>
        <v/>
      </c>
      <c r="AJ1052" s="55">
        <f>'4_Seq_Features'!G1050</f>
        <v/>
      </c>
      <c r="AK1052" s="55">
        <f>'4_Seq_Features'!H1050</f>
        <v/>
      </c>
      <c r="AL1052" s="48">
        <f>'4_Seq_Features'!E1050</f>
        <v/>
      </c>
      <c r="AM1052" s="52">
        <f>$BD$14*((AJ1052)-$BD$5)/$BD$6+$BD$15*((AK1052)-$BD$7)/$BD$8+$BD$16</f>
        <v/>
      </c>
      <c r="AN1052" s="51">
        <f>1/(1+EXP(-AM1052))</f>
        <v/>
      </c>
      <c r="AO1052" s="52">
        <f>$BE$14*((AJ1052)-$BD$5)/$BD$6+$BE$15*((AK1052)-$BD$7)/$BD$8+$BE$16</f>
        <v/>
      </c>
      <c r="AP1052" s="51">
        <f>1/(1+EXP(-AO1052))</f>
        <v/>
      </c>
      <c r="AQ1052" s="52">
        <f>$BF$14*((AJ1052)-$BD$5)/$BD$6+$BF$15*((AK1052)-$BD$7)/$BD$8+$BF$16</f>
        <v/>
      </c>
      <c r="AR1052" s="51">
        <f>1/(1+EXP(-AQ1052))</f>
        <v/>
      </c>
      <c r="AS1052" s="52">
        <f>$BG$14*((AJ1052)-$BD$5)/$BD$6+$BG$15*((AK1052)-$BD$7)/$BD$8+$BG$16</f>
        <v/>
      </c>
      <c r="AT1052" s="51">
        <f>1/(1+EXP(-AS1052))</f>
        <v/>
      </c>
      <c r="AU1052" s="52">
        <f>$BH$14*((AJ1052)-$BD$5)/$BD$6+$BH$15*((AK1052)-$BD$7)/$BD$8+$BH$16</f>
        <v/>
      </c>
      <c r="AV1052" s="51">
        <f>1/(1+EXP(-AU1052))</f>
        <v/>
      </c>
      <c r="AW1052" s="52">
        <f>$BI$14*((AJ1052)-$BD$5)/$BD$6+$BI$15*((AK1052)-$BD$7)/$BD$8+$BI$16</f>
        <v/>
      </c>
      <c r="AX1052" s="51">
        <f>1/(1+EXP(-AW1052))</f>
        <v/>
      </c>
      <c r="AY1052" s="52">
        <f>$BJ$14*((AJ1052)-$BD$5)/$BD$6+$BJ$15*((AK1052)-$BD$7)/$BD$8+$BJ$16</f>
        <v/>
      </c>
      <c r="AZ1052" s="51">
        <f>1/(1+EXP(-AY1052))</f>
        <v/>
      </c>
      <c r="BA1052" s="52">
        <f>$BK$14*((AJ1052)-$BD$5)/$BD$6+$BK$15*((AK1052)-$BD$7)/$BD$8+$BK$16</f>
        <v/>
      </c>
      <c r="BB1052" s="51">
        <f>1/(1+EXP(-BA1052))</f>
        <v/>
      </c>
    </row>
    <row r="1053" ht="15" customHeight="1" s="35">
      <c r="A1053" s="48">
        <f>'4_Seq_Features'!A1051</f>
        <v/>
      </c>
      <c r="B1053" s="55">
        <f>'4_Seq_Features'!F1051</f>
        <v/>
      </c>
      <c r="C1053" s="48">
        <f>'4_Seq_Features'!E1051</f>
        <v/>
      </c>
      <c r="D1053" s="52">
        <f>$U$12*((B1053)-$U$5)/$U$6+$U$13</f>
        <v/>
      </c>
      <c r="E1053" s="51">
        <f>1/(1+EXP(-D1053))</f>
        <v/>
      </c>
      <c r="F1053" s="52">
        <f>$V$12*((B1053)-$U$5)/$U$6+$V$13</f>
        <v/>
      </c>
      <c r="G1053" s="51">
        <f>1/(1+EXP(-F1053))</f>
        <v/>
      </c>
      <c r="H1053" s="52">
        <f>$W$12*((B1053)-$U$5)/$U$6+$W$13</f>
        <v/>
      </c>
      <c r="I1053" s="51">
        <f>1/(1+EXP(-H1053))</f>
        <v/>
      </c>
      <c r="J1053" s="52">
        <f>$X$12*((B1053)-$U$5)/$U$6+$X$13</f>
        <v/>
      </c>
      <c r="K1053" s="51">
        <f>1/(1+EXP(-J1053))</f>
        <v/>
      </c>
      <c r="L1053" s="52">
        <f>$Y$12*((B1053)-$U$5)/$U$6+$Y$13</f>
        <v/>
      </c>
      <c r="M1053" s="51">
        <f>1/(1+EXP(-L1053))</f>
        <v/>
      </c>
      <c r="N1053" s="52">
        <f>$Z$12*((B1053)-$U$5)/$U$6+$Z$13</f>
        <v/>
      </c>
      <c r="O1053" s="51">
        <f>1/(1+EXP(-N1053))</f>
        <v/>
      </c>
      <c r="P1053" s="52">
        <f>$AA$12*((B1053)-$U$5)/$U$6+$AA$13</f>
        <v/>
      </c>
      <c r="Q1053" s="51">
        <f>1/(1+EXP(-P1053))</f>
        <v/>
      </c>
      <c r="R1053" s="52">
        <f>$AB$12*((B1053)-$U$5)/$U$6+$AB$13</f>
        <v/>
      </c>
      <c r="S1053" s="51">
        <f>1/(1+EXP(-R1053))</f>
        <v/>
      </c>
      <c r="AI1053" s="48">
        <f>'4_Seq_Features'!A1051</f>
        <v/>
      </c>
      <c r="AJ1053" s="55">
        <f>'4_Seq_Features'!G1051</f>
        <v/>
      </c>
      <c r="AK1053" s="55">
        <f>'4_Seq_Features'!H1051</f>
        <v/>
      </c>
      <c r="AL1053" s="48">
        <f>'4_Seq_Features'!E1051</f>
        <v/>
      </c>
      <c r="AM1053" s="52">
        <f>$BD$14*((AJ1053)-$BD$5)/$BD$6+$BD$15*((AK1053)-$BD$7)/$BD$8+$BD$16</f>
        <v/>
      </c>
      <c r="AN1053" s="51">
        <f>1/(1+EXP(-AM1053))</f>
        <v/>
      </c>
      <c r="AO1053" s="52">
        <f>$BE$14*((AJ1053)-$BD$5)/$BD$6+$BE$15*((AK1053)-$BD$7)/$BD$8+$BE$16</f>
        <v/>
      </c>
      <c r="AP1053" s="51">
        <f>1/(1+EXP(-AO1053))</f>
        <v/>
      </c>
      <c r="AQ1053" s="52">
        <f>$BF$14*((AJ1053)-$BD$5)/$BD$6+$BF$15*((AK1053)-$BD$7)/$BD$8+$BF$16</f>
        <v/>
      </c>
      <c r="AR1053" s="51">
        <f>1/(1+EXP(-AQ1053))</f>
        <v/>
      </c>
      <c r="AS1053" s="52">
        <f>$BG$14*((AJ1053)-$BD$5)/$BD$6+$BG$15*((AK1053)-$BD$7)/$BD$8+$BG$16</f>
        <v/>
      </c>
      <c r="AT1053" s="51">
        <f>1/(1+EXP(-AS1053))</f>
        <v/>
      </c>
      <c r="AU1053" s="52">
        <f>$BH$14*((AJ1053)-$BD$5)/$BD$6+$BH$15*((AK1053)-$BD$7)/$BD$8+$BH$16</f>
        <v/>
      </c>
      <c r="AV1053" s="51">
        <f>1/(1+EXP(-AU1053))</f>
        <v/>
      </c>
      <c r="AW1053" s="52">
        <f>$BI$14*((AJ1053)-$BD$5)/$BD$6+$BI$15*((AK1053)-$BD$7)/$BD$8+$BI$16</f>
        <v/>
      </c>
      <c r="AX1053" s="51">
        <f>1/(1+EXP(-AW1053))</f>
        <v/>
      </c>
      <c r="AY1053" s="52">
        <f>$BJ$14*((AJ1053)-$BD$5)/$BD$6+$BJ$15*((AK1053)-$BD$7)/$BD$8+$BJ$16</f>
        <v/>
      </c>
      <c r="AZ1053" s="51">
        <f>1/(1+EXP(-AY1053))</f>
        <v/>
      </c>
      <c r="BA1053" s="52">
        <f>$BK$14*((AJ1053)-$BD$5)/$BD$6+$BK$15*((AK1053)-$BD$7)/$BD$8+$BK$16</f>
        <v/>
      </c>
      <c r="BB1053" s="51">
        <f>1/(1+EXP(-BA1053))</f>
        <v/>
      </c>
    </row>
    <row r="1054" ht="15" customHeight="1" s="35">
      <c r="A1054" s="48">
        <f>'4_Seq_Features'!A1052</f>
        <v/>
      </c>
      <c r="B1054" s="55">
        <f>'4_Seq_Features'!F1052</f>
        <v/>
      </c>
      <c r="C1054" s="48">
        <f>'4_Seq_Features'!E1052</f>
        <v/>
      </c>
      <c r="D1054" s="52">
        <f>$U$12*((B1054)-$U$5)/$U$6+$U$13</f>
        <v/>
      </c>
      <c r="E1054" s="51">
        <f>1/(1+EXP(-D1054))</f>
        <v/>
      </c>
      <c r="F1054" s="52">
        <f>$V$12*((B1054)-$U$5)/$U$6+$V$13</f>
        <v/>
      </c>
      <c r="G1054" s="51">
        <f>1/(1+EXP(-F1054))</f>
        <v/>
      </c>
      <c r="H1054" s="52">
        <f>$W$12*((B1054)-$U$5)/$U$6+$W$13</f>
        <v/>
      </c>
      <c r="I1054" s="51">
        <f>1/(1+EXP(-H1054))</f>
        <v/>
      </c>
      <c r="J1054" s="52">
        <f>$X$12*((B1054)-$U$5)/$U$6+$X$13</f>
        <v/>
      </c>
      <c r="K1054" s="51">
        <f>1/(1+EXP(-J1054))</f>
        <v/>
      </c>
      <c r="L1054" s="52">
        <f>$Y$12*((B1054)-$U$5)/$U$6+$Y$13</f>
        <v/>
      </c>
      <c r="M1054" s="51">
        <f>1/(1+EXP(-L1054))</f>
        <v/>
      </c>
      <c r="N1054" s="52">
        <f>$Z$12*((B1054)-$U$5)/$U$6+$Z$13</f>
        <v/>
      </c>
      <c r="O1054" s="51">
        <f>1/(1+EXP(-N1054))</f>
        <v/>
      </c>
      <c r="P1054" s="52">
        <f>$AA$12*((B1054)-$U$5)/$U$6+$AA$13</f>
        <v/>
      </c>
      <c r="Q1054" s="51">
        <f>1/(1+EXP(-P1054))</f>
        <v/>
      </c>
      <c r="R1054" s="52">
        <f>$AB$12*((B1054)-$U$5)/$U$6+$AB$13</f>
        <v/>
      </c>
      <c r="S1054" s="51">
        <f>1/(1+EXP(-R1054))</f>
        <v/>
      </c>
      <c r="AI1054" s="48">
        <f>'4_Seq_Features'!A1052</f>
        <v/>
      </c>
      <c r="AJ1054" s="55">
        <f>'4_Seq_Features'!G1052</f>
        <v/>
      </c>
      <c r="AK1054" s="55">
        <f>'4_Seq_Features'!H1052</f>
        <v/>
      </c>
      <c r="AL1054" s="48">
        <f>'4_Seq_Features'!E1052</f>
        <v/>
      </c>
      <c r="AM1054" s="52">
        <f>$BD$14*((AJ1054)-$BD$5)/$BD$6+$BD$15*((AK1054)-$BD$7)/$BD$8+$BD$16</f>
        <v/>
      </c>
      <c r="AN1054" s="51">
        <f>1/(1+EXP(-AM1054))</f>
        <v/>
      </c>
      <c r="AO1054" s="52">
        <f>$BE$14*((AJ1054)-$BD$5)/$BD$6+$BE$15*((AK1054)-$BD$7)/$BD$8+$BE$16</f>
        <v/>
      </c>
      <c r="AP1054" s="51">
        <f>1/(1+EXP(-AO1054))</f>
        <v/>
      </c>
      <c r="AQ1054" s="52">
        <f>$BF$14*((AJ1054)-$BD$5)/$BD$6+$BF$15*((AK1054)-$BD$7)/$BD$8+$BF$16</f>
        <v/>
      </c>
      <c r="AR1054" s="51">
        <f>1/(1+EXP(-AQ1054))</f>
        <v/>
      </c>
      <c r="AS1054" s="52">
        <f>$BG$14*((AJ1054)-$BD$5)/$BD$6+$BG$15*((AK1054)-$BD$7)/$BD$8+$BG$16</f>
        <v/>
      </c>
      <c r="AT1054" s="51">
        <f>1/(1+EXP(-AS1054))</f>
        <v/>
      </c>
      <c r="AU1054" s="52">
        <f>$BH$14*((AJ1054)-$BD$5)/$BD$6+$BH$15*((AK1054)-$BD$7)/$BD$8+$BH$16</f>
        <v/>
      </c>
      <c r="AV1054" s="51">
        <f>1/(1+EXP(-AU1054))</f>
        <v/>
      </c>
      <c r="AW1054" s="52">
        <f>$BI$14*((AJ1054)-$BD$5)/$BD$6+$BI$15*((AK1054)-$BD$7)/$BD$8+$BI$16</f>
        <v/>
      </c>
      <c r="AX1054" s="51">
        <f>1/(1+EXP(-AW1054))</f>
        <v/>
      </c>
      <c r="AY1054" s="52">
        <f>$BJ$14*((AJ1054)-$BD$5)/$BD$6+$BJ$15*((AK1054)-$BD$7)/$BD$8+$BJ$16</f>
        <v/>
      </c>
      <c r="AZ1054" s="51">
        <f>1/(1+EXP(-AY1054))</f>
        <v/>
      </c>
      <c r="BA1054" s="52">
        <f>$BK$14*((AJ1054)-$BD$5)/$BD$6+$BK$15*((AK1054)-$BD$7)/$BD$8+$BK$16</f>
        <v/>
      </c>
      <c r="BB1054" s="51">
        <f>1/(1+EXP(-BA1054))</f>
        <v/>
      </c>
    </row>
    <row r="1055" ht="15" customHeight="1" s="35">
      <c r="A1055" s="48">
        <f>'4_Seq_Features'!A1053</f>
        <v/>
      </c>
      <c r="B1055" s="55">
        <f>'4_Seq_Features'!F1053</f>
        <v/>
      </c>
      <c r="C1055" s="48">
        <f>'4_Seq_Features'!E1053</f>
        <v/>
      </c>
      <c r="D1055" s="52">
        <f>$U$12*((B1055)-$U$5)/$U$6+$U$13</f>
        <v/>
      </c>
      <c r="E1055" s="51">
        <f>1/(1+EXP(-D1055))</f>
        <v/>
      </c>
      <c r="F1055" s="52">
        <f>$V$12*((B1055)-$U$5)/$U$6+$V$13</f>
        <v/>
      </c>
      <c r="G1055" s="51">
        <f>1/(1+EXP(-F1055))</f>
        <v/>
      </c>
      <c r="H1055" s="52">
        <f>$W$12*((B1055)-$U$5)/$U$6+$W$13</f>
        <v/>
      </c>
      <c r="I1055" s="51">
        <f>1/(1+EXP(-H1055))</f>
        <v/>
      </c>
      <c r="J1055" s="52">
        <f>$X$12*((B1055)-$U$5)/$U$6+$X$13</f>
        <v/>
      </c>
      <c r="K1055" s="51">
        <f>1/(1+EXP(-J1055))</f>
        <v/>
      </c>
      <c r="L1055" s="52">
        <f>$Y$12*((B1055)-$U$5)/$U$6+$Y$13</f>
        <v/>
      </c>
      <c r="M1055" s="51">
        <f>1/(1+EXP(-L1055))</f>
        <v/>
      </c>
      <c r="N1055" s="52">
        <f>$Z$12*((B1055)-$U$5)/$U$6+$Z$13</f>
        <v/>
      </c>
      <c r="O1055" s="51">
        <f>1/(1+EXP(-N1055))</f>
        <v/>
      </c>
      <c r="P1055" s="52">
        <f>$AA$12*((B1055)-$U$5)/$U$6+$AA$13</f>
        <v/>
      </c>
      <c r="Q1055" s="51">
        <f>1/(1+EXP(-P1055))</f>
        <v/>
      </c>
      <c r="R1055" s="52">
        <f>$AB$12*((B1055)-$U$5)/$U$6+$AB$13</f>
        <v/>
      </c>
      <c r="S1055" s="51">
        <f>1/(1+EXP(-R1055))</f>
        <v/>
      </c>
      <c r="AI1055" s="48">
        <f>'4_Seq_Features'!A1053</f>
        <v/>
      </c>
      <c r="AJ1055" s="55">
        <f>'4_Seq_Features'!G1053</f>
        <v/>
      </c>
      <c r="AK1055" s="55">
        <f>'4_Seq_Features'!H1053</f>
        <v/>
      </c>
      <c r="AL1055" s="48">
        <f>'4_Seq_Features'!E1053</f>
        <v/>
      </c>
      <c r="AM1055" s="52">
        <f>$BD$14*((AJ1055)-$BD$5)/$BD$6+$BD$15*((AK1055)-$BD$7)/$BD$8+$BD$16</f>
        <v/>
      </c>
      <c r="AN1055" s="51">
        <f>1/(1+EXP(-AM1055))</f>
        <v/>
      </c>
      <c r="AO1055" s="52">
        <f>$BE$14*((AJ1055)-$BD$5)/$BD$6+$BE$15*((AK1055)-$BD$7)/$BD$8+$BE$16</f>
        <v/>
      </c>
      <c r="AP1055" s="51">
        <f>1/(1+EXP(-AO1055))</f>
        <v/>
      </c>
      <c r="AQ1055" s="52">
        <f>$BF$14*((AJ1055)-$BD$5)/$BD$6+$BF$15*((AK1055)-$BD$7)/$BD$8+$BF$16</f>
        <v/>
      </c>
      <c r="AR1055" s="51">
        <f>1/(1+EXP(-AQ1055))</f>
        <v/>
      </c>
      <c r="AS1055" s="52">
        <f>$BG$14*((AJ1055)-$BD$5)/$BD$6+$BG$15*((AK1055)-$BD$7)/$BD$8+$BG$16</f>
        <v/>
      </c>
      <c r="AT1055" s="51">
        <f>1/(1+EXP(-AS1055))</f>
        <v/>
      </c>
      <c r="AU1055" s="52">
        <f>$BH$14*((AJ1055)-$BD$5)/$BD$6+$BH$15*((AK1055)-$BD$7)/$BD$8+$BH$16</f>
        <v/>
      </c>
      <c r="AV1055" s="51">
        <f>1/(1+EXP(-AU1055))</f>
        <v/>
      </c>
      <c r="AW1055" s="52">
        <f>$BI$14*((AJ1055)-$BD$5)/$BD$6+$BI$15*((AK1055)-$BD$7)/$BD$8+$BI$16</f>
        <v/>
      </c>
      <c r="AX1055" s="51">
        <f>1/(1+EXP(-AW1055))</f>
        <v/>
      </c>
      <c r="AY1055" s="52">
        <f>$BJ$14*((AJ1055)-$BD$5)/$BD$6+$BJ$15*((AK1055)-$BD$7)/$BD$8+$BJ$16</f>
        <v/>
      </c>
      <c r="AZ1055" s="51">
        <f>1/(1+EXP(-AY1055))</f>
        <v/>
      </c>
      <c r="BA1055" s="52">
        <f>$BK$14*((AJ1055)-$BD$5)/$BD$6+$BK$15*((AK1055)-$BD$7)/$BD$8+$BK$16</f>
        <v/>
      </c>
      <c r="BB1055" s="51">
        <f>1/(1+EXP(-BA1055))</f>
        <v/>
      </c>
    </row>
    <row r="1056" ht="15" customHeight="1" s="35">
      <c r="A1056" s="48">
        <f>'4_Seq_Features'!A1054</f>
        <v/>
      </c>
      <c r="B1056" s="55">
        <f>'4_Seq_Features'!F1054</f>
        <v/>
      </c>
      <c r="C1056" s="48">
        <f>'4_Seq_Features'!E1054</f>
        <v/>
      </c>
      <c r="D1056" s="52">
        <f>$U$12*((B1056)-$U$5)/$U$6+$U$13</f>
        <v/>
      </c>
      <c r="E1056" s="51">
        <f>1/(1+EXP(-D1056))</f>
        <v/>
      </c>
      <c r="F1056" s="52">
        <f>$V$12*((B1056)-$U$5)/$U$6+$V$13</f>
        <v/>
      </c>
      <c r="G1056" s="51">
        <f>1/(1+EXP(-F1056))</f>
        <v/>
      </c>
      <c r="H1056" s="52">
        <f>$W$12*((B1056)-$U$5)/$U$6+$W$13</f>
        <v/>
      </c>
      <c r="I1056" s="51">
        <f>1/(1+EXP(-H1056))</f>
        <v/>
      </c>
      <c r="J1056" s="52">
        <f>$X$12*((B1056)-$U$5)/$U$6+$X$13</f>
        <v/>
      </c>
      <c r="K1056" s="51">
        <f>1/(1+EXP(-J1056))</f>
        <v/>
      </c>
      <c r="L1056" s="52">
        <f>$Y$12*((B1056)-$U$5)/$U$6+$Y$13</f>
        <v/>
      </c>
      <c r="M1056" s="51">
        <f>1/(1+EXP(-L1056))</f>
        <v/>
      </c>
      <c r="N1056" s="52">
        <f>$Z$12*((B1056)-$U$5)/$U$6+$Z$13</f>
        <v/>
      </c>
      <c r="O1056" s="51">
        <f>1/(1+EXP(-N1056))</f>
        <v/>
      </c>
      <c r="P1056" s="52">
        <f>$AA$12*((B1056)-$U$5)/$U$6+$AA$13</f>
        <v/>
      </c>
      <c r="Q1056" s="51">
        <f>1/(1+EXP(-P1056))</f>
        <v/>
      </c>
      <c r="R1056" s="52">
        <f>$AB$12*((B1056)-$U$5)/$U$6+$AB$13</f>
        <v/>
      </c>
      <c r="S1056" s="51">
        <f>1/(1+EXP(-R1056))</f>
        <v/>
      </c>
      <c r="AI1056" s="48">
        <f>'4_Seq_Features'!A1054</f>
        <v/>
      </c>
      <c r="AJ1056" s="55">
        <f>'4_Seq_Features'!G1054</f>
        <v/>
      </c>
      <c r="AK1056" s="55">
        <f>'4_Seq_Features'!H1054</f>
        <v/>
      </c>
      <c r="AL1056" s="48">
        <f>'4_Seq_Features'!E1054</f>
        <v/>
      </c>
      <c r="AM1056" s="52">
        <f>$BD$14*((AJ1056)-$BD$5)/$BD$6+$BD$15*((AK1056)-$BD$7)/$BD$8+$BD$16</f>
        <v/>
      </c>
      <c r="AN1056" s="51">
        <f>1/(1+EXP(-AM1056))</f>
        <v/>
      </c>
      <c r="AO1056" s="52">
        <f>$BE$14*((AJ1056)-$BD$5)/$BD$6+$BE$15*((AK1056)-$BD$7)/$BD$8+$BE$16</f>
        <v/>
      </c>
      <c r="AP1056" s="51">
        <f>1/(1+EXP(-AO1056))</f>
        <v/>
      </c>
      <c r="AQ1056" s="52">
        <f>$BF$14*((AJ1056)-$BD$5)/$BD$6+$BF$15*((AK1056)-$BD$7)/$BD$8+$BF$16</f>
        <v/>
      </c>
      <c r="AR1056" s="51">
        <f>1/(1+EXP(-AQ1056))</f>
        <v/>
      </c>
      <c r="AS1056" s="52">
        <f>$BG$14*((AJ1056)-$BD$5)/$BD$6+$BG$15*((AK1056)-$BD$7)/$BD$8+$BG$16</f>
        <v/>
      </c>
      <c r="AT1056" s="51">
        <f>1/(1+EXP(-AS1056))</f>
        <v/>
      </c>
      <c r="AU1056" s="52">
        <f>$BH$14*((AJ1056)-$BD$5)/$BD$6+$BH$15*((AK1056)-$BD$7)/$BD$8+$BH$16</f>
        <v/>
      </c>
      <c r="AV1056" s="51">
        <f>1/(1+EXP(-AU1056))</f>
        <v/>
      </c>
      <c r="AW1056" s="52">
        <f>$BI$14*((AJ1056)-$BD$5)/$BD$6+$BI$15*((AK1056)-$BD$7)/$BD$8+$BI$16</f>
        <v/>
      </c>
      <c r="AX1056" s="51">
        <f>1/(1+EXP(-AW1056))</f>
        <v/>
      </c>
      <c r="AY1056" s="52">
        <f>$BJ$14*((AJ1056)-$BD$5)/$BD$6+$BJ$15*((AK1056)-$BD$7)/$BD$8+$BJ$16</f>
        <v/>
      </c>
      <c r="AZ1056" s="51">
        <f>1/(1+EXP(-AY1056))</f>
        <v/>
      </c>
      <c r="BA1056" s="52">
        <f>$BK$14*((AJ1056)-$BD$5)/$BD$6+$BK$15*((AK1056)-$BD$7)/$BD$8+$BK$16</f>
        <v/>
      </c>
      <c r="BB1056" s="51">
        <f>1/(1+EXP(-BA1056))</f>
        <v/>
      </c>
    </row>
    <row r="1057" ht="15" customHeight="1" s="35">
      <c r="A1057" s="48">
        <f>'4_Seq_Features'!A1055</f>
        <v/>
      </c>
      <c r="B1057" s="55">
        <f>'4_Seq_Features'!F1055</f>
        <v/>
      </c>
      <c r="C1057" s="48">
        <f>'4_Seq_Features'!E1055</f>
        <v/>
      </c>
      <c r="D1057" s="52">
        <f>$U$12*((B1057)-$U$5)/$U$6+$U$13</f>
        <v/>
      </c>
      <c r="E1057" s="51">
        <f>1/(1+EXP(-D1057))</f>
        <v/>
      </c>
      <c r="F1057" s="52">
        <f>$V$12*((B1057)-$U$5)/$U$6+$V$13</f>
        <v/>
      </c>
      <c r="G1057" s="51">
        <f>1/(1+EXP(-F1057))</f>
        <v/>
      </c>
      <c r="H1057" s="52">
        <f>$W$12*((B1057)-$U$5)/$U$6+$W$13</f>
        <v/>
      </c>
      <c r="I1057" s="51">
        <f>1/(1+EXP(-H1057))</f>
        <v/>
      </c>
      <c r="J1057" s="52">
        <f>$X$12*((B1057)-$U$5)/$U$6+$X$13</f>
        <v/>
      </c>
      <c r="K1057" s="51">
        <f>1/(1+EXP(-J1057))</f>
        <v/>
      </c>
      <c r="L1057" s="52">
        <f>$Y$12*((B1057)-$U$5)/$U$6+$Y$13</f>
        <v/>
      </c>
      <c r="M1057" s="51">
        <f>1/(1+EXP(-L1057))</f>
        <v/>
      </c>
      <c r="N1057" s="52">
        <f>$Z$12*((B1057)-$U$5)/$U$6+$Z$13</f>
        <v/>
      </c>
      <c r="O1057" s="51">
        <f>1/(1+EXP(-N1057))</f>
        <v/>
      </c>
      <c r="P1057" s="52">
        <f>$AA$12*((B1057)-$U$5)/$U$6+$AA$13</f>
        <v/>
      </c>
      <c r="Q1057" s="51">
        <f>1/(1+EXP(-P1057))</f>
        <v/>
      </c>
      <c r="R1057" s="52">
        <f>$AB$12*((B1057)-$U$5)/$U$6+$AB$13</f>
        <v/>
      </c>
      <c r="S1057" s="51">
        <f>1/(1+EXP(-R1057))</f>
        <v/>
      </c>
      <c r="AI1057" s="48">
        <f>'4_Seq_Features'!A1055</f>
        <v/>
      </c>
      <c r="AJ1057" s="55">
        <f>'4_Seq_Features'!G1055</f>
        <v/>
      </c>
      <c r="AK1057" s="55">
        <f>'4_Seq_Features'!H1055</f>
        <v/>
      </c>
      <c r="AL1057" s="48">
        <f>'4_Seq_Features'!E1055</f>
        <v/>
      </c>
      <c r="AM1057" s="52">
        <f>$BD$14*((AJ1057)-$BD$5)/$BD$6+$BD$15*((AK1057)-$BD$7)/$BD$8+$BD$16</f>
        <v/>
      </c>
      <c r="AN1057" s="51">
        <f>1/(1+EXP(-AM1057))</f>
        <v/>
      </c>
      <c r="AO1057" s="52">
        <f>$BE$14*((AJ1057)-$BD$5)/$BD$6+$BE$15*((AK1057)-$BD$7)/$BD$8+$BE$16</f>
        <v/>
      </c>
      <c r="AP1057" s="51">
        <f>1/(1+EXP(-AO1057))</f>
        <v/>
      </c>
      <c r="AQ1057" s="52">
        <f>$BF$14*((AJ1057)-$BD$5)/$BD$6+$BF$15*((AK1057)-$BD$7)/$BD$8+$BF$16</f>
        <v/>
      </c>
      <c r="AR1057" s="51">
        <f>1/(1+EXP(-AQ1057))</f>
        <v/>
      </c>
      <c r="AS1057" s="52">
        <f>$BG$14*((AJ1057)-$BD$5)/$BD$6+$BG$15*((AK1057)-$BD$7)/$BD$8+$BG$16</f>
        <v/>
      </c>
      <c r="AT1057" s="51">
        <f>1/(1+EXP(-AS1057))</f>
        <v/>
      </c>
      <c r="AU1057" s="52">
        <f>$BH$14*((AJ1057)-$BD$5)/$BD$6+$BH$15*((AK1057)-$BD$7)/$BD$8+$BH$16</f>
        <v/>
      </c>
      <c r="AV1057" s="51">
        <f>1/(1+EXP(-AU1057))</f>
        <v/>
      </c>
      <c r="AW1057" s="52">
        <f>$BI$14*((AJ1057)-$BD$5)/$BD$6+$BI$15*((AK1057)-$BD$7)/$BD$8+$BI$16</f>
        <v/>
      </c>
      <c r="AX1057" s="51">
        <f>1/(1+EXP(-AW1057))</f>
        <v/>
      </c>
      <c r="AY1057" s="52">
        <f>$BJ$14*((AJ1057)-$BD$5)/$BD$6+$BJ$15*((AK1057)-$BD$7)/$BD$8+$BJ$16</f>
        <v/>
      </c>
      <c r="AZ1057" s="51">
        <f>1/(1+EXP(-AY1057))</f>
        <v/>
      </c>
      <c r="BA1057" s="52">
        <f>$BK$14*((AJ1057)-$BD$5)/$BD$6+$BK$15*((AK1057)-$BD$7)/$BD$8+$BK$16</f>
        <v/>
      </c>
      <c r="BB1057" s="51">
        <f>1/(1+EXP(-BA1057))</f>
        <v/>
      </c>
    </row>
    <row r="1058" ht="15" customHeight="1" s="35">
      <c r="A1058" s="48">
        <f>'4_Seq_Features'!A1056</f>
        <v/>
      </c>
      <c r="B1058" s="55">
        <f>'4_Seq_Features'!F1056</f>
        <v/>
      </c>
      <c r="C1058" s="48">
        <f>'4_Seq_Features'!E1056</f>
        <v/>
      </c>
      <c r="D1058" s="52">
        <f>$U$12*((B1058)-$U$5)/$U$6+$U$13</f>
        <v/>
      </c>
      <c r="E1058" s="51">
        <f>1/(1+EXP(-D1058))</f>
        <v/>
      </c>
      <c r="F1058" s="52">
        <f>$V$12*((B1058)-$U$5)/$U$6+$V$13</f>
        <v/>
      </c>
      <c r="G1058" s="51">
        <f>1/(1+EXP(-F1058))</f>
        <v/>
      </c>
      <c r="H1058" s="52">
        <f>$W$12*((B1058)-$U$5)/$U$6+$W$13</f>
        <v/>
      </c>
      <c r="I1058" s="51">
        <f>1/(1+EXP(-H1058))</f>
        <v/>
      </c>
      <c r="J1058" s="52">
        <f>$X$12*((B1058)-$U$5)/$U$6+$X$13</f>
        <v/>
      </c>
      <c r="K1058" s="51">
        <f>1/(1+EXP(-J1058))</f>
        <v/>
      </c>
      <c r="L1058" s="52">
        <f>$Y$12*((B1058)-$U$5)/$U$6+$Y$13</f>
        <v/>
      </c>
      <c r="M1058" s="51">
        <f>1/(1+EXP(-L1058))</f>
        <v/>
      </c>
      <c r="N1058" s="52">
        <f>$Z$12*((B1058)-$U$5)/$U$6+$Z$13</f>
        <v/>
      </c>
      <c r="O1058" s="51">
        <f>1/(1+EXP(-N1058))</f>
        <v/>
      </c>
      <c r="P1058" s="52">
        <f>$AA$12*((B1058)-$U$5)/$U$6+$AA$13</f>
        <v/>
      </c>
      <c r="Q1058" s="51">
        <f>1/(1+EXP(-P1058))</f>
        <v/>
      </c>
      <c r="R1058" s="52">
        <f>$AB$12*((B1058)-$U$5)/$U$6+$AB$13</f>
        <v/>
      </c>
      <c r="S1058" s="51">
        <f>1/(1+EXP(-R1058))</f>
        <v/>
      </c>
      <c r="AI1058" s="48">
        <f>'4_Seq_Features'!A1056</f>
        <v/>
      </c>
      <c r="AJ1058" s="55">
        <f>'4_Seq_Features'!G1056</f>
        <v/>
      </c>
      <c r="AK1058" s="55">
        <f>'4_Seq_Features'!H1056</f>
        <v/>
      </c>
      <c r="AL1058" s="48">
        <f>'4_Seq_Features'!E1056</f>
        <v/>
      </c>
      <c r="AM1058" s="52">
        <f>$BD$14*((AJ1058)-$BD$5)/$BD$6+$BD$15*((AK1058)-$BD$7)/$BD$8+$BD$16</f>
        <v/>
      </c>
      <c r="AN1058" s="51">
        <f>1/(1+EXP(-AM1058))</f>
        <v/>
      </c>
      <c r="AO1058" s="52">
        <f>$BE$14*((AJ1058)-$BD$5)/$BD$6+$BE$15*((AK1058)-$BD$7)/$BD$8+$BE$16</f>
        <v/>
      </c>
      <c r="AP1058" s="51">
        <f>1/(1+EXP(-AO1058))</f>
        <v/>
      </c>
      <c r="AQ1058" s="52">
        <f>$BF$14*((AJ1058)-$BD$5)/$BD$6+$BF$15*((AK1058)-$BD$7)/$BD$8+$BF$16</f>
        <v/>
      </c>
      <c r="AR1058" s="51">
        <f>1/(1+EXP(-AQ1058))</f>
        <v/>
      </c>
      <c r="AS1058" s="52">
        <f>$BG$14*((AJ1058)-$BD$5)/$BD$6+$BG$15*((AK1058)-$BD$7)/$BD$8+$BG$16</f>
        <v/>
      </c>
      <c r="AT1058" s="51">
        <f>1/(1+EXP(-AS1058))</f>
        <v/>
      </c>
      <c r="AU1058" s="52">
        <f>$BH$14*((AJ1058)-$BD$5)/$BD$6+$BH$15*((AK1058)-$BD$7)/$BD$8+$BH$16</f>
        <v/>
      </c>
      <c r="AV1058" s="51">
        <f>1/(1+EXP(-AU1058))</f>
        <v/>
      </c>
      <c r="AW1058" s="52">
        <f>$BI$14*((AJ1058)-$BD$5)/$BD$6+$BI$15*((AK1058)-$BD$7)/$BD$8+$BI$16</f>
        <v/>
      </c>
      <c r="AX1058" s="51">
        <f>1/(1+EXP(-AW1058))</f>
        <v/>
      </c>
      <c r="AY1058" s="52">
        <f>$BJ$14*((AJ1058)-$BD$5)/$BD$6+$BJ$15*((AK1058)-$BD$7)/$BD$8+$BJ$16</f>
        <v/>
      </c>
      <c r="AZ1058" s="51">
        <f>1/(1+EXP(-AY1058))</f>
        <v/>
      </c>
      <c r="BA1058" s="52">
        <f>$BK$14*((AJ1058)-$BD$5)/$BD$6+$BK$15*((AK1058)-$BD$7)/$BD$8+$BK$16</f>
        <v/>
      </c>
      <c r="BB1058" s="51">
        <f>1/(1+EXP(-BA1058))</f>
        <v/>
      </c>
    </row>
    <row r="1059" ht="15" customHeight="1" s="35">
      <c r="A1059" s="48">
        <f>'4_Seq_Features'!A1057</f>
        <v/>
      </c>
      <c r="B1059" s="55">
        <f>'4_Seq_Features'!F1057</f>
        <v/>
      </c>
      <c r="C1059" s="48">
        <f>'4_Seq_Features'!E1057</f>
        <v/>
      </c>
      <c r="D1059" s="52">
        <f>$U$12*((B1059)-$U$5)/$U$6+$U$13</f>
        <v/>
      </c>
      <c r="E1059" s="51">
        <f>1/(1+EXP(-D1059))</f>
        <v/>
      </c>
      <c r="F1059" s="52">
        <f>$V$12*((B1059)-$U$5)/$U$6+$V$13</f>
        <v/>
      </c>
      <c r="G1059" s="51">
        <f>1/(1+EXP(-F1059))</f>
        <v/>
      </c>
      <c r="H1059" s="52">
        <f>$W$12*((B1059)-$U$5)/$U$6+$W$13</f>
        <v/>
      </c>
      <c r="I1059" s="51">
        <f>1/(1+EXP(-H1059))</f>
        <v/>
      </c>
      <c r="J1059" s="52">
        <f>$X$12*((B1059)-$U$5)/$U$6+$X$13</f>
        <v/>
      </c>
      <c r="K1059" s="51">
        <f>1/(1+EXP(-J1059))</f>
        <v/>
      </c>
      <c r="L1059" s="52">
        <f>$Y$12*((B1059)-$U$5)/$U$6+$Y$13</f>
        <v/>
      </c>
      <c r="M1059" s="51">
        <f>1/(1+EXP(-L1059))</f>
        <v/>
      </c>
      <c r="N1059" s="52">
        <f>$Z$12*((B1059)-$U$5)/$U$6+$Z$13</f>
        <v/>
      </c>
      <c r="O1059" s="51">
        <f>1/(1+EXP(-N1059))</f>
        <v/>
      </c>
      <c r="P1059" s="52">
        <f>$AA$12*((B1059)-$U$5)/$U$6+$AA$13</f>
        <v/>
      </c>
      <c r="Q1059" s="51">
        <f>1/(1+EXP(-P1059))</f>
        <v/>
      </c>
      <c r="R1059" s="52">
        <f>$AB$12*((B1059)-$U$5)/$U$6+$AB$13</f>
        <v/>
      </c>
      <c r="S1059" s="51">
        <f>1/(1+EXP(-R1059))</f>
        <v/>
      </c>
      <c r="AI1059" s="48">
        <f>'4_Seq_Features'!A1057</f>
        <v/>
      </c>
      <c r="AJ1059" s="55">
        <f>'4_Seq_Features'!G1057</f>
        <v/>
      </c>
      <c r="AK1059" s="55">
        <f>'4_Seq_Features'!H1057</f>
        <v/>
      </c>
      <c r="AL1059" s="48">
        <f>'4_Seq_Features'!E1057</f>
        <v/>
      </c>
      <c r="AM1059" s="52">
        <f>$BD$14*((AJ1059)-$BD$5)/$BD$6+$BD$15*((AK1059)-$BD$7)/$BD$8+$BD$16</f>
        <v/>
      </c>
      <c r="AN1059" s="51">
        <f>1/(1+EXP(-AM1059))</f>
        <v/>
      </c>
      <c r="AO1059" s="52">
        <f>$BE$14*((AJ1059)-$BD$5)/$BD$6+$BE$15*((AK1059)-$BD$7)/$BD$8+$BE$16</f>
        <v/>
      </c>
      <c r="AP1059" s="51">
        <f>1/(1+EXP(-AO1059))</f>
        <v/>
      </c>
      <c r="AQ1059" s="52">
        <f>$BF$14*((AJ1059)-$BD$5)/$BD$6+$BF$15*((AK1059)-$BD$7)/$BD$8+$BF$16</f>
        <v/>
      </c>
      <c r="AR1059" s="51">
        <f>1/(1+EXP(-AQ1059))</f>
        <v/>
      </c>
      <c r="AS1059" s="52">
        <f>$BG$14*((AJ1059)-$BD$5)/$BD$6+$BG$15*((AK1059)-$BD$7)/$BD$8+$BG$16</f>
        <v/>
      </c>
      <c r="AT1059" s="51">
        <f>1/(1+EXP(-AS1059))</f>
        <v/>
      </c>
      <c r="AU1059" s="52">
        <f>$BH$14*((AJ1059)-$BD$5)/$BD$6+$BH$15*((AK1059)-$BD$7)/$BD$8+$BH$16</f>
        <v/>
      </c>
      <c r="AV1059" s="51">
        <f>1/(1+EXP(-AU1059))</f>
        <v/>
      </c>
      <c r="AW1059" s="52">
        <f>$BI$14*((AJ1059)-$BD$5)/$BD$6+$BI$15*((AK1059)-$BD$7)/$BD$8+$BI$16</f>
        <v/>
      </c>
      <c r="AX1059" s="51">
        <f>1/(1+EXP(-AW1059))</f>
        <v/>
      </c>
      <c r="AY1059" s="52">
        <f>$BJ$14*((AJ1059)-$BD$5)/$BD$6+$BJ$15*((AK1059)-$BD$7)/$BD$8+$BJ$16</f>
        <v/>
      </c>
      <c r="AZ1059" s="51">
        <f>1/(1+EXP(-AY1059))</f>
        <v/>
      </c>
      <c r="BA1059" s="52">
        <f>$BK$14*((AJ1059)-$BD$5)/$BD$6+$BK$15*((AK1059)-$BD$7)/$BD$8+$BK$16</f>
        <v/>
      </c>
      <c r="BB1059" s="51">
        <f>1/(1+EXP(-BA1059))</f>
        <v/>
      </c>
    </row>
    <row r="1060" ht="15" customHeight="1" s="35">
      <c r="A1060" s="48">
        <f>'4_Seq_Features'!A1058</f>
        <v/>
      </c>
      <c r="B1060" s="55">
        <f>'4_Seq_Features'!F1058</f>
        <v/>
      </c>
      <c r="C1060" s="48">
        <f>'4_Seq_Features'!E1058</f>
        <v/>
      </c>
      <c r="D1060" s="52">
        <f>$U$12*((B1060)-$U$5)/$U$6+$U$13</f>
        <v/>
      </c>
      <c r="E1060" s="51">
        <f>1/(1+EXP(-D1060))</f>
        <v/>
      </c>
      <c r="F1060" s="52">
        <f>$V$12*((B1060)-$U$5)/$U$6+$V$13</f>
        <v/>
      </c>
      <c r="G1060" s="51">
        <f>1/(1+EXP(-F1060))</f>
        <v/>
      </c>
      <c r="H1060" s="52">
        <f>$W$12*((B1060)-$U$5)/$U$6+$W$13</f>
        <v/>
      </c>
      <c r="I1060" s="51">
        <f>1/(1+EXP(-H1060))</f>
        <v/>
      </c>
      <c r="J1060" s="52">
        <f>$X$12*((B1060)-$U$5)/$U$6+$X$13</f>
        <v/>
      </c>
      <c r="K1060" s="51">
        <f>1/(1+EXP(-J1060))</f>
        <v/>
      </c>
      <c r="L1060" s="52">
        <f>$Y$12*((B1060)-$U$5)/$U$6+$Y$13</f>
        <v/>
      </c>
      <c r="M1060" s="51">
        <f>1/(1+EXP(-L1060))</f>
        <v/>
      </c>
      <c r="N1060" s="52">
        <f>$Z$12*((B1060)-$U$5)/$U$6+$Z$13</f>
        <v/>
      </c>
      <c r="O1060" s="51">
        <f>1/(1+EXP(-N1060))</f>
        <v/>
      </c>
      <c r="P1060" s="52">
        <f>$AA$12*((B1060)-$U$5)/$U$6+$AA$13</f>
        <v/>
      </c>
      <c r="Q1060" s="51">
        <f>1/(1+EXP(-P1060))</f>
        <v/>
      </c>
      <c r="R1060" s="52">
        <f>$AB$12*((B1060)-$U$5)/$U$6+$AB$13</f>
        <v/>
      </c>
      <c r="S1060" s="51">
        <f>1/(1+EXP(-R1060))</f>
        <v/>
      </c>
      <c r="AI1060" s="48">
        <f>'4_Seq_Features'!A1058</f>
        <v/>
      </c>
      <c r="AJ1060" s="55">
        <f>'4_Seq_Features'!G1058</f>
        <v/>
      </c>
      <c r="AK1060" s="55">
        <f>'4_Seq_Features'!H1058</f>
        <v/>
      </c>
      <c r="AL1060" s="48">
        <f>'4_Seq_Features'!E1058</f>
        <v/>
      </c>
      <c r="AM1060" s="52">
        <f>$BD$14*((AJ1060)-$BD$5)/$BD$6+$BD$15*((AK1060)-$BD$7)/$BD$8+$BD$16</f>
        <v/>
      </c>
      <c r="AN1060" s="51">
        <f>1/(1+EXP(-AM1060))</f>
        <v/>
      </c>
      <c r="AO1060" s="52">
        <f>$BE$14*((AJ1060)-$BD$5)/$BD$6+$BE$15*((AK1060)-$BD$7)/$BD$8+$BE$16</f>
        <v/>
      </c>
      <c r="AP1060" s="51">
        <f>1/(1+EXP(-AO1060))</f>
        <v/>
      </c>
      <c r="AQ1060" s="52">
        <f>$BF$14*((AJ1060)-$BD$5)/$BD$6+$BF$15*((AK1060)-$BD$7)/$BD$8+$BF$16</f>
        <v/>
      </c>
      <c r="AR1060" s="51">
        <f>1/(1+EXP(-AQ1060))</f>
        <v/>
      </c>
      <c r="AS1060" s="52">
        <f>$BG$14*((AJ1060)-$BD$5)/$BD$6+$BG$15*((AK1060)-$BD$7)/$BD$8+$BG$16</f>
        <v/>
      </c>
      <c r="AT1060" s="51">
        <f>1/(1+EXP(-AS1060))</f>
        <v/>
      </c>
      <c r="AU1060" s="52">
        <f>$BH$14*((AJ1060)-$BD$5)/$BD$6+$BH$15*((AK1060)-$BD$7)/$BD$8+$BH$16</f>
        <v/>
      </c>
      <c r="AV1060" s="51">
        <f>1/(1+EXP(-AU1060))</f>
        <v/>
      </c>
      <c r="AW1060" s="52">
        <f>$BI$14*((AJ1060)-$BD$5)/$BD$6+$BI$15*((AK1060)-$BD$7)/$BD$8+$BI$16</f>
        <v/>
      </c>
      <c r="AX1060" s="51">
        <f>1/(1+EXP(-AW1060))</f>
        <v/>
      </c>
      <c r="AY1060" s="52">
        <f>$BJ$14*((AJ1060)-$BD$5)/$BD$6+$BJ$15*((AK1060)-$BD$7)/$BD$8+$BJ$16</f>
        <v/>
      </c>
      <c r="AZ1060" s="51">
        <f>1/(1+EXP(-AY1060))</f>
        <v/>
      </c>
      <c r="BA1060" s="52">
        <f>$BK$14*((AJ1060)-$BD$5)/$BD$6+$BK$15*((AK1060)-$BD$7)/$BD$8+$BK$16</f>
        <v/>
      </c>
      <c r="BB1060" s="51">
        <f>1/(1+EXP(-BA1060))</f>
        <v/>
      </c>
    </row>
    <row r="1061" ht="15" customHeight="1" s="35">
      <c r="A1061" s="48">
        <f>'4_Seq_Features'!A1059</f>
        <v/>
      </c>
      <c r="B1061" s="55">
        <f>'4_Seq_Features'!F1059</f>
        <v/>
      </c>
      <c r="C1061" s="48">
        <f>'4_Seq_Features'!E1059</f>
        <v/>
      </c>
      <c r="D1061" s="52">
        <f>$U$12*((B1061)-$U$5)/$U$6+$U$13</f>
        <v/>
      </c>
      <c r="E1061" s="51">
        <f>1/(1+EXP(-D1061))</f>
        <v/>
      </c>
      <c r="F1061" s="52">
        <f>$V$12*((B1061)-$U$5)/$U$6+$V$13</f>
        <v/>
      </c>
      <c r="G1061" s="51">
        <f>1/(1+EXP(-F1061))</f>
        <v/>
      </c>
      <c r="H1061" s="52">
        <f>$W$12*((B1061)-$U$5)/$U$6+$W$13</f>
        <v/>
      </c>
      <c r="I1061" s="51">
        <f>1/(1+EXP(-H1061))</f>
        <v/>
      </c>
      <c r="J1061" s="52">
        <f>$X$12*((B1061)-$U$5)/$U$6+$X$13</f>
        <v/>
      </c>
      <c r="K1061" s="51">
        <f>1/(1+EXP(-J1061))</f>
        <v/>
      </c>
      <c r="L1061" s="52">
        <f>$Y$12*((B1061)-$U$5)/$U$6+$Y$13</f>
        <v/>
      </c>
      <c r="M1061" s="51">
        <f>1/(1+EXP(-L1061))</f>
        <v/>
      </c>
      <c r="N1061" s="52">
        <f>$Z$12*((B1061)-$U$5)/$U$6+$Z$13</f>
        <v/>
      </c>
      <c r="O1061" s="51">
        <f>1/(1+EXP(-N1061))</f>
        <v/>
      </c>
      <c r="P1061" s="52">
        <f>$AA$12*((B1061)-$U$5)/$U$6+$AA$13</f>
        <v/>
      </c>
      <c r="Q1061" s="51">
        <f>1/(1+EXP(-P1061))</f>
        <v/>
      </c>
      <c r="R1061" s="52">
        <f>$AB$12*((B1061)-$U$5)/$U$6+$AB$13</f>
        <v/>
      </c>
      <c r="S1061" s="51">
        <f>1/(1+EXP(-R1061))</f>
        <v/>
      </c>
      <c r="AI1061" s="48">
        <f>'4_Seq_Features'!A1059</f>
        <v/>
      </c>
      <c r="AJ1061" s="55">
        <f>'4_Seq_Features'!G1059</f>
        <v/>
      </c>
      <c r="AK1061" s="55">
        <f>'4_Seq_Features'!H1059</f>
        <v/>
      </c>
      <c r="AL1061" s="48">
        <f>'4_Seq_Features'!E1059</f>
        <v/>
      </c>
      <c r="AM1061" s="52">
        <f>$BD$14*((AJ1061)-$BD$5)/$BD$6+$BD$15*((AK1061)-$BD$7)/$BD$8+$BD$16</f>
        <v/>
      </c>
      <c r="AN1061" s="51">
        <f>1/(1+EXP(-AM1061))</f>
        <v/>
      </c>
      <c r="AO1061" s="52">
        <f>$BE$14*((AJ1061)-$BD$5)/$BD$6+$BE$15*((AK1061)-$BD$7)/$BD$8+$BE$16</f>
        <v/>
      </c>
      <c r="AP1061" s="51">
        <f>1/(1+EXP(-AO1061))</f>
        <v/>
      </c>
      <c r="AQ1061" s="52">
        <f>$BF$14*((AJ1061)-$BD$5)/$BD$6+$BF$15*((AK1061)-$BD$7)/$BD$8+$BF$16</f>
        <v/>
      </c>
      <c r="AR1061" s="51">
        <f>1/(1+EXP(-AQ1061))</f>
        <v/>
      </c>
      <c r="AS1061" s="52">
        <f>$BG$14*((AJ1061)-$BD$5)/$BD$6+$BG$15*((AK1061)-$BD$7)/$BD$8+$BG$16</f>
        <v/>
      </c>
      <c r="AT1061" s="51">
        <f>1/(1+EXP(-AS1061))</f>
        <v/>
      </c>
      <c r="AU1061" s="52">
        <f>$BH$14*((AJ1061)-$BD$5)/$BD$6+$BH$15*((AK1061)-$BD$7)/$BD$8+$BH$16</f>
        <v/>
      </c>
      <c r="AV1061" s="51">
        <f>1/(1+EXP(-AU1061))</f>
        <v/>
      </c>
      <c r="AW1061" s="52">
        <f>$BI$14*((AJ1061)-$BD$5)/$BD$6+$BI$15*((AK1061)-$BD$7)/$BD$8+$BI$16</f>
        <v/>
      </c>
      <c r="AX1061" s="51">
        <f>1/(1+EXP(-AW1061))</f>
        <v/>
      </c>
      <c r="AY1061" s="52">
        <f>$BJ$14*((AJ1061)-$BD$5)/$BD$6+$BJ$15*((AK1061)-$BD$7)/$BD$8+$BJ$16</f>
        <v/>
      </c>
      <c r="AZ1061" s="51">
        <f>1/(1+EXP(-AY1061))</f>
        <v/>
      </c>
      <c r="BA1061" s="52">
        <f>$BK$14*((AJ1061)-$BD$5)/$BD$6+$BK$15*((AK1061)-$BD$7)/$BD$8+$BK$16</f>
        <v/>
      </c>
      <c r="BB1061" s="51">
        <f>1/(1+EXP(-BA1061))</f>
        <v/>
      </c>
    </row>
    <row r="1062" ht="15" customHeight="1" s="35">
      <c r="A1062" s="48">
        <f>'4_Seq_Features'!A1060</f>
        <v/>
      </c>
      <c r="B1062" s="55">
        <f>'4_Seq_Features'!F1060</f>
        <v/>
      </c>
      <c r="C1062" s="48">
        <f>'4_Seq_Features'!E1060</f>
        <v/>
      </c>
      <c r="D1062" s="52">
        <f>$U$12*((B1062)-$U$5)/$U$6+$U$13</f>
        <v/>
      </c>
      <c r="E1062" s="51">
        <f>1/(1+EXP(-D1062))</f>
        <v/>
      </c>
      <c r="F1062" s="52">
        <f>$V$12*((B1062)-$U$5)/$U$6+$V$13</f>
        <v/>
      </c>
      <c r="G1062" s="51">
        <f>1/(1+EXP(-F1062))</f>
        <v/>
      </c>
      <c r="H1062" s="52">
        <f>$W$12*((B1062)-$U$5)/$U$6+$W$13</f>
        <v/>
      </c>
      <c r="I1062" s="51">
        <f>1/(1+EXP(-H1062))</f>
        <v/>
      </c>
      <c r="J1062" s="52">
        <f>$X$12*((B1062)-$U$5)/$U$6+$X$13</f>
        <v/>
      </c>
      <c r="K1062" s="51">
        <f>1/(1+EXP(-J1062))</f>
        <v/>
      </c>
      <c r="L1062" s="52">
        <f>$Y$12*((B1062)-$U$5)/$U$6+$Y$13</f>
        <v/>
      </c>
      <c r="M1062" s="51">
        <f>1/(1+EXP(-L1062))</f>
        <v/>
      </c>
      <c r="N1062" s="52">
        <f>$Z$12*((B1062)-$U$5)/$U$6+$Z$13</f>
        <v/>
      </c>
      <c r="O1062" s="51">
        <f>1/(1+EXP(-N1062))</f>
        <v/>
      </c>
      <c r="P1062" s="52">
        <f>$AA$12*((B1062)-$U$5)/$U$6+$AA$13</f>
        <v/>
      </c>
      <c r="Q1062" s="51">
        <f>1/(1+EXP(-P1062))</f>
        <v/>
      </c>
      <c r="R1062" s="52">
        <f>$AB$12*((B1062)-$U$5)/$U$6+$AB$13</f>
        <v/>
      </c>
      <c r="S1062" s="51">
        <f>1/(1+EXP(-R1062))</f>
        <v/>
      </c>
      <c r="AI1062" s="48">
        <f>'4_Seq_Features'!A1060</f>
        <v/>
      </c>
      <c r="AJ1062" s="55">
        <f>'4_Seq_Features'!G1060</f>
        <v/>
      </c>
      <c r="AK1062" s="55">
        <f>'4_Seq_Features'!H1060</f>
        <v/>
      </c>
      <c r="AL1062" s="48">
        <f>'4_Seq_Features'!E1060</f>
        <v/>
      </c>
      <c r="AM1062" s="52">
        <f>$BD$14*((AJ1062)-$BD$5)/$BD$6+$BD$15*((AK1062)-$BD$7)/$BD$8+$BD$16</f>
        <v/>
      </c>
      <c r="AN1062" s="51">
        <f>1/(1+EXP(-AM1062))</f>
        <v/>
      </c>
      <c r="AO1062" s="52">
        <f>$BE$14*((AJ1062)-$BD$5)/$BD$6+$BE$15*((AK1062)-$BD$7)/$BD$8+$BE$16</f>
        <v/>
      </c>
      <c r="AP1062" s="51">
        <f>1/(1+EXP(-AO1062))</f>
        <v/>
      </c>
      <c r="AQ1062" s="52">
        <f>$BF$14*((AJ1062)-$BD$5)/$BD$6+$BF$15*((AK1062)-$BD$7)/$BD$8+$BF$16</f>
        <v/>
      </c>
      <c r="AR1062" s="51">
        <f>1/(1+EXP(-AQ1062))</f>
        <v/>
      </c>
      <c r="AS1062" s="52">
        <f>$BG$14*((AJ1062)-$BD$5)/$BD$6+$BG$15*((AK1062)-$BD$7)/$BD$8+$BG$16</f>
        <v/>
      </c>
      <c r="AT1062" s="51">
        <f>1/(1+EXP(-AS1062))</f>
        <v/>
      </c>
      <c r="AU1062" s="52">
        <f>$BH$14*((AJ1062)-$BD$5)/$BD$6+$BH$15*((AK1062)-$BD$7)/$BD$8+$BH$16</f>
        <v/>
      </c>
      <c r="AV1062" s="51">
        <f>1/(1+EXP(-AU1062))</f>
        <v/>
      </c>
      <c r="AW1062" s="52">
        <f>$BI$14*((AJ1062)-$BD$5)/$BD$6+$BI$15*((AK1062)-$BD$7)/$BD$8+$BI$16</f>
        <v/>
      </c>
      <c r="AX1062" s="51">
        <f>1/(1+EXP(-AW1062))</f>
        <v/>
      </c>
      <c r="AY1062" s="52">
        <f>$BJ$14*((AJ1062)-$BD$5)/$BD$6+$BJ$15*((AK1062)-$BD$7)/$BD$8+$BJ$16</f>
        <v/>
      </c>
      <c r="AZ1062" s="51">
        <f>1/(1+EXP(-AY1062))</f>
        <v/>
      </c>
      <c r="BA1062" s="52">
        <f>$BK$14*((AJ1062)-$BD$5)/$BD$6+$BK$15*((AK1062)-$BD$7)/$BD$8+$BK$16</f>
        <v/>
      </c>
      <c r="BB1062" s="51">
        <f>1/(1+EXP(-BA1062))</f>
        <v/>
      </c>
    </row>
    <row r="1063" ht="15" customHeight="1" s="35">
      <c r="A1063" s="48">
        <f>'4_Seq_Features'!A1061</f>
        <v/>
      </c>
      <c r="B1063" s="55">
        <f>'4_Seq_Features'!F1061</f>
        <v/>
      </c>
      <c r="C1063" s="48">
        <f>'4_Seq_Features'!E1061</f>
        <v/>
      </c>
      <c r="D1063" s="52">
        <f>$U$12*((B1063)-$U$5)/$U$6+$U$13</f>
        <v/>
      </c>
      <c r="E1063" s="51">
        <f>1/(1+EXP(-D1063))</f>
        <v/>
      </c>
      <c r="F1063" s="52">
        <f>$V$12*((B1063)-$U$5)/$U$6+$V$13</f>
        <v/>
      </c>
      <c r="G1063" s="51">
        <f>1/(1+EXP(-F1063))</f>
        <v/>
      </c>
      <c r="H1063" s="52">
        <f>$W$12*((B1063)-$U$5)/$U$6+$W$13</f>
        <v/>
      </c>
      <c r="I1063" s="51">
        <f>1/(1+EXP(-H1063))</f>
        <v/>
      </c>
      <c r="J1063" s="52">
        <f>$X$12*((B1063)-$U$5)/$U$6+$X$13</f>
        <v/>
      </c>
      <c r="K1063" s="51">
        <f>1/(1+EXP(-J1063))</f>
        <v/>
      </c>
      <c r="L1063" s="52">
        <f>$Y$12*((B1063)-$U$5)/$U$6+$Y$13</f>
        <v/>
      </c>
      <c r="M1063" s="51">
        <f>1/(1+EXP(-L1063))</f>
        <v/>
      </c>
      <c r="N1063" s="52">
        <f>$Z$12*((B1063)-$U$5)/$U$6+$Z$13</f>
        <v/>
      </c>
      <c r="O1063" s="51">
        <f>1/(1+EXP(-N1063))</f>
        <v/>
      </c>
      <c r="P1063" s="52">
        <f>$AA$12*((B1063)-$U$5)/$U$6+$AA$13</f>
        <v/>
      </c>
      <c r="Q1063" s="51">
        <f>1/(1+EXP(-P1063))</f>
        <v/>
      </c>
      <c r="R1063" s="52">
        <f>$AB$12*((B1063)-$U$5)/$U$6+$AB$13</f>
        <v/>
      </c>
      <c r="S1063" s="51">
        <f>1/(1+EXP(-R1063))</f>
        <v/>
      </c>
      <c r="AI1063" s="48">
        <f>'4_Seq_Features'!A1061</f>
        <v/>
      </c>
      <c r="AJ1063" s="55">
        <f>'4_Seq_Features'!G1061</f>
        <v/>
      </c>
      <c r="AK1063" s="55">
        <f>'4_Seq_Features'!H1061</f>
        <v/>
      </c>
      <c r="AL1063" s="48">
        <f>'4_Seq_Features'!E1061</f>
        <v/>
      </c>
      <c r="AM1063" s="52">
        <f>$BD$14*((AJ1063)-$BD$5)/$BD$6+$BD$15*((AK1063)-$BD$7)/$BD$8+$BD$16</f>
        <v/>
      </c>
      <c r="AN1063" s="51">
        <f>1/(1+EXP(-AM1063))</f>
        <v/>
      </c>
      <c r="AO1063" s="52">
        <f>$BE$14*((AJ1063)-$BD$5)/$BD$6+$BE$15*((AK1063)-$BD$7)/$BD$8+$BE$16</f>
        <v/>
      </c>
      <c r="AP1063" s="51">
        <f>1/(1+EXP(-AO1063))</f>
        <v/>
      </c>
      <c r="AQ1063" s="52">
        <f>$BF$14*((AJ1063)-$BD$5)/$BD$6+$BF$15*((AK1063)-$BD$7)/$BD$8+$BF$16</f>
        <v/>
      </c>
      <c r="AR1063" s="51">
        <f>1/(1+EXP(-AQ1063))</f>
        <v/>
      </c>
      <c r="AS1063" s="52">
        <f>$BG$14*((AJ1063)-$BD$5)/$BD$6+$BG$15*((AK1063)-$BD$7)/$BD$8+$BG$16</f>
        <v/>
      </c>
      <c r="AT1063" s="51">
        <f>1/(1+EXP(-AS1063))</f>
        <v/>
      </c>
      <c r="AU1063" s="52">
        <f>$BH$14*((AJ1063)-$BD$5)/$BD$6+$BH$15*((AK1063)-$BD$7)/$BD$8+$BH$16</f>
        <v/>
      </c>
      <c r="AV1063" s="51">
        <f>1/(1+EXP(-AU1063))</f>
        <v/>
      </c>
      <c r="AW1063" s="52">
        <f>$BI$14*((AJ1063)-$BD$5)/$BD$6+$BI$15*((AK1063)-$BD$7)/$BD$8+$BI$16</f>
        <v/>
      </c>
      <c r="AX1063" s="51">
        <f>1/(1+EXP(-AW1063))</f>
        <v/>
      </c>
      <c r="AY1063" s="52">
        <f>$BJ$14*((AJ1063)-$BD$5)/$BD$6+$BJ$15*((AK1063)-$BD$7)/$BD$8+$BJ$16</f>
        <v/>
      </c>
      <c r="AZ1063" s="51">
        <f>1/(1+EXP(-AY1063))</f>
        <v/>
      </c>
      <c r="BA1063" s="52">
        <f>$BK$14*((AJ1063)-$BD$5)/$BD$6+$BK$15*((AK1063)-$BD$7)/$BD$8+$BK$16</f>
        <v/>
      </c>
      <c r="BB1063" s="51">
        <f>1/(1+EXP(-BA1063))</f>
        <v/>
      </c>
    </row>
    <row r="1064" ht="15" customHeight="1" s="35">
      <c r="A1064" s="48">
        <f>'4_Seq_Features'!A1062</f>
        <v/>
      </c>
      <c r="B1064" s="55">
        <f>'4_Seq_Features'!F1062</f>
        <v/>
      </c>
      <c r="C1064" s="48">
        <f>'4_Seq_Features'!E1062</f>
        <v/>
      </c>
      <c r="D1064" s="52">
        <f>$U$12*((B1064)-$U$5)/$U$6+$U$13</f>
        <v/>
      </c>
      <c r="E1064" s="51">
        <f>1/(1+EXP(-D1064))</f>
        <v/>
      </c>
      <c r="F1064" s="52">
        <f>$V$12*((B1064)-$U$5)/$U$6+$V$13</f>
        <v/>
      </c>
      <c r="G1064" s="51">
        <f>1/(1+EXP(-F1064))</f>
        <v/>
      </c>
      <c r="H1064" s="52">
        <f>$W$12*((B1064)-$U$5)/$U$6+$W$13</f>
        <v/>
      </c>
      <c r="I1064" s="51">
        <f>1/(1+EXP(-H1064))</f>
        <v/>
      </c>
      <c r="J1064" s="52">
        <f>$X$12*((B1064)-$U$5)/$U$6+$X$13</f>
        <v/>
      </c>
      <c r="K1064" s="51">
        <f>1/(1+EXP(-J1064))</f>
        <v/>
      </c>
      <c r="L1064" s="52">
        <f>$Y$12*((B1064)-$U$5)/$U$6+$Y$13</f>
        <v/>
      </c>
      <c r="M1064" s="51">
        <f>1/(1+EXP(-L1064))</f>
        <v/>
      </c>
      <c r="N1064" s="52">
        <f>$Z$12*((B1064)-$U$5)/$U$6+$Z$13</f>
        <v/>
      </c>
      <c r="O1064" s="51">
        <f>1/(1+EXP(-N1064))</f>
        <v/>
      </c>
      <c r="P1064" s="52">
        <f>$AA$12*((B1064)-$U$5)/$U$6+$AA$13</f>
        <v/>
      </c>
      <c r="Q1064" s="51">
        <f>1/(1+EXP(-P1064))</f>
        <v/>
      </c>
      <c r="R1064" s="52">
        <f>$AB$12*((B1064)-$U$5)/$U$6+$AB$13</f>
        <v/>
      </c>
      <c r="S1064" s="51">
        <f>1/(1+EXP(-R1064))</f>
        <v/>
      </c>
      <c r="AI1064" s="48">
        <f>'4_Seq_Features'!A1062</f>
        <v/>
      </c>
      <c r="AJ1064" s="55">
        <f>'4_Seq_Features'!G1062</f>
        <v/>
      </c>
      <c r="AK1064" s="55">
        <f>'4_Seq_Features'!H1062</f>
        <v/>
      </c>
      <c r="AL1064" s="48">
        <f>'4_Seq_Features'!E1062</f>
        <v/>
      </c>
      <c r="AM1064" s="52">
        <f>$BD$14*((AJ1064)-$BD$5)/$BD$6+$BD$15*((AK1064)-$BD$7)/$BD$8+$BD$16</f>
        <v/>
      </c>
      <c r="AN1064" s="51">
        <f>1/(1+EXP(-AM1064))</f>
        <v/>
      </c>
      <c r="AO1064" s="52">
        <f>$BE$14*((AJ1064)-$BD$5)/$BD$6+$BE$15*((AK1064)-$BD$7)/$BD$8+$BE$16</f>
        <v/>
      </c>
      <c r="AP1064" s="51">
        <f>1/(1+EXP(-AO1064))</f>
        <v/>
      </c>
      <c r="AQ1064" s="52">
        <f>$BF$14*((AJ1064)-$BD$5)/$BD$6+$BF$15*((AK1064)-$BD$7)/$BD$8+$BF$16</f>
        <v/>
      </c>
      <c r="AR1064" s="51">
        <f>1/(1+EXP(-AQ1064))</f>
        <v/>
      </c>
      <c r="AS1064" s="52">
        <f>$BG$14*((AJ1064)-$BD$5)/$BD$6+$BG$15*((AK1064)-$BD$7)/$BD$8+$BG$16</f>
        <v/>
      </c>
      <c r="AT1064" s="51">
        <f>1/(1+EXP(-AS1064))</f>
        <v/>
      </c>
      <c r="AU1064" s="52">
        <f>$BH$14*((AJ1064)-$BD$5)/$BD$6+$BH$15*((AK1064)-$BD$7)/$BD$8+$BH$16</f>
        <v/>
      </c>
      <c r="AV1064" s="51">
        <f>1/(1+EXP(-AU1064))</f>
        <v/>
      </c>
      <c r="AW1064" s="52">
        <f>$BI$14*((AJ1064)-$BD$5)/$BD$6+$BI$15*((AK1064)-$BD$7)/$BD$8+$BI$16</f>
        <v/>
      </c>
      <c r="AX1064" s="51">
        <f>1/(1+EXP(-AW1064))</f>
        <v/>
      </c>
      <c r="AY1064" s="52">
        <f>$BJ$14*((AJ1064)-$BD$5)/$BD$6+$BJ$15*((AK1064)-$BD$7)/$BD$8+$BJ$16</f>
        <v/>
      </c>
      <c r="AZ1064" s="51">
        <f>1/(1+EXP(-AY1064))</f>
        <v/>
      </c>
      <c r="BA1064" s="52">
        <f>$BK$14*((AJ1064)-$BD$5)/$BD$6+$BK$15*((AK1064)-$BD$7)/$BD$8+$BK$16</f>
        <v/>
      </c>
      <c r="BB1064" s="51">
        <f>1/(1+EXP(-BA1064))</f>
        <v/>
      </c>
    </row>
    <row r="1065" ht="15" customHeight="1" s="35">
      <c r="A1065" s="48">
        <f>'4_Seq_Features'!A1063</f>
        <v/>
      </c>
      <c r="B1065" s="55">
        <f>'4_Seq_Features'!F1063</f>
        <v/>
      </c>
      <c r="C1065" s="48">
        <f>'4_Seq_Features'!E1063</f>
        <v/>
      </c>
      <c r="D1065" s="52">
        <f>$U$12*((B1065)-$U$5)/$U$6+$U$13</f>
        <v/>
      </c>
      <c r="E1065" s="51">
        <f>1/(1+EXP(-D1065))</f>
        <v/>
      </c>
      <c r="F1065" s="52">
        <f>$V$12*((B1065)-$U$5)/$U$6+$V$13</f>
        <v/>
      </c>
      <c r="G1065" s="51">
        <f>1/(1+EXP(-F1065))</f>
        <v/>
      </c>
      <c r="H1065" s="52">
        <f>$W$12*((B1065)-$U$5)/$U$6+$W$13</f>
        <v/>
      </c>
      <c r="I1065" s="51">
        <f>1/(1+EXP(-H1065))</f>
        <v/>
      </c>
      <c r="J1065" s="52">
        <f>$X$12*((B1065)-$U$5)/$U$6+$X$13</f>
        <v/>
      </c>
      <c r="K1065" s="51">
        <f>1/(1+EXP(-J1065))</f>
        <v/>
      </c>
      <c r="L1065" s="52">
        <f>$Y$12*((B1065)-$U$5)/$U$6+$Y$13</f>
        <v/>
      </c>
      <c r="M1065" s="51">
        <f>1/(1+EXP(-L1065))</f>
        <v/>
      </c>
      <c r="N1065" s="52">
        <f>$Z$12*((B1065)-$U$5)/$U$6+$Z$13</f>
        <v/>
      </c>
      <c r="O1065" s="51">
        <f>1/(1+EXP(-N1065))</f>
        <v/>
      </c>
      <c r="P1065" s="52">
        <f>$AA$12*((B1065)-$U$5)/$U$6+$AA$13</f>
        <v/>
      </c>
      <c r="Q1065" s="51">
        <f>1/(1+EXP(-P1065))</f>
        <v/>
      </c>
      <c r="R1065" s="52">
        <f>$AB$12*((B1065)-$U$5)/$U$6+$AB$13</f>
        <v/>
      </c>
      <c r="S1065" s="51">
        <f>1/(1+EXP(-R1065))</f>
        <v/>
      </c>
      <c r="AI1065" s="48">
        <f>'4_Seq_Features'!A1063</f>
        <v/>
      </c>
      <c r="AJ1065" s="55">
        <f>'4_Seq_Features'!G1063</f>
        <v/>
      </c>
      <c r="AK1065" s="55">
        <f>'4_Seq_Features'!H1063</f>
        <v/>
      </c>
      <c r="AL1065" s="48">
        <f>'4_Seq_Features'!E1063</f>
        <v/>
      </c>
      <c r="AM1065" s="52">
        <f>$BD$14*((AJ1065)-$BD$5)/$BD$6+$BD$15*((AK1065)-$BD$7)/$BD$8+$BD$16</f>
        <v/>
      </c>
      <c r="AN1065" s="51">
        <f>1/(1+EXP(-AM1065))</f>
        <v/>
      </c>
      <c r="AO1065" s="52">
        <f>$BE$14*((AJ1065)-$BD$5)/$BD$6+$BE$15*((AK1065)-$BD$7)/$BD$8+$BE$16</f>
        <v/>
      </c>
      <c r="AP1065" s="51">
        <f>1/(1+EXP(-AO1065))</f>
        <v/>
      </c>
      <c r="AQ1065" s="52">
        <f>$BF$14*((AJ1065)-$BD$5)/$BD$6+$BF$15*((AK1065)-$BD$7)/$BD$8+$BF$16</f>
        <v/>
      </c>
      <c r="AR1065" s="51">
        <f>1/(1+EXP(-AQ1065))</f>
        <v/>
      </c>
      <c r="AS1065" s="52">
        <f>$BG$14*((AJ1065)-$BD$5)/$BD$6+$BG$15*((AK1065)-$BD$7)/$BD$8+$BG$16</f>
        <v/>
      </c>
      <c r="AT1065" s="51">
        <f>1/(1+EXP(-AS1065))</f>
        <v/>
      </c>
      <c r="AU1065" s="52">
        <f>$BH$14*((AJ1065)-$BD$5)/$BD$6+$BH$15*((AK1065)-$BD$7)/$BD$8+$BH$16</f>
        <v/>
      </c>
      <c r="AV1065" s="51">
        <f>1/(1+EXP(-AU1065))</f>
        <v/>
      </c>
      <c r="AW1065" s="52">
        <f>$BI$14*((AJ1065)-$BD$5)/$BD$6+$BI$15*((AK1065)-$BD$7)/$BD$8+$BI$16</f>
        <v/>
      </c>
      <c r="AX1065" s="51">
        <f>1/(1+EXP(-AW1065))</f>
        <v/>
      </c>
      <c r="AY1065" s="52">
        <f>$BJ$14*((AJ1065)-$BD$5)/$BD$6+$BJ$15*((AK1065)-$BD$7)/$BD$8+$BJ$16</f>
        <v/>
      </c>
      <c r="AZ1065" s="51">
        <f>1/(1+EXP(-AY1065))</f>
        <v/>
      </c>
      <c r="BA1065" s="52">
        <f>$BK$14*((AJ1065)-$BD$5)/$BD$6+$BK$15*((AK1065)-$BD$7)/$BD$8+$BK$16</f>
        <v/>
      </c>
      <c r="BB1065" s="51">
        <f>1/(1+EXP(-BA1065))</f>
        <v/>
      </c>
    </row>
    <row r="1066" ht="15" customHeight="1" s="35">
      <c r="A1066" s="48">
        <f>'4_Seq_Features'!A1064</f>
        <v/>
      </c>
      <c r="B1066" s="55">
        <f>'4_Seq_Features'!F1064</f>
        <v/>
      </c>
      <c r="C1066" s="48">
        <f>'4_Seq_Features'!E1064</f>
        <v/>
      </c>
      <c r="D1066" s="52">
        <f>$U$12*((B1066)-$U$5)/$U$6+$U$13</f>
        <v/>
      </c>
      <c r="E1066" s="51">
        <f>1/(1+EXP(-D1066))</f>
        <v/>
      </c>
      <c r="F1066" s="52">
        <f>$V$12*((B1066)-$U$5)/$U$6+$V$13</f>
        <v/>
      </c>
      <c r="G1066" s="51">
        <f>1/(1+EXP(-F1066))</f>
        <v/>
      </c>
      <c r="H1066" s="52">
        <f>$W$12*((B1066)-$U$5)/$U$6+$W$13</f>
        <v/>
      </c>
      <c r="I1066" s="51">
        <f>1/(1+EXP(-H1066))</f>
        <v/>
      </c>
      <c r="J1066" s="52">
        <f>$X$12*((B1066)-$U$5)/$U$6+$X$13</f>
        <v/>
      </c>
      <c r="K1066" s="51">
        <f>1/(1+EXP(-J1066))</f>
        <v/>
      </c>
      <c r="L1066" s="52">
        <f>$Y$12*((B1066)-$U$5)/$U$6+$Y$13</f>
        <v/>
      </c>
      <c r="M1066" s="51">
        <f>1/(1+EXP(-L1066))</f>
        <v/>
      </c>
      <c r="N1066" s="52">
        <f>$Z$12*((B1066)-$U$5)/$U$6+$Z$13</f>
        <v/>
      </c>
      <c r="O1066" s="51">
        <f>1/(1+EXP(-N1066))</f>
        <v/>
      </c>
      <c r="P1066" s="52">
        <f>$AA$12*((B1066)-$U$5)/$U$6+$AA$13</f>
        <v/>
      </c>
      <c r="Q1066" s="51">
        <f>1/(1+EXP(-P1066))</f>
        <v/>
      </c>
      <c r="R1066" s="52">
        <f>$AB$12*((B1066)-$U$5)/$U$6+$AB$13</f>
        <v/>
      </c>
      <c r="S1066" s="51">
        <f>1/(1+EXP(-R1066))</f>
        <v/>
      </c>
      <c r="AI1066" s="48">
        <f>'4_Seq_Features'!A1064</f>
        <v/>
      </c>
      <c r="AJ1066" s="55">
        <f>'4_Seq_Features'!G1064</f>
        <v/>
      </c>
      <c r="AK1066" s="55">
        <f>'4_Seq_Features'!H1064</f>
        <v/>
      </c>
      <c r="AL1066" s="48">
        <f>'4_Seq_Features'!E1064</f>
        <v/>
      </c>
      <c r="AM1066" s="52">
        <f>$BD$14*((AJ1066)-$BD$5)/$BD$6+$BD$15*((AK1066)-$BD$7)/$BD$8+$BD$16</f>
        <v/>
      </c>
      <c r="AN1066" s="51">
        <f>1/(1+EXP(-AM1066))</f>
        <v/>
      </c>
      <c r="AO1066" s="52">
        <f>$BE$14*((AJ1066)-$BD$5)/$BD$6+$BE$15*((AK1066)-$BD$7)/$BD$8+$BE$16</f>
        <v/>
      </c>
      <c r="AP1066" s="51">
        <f>1/(1+EXP(-AO1066))</f>
        <v/>
      </c>
      <c r="AQ1066" s="52">
        <f>$BF$14*((AJ1066)-$BD$5)/$BD$6+$BF$15*((AK1066)-$BD$7)/$BD$8+$BF$16</f>
        <v/>
      </c>
      <c r="AR1066" s="51">
        <f>1/(1+EXP(-AQ1066))</f>
        <v/>
      </c>
      <c r="AS1066" s="52">
        <f>$BG$14*((AJ1066)-$BD$5)/$BD$6+$BG$15*((AK1066)-$BD$7)/$BD$8+$BG$16</f>
        <v/>
      </c>
      <c r="AT1066" s="51">
        <f>1/(1+EXP(-AS1066))</f>
        <v/>
      </c>
      <c r="AU1066" s="52">
        <f>$BH$14*((AJ1066)-$BD$5)/$BD$6+$BH$15*((AK1066)-$BD$7)/$BD$8+$BH$16</f>
        <v/>
      </c>
      <c r="AV1066" s="51">
        <f>1/(1+EXP(-AU1066))</f>
        <v/>
      </c>
      <c r="AW1066" s="52">
        <f>$BI$14*((AJ1066)-$BD$5)/$BD$6+$BI$15*((AK1066)-$BD$7)/$BD$8+$BI$16</f>
        <v/>
      </c>
      <c r="AX1066" s="51">
        <f>1/(1+EXP(-AW1066))</f>
        <v/>
      </c>
      <c r="AY1066" s="52">
        <f>$BJ$14*((AJ1066)-$BD$5)/$BD$6+$BJ$15*((AK1066)-$BD$7)/$BD$8+$BJ$16</f>
        <v/>
      </c>
      <c r="AZ1066" s="51">
        <f>1/(1+EXP(-AY1066))</f>
        <v/>
      </c>
      <c r="BA1066" s="52">
        <f>$BK$14*((AJ1066)-$BD$5)/$BD$6+$BK$15*((AK1066)-$BD$7)/$BD$8+$BK$16</f>
        <v/>
      </c>
      <c r="BB1066" s="51">
        <f>1/(1+EXP(-BA1066))</f>
        <v/>
      </c>
    </row>
    <row r="1067" ht="15" customHeight="1" s="35">
      <c r="A1067" s="48">
        <f>'4_Seq_Features'!A1065</f>
        <v/>
      </c>
      <c r="B1067" s="55">
        <f>'4_Seq_Features'!F1065</f>
        <v/>
      </c>
      <c r="C1067" s="48">
        <f>'4_Seq_Features'!E1065</f>
        <v/>
      </c>
      <c r="D1067" s="52">
        <f>$U$12*((B1067)-$U$5)/$U$6+$U$13</f>
        <v/>
      </c>
      <c r="E1067" s="51">
        <f>1/(1+EXP(-D1067))</f>
        <v/>
      </c>
      <c r="F1067" s="52">
        <f>$V$12*((B1067)-$U$5)/$U$6+$V$13</f>
        <v/>
      </c>
      <c r="G1067" s="51">
        <f>1/(1+EXP(-F1067))</f>
        <v/>
      </c>
      <c r="H1067" s="52">
        <f>$W$12*((B1067)-$U$5)/$U$6+$W$13</f>
        <v/>
      </c>
      <c r="I1067" s="51">
        <f>1/(1+EXP(-H1067))</f>
        <v/>
      </c>
      <c r="J1067" s="52">
        <f>$X$12*((B1067)-$U$5)/$U$6+$X$13</f>
        <v/>
      </c>
      <c r="K1067" s="51">
        <f>1/(1+EXP(-J1067))</f>
        <v/>
      </c>
      <c r="L1067" s="52">
        <f>$Y$12*((B1067)-$U$5)/$U$6+$Y$13</f>
        <v/>
      </c>
      <c r="M1067" s="51">
        <f>1/(1+EXP(-L1067))</f>
        <v/>
      </c>
      <c r="N1067" s="52">
        <f>$Z$12*((B1067)-$U$5)/$U$6+$Z$13</f>
        <v/>
      </c>
      <c r="O1067" s="51">
        <f>1/(1+EXP(-N1067))</f>
        <v/>
      </c>
      <c r="P1067" s="52">
        <f>$AA$12*((B1067)-$U$5)/$U$6+$AA$13</f>
        <v/>
      </c>
      <c r="Q1067" s="51">
        <f>1/(1+EXP(-P1067))</f>
        <v/>
      </c>
      <c r="R1067" s="52">
        <f>$AB$12*((B1067)-$U$5)/$U$6+$AB$13</f>
        <v/>
      </c>
      <c r="S1067" s="51">
        <f>1/(1+EXP(-R1067))</f>
        <v/>
      </c>
      <c r="AI1067" s="48">
        <f>'4_Seq_Features'!A1065</f>
        <v/>
      </c>
      <c r="AJ1067" s="55">
        <f>'4_Seq_Features'!G1065</f>
        <v/>
      </c>
      <c r="AK1067" s="55">
        <f>'4_Seq_Features'!H1065</f>
        <v/>
      </c>
      <c r="AL1067" s="48">
        <f>'4_Seq_Features'!E1065</f>
        <v/>
      </c>
      <c r="AM1067" s="52">
        <f>$BD$14*((AJ1067)-$BD$5)/$BD$6+$BD$15*((AK1067)-$BD$7)/$BD$8+$BD$16</f>
        <v/>
      </c>
      <c r="AN1067" s="51">
        <f>1/(1+EXP(-AM1067))</f>
        <v/>
      </c>
      <c r="AO1067" s="52">
        <f>$BE$14*((AJ1067)-$BD$5)/$BD$6+$BE$15*((AK1067)-$BD$7)/$BD$8+$BE$16</f>
        <v/>
      </c>
      <c r="AP1067" s="51">
        <f>1/(1+EXP(-AO1067))</f>
        <v/>
      </c>
      <c r="AQ1067" s="52">
        <f>$BF$14*((AJ1067)-$BD$5)/$BD$6+$BF$15*((AK1067)-$BD$7)/$BD$8+$BF$16</f>
        <v/>
      </c>
      <c r="AR1067" s="51">
        <f>1/(1+EXP(-AQ1067))</f>
        <v/>
      </c>
      <c r="AS1067" s="52">
        <f>$BG$14*((AJ1067)-$BD$5)/$BD$6+$BG$15*((AK1067)-$BD$7)/$BD$8+$BG$16</f>
        <v/>
      </c>
      <c r="AT1067" s="51">
        <f>1/(1+EXP(-AS1067))</f>
        <v/>
      </c>
      <c r="AU1067" s="52">
        <f>$BH$14*((AJ1067)-$BD$5)/$BD$6+$BH$15*((AK1067)-$BD$7)/$BD$8+$BH$16</f>
        <v/>
      </c>
      <c r="AV1067" s="51">
        <f>1/(1+EXP(-AU1067))</f>
        <v/>
      </c>
      <c r="AW1067" s="52">
        <f>$BI$14*((AJ1067)-$BD$5)/$BD$6+$BI$15*((AK1067)-$BD$7)/$BD$8+$BI$16</f>
        <v/>
      </c>
      <c r="AX1067" s="51">
        <f>1/(1+EXP(-AW1067))</f>
        <v/>
      </c>
      <c r="AY1067" s="52">
        <f>$BJ$14*((AJ1067)-$BD$5)/$BD$6+$BJ$15*((AK1067)-$BD$7)/$BD$8+$BJ$16</f>
        <v/>
      </c>
      <c r="AZ1067" s="51">
        <f>1/(1+EXP(-AY1067))</f>
        <v/>
      </c>
      <c r="BA1067" s="52">
        <f>$BK$14*((AJ1067)-$BD$5)/$BD$6+$BK$15*((AK1067)-$BD$7)/$BD$8+$BK$16</f>
        <v/>
      </c>
      <c r="BB1067" s="51">
        <f>1/(1+EXP(-BA1067))</f>
        <v/>
      </c>
    </row>
    <row r="1068" ht="15" customHeight="1" s="35">
      <c r="A1068" s="48">
        <f>'4_Seq_Features'!A1066</f>
        <v/>
      </c>
      <c r="B1068" s="55">
        <f>'4_Seq_Features'!F1066</f>
        <v/>
      </c>
      <c r="C1068" s="48">
        <f>'4_Seq_Features'!E1066</f>
        <v/>
      </c>
      <c r="D1068" s="52">
        <f>$U$12*((B1068)-$U$5)/$U$6+$U$13</f>
        <v/>
      </c>
      <c r="E1068" s="51">
        <f>1/(1+EXP(-D1068))</f>
        <v/>
      </c>
      <c r="F1068" s="52">
        <f>$V$12*((B1068)-$U$5)/$U$6+$V$13</f>
        <v/>
      </c>
      <c r="G1068" s="51">
        <f>1/(1+EXP(-F1068))</f>
        <v/>
      </c>
      <c r="H1068" s="52">
        <f>$W$12*((B1068)-$U$5)/$U$6+$W$13</f>
        <v/>
      </c>
      <c r="I1068" s="51">
        <f>1/(1+EXP(-H1068))</f>
        <v/>
      </c>
      <c r="J1068" s="52">
        <f>$X$12*((B1068)-$U$5)/$U$6+$X$13</f>
        <v/>
      </c>
      <c r="K1068" s="51">
        <f>1/(1+EXP(-J1068))</f>
        <v/>
      </c>
      <c r="L1068" s="52">
        <f>$Y$12*((B1068)-$U$5)/$U$6+$Y$13</f>
        <v/>
      </c>
      <c r="M1068" s="51">
        <f>1/(1+EXP(-L1068))</f>
        <v/>
      </c>
      <c r="N1068" s="52">
        <f>$Z$12*((B1068)-$U$5)/$U$6+$Z$13</f>
        <v/>
      </c>
      <c r="O1068" s="51">
        <f>1/(1+EXP(-N1068))</f>
        <v/>
      </c>
      <c r="P1068" s="52">
        <f>$AA$12*((B1068)-$U$5)/$U$6+$AA$13</f>
        <v/>
      </c>
      <c r="Q1068" s="51">
        <f>1/(1+EXP(-P1068))</f>
        <v/>
      </c>
      <c r="R1068" s="52">
        <f>$AB$12*((B1068)-$U$5)/$U$6+$AB$13</f>
        <v/>
      </c>
      <c r="S1068" s="51">
        <f>1/(1+EXP(-R1068))</f>
        <v/>
      </c>
      <c r="AI1068" s="48">
        <f>'4_Seq_Features'!A1066</f>
        <v/>
      </c>
      <c r="AJ1068" s="55">
        <f>'4_Seq_Features'!G1066</f>
        <v/>
      </c>
      <c r="AK1068" s="55">
        <f>'4_Seq_Features'!H1066</f>
        <v/>
      </c>
      <c r="AL1068" s="48">
        <f>'4_Seq_Features'!E1066</f>
        <v/>
      </c>
      <c r="AM1068" s="52">
        <f>$BD$14*((AJ1068)-$BD$5)/$BD$6+$BD$15*((AK1068)-$BD$7)/$BD$8+$BD$16</f>
        <v/>
      </c>
      <c r="AN1068" s="51">
        <f>1/(1+EXP(-AM1068))</f>
        <v/>
      </c>
      <c r="AO1068" s="52">
        <f>$BE$14*((AJ1068)-$BD$5)/$BD$6+$BE$15*((AK1068)-$BD$7)/$BD$8+$BE$16</f>
        <v/>
      </c>
      <c r="AP1068" s="51">
        <f>1/(1+EXP(-AO1068))</f>
        <v/>
      </c>
      <c r="AQ1068" s="52">
        <f>$BF$14*((AJ1068)-$BD$5)/$BD$6+$BF$15*((AK1068)-$BD$7)/$BD$8+$BF$16</f>
        <v/>
      </c>
      <c r="AR1068" s="51">
        <f>1/(1+EXP(-AQ1068))</f>
        <v/>
      </c>
      <c r="AS1068" s="52">
        <f>$BG$14*((AJ1068)-$BD$5)/$BD$6+$BG$15*((AK1068)-$BD$7)/$BD$8+$BG$16</f>
        <v/>
      </c>
      <c r="AT1068" s="51">
        <f>1/(1+EXP(-AS1068))</f>
        <v/>
      </c>
      <c r="AU1068" s="52">
        <f>$BH$14*((AJ1068)-$BD$5)/$BD$6+$BH$15*((AK1068)-$BD$7)/$BD$8+$BH$16</f>
        <v/>
      </c>
      <c r="AV1068" s="51">
        <f>1/(1+EXP(-AU1068))</f>
        <v/>
      </c>
      <c r="AW1068" s="52">
        <f>$BI$14*((AJ1068)-$BD$5)/$BD$6+$BI$15*((AK1068)-$BD$7)/$BD$8+$BI$16</f>
        <v/>
      </c>
      <c r="AX1068" s="51">
        <f>1/(1+EXP(-AW1068))</f>
        <v/>
      </c>
      <c r="AY1068" s="52">
        <f>$BJ$14*((AJ1068)-$BD$5)/$BD$6+$BJ$15*((AK1068)-$BD$7)/$BD$8+$BJ$16</f>
        <v/>
      </c>
      <c r="AZ1068" s="51">
        <f>1/(1+EXP(-AY1068))</f>
        <v/>
      </c>
      <c r="BA1068" s="52">
        <f>$BK$14*((AJ1068)-$BD$5)/$BD$6+$BK$15*((AK1068)-$BD$7)/$BD$8+$BK$16</f>
        <v/>
      </c>
      <c r="BB1068" s="51">
        <f>1/(1+EXP(-BA1068))</f>
        <v/>
      </c>
    </row>
    <row r="1069" ht="15" customHeight="1" s="35">
      <c r="A1069" s="48">
        <f>'4_Seq_Features'!A1067</f>
        <v/>
      </c>
      <c r="B1069" s="55">
        <f>'4_Seq_Features'!F1067</f>
        <v/>
      </c>
      <c r="C1069" s="48">
        <f>'4_Seq_Features'!E1067</f>
        <v/>
      </c>
      <c r="D1069" s="52">
        <f>$U$12*((B1069)-$U$5)/$U$6+$U$13</f>
        <v/>
      </c>
      <c r="E1069" s="51">
        <f>1/(1+EXP(-D1069))</f>
        <v/>
      </c>
      <c r="F1069" s="52">
        <f>$V$12*((B1069)-$U$5)/$U$6+$V$13</f>
        <v/>
      </c>
      <c r="G1069" s="51">
        <f>1/(1+EXP(-F1069))</f>
        <v/>
      </c>
      <c r="H1069" s="52">
        <f>$W$12*((B1069)-$U$5)/$U$6+$W$13</f>
        <v/>
      </c>
      <c r="I1069" s="51">
        <f>1/(1+EXP(-H1069))</f>
        <v/>
      </c>
      <c r="J1069" s="52">
        <f>$X$12*((B1069)-$U$5)/$U$6+$X$13</f>
        <v/>
      </c>
      <c r="K1069" s="51">
        <f>1/(1+EXP(-J1069))</f>
        <v/>
      </c>
      <c r="L1069" s="52">
        <f>$Y$12*((B1069)-$U$5)/$U$6+$Y$13</f>
        <v/>
      </c>
      <c r="M1069" s="51">
        <f>1/(1+EXP(-L1069))</f>
        <v/>
      </c>
      <c r="N1069" s="52">
        <f>$Z$12*((B1069)-$U$5)/$U$6+$Z$13</f>
        <v/>
      </c>
      <c r="O1069" s="51">
        <f>1/(1+EXP(-N1069))</f>
        <v/>
      </c>
      <c r="P1069" s="52">
        <f>$AA$12*((B1069)-$U$5)/$U$6+$AA$13</f>
        <v/>
      </c>
      <c r="Q1069" s="51">
        <f>1/(1+EXP(-P1069))</f>
        <v/>
      </c>
      <c r="R1069" s="52">
        <f>$AB$12*((B1069)-$U$5)/$U$6+$AB$13</f>
        <v/>
      </c>
      <c r="S1069" s="51">
        <f>1/(1+EXP(-R1069))</f>
        <v/>
      </c>
      <c r="AI1069" s="48">
        <f>'4_Seq_Features'!A1067</f>
        <v/>
      </c>
      <c r="AJ1069" s="55">
        <f>'4_Seq_Features'!G1067</f>
        <v/>
      </c>
      <c r="AK1069" s="55">
        <f>'4_Seq_Features'!H1067</f>
        <v/>
      </c>
      <c r="AL1069" s="48">
        <f>'4_Seq_Features'!E1067</f>
        <v/>
      </c>
      <c r="AM1069" s="52">
        <f>$BD$14*((AJ1069)-$BD$5)/$BD$6+$BD$15*((AK1069)-$BD$7)/$BD$8+$BD$16</f>
        <v/>
      </c>
      <c r="AN1069" s="51">
        <f>1/(1+EXP(-AM1069))</f>
        <v/>
      </c>
      <c r="AO1069" s="52">
        <f>$BE$14*((AJ1069)-$BD$5)/$BD$6+$BE$15*((AK1069)-$BD$7)/$BD$8+$BE$16</f>
        <v/>
      </c>
      <c r="AP1069" s="51">
        <f>1/(1+EXP(-AO1069))</f>
        <v/>
      </c>
      <c r="AQ1069" s="52">
        <f>$BF$14*((AJ1069)-$BD$5)/$BD$6+$BF$15*((AK1069)-$BD$7)/$BD$8+$BF$16</f>
        <v/>
      </c>
      <c r="AR1069" s="51">
        <f>1/(1+EXP(-AQ1069))</f>
        <v/>
      </c>
      <c r="AS1069" s="52">
        <f>$BG$14*((AJ1069)-$BD$5)/$BD$6+$BG$15*((AK1069)-$BD$7)/$BD$8+$BG$16</f>
        <v/>
      </c>
      <c r="AT1069" s="51">
        <f>1/(1+EXP(-AS1069))</f>
        <v/>
      </c>
      <c r="AU1069" s="52">
        <f>$BH$14*((AJ1069)-$BD$5)/$BD$6+$BH$15*((AK1069)-$BD$7)/$BD$8+$BH$16</f>
        <v/>
      </c>
      <c r="AV1069" s="51">
        <f>1/(1+EXP(-AU1069))</f>
        <v/>
      </c>
      <c r="AW1069" s="52">
        <f>$BI$14*((AJ1069)-$BD$5)/$BD$6+$BI$15*((AK1069)-$BD$7)/$BD$8+$BI$16</f>
        <v/>
      </c>
      <c r="AX1069" s="51">
        <f>1/(1+EXP(-AW1069))</f>
        <v/>
      </c>
      <c r="AY1069" s="52">
        <f>$BJ$14*((AJ1069)-$BD$5)/$BD$6+$BJ$15*((AK1069)-$BD$7)/$BD$8+$BJ$16</f>
        <v/>
      </c>
      <c r="AZ1069" s="51">
        <f>1/(1+EXP(-AY1069))</f>
        <v/>
      </c>
      <c r="BA1069" s="52">
        <f>$BK$14*((AJ1069)-$BD$5)/$BD$6+$BK$15*((AK1069)-$BD$7)/$BD$8+$BK$16</f>
        <v/>
      </c>
      <c r="BB1069" s="51">
        <f>1/(1+EXP(-BA1069))</f>
        <v/>
      </c>
    </row>
    <row r="1070" ht="15" customHeight="1" s="35">
      <c r="A1070" s="48">
        <f>'4_Seq_Features'!A1068</f>
        <v/>
      </c>
      <c r="B1070" s="55">
        <f>'4_Seq_Features'!F1068</f>
        <v/>
      </c>
      <c r="C1070" s="48">
        <f>'4_Seq_Features'!E1068</f>
        <v/>
      </c>
      <c r="D1070" s="52">
        <f>$U$12*((B1070)-$U$5)/$U$6+$U$13</f>
        <v/>
      </c>
      <c r="E1070" s="51">
        <f>1/(1+EXP(-D1070))</f>
        <v/>
      </c>
      <c r="F1070" s="52">
        <f>$V$12*((B1070)-$U$5)/$U$6+$V$13</f>
        <v/>
      </c>
      <c r="G1070" s="51">
        <f>1/(1+EXP(-F1070))</f>
        <v/>
      </c>
      <c r="H1070" s="52">
        <f>$W$12*((B1070)-$U$5)/$U$6+$W$13</f>
        <v/>
      </c>
      <c r="I1070" s="51">
        <f>1/(1+EXP(-H1070))</f>
        <v/>
      </c>
      <c r="J1070" s="52">
        <f>$X$12*((B1070)-$U$5)/$U$6+$X$13</f>
        <v/>
      </c>
      <c r="K1070" s="51">
        <f>1/(1+EXP(-J1070))</f>
        <v/>
      </c>
      <c r="L1070" s="52">
        <f>$Y$12*((B1070)-$U$5)/$U$6+$Y$13</f>
        <v/>
      </c>
      <c r="M1070" s="51">
        <f>1/(1+EXP(-L1070))</f>
        <v/>
      </c>
      <c r="N1070" s="52">
        <f>$Z$12*((B1070)-$U$5)/$U$6+$Z$13</f>
        <v/>
      </c>
      <c r="O1070" s="51">
        <f>1/(1+EXP(-N1070))</f>
        <v/>
      </c>
      <c r="P1070" s="52">
        <f>$AA$12*((B1070)-$U$5)/$U$6+$AA$13</f>
        <v/>
      </c>
      <c r="Q1070" s="51">
        <f>1/(1+EXP(-P1070))</f>
        <v/>
      </c>
      <c r="R1070" s="52">
        <f>$AB$12*((B1070)-$U$5)/$U$6+$AB$13</f>
        <v/>
      </c>
      <c r="S1070" s="51">
        <f>1/(1+EXP(-R1070))</f>
        <v/>
      </c>
      <c r="AI1070" s="48">
        <f>'4_Seq_Features'!A1068</f>
        <v/>
      </c>
      <c r="AJ1070" s="55">
        <f>'4_Seq_Features'!G1068</f>
        <v/>
      </c>
      <c r="AK1070" s="55">
        <f>'4_Seq_Features'!H1068</f>
        <v/>
      </c>
      <c r="AL1070" s="48">
        <f>'4_Seq_Features'!E1068</f>
        <v/>
      </c>
      <c r="AM1070" s="52">
        <f>$BD$14*((AJ1070)-$BD$5)/$BD$6+$BD$15*((AK1070)-$BD$7)/$BD$8+$BD$16</f>
        <v/>
      </c>
      <c r="AN1070" s="51">
        <f>1/(1+EXP(-AM1070))</f>
        <v/>
      </c>
      <c r="AO1070" s="52">
        <f>$BE$14*((AJ1070)-$BD$5)/$BD$6+$BE$15*((AK1070)-$BD$7)/$BD$8+$BE$16</f>
        <v/>
      </c>
      <c r="AP1070" s="51">
        <f>1/(1+EXP(-AO1070))</f>
        <v/>
      </c>
      <c r="AQ1070" s="52">
        <f>$BF$14*((AJ1070)-$BD$5)/$BD$6+$BF$15*((AK1070)-$BD$7)/$BD$8+$BF$16</f>
        <v/>
      </c>
      <c r="AR1070" s="51">
        <f>1/(1+EXP(-AQ1070))</f>
        <v/>
      </c>
      <c r="AS1070" s="52">
        <f>$BG$14*((AJ1070)-$BD$5)/$BD$6+$BG$15*((AK1070)-$BD$7)/$BD$8+$BG$16</f>
        <v/>
      </c>
      <c r="AT1070" s="51">
        <f>1/(1+EXP(-AS1070))</f>
        <v/>
      </c>
      <c r="AU1070" s="52">
        <f>$BH$14*((AJ1070)-$BD$5)/$BD$6+$BH$15*((AK1070)-$BD$7)/$BD$8+$BH$16</f>
        <v/>
      </c>
      <c r="AV1070" s="51">
        <f>1/(1+EXP(-AU1070))</f>
        <v/>
      </c>
      <c r="AW1070" s="52">
        <f>$BI$14*((AJ1070)-$BD$5)/$BD$6+$BI$15*((AK1070)-$BD$7)/$BD$8+$BI$16</f>
        <v/>
      </c>
      <c r="AX1070" s="51">
        <f>1/(1+EXP(-AW1070))</f>
        <v/>
      </c>
      <c r="AY1070" s="52">
        <f>$BJ$14*((AJ1070)-$BD$5)/$BD$6+$BJ$15*((AK1070)-$BD$7)/$BD$8+$BJ$16</f>
        <v/>
      </c>
      <c r="AZ1070" s="51">
        <f>1/(1+EXP(-AY1070))</f>
        <v/>
      </c>
      <c r="BA1070" s="52">
        <f>$BK$14*((AJ1070)-$BD$5)/$BD$6+$BK$15*((AK1070)-$BD$7)/$BD$8+$BK$16</f>
        <v/>
      </c>
      <c r="BB1070" s="51">
        <f>1/(1+EXP(-BA1070))</f>
        <v/>
      </c>
    </row>
    <row r="1071" ht="15" customHeight="1" s="35">
      <c r="A1071" s="48">
        <f>'4_Seq_Features'!A1069</f>
        <v/>
      </c>
      <c r="B1071" s="55">
        <f>'4_Seq_Features'!F1069</f>
        <v/>
      </c>
      <c r="C1071" s="48">
        <f>'4_Seq_Features'!E1069</f>
        <v/>
      </c>
      <c r="D1071" s="52">
        <f>$U$12*((B1071)-$U$5)/$U$6+$U$13</f>
        <v/>
      </c>
      <c r="E1071" s="51">
        <f>1/(1+EXP(-D1071))</f>
        <v/>
      </c>
      <c r="F1071" s="52">
        <f>$V$12*((B1071)-$U$5)/$U$6+$V$13</f>
        <v/>
      </c>
      <c r="G1071" s="51">
        <f>1/(1+EXP(-F1071))</f>
        <v/>
      </c>
      <c r="H1071" s="52">
        <f>$W$12*((B1071)-$U$5)/$U$6+$W$13</f>
        <v/>
      </c>
      <c r="I1071" s="51">
        <f>1/(1+EXP(-H1071))</f>
        <v/>
      </c>
      <c r="J1071" s="52">
        <f>$X$12*((B1071)-$U$5)/$U$6+$X$13</f>
        <v/>
      </c>
      <c r="K1071" s="51">
        <f>1/(1+EXP(-J1071))</f>
        <v/>
      </c>
      <c r="L1071" s="52">
        <f>$Y$12*((B1071)-$U$5)/$U$6+$Y$13</f>
        <v/>
      </c>
      <c r="M1071" s="51">
        <f>1/(1+EXP(-L1071))</f>
        <v/>
      </c>
      <c r="N1071" s="52">
        <f>$Z$12*((B1071)-$U$5)/$U$6+$Z$13</f>
        <v/>
      </c>
      <c r="O1071" s="51">
        <f>1/(1+EXP(-N1071))</f>
        <v/>
      </c>
      <c r="P1071" s="52">
        <f>$AA$12*((B1071)-$U$5)/$U$6+$AA$13</f>
        <v/>
      </c>
      <c r="Q1071" s="51">
        <f>1/(1+EXP(-P1071))</f>
        <v/>
      </c>
      <c r="R1071" s="52">
        <f>$AB$12*((B1071)-$U$5)/$U$6+$AB$13</f>
        <v/>
      </c>
      <c r="S1071" s="51">
        <f>1/(1+EXP(-R1071))</f>
        <v/>
      </c>
      <c r="AI1071" s="48">
        <f>'4_Seq_Features'!A1069</f>
        <v/>
      </c>
      <c r="AJ1071" s="55">
        <f>'4_Seq_Features'!G1069</f>
        <v/>
      </c>
      <c r="AK1071" s="55">
        <f>'4_Seq_Features'!H1069</f>
        <v/>
      </c>
      <c r="AL1071" s="48">
        <f>'4_Seq_Features'!E1069</f>
        <v/>
      </c>
      <c r="AM1071" s="52">
        <f>$BD$14*((AJ1071)-$BD$5)/$BD$6+$BD$15*((AK1071)-$BD$7)/$BD$8+$BD$16</f>
        <v/>
      </c>
      <c r="AN1071" s="51">
        <f>1/(1+EXP(-AM1071))</f>
        <v/>
      </c>
      <c r="AO1071" s="52">
        <f>$BE$14*((AJ1071)-$BD$5)/$BD$6+$BE$15*((AK1071)-$BD$7)/$BD$8+$BE$16</f>
        <v/>
      </c>
      <c r="AP1071" s="51">
        <f>1/(1+EXP(-AO1071))</f>
        <v/>
      </c>
      <c r="AQ1071" s="52">
        <f>$BF$14*((AJ1071)-$BD$5)/$BD$6+$BF$15*((AK1071)-$BD$7)/$BD$8+$BF$16</f>
        <v/>
      </c>
      <c r="AR1071" s="51">
        <f>1/(1+EXP(-AQ1071))</f>
        <v/>
      </c>
      <c r="AS1071" s="52">
        <f>$BG$14*((AJ1071)-$BD$5)/$BD$6+$BG$15*((AK1071)-$BD$7)/$BD$8+$BG$16</f>
        <v/>
      </c>
      <c r="AT1071" s="51">
        <f>1/(1+EXP(-AS1071))</f>
        <v/>
      </c>
      <c r="AU1071" s="52">
        <f>$BH$14*((AJ1071)-$BD$5)/$BD$6+$BH$15*((AK1071)-$BD$7)/$BD$8+$BH$16</f>
        <v/>
      </c>
      <c r="AV1071" s="51">
        <f>1/(1+EXP(-AU1071))</f>
        <v/>
      </c>
      <c r="AW1071" s="52">
        <f>$BI$14*((AJ1071)-$BD$5)/$BD$6+$BI$15*((AK1071)-$BD$7)/$BD$8+$BI$16</f>
        <v/>
      </c>
      <c r="AX1071" s="51">
        <f>1/(1+EXP(-AW1071))</f>
        <v/>
      </c>
      <c r="AY1071" s="52">
        <f>$BJ$14*((AJ1071)-$BD$5)/$BD$6+$BJ$15*((AK1071)-$BD$7)/$BD$8+$BJ$16</f>
        <v/>
      </c>
      <c r="AZ1071" s="51">
        <f>1/(1+EXP(-AY1071))</f>
        <v/>
      </c>
      <c r="BA1071" s="52">
        <f>$BK$14*((AJ1071)-$BD$5)/$BD$6+$BK$15*((AK1071)-$BD$7)/$BD$8+$BK$16</f>
        <v/>
      </c>
      <c r="BB1071" s="51">
        <f>1/(1+EXP(-BA1071))</f>
        <v/>
      </c>
    </row>
    <row r="1072" ht="15" customHeight="1" s="35">
      <c r="A1072" s="48">
        <f>'4_Seq_Features'!A1070</f>
        <v/>
      </c>
      <c r="B1072" s="55">
        <f>'4_Seq_Features'!F1070</f>
        <v/>
      </c>
      <c r="C1072" s="48">
        <f>'4_Seq_Features'!E1070</f>
        <v/>
      </c>
      <c r="D1072" s="52">
        <f>$U$12*((B1072)-$U$5)/$U$6+$U$13</f>
        <v/>
      </c>
      <c r="E1072" s="51">
        <f>1/(1+EXP(-D1072))</f>
        <v/>
      </c>
      <c r="F1072" s="52">
        <f>$V$12*((B1072)-$U$5)/$U$6+$V$13</f>
        <v/>
      </c>
      <c r="G1072" s="51">
        <f>1/(1+EXP(-F1072))</f>
        <v/>
      </c>
      <c r="H1072" s="52">
        <f>$W$12*((B1072)-$U$5)/$U$6+$W$13</f>
        <v/>
      </c>
      <c r="I1072" s="51">
        <f>1/(1+EXP(-H1072))</f>
        <v/>
      </c>
      <c r="J1072" s="52">
        <f>$X$12*((B1072)-$U$5)/$U$6+$X$13</f>
        <v/>
      </c>
      <c r="K1072" s="51">
        <f>1/(1+EXP(-J1072))</f>
        <v/>
      </c>
      <c r="L1072" s="52">
        <f>$Y$12*((B1072)-$U$5)/$U$6+$Y$13</f>
        <v/>
      </c>
      <c r="M1072" s="51">
        <f>1/(1+EXP(-L1072))</f>
        <v/>
      </c>
      <c r="N1072" s="52">
        <f>$Z$12*((B1072)-$U$5)/$U$6+$Z$13</f>
        <v/>
      </c>
      <c r="O1072" s="51">
        <f>1/(1+EXP(-N1072))</f>
        <v/>
      </c>
      <c r="P1072" s="52">
        <f>$AA$12*((B1072)-$U$5)/$U$6+$AA$13</f>
        <v/>
      </c>
      <c r="Q1072" s="51">
        <f>1/(1+EXP(-P1072))</f>
        <v/>
      </c>
      <c r="R1072" s="52">
        <f>$AB$12*((B1072)-$U$5)/$U$6+$AB$13</f>
        <v/>
      </c>
      <c r="S1072" s="51">
        <f>1/(1+EXP(-R1072))</f>
        <v/>
      </c>
      <c r="AI1072" s="48">
        <f>'4_Seq_Features'!A1070</f>
        <v/>
      </c>
      <c r="AJ1072" s="55">
        <f>'4_Seq_Features'!G1070</f>
        <v/>
      </c>
      <c r="AK1072" s="55">
        <f>'4_Seq_Features'!H1070</f>
        <v/>
      </c>
      <c r="AL1072" s="48">
        <f>'4_Seq_Features'!E1070</f>
        <v/>
      </c>
      <c r="AM1072" s="52">
        <f>$BD$14*((AJ1072)-$BD$5)/$BD$6+$BD$15*((AK1072)-$BD$7)/$BD$8+$BD$16</f>
        <v/>
      </c>
      <c r="AN1072" s="51">
        <f>1/(1+EXP(-AM1072))</f>
        <v/>
      </c>
      <c r="AO1072" s="52">
        <f>$BE$14*((AJ1072)-$BD$5)/$BD$6+$BE$15*((AK1072)-$BD$7)/$BD$8+$BE$16</f>
        <v/>
      </c>
      <c r="AP1072" s="51">
        <f>1/(1+EXP(-AO1072))</f>
        <v/>
      </c>
      <c r="AQ1072" s="52">
        <f>$BF$14*((AJ1072)-$BD$5)/$BD$6+$BF$15*((AK1072)-$BD$7)/$BD$8+$BF$16</f>
        <v/>
      </c>
      <c r="AR1072" s="51">
        <f>1/(1+EXP(-AQ1072))</f>
        <v/>
      </c>
      <c r="AS1072" s="52">
        <f>$BG$14*((AJ1072)-$BD$5)/$BD$6+$BG$15*((AK1072)-$BD$7)/$BD$8+$BG$16</f>
        <v/>
      </c>
      <c r="AT1072" s="51">
        <f>1/(1+EXP(-AS1072))</f>
        <v/>
      </c>
      <c r="AU1072" s="52">
        <f>$BH$14*((AJ1072)-$BD$5)/$BD$6+$BH$15*((AK1072)-$BD$7)/$BD$8+$BH$16</f>
        <v/>
      </c>
      <c r="AV1072" s="51">
        <f>1/(1+EXP(-AU1072))</f>
        <v/>
      </c>
      <c r="AW1072" s="52">
        <f>$BI$14*((AJ1072)-$BD$5)/$BD$6+$BI$15*((AK1072)-$BD$7)/$BD$8+$BI$16</f>
        <v/>
      </c>
      <c r="AX1072" s="51">
        <f>1/(1+EXP(-AW1072))</f>
        <v/>
      </c>
      <c r="AY1072" s="52">
        <f>$BJ$14*((AJ1072)-$BD$5)/$BD$6+$BJ$15*((AK1072)-$BD$7)/$BD$8+$BJ$16</f>
        <v/>
      </c>
      <c r="AZ1072" s="51">
        <f>1/(1+EXP(-AY1072))</f>
        <v/>
      </c>
      <c r="BA1072" s="52">
        <f>$BK$14*((AJ1072)-$BD$5)/$BD$6+$BK$15*((AK1072)-$BD$7)/$BD$8+$BK$16</f>
        <v/>
      </c>
      <c r="BB1072" s="51">
        <f>1/(1+EXP(-BA1072))</f>
        <v/>
      </c>
    </row>
    <row r="1073" ht="15" customHeight="1" s="35">
      <c r="A1073" s="48">
        <f>'4_Seq_Features'!A1071</f>
        <v/>
      </c>
      <c r="B1073" s="55">
        <f>'4_Seq_Features'!F1071</f>
        <v/>
      </c>
      <c r="C1073" s="48">
        <f>'4_Seq_Features'!E1071</f>
        <v/>
      </c>
      <c r="D1073" s="52">
        <f>$U$12*((B1073)-$U$5)/$U$6+$U$13</f>
        <v/>
      </c>
      <c r="E1073" s="51">
        <f>1/(1+EXP(-D1073))</f>
        <v/>
      </c>
      <c r="F1073" s="52">
        <f>$V$12*((B1073)-$U$5)/$U$6+$V$13</f>
        <v/>
      </c>
      <c r="G1073" s="51">
        <f>1/(1+EXP(-F1073))</f>
        <v/>
      </c>
      <c r="H1073" s="52">
        <f>$W$12*((B1073)-$U$5)/$U$6+$W$13</f>
        <v/>
      </c>
      <c r="I1073" s="51">
        <f>1/(1+EXP(-H1073))</f>
        <v/>
      </c>
      <c r="J1073" s="52">
        <f>$X$12*((B1073)-$U$5)/$U$6+$X$13</f>
        <v/>
      </c>
      <c r="K1073" s="51">
        <f>1/(1+EXP(-J1073))</f>
        <v/>
      </c>
      <c r="L1073" s="52">
        <f>$Y$12*((B1073)-$U$5)/$U$6+$Y$13</f>
        <v/>
      </c>
      <c r="M1073" s="51">
        <f>1/(1+EXP(-L1073))</f>
        <v/>
      </c>
      <c r="N1073" s="52">
        <f>$Z$12*((B1073)-$U$5)/$U$6+$Z$13</f>
        <v/>
      </c>
      <c r="O1073" s="51">
        <f>1/(1+EXP(-N1073))</f>
        <v/>
      </c>
      <c r="P1073" s="52">
        <f>$AA$12*((B1073)-$U$5)/$U$6+$AA$13</f>
        <v/>
      </c>
      <c r="Q1073" s="51">
        <f>1/(1+EXP(-P1073))</f>
        <v/>
      </c>
      <c r="R1073" s="52">
        <f>$AB$12*((B1073)-$U$5)/$U$6+$AB$13</f>
        <v/>
      </c>
      <c r="S1073" s="51">
        <f>1/(1+EXP(-R1073))</f>
        <v/>
      </c>
      <c r="AI1073" s="48">
        <f>'4_Seq_Features'!A1071</f>
        <v/>
      </c>
      <c r="AJ1073" s="55">
        <f>'4_Seq_Features'!G1071</f>
        <v/>
      </c>
      <c r="AK1073" s="55">
        <f>'4_Seq_Features'!H1071</f>
        <v/>
      </c>
      <c r="AL1073" s="48">
        <f>'4_Seq_Features'!E1071</f>
        <v/>
      </c>
      <c r="AM1073" s="52">
        <f>$BD$14*((AJ1073)-$BD$5)/$BD$6+$BD$15*((AK1073)-$BD$7)/$BD$8+$BD$16</f>
        <v/>
      </c>
      <c r="AN1073" s="51">
        <f>1/(1+EXP(-AM1073))</f>
        <v/>
      </c>
      <c r="AO1073" s="52">
        <f>$BE$14*((AJ1073)-$BD$5)/$BD$6+$BE$15*((AK1073)-$BD$7)/$BD$8+$BE$16</f>
        <v/>
      </c>
      <c r="AP1073" s="51">
        <f>1/(1+EXP(-AO1073))</f>
        <v/>
      </c>
      <c r="AQ1073" s="52">
        <f>$BF$14*((AJ1073)-$BD$5)/$BD$6+$BF$15*((AK1073)-$BD$7)/$BD$8+$BF$16</f>
        <v/>
      </c>
      <c r="AR1073" s="51">
        <f>1/(1+EXP(-AQ1073))</f>
        <v/>
      </c>
      <c r="AS1073" s="52">
        <f>$BG$14*((AJ1073)-$BD$5)/$BD$6+$BG$15*((AK1073)-$BD$7)/$BD$8+$BG$16</f>
        <v/>
      </c>
      <c r="AT1073" s="51">
        <f>1/(1+EXP(-AS1073))</f>
        <v/>
      </c>
      <c r="AU1073" s="52">
        <f>$BH$14*((AJ1073)-$BD$5)/$BD$6+$BH$15*((AK1073)-$BD$7)/$BD$8+$BH$16</f>
        <v/>
      </c>
      <c r="AV1073" s="51">
        <f>1/(1+EXP(-AU1073))</f>
        <v/>
      </c>
      <c r="AW1073" s="52">
        <f>$BI$14*((AJ1073)-$BD$5)/$BD$6+$BI$15*((AK1073)-$BD$7)/$BD$8+$BI$16</f>
        <v/>
      </c>
      <c r="AX1073" s="51">
        <f>1/(1+EXP(-AW1073))</f>
        <v/>
      </c>
      <c r="AY1073" s="52">
        <f>$BJ$14*((AJ1073)-$BD$5)/$BD$6+$BJ$15*((AK1073)-$BD$7)/$BD$8+$BJ$16</f>
        <v/>
      </c>
      <c r="AZ1073" s="51">
        <f>1/(1+EXP(-AY1073))</f>
        <v/>
      </c>
      <c r="BA1073" s="52">
        <f>$BK$14*((AJ1073)-$BD$5)/$BD$6+$BK$15*((AK1073)-$BD$7)/$BD$8+$BK$16</f>
        <v/>
      </c>
      <c r="BB1073" s="51">
        <f>1/(1+EXP(-BA1073))</f>
        <v/>
      </c>
    </row>
    <row r="1074" ht="15" customHeight="1" s="35">
      <c r="A1074" s="48">
        <f>'4_Seq_Features'!A1072</f>
        <v/>
      </c>
      <c r="B1074" s="55">
        <f>'4_Seq_Features'!F1072</f>
        <v/>
      </c>
      <c r="C1074" s="48">
        <f>'4_Seq_Features'!E1072</f>
        <v/>
      </c>
      <c r="D1074" s="52">
        <f>$U$12*((B1074)-$U$5)/$U$6+$U$13</f>
        <v/>
      </c>
      <c r="E1074" s="51">
        <f>1/(1+EXP(-D1074))</f>
        <v/>
      </c>
      <c r="F1074" s="52">
        <f>$V$12*((B1074)-$U$5)/$U$6+$V$13</f>
        <v/>
      </c>
      <c r="G1074" s="51">
        <f>1/(1+EXP(-F1074))</f>
        <v/>
      </c>
      <c r="H1074" s="52">
        <f>$W$12*((B1074)-$U$5)/$U$6+$W$13</f>
        <v/>
      </c>
      <c r="I1074" s="51">
        <f>1/(1+EXP(-H1074))</f>
        <v/>
      </c>
      <c r="J1074" s="52">
        <f>$X$12*((B1074)-$U$5)/$U$6+$X$13</f>
        <v/>
      </c>
      <c r="K1074" s="51">
        <f>1/(1+EXP(-J1074))</f>
        <v/>
      </c>
      <c r="L1074" s="52">
        <f>$Y$12*((B1074)-$U$5)/$U$6+$Y$13</f>
        <v/>
      </c>
      <c r="M1074" s="51">
        <f>1/(1+EXP(-L1074))</f>
        <v/>
      </c>
      <c r="N1074" s="52">
        <f>$Z$12*((B1074)-$U$5)/$U$6+$Z$13</f>
        <v/>
      </c>
      <c r="O1074" s="51">
        <f>1/(1+EXP(-N1074))</f>
        <v/>
      </c>
      <c r="P1074" s="52">
        <f>$AA$12*((B1074)-$U$5)/$U$6+$AA$13</f>
        <v/>
      </c>
      <c r="Q1074" s="51">
        <f>1/(1+EXP(-P1074))</f>
        <v/>
      </c>
      <c r="R1074" s="52">
        <f>$AB$12*((B1074)-$U$5)/$U$6+$AB$13</f>
        <v/>
      </c>
      <c r="S1074" s="51">
        <f>1/(1+EXP(-R1074))</f>
        <v/>
      </c>
      <c r="AI1074" s="48">
        <f>'4_Seq_Features'!A1072</f>
        <v/>
      </c>
      <c r="AJ1074" s="55">
        <f>'4_Seq_Features'!G1072</f>
        <v/>
      </c>
      <c r="AK1074" s="55">
        <f>'4_Seq_Features'!H1072</f>
        <v/>
      </c>
      <c r="AL1074" s="48">
        <f>'4_Seq_Features'!E1072</f>
        <v/>
      </c>
      <c r="AM1074" s="52">
        <f>$BD$14*((AJ1074)-$BD$5)/$BD$6+$BD$15*((AK1074)-$BD$7)/$BD$8+$BD$16</f>
        <v/>
      </c>
      <c r="AN1074" s="51">
        <f>1/(1+EXP(-AM1074))</f>
        <v/>
      </c>
      <c r="AO1074" s="52">
        <f>$BE$14*((AJ1074)-$BD$5)/$BD$6+$BE$15*((AK1074)-$BD$7)/$BD$8+$BE$16</f>
        <v/>
      </c>
      <c r="AP1074" s="51">
        <f>1/(1+EXP(-AO1074))</f>
        <v/>
      </c>
      <c r="AQ1074" s="52">
        <f>$BF$14*((AJ1074)-$BD$5)/$BD$6+$BF$15*((AK1074)-$BD$7)/$BD$8+$BF$16</f>
        <v/>
      </c>
      <c r="AR1074" s="51">
        <f>1/(1+EXP(-AQ1074))</f>
        <v/>
      </c>
      <c r="AS1074" s="52">
        <f>$BG$14*((AJ1074)-$BD$5)/$BD$6+$BG$15*((AK1074)-$BD$7)/$BD$8+$BG$16</f>
        <v/>
      </c>
      <c r="AT1074" s="51">
        <f>1/(1+EXP(-AS1074))</f>
        <v/>
      </c>
      <c r="AU1074" s="52">
        <f>$BH$14*((AJ1074)-$BD$5)/$BD$6+$BH$15*((AK1074)-$BD$7)/$BD$8+$BH$16</f>
        <v/>
      </c>
      <c r="AV1074" s="51">
        <f>1/(1+EXP(-AU1074))</f>
        <v/>
      </c>
      <c r="AW1074" s="52">
        <f>$BI$14*((AJ1074)-$BD$5)/$BD$6+$BI$15*((AK1074)-$BD$7)/$BD$8+$BI$16</f>
        <v/>
      </c>
      <c r="AX1074" s="51">
        <f>1/(1+EXP(-AW1074))</f>
        <v/>
      </c>
      <c r="AY1074" s="52">
        <f>$BJ$14*((AJ1074)-$BD$5)/$BD$6+$BJ$15*((AK1074)-$BD$7)/$BD$8+$BJ$16</f>
        <v/>
      </c>
      <c r="AZ1074" s="51">
        <f>1/(1+EXP(-AY1074))</f>
        <v/>
      </c>
      <c r="BA1074" s="52">
        <f>$BK$14*((AJ1074)-$BD$5)/$BD$6+$BK$15*((AK1074)-$BD$7)/$BD$8+$BK$16</f>
        <v/>
      </c>
      <c r="BB1074" s="51">
        <f>1/(1+EXP(-BA1074))</f>
        <v/>
      </c>
    </row>
    <row r="1075" ht="15" customHeight="1" s="35">
      <c r="A1075" s="48">
        <f>'4_Seq_Features'!A1073</f>
        <v/>
      </c>
      <c r="B1075" s="55">
        <f>'4_Seq_Features'!F1073</f>
        <v/>
      </c>
      <c r="C1075" s="48">
        <f>'4_Seq_Features'!E1073</f>
        <v/>
      </c>
      <c r="D1075" s="52">
        <f>$U$12*((B1075)-$U$5)/$U$6+$U$13</f>
        <v/>
      </c>
      <c r="E1075" s="51">
        <f>1/(1+EXP(-D1075))</f>
        <v/>
      </c>
      <c r="F1075" s="52">
        <f>$V$12*((B1075)-$U$5)/$U$6+$V$13</f>
        <v/>
      </c>
      <c r="G1075" s="51">
        <f>1/(1+EXP(-F1075))</f>
        <v/>
      </c>
      <c r="H1075" s="52">
        <f>$W$12*((B1075)-$U$5)/$U$6+$W$13</f>
        <v/>
      </c>
      <c r="I1075" s="51">
        <f>1/(1+EXP(-H1075))</f>
        <v/>
      </c>
      <c r="J1075" s="52">
        <f>$X$12*((B1075)-$U$5)/$U$6+$X$13</f>
        <v/>
      </c>
      <c r="K1075" s="51">
        <f>1/(1+EXP(-J1075))</f>
        <v/>
      </c>
      <c r="L1075" s="52">
        <f>$Y$12*((B1075)-$U$5)/$U$6+$Y$13</f>
        <v/>
      </c>
      <c r="M1075" s="51">
        <f>1/(1+EXP(-L1075))</f>
        <v/>
      </c>
      <c r="N1075" s="52">
        <f>$Z$12*((B1075)-$U$5)/$U$6+$Z$13</f>
        <v/>
      </c>
      <c r="O1075" s="51">
        <f>1/(1+EXP(-N1075))</f>
        <v/>
      </c>
      <c r="P1075" s="52">
        <f>$AA$12*((B1075)-$U$5)/$U$6+$AA$13</f>
        <v/>
      </c>
      <c r="Q1075" s="51">
        <f>1/(1+EXP(-P1075))</f>
        <v/>
      </c>
      <c r="R1075" s="52">
        <f>$AB$12*((B1075)-$U$5)/$U$6+$AB$13</f>
        <v/>
      </c>
      <c r="S1075" s="51">
        <f>1/(1+EXP(-R1075))</f>
        <v/>
      </c>
      <c r="AI1075" s="48">
        <f>'4_Seq_Features'!A1073</f>
        <v/>
      </c>
      <c r="AJ1075" s="55">
        <f>'4_Seq_Features'!G1073</f>
        <v/>
      </c>
      <c r="AK1075" s="55">
        <f>'4_Seq_Features'!H1073</f>
        <v/>
      </c>
      <c r="AL1075" s="48">
        <f>'4_Seq_Features'!E1073</f>
        <v/>
      </c>
      <c r="AM1075" s="52">
        <f>$BD$14*((AJ1075)-$BD$5)/$BD$6+$BD$15*((AK1075)-$BD$7)/$BD$8+$BD$16</f>
        <v/>
      </c>
      <c r="AN1075" s="51">
        <f>1/(1+EXP(-AM1075))</f>
        <v/>
      </c>
      <c r="AO1075" s="52">
        <f>$BE$14*((AJ1075)-$BD$5)/$BD$6+$BE$15*((AK1075)-$BD$7)/$BD$8+$BE$16</f>
        <v/>
      </c>
      <c r="AP1075" s="51">
        <f>1/(1+EXP(-AO1075))</f>
        <v/>
      </c>
      <c r="AQ1075" s="52">
        <f>$BF$14*((AJ1075)-$BD$5)/$BD$6+$BF$15*((AK1075)-$BD$7)/$BD$8+$BF$16</f>
        <v/>
      </c>
      <c r="AR1075" s="51">
        <f>1/(1+EXP(-AQ1075))</f>
        <v/>
      </c>
      <c r="AS1075" s="52">
        <f>$BG$14*((AJ1075)-$BD$5)/$BD$6+$BG$15*((AK1075)-$BD$7)/$BD$8+$BG$16</f>
        <v/>
      </c>
      <c r="AT1075" s="51">
        <f>1/(1+EXP(-AS1075))</f>
        <v/>
      </c>
      <c r="AU1075" s="52">
        <f>$BH$14*((AJ1075)-$BD$5)/$BD$6+$BH$15*((AK1075)-$BD$7)/$BD$8+$BH$16</f>
        <v/>
      </c>
      <c r="AV1075" s="51">
        <f>1/(1+EXP(-AU1075))</f>
        <v/>
      </c>
      <c r="AW1075" s="52">
        <f>$BI$14*((AJ1075)-$BD$5)/$BD$6+$BI$15*((AK1075)-$BD$7)/$BD$8+$BI$16</f>
        <v/>
      </c>
      <c r="AX1075" s="51">
        <f>1/(1+EXP(-AW1075))</f>
        <v/>
      </c>
      <c r="AY1075" s="52">
        <f>$BJ$14*((AJ1075)-$BD$5)/$BD$6+$BJ$15*((AK1075)-$BD$7)/$BD$8+$BJ$16</f>
        <v/>
      </c>
      <c r="AZ1075" s="51">
        <f>1/(1+EXP(-AY1075))</f>
        <v/>
      </c>
      <c r="BA1075" s="52">
        <f>$BK$14*((AJ1075)-$BD$5)/$BD$6+$BK$15*((AK1075)-$BD$7)/$BD$8+$BK$16</f>
        <v/>
      </c>
      <c r="BB1075" s="51">
        <f>1/(1+EXP(-BA1075))</f>
        <v/>
      </c>
    </row>
    <row r="1076" ht="15" customHeight="1" s="35">
      <c r="A1076" s="48">
        <f>'4_Seq_Features'!A1074</f>
        <v/>
      </c>
      <c r="B1076" s="55">
        <f>'4_Seq_Features'!F1074</f>
        <v/>
      </c>
      <c r="C1076" s="48">
        <f>'4_Seq_Features'!E1074</f>
        <v/>
      </c>
      <c r="D1076" s="52">
        <f>$U$12*((B1076)-$U$5)/$U$6+$U$13</f>
        <v/>
      </c>
      <c r="E1076" s="51">
        <f>1/(1+EXP(-D1076))</f>
        <v/>
      </c>
      <c r="F1076" s="52">
        <f>$V$12*((B1076)-$U$5)/$U$6+$V$13</f>
        <v/>
      </c>
      <c r="G1076" s="51">
        <f>1/(1+EXP(-F1076))</f>
        <v/>
      </c>
      <c r="H1076" s="52">
        <f>$W$12*((B1076)-$U$5)/$U$6+$W$13</f>
        <v/>
      </c>
      <c r="I1076" s="51">
        <f>1/(1+EXP(-H1076))</f>
        <v/>
      </c>
      <c r="J1076" s="52">
        <f>$X$12*((B1076)-$U$5)/$U$6+$X$13</f>
        <v/>
      </c>
      <c r="K1076" s="51">
        <f>1/(1+EXP(-J1076))</f>
        <v/>
      </c>
      <c r="L1076" s="52">
        <f>$Y$12*((B1076)-$U$5)/$U$6+$Y$13</f>
        <v/>
      </c>
      <c r="M1076" s="51">
        <f>1/(1+EXP(-L1076))</f>
        <v/>
      </c>
      <c r="N1076" s="52">
        <f>$Z$12*((B1076)-$U$5)/$U$6+$Z$13</f>
        <v/>
      </c>
      <c r="O1076" s="51">
        <f>1/(1+EXP(-N1076))</f>
        <v/>
      </c>
      <c r="P1076" s="52">
        <f>$AA$12*((B1076)-$U$5)/$U$6+$AA$13</f>
        <v/>
      </c>
      <c r="Q1076" s="51">
        <f>1/(1+EXP(-P1076))</f>
        <v/>
      </c>
      <c r="R1076" s="52">
        <f>$AB$12*((B1076)-$U$5)/$U$6+$AB$13</f>
        <v/>
      </c>
      <c r="S1076" s="51">
        <f>1/(1+EXP(-R1076))</f>
        <v/>
      </c>
      <c r="AI1076" s="48">
        <f>'4_Seq_Features'!A1074</f>
        <v/>
      </c>
      <c r="AJ1076" s="55">
        <f>'4_Seq_Features'!G1074</f>
        <v/>
      </c>
      <c r="AK1076" s="55">
        <f>'4_Seq_Features'!H1074</f>
        <v/>
      </c>
      <c r="AL1076" s="48">
        <f>'4_Seq_Features'!E1074</f>
        <v/>
      </c>
      <c r="AM1076" s="52">
        <f>$BD$14*((AJ1076)-$BD$5)/$BD$6+$BD$15*((AK1076)-$BD$7)/$BD$8+$BD$16</f>
        <v/>
      </c>
      <c r="AN1076" s="51">
        <f>1/(1+EXP(-AM1076))</f>
        <v/>
      </c>
      <c r="AO1076" s="52">
        <f>$BE$14*((AJ1076)-$BD$5)/$BD$6+$BE$15*((AK1076)-$BD$7)/$BD$8+$BE$16</f>
        <v/>
      </c>
      <c r="AP1076" s="51">
        <f>1/(1+EXP(-AO1076))</f>
        <v/>
      </c>
      <c r="AQ1076" s="52">
        <f>$BF$14*((AJ1076)-$BD$5)/$BD$6+$BF$15*((AK1076)-$BD$7)/$BD$8+$BF$16</f>
        <v/>
      </c>
      <c r="AR1076" s="51">
        <f>1/(1+EXP(-AQ1076))</f>
        <v/>
      </c>
      <c r="AS1076" s="52">
        <f>$BG$14*((AJ1076)-$BD$5)/$BD$6+$BG$15*((AK1076)-$BD$7)/$BD$8+$BG$16</f>
        <v/>
      </c>
      <c r="AT1076" s="51">
        <f>1/(1+EXP(-AS1076))</f>
        <v/>
      </c>
      <c r="AU1076" s="52">
        <f>$BH$14*((AJ1076)-$BD$5)/$BD$6+$BH$15*((AK1076)-$BD$7)/$BD$8+$BH$16</f>
        <v/>
      </c>
      <c r="AV1076" s="51">
        <f>1/(1+EXP(-AU1076))</f>
        <v/>
      </c>
      <c r="AW1076" s="52">
        <f>$BI$14*((AJ1076)-$BD$5)/$BD$6+$BI$15*((AK1076)-$BD$7)/$BD$8+$BI$16</f>
        <v/>
      </c>
      <c r="AX1076" s="51">
        <f>1/(1+EXP(-AW1076))</f>
        <v/>
      </c>
      <c r="AY1076" s="52">
        <f>$BJ$14*((AJ1076)-$BD$5)/$BD$6+$BJ$15*((AK1076)-$BD$7)/$BD$8+$BJ$16</f>
        <v/>
      </c>
      <c r="AZ1076" s="51">
        <f>1/(1+EXP(-AY1076))</f>
        <v/>
      </c>
      <c r="BA1076" s="52">
        <f>$BK$14*((AJ1076)-$BD$5)/$BD$6+$BK$15*((AK1076)-$BD$7)/$BD$8+$BK$16</f>
        <v/>
      </c>
      <c r="BB1076" s="51">
        <f>1/(1+EXP(-BA1076))</f>
        <v/>
      </c>
    </row>
    <row r="1077" ht="15" customHeight="1" s="35">
      <c r="A1077" s="48">
        <f>'4_Seq_Features'!A1075</f>
        <v/>
      </c>
      <c r="B1077" s="55">
        <f>'4_Seq_Features'!F1075</f>
        <v/>
      </c>
      <c r="C1077" s="48">
        <f>'4_Seq_Features'!E1075</f>
        <v/>
      </c>
      <c r="D1077" s="52">
        <f>$U$12*((B1077)-$U$5)/$U$6+$U$13</f>
        <v/>
      </c>
      <c r="E1077" s="51">
        <f>1/(1+EXP(-D1077))</f>
        <v/>
      </c>
      <c r="F1077" s="52">
        <f>$V$12*((B1077)-$U$5)/$U$6+$V$13</f>
        <v/>
      </c>
      <c r="G1077" s="51">
        <f>1/(1+EXP(-F1077))</f>
        <v/>
      </c>
      <c r="H1077" s="52">
        <f>$W$12*((B1077)-$U$5)/$U$6+$W$13</f>
        <v/>
      </c>
      <c r="I1077" s="51">
        <f>1/(1+EXP(-H1077))</f>
        <v/>
      </c>
      <c r="J1077" s="52">
        <f>$X$12*((B1077)-$U$5)/$U$6+$X$13</f>
        <v/>
      </c>
      <c r="K1077" s="51">
        <f>1/(1+EXP(-J1077))</f>
        <v/>
      </c>
      <c r="L1077" s="52">
        <f>$Y$12*((B1077)-$U$5)/$U$6+$Y$13</f>
        <v/>
      </c>
      <c r="M1077" s="51">
        <f>1/(1+EXP(-L1077))</f>
        <v/>
      </c>
      <c r="N1077" s="52">
        <f>$Z$12*((B1077)-$U$5)/$U$6+$Z$13</f>
        <v/>
      </c>
      <c r="O1077" s="51">
        <f>1/(1+EXP(-N1077))</f>
        <v/>
      </c>
      <c r="P1077" s="52">
        <f>$AA$12*((B1077)-$U$5)/$U$6+$AA$13</f>
        <v/>
      </c>
      <c r="Q1077" s="51">
        <f>1/(1+EXP(-P1077))</f>
        <v/>
      </c>
      <c r="R1077" s="52">
        <f>$AB$12*((B1077)-$U$5)/$U$6+$AB$13</f>
        <v/>
      </c>
      <c r="S1077" s="51">
        <f>1/(1+EXP(-R1077))</f>
        <v/>
      </c>
      <c r="AI1077" s="48">
        <f>'4_Seq_Features'!A1075</f>
        <v/>
      </c>
      <c r="AJ1077" s="55">
        <f>'4_Seq_Features'!G1075</f>
        <v/>
      </c>
      <c r="AK1077" s="55">
        <f>'4_Seq_Features'!H1075</f>
        <v/>
      </c>
      <c r="AL1077" s="48">
        <f>'4_Seq_Features'!E1075</f>
        <v/>
      </c>
      <c r="AM1077" s="52">
        <f>$BD$14*((AJ1077)-$BD$5)/$BD$6+$BD$15*((AK1077)-$BD$7)/$BD$8+$BD$16</f>
        <v/>
      </c>
      <c r="AN1077" s="51">
        <f>1/(1+EXP(-AM1077))</f>
        <v/>
      </c>
      <c r="AO1077" s="52">
        <f>$BE$14*((AJ1077)-$BD$5)/$BD$6+$BE$15*((AK1077)-$BD$7)/$BD$8+$BE$16</f>
        <v/>
      </c>
      <c r="AP1077" s="51">
        <f>1/(1+EXP(-AO1077))</f>
        <v/>
      </c>
      <c r="AQ1077" s="52">
        <f>$BF$14*((AJ1077)-$BD$5)/$BD$6+$BF$15*((AK1077)-$BD$7)/$BD$8+$BF$16</f>
        <v/>
      </c>
      <c r="AR1077" s="51">
        <f>1/(1+EXP(-AQ1077))</f>
        <v/>
      </c>
      <c r="AS1077" s="52">
        <f>$BG$14*((AJ1077)-$BD$5)/$BD$6+$BG$15*((AK1077)-$BD$7)/$BD$8+$BG$16</f>
        <v/>
      </c>
      <c r="AT1077" s="51">
        <f>1/(1+EXP(-AS1077))</f>
        <v/>
      </c>
      <c r="AU1077" s="52">
        <f>$BH$14*((AJ1077)-$BD$5)/$BD$6+$BH$15*((AK1077)-$BD$7)/$BD$8+$BH$16</f>
        <v/>
      </c>
      <c r="AV1077" s="51">
        <f>1/(1+EXP(-AU1077))</f>
        <v/>
      </c>
      <c r="AW1077" s="52">
        <f>$BI$14*((AJ1077)-$BD$5)/$BD$6+$BI$15*((AK1077)-$BD$7)/$BD$8+$BI$16</f>
        <v/>
      </c>
      <c r="AX1077" s="51">
        <f>1/(1+EXP(-AW1077))</f>
        <v/>
      </c>
      <c r="AY1077" s="52">
        <f>$BJ$14*((AJ1077)-$BD$5)/$BD$6+$BJ$15*((AK1077)-$BD$7)/$BD$8+$BJ$16</f>
        <v/>
      </c>
      <c r="AZ1077" s="51">
        <f>1/(1+EXP(-AY1077))</f>
        <v/>
      </c>
      <c r="BA1077" s="52">
        <f>$BK$14*((AJ1077)-$BD$5)/$BD$6+$BK$15*((AK1077)-$BD$7)/$BD$8+$BK$16</f>
        <v/>
      </c>
      <c r="BB1077" s="51">
        <f>1/(1+EXP(-BA1077))</f>
        <v/>
      </c>
    </row>
    <row r="1078" ht="15" customHeight="1" s="35">
      <c r="A1078" s="48">
        <f>'4_Seq_Features'!A1076</f>
        <v/>
      </c>
      <c r="B1078" s="55">
        <f>'4_Seq_Features'!F1076</f>
        <v/>
      </c>
      <c r="C1078" s="48">
        <f>'4_Seq_Features'!E1076</f>
        <v/>
      </c>
      <c r="D1078" s="52">
        <f>$U$12*((B1078)-$U$5)/$U$6+$U$13</f>
        <v/>
      </c>
      <c r="E1078" s="51">
        <f>1/(1+EXP(-D1078))</f>
        <v/>
      </c>
      <c r="F1078" s="52">
        <f>$V$12*((B1078)-$U$5)/$U$6+$V$13</f>
        <v/>
      </c>
      <c r="G1078" s="51">
        <f>1/(1+EXP(-F1078))</f>
        <v/>
      </c>
      <c r="H1078" s="52">
        <f>$W$12*((B1078)-$U$5)/$U$6+$W$13</f>
        <v/>
      </c>
      <c r="I1078" s="51">
        <f>1/(1+EXP(-H1078))</f>
        <v/>
      </c>
      <c r="J1078" s="52">
        <f>$X$12*((B1078)-$U$5)/$U$6+$X$13</f>
        <v/>
      </c>
      <c r="K1078" s="51">
        <f>1/(1+EXP(-J1078))</f>
        <v/>
      </c>
      <c r="L1078" s="52">
        <f>$Y$12*((B1078)-$U$5)/$U$6+$Y$13</f>
        <v/>
      </c>
      <c r="M1078" s="51">
        <f>1/(1+EXP(-L1078))</f>
        <v/>
      </c>
      <c r="N1078" s="52">
        <f>$Z$12*((B1078)-$U$5)/$U$6+$Z$13</f>
        <v/>
      </c>
      <c r="O1078" s="51">
        <f>1/(1+EXP(-N1078))</f>
        <v/>
      </c>
      <c r="P1078" s="52">
        <f>$AA$12*((B1078)-$U$5)/$U$6+$AA$13</f>
        <v/>
      </c>
      <c r="Q1078" s="51">
        <f>1/(1+EXP(-P1078))</f>
        <v/>
      </c>
      <c r="R1078" s="52">
        <f>$AB$12*((B1078)-$U$5)/$U$6+$AB$13</f>
        <v/>
      </c>
      <c r="S1078" s="51">
        <f>1/(1+EXP(-R1078))</f>
        <v/>
      </c>
      <c r="AI1078" s="48">
        <f>'4_Seq_Features'!A1076</f>
        <v/>
      </c>
      <c r="AJ1078" s="55">
        <f>'4_Seq_Features'!G1076</f>
        <v/>
      </c>
      <c r="AK1078" s="55">
        <f>'4_Seq_Features'!H1076</f>
        <v/>
      </c>
      <c r="AL1078" s="48">
        <f>'4_Seq_Features'!E1076</f>
        <v/>
      </c>
      <c r="AM1078" s="52">
        <f>$BD$14*((AJ1078)-$BD$5)/$BD$6+$BD$15*((AK1078)-$BD$7)/$BD$8+$BD$16</f>
        <v/>
      </c>
      <c r="AN1078" s="51">
        <f>1/(1+EXP(-AM1078))</f>
        <v/>
      </c>
      <c r="AO1078" s="52">
        <f>$BE$14*((AJ1078)-$BD$5)/$BD$6+$BE$15*((AK1078)-$BD$7)/$BD$8+$BE$16</f>
        <v/>
      </c>
      <c r="AP1078" s="51">
        <f>1/(1+EXP(-AO1078))</f>
        <v/>
      </c>
      <c r="AQ1078" s="52">
        <f>$BF$14*((AJ1078)-$BD$5)/$BD$6+$BF$15*((AK1078)-$BD$7)/$BD$8+$BF$16</f>
        <v/>
      </c>
      <c r="AR1078" s="51">
        <f>1/(1+EXP(-AQ1078))</f>
        <v/>
      </c>
      <c r="AS1078" s="52">
        <f>$BG$14*((AJ1078)-$BD$5)/$BD$6+$BG$15*((AK1078)-$BD$7)/$BD$8+$BG$16</f>
        <v/>
      </c>
      <c r="AT1078" s="51">
        <f>1/(1+EXP(-AS1078))</f>
        <v/>
      </c>
      <c r="AU1078" s="52">
        <f>$BH$14*((AJ1078)-$BD$5)/$BD$6+$BH$15*((AK1078)-$BD$7)/$BD$8+$BH$16</f>
        <v/>
      </c>
      <c r="AV1078" s="51">
        <f>1/(1+EXP(-AU1078))</f>
        <v/>
      </c>
      <c r="AW1078" s="52">
        <f>$BI$14*((AJ1078)-$BD$5)/$BD$6+$BI$15*((AK1078)-$BD$7)/$BD$8+$BI$16</f>
        <v/>
      </c>
      <c r="AX1078" s="51">
        <f>1/(1+EXP(-AW1078))</f>
        <v/>
      </c>
      <c r="AY1078" s="52">
        <f>$BJ$14*((AJ1078)-$BD$5)/$BD$6+$BJ$15*((AK1078)-$BD$7)/$BD$8+$BJ$16</f>
        <v/>
      </c>
      <c r="AZ1078" s="51">
        <f>1/(1+EXP(-AY1078))</f>
        <v/>
      </c>
      <c r="BA1078" s="52">
        <f>$BK$14*((AJ1078)-$BD$5)/$BD$6+$BK$15*((AK1078)-$BD$7)/$BD$8+$BK$16</f>
        <v/>
      </c>
      <c r="BB1078" s="51">
        <f>1/(1+EXP(-BA1078))</f>
        <v/>
      </c>
    </row>
    <row r="1079" ht="15" customHeight="1" s="35">
      <c r="A1079" s="48">
        <f>'4_Seq_Features'!A1077</f>
        <v/>
      </c>
      <c r="B1079" s="55">
        <f>'4_Seq_Features'!F1077</f>
        <v/>
      </c>
      <c r="C1079" s="48">
        <f>'4_Seq_Features'!E1077</f>
        <v/>
      </c>
      <c r="D1079" s="52">
        <f>$U$12*((B1079)-$U$5)/$U$6+$U$13</f>
        <v/>
      </c>
      <c r="E1079" s="51">
        <f>1/(1+EXP(-D1079))</f>
        <v/>
      </c>
      <c r="F1079" s="52">
        <f>$V$12*((B1079)-$U$5)/$U$6+$V$13</f>
        <v/>
      </c>
      <c r="G1079" s="51">
        <f>1/(1+EXP(-F1079))</f>
        <v/>
      </c>
      <c r="H1079" s="52">
        <f>$W$12*((B1079)-$U$5)/$U$6+$W$13</f>
        <v/>
      </c>
      <c r="I1079" s="51">
        <f>1/(1+EXP(-H1079))</f>
        <v/>
      </c>
      <c r="J1079" s="52">
        <f>$X$12*((B1079)-$U$5)/$U$6+$X$13</f>
        <v/>
      </c>
      <c r="K1079" s="51">
        <f>1/(1+EXP(-J1079))</f>
        <v/>
      </c>
      <c r="L1079" s="52">
        <f>$Y$12*((B1079)-$U$5)/$U$6+$Y$13</f>
        <v/>
      </c>
      <c r="M1079" s="51">
        <f>1/(1+EXP(-L1079))</f>
        <v/>
      </c>
      <c r="N1079" s="52">
        <f>$Z$12*((B1079)-$U$5)/$U$6+$Z$13</f>
        <v/>
      </c>
      <c r="O1079" s="51">
        <f>1/(1+EXP(-N1079))</f>
        <v/>
      </c>
      <c r="P1079" s="52">
        <f>$AA$12*((B1079)-$U$5)/$U$6+$AA$13</f>
        <v/>
      </c>
      <c r="Q1079" s="51">
        <f>1/(1+EXP(-P1079))</f>
        <v/>
      </c>
      <c r="R1079" s="52">
        <f>$AB$12*((B1079)-$U$5)/$U$6+$AB$13</f>
        <v/>
      </c>
      <c r="S1079" s="51">
        <f>1/(1+EXP(-R1079))</f>
        <v/>
      </c>
      <c r="AI1079" s="48">
        <f>'4_Seq_Features'!A1077</f>
        <v/>
      </c>
      <c r="AJ1079" s="55">
        <f>'4_Seq_Features'!G1077</f>
        <v/>
      </c>
      <c r="AK1079" s="55">
        <f>'4_Seq_Features'!H1077</f>
        <v/>
      </c>
      <c r="AL1079" s="48">
        <f>'4_Seq_Features'!E1077</f>
        <v/>
      </c>
      <c r="AM1079" s="52">
        <f>$BD$14*((AJ1079)-$BD$5)/$BD$6+$BD$15*((AK1079)-$BD$7)/$BD$8+$BD$16</f>
        <v/>
      </c>
      <c r="AN1079" s="51">
        <f>1/(1+EXP(-AM1079))</f>
        <v/>
      </c>
      <c r="AO1079" s="52">
        <f>$BE$14*((AJ1079)-$BD$5)/$BD$6+$BE$15*((AK1079)-$BD$7)/$BD$8+$BE$16</f>
        <v/>
      </c>
      <c r="AP1079" s="51">
        <f>1/(1+EXP(-AO1079))</f>
        <v/>
      </c>
      <c r="AQ1079" s="52">
        <f>$BF$14*((AJ1079)-$BD$5)/$BD$6+$BF$15*((AK1079)-$BD$7)/$BD$8+$BF$16</f>
        <v/>
      </c>
      <c r="AR1079" s="51">
        <f>1/(1+EXP(-AQ1079))</f>
        <v/>
      </c>
      <c r="AS1079" s="52">
        <f>$BG$14*((AJ1079)-$BD$5)/$BD$6+$BG$15*((AK1079)-$BD$7)/$BD$8+$BG$16</f>
        <v/>
      </c>
      <c r="AT1079" s="51">
        <f>1/(1+EXP(-AS1079))</f>
        <v/>
      </c>
      <c r="AU1079" s="52">
        <f>$BH$14*((AJ1079)-$BD$5)/$BD$6+$BH$15*((AK1079)-$BD$7)/$BD$8+$BH$16</f>
        <v/>
      </c>
      <c r="AV1079" s="51">
        <f>1/(1+EXP(-AU1079))</f>
        <v/>
      </c>
      <c r="AW1079" s="52">
        <f>$BI$14*((AJ1079)-$BD$5)/$BD$6+$BI$15*((AK1079)-$BD$7)/$BD$8+$BI$16</f>
        <v/>
      </c>
      <c r="AX1079" s="51">
        <f>1/(1+EXP(-AW1079))</f>
        <v/>
      </c>
      <c r="AY1079" s="52">
        <f>$BJ$14*((AJ1079)-$BD$5)/$BD$6+$BJ$15*((AK1079)-$BD$7)/$BD$8+$BJ$16</f>
        <v/>
      </c>
      <c r="AZ1079" s="51">
        <f>1/(1+EXP(-AY1079))</f>
        <v/>
      </c>
      <c r="BA1079" s="52">
        <f>$BK$14*((AJ1079)-$BD$5)/$BD$6+$BK$15*((AK1079)-$BD$7)/$BD$8+$BK$16</f>
        <v/>
      </c>
      <c r="BB1079" s="51">
        <f>1/(1+EXP(-BA1079))</f>
        <v/>
      </c>
    </row>
    <row r="1080" ht="15" customHeight="1" s="35">
      <c r="A1080" s="48">
        <f>'4_Seq_Features'!A1078</f>
        <v/>
      </c>
      <c r="B1080" s="55">
        <f>'4_Seq_Features'!F1078</f>
        <v/>
      </c>
      <c r="C1080" s="48">
        <f>'4_Seq_Features'!E1078</f>
        <v/>
      </c>
      <c r="D1080" s="52">
        <f>$U$12*((B1080)-$U$5)/$U$6+$U$13</f>
        <v/>
      </c>
      <c r="E1080" s="51">
        <f>1/(1+EXP(-D1080))</f>
        <v/>
      </c>
      <c r="F1080" s="52">
        <f>$V$12*((B1080)-$U$5)/$U$6+$V$13</f>
        <v/>
      </c>
      <c r="G1080" s="51">
        <f>1/(1+EXP(-F1080))</f>
        <v/>
      </c>
      <c r="H1080" s="52">
        <f>$W$12*((B1080)-$U$5)/$U$6+$W$13</f>
        <v/>
      </c>
      <c r="I1080" s="51">
        <f>1/(1+EXP(-H1080))</f>
        <v/>
      </c>
      <c r="J1080" s="52">
        <f>$X$12*((B1080)-$U$5)/$U$6+$X$13</f>
        <v/>
      </c>
      <c r="K1080" s="51">
        <f>1/(1+EXP(-J1080))</f>
        <v/>
      </c>
      <c r="L1080" s="52">
        <f>$Y$12*((B1080)-$U$5)/$U$6+$Y$13</f>
        <v/>
      </c>
      <c r="M1080" s="51">
        <f>1/(1+EXP(-L1080))</f>
        <v/>
      </c>
      <c r="N1080" s="52">
        <f>$Z$12*((B1080)-$U$5)/$U$6+$Z$13</f>
        <v/>
      </c>
      <c r="O1080" s="51">
        <f>1/(1+EXP(-N1080))</f>
        <v/>
      </c>
      <c r="P1080" s="52">
        <f>$AA$12*((B1080)-$U$5)/$U$6+$AA$13</f>
        <v/>
      </c>
      <c r="Q1080" s="51">
        <f>1/(1+EXP(-P1080))</f>
        <v/>
      </c>
      <c r="R1080" s="52">
        <f>$AB$12*((B1080)-$U$5)/$U$6+$AB$13</f>
        <v/>
      </c>
      <c r="S1080" s="51">
        <f>1/(1+EXP(-R1080))</f>
        <v/>
      </c>
      <c r="AI1080" s="48">
        <f>'4_Seq_Features'!A1078</f>
        <v/>
      </c>
      <c r="AJ1080" s="55">
        <f>'4_Seq_Features'!G1078</f>
        <v/>
      </c>
      <c r="AK1080" s="55">
        <f>'4_Seq_Features'!H1078</f>
        <v/>
      </c>
      <c r="AL1080" s="48">
        <f>'4_Seq_Features'!E1078</f>
        <v/>
      </c>
      <c r="AM1080" s="52">
        <f>$BD$14*((AJ1080)-$BD$5)/$BD$6+$BD$15*((AK1080)-$BD$7)/$BD$8+$BD$16</f>
        <v/>
      </c>
      <c r="AN1080" s="51">
        <f>1/(1+EXP(-AM1080))</f>
        <v/>
      </c>
      <c r="AO1080" s="52">
        <f>$BE$14*((AJ1080)-$BD$5)/$BD$6+$BE$15*((AK1080)-$BD$7)/$BD$8+$BE$16</f>
        <v/>
      </c>
      <c r="AP1080" s="51">
        <f>1/(1+EXP(-AO1080))</f>
        <v/>
      </c>
      <c r="AQ1080" s="52">
        <f>$BF$14*((AJ1080)-$BD$5)/$BD$6+$BF$15*((AK1080)-$BD$7)/$BD$8+$BF$16</f>
        <v/>
      </c>
      <c r="AR1080" s="51">
        <f>1/(1+EXP(-AQ1080))</f>
        <v/>
      </c>
      <c r="AS1080" s="52">
        <f>$BG$14*((AJ1080)-$BD$5)/$BD$6+$BG$15*((AK1080)-$BD$7)/$BD$8+$BG$16</f>
        <v/>
      </c>
      <c r="AT1080" s="51">
        <f>1/(1+EXP(-AS1080))</f>
        <v/>
      </c>
      <c r="AU1080" s="52">
        <f>$BH$14*((AJ1080)-$BD$5)/$BD$6+$BH$15*((AK1080)-$BD$7)/$BD$8+$BH$16</f>
        <v/>
      </c>
      <c r="AV1080" s="51">
        <f>1/(1+EXP(-AU1080))</f>
        <v/>
      </c>
      <c r="AW1080" s="52">
        <f>$BI$14*((AJ1080)-$BD$5)/$BD$6+$BI$15*((AK1080)-$BD$7)/$BD$8+$BI$16</f>
        <v/>
      </c>
      <c r="AX1080" s="51">
        <f>1/(1+EXP(-AW1080))</f>
        <v/>
      </c>
      <c r="AY1080" s="52">
        <f>$BJ$14*((AJ1080)-$BD$5)/$BD$6+$BJ$15*((AK1080)-$BD$7)/$BD$8+$BJ$16</f>
        <v/>
      </c>
      <c r="AZ1080" s="51">
        <f>1/(1+EXP(-AY1080))</f>
        <v/>
      </c>
      <c r="BA1080" s="52">
        <f>$BK$14*((AJ1080)-$BD$5)/$BD$6+$BK$15*((AK1080)-$BD$7)/$BD$8+$BK$16</f>
        <v/>
      </c>
      <c r="BB1080" s="51">
        <f>1/(1+EXP(-BA1080))</f>
        <v/>
      </c>
    </row>
    <row r="1081" ht="15" customHeight="1" s="35">
      <c r="A1081" s="48">
        <f>'4_Seq_Features'!A1079</f>
        <v/>
      </c>
      <c r="B1081" s="55">
        <f>'4_Seq_Features'!F1079</f>
        <v/>
      </c>
      <c r="C1081" s="48">
        <f>'4_Seq_Features'!E1079</f>
        <v/>
      </c>
      <c r="D1081" s="52">
        <f>$U$12*((B1081)-$U$5)/$U$6+$U$13</f>
        <v/>
      </c>
      <c r="E1081" s="51">
        <f>1/(1+EXP(-D1081))</f>
        <v/>
      </c>
      <c r="F1081" s="52">
        <f>$V$12*((B1081)-$U$5)/$U$6+$V$13</f>
        <v/>
      </c>
      <c r="G1081" s="51">
        <f>1/(1+EXP(-F1081))</f>
        <v/>
      </c>
      <c r="H1081" s="52">
        <f>$W$12*((B1081)-$U$5)/$U$6+$W$13</f>
        <v/>
      </c>
      <c r="I1081" s="51">
        <f>1/(1+EXP(-H1081))</f>
        <v/>
      </c>
      <c r="J1081" s="52">
        <f>$X$12*((B1081)-$U$5)/$U$6+$X$13</f>
        <v/>
      </c>
      <c r="K1081" s="51">
        <f>1/(1+EXP(-J1081))</f>
        <v/>
      </c>
      <c r="L1081" s="52">
        <f>$Y$12*((B1081)-$U$5)/$U$6+$Y$13</f>
        <v/>
      </c>
      <c r="M1081" s="51">
        <f>1/(1+EXP(-L1081))</f>
        <v/>
      </c>
      <c r="N1081" s="52">
        <f>$Z$12*((B1081)-$U$5)/$U$6+$Z$13</f>
        <v/>
      </c>
      <c r="O1081" s="51">
        <f>1/(1+EXP(-N1081))</f>
        <v/>
      </c>
      <c r="P1081" s="52">
        <f>$AA$12*((B1081)-$U$5)/$U$6+$AA$13</f>
        <v/>
      </c>
      <c r="Q1081" s="51">
        <f>1/(1+EXP(-P1081))</f>
        <v/>
      </c>
      <c r="R1081" s="52">
        <f>$AB$12*((B1081)-$U$5)/$U$6+$AB$13</f>
        <v/>
      </c>
      <c r="S1081" s="51">
        <f>1/(1+EXP(-R1081))</f>
        <v/>
      </c>
      <c r="AI1081" s="48">
        <f>'4_Seq_Features'!A1079</f>
        <v/>
      </c>
      <c r="AJ1081" s="55">
        <f>'4_Seq_Features'!G1079</f>
        <v/>
      </c>
      <c r="AK1081" s="55">
        <f>'4_Seq_Features'!H1079</f>
        <v/>
      </c>
      <c r="AL1081" s="48">
        <f>'4_Seq_Features'!E1079</f>
        <v/>
      </c>
      <c r="AM1081" s="52">
        <f>$BD$14*((AJ1081)-$BD$5)/$BD$6+$BD$15*((AK1081)-$BD$7)/$BD$8+$BD$16</f>
        <v/>
      </c>
      <c r="AN1081" s="51">
        <f>1/(1+EXP(-AM1081))</f>
        <v/>
      </c>
      <c r="AO1081" s="52">
        <f>$BE$14*((AJ1081)-$BD$5)/$BD$6+$BE$15*((AK1081)-$BD$7)/$BD$8+$BE$16</f>
        <v/>
      </c>
      <c r="AP1081" s="51">
        <f>1/(1+EXP(-AO1081))</f>
        <v/>
      </c>
      <c r="AQ1081" s="52">
        <f>$BF$14*((AJ1081)-$BD$5)/$BD$6+$BF$15*((AK1081)-$BD$7)/$BD$8+$BF$16</f>
        <v/>
      </c>
      <c r="AR1081" s="51">
        <f>1/(1+EXP(-AQ1081))</f>
        <v/>
      </c>
      <c r="AS1081" s="52">
        <f>$BG$14*((AJ1081)-$BD$5)/$BD$6+$BG$15*((AK1081)-$BD$7)/$BD$8+$BG$16</f>
        <v/>
      </c>
      <c r="AT1081" s="51">
        <f>1/(1+EXP(-AS1081))</f>
        <v/>
      </c>
      <c r="AU1081" s="52">
        <f>$BH$14*((AJ1081)-$BD$5)/$BD$6+$BH$15*((AK1081)-$BD$7)/$BD$8+$BH$16</f>
        <v/>
      </c>
      <c r="AV1081" s="51">
        <f>1/(1+EXP(-AU1081))</f>
        <v/>
      </c>
      <c r="AW1081" s="52">
        <f>$BI$14*((AJ1081)-$BD$5)/$BD$6+$BI$15*((AK1081)-$BD$7)/$BD$8+$BI$16</f>
        <v/>
      </c>
      <c r="AX1081" s="51">
        <f>1/(1+EXP(-AW1081))</f>
        <v/>
      </c>
      <c r="AY1081" s="52">
        <f>$BJ$14*((AJ1081)-$BD$5)/$BD$6+$BJ$15*((AK1081)-$BD$7)/$BD$8+$BJ$16</f>
        <v/>
      </c>
      <c r="AZ1081" s="51">
        <f>1/(1+EXP(-AY1081))</f>
        <v/>
      </c>
      <c r="BA1081" s="52">
        <f>$BK$14*((AJ1081)-$BD$5)/$BD$6+$BK$15*((AK1081)-$BD$7)/$BD$8+$BK$16</f>
        <v/>
      </c>
      <c r="BB1081" s="51">
        <f>1/(1+EXP(-BA1081))</f>
        <v/>
      </c>
    </row>
    <row r="1082" ht="15" customHeight="1" s="35">
      <c r="A1082" s="48">
        <f>'4_Seq_Features'!A1080</f>
        <v/>
      </c>
      <c r="B1082" s="55">
        <f>'4_Seq_Features'!F1080</f>
        <v/>
      </c>
      <c r="C1082" s="48">
        <f>'4_Seq_Features'!E1080</f>
        <v/>
      </c>
      <c r="D1082" s="52">
        <f>$U$12*((B1082)-$U$5)/$U$6+$U$13</f>
        <v/>
      </c>
      <c r="E1082" s="51">
        <f>1/(1+EXP(-D1082))</f>
        <v/>
      </c>
      <c r="F1082" s="52">
        <f>$V$12*((B1082)-$U$5)/$U$6+$V$13</f>
        <v/>
      </c>
      <c r="G1082" s="51">
        <f>1/(1+EXP(-F1082))</f>
        <v/>
      </c>
      <c r="H1082" s="52">
        <f>$W$12*((B1082)-$U$5)/$U$6+$W$13</f>
        <v/>
      </c>
      <c r="I1082" s="51">
        <f>1/(1+EXP(-H1082))</f>
        <v/>
      </c>
      <c r="J1082" s="52">
        <f>$X$12*((B1082)-$U$5)/$U$6+$X$13</f>
        <v/>
      </c>
      <c r="K1082" s="51">
        <f>1/(1+EXP(-J1082))</f>
        <v/>
      </c>
      <c r="L1082" s="52">
        <f>$Y$12*((B1082)-$U$5)/$U$6+$Y$13</f>
        <v/>
      </c>
      <c r="M1082" s="51">
        <f>1/(1+EXP(-L1082))</f>
        <v/>
      </c>
      <c r="N1082" s="52">
        <f>$Z$12*((B1082)-$U$5)/$U$6+$Z$13</f>
        <v/>
      </c>
      <c r="O1082" s="51">
        <f>1/(1+EXP(-N1082))</f>
        <v/>
      </c>
      <c r="P1082" s="52">
        <f>$AA$12*((B1082)-$U$5)/$U$6+$AA$13</f>
        <v/>
      </c>
      <c r="Q1082" s="51">
        <f>1/(1+EXP(-P1082))</f>
        <v/>
      </c>
      <c r="R1082" s="52">
        <f>$AB$12*((B1082)-$U$5)/$U$6+$AB$13</f>
        <v/>
      </c>
      <c r="S1082" s="51">
        <f>1/(1+EXP(-R1082))</f>
        <v/>
      </c>
      <c r="AI1082" s="48">
        <f>'4_Seq_Features'!A1080</f>
        <v/>
      </c>
      <c r="AJ1082" s="55">
        <f>'4_Seq_Features'!G1080</f>
        <v/>
      </c>
      <c r="AK1082" s="55">
        <f>'4_Seq_Features'!H1080</f>
        <v/>
      </c>
      <c r="AL1082" s="48">
        <f>'4_Seq_Features'!E1080</f>
        <v/>
      </c>
      <c r="AM1082" s="52">
        <f>$BD$14*((AJ1082)-$BD$5)/$BD$6+$BD$15*((AK1082)-$BD$7)/$BD$8+$BD$16</f>
        <v/>
      </c>
      <c r="AN1082" s="51">
        <f>1/(1+EXP(-AM1082))</f>
        <v/>
      </c>
      <c r="AO1082" s="52">
        <f>$BE$14*((AJ1082)-$BD$5)/$BD$6+$BE$15*((AK1082)-$BD$7)/$BD$8+$BE$16</f>
        <v/>
      </c>
      <c r="AP1082" s="51">
        <f>1/(1+EXP(-AO1082))</f>
        <v/>
      </c>
      <c r="AQ1082" s="52">
        <f>$BF$14*((AJ1082)-$BD$5)/$BD$6+$BF$15*((AK1082)-$BD$7)/$BD$8+$BF$16</f>
        <v/>
      </c>
      <c r="AR1082" s="51">
        <f>1/(1+EXP(-AQ1082))</f>
        <v/>
      </c>
      <c r="AS1082" s="52">
        <f>$BG$14*((AJ1082)-$BD$5)/$BD$6+$BG$15*((AK1082)-$BD$7)/$BD$8+$BG$16</f>
        <v/>
      </c>
      <c r="AT1082" s="51">
        <f>1/(1+EXP(-AS1082))</f>
        <v/>
      </c>
      <c r="AU1082" s="52">
        <f>$BH$14*((AJ1082)-$BD$5)/$BD$6+$BH$15*((AK1082)-$BD$7)/$BD$8+$BH$16</f>
        <v/>
      </c>
      <c r="AV1082" s="51">
        <f>1/(1+EXP(-AU1082))</f>
        <v/>
      </c>
      <c r="AW1082" s="52">
        <f>$BI$14*((AJ1082)-$BD$5)/$BD$6+$BI$15*((AK1082)-$BD$7)/$BD$8+$BI$16</f>
        <v/>
      </c>
      <c r="AX1082" s="51">
        <f>1/(1+EXP(-AW1082))</f>
        <v/>
      </c>
      <c r="AY1082" s="52">
        <f>$BJ$14*((AJ1082)-$BD$5)/$BD$6+$BJ$15*((AK1082)-$BD$7)/$BD$8+$BJ$16</f>
        <v/>
      </c>
      <c r="AZ1082" s="51">
        <f>1/(1+EXP(-AY1082))</f>
        <v/>
      </c>
      <c r="BA1082" s="52">
        <f>$BK$14*((AJ1082)-$BD$5)/$BD$6+$BK$15*((AK1082)-$BD$7)/$BD$8+$BK$16</f>
        <v/>
      </c>
      <c r="BB1082" s="51">
        <f>1/(1+EXP(-BA1082))</f>
        <v/>
      </c>
    </row>
    <row r="1083" ht="15" customHeight="1" s="35">
      <c r="A1083" s="48">
        <f>'4_Seq_Features'!A1081</f>
        <v/>
      </c>
      <c r="B1083" s="55">
        <f>'4_Seq_Features'!F1081</f>
        <v/>
      </c>
      <c r="C1083" s="48">
        <f>'4_Seq_Features'!E1081</f>
        <v/>
      </c>
      <c r="D1083" s="52">
        <f>$U$12*((B1083)-$U$5)/$U$6+$U$13</f>
        <v/>
      </c>
      <c r="E1083" s="51">
        <f>1/(1+EXP(-D1083))</f>
        <v/>
      </c>
      <c r="F1083" s="52">
        <f>$V$12*((B1083)-$U$5)/$U$6+$V$13</f>
        <v/>
      </c>
      <c r="G1083" s="51">
        <f>1/(1+EXP(-F1083))</f>
        <v/>
      </c>
      <c r="H1083" s="52">
        <f>$W$12*((B1083)-$U$5)/$U$6+$W$13</f>
        <v/>
      </c>
      <c r="I1083" s="51">
        <f>1/(1+EXP(-H1083))</f>
        <v/>
      </c>
      <c r="J1083" s="52">
        <f>$X$12*((B1083)-$U$5)/$U$6+$X$13</f>
        <v/>
      </c>
      <c r="K1083" s="51">
        <f>1/(1+EXP(-J1083))</f>
        <v/>
      </c>
      <c r="L1083" s="52">
        <f>$Y$12*((B1083)-$U$5)/$U$6+$Y$13</f>
        <v/>
      </c>
      <c r="M1083" s="51">
        <f>1/(1+EXP(-L1083))</f>
        <v/>
      </c>
      <c r="N1083" s="52">
        <f>$Z$12*((B1083)-$U$5)/$U$6+$Z$13</f>
        <v/>
      </c>
      <c r="O1083" s="51">
        <f>1/(1+EXP(-N1083))</f>
        <v/>
      </c>
      <c r="P1083" s="52">
        <f>$AA$12*((B1083)-$U$5)/$U$6+$AA$13</f>
        <v/>
      </c>
      <c r="Q1083" s="51">
        <f>1/(1+EXP(-P1083))</f>
        <v/>
      </c>
      <c r="R1083" s="52">
        <f>$AB$12*((B1083)-$U$5)/$U$6+$AB$13</f>
        <v/>
      </c>
      <c r="S1083" s="51">
        <f>1/(1+EXP(-R1083))</f>
        <v/>
      </c>
      <c r="AI1083" s="48">
        <f>'4_Seq_Features'!A1081</f>
        <v/>
      </c>
      <c r="AJ1083" s="55">
        <f>'4_Seq_Features'!G1081</f>
        <v/>
      </c>
      <c r="AK1083" s="55">
        <f>'4_Seq_Features'!H1081</f>
        <v/>
      </c>
      <c r="AL1083" s="48">
        <f>'4_Seq_Features'!E1081</f>
        <v/>
      </c>
      <c r="AM1083" s="52">
        <f>$BD$14*((AJ1083)-$BD$5)/$BD$6+$BD$15*((AK1083)-$BD$7)/$BD$8+$BD$16</f>
        <v/>
      </c>
      <c r="AN1083" s="51">
        <f>1/(1+EXP(-AM1083))</f>
        <v/>
      </c>
      <c r="AO1083" s="52">
        <f>$BE$14*((AJ1083)-$BD$5)/$BD$6+$BE$15*((AK1083)-$BD$7)/$BD$8+$BE$16</f>
        <v/>
      </c>
      <c r="AP1083" s="51">
        <f>1/(1+EXP(-AO1083))</f>
        <v/>
      </c>
      <c r="AQ1083" s="52">
        <f>$BF$14*((AJ1083)-$BD$5)/$BD$6+$BF$15*((AK1083)-$BD$7)/$BD$8+$BF$16</f>
        <v/>
      </c>
      <c r="AR1083" s="51">
        <f>1/(1+EXP(-AQ1083))</f>
        <v/>
      </c>
      <c r="AS1083" s="52">
        <f>$BG$14*((AJ1083)-$BD$5)/$BD$6+$BG$15*((AK1083)-$BD$7)/$BD$8+$BG$16</f>
        <v/>
      </c>
      <c r="AT1083" s="51">
        <f>1/(1+EXP(-AS1083))</f>
        <v/>
      </c>
      <c r="AU1083" s="52">
        <f>$BH$14*((AJ1083)-$BD$5)/$BD$6+$BH$15*((AK1083)-$BD$7)/$BD$8+$BH$16</f>
        <v/>
      </c>
      <c r="AV1083" s="51">
        <f>1/(1+EXP(-AU1083))</f>
        <v/>
      </c>
      <c r="AW1083" s="52">
        <f>$BI$14*((AJ1083)-$BD$5)/$BD$6+$BI$15*((AK1083)-$BD$7)/$BD$8+$BI$16</f>
        <v/>
      </c>
      <c r="AX1083" s="51">
        <f>1/(1+EXP(-AW1083))</f>
        <v/>
      </c>
      <c r="AY1083" s="52">
        <f>$BJ$14*((AJ1083)-$BD$5)/$BD$6+$BJ$15*((AK1083)-$BD$7)/$BD$8+$BJ$16</f>
        <v/>
      </c>
      <c r="AZ1083" s="51">
        <f>1/(1+EXP(-AY1083))</f>
        <v/>
      </c>
      <c r="BA1083" s="52">
        <f>$BK$14*((AJ1083)-$BD$5)/$BD$6+$BK$15*((AK1083)-$BD$7)/$BD$8+$BK$16</f>
        <v/>
      </c>
      <c r="BB1083" s="51">
        <f>1/(1+EXP(-BA1083))</f>
        <v/>
      </c>
    </row>
    <row r="1084" ht="15" customHeight="1" s="35">
      <c r="A1084" s="48">
        <f>'4_Seq_Features'!A1082</f>
        <v/>
      </c>
      <c r="B1084" s="55">
        <f>'4_Seq_Features'!F1082</f>
        <v/>
      </c>
      <c r="C1084" s="48">
        <f>'4_Seq_Features'!E1082</f>
        <v/>
      </c>
      <c r="D1084" s="52">
        <f>$U$12*((B1084)-$U$5)/$U$6+$U$13</f>
        <v/>
      </c>
      <c r="E1084" s="51">
        <f>1/(1+EXP(-D1084))</f>
        <v/>
      </c>
      <c r="F1084" s="52">
        <f>$V$12*((B1084)-$U$5)/$U$6+$V$13</f>
        <v/>
      </c>
      <c r="G1084" s="51">
        <f>1/(1+EXP(-F1084))</f>
        <v/>
      </c>
      <c r="H1084" s="52">
        <f>$W$12*((B1084)-$U$5)/$U$6+$W$13</f>
        <v/>
      </c>
      <c r="I1084" s="51">
        <f>1/(1+EXP(-H1084))</f>
        <v/>
      </c>
      <c r="J1084" s="52">
        <f>$X$12*((B1084)-$U$5)/$U$6+$X$13</f>
        <v/>
      </c>
      <c r="K1084" s="51">
        <f>1/(1+EXP(-J1084))</f>
        <v/>
      </c>
      <c r="L1084" s="52">
        <f>$Y$12*((B1084)-$U$5)/$U$6+$Y$13</f>
        <v/>
      </c>
      <c r="M1084" s="51">
        <f>1/(1+EXP(-L1084))</f>
        <v/>
      </c>
      <c r="N1084" s="52">
        <f>$Z$12*((B1084)-$U$5)/$U$6+$Z$13</f>
        <v/>
      </c>
      <c r="O1084" s="51">
        <f>1/(1+EXP(-N1084))</f>
        <v/>
      </c>
      <c r="P1084" s="52">
        <f>$AA$12*((B1084)-$U$5)/$U$6+$AA$13</f>
        <v/>
      </c>
      <c r="Q1084" s="51">
        <f>1/(1+EXP(-P1084))</f>
        <v/>
      </c>
      <c r="R1084" s="52">
        <f>$AB$12*((B1084)-$U$5)/$U$6+$AB$13</f>
        <v/>
      </c>
      <c r="S1084" s="51">
        <f>1/(1+EXP(-R1084))</f>
        <v/>
      </c>
      <c r="AI1084" s="48">
        <f>'4_Seq_Features'!A1082</f>
        <v/>
      </c>
      <c r="AJ1084" s="55">
        <f>'4_Seq_Features'!G1082</f>
        <v/>
      </c>
      <c r="AK1084" s="55">
        <f>'4_Seq_Features'!H1082</f>
        <v/>
      </c>
      <c r="AL1084" s="48">
        <f>'4_Seq_Features'!E1082</f>
        <v/>
      </c>
      <c r="AM1084" s="52">
        <f>$BD$14*((AJ1084)-$BD$5)/$BD$6+$BD$15*((AK1084)-$BD$7)/$BD$8+$BD$16</f>
        <v/>
      </c>
      <c r="AN1084" s="51">
        <f>1/(1+EXP(-AM1084))</f>
        <v/>
      </c>
      <c r="AO1084" s="52">
        <f>$BE$14*((AJ1084)-$BD$5)/$BD$6+$BE$15*((AK1084)-$BD$7)/$BD$8+$BE$16</f>
        <v/>
      </c>
      <c r="AP1084" s="51">
        <f>1/(1+EXP(-AO1084))</f>
        <v/>
      </c>
      <c r="AQ1084" s="52">
        <f>$BF$14*((AJ1084)-$BD$5)/$BD$6+$BF$15*((AK1084)-$BD$7)/$BD$8+$BF$16</f>
        <v/>
      </c>
      <c r="AR1084" s="51">
        <f>1/(1+EXP(-AQ1084))</f>
        <v/>
      </c>
      <c r="AS1084" s="52">
        <f>$BG$14*((AJ1084)-$BD$5)/$BD$6+$BG$15*((AK1084)-$BD$7)/$BD$8+$BG$16</f>
        <v/>
      </c>
      <c r="AT1084" s="51">
        <f>1/(1+EXP(-AS1084))</f>
        <v/>
      </c>
      <c r="AU1084" s="52">
        <f>$BH$14*((AJ1084)-$BD$5)/$BD$6+$BH$15*((AK1084)-$BD$7)/$BD$8+$BH$16</f>
        <v/>
      </c>
      <c r="AV1084" s="51">
        <f>1/(1+EXP(-AU1084))</f>
        <v/>
      </c>
      <c r="AW1084" s="52">
        <f>$BI$14*((AJ1084)-$BD$5)/$BD$6+$BI$15*((AK1084)-$BD$7)/$BD$8+$BI$16</f>
        <v/>
      </c>
      <c r="AX1084" s="51">
        <f>1/(1+EXP(-AW1084))</f>
        <v/>
      </c>
      <c r="AY1084" s="52">
        <f>$BJ$14*((AJ1084)-$BD$5)/$BD$6+$BJ$15*((AK1084)-$BD$7)/$BD$8+$BJ$16</f>
        <v/>
      </c>
      <c r="AZ1084" s="51">
        <f>1/(1+EXP(-AY1084))</f>
        <v/>
      </c>
      <c r="BA1084" s="52">
        <f>$BK$14*((AJ1084)-$BD$5)/$BD$6+$BK$15*((AK1084)-$BD$7)/$BD$8+$BK$16</f>
        <v/>
      </c>
      <c r="BB1084" s="51">
        <f>1/(1+EXP(-BA1084))</f>
        <v/>
      </c>
    </row>
    <row r="1085" ht="15" customHeight="1" s="35">
      <c r="A1085" s="48">
        <f>'4_Seq_Features'!A1083</f>
        <v/>
      </c>
      <c r="B1085" s="55">
        <f>'4_Seq_Features'!F1083</f>
        <v/>
      </c>
      <c r="C1085" s="48">
        <f>'4_Seq_Features'!E1083</f>
        <v/>
      </c>
      <c r="D1085" s="52">
        <f>$U$12*((B1085)-$U$5)/$U$6+$U$13</f>
        <v/>
      </c>
      <c r="E1085" s="51">
        <f>1/(1+EXP(-D1085))</f>
        <v/>
      </c>
      <c r="F1085" s="52">
        <f>$V$12*((B1085)-$U$5)/$U$6+$V$13</f>
        <v/>
      </c>
      <c r="G1085" s="51">
        <f>1/(1+EXP(-F1085))</f>
        <v/>
      </c>
      <c r="H1085" s="52">
        <f>$W$12*((B1085)-$U$5)/$U$6+$W$13</f>
        <v/>
      </c>
      <c r="I1085" s="51">
        <f>1/(1+EXP(-H1085))</f>
        <v/>
      </c>
      <c r="J1085" s="52">
        <f>$X$12*((B1085)-$U$5)/$U$6+$X$13</f>
        <v/>
      </c>
      <c r="K1085" s="51">
        <f>1/(1+EXP(-J1085))</f>
        <v/>
      </c>
      <c r="L1085" s="52">
        <f>$Y$12*((B1085)-$U$5)/$U$6+$Y$13</f>
        <v/>
      </c>
      <c r="M1085" s="51">
        <f>1/(1+EXP(-L1085))</f>
        <v/>
      </c>
      <c r="N1085" s="52">
        <f>$Z$12*((B1085)-$U$5)/$U$6+$Z$13</f>
        <v/>
      </c>
      <c r="O1085" s="51">
        <f>1/(1+EXP(-N1085))</f>
        <v/>
      </c>
      <c r="P1085" s="52">
        <f>$AA$12*((B1085)-$U$5)/$U$6+$AA$13</f>
        <v/>
      </c>
      <c r="Q1085" s="51">
        <f>1/(1+EXP(-P1085))</f>
        <v/>
      </c>
      <c r="R1085" s="52">
        <f>$AB$12*((B1085)-$U$5)/$U$6+$AB$13</f>
        <v/>
      </c>
      <c r="S1085" s="51">
        <f>1/(1+EXP(-R1085))</f>
        <v/>
      </c>
      <c r="AI1085" s="48">
        <f>'4_Seq_Features'!A1083</f>
        <v/>
      </c>
      <c r="AJ1085" s="55">
        <f>'4_Seq_Features'!G1083</f>
        <v/>
      </c>
      <c r="AK1085" s="55">
        <f>'4_Seq_Features'!H1083</f>
        <v/>
      </c>
      <c r="AL1085" s="48">
        <f>'4_Seq_Features'!E1083</f>
        <v/>
      </c>
      <c r="AM1085" s="52">
        <f>$BD$14*((AJ1085)-$BD$5)/$BD$6+$BD$15*((AK1085)-$BD$7)/$BD$8+$BD$16</f>
        <v/>
      </c>
      <c r="AN1085" s="51">
        <f>1/(1+EXP(-AM1085))</f>
        <v/>
      </c>
      <c r="AO1085" s="52">
        <f>$BE$14*((AJ1085)-$BD$5)/$BD$6+$BE$15*((AK1085)-$BD$7)/$BD$8+$BE$16</f>
        <v/>
      </c>
      <c r="AP1085" s="51">
        <f>1/(1+EXP(-AO1085))</f>
        <v/>
      </c>
      <c r="AQ1085" s="52">
        <f>$BF$14*((AJ1085)-$BD$5)/$BD$6+$BF$15*((AK1085)-$BD$7)/$BD$8+$BF$16</f>
        <v/>
      </c>
      <c r="AR1085" s="51">
        <f>1/(1+EXP(-AQ1085))</f>
        <v/>
      </c>
      <c r="AS1085" s="52">
        <f>$BG$14*((AJ1085)-$BD$5)/$BD$6+$BG$15*((AK1085)-$BD$7)/$BD$8+$BG$16</f>
        <v/>
      </c>
      <c r="AT1085" s="51">
        <f>1/(1+EXP(-AS1085))</f>
        <v/>
      </c>
      <c r="AU1085" s="52">
        <f>$BH$14*((AJ1085)-$BD$5)/$BD$6+$BH$15*((AK1085)-$BD$7)/$BD$8+$BH$16</f>
        <v/>
      </c>
      <c r="AV1085" s="51">
        <f>1/(1+EXP(-AU1085))</f>
        <v/>
      </c>
      <c r="AW1085" s="52">
        <f>$BI$14*((AJ1085)-$BD$5)/$BD$6+$BI$15*((AK1085)-$BD$7)/$BD$8+$BI$16</f>
        <v/>
      </c>
      <c r="AX1085" s="51">
        <f>1/(1+EXP(-AW1085))</f>
        <v/>
      </c>
      <c r="AY1085" s="52">
        <f>$BJ$14*((AJ1085)-$BD$5)/$BD$6+$BJ$15*((AK1085)-$BD$7)/$BD$8+$BJ$16</f>
        <v/>
      </c>
      <c r="AZ1085" s="51">
        <f>1/(1+EXP(-AY1085))</f>
        <v/>
      </c>
      <c r="BA1085" s="52">
        <f>$BK$14*((AJ1085)-$BD$5)/$BD$6+$BK$15*((AK1085)-$BD$7)/$BD$8+$BK$16</f>
        <v/>
      </c>
      <c r="BB1085" s="51">
        <f>1/(1+EXP(-BA1085))</f>
        <v/>
      </c>
    </row>
    <row r="1086" ht="15" customHeight="1" s="35">
      <c r="A1086" s="48">
        <f>'4_Seq_Features'!A1084</f>
        <v/>
      </c>
      <c r="B1086" s="55">
        <f>'4_Seq_Features'!F1084</f>
        <v/>
      </c>
      <c r="C1086" s="48">
        <f>'4_Seq_Features'!E1084</f>
        <v/>
      </c>
      <c r="D1086" s="52">
        <f>$U$12*((B1086)-$U$5)/$U$6+$U$13</f>
        <v/>
      </c>
      <c r="E1086" s="51">
        <f>1/(1+EXP(-D1086))</f>
        <v/>
      </c>
      <c r="F1086" s="52">
        <f>$V$12*((B1086)-$U$5)/$U$6+$V$13</f>
        <v/>
      </c>
      <c r="G1086" s="51">
        <f>1/(1+EXP(-F1086))</f>
        <v/>
      </c>
      <c r="H1086" s="52">
        <f>$W$12*((B1086)-$U$5)/$U$6+$W$13</f>
        <v/>
      </c>
      <c r="I1086" s="51">
        <f>1/(1+EXP(-H1086))</f>
        <v/>
      </c>
      <c r="J1086" s="52">
        <f>$X$12*((B1086)-$U$5)/$U$6+$X$13</f>
        <v/>
      </c>
      <c r="K1086" s="51">
        <f>1/(1+EXP(-J1086))</f>
        <v/>
      </c>
      <c r="L1086" s="52">
        <f>$Y$12*((B1086)-$U$5)/$U$6+$Y$13</f>
        <v/>
      </c>
      <c r="M1086" s="51">
        <f>1/(1+EXP(-L1086))</f>
        <v/>
      </c>
      <c r="N1086" s="52">
        <f>$Z$12*((B1086)-$U$5)/$U$6+$Z$13</f>
        <v/>
      </c>
      <c r="O1086" s="51">
        <f>1/(1+EXP(-N1086))</f>
        <v/>
      </c>
      <c r="P1086" s="52">
        <f>$AA$12*((B1086)-$U$5)/$U$6+$AA$13</f>
        <v/>
      </c>
      <c r="Q1086" s="51">
        <f>1/(1+EXP(-P1086))</f>
        <v/>
      </c>
      <c r="R1086" s="52">
        <f>$AB$12*((B1086)-$U$5)/$U$6+$AB$13</f>
        <v/>
      </c>
      <c r="S1086" s="51">
        <f>1/(1+EXP(-R1086))</f>
        <v/>
      </c>
      <c r="AI1086" s="48">
        <f>'4_Seq_Features'!A1084</f>
        <v/>
      </c>
      <c r="AJ1086" s="55">
        <f>'4_Seq_Features'!G1084</f>
        <v/>
      </c>
      <c r="AK1086" s="55">
        <f>'4_Seq_Features'!H1084</f>
        <v/>
      </c>
      <c r="AL1086" s="48">
        <f>'4_Seq_Features'!E1084</f>
        <v/>
      </c>
      <c r="AM1086" s="52">
        <f>$BD$14*((AJ1086)-$BD$5)/$BD$6+$BD$15*((AK1086)-$BD$7)/$BD$8+$BD$16</f>
        <v/>
      </c>
      <c r="AN1086" s="51">
        <f>1/(1+EXP(-AM1086))</f>
        <v/>
      </c>
      <c r="AO1086" s="52">
        <f>$BE$14*((AJ1086)-$BD$5)/$BD$6+$BE$15*((AK1086)-$BD$7)/$BD$8+$BE$16</f>
        <v/>
      </c>
      <c r="AP1086" s="51">
        <f>1/(1+EXP(-AO1086))</f>
        <v/>
      </c>
      <c r="AQ1086" s="52">
        <f>$BF$14*((AJ1086)-$BD$5)/$BD$6+$BF$15*((AK1086)-$BD$7)/$BD$8+$BF$16</f>
        <v/>
      </c>
      <c r="AR1086" s="51">
        <f>1/(1+EXP(-AQ1086))</f>
        <v/>
      </c>
      <c r="AS1086" s="52">
        <f>$BG$14*((AJ1086)-$BD$5)/$BD$6+$BG$15*((AK1086)-$BD$7)/$BD$8+$BG$16</f>
        <v/>
      </c>
      <c r="AT1086" s="51">
        <f>1/(1+EXP(-AS1086))</f>
        <v/>
      </c>
      <c r="AU1086" s="52">
        <f>$BH$14*((AJ1086)-$BD$5)/$BD$6+$BH$15*((AK1086)-$BD$7)/$BD$8+$BH$16</f>
        <v/>
      </c>
      <c r="AV1086" s="51">
        <f>1/(1+EXP(-AU1086))</f>
        <v/>
      </c>
      <c r="AW1086" s="52">
        <f>$BI$14*((AJ1086)-$BD$5)/$BD$6+$BI$15*((AK1086)-$BD$7)/$BD$8+$BI$16</f>
        <v/>
      </c>
      <c r="AX1086" s="51">
        <f>1/(1+EXP(-AW1086))</f>
        <v/>
      </c>
      <c r="AY1086" s="52">
        <f>$BJ$14*((AJ1086)-$BD$5)/$BD$6+$BJ$15*((AK1086)-$BD$7)/$BD$8+$BJ$16</f>
        <v/>
      </c>
      <c r="AZ1086" s="51">
        <f>1/(1+EXP(-AY1086))</f>
        <v/>
      </c>
      <c r="BA1086" s="52">
        <f>$BK$14*((AJ1086)-$BD$5)/$BD$6+$BK$15*((AK1086)-$BD$7)/$BD$8+$BK$16</f>
        <v/>
      </c>
      <c r="BB1086" s="51">
        <f>1/(1+EXP(-BA1086))</f>
        <v/>
      </c>
    </row>
    <row r="1087" ht="15" customHeight="1" s="35">
      <c r="A1087" s="48">
        <f>'4_Seq_Features'!A1085</f>
        <v/>
      </c>
      <c r="B1087" s="55">
        <f>'4_Seq_Features'!F1085</f>
        <v/>
      </c>
      <c r="C1087" s="48">
        <f>'4_Seq_Features'!E1085</f>
        <v/>
      </c>
      <c r="D1087" s="52">
        <f>$U$12*((B1087)-$U$5)/$U$6+$U$13</f>
        <v/>
      </c>
      <c r="E1087" s="51">
        <f>1/(1+EXP(-D1087))</f>
        <v/>
      </c>
      <c r="F1087" s="52">
        <f>$V$12*((B1087)-$U$5)/$U$6+$V$13</f>
        <v/>
      </c>
      <c r="G1087" s="51">
        <f>1/(1+EXP(-F1087))</f>
        <v/>
      </c>
      <c r="H1087" s="52">
        <f>$W$12*((B1087)-$U$5)/$U$6+$W$13</f>
        <v/>
      </c>
      <c r="I1087" s="51">
        <f>1/(1+EXP(-H1087))</f>
        <v/>
      </c>
      <c r="J1087" s="52">
        <f>$X$12*((B1087)-$U$5)/$U$6+$X$13</f>
        <v/>
      </c>
      <c r="K1087" s="51">
        <f>1/(1+EXP(-J1087))</f>
        <v/>
      </c>
      <c r="L1087" s="52">
        <f>$Y$12*((B1087)-$U$5)/$U$6+$Y$13</f>
        <v/>
      </c>
      <c r="M1087" s="51">
        <f>1/(1+EXP(-L1087))</f>
        <v/>
      </c>
      <c r="N1087" s="52">
        <f>$Z$12*((B1087)-$U$5)/$U$6+$Z$13</f>
        <v/>
      </c>
      <c r="O1087" s="51">
        <f>1/(1+EXP(-N1087))</f>
        <v/>
      </c>
      <c r="P1087" s="52">
        <f>$AA$12*((B1087)-$U$5)/$U$6+$AA$13</f>
        <v/>
      </c>
      <c r="Q1087" s="51">
        <f>1/(1+EXP(-P1087))</f>
        <v/>
      </c>
      <c r="R1087" s="52">
        <f>$AB$12*((B1087)-$U$5)/$U$6+$AB$13</f>
        <v/>
      </c>
      <c r="S1087" s="51">
        <f>1/(1+EXP(-R1087))</f>
        <v/>
      </c>
      <c r="AI1087" s="48">
        <f>'4_Seq_Features'!A1085</f>
        <v/>
      </c>
      <c r="AJ1087" s="55">
        <f>'4_Seq_Features'!G1085</f>
        <v/>
      </c>
      <c r="AK1087" s="55">
        <f>'4_Seq_Features'!H1085</f>
        <v/>
      </c>
      <c r="AL1087" s="48">
        <f>'4_Seq_Features'!E1085</f>
        <v/>
      </c>
      <c r="AM1087" s="52">
        <f>$BD$14*((AJ1087)-$BD$5)/$BD$6+$BD$15*((AK1087)-$BD$7)/$BD$8+$BD$16</f>
        <v/>
      </c>
      <c r="AN1087" s="51">
        <f>1/(1+EXP(-AM1087))</f>
        <v/>
      </c>
      <c r="AO1087" s="52">
        <f>$BE$14*((AJ1087)-$BD$5)/$BD$6+$BE$15*((AK1087)-$BD$7)/$BD$8+$BE$16</f>
        <v/>
      </c>
      <c r="AP1087" s="51">
        <f>1/(1+EXP(-AO1087))</f>
        <v/>
      </c>
      <c r="AQ1087" s="52">
        <f>$BF$14*((AJ1087)-$BD$5)/$BD$6+$BF$15*((AK1087)-$BD$7)/$BD$8+$BF$16</f>
        <v/>
      </c>
      <c r="AR1087" s="51">
        <f>1/(1+EXP(-AQ1087))</f>
        <v/>
      </c>
      <c r="AS1087" s="52">
        <f>$BG$14*((AJ1087)-$BD$5)/$BD$6+$BG$15*((AK1087)-$BD$7)/$BD$8+$BG$16</f>
        <v/>
      </c>
      <c r="AT1087" s="51">
        <f>1/(1+EXP(-AS1087))</f>
        <v/>
      </c>
      <c r="AU1087" s="52">
        <f>$BH$14*((AJ1087)-$BD$5)/$BD$6+$BH$15*((AK1087)-$BD$7)/$BD$8+$BH$16</f>
        <v/>
      </c>
      <c r="AV1087" s="51">
        <f>1/(1+EXP(-AU1087))</f>
        <v/>
      </c>
      <c r="AW1087" s="52">
        <f>$BI$14*((AJ1087)-$BD$5)/$BD$6+$BI$15*((AK1087)-$BD$7)/$BD$8+$BI$16</f>
        <v/>
      </c>
      <c r="AX1087" s="51">
        <f>1/(1+EXP(-AW1087))</f>
        <v/>
      </c>
      <c r="AY1087" s="52">
        <f>$BJ$14*((AJ1087)-$BD$5)/$BD$6+$BJ$15*((AK1087)-$BD$7)/$BD$8+$BJ$16</f>
        <v/>
      </c>
      <c r="AZ1087" s="51">
        <f>1/(1+EXP(-AY1087))</f>
        <v/>
      </c>
      <c r="BA1087" s="52">
        <f>$BK$14*((AJ1087)-$BD$5)/$BD$6+$BK$15*((AK1087)-$BD$7)/$BD$8+$BK$16</f>
        <v/>
      </c>
      <c r="BB1087" s="51">
        <f>1/(1+EXP(-BA1087))</f>
        <v/>
      </c>
    </row>
    <row r="1088" ht="15" customHeight="1" s="35">
      <c r="A1088" s="48">
        <f>'4_Seq_Features'!A1086</f>
        <v/>
      </c>
      <c r="B1088" s="55">
        <f>'4_Seq_Features'!F1086</f>
        <v/>
      </c>
      <c r="C1088" s="48">
        <f>'4_Seq_Features'!E1086</f>
        <v/>
      </c>
      <c r="D1088" s="52">
        <f>$U$12*((B1088)-$U$5)/$U$6+$U$13</f>
        <v/>
      </c>
      <c r="E1088" s="51">
        <f>1/(1+EXP(-D1088))</f>
        <v/>
      </c>
      <c r="F1088" s="52">
        <f>$V$12*((B1088)-$U$5)/$U$6+$V$13</f>
        <v/>
      </c>
      <c r="G1088" s="51">
        <f>1/(1+EXP(-F1088))</f>
        <v/>
      </c>
      <c r="H1088" s="52">
        <f>$W$12*((B1088)-$U$5)/$U$6+$W$13</f>
        <v/>
      </c>
      <c r="I1088" s="51">
        <f>1/(1+EXP(-H1088))</f>
        <v/>
      </c>
      <c r="J1088" s="52">
        <f>$X$12*((B1088)-$U$5)/$U$6+$X$13</f>
        <v/>
      </c>
      <c r="K1088" s="51">
        <f>1/(1+EXP(-J1088))</f>
        <v/>
      </c>
      <c r="L1088" s="52">
        <f>$Y$12*((B1088)-$U$5)/$U$6+$Y$13</f>
        <v/>
      </c>
      <c r="M1088" s="51">
        <f>1/(1+EXP(-L1088))</f>
        <v/>
      </c>
      <c r="N1088" s="52">
        <f>$Z$12*((B1088)-$U$5)/$U$6+$Z$13</f>
        <v/>
      </c>
      <c r="O1088" s="51">
        <f>1/(1+EXP(-N1088))</f>
        <v/>
      </c>
      <c r="P1088" s="52">
        <f>$AA$12*((B1088)-$U$5)/$U$6+$AA$13</f>
        <v/>
      </c>
      <c r="Q1088" s="51">
        <f>1/(1+EXP(-P1088))</f>
        <v/>
      </c>
      <c r="R1088" s="52">
        <f>$AB$12*((B1088)-$U$5)/$U$6+$AB$13</f>
        <v/>
      </c>
      <c r="S1088" s="51">
        <f>1/(1+EXP(-R1088))</f>
        <v/>
      </c>
      <c r="AI1088" s="48">
        <f>'4_Seq_Features'!A1086</f>
        <v/>
      </c>
      <c r="AJ1088" s="55">
        <f>'4_Seq_Features'!G1086</f>
        <v/>
      </c>
      <c r="AK1088" s="55">
        <f>'4_Seq_Features'!H1086</f>
        <v/>
      </c>
      <c r="AL1088" s="48">
        <f>'4_Seq_Features'!E1086</f>
        <v/>
      </c>
      <c r="AM1088" s="52">
        <f>$BD$14*((AJ1088)-$BD$5)/$BD$6+$BD$15*((AK1088)-$BD$7)/$BD$8+$BD$16</f>
        <v/>
      </c>
      <c r="AN1088" s="51">
        <f>1/(1+EXP(-AM1088))</f>
        <v/>
      </c>
      <c r="AO1088" s="52">
        <f>$BE$14*((AJ1088)-$BD$5)/$BD$6+$BE$15*((AK1088)-$BD$7)/$BD$8+$BE$16</f>
        <v/>
      </c>
      <c r="AP1088" s="51">
        <f>1/(1+EXP(-AO1088))</f>
        <v/>
      </c>
      <c r="AQ1088" s="52">
        <f>$BF$14*((AJ1088)-$BD$5)/$BD$6+$BF$15*((AK1088)-$BD$7)/$BD$8+$BF$16</f>
        <v/>
      </c>
      <c r="AR1088" s="51">
        <f>1/(1+EXP(-AQ1088))</f>
        <v/>
      </c>
      <c r="AS1088" s="52">
        <f>$BG$14*((AJ1088)-$BD$5)/$BD$6+$BG$15*((AK1088)-$BD$7)/$BD$8+$BG$16</f>
        <v/>
      </c>
      <c r="AT1088" s="51">
        <f>1/(1+EXP(-AS1088))</f>
        <v/>
      </c>
      <c r="AU1088" s="52">
        <f>$BH$14*((AJ1088)-$BD$5)/$BD$6+$BH$15*((AK1088)-$BD$7)/$BD$8+$BH$16</f>
        <v/>
      </c>
      <c r="AV1088" s="51">
        <f>1/(1+EXP(-AU1088))</f>
        <v/>
      </c>
      <c r="AW1088" s="52">
        <f>$BI$14*((AJ1088)-$BD$5)/$BD$6+$BI$15*((AK1088)-$BD$7)/$BD$8+$BI$16</f>
        <v/>
      </c>
      <c r="AX1088" s="51">
        <f>1/(1+EXP(-AW1088))</f>
        <v/>
      </c>
      <c r="AY1088" s="52">
        <f>$BJ$14*((AJ1088)-$BD$5)/$BD$6+$BJ$15*((AK1088)-$BD$7)/$BD$8+$BJ$16</f>
        <v/>
      </c>
      <c r="AZ1088" s="51">
        <f>1/(1+EXP(-AY1088))</f>
        <v/>
      </c>
      <c r="BA1088" s="52">
        <f>$BK$14*((AJ1088)-$BD$5)/$BD$6+$BK$15*((AK1088)-$BD$7)/$BD$8+$BK$16</f>
        <v/>
      </c>
      <c r="BB1088" s="51">
        <f>1/(1+EXP(-BA1088))</f>
        <v/>
      </c>
    </row>
    <row r="1089" ht="15" customHeight="1" s="35">
      <c r="A1089" s="48">
        <f>'4_Seq_Features'!A1087</f>
        <v/>
      </c>
      <c r="B1089" s="55">
        <f>'4_Seq_Features'!F1087</f>
        <v/>
      </c>
      <c r="C1089" s="48">
        <f>'4_Seq_Features'!E1087</f>
        <v/>
      </c>
      <c r="D1089" s="52">
        <f>$U$12*((B1089)-$U$5)/$U$6+$U$13</f>
        <v/>
      </c>
      <c r="E1089" s="51">
        <f>1/(1+EXP(-D1089))</f>
        <v/>
      </c>
      <c r="F1089" s="52">
        <f>$V$12*((B1089)-$U$5)/$U$6+$V$13</f>
        <v/>
      </c>
      <c r="G1089" s="51">
        <f>1/(1+EXP(-F1089))</f>
        <v/>
      </c>
      <c r="H1089" s="52">
        <f>$W$12*((B1089)-$U$5)/$U$6+$W$13</f>
        <v/>
      </c>
      <c r="I1089" s="51">
        <f>1/(1+EXP(-H1089))</f>
        <v/>
      </c>
      <c r="J1089" s="52">
        <f>$X$12*((B1089)-$U$5)/$U$6+$X$13</f>
        <v/>
      </c>
      <c r="K1089" s="51">
        <f>1/(1+EXP(-J1089))</f>
        <v/>
      </c>
      <c r="L1089" s="52">
        <f>$Y$12*((B1089)-$U$5)/$U$6+$Y$13</f>
        <v/>
      </c>
      <c r="M1089" s="51">
        <f>1/(1+EXP(-L1089))</f>
        <v/>
      </c>
      <c r="N1089" s="52">
        <f>$Z$12*((B1089)-$U$5)/$U$6+$Z$13</f>
        <v/>
      </c>
      <c r="O1089" s="51">
        <f>1/(1+EXP(-N1089))</f>
        <v/>
      </c>
      <c r="P1089" s="52">
        <f>$AA$12*((B1089)-$U$5)/$U$6+$AA$13</f>
        <v/>
      </c>
      <c r="Q1089" s="51">
        <f>1/(1+EXP(-P1089))</f>
        <v/>
      </c>
      <c r="R1089" s="52">
        <f>$AB$12*((B1089)-$U$5)/$U$6+$AB$13</f>
        <v/>
      </c>
      <c r="S1089" s="51">
        <f>1/(1+EXP(-R1089))</f>
        <v/>
      </c>
      <c r="AI1089" s="48">
        <f>'4_Seq_Features'!A1087</f>
        <v/>
      </c>
      <c r="AJ1089" s="55">
        <f>'4_Seq_Features'!G1087</f>
        <v/>
      </c>
      <c r="AK1089" s="55">
        <f>'4_Seq_Features'!H1087</f>
        <v/>
      </c>
      <c r="AL1089" s="48">
        <f>'4_Seq_Features'!E1087</f>
        <v/>
      </c>
      <c r="AM1089" s="52">
        <f>$BD$14*((AJ1089)-$BD$5)/$BD$6+$BD$15*((AK1089)-$BD$7)/$BD$8+$BD$16</f>
        <v/>
      </c>
      <c r="AN1089" s="51">
        <f>1/(1+EXP(-AM1089))</f>
        <v/>
      </c>
      <c r="AO1089" s="52">
        <f>$BE$14*((AJ1089)-$BD$5)/$BD$6+$BE$15*((AK1089)-$BD$7)/$BD$8+$BE$16</f>
        <v/>
      </c>
      <c r="AP1089" s="51">
        <f>1/(1+EXP(-AO1089))</f>
        <v/>
      </c>
      <c r="AQ1089" s="52">
        <f>$BF$14*((AJ1089)-$BD$5)/$BD$6+$BF$15*((AK1089)-$BD$7)/$BD$8+$BF$16</f>
        <v/>
      </c>
      <c r="AR1089" s="51">
        <f>1/(1+EXP(-AQ1089))</f>
        <v/>
      </c>
      <c r="AS1089" s="52">
        <f>$BG$14*((AJ1089)-$BD$5)/$BD$6+$BG$15*((AK1089)-$BD$7)/$BD$8+$BG$16</f>
        <v/>
      </c>
      <c r="AT1089" s="51">
        <f>1/(1+EXP(-AS1089))</f>
        <v/>
      </c>
      <c r="AU1089" s="52">
        <f>$BH$14*((AJ1089)-$BD$5)/$BD$6+$BH$15*((AK1089)-$BD$7)/$BD$8+$BH$16</f>
        <v/>
      </c>
      <c r="AV1089" s="51">
        <f>1/(1+EXP(-AU1089))</f>
        <v/>
      </c>
      <c r="AW1089" s="52">
        <f>$BI$14*((AJ1089)-$BD$5)/$BD$6+$BI$15*((AK1089)-$BD$7)/$BD$8+$BI$16</f>
        <v/>
      </c>
      <c r="AX1089" s="51">
        <f>1/(1+EXP(-AW1089))</f>
        <v/>
      </c>
      <c r="AY1089" s="52">
        <f>$BJ$14*((AJ1089)-$BD$5)/$BD$6+$BJ$15*((AK1089)-$BD$7)/$BD$8+$BJ$16</f>
        <v/>
      </c>
      <c r="AZ1089" s="51">
        <f>1/(1+EXP(-AY1089))</f>
        <v/>
      </c>
      <c r="BA1089" s="52">
        <f>$BK$14*((AJ1089)-$BD$5)/$BD$6+$BK$15*((AK1089)-$BD$7)/$BD$8+$BK$16</f>
        <v/>
      </c>
      <c r="BB1089" s="51">
        <f>1/(1+EXP(-BA1089))</f>
        <v/>
      </c>
    </row>
    <row r="1090" ht="15" customHeight="1" s="35">
      <c r="A1090" s="48">
        <f>'4_Seq_Features'!A1088</f>
        <v/>
      </c>
      <c r="B1090" s="55">
        <f>'4_Seq_Features'!F1088</f>
        <v/>
      </c>
      <c r="C1090" s="48">
        <f>'4_Seq_Features'!E1088</f>
        <v/>
      </c>
      <c r="D1090" s="52">
        <f>$U$12*((B1090)-$U$5)/$U$6+$U$13</f>
        <v/>
      </c>
      <c r="E1090" s="51">
        <f>1/(1+EXP(-D1090))</f>
        <v/>
      </c>
      <c r="F1090" s="52">
        <f>$V$12*((B1090)-$U$5)/$U$6+$V$13</f>
        <v/>
      </c>
      <c r="G1090" s="51">
        <f>1/(1+EXP(-F1090))</f>
        <v/>
      </c>
      <c r="H1090" s="52">
        <f>$W$12*((B1090)-$U$5)/$U$6+$W$13</f>
        <v/>
      </c>
      <c r="I1090" s="51">
        <f>1/(1+EXP(-H1090))</f>
        <v/>
      </c>
      <c r="J1090" s="52">
        <f>$X$12*((B1090)-$U$5)/$U$6+$X$13</f>
        <v/>
      </c>
      <c r="K1090" s="51">
        <f>1/(1+EXP(-J1090))</f>
        <v/>
      </c>
      <c r="L1090" s="52">
        <f>$Y$12*((B1090)-$U$5)/$U$6+$Y$13</f>
        <v/>
      </c>
      <c r="M1090" s="51">
        <f>1/(1+EXP(-L1090))</f>
        <v/>
      </c>
      <c r="N1090" s="52">
        <f>$Z$12*((B1090)-$U$5)/$U$6+$Z$13</f>
        <v/>
      </c>
      <c r="O1090" s="51">
        <f>1/(1+EXP(-N1090))</f>
        <v/>
      </c>
      <c r="P1090" s="52">
        <f>$AA$12*((B1090)-$U$5)/$U$6+$AA$13</f>
        <v/>
      </c>
      <c r="Q1090" s="51">
        <f>1/(1+EXP(-P1090))</f>
        <v/>
      </c>
      <c r="R1090" s="52">
        <f>$AB$12*((B1090)-$U$5)/$U$6+$AB$13</f>
        <v/>
      </c>
      <c r="S1090" s="51">
        <f>1/(1+EXP(-R1090))</f>
        <v/>
      </c>
      <c r="AI1090" s="48">
        <f>'4_Seq_Features'!A1088</f>
        <v/>
      </c>
      <c r="AJ1090" s="55">
        <f>'4_Seq_Features'!G1088</f>
        <v/>
      </c>
      <c r="AK1090" s="55">
        <f>'4_Seq_Features'!H1088</f>
        <v/>
      </c>
      <c r="AL1090" s="48">
        <f>'4_Seq_Features'!E1088</f>
        <v/>
      </c>
      <c r="AM1090" s="52">
        <f>$BD$14*((AJ1090)-$BD$5)/$BD$6+$BD$15*((AK1090)-$BD$7)/$BD$8+$BD$16</f>
        <v/>
      </c>
      <c r="AN1090" s="51">
        <f>1/(1+EXP(-AM1090))</f>
        <v/>
      </c>
      <c r="AO1090" s="52">
        <f>$BE$14*((AJ1090)-$BD$5)/$BD$6+$BE$15*((AK1090)-$BD$7)/$BD$8+$BE$16</f>
        <v/>
      </c>
      <c r="AP1090" s="51">
        <f>1/(1+EXP(-AO1090))</f>
        <v/>
      </c>
      <c r="AQ1090" s="52">
        <f>$BF$14*((AJ1090)-$BD$5)/$BD$6+$BF$15*((AK1090)-$BD$7)/$BD$8+$BF$16</f>
        <v/>
      </c>
      <c r="AR1090" s="51">
        <f>1/(1+EXP(-AQ1090))</f>
        <v/>
      </c>
      <c r="AS1090" s="52">
        <f>$BG$14*((AJ1090)-$BD$5)/$BD$6+$BG$15*((AK1090)-$BD$7)/$BD$8+$BG$16</f>
        <v/>
      </c>
      <c r="AT1090" s="51">
        <f>1/(1+EXP(-AS1090))</f>
        <v/>
      </c>
      <c r="AU1090" s="52">
        <f>$BH$14*((AJ1090)-$BD$5)/$BD$6+$BH$15*((AK1090)-$BD$7)/$BD$8+$BH$16</f>
        <v/>
      </c>
      <c r="AV1090" s="51">
        <f>1/(1+EXP(-AU1090))</f>
        <v/>
      </c>
      <c r="AW1090" s="52">
        <f>$BI$14*((AJ1090)-$BD$5)/$BD$6+$BI$15*((AK1090)-$BD$7)/$BD$8+$BI$16</f>
        <v/>
      </c>
      <c r="AX1090" s="51">
        <f>1/(1+EXP(-AW1090))</f>
        <v/>
      </c>
      <c r="AY1090" s="52">
        <f>$BJ$14*((AJ1090)-$BD$5)/$BD$6+$BJ$15*((AK1090)-$BD$7)/$BD$8+$BJ$16</f>
        <v/>
      </c>
      <c r="AZ1090" s="51">
        <f>1/(1+EXP(-AY1090))</f>
        <v/>
      </c>
      <c r="BA1090" s="52">
        <f>$BK$14*((AJ1090)-$BD$5)/$BD$6+$BK$15*((AK1090)-$BD$7)/$BD$8+$BK$16</f>
        <v/>
      </c>
      <c r="BB1090" s="51">
        <f>1/(1+EXP(-BA1090))</f>
        <v/>
      </c>
    </row>
    <row r="1091" ht="15" customHeight="1" s="35">
      <c r="A1091" s="48">
        <f>'4_Seq_Features'!A1089</f>
        <v/>
      </c>
      <c r="B1091" s="55">
        <f>'4_Seq_Features'!F1089</f>
        <v/>
      </c>
      <c r="C1091" s="48">
        <f>'4_Seq_Features'!E1089</f>
        <v/>
      </c>
      <c r="D1091" s="52">
        <f>$U$12*((B1091)-$U$5)/$U$6+$U$13</f>
        <v/>
      </c>
      <c r="E1091" s="51">
        <f>1/(1+EXP(-D1091))</f>
        <v/>
      </c>
      <c r="F1091" s="52">
        <f>$V$12*((B1091)-$U$5)/$U$6+$V$13</f>
        <v/>
      </c>
      <c r="G1091" s="51">
        <f>1/(1+EXP(-F1091))</f>
        <v/>
      </c>
      <c r="H1091" s="52">
        <f>$W$12*((B1091)-$U$5)/$U$6+$W$13</f>
        <v/>
      </c>
      <c r="I1091" s="51">
        <f>1/(1+EXP(-H1091))</f>
        <v/>
      </c>
      <c r="J1091" s="52">
        <f>$X$12*((B1091)-$U$5)/$U$6+$X$13</f>
        <v/>
      </c>
      <c r="K1091" s="51">
        <f>1/(1+EXP(-J1091))</f>
        <v/>
      </c>
      <c r="L1091" s="52">
        <f>$Y$12*((B1091)-$U$5)/$U$6+$Y$13</f>
        <v/>
      </c>
      <c r="M1091" s="51">
        <f>1/(1+EXP(-L1091))</f>
        <v/>
      </c>
      <c r="N1091" s="52">
        <f>$Z$12*((B1091)-$U$5)/$U$6+$Z$13</f>
        <v/>
      </c>
      <c r="O1091" s="51">
        <f>1/(1+EXP(-N1091))</f>
        <v/>
      </c>
      <c r="P1091" s="52">
        <f>$AA$12*((B1091)-$U$5)/$U$6+$AA$13</f>
        <v/>
      </c>
      <c r="Q1091" s="51">
        <f>1/(1+EXP(-P1091))</f>
        <v/>
      </c>
      <c r="R1091" s="52">
        <f>$AB$12*((B1091)-$U$5)/$U$6+$AB$13</f>
        <v/>
      </c>
      <c r="S1091" s="51">
        <f>1/(1+EXP(-R1091))</f>
        <v/>
      </c>
      <c r="AI1091" s="48">
        <f>'4_Seq_Features'!A1089</f>
        <v/>
      </c>
      <c r="AJ1091" s="55">
        <f>'4_Seq_Features'!G1089</f>
        <v/>
      </c>
      <c r="AK1091" s="55">
        <f>'4_Seq_Features'!H1089</f>
        <v/>
      </c>
      <c r="AL1091" s="48">
        <f>'4_Seq_Features'!E1089</f>
        <v/>
      </c>
      <c r="AM1091" s="52">
        <f>$BD$14*((AJ1091)-$BD$5)/$BD$6+$BD$15*((AK1091)-$BD$7)/$BD$8+$BD$16</f>
        <v/>
      </c>
      <c r="AN1091" s="51">
        <f>1/(1+EXP(-AM1091))</f>
        <v/>
      </c>
      <c r="AO1091" s="52">
        <f>$BE$14*((AJ1091)-$BD$5)/$BD$6+$BE$15*((AK1091)-$BD$7)/$BD$8+$BE$16</f>
        <v/>
      </c>
      <c r="AP1091" s="51">
        <f>1/(1+EXP(-AO1091))</f>
        <v/>
      </c>
      <c r="AQ1091" s="52">
        <f>$BF$14*((AJ1091)-$BD$5)/$BD$6+$BF$15*((AK1091)-$BD$7)/$BD$8+$BF$16</f>
        <v/>
      </c>
      <c r="AR1091" s="51">
        <f>1/(1+EXP(-AQ1091))</f>
        <v/>
      </c>
      <c r="AS1091" s="52">
        <f>$BG$14*((AJ1091)-$BD$5)/$BD$6+$BG$15*((AK1091)-$BD$7)/$BD$8+$BG$16</f>
        <v/>
      </c>
      <c r="AT1091" s="51">
        <f>1/(1+EXP(-AS1091))</f>
        <v/>
      </c>
      <c r="AU1091" s="52">
        <f>$BH$14*((AJ1091)-$BD$5)/$BD$6+$BH$15*((AK1091)-$BD$7)/$BD$8+$BH$16</f>
        <v/>
      </c>
      <c r="AV1091" s="51">
        <f>1/(1+EXP(-AU1091))</f>
        <v/>
      </c>
      <c r="AW1091" s="52">
        <f>$BI$14*((AJ1091)-$BD$5)/$BD$6+$BI$15*((AK1091)-$BD$7)/$BD$8+$BI$16</f>
        <v/>
      </c>
      <c r="AX1091" s="51">
        <f>1/(1+EXP(-AW1091))</f>
        <v/>
      </c>
      <c r="AY1091" s="52">
        <f>$BJ$14*((AJ1091)-$BD$5)/$BD$6+$BJ$15*((AK1091)-$BD$7)/$BD$8+$BJ$16</f>
        <v/>
      </c>
      <c r="AZ1091" s="51">
        <f>1/(1+EXP(-AY1091))</f>
        <v/>
      </c>
      <c r="BA1091" s="52">
        <f>$BK$14*((AJ1091)-$BD$5)/$BD$6+$BK$15*((AK1091)-$BD$7)/$BD$8+$BK$16</f>
        <v/>
      </c>
      <c r="BB1091" s="51">
        <f>1/(1+EXP(-BA1091))</f>
        <v/>
      </c>
    </row>
    <row r="1092" ht="15" customHeight="1" s="35">
      <c r="A1092" s="48">
        <f>'4_Seq_Features'!A1090</f>
        <v/>
      </c>
      <c r="B1092" s="55">
        <f>'4_Seq_Features'!F1090</f>
        <v/>
      </c>
      <c r="C1092" s="48">
        <f>'4_Seq_Features'!E1090</f>
        <v/>
      </c>
      <c r="D1092" s="52">
        <f>$U$12*((B1092)-$U$5)/$U$6+$U$13</f>
        <v/>
      </c>
      <c r="E1092" s="51">
        <f>1/(1+EXP(-D1092))</f>
        <v/>
      </c>
      <c r="F1092" s="52">
        <f>$V$12*((B1092)-$U$5)/$U$6+$V$13</f>
        <v/>
      </c>
      <c r="G1092" s="51">
        <f>1/(1+EXP(-F1092))</f>
        <v/>
      </c>
      <c r="H1092" s="52">
        <f>$W$12*((B1092)-$U$5)/$U$6+$W$13</f>
        <v/>
      </c>
      <c r="I1092" s="51">
        <f>1/(1+EXP(-H1092))</f>
        <v/>
      </c>
      <c r="J1092" s="52">
        <f>$X$12*((B1092)-$U$5)/$U$6+$X$13</f>
        <v/>
      </c>
      <c r="K1092" s="51">
        <f>1/(1+EXP(-J1092))</f>
        <v/>
      </c>
      <c r="L1092" s="52">
        <f>$Y$12*((B1092)-$U$5)/$U$6+$Y$13</f>
        <v/>
      </c>
      <c r="M1092" s="51">
        <f>1/(1+EXP(-L1092))</f>
        <v/>
      </c>
      <c r="N1092" s="52">
        <f>$Z$12*((B1092)-$U$5)/$U$6+$Z$13</f>
        <v/>
      </c>
      <c r="O1092" s="51">
        <f>1/(1+EXP(-N1092))</f>
        <v/>
      </c>
      <c r="P1092" s="52">
        <f>$AA$12*((B1092)-$U$5)/$U$6+$AA$13</f>
        <v/>
      </c>
      <c r="Q1092" s="51">
        <f>1/(1+EXP(-P1092))</f>
        <v/>
      </c>
      <c r="R1092" s="52">
        <f>$AB$12*((B1092)-$U$5)/$U$6+$AB$13</f>
        <v/>
      </c>
      <c r="S1092" s="51">
        <f>1/(1+EXP(-R1092))</f>
        <v/>
      </c>
      <c r="AI1092" s="48">
        <f>'4_Seq_Features'!A1090</f>
        <v/>
      </c>
      <c r="AJ1092" s="55">
        <f>'4_Seq_Features'!G1090</f>
        <v/>
      </c>
      <c r="AK1092" s="55">
        <f>'4_Seq_Features'!H1090</f>
        <v/>
      </c>
      <c r="AL1092" s="48">
        <f>'4_Seq_Features'!E1090</f>
        <v/>
      </c>
      <c r="AM1092" s="52">
        <f>$BD$14*((AJ1092)-$BD$5)/$BD$6+$BD$15*((AK1092)-$BD$7)/$BD$8+$BD$16</f>
        <v/>
      </c>
      <c r="AN1092" s="51">
        <f>1/(1+EXP(-AM1092))</f>
        <v/>
      </c>
      <c r="AO1092" s="52">
        <f>$BE$14*((AJ1092)-$BD$5)/$BD$6+$BE$15*((AK1092)-$BD$7)/$BD$8+$BE$16</f>
        <v/>
      </c>
      <c r="AP1092" s="51">
        <f>1/(1+EXP(-AO1092))</f>
        <v/>
      </c>
      <c r="AQ1092" s="52">
        <f>$BF$14*((AJ1092)-$BD$5)/$BD$6+$BF$15*((AK1092)-$BD$7)/$BD$8+$BF$16</f>
        <v/>
      </c>
      <c r="AR1092" s="51">
        <f>1/(1+EXP(-AQ1092))</f>
        <v/>
      </c>
      <c r="AS1092" s="52">
        <f>$BG$14*((AJ1092)-$BD$5)/$BD$6+$BG$15*((AK1092)-$BD$7)/$BD$8+$BG$16</f>
        <v/>
      </c>
      <c r="AT1092" s="51">
        <f>1/(1+EXP(-AS1092))</f>
        <v/>
      </c>
      <c r="AU1092" s="52">
        <f>$BH$14*((AJ1092)-$BD$5)/$BD$6+$BH$15*((AK1092)-$BD$7)/$BD$8+$BH$16</f>
        <v/>
      </c>
      <c r="AV1092" s="51">
        <f>1/(1+EXP(-AU1092))</f>
        <v/>
      </c>
      <c r="AW1092" s="52">
        <f>$BI$14*((AJ1092)-$BD$5)/$BD$6+$BI$15*((AK1092)-$BD$7)/$BD$8+$BI$16</f>
        <v/>
      </c>
      <c r="AX1092" s="51">
        <f>1/(1+EXP(-AW1092))</f>
        <v/>
      </c>
      <c r="AY1092" s="52">
        <f>$BJ$14*((AJ1092)-$BD$5)/$BD$6+$BJ$15*((AK1092)-$BD$7)/$BD$8+$BJ$16</f>
        <v/>
      </c>
      <c r="AZ1092" s="51">
        <f>1/(1+EXP(-AY1092))</f>
        <v/>
      </c>
      <c r="BA1092" s="52">
        <f>$BK$14*((AJ1092)-$BD$5)/$BD$6+$BK$15*((AK1092)-$BD$7)/$BD$8+$BK$16</f>
        <v/>
      </c>
      <c r="BB1092" s="51">
        <f>1/(1+EXP(-BA1092))</f>
        <v/>
      </c>
    </row>
    <row r="1093" ht="15" customHeight="1" s="35">
      <c r="A1093" s="48">
        <f>'4_Seq_Features'!A1091</f>
        <v/>
      </c>
      <c r="B1093" s="55">
        <f>'4_Seq_Features'!F1091</f>
        <v/>
      </c>
      <c r="C1093" s="48">
        <f>'4_Seq_Features'!E1091</f>
        <v/>
      </c>
      <c r="D1093" s="52">
        <f>$U$12*((B1093)-$U$5)/$U$6+$U$13</f>
        <v/>
      </c>
      <c r="E1093" s="51">
        <f>1/(1+EXP(-D1093))</f>
        <v/>
      </c>
      <c r="F1093" s="52">
        <f>$V$12*((B1093)-$U$5)/$U$6+$V$13</f>
        <v/>
      </c>
      <c r="G1093" s="51">
        <f>1/(1+EXP(-F1093))</f>
        <v/>
      </c>
      <c r="H1093" s="52">
        <f>$W$12*((B1093)-$U$5)/$U$6+$W$13</f>
        <v/>
      </c>
      <c r="I1093" s="51">
        <f>1/(1+EXP(-H1093))</f>
        <v/>
      </c>
      <c r="J1093" s="52">
        <f>$X$12*((B1093)-$U$5)/$U$6+$X$13</f>
        <v/>
      </c>
      <c r="K1093" s="51">
        <f>1/(1+EXP(-J1093))</f>
        <v/>
      </c>
      <c r="L1093" s="52">
        <f>$Y$12*((B1093)-$U$5)/$U$6+$Y$13</f>
        <v/>
      </c>
      <c r="M1093" s="51">
        <f>1/(1+EXP(-L1093))</f>
        <v/>
      </c>
      <c r="N1093" s="52">
        <f>$Z$12*((B1093)-$U$5)/$U$6+$Z$13</f>
        <v/>
      </c>
      <c r="O1093" s="51">
        <f>1/(1+EXP(-N1093))</f>
        <v/>
      </c>
      <c r="P1093" s="52">
        <f>$AA$12*((B1093)-$U$5)/$U$6+$AA$13</f>
        <v/>
      </c>
      <c r="Q1093" s="51">
        <f>1/(1+EXP(-P1093))</f>
        <v/>
      </c>
      <c r="R1093" s="52">
        <f>$AB$12*((B1093)-$U$5)/$U$6+$AB$13</f>
        <v/>
      </c>
      <c r="S1093" s="51">
        <f>1/(1+EXP(-R1093))</f>
        <v/>
      </c>
      <c r="AI1093" s="48">
        <f>'4_Seq_Features'!A1091</f>
        <v/>
      </c>
      <c r="AJ1093" s="55">
        <f>'4_Seq_Features'!G1091</f>
        <v/>
      </c>
      <c r="AK1093" s="55">
        <f>'4_Seq_Features'!H1091</f>
        <v/>
      </c>
      <c r="AL1093" s="48">
        <f>'4_Seq_Features'!E1091</f>
        <v/>
      </c>
      <c r="AM1093" s="52">
        <f>$BD$14*((AJ1093)-$BD$5)/$BD$6+$BD$15*((AK1093)-$BD$7)/$BD$8+$BD$16</f>
        <v/>
      </c>
      <c r="AN1093" s="51">
        <f>1/(1+EXP(-AM1093))</f>
        <v/>
      </c>
      <c r="AO1093" s="52">
        <f>$BE$14*((AJ1093)-$BD$5)/$BD$6+$BE$15*((AK1093)-$BD$7)/$BD$8+$BE$16</f>
        <v/>
      </c>
      <c r="AP1093" s="51">
        <f>1/(1+EXP(-AO1093))</f>
        <v/>
      </c>
      <c r="AQ1093" s="52">
        <f>$BF$14*((AJ1093)-$BD$5)/$BD$6+$BF$15*((AK1093)-$BD$7)/$BD$8+$BF$16</f>
        <v/>
      </c>
      <c r="AR1093" s="51">
        <f>1/(1+EXP(-AQ1093))</f>
        <v/>
      </c>
      <c r="AS1093" s="52">
        <f>$BG$14*((AJ1093)-$BD$5)/$BD$6+$BG$15*((AK1093)-$BD$7)/$BD$8+$BG$16</f>
        <v/>
      </c>
      <c r="AT1093" s="51">
        <f>1/(1+EXP(-AS1093))</f>
        <v/>
      </c>
      <c r="AU1093" s="52">
        <f>$BH$14*((AJ1093)-$BD$5)/$BD$6+$BH$15*((AK1093)-$BD$7)/$BD$8+$BH$16</f>
        <v/>
      </c>
      <c r="AV1093" s="51">
        <f>1/(1+EXP(-AU1093))</f>
        <v/>
      </c>
      <c r="AW1093" s="52">
        <f>$BI$14*((AJ1093)-$BD$5)/$BD$6+$BI$15*((AK1093)-$BD$7)/$BD$8+$BI$16</f>
        <v/>
      </c>
      <c r="AX1093" s="51">
        <f>1/(1+EXP(-AW1093))</f>
        <v/>
      </c>
      <c r="AY1093" s="52">
        <f>$BJ$14*((AJ1093)-$BD$5)/$BD$6+$BJ$15*((AK1093)-$BD$7)/$BD$8+$BJ$16</f>
        <v/>
      </c>
      <c r="AZ1093" s="51">
        <f>1/(1+EXP(-AY1093))</f>
        <v/>
      </c>
      <c r="BA1093" s="52">
        <f>$BK$14*((AJ1093)-$BD$5)/$BD$6+$BK$15*((AK1093)-$BD$7)/$BD$8+$BK$16</f>
        <v/>
      </c>
      <c r="BB1093" s="51">
        <f>1/(1+EXP(-BA1093))</f>
        <v/>
      </c>
    </row>
    <row r="1094" ht="15" customHeight="1" s="35">
      <c r="A1094" s="48">
        <f>'4_Seq_Features'!A1092</f>
        <v/>
      </c>
      <c r="B1094" s="55">
        <f>'4_Seq_Features'!F1092</f>
        <v/>
      </c>
      <c r="C1094" s="48">
        <f>'4_Seq_Features'!E1092</f>
        <v/>
      </c>
      <c r="D1094" s="52">
        <f>$U$12*((B1094)-$U$5)/$U$6+$U$13</f>
        <v/>
      </c>
      <c r="E1094" s="51">
        <f>1/(1+EXP(-D1094))</f>
        <v/>
      </c>
      <c r="F1094" s="52">
        <f>$V$12*((B1094)-$U$5)/$U$6+$V$13</f>
        <v/>
      </c>
      <c r="G1094" s="51">
        <f>1/(1+EXP(-F1094))</f>
        <v/>
      </c>
      <c r="H1094" s="52">
        <f>$W$12*((B1094)-$U$5)/$U$6+$W$13</f>
        <v/>
      </c>
      <c r="I1094" s="51">
        <f>1/(1+EXP(-H1094))</f>
        <v/>
      </c>
      <c r="J1094" s="52">
        <f>$X$12*((B1094)-$U$5)/$U$6+$X$13</f>
        <v/>
      </c>
      <c r="K1094" s="51">
        <f>1/(1+EXP(-J1094))</f>
        <v/>
      </c>
      <c r="L1094" s="52">
        <f>$Y$12*((B1094)-$U$5)/$U$6+$Y$13</f>
        <v/>
      </c>
      <c r="M1094" s="51">
        <f>1/(1+EXP(-L1094))</f>
        <v/>
      </c>
      <c r="N1094" s="52">
        <f>$Z$12*((B1094)-$U$5)/$U$6+$Z$13</f>
        <v/>
      </c>
      <c r="O1094" s="51">
        <f>1/(1+EXP(-N1094))</f>
        <v/>
      </c>
      <c r="P1094" s="52">
        <f>$AA$12*((B1094)-$U$5)/$U$6+$AA$13</f>
        <v/>
      </c>
      <c r="Q1094" s="51">
        <f>1/(1+EXP(-P1094))</f>
        <v/>
      </c>
      <c r="R1094" s="52">
        <f>$AB$12*((B1094)-$U$5)/$U$6+$AB$13</f>
        <v/>
      </c>
      <c r="S1094" s="51">
        <f>1/(1+EXP(-R1094))</f>
        <v/>
      </c>
      <c r="AI1094" s="48">
        <f>'4_Seq_Features'!A1092</f>
        <v/>
      </c>
      <c r="AJ1094" s="55">
        <f>'4_Seq_Features'!G1092</f>
        <v/>
      </c>
      <c r="AK1094" s="55">
        <f>'4_Seq_Features'!H1092</f>
        <v/>
      </c>
      <c r="AL1094" s="48">
        <f>'4_Seq_Features'!E1092</f>
        <v/>
      </c>
      <c r="AM1094" s="52">
        <f>$BD$14*((AJ1094)-$BD$5)/$BD$6+$BD$15*((AK1094)-$BD$7)/$BD$8+$BD$16</f>
        <v/>
      </c>
      <c r="AN1094" s="51">
        <f>1/(1+EXP(-AM1094))</f>
        <v/>
      </c>
      <c r="AO1094" s="52">
        <f>$BE$14*((AJ1094)-$BD$5)/$BD$6+$BE$15*((AK1094)-$BD$7)/$BD$8+$BE$16</f>
        <v/>
      </c>
      <c r="AP1094" s="51">
        <f>1/(1+EXP(-AO1094))</f>
        <v/>
      </c>
      <c r="AQ1094" s="52">
        <f>$BF$14*((AJ1094)-$BD$5)/$BD$6+$BF$15*((AK1094)-$BD$7)/$BD$8+$BF$16</f>
        <v/>
      </c>
      <c r="AR1094" s="51">
        <f>1/(1+EXP(-AQ1094))</f>
        <v/>
      </c>
      <c r="AS1094" s="52">
        <f>$BG$14*((AJ1094)-$BD$5)/$BD$6+$BG$15*((AK1094)-$BD$7)/$BD$8+$BG$16</f>
        <v/>
      </c>
      <c r="AT1094" s="51">
        <f>1/(1+EXP(-AS1094))</f>
        <v/>
      </c>
      <c r="AU1094" s="52">
        <f>$BH$14*((AJ1094)-$BD$5)/$BD$6+$BH$15*((AK1094)-$BD$7)/$BD$8+$BH$16</f>
        <v/>
      </c>
      <c r="AV1094" s="51">
        <f>1/(1+EXP(-AU1094))</f>
        <v/>
      </c>
      <c r="AW1094" s="52">
        <f>$BI$14*((AJ1094)-$BD$5)/$BD$6+$BI$15*((AK1094)-$BD$7)/$BD$8+$BI$16</f>
        <v/>
      </c>
      <c r="AX1094" s="51">
        <f>1/(1+EXP(-AW1094))</f>
        <v/>
      </c>
      <c r="AY1094" s="52">
        <f>$BJ$14*((AJ1094)-$BD$5)/$BD$6+$BJ$15*((AK1094)-$BD$7)/$BD$8+$BJ$16</f>
        <v/>
      </c>
      <c r="AZ1094" s="51">
        <f>1/(1+EXP(-AY1094))</f>
        <v/>
      </c>
      <c r="BA1094" s="52">
        <f>$BK$14*((AJ1094)-$BD$5)/$BD$6+$BK$15*((AK1094)-$BD$7)/$BD$8+$BK$16</f>
        <v/>
      </c>
      <c r="BB1094" s="51">
        <f>1/(1+EXP(-BA1094))</f>
        <v/>
      </c>
    </row>
    <row r="1095" ht="15" customHeight="1" s="35">
      <c r="A1095" s="48">
        <f>'4_Seq_Features'!A1093</f>
        <v/>
      </c>
      <c r="B1095" s="55">
        <f>'4_Seq_Features'!F1093</f>
        <v/>
      </c>
      <c r="C1095" s="48">
        <f>'4_Seq_Features'!E1093</f>
        <v/>
      </c>
      <c r="D1095" s="52">
        <f>$U$12*((B1095)-$U$5)/$U$6+$U$13</f>
        <v/>
      </c>
      <c r="E1095" s="51">
        <f>1/(1+EXP(-D1095))</f>
        <v/>
      </c>
      <c r="F1095" s="52">
        <f>$V$12*((B1095)-$U$5)/$U$6+$V$13</f>
        <v/>
      </c>
      <c r="G1095" s="51">
        <f>1/(1+EXP(-F1095))</f>
        <v/>
      </c>
      <c r="H1095" s="52">
        <f>$W$12*((B1095)-$U$5)/$U$6+$W$13</f>
        <v/>
      </c>
      <c r="I1095" s="51">
        <f>1/(1+EXP(-H1095))</f>
        <v/>
      </c>
      <c r="J1095" s="52">
        <f>$X$12*((B1095)-$U$5)/$U$6+$X$13</f>
        <v/>
      </c>
      <c r="K1095" s="51">
        <f>1/(1+EXP(-J1095))</f>
        <v/>
      </c>
      <c r="L1095" s="52">
        <f>$Y$12*((B1095)-$U$5)/$U$6+$Y$13</f>
        <v/>
      </c>
      <c r="M1095" s="51">
        <f>1/(1+EXP(-L1095))</f>
        <v/>
      </c>
      <c r="N1095" s="52">
        <f>$Z$12*((B1095)-$U$5)/$U$6+$Z$13</f>
        <v/>
      </c>
      <c r="O1095" s="51">
        <f>1/(1+EXP(-N1095))</f>
        <v/>
      </c>
      <c r="P1095" s="52">
        <f>$AA$12*((B1095)-$U$5)/$U$6+$AA$13</f>
        <v/>
      </c>
      <c r="Q1095" s="51">
        <f>1/(1+EXP(-P1095))</f>
        <v/>
      </c>
      <c r="R1095" s="52">
        <f>$AB$12*((B1095)-$U$5)/$U$6+$AB$13</f>
        <v/>
      </c>
      <c r="S1095" s="51">
        <f>1/(1+EXP(-R1095))</f>
        <v/>
      </c>
      <c r="AI1095" s="48">
        <f>'4_Seq_Features'!A1093</f>
        <v/>
      </c>
      <c r="AJ1095" s="55">
        <f>'4_Seq_Features'!G1093</f>
        <v/>
      </c>
      <c r="AK1095" s="55">
        <f>'4_Seq_Features'!H1093</f>
        <v/>
      </c>
      <c r="AL1095" s="48">
        <f>'4_Seq_Features'!E1093</f>
        <v/>
      </c>
      <c r="AM1095" s="52">
        <f>$BD$14*((AJ1095)-$BD$5)/$BD$6+$BD$15*((AK1095)-$BD$7)/$BD$8+$BD$16</f>
        <v/>
      </c>
      <c r="AN1095" s="51">
        <f>1/(1+EXP(-AM1095))</f>
        <v/>
      </c>
      <c r="AO1095" s="52">
        <f>$BE$14*((AJ1095)-$BD$5)/$BD$6+$BE$15*((AK1095)-$BD$7)/$BD$8+$BE$16</f>
        <v/>
      </c>
      <c r="AP1095" s="51">
        <f>1/(1+EXP(-AO1095))</f>
        <v/>
      </c>
      <c r="AQ1095" s="52">
        <f>$BF$14*((AJ1095)-$BD$5)/$BD$6+$BF$15*((AK1095)-$BD$7)/$BD$8+$BF$16</f>
        <v/>
      </c>
      <c r="AR1095" s="51">
        <f>1/(1+EXP(-AQ1095))</f>
        <v/>
      </c>
      <c r="AS1095" s="52">
        <f>$BG$14*((AJ1095)-$BD$5)/$BD$6+$BG$15*((AK1095)-$BD$7)/$BD$8+$BG$16</f>
        <v/>
      </c>
      <c r="AT1095" s="51">
        <f>1/(1+EXP(-AS1095))</f>
        <v/>
      </c>
      <c r="AU1095" s="52">
        <f>$BH$14*((AJ1095)-$BD$5)/$BD$6+$BH$15*((AK1095)-$BD$7)/$BD$8+$BH$16</f>
        <v/>
      </c>
      <c r="AV1095" s="51">
        <f>1/(1+EXP(-AU1095))</f>
        <v/>
      </c>
      <c r="AW1095" s="52">
        <f>$BI$14*((AJ1095)-$BD$5)/$BD$6+$BI$15*((AK1095)-$BD$7)/$BD$8+$BI$16</f>
        <v/>
      </c>
      <c r="AX1095" s="51">
        <f>1/(1+EXP(-AW1095))</f>
        <v/>
      </c>
      <c r="AY1095" s="52">
        <f>$BJ$14*((AJ1095)-$BD$5)/$BD$6+$BJ$15*((AK1095)-$BD$7)/$BD$8+$BJ$16</f>
        <v/>
      </c>
      <c r="AZ1095" s="51">
        <f>1/(1+EXP(-AY1095))</f>
        <v/>
      </c>
      <c r="BA1095" s="52">
        <f>$BK$14*((AJ1095)-$BD$5)/$BD$6+$BK$15*((AK1095)-$BD$7)/$BD$8+$BK$16</f>
        <v/>
      </c>
      <c r="BB1095" s="51">
        <f>1/(1+EXP(-BA1095))</f>
        <v/>
      </c>
    </row>
    <row r="1096" ht="15" customHeight="1" s="35">
      <c r="A1096" s="48">
        <f>'4_Seq_Features'!A1094</f>
        <v/>
      </c>
      <c r="B1096" s="55">
        <f>'4_Seq_Features'!F1094</f>
        <v/>
      </c>
      <c r="C1096" s="48">
        <f>'4_Seq_Features'!E1094</f>
        <v/>
      </c>
      <c r="D1096" s="52">
        <f>$U$12*((B1096)-$U$5)/$U$6+$U$13</f>
        <v/>
      </c>
      <c r="E1096" s="51">
        <f>1/(1+EXP(-D1096))</f>
        <v/>
      </c>
      <c r="F1096" s="52">
        <f>$V$12*((B1096)-$U$5)/$U$6+$V$13</f>
        <v/>
      </c>
      <c r="G1096" s="51">
        <f>1/(1+EXP(-F1096))</f>
        <v/>
      </c>
      <c r="H1096" s="52">
        <f>$W$12*((B1096)-$U$5)/$U$6+$W$13</f>
        <v/>
      </c>
      <c r="I1096" s="51">
        <f>1/(1+EXP(-H1096))</f>
        <v/>
      </c>
      <c r="J1096" s="52">
        <f>$X$12*((B1096)-$U$5)/$U$6+$X$13</f>
        <v/>
      </c>
      <c r="K1096" s="51">
        <f>1/(1+EXP(-J1096))</f>
        <v/>
      </c>
      <c r="L1096" s="52">
        <f>$Y$12*((B1096)-$U$5)/$U$6+$Y$13</f>
        <v/>
      </c>
      <c r="M1096" s="51">
        <f>1/(1+EXP(-L1096))</f>
        <v/>
      </c>
      <c r="N1096" s="52">
        <f>$Z$12*((B1096)-$U$5)/$U$6+$Z$13</f>
        <v/>
      </c>
      <c r="O1096" s="51">
        <f>1/(1+EXP(-N1096))</f>
        <v/>
      </c>
      <c r="P1096" s="52">
        <f>$AA$12*((B1096)-$U$5)/$U$6+$AA$13</f>
        <v/>
      </c>
      <c r="Q1096" s="51">
        <f>1/(1+EXP(-P1096))</f>
        <v/>
      </c>
      <c r="R1096" s="52">
        <f>$AB$12*((B1096)-$U$5)/$U$6+$AB$13</f>
        <v/>
      </c>
      <c r="S1096" s="51">
        <f>1/(1+EXP(-R1096))</f>
        <v/>
      </c>
      <c r="AI1096" s="48">
        <f>'4_Seq_Features'!A1094</f>
        <v/>
      </c>
      <c r="AJ1096" s="55">
        <f>'4_Seq_Features'!G1094</f>
        <v/>
      </c>
      <c r="AK1096" s="55">
        <f>'4_Seq_Features'!H1094</f>
        <v/>
      </c>
      <c r="AL1096" s="48">
        <f>'4_Seq_Features'!E1094</f>
        <v/>
      </c>
      <c r="AM1096" s="52">
        <f>$BD$14*((AJ1096)-$BD$5)/$BD$6+$BD$15*((AK1096)-$BD$7)/$BD$8+$BD$16</f>
        <v/>
      </c>
      <c r="AN1096" s="51">
        <f>1/(1+EXP(-AM1096))</f>
        <v/>
      </c>
      <c r="AO1096" s="52">
        <f>$BE$14*((AJ1096)-$BD$5)/$BD$6+$BE$15*((AK1096)-$BD$7)/$BD$8+$BE$16</f>
        <v/>
      </c>
      <c r="AP1096" s="51">
        <f>1/(1+EXP(-AO1096))</f>
        <v/>
      </c>
      <c r="AQ1096" s="52">
        <f>$BF$14*((AJ1096)-$BD$5)/$BD$6+$BF$15*((AK1096)-$BD$7)/$BD$8+$BF$16</f>
        <v/>
      </c>
      <c r="AR1096" s="51">
        <f>1/(1+EXP(-AQ1096))</f>
        <v/>
      </c>
      <c r="AS1096" s="52">
        <f>$BG$14*((AJ1096)-$BD$5)/$BD$6+$BG$15*((AK1096)-$BD$7)/$BD$8+$BG$16</f>
        <v/>
      </c>
      <c r="AT1096" s="51">
        <f>1/(1+EXP(-AS1096))</f>
        <v/>
      </c>
      <c r="AU1096" s="52">
        <f>$BH$14*((AJ1096)-$BD$5)/$BD$6+$BH$15*((AK1096)-$BD$7)/$BD$8+$BH$16</f>
        <v/>
      </c>
      <c r="AV1096" s="51">
        <f>1/(1+EXP(-AU1096))</f>
        <v/>
      </c>
      <c r="AW1096" s="52">
        <f>$BI$14*((AJ1096)-$BD$5)/$BD$6+$BI$15*((AK1096)-$BD$7)/$BD$8+$BI$16</f>
        <v/>
      </c>
      <c r="AX1096" s="51">
        <f>1/(1+EXP(-AW1096))</f>
        <v/>
      </c>
      <c r="AY1096" s="52">
        <f>$BJ$14*((AJ1096)-$BD$5)/$BD$6+$BJ$15*((AK1096)-$BD$7)/$BD$8+$BJ$16</f>
        <v/>
      </c>
      <c r="AZ1096" s="51">
        <f>1/(1+EXP(-AY1096))</f>
        <v/>
      </c>
      <c r="BA1096" s="52">
        <f>$BK$14*((AJ1096)-$BD$5)/$BD$6+$BK$15*((AK1096)-$BD$7)/$BD$8+$BK$16</f>
        <v/>
      </c>
      <c r="BB1096" s="51">
        <f>1/(1+EXP(-BA1096))</f>
        <v/>
      </c>
    </row>
    <row r="1097" ht="15" customHeight="1" s="35">
      <c r="A1097" s="48">
        <f>'4_Seq_Features'!A1095</f>
        <v/>
      </c>
      <c r="B1097" s="55">
        <f>'4_Seq_Features'!F1095</f>
        <v/>
      </c>
      <c r="C1097" s="48">
        <f>'4_Seq_Features'!E1095</f>
        <v/>
      </c>
      <c r="D1097" s="52">
        <f>$U$12*((B1097)-$U$5)/$U$6+$U$13</f>
        <v/>
      </c>
      <c r="E1097" s="51">
        <f>1/(1+EXP(-D1097))</f>
        <v/>
      </c>
      <c r="F1097" s="52">
        <f>$V$12*((B1097)-$U$5)/$U$6+$V$13</f>
        <v/>
      </c>
      <c r="G1097" s="51">
        <f>1/(1+EXP(-F1097))</f>
        <v/>
      </c>
      <c r="H1097" s="52">
        <f>$W$12*((B1097)-$U$5)/$U$6+$W$13</f>
        <v/>
      </c>
      <c r="I1097" s="51">
        <f>1/(1+EXP(-H1097))</f>
        <v/>
      </c>
      <c r="J1097" s="52">
        <f>$X$12*((B1097)-$U$5)/$U$6+$X$13</f>
        <v/>
      </c>
      <c r="K1097" s="51">
        <f>1/(1+EXP(-J1097))</f>
        <v/>
      </c>
      <c r="L1097" s="52">
        <f>$Y$12*((B1097)-$U$5)/$U$6+$Y$13</f>
        <v/>
      </c>
      <c r="M1097" s="51">
        <f>1/(1+EXP(-L1097))</f>
        <v/>
      </c>
      <c r="N1097" s="52">
        <f>$Z$12*((B1097)-$U$5)/$U$6+$Z$13</f>
        <v/>
      </c>
      <c r="O1097" s="51">
        <f>1/(1+EXP(-N1097))</f>
        <v/>
      </c>
      <c r="P1097" s="52">
        <f>$AA$12*((B1097)-$U$5)/$U$6+$AA$13</f>
        <v/>
      </c>
      <c r="Q1097" s="51">
        <f>1/(1+EXP(-P1097))</f>
        <v/>
      </c>
      <c r="R1097" s="52">
        <f>$AB$12*((B1097)-$U$5)/$U$6+$AB$13</f>
        <v/>
      </c>
      <c r="S1097" s="51">
        <f>1/(1+EXP(-R1097))</f>
        <v/>
      </c>
      <c r="AI1097" s="48">
        <f>'4_Seq_Features'!A1095</f>
        <v/>
      </c>
      <c r="AJ1097" s="55">
        <f>'4_Seq_Features'!G1095</f>
        <v/>
      </c>
      <c r="AK1097" s="55">
        <f>'4_Seq_Features'!H1095</f>
        <v/>
      </c>
      <c r="AL1097" s="48">
        <f>'4_Seq_Features'!E1095</f>
        <v/>
      </c>
      <c r="AM1097" s="52">
        <f>$BD$14*((AJ1097)-$BD$5)/$BD$6+$BD$15*((AK1097)-$BD$7)/$BD$8+$BD$16</f>
        <v/>
      </c>
      <c r="AN1097" s="51">
        <f>1/(1+EXP(-AM1097))</f>
        <v/>
      </c>
      <c r="AO1097" s="52">
        <f>$BE$14*((AJ1097)-$BD$5)/$BD$6+$BE$15*((AK1097)-$BD$7)/$BD$8+$BE$16</f>
        <v/>
      </c>
      <c r="AP1097" s="51">
        <f>1/(1+EXP(-AO1097))</f>
        <v/>
      </c>
      <c r="AQ1097" s="52">
        <f>$BF$14*((AJ1097)-$BD$5)/$BD$6+$BF$15*((AK1097)-$BD$7)/$BD$8+$BF$16</f>
        <v/>
      </c>
      <c r="AR1097" s="51">
        <f>1/(1+EXP(-AQ1097))</f>
        <v/>
      </c>
      <c r="AS1097" s="52">
        <f>$BG$14*((AJ1097)-$BD$5)/$BD$6+$BG$15*((AK1097)-$BD$7)/$BD$8+$BG$16</f>
        <v/>
      </c>
      <c r="AT1097" s="51">
        <f>1/(1+EXP(-AS1097))</f>
        <v/>
      </c>
      <c r="AU1097" s="52">
        <f>$BH$14*((AJ1097)-$BD$5)/$BD$6+$BH$15*((AK1097)-$BD$7)/$BD$8+$BH$16</f>
        <v/>
      </c>
      <c r="AV1097" s="51">
        <f>1/(1+EXP(-AU1097))</f>
        <v/>
      </c>
      <c r="AW1097" s="52">
        <f>$BI$14*((AJ1097)-$BD$5)/$BD$6+$BI$15*((AK1097)-$BD$7)/$BD$8+$BI$16</f>
        <v/>
      </c>
      <c r="AX1097" s="51">
        <f>1/(1+EXP(-AW1097))</f>
        <v/>
      </c>
      <c r="AY1097" s="52">
        <f>$BJ$14*((AJ1097)-$BD$5)/$BD$6+$BJ$15*((AK1097)-$BD$7)/$BD$8+$BJ$16</f>
        <v/>
      </c>
      <c r="AZ1097" s="51">
        <f>1/(1+EXP(-AY1097))</f>
        <v/>
      </c>
      <c r="BA1097" s="52">
        <f>$BK$14*((AJ1097)-$BD$5)/$BD$6+$BK$15*((AK1097)-$BD$7)/$BD$8+$BK$16</f>
        <v/>
      </c>
      <c r="BB1097" s="51">
        <f>1/(1+EXP(-BA1097))</f>
        <v/>
      </c>
    </row>
    <row r="1098" ht="15" customHeight="1" s="35">
      <c r="A1098" s="48">
        <f>'4_Seq_Features'!A1096</f>
        <v/>
      </c>
      <c r="B1098" s="55">
        <f>'4_Seq_Features'!F1096</f>
        <v/>
      </c>
      <c r="C1098" s="48">
        <f>'4_Seq_Features'!E1096</f>
        <v/>
      </c>
      <c r="D1098" s="52">
        <f>$U$12*((B1098)-$U$5)/$U$6+$U$13</f>
        <v/>
      </c>
      <c r="E1098" s="51">
        <f>1/(1+EXP(-D1098))</f>
        <v/>
      </c>
      <c r="F1098" s="52">
        <f>$V$12*((B1098)-$U$5)/$U$6+$V$13</f>
        <v/>
      </c>
      <c r="G1098" s="51">
        <f>1/(1+EXP(-F1098))</f>
        <v/>
      </c>
      <c r="H1098" s="52">
        <f>$W$12*((B1098)-$U$5)/$U$6+$W$13</f>
        <v/>
      </c>
      <c r="I1098" s="51">
        <f>1/(1+EXP(-H1098))</f>
        <v/>
      </c>
      <c r="J1098" s="52">
        <f>$X$12*((B1098)-$U$5)/$U$6+$X$13</f>
        <v/>
      </c>
      <c r="K1098" s="51">
        <f>1/(1+EXP(-J1098))</f>
        <v/>
      </c>
      <c r="L1098" s="52">
        <f>$Y$12*((B1098)-$U$5)/$U$6+$Y$13</f>
        <v/>
      </c>
      <c r="M1098" s="51">
        <f>1/(1+EXP(-L1098))</f>
        <v/>
      </c>
      <c r="N1098" s="52">
        <f>$Z$12*((B1098)-$U$5)/$U$6+$Z$13</f>
        <v/>
      </c>
      <c r="O1098" s="51">
        <f>1/(1+EXP(-N1098))</f>
        <v/>
      </c>
      <c r="P1098" s="52">
        <f>$AA$12*((B1098)-$U$5)/$U$6+$AA$13</f>
        <v/>
      </c>
      <c r="Q1098" s="51">
        <f>1/(1+EXP(-P1098))</f>
        <v/>
      </c>
      <c r="R1098" s="52">
        <f>$AB$12*((B1098)-$U$5)/$U$6+$AB$13</f>
        <v/>
      </c>
      <c r="S1098" s="51">
        <f>1/(1+EXP(-R1098))</f>
        <v/>
      </c>
      <c r="AI1098" s="48">
        <f>'4_Seq_Features'!A1096</f>
        <v/>
      </c>
      <c r="AJ1098" s="55">
        <f>'4_Seq_Features'!G1096</f>
        <v/>
      </c>
      <c r="AK1098" s="55">
        <f>'4_Seq_Features'!H1096</f>
        <v/>
      </c>
      <c r="AL1098" s="48">
        <f>'4_Seq_Features'!E1096</f>
        <v/>
      </c>
      <c r="AM1098" s="52">
        <f>$BD$14*((AJ1098)-$BD$5)/$BD$6+$BD$15*((AK1098)-$BD$7)/$BD$8+$BD$16</f>
        <v/>
      </c>
      <c r="AN1098" s="51">
        <f>1/(1+EXP(-AM1098))</f>
        <v/>
      </c>
      <c r="AO1098" s="52">
        <f>$BE$14*((AJ1098)-$BD$5)/$BD$6+$BE$15*((AK1098)-$BD$7)/$BD$8+$BE$16</f>
        <v/>
      </c>
      <c r="AP1098" s="51">
        <f>1/(1+EXP(-AO1098))</f>
        <v/>
      </c>
      <c r="AQ1098" s="52">
        <f>$BF$14*((AJ1098)-$BD$5)/$BD$6+$BF$15*((AK1098)-$BD$7)/$BD$8+$BF$16</f>
        <v/>
      </c>
      <c r="AR1098" s="51">
        <f>1/(1+EXP(-AQ1098))</f>
        <v/>
      </c>
      <c r="AS1098" s="52">
        <f>$BG$14*((AJ1098)-$BD$5)/$BD$6+$BG$15*((AK1098)-$BD$7)/$BD$8+$BG$16</f>
        <v/>
      </c>
      <c r="AT1098" s="51">
        <f>1/(1+EXP(-AS1098))</f>
        <v/>
      </c>
      <c r="AU1098" s="52">
        <f>$BH$14*((AJ1098)-$BD$5)/$BD$6+$BH$15*((AK1098)-$BD$7)/$BD$8+$BH$16</f>
        <v/>
      </c>
      <c r="AV1098" s="51">
        <f>1/(1+EXP(-AU1098))</f>
        <v/>
      </c>
      <c r="AW1098" s="52">
        <f>$BI$14*((AJ1098)-$BD$5)/$BD$6+$BI$15*((AK1098)-$BD$7)/$BD$8+$BI$16</f>
        <v/>
      </c>
      <c r="AX1098" s="51">
        <f>1/(1+EXP(-AW1098))</f>
        <v/>
      </c>
      <c r="AY1098" s="52">
        <f>$BJ$14*((AJ1098)-$BD$5)/$BD$6+$BJ$15*((AK1098)-$BD$7)/$BD$8+$BJ$16</f>
        <v/>
      </c>
      <c r="AZ1098" s="51">
        <f>1/(1+EXP(-AY1098))</f>
        <v/>
      </c>
      <c r="BA1098" s="52">
        <f>$BK$14*((AJ1098)-$BD$5)/$BD$6+$BK$15*((AK1098)-$BD$7)/$BD$8+$BK$16</f>
        <v/>
      </c>
      <c r="BB1098" s="51">
        <f>1/(1+EXP(-BA1098))</f>
        <v/>
      </c>
    </row>
    <row r="1099" ht="15" customHeight="1" s="35">
      <c r="A1099" s="48">
        <f>'4_Seq_Features'!A1097</f>
        <v/>
      </c>
      <c r="B1099" s="55">
        <f>'4_Seq_Features'!F1097</f>
        <v/>
      </c>
      <c r="C1099" s="48">
        <f>'4_Seq_Features'!E1097</f>
        <v/>
      </c>
      <c r="D1099" s="52">
        <f>$U$12*((B1099)-$U$5)/$U$6+$U$13</f>
        <v/>
      </c>
      <c r="E1099" s="51">
        <f>1/(1+EXP(-D1099))</f>
        <v/>
      </c>
      <c r="F1099" s="52">
        <f>$V$12*((B1099)-$U$5)/$U$6+$V$13</f>
        <v/>
      </c>
      <c r="G1099" s="51">
        <f>1/(1+EXP(-F1099))</f>
        <v/>
      </c>
      <c r="H1099" s="52">
        <f>$W$12*((B1099)-$U$5)/$U$6+$W$13</f>
        <v/>
      </c>
      <c r="I1099" s="51">
        <f>1/(1+EXP(-H1099))</f>
        <v/>
      </c>
      <c r="J1099" s="52">
        <f>$X$12*((B1099)-$U$5)/$U$6+$X$13</f>
        <v/>
      </c>
      <c r="K1099" s="51">
        <f>1/(1+EXP(-J1099))</f>
        <v/>
      </c>
      <c r="L1099" s="52">
        <f>$Y$12*((B1099)-$U$5)/$U$6+$Y$13</f>
        <v/>
      </c>
      <c r="M1099" s="51">
        <f>1/(1+EXP(-L1099))</f>
        <v/>
      </c>
      <c r="N1099" s="52">
        <f>$Z$12*((B1099)-$U$5)/$U$6+$Z$13</f>
        <v/>
      </c>
      <c r="O1099" s="51">
        <f>1/(1+EXP(-N1099))</f>
        <v/>
      </c>
      <c r="P1099" s="52">
        <f>$AA$12*((B1099)-$U$5)/$U$6+$AA$13</f>
        <v/>
      </c>
      <c r="Q1099" s="51">
        <f>1/(1+EXP(-P1099))</f>
        <v/>
      </c>
      <c r="R1099" s="52">
        <f>$AB$12*((B1099)-$U$5)/$U$6+$AB$13</f>
        <v/>
      </c>
      <c r="S1099" s="51">
        <f>1/(1+EXP(-R1099))</f>
        <v/>
      </c>
      <c r="AI1099" s="48">
        <f>'4_Seq_Features'!A1097</f>
        <v/>
      </c>
      <c r="AJ1099" s="55">
        <f>'4_Seq_Features'!G1097</f>
        <v/>
      </c>
      <c r="AK1099" s="55">
        <f>'4_Seq_Features'!H1097</f>
        <v/>
      </c>
      <c r="AL1099" s="48">
        <f>'4_Seq_Features'!E1097</f>
        <v/>
      </c>
      <c r="AM1099" s="52">
        <f>$BD$14*((AJ1099)-$BD$5)/$BD$6+$BD$15*((AK1099)-$BD$7)/$BD$8+$BD$16</f>
        <v/>
      </c>
      <c r="AN1099" s="51">
        <f>1/(1+EXP(-AM1099))</f>
        <v/>
      </c>
      <c r="AO1099" s="52">
        <f>$BE$14*((AJ1099)-$BD$5)/$BD$6+$BE$15*((AK1099)-$BD$7)/$BD$8+$BE$16</f>
        <v/>
      </c>
      <c r="AP1099" s="51">
        <f>1/(1+EXP(-AO1099))</f>
        <v/>
      </c>
      <c r="AQ1099" s="52">
        <f>$BF$14*((AJ1099)-$BD$5)/$BD$6+$BF$15*((AK1099)-$BD$7)/$BD$8+$BF$16</f>
        <v/>
      </c>
      <c r="AR1099" s="51">
        <f>1/(1+EXP(-AQ1099))</f>
        <v/>
      </c>
      <c r="AS1099" s="52">
        <f>$BG$14*((AJ1099)-$BD$5)/$BD$6+$BG$15*((AK1099)-$BD$7)/$BD$8+$BG$16</f>
        <v/>
      </c>
      <c r="AT1099" s="51">
        <f>1/(1+EXP(-AS1099))</f>
        <v/>
      </c>
      <c r="AU1099" s="52">
        <f>$BH$14*((AJ1099)-$BD$5)/$BD$6+$BH$15*((AK1099)-$BD$7)/$BD$8+$BH$16</f>
        <v/>
      </c>
      <c r="AV1099" s="51">
        <f>1/(1+EXP(-AU1099))</f>
        <v/>
      </c>
      <c r="AW1099" s="52">
        <f>$BI$14*((AJ1099)-$BD$5)/$BD$6+$BI$15*((AK1099)-$BD$7)/$BD$8+$BI$16</f>
        <v/>
      </c>
      <c r="AX1099" s="51">
        <f>1/(1+EXP(-AW1099))</f>
        <v/>
      </c>
      <c r="AY1099" s="52">
        <f>$BJ$14*((AJ1099)-$BD$5)/$BD$6+$BJ$15*((AK1099)-$BD$7)/$BD$8+$BJ$16</f>
        <v/>
      </c>
      <c r="AZ1099" s="51">
        <f>1/(1+EXP(-AY1099))</f>
        <v/>
      </c>
      <c r="BA1099" s="52">
        <f>$BK$14*((AJ1099)-$BD$5)/$BD$6+$BK$15*((AK1099)-$BD$7)/$BD$8+$BK$16</f>
        <v/>
      </c>
      <c r="BB1099" s="51">
        <f>1/(1+EXP(-BA1099))</f>
        <v/>
      </c>
    </row>
    <row r="1100" ht="15" customHeight="1" s="35">
      <c r="A1100" s="48">
        <f>'4_Seq_Features'!A1098</f>
        <v/>
      </c>
      <c r="B1100" s="55">
        <f>'4_Seq_Features'!F1098</f>
        <v/>
      </c>
      <c r="C1100" s="48">
        <f>'4_Seq_Features'!E1098</f>
        <v/>
      </c>
      <c r="D1100" s="52">
        <f>$U$12*((B1100)-$U$5)/$U$6+$U$13</f>
        <v/>
      </c>
      <c r="E1100" s="51">
        <f>1/(1+EXP(-D1100))</f>
        <v/>
      </c>
      <c r="F1100" s="52">
        <f>$V$12*((B1100)-$U$5)/$U$6+$V$13</f>
        <v/>
      </c>
      <c r="G1100" s="51">
        <f>1/(1+EXP(-F1100))</f>
        <v/>
      </c>
      <c r="H1100" s="52">
        <f>$W$12*((B1100)-$U$5)/$U$6+$W$13</f>
        <v/>
      </c>
      <c r="I1100" s="51">
        <f>1/(1+EXP(-H1100))</f>
        <v/>
      </c>
      <c r="J1100" s="52">
        <f>$X$12*((B1100)-$U$5)/$U$6+$X$13</f>
        <v/>
      </c>
      <c r="K1100" s="51">
        <f>1/(1+EXP(-J1100))</f>
        <v/>
      </c>
      <c r="L1100" s="52">
        <f>$Y$12*((B1100)-$U$5)/$U$6+$Y$13</f>
        <v/>
      </c>
      <c r="M1100" s="51">
        <f>1/(1+EXP(-L1100))</f>
        <v/>
      </c>
      <c r="N1100" s="52">
        <f>$Z$12*((B1100)-$U$5)/$U$6+$Z$13</f>
        <v/>
      </c>
      <c r="O1100" s="51">
        <f>1/(1+EXP(-N1100))</f>
        <v/>
      </c>
      <c r="P1100" s="52">
        <f>$AA$12*((B1100)-$U$5)/$U$6+$AA$13</f>
        <v/>
      </c>
      <c r="Q1100" s="51">
        <f>1/(1+EXP(-P1100))</f>
        <v/>
      </c>
      <c r="R1100" s="52">
        <f>$AB$12*((B1100)-$U$5)/$U$6+$AB$13</f>
        <v/>
      </c>
      <c r="S1100" s="51">
        <f>1/(1+EXP(-R1100))</f>
        <v/>
      </c>
      <c r="AI1100" s="48">
        <f>'4_Seq_Features'!A1098</f>
        <v/>
      </c>
      <c r="AJ1100" s="55">
        <f>'4_Seq_Features'!G1098</f>
        <v/>
      </c>
      <c r="AK1100" s="55">
        <f>'4_Seq_Features'!H1098</f>
        <v/>
      </c>
      <c r="AL1100" s="48">
        <f>'4_Seq_Features'!E1098</f>
        <v/>
      </c>
      <c r="AM1100" s="52">
        <f>$BD$14*((AJ1100)-$BD$5)/$BD$6+$BD$15*((AK1100)-$BD$7)/$BD$8+$BD$16</f>
        <v/>
      </c>
      <c r="AN1100" s="51">
        <f>1/(1+EXP(-AM1100))</f>
        <v/>
      </c>
      <c r="AO1100" s="52">
        <f>$BE$14*((AJ1100)-$BD$5)/$BD$6+$BE$15*((AK1100)-$BD$7)/$BD$8+$BE$16</f>
        <v/>
      </c>
      <c r="AP1100" s="51">
        <f>1/(1+EXP(-AO1100))</f>
        <v/>
      </c>
      <c r="AQ1100" s="52">
        <f>$BF$14*((AJ1100)-$BD$5)/$BD$6+$BF$15*((AK1100)-$BD$7)/$BD$8+$BF$16</f>
        <v/>
      </c>
      <c r="AR1100" s="51">
        <f>1/(1+EXP(-AQ1100))</f>
        <v/>
      </c>
      <c r="AS1100" s="52">
        <f>$BG$14*((AJ1100)-$BD$5)/$BD$6+$BG$15*((AK1100)-$BD$7)/$BD$8+$BG$16</f>
        <v/>
      </c>
      <c r="AT1100" s="51">
        <f>1/(1+EXP(-AS1100))</f>
        <v/>
      </c>
      <c r="AU1100" s="52">
        <f>$BH$14*((AJ1100)-$BD$5)/$BD$6+$BH$15*((AK1100)-$BD$7)/$BD$8+$BH$16</f>
        <v/>
      </c>
      <c r="AV1100" s="51">
        <f>1/(1+EXP(-AU1100))</f>
        <v/>
      </c>
      <c r="AW1100" s="52">
        <f>$BI$14*((AJ1100)-$BD$5)/$BD$6+$BI$15*((AK1100)-$BD$7)/$BD$8+$BI$16</f>
        <v/>
      </c>
      <c r="AX1100" s="51">
        <f>1/(1+EXP(-AW1100))</f>
        <v/>
      </c>
      <c r="AY1100" s="52">
        <f>$BJ$14*((AJ1100)-$BD$5)/$BD$6+$BJ$15*((AK1100)-$BD$7)/$BD$8+$BJ$16</f>
        <v/>
      </c>
      <c r="AZ1100" s="51">
        <f>1/(1+EXP(-AY1100))</f>
        <v/>
      </c>
      <c r="BA1100" s="52">
        <f>$BK$14*((AJ1100)-$BD$5)/$BD$6+$BK$15*((AK1100)-$BD$7)/$BD$8+$BK$16</f>
        <v/>
      </c>
      <c r="BB1100" s="51">
        <f>1/(1+EXP(-BA1100))</f>
        <v/>
      </c>
    </row>
    <row r="1101" ht="15" customHeight="1" s="35">
      <c r="A1101" s="48">
        <f>'4_Seq_Features'!A1099</f>
        <v/>
      </c>
      <c r="B1101" s="55">
        <f>'4_Seq_Features'!F1099</f>
        <v/>
      </c>
      <c r="C1101" s="48">
        <f>'4_Seq_Features'!E1099</f>
        <v/>
      </c>
      <c r="D1101" s="52">
        <f>$U$12*((B1101)-$U$5)/$U$6+$U$13</f>
        <v/>
      </c>
      <c r="E1101" s="51">
        <f>1/(1+EXP(-D1101))</f>
        <v/>
      </c>
      <c r="F1101" s="52">
        <f>$V$12*((B1101)-$U$5)/$U$6+$V$13</f>
        <v/>
      </c>
      <c r="G1101" s="51">
        <f>1/(1+EXP(-F1101))</f>
        <v/>
      </c>
      <c r="H1101" s="52">
        <f>$W$12*((B1101)-$U$5)/$U$6+$W$13</f>
        <v/>
      </c>
      <c r="I1101" s="51">
        <f>1/(1+EXP(-H1101))</f>
        <v/>
      </c>
      <c r="J1101" s="52">
        <f>$X$12*((B1101)-$U$5)/$U$6+$X$13</f>
        <v/>
      </c>
      <c r="K1101" s="51">
        <f>1/(1+EXP(-J1101))</f>
        <v/>
      </c>
      <c r="L1101" s="52">
        <f>$Y$12*((B1101)-$U$5)/$U$6+$Y$13</f>
        <v/>
      </c>
      <c r="M1101" s="51">
        <f>1/(1+EXP(-L1101))</f>
        <v/>
      </c>
      <c r="N1101" s="52">
        <f>$Z$12*((B1101)-$U$5)/$U$6+$Z$13</f>
        <v/>
      </c>
      <c r="O1101" s="51">
        <f>1/(1+EXP(-N1101))</f>
        <v/>
      </c>
      <c r="P1101" s="52">
        <f>$AA$12*((B1101)-$U$5)/$U$6+$AA$13</f>
        <v/>
      </c>
      <c r="Q1101" s="51">
        <f>1/(1+EXP(-P1101))</f>
        <v/>
      </c>
      <c r="R1101" s="52">
        <f>$AB$12*((B1101)-$U$5)/$U$6+$AB$13</f>
        <v/>
      </c>
      <c r="S1101" s="51">
        <f>1/(1+EXP(-R1101))</f>
        <v/>
      </c>
      <c r="AI1101" s="48">
        <f>'4_Seq_Features'!A1099</f>
        <v/>
      </c>
      <c r="AJ1101" s="55">
        <f>'4_Seq_Features'!G1099</f>
        <v/>
      </c>
      <c r="AK1101" s="55">
        <f>'4_Seq_Features'!H1099</f>
        <v/>
      </c>
      <c r="AL1101" s="48">
        <f>'4_Seq_Features'!E1099</f>
        <v/>
      </c>
      <c r="AM1101" s="52">
        <f>$BD$14*((AJ1101)-$BD$5)/$BD$6+$BD$15*((AK1101)-$BD$7)/$BD$8+$BD$16</f>
        <v/>
      </c>
      <c r="AN1101" s="51">
        <f>1/(1+EXP(-AM1101))</f>
        <v/>
      </c>
      <c r="AO1101" s="52">
        <f>$BE$14*((AJ1101)-$BD$5)/$BD$6+$BE$15*((AK1101)-$BD$7)/$BD$8+$BE$16</f>
        <v/>
      </c>
      <c r="AP1101" s="51">
        <f>1/(1+EXP(-AO1101))</f>
        <v/>
      </c>
      <c r="AQ1101" s="52">
        <f>$BF$14*((AJ1101)-$BD$5)/$BD$6+$BF$15*((AK1101)-$BD$7)/$BD$8+$BF$16</f>
        <v/>
      </c>
      <c r="AR1101" s="51">
        <f>1/(1+EXP(-AQ1101))</f>
        <v/>
      </c>
      <c r="AS1101" s="52">
        <f>$BG$14*((AJ1101)-$BD$5)/$BD$6+$BG$15*((AK1101)-$BD$7)/$BD$8+$BG$16</f>
        <v/>
      </c>
      <c r="AT1101" s="51">
        <f>1/(1+EXP(-AS1101))</f>
        <v/>
      </c>
      <c r="AU1101" s="52">
        <f>$BH$14*((AJ1101)-$BD$5)/$BD$6+$BH$15*((AK1101)-$BD$7)/$BD$8+$BH$16</f>
        <v/>
      </c>
      <c r="AV1101" s="51">
        <f>1/(1+EXP(-AU1101))</f>
        <v/>
      </c>
      <c r="AW1101" s="52">
        <f>$BI$14*((AJ1101)-$BD$5)/$BD$6+$BI$15*((AK1101)-$BD$7)/$BD$8+$BI$16</f>
        <v/>
      </c>
      <c r="AX1101" s="51">
        <f>1/(1+EXP(-AW1101))</f>
        <v/>
      </c>
      <c r="AY1101" s="52">
        <f>$BJ$14*((AJ1101)-$BD$5)/$BD$6+$BJ$15*((AK1101)-$BD$7)/$BD$8+$BJ$16</f>
        <v/>
      </c>
      <c r="AZ1101" s="51">
        <f>1/(1+EXP(-AY1101))</f>
        <v/>
      </c>
      <c r="BA1101" s="52">
        <f>$BK$14*((AJ1101)-$BD$5)/$BD$6+$BK$15*((AK1101)-$BD$7)/$BD$8+$BK$16</f>
        <v/>
      </c>
      <c r="BB1101" s="51">
        <f>1/(1+EXP(-BA1101))</f>
        <v/>
      </c>
    </row>
    <row r="1102" ht="15" customHeight="1" s="35">
      <c r="A1102" s="48">
        <f>'4_Seq_Features'!A1100</f>
        <v/>
      </c>
      <c r="B1102" s="55">
        <f>'4_Seq_Features'!F1100</f>
        <v/>
      </c>
      <c r="C1102" s="48">
        <f>'4_Seq_Features'!E1100</f>
        <v/>
      </c>
      <c r="D1102" s="52">
        <f>$U$12*((B1102)-$U$5)/$U$6+$U$13</f>
        <v/>
      </c>
      <c r="E1102" s="51">
        <f>1/(1+EXP(-D1102))</f>
        <v/>
      </c>
      <c r="F1102" s="52">
        <f>$V$12*((B1102)-$U$5)/$U$6+$V$13</f>
        <v/>
      </c>
      <c r="G1102" s="51">
        <f>1/(1+EXP(-F1102))</f>
        <v/>
      </c>
      <c r="H1102" s="52">
        <f>$W$12*((B1102)-$U$5)/$U$6+$W$13</f>
        <v/>
      </c>
      <c r="I1102" s="51">
        <f>1/(1+EXP(-H1102))</f>
        <v/>
      </c>
      <c r="J1102" s="52">
        <f>$X$12*((B1102)-$U$5)/$U$6+$X$13</f>
        <v/>
      </c>
      <c r="K1102" s="51">
        <f>1/(1+EXP(-J1102))</f>
        <v/>
      </c>
      <c r="L1102" s="52">
        <f>$Y$12*((B1102)-$U$5)/$U$6+$Y$13</f>
        <v/>
      </c>
      <c r="M1102" s="51">
        <f>1/(1+EXP(-L1102))</f>
        <v/>
      </c>
      <c r="N1102" s="52">
        <f>$Z$12*((B1102)-$U$5)/$U$6+$Z$13</f>
        <v/>
      </c>
      <c r="O1102" s="51">
        <f>1/(1+EXP(-N1102))</f>
        <v/>
      </c>
      <c r="P1102" s="52">
        <f>$AA$12*((B1102)-$U$5)/$U$6+$AA$13</f>
        <v/>
      </c>
      <c r="Q1102" s="51">
        <f>1/(1+EXP(-P1102))</f>
        <v/>
      </c>
      <c r="R1102" s="52">
        <f>$AB$12*((B1102)-$U$5)/$U$6+$AB$13</f>
        <v/>
      </c>
      <c r="S1102" s="51">
        <f>1/(1+EXP(-R1102))</f>
        <v/>
      </c>
      <c r="AI1102" s="48">
        <f>'4_Seq_Features'!A1100</f>
        <v/>
      </c>
      <c r="AJ1102" s="55">
        <f>'4_Seq_Features'!G1100</f>
        <v/>
      </c>
      <c r="AK1102" s="55">
        <f>'4_Seq_Features'!H1100</f>
        <v/>
      </c>
      <c r="AL1102" s="48">
        <f>'4_Seq_Features'!E1100</f>
        <v/>
      </c>
      <c r="AM1102" s="52">
        <f>$BD$14*((AJ1102)-$BD$5)/$BD$6+$BD$15*((AK1102)-$BD$7)/$BD$8+$BD$16</f>
        <v/>
      </c>
      <c r="AN1102" s="51">
        <f>1/(1+EXP(-AM1102))</f>
        <v/>
      </c>
      <c r="AO1102" s="52">
        <f>$BE$14*((AJ1102)-$BD$5)/$BD$6+$BE$15*((AK1102)-$BD$7)/$BD$8+$BE$16</f>
        <v/>
      </c>
      <c r="AP1102" s="51">
        <f>1/(1+EXP(-AO1102))</f>
        <v/>
      </c>
      <c r="AQ1102" s="52">
        <f>$BF$14*((AJ1102)-$BD$5)/$BD$6+$BF$15*((AK1102)-$BD$7)/$BD$8+$BF$16</f>
        <v/>
      </c>
      <c r="AR1102" s="51">
        <f>1/(1+EXP(-AQ1102))</f>
        <v/>
      </c>
      <c r="AS1102" s="52">
        <f>$BG$14*((AJ1102)-$BD$5)/$BD$6+$BG$15*((AK1102)-$BD$7)/$BD$8+$BG$16</f>
        <v/>
      </c>
      <c r="AT1102" s="51">
        <f>1/(1+EXP(-AS1102))</f>
        <v/>
      </c>
      <c r="AU1102" s="52">
        <f>$BH$14*((AJ1102)-$BD$5)/$BD$6+$BH$15*((AK1102)-$BD$7)/$BD$8+$BH$16</f>
        <v/>
      </c>
      <c r="AV1102" s="51">
        <f>1/(1+EXP(-AU1102))</f>
        <v/>
      </c>
      <c r="AW1102" s="52">
        <f>$BI$14*((AJ1102)-$BD$5)/$BD$6+$BI$15*((AK1102)-$BD$7)/$BD$8+$BI$16</f>
        <v/>
      </c>
      <c r="AX1102" s="51">
        <f>1/(1+EXP(-AW1102))</f>
        <v/>
      </c>
      <c r="AY1102" s="52">
        <f>$BJ$14*((AJ1102)-$BD$5)/$BD$6+$BJ$15*((AK1102)-$BD$7)/$BD$8+$BJ$16</f>
        <v/>
      </c>
      <c r="AZ1102" s="51">
        <f>1/(1+EXP(-AY1102))</f>
        <v/>
      </c>
      <c r="BA1102" s="52">
        <f>$BK$14*((AJ1102)-$BD$5)/$BD$6+$BK$15*((AK1102)-$BD$7)/$BD$8+$BK$16</f>
        <v/>
      </c>
      <c r="BB1102" s="51">
        <f>1/(1+EXP(-BA1102))</f>
        <v/>
      </c>
    </row>
    <row r="1103" ht="15" customHeight="1" s="35">
      <c r="A1103" s="48">
        <f>'4_Seq_Features'!A1101</f>
        <v/>
      </c>
      <c r="B1103" s="55">
        <f>'4_Seq_Features'!F1101</f>
        <v/>
      </c>
      <c r="C1103" s="48">
        <f>'4_Seq_Features'!E1101</f>
        <v/>
      </c>
      <c r="D1103" s="52">
        <f>$U$12*((B1103)-$U$5)/$U$6+$U$13</f>
        <v/>
      </c>
      <c r="E1103" s="51">
        <f>1/(1+EXP(-D1103))</f>
        <v/>
      </c>
      <c r="F1103" s="52">
        <f>$V$12*((B1103)-$U$5)/$U$6+$V$13</f>
        <v/>
      </c>
      <c r="G1103" s="51">
        <f>1/(1+EXP(-F1103))</f>
        <v/>
      </c>
      <c r="H1103" s="52">
        <f>$W$12*((B1103)-$U$5)/$U$6+$W$13</f>
        <v/>
      </c>
      <c r="I1103" s="51">
        <f>1/(1+EXP(-H1103))</f>
        <v/>
      </c>
      <c r="J1103" s="52">
        <f>$X$12*((B1103)-$U$5)/$U$6+$X$13</f>
        <v/>
      </c>
      <c r="K1103" s="51">
        <f>1/(1+EXP(-J1103))</f>
        <v/>
      </c>
      <c r="L1103" s="52">
        <f>$Y$12*((B1103)-$U$5)/$U$6+$Y$13</f>
        <v/>
      </c>
      <c r="M1103" s="51">
        <f>1/(1+EXP(-L1103))</f>
        <v/>
      </c>
      <c r="N1103" s="52">
        <f>$Z$12*((B1103)-$U$5)/$U$6+$Z$13</f>
        <v/>
      </c>
      <c r="O1103" s="51">
        <f>1/(1+EXP(-N1103))</f>
        <v/>
      </c>
      <c r="P1103" s="52">
        <f>$AA$12*((B1103)-$U$5)/$U$6+$AA$13</f>
        <v/>
      </c>
      <c r="Q1103" s="51">
        <f>1/(1+EXP(-P1103))</f>
        <v/>
      </c>
      <c r="R1103" s="52">
        <f>$AB$12*((B1103)-$U$5)/$U$6+$AB$13</f>
        <v/>
      </c>
      <c r="S1103" s="51">
        <f>1/(1+EXP(-R1103))</f>
        <v/>
      </c>
      <c r="AI1103" s="48">
        <f>'4_Seq_Features'!A1101</f>
        <v/>
      </c>
      <c r="AJ1103" s="55">
        <f>'4_Seq_Features'!G1101</f>
        <v/>
      </c>
      <c r="AK1103" s="55">
        <f>'4_Seq_Features'!H1101</f>
        <v/>
      </c>
      <c r="AL1103" s="48">
        <f>'4_Seq_Features'!E1101</f>
        <v/>
      </c>
      <c r="AM1103" s="52">
        <f>$BD$14*((AJ1103)-$BD$5)/$BD$6+$BD$15*((AK1103)-$BD$7)/$BD$8+$BD$16</f>
        <v/>
      </c>
      <c r="AN1103" s="51">
        <f>1/(1+EXP(-AM1103))</f>
        <v/>
      </c>
      <c r="AO1103" s="52">
        <f>$BE$14*((AJ1103)-$BD$5)/$BD$6+$BE$15*((AK1103)-$BD$7)/$BD$8+$BE$16</f>
        <v/>
      </c>
      <c r="AP1103" s="51">
        <f>1/(1+EXP(-AO1103))</f>
        <v/>
      </c>
      <c r="AQ1103" s="52">
        <f>$BF$14*((AJ1103)-$BD$5)/$BD$6+$BF$15*((AK1103)-$BD$7)/$BD$8+$BF$16</f>
        <v/>
      </c>
      <c r="AR1103" s="51">
        <f>1/(1+EXP(-AQ1103))</f>
        <v/>
      </c>
      <c r="AS1103" s="52">
        <f>$BG$14*((AJ1103)-$BD$5)/$BD$6+$BG$15*((AK1103)-$BD$7)/$BD$8+$BG$16</f>
        <v/>
      </c>
      <c r="AT1103" s="51">
        <f>1/(1+EXP(-AS1103))</f>
        <v/>
      </c>
      <c r="AU1103" s="52">
        <f>$BH$14*((AJ1103)-$BD$5)/$BD$6+$BH$15*((AK1103)-$BD$7)/$BD$8+$BH$16</f>
        <v/>
      </c>
      <c r="AV1103" s="51">
        <f>1/(1+EXP(-AU1103))</f>
        <v/>
      </c>
      <c r="AW1103" s="52">
        <f>$BI$14*((AJ1103)-$BD$5)/$BD$6+$BI$15*((AK1103)-$BD$7)/$BD$8+$BI$16</f>
        <v/>
      </c>
      <c r="AX1103" s="51">
        <f>1/(1+EXP(-AW1103))</f>
        <v/>
      </c>
      <c r="AY1103" s="52">
        <f>$BJ$14*((AJ1103)-$BD$5)/$BD$6+$BJ$15*((AK1103)-$BD$7)/$BD$8+$BJ$16</f>
        <v/>
      </c>
      <c r="AZ1103" s="51">
        <f>1/(1+EXP(-AY1103))</f>
        <v/>
      </c>
      <c r="BA1103" s="52">
        <f>$BK$14*((AJ1103)-$BD$5)/$BD$6+$BK$15*((AK1103)-$BD$7)/$BD$8+$BK$16</f>
        <v/>
      </c>
      <c r="BB1103" s="51">
        <f>1/(1+EXP(-BA1103))</f>
        <v/>
      </c>
    </row>
    <row r="1104" ht="15" customHeight="1" s="35">
      <c r="A1104" s="48">
        <f>'4_Seq_Features'!A1102</f>
        <v/>
      </c>
      <c r="B1104" s="55">
        <f>'4_Seq_Features'!F1102</f>
        <v/>
      </c>
      <c r="C1104" s="48">
        <f>'4_Seq_Features'!E1102</f>
        <v/>
      </c>
      <c r="D1104" s="52">
        <f>$U$12*((B1104)-$U$5)/$U$6+$U$13</f>
        <v/>
      </c>
      <c r="E1104" s="51">
        <f>1/(1+EXP(-D1104))</f>
        <v/>
      </c>
      <c r="F1104" s="52">
        <f>$V$12*((B1104)-$U$5)/$U$6+$V$13</f>
        <v/>
      </c>
      <c r="G1104" s="51">
        <f>1/(1+EXP(-F1104))</f>
        <v/>
      </c>
      <c r="H1104" s="52">
        <f>$W$12*((B1104)-$U$5)/$U$6+$W$13</f>
        <v/>
      </c>
      <c r="I1104" s="51">
        <f>1/(1+EXP(-H1104))</f>
        <v/>
      </c>
      <c r="J1104" s="52">
        <f>$X$12*((B1104)-$U$5)/$U$6+$X$13</f>
        <v/>
      </c>
      <c r="K1104" s="51">
        <f>1/(1+EXP(-J1104))</f>
        <v/>
      </c>
      <c r="L1104" s="52">
        <f>$Y$12*((B1104)-$U$5)/$U$6+$Y$13</f>
        <v/>
      </c>
      <c r="M1104" s="51">
        <f>1/(1+EXP(-L1104))</f>
        <v/>
      </c>
      <c r="N1104" s="52">
        <f>$Z$12*((B1104)-$U$5)/$U$6+$Z$13</f>
        <v/>
      </c>
      <c r="O1104" s="51">
        <f>1/(1+EXP(-N1104))</f>
        <v/>
      </c>
      <c r="P1104" s="52">
        <f>$AA$12*((B1104)-$U$5)/$U$6+$AA$13</f>
        <v/>
      </c>
      <c r="Q1104" s="51">
        <f>1/(1+EXP(-P1104))</f>
        <v/>
      </c>
      <c r="R1104" s="52">
        <f>$AB$12*((B1104)-$U$5)/$U$6+$AB$13</f>
        <v/>
      </c>
      <c r="S1104" s="51">
        <f>1/(1+EXP(-R1104))</f>
        <v/>
      </c>
      <c r="AI1104" s="48">
        <f>'4_Seq_Features'!A1102</f>
        <v/>
      </c>
      <c r="AJ1104" s="55">
        <f>'4_Seq_Features'!G1102</f>
        <v/>
      </c>
      <c r="AK1104" s="55">
        <f>'4_Seq_Features'!H1102</f>
        <v/>
      </c>
      <c r="AL1104" s="48">
        <f>'4_Seq_Features'!E1102</f>
        <v/>
      </c>
      <c r="AM1104" s="52">
        <f>$BD$14*((AJ1104)-$BD$5)/$BD$6+$BD$15*((AK1104)-$BD$7)/$BD$8+$BD$16</f>
        <v/>
      </c>
      <c r="AN1104" s="51">
        <f>1/(1+EXP(-AM1104))</f>
        <v/>
      </c>
      <c r="AO1104" s="52">
        <f>$BE$14*((AJ1104)-$BD$5)/$BD$6+$BE$15*((AK1104)-$BD$7)/$BD$8+$BE$16</f>
        <v/>
      </c>
      <c r="AP1104" s="51">
        <f>1/(1+EXP(-AO1104))</f>
        <v/>
      </c>
      <c r="AQ1104" s="52">
        <f>$BF$14*((AJ1104)-$BD$5)/$BD$6+$BF$15*((AK1104)-$BD$7)/$BD$8+$BF$16</f>
        <v/>
      </c>
      <c r="AR1104" s="51">
        <f>1/(1+EXP(-AQ1104))</f>
        <v/>
      </c>
      <c r="AS1104" s="52">
        <f>$BG$14*((AJ1104)-$BD$5)/$BD$6+$BG$15*((AK1104)-$BD$7)/$BD$8+$BG$16</f>
        <v/>
      </c>
      <c r="AT1104" s="51">
        <f>1/(1+EXP(-AS1104))</f>
        <v/>
      </c>
      <c r="AU1104" s="52">
        <f>$BH$14*((AJ1104)-$BD$5)/$BD$6+$BH$15*((AK1104)-$BD$7)/$BD$8+$BH$16</f>
        <v/>
      </c>
      <c r="AV1104" s="51">
        <f>1/(1+EXP(-AU1104))</f>
        <v/>
      </c>
      <c r="AW1104" s="52">
        <f>$BI$14*((AJ1104)-$BD$5)/$BD$6+$BI$15*((AK1104)-$BD$7)/$BD$8+$BI$16</f>
        <v/>
      </c>
      <c r="AX1104" s="51">
        <f>1/(1+EXP(-AW1104))</f>
        <v/>
      </c>
      <c r="AY1104" s="52">
        <f>$BJ$14*((AJ1104)-$BD$5)/$BD$6+$BJ$15*((AK1104)-$BD$7)/$BD$8+$BJ$16</f>
        <v/>
      </c>
      <c r="AZ1104" s="51">
        <f>1/(1+EXP(-AY1104))</f>
        <v/>
      </c>
      <c r="BA1104" s="52">
        <f>$BK$14*((AJ1104)-$BD$5)/$BD$6+$BK$15*((AK1104)-$BD$7)/$BD$8+$BK$16</f>
        <v/>
      </c>
      <c r="BB1104" s="51">
        <f>1/(1+EXP(-BA1104))</f>
        <v/>
      </c>
    </row>
    <row r="1105" ht="15" customHeight="1" s="35">
      <c r="A1105" s="48">
        <f>'4_Seq_Features'!A1103</f>
        <v/>
      </c>
      <c r="B1105" s="55">
        <f>'4_Seq_Features'!F1103</f>
        <v/>
      </c>
      <c r="C1105" s="48">
        <f>'4_Seq_Features'!E1103</f>
        <v/>
      </c>
      <c r="D1105" s="52">
        <f>$U$12*((B1105)-$U$5)/$U$6+$U$13</f>
        <v/>
      </c>
      <c r="E1105" s="51">
        <f>1/(1+EXP(-D1105))</f>
        <v/>
      </c>
      <c r="F1105" s="52">
        <f>$V$12*((B1105)-$U$5)/$U$6+$V$13</f>
        <v/>
      </c>
      <c r="G1105" s="51">
        <f>1/(1+EXP(-F1105))</f>
        <v/>
      </c>
      <c r="H1105" s="52">
        <f>$W$12*((B1105)-$U$5)/$U$6+$W$13</f>
        <v/>
      </c>
      <c r="I1105" s="51">
        <f>1/(1+EXP(-H1105))</f>
        <v/>
      </c>
      <c r="J1105" s="52">
        <f>$X$12*((B1105)-$U$5)/$U$6+$X$13</f>
        <v/>
      </c>
      <c r="K1105" s="51">
        <f>1/(1+EXP(-J1105))</f>
        <v/>
      </c>
      <c r="L1105" s="52">
        <f>$Y$12*((B1105)-$U$5)/$U$6+$Y$13</f>
        <v/>
      </c>
      <c r="M1105" s="51">
        <f>1/(1+EXP(-L1105))</f>
        <v/>
      </c>
      <c r="N1105" s="52">
        <f>$Z$12*((B1105)-$U$5)/$U$6+$Z$13</f>
        <v/>
      </c>
      <c r="O1105" s="51">
        <f>1/(1+EXP(-N1105))</f>
        <v/>
      </c>
      <c r="P1105" s="52">
        <f>$AA$12*((B1105)-$U$5)/$U$6+$AA$13</f>
        <v/>
      </c>
      <c r="Q1105" s="51">
        <f>1/(1+EXP(-P1105))</f>
        <v/>
      </c>
      <c r="R1105" s="52">
        <f>$AB$12*((B1105)-$U$5)/$U$6+$AB$13</f>
        <v/>
      </c>
      <c r="S1105" s="51">
        <f>1/(1+EXP(-R1105))</f>
        <v/>
      </c>
      <c r="AI1105" s="48">
        <f>'4_Seq_Features'!A1103</f>
        <v/>
      </c>
      <c r="AJ1105" s="55">
        <f>'4_Seq_Features'!G1103</f>
        <v/>
      </c>
      <c r="AK1105" s="55">
        <f>'4_Seq_Features'!H1103</f>
        <v/>
      </c>
      <c r="AL1105" s="48">
        <f>'4_Seq_Features'!E1103</f>
        <v/>
      </c>
      <c r="AM1105" s="52">
        <f>$BD$14*((AJ1105)-$BD$5)/$BD$6+$BD$15*((AK1105)-$BD$7)/$BD$8+$BD$16</f>
        <v/>
      </c>
      <c r="AN1105" s="51">
        <f>1/(1+EXP(-AM1105))</f>
        <v/>
      </c>
      <c r="AO1105" s="52">
        <f>$BE$14*((AJ1105)-$BD$5)/$BD$6+$BE$15*((AK1105)-$BD$7)/$BD$8+$BE$16</f>
        <v/>
      </c>
      <c r="AP1105" s="51">
        <f>1/(1+EXP(-AO1105))</f>
        <v/>
      </c>
      <c r="AQ1105" s="52">
        <f>$BF$14*((AJ1105)-$BD$5)/$BD$6+$BF$15*((AK1105)-$BD$7)/$BD$8+$BF$16</f>
        <v/>
      </c>
      <c r="AR1105" s="51">
        <f>1/(1+EXP(-AQ1105))</f>
        <v/>
      </c>
      <c r="AS1105" s="52">
        <f>$BG$14*((AJ1105)-$BD$5)/$BD$6+$BG$15*((AK1105)-$BD$7)/$BD$8+$BG$16</f>
        <v/>
      </c>
      <c r="AT1105" s="51">
        <f>1/(1+EXP(-AS1105))</f>
        <v/>
      </c>
      <c r="AU1105" s="52">
        <f>$BH$14*((AJ1105)-$BD$5)/$BD$6+$BH$15*((AK1105)-$BD$7)/$BD$8+$BH$16</f>
        <v/>
      </c>
      <c r="AV1105" s="51">
        <f>1/(1+EXP(-AU1105))</f>
        <v/>
      </c>
      <c r="AW1105" s="52">
        <f>$BI$14*((AJ1105)-$BD$5)/$BD$6+$BI$15*((AK1105)-$BD$7)/$BD$8+$BI$16</f>
        <v/>
      </c>
      <c r="AX1105" s="51">
        <f>1/(1+EXP(-AW1105))</f>
        <v/>
      </c>
      <c r="AY1105" s="52">
        <f>$BJ$14*((AJ1105)-$BD$5)/$BD$6+$BJ$15*((AK1105)-$BD$7)/$BD$8+$BJ$16</f>
        <v/>
      </c>
      <c r="AZ1105" s="51">
        <f>1/(1+EXP(-AY1105))</f>
        <v/>
      </c>
      <c r="BA1105" s="52">
        <f>$BK$14*((AJ1105)-$BD$5)/$BD$6+$BK$15*((AK1105)-$BD$7)/$BD$8+$BK$16</f>
        <v/>
      </c>
      <c r="BB1105" s="51">
        <f>1/(1+EXP(-BA1105))</f>
        <v/>
      </c>
    </row>
    <row r="1106" ht="15" customHeight="1" s="35">
      <c r="A1106" s="48">
        <f>'4_Seq_Features'!A1104</f>
        <v/>
      </c>
      <c r="B1106" s="55">
        <f>'4_Seq_Features'!F1104</f>
        <v/>
      </c>
      <c r="C1106" s="48">
        <f>'4_Seq_Features'!E1104</f>
        <v/>
      </c>
      <c r="D1106" s="52">
        <f>$U$12*((B1106)-$U$5)/$U$6+$U$13</f>
        <v/>
      </c>
      <c r="E1106" s="51">
        <f>1/(1+EXP(-D1106))</f>
        <v/>
      </c>
      <c r="F1106" s="52">
        <f>$V$12*((B1106)-$U$5)/$U$6+$V$13</f>
        <v/>
      </c>
      <c r="G1106" s="51">
        <f>1/(1+EXP(-F1106))</f>
        <v/>
      </c>
      <c r="H1106" s="52">
        <f>$W$12*((B1106)-$U$5)/$U$6+$W$13</f>
        <v/>
      </c>
      <c r="I1106" s="51">
        <f>1/(1+EXP(-H1106))</f>
        <v/>
      </c>
      <c r="J1106" s="52">
        <f>$X$12*((B1106)-$U$5)/$U$6+$X$13</f>
        <v/>
      </c>
      <c r="K1106" s="51">
        <f>1/(1+EXP(-J1106))</f>
        <v/>
      </c>
      <c r="L1106" s="52">
        <f>$Y$12*((B1106)-$U$5)/$U$6+$Y$13</f>
        <v/>
      </c>
      <c r="M1106" s="51">
        <f>1/(1+EXP(-L1106))</f>
        <v/>
      </c>
      <c r="N1106" s="52">
        <f>$Z$12*((B1106)-$U$5)/$U$6+$Z$13</f>
        <v/>
      </c>
      <c r="O1106" s="51">
        <f>1/(1+EXP(-N1106))</f>
        <v/>
      </c>
      <c r="P1106" s="52">
        <f>$AA$12*((B1106)-$U$5)/$U$6+$AA$13</f>
        <v/>
      </c>
      <c r="Q1106" s="51">
        <f>1/(1+EXP(-P1106))</f>
        <v/>
      </c>
      <c r="R1106" s="52">
        <f>$AB$12*((B1106)-$U$5)/$U$6+$AB$13</f>
        <v/>
      </c>
      <c r="S1106" s="51">
        <f>1/(1+EXP(-R1106))</f>
        <v/>
      </c>
      <c r="AI1106" s="48">
        <f>'4_Seq_Features'!A1104</f>
        <v/>
      </c>
      <c r="AJ1106" s="55">
        <f>'4_Seq_Features'!G1104</f>
        <v/>
      </c>
      <c r="AK1106" s="55">
        <f>'4_Seq_Features'!H1104</f>
        <v/>
      </c>
      <c r="AL1106" s="48">
        <f>'4_Seq_Features'!E1104</f>
        <v/>
      </c>
      <c r="AM1106" s="52">
        <f>$BD$14*((AJ1106)-$BD$5)/$BD$6+$BD$15*((AK1106)-$BD$7)/$BD$8+$BD$16</f>
        <v/>
      </c>
      <c r="AN1106" s="51">
        <f>1/(1+EXP(-AM1106))</f>
        <v/>
      </c>
      <c r="AO1106" s="52">
        <f>$BE$14*((AJ1106)-$BD$5)/$BD$6+$BE$15*((AK1106)-$BD$7)/$BD$8+$BE$16</f>
        <v/>
      </c>
      <c r="AP1106" s="51">
        <f>1/(1+EXP(-AO1106))</f>
        <v/>
      </c>
      <c r="AQ1106" s="52">
        <f>$BF$14*((AJ1106)-$BD$5)/$BD$6+$BF$15*((AK1106)-$BD$7)/$BD$8+$BF$16</f>
        <v/>
      </c>
      <c r="AR1106" s="51">
        <f>1/(1+EXP(-AQ1106))</f>
        <v/>
      </c>
      <c r="AS1106" s="52">
        <f>$BG$14*((AJ1106)-$BD$5)/$BD$6+$BG$15*((AK1106)-$BD$7)/$BD$8+$BG$16</f>
        <v/>
      </c>
      <c r="AT1106" s="51">
        <f>1/(1+EXP(-AS1106))</f>
        <v/>
      </c>
      <c r="AU1106" s="52">
        <f>$BH$14*((AJ1106)-$BD$5)/$BD$6+$BH$15*((AK1106)-$BD$7)/$BD$8+$BH$16</f>
        <v/>
      </c>
      <c r="AV1106" s="51">
        <f>1/(1+EXP(-AU1106))</f>
        <v/>
      </c>
      <c r="AW1106" s="52">
        <f>$BI$14*((AJ1106)-$BD$5)/$BD$6+$BI$15*((AK1106)-$BD$7)/$BD$8+$BI$16</f>
        <v/>
      </c>
      <c r="AX1106" s="51">
        <f>1/(1+EXP(-AW1106))</f>
        <v/>
      </c>
      <c r="AY1106" s="52">
        <f>$BJ$14*((AJ1106)-$BD$5)/$BD$6+$BJ$15*((AK1106)-$BD$7)/$BD$8+$BJ$16</f>
        <v/>
      </c>
      <c r="AZ1106" s="51">
        <f>1/(1+EXP(-AY1106))</f>
        <v/>
      </c>
      <c r="BA1106" s="52">
        <f>$BK$14*((AJ1106)-$BD$5)/$BD$6+$BK$15*((AK1106)-$BD$7)/$BD$8+$BK$16</f>
        <v/>
      </c>
      <c r="BB1106" s="51">
        <f>1/(1+EXP(-BA1106))</f>
        <v/>
      </c>
    </row>
    <row r="1107" ht="15" customHeight="1" s="35">
      <c r="A1107" s="48">
        <f>'4_Seq_Features'!A1105</f>
        <v/>
      </c>
      <c r="B1107" s="55">
        <f>'4_Seq_Features'!F1105</f>
        <v/>
      </c>
      <c r="C1107" s="48">
        <f>'4_Seq_Features'!E1105</f>
        <v/>
      </c>
      <c r="D1107" s="52">
        <f>$U$12*((B1107)-$U$5)/$U$6+$U$13</f>
        <v/>
      </c>
      <c r="E1107" s="51">
        <f>1/(1+EXP(-D1107))</f>
        <v/>
      </c>
      <c r="F1107" s="52">
        <f>$V$12*((B1107)-$U$5)/$U$6+$V$13</f>
        <v/>
      </c>
      <c r="G1107" s="51">
        <f>1/(1+EXP(-F1107))</f>
        <v/>
      </c>
      <c r="H1107" s="52">
        <f>$W$12*((B1107)-$U$5)/$U$6+$W$13</f>
        <v/>
      </c>
      <c r="I1107" s="51">
        <f>1/(1+EXP(-H1107))</f>
        <v/>
      </c>
      <c r="J1107" s="52">
        <f>$X$12*((B1107)-$U$5)/$U$6+$X$13</f>
        <v/>
      </c>
      <c r="K1107" s="51">
        <f>1/(1+EXP(-J1107))</f>
        <v/>
      </c>
      <c r="L1107" s="52">
        <f>$Y$12*((B1107)-$U$5)/$U$6+$Y$13</f>
        <v/>
      </c>
      <c r="M1107" s="51">
        <f>1/(1+EXP(-L1107))</f>
        <v/>
      </c>
      <c r="N1107" s="52">
        <f>$Z$12*((B1107)-$U$5)/$U$6+$Z$13</f>
        <v/>
      </c>
      <c r="O1107" s="51">
        <f>1/(1+EXP(-N1107))</f>
        <v/>
      </c>
      <c r="P1107" s="52">
        <f>$AA$12*((B1107)-$U$5)/$U$6+$AA$13</f>
        <v/>
      </c>
      <c r="Q1107" s="51">
        <f>1/(1+EXP(-P1107))</f>
        <v/>
      </c>
      <c r="R1107" s="52">
        <f>$AB$12*((B1107)-$U$5)/$U$6+$AB$13</f>
        <v/>
      </c>
      <c r="S1107" s="51">
        <f>1/(1+EXP(-R1107))</f>
        <v/>
      </c>
      <c r="AI1107" s="48">
        <f>'4_Seq_Features'!A1105</f>
        <v/>
      </c>
      <c r="AJ1107" s="55">
        <f>'4_Seq_Features'!G1105</f>
        <v/>
      </c>
      <c r="AK1107" s="55">
        <f>'4_Seq_Features'!H1105</f>
        <v/>
      </c>
      <c r="AL1107" s="48">
        <f>'4_Seq_Features'!E1105</f>
        <v/>
      </c>
      <c r="AM1107" s="52">
        <f>$BD$14*((AJ1107)-$BD$5)/$BD$6+$BD$15*((AK1107)-$BD$7)/$BD$8+$BD$16</f>
        <v/>
      </c>
      <c r="AN1107" s="51">
        <f>1/(1+EXP(-AM1107))</f>
        <v/>
      </c>
      <c r="AO1107" s="52">
        <f>$BE$14*((AJ1107)-$BD$5)/$BD$6+$BE$15*((AK1107)-$BD$7)/$BD$8+$BE$16</f>
        <v/>
      </c>
      <c r="AP1107" s="51">
        <f>1/(1+EXP(-AO1107))</f>
        <v/>
      </c>
      <c r="AQ1107" s="52">
        <f>$BF$14*((AJ1107)-$BD$5)/$BD$6+$BF$15*((AK1107)-$BD$7)/$BD$8+$BF$16</f>
        <v/>
      </c>
      <c r="AR1107" s="51">
        <f>1/(1+EXP(-AQ1107))</f>
        <v/>
      </c>
      <c r="AS1107" s="52">
        <f>$BG$14*((AJ1107)-$BD$5)/$BD$6+$BG$15*((AK1107)-$BD$7)/$BD$8+$BG$16</f>
        <v/>
      </c>
      <c r="AT1107" s="51">
        <f>1/(1+EXP(-AS1107))</f>
        <v/>
      </c>
      <c r="AU1107" s="52">
        <f>$BH$14*((AJ1107)-$BD$5)/$BD$6+$BH$15*((AK1107)-$BD$7)/$BD$8+$BH$16</f>
        <v/>
      </c>
      <c r="AV1107" s="51">
        <f>1/(1+EXP(-AU1107))</f>
        <v/>
      </c>
      <c r="AW1107" s="52">
        <f>$BI$14*((AJ1107)-$BD$5)/$BD$6+$BI$15*((AK1107)-$BD$7)/$BD$8+$BI$16</f>
        <v/>
      </c>
      <c r="AX1107" s="51">
        <f>1/(1+EXP(-AW1107))</f>
        <v/>
      </c>
      <c r="AY1107" s="52">
        <f>$BJ$14*((AJ1107)-$BD$5)/$BD$6+$BJ$15*((AK1107)-$BD$7)/$BD$8+$BJ$16</f>
        <v/>
      </c>
      <c r="AZ1107" s="51">
        <f>1/(1+EXP(-AY1107))</f>
        <v/>
      </c>
      <c r="BA1107" s="52">
        <f>$BK$14*((AJ1107)-$BD$5)/$BD$6+$BK$15*((AK1107)-$BD$7)/$BD$8+$BK$16</f>
        <v/>
      </c>
      <c r="BB1107" s="51">
        <f>1/(1+EXP(-BA1107))</f>
        <v/>
      </c>
    </row>
    <row r="1108" ht="15" customHeight="1" s="35">
      <c r="A1108" s="48">
        <f>'4_Seq_Features'!A1106</f>
        <v/>
      </c>
      <c r="B1108" s="55">
        <f>'4_Seq_Features'!F1106</f>
        <v/>
      </c>
      <c r="C1108" s="48">
        <f>'4_Seq_Features'!E1106</f>
        <v/>
      </c>
      <c r="D1108" s="52">
        <f>$U$12*((B1108)-$U$5)/$U$6+$U$13</f>
        <v/>
      </c>
      <c r="E1108" s="51">
        <f>1/(1+EXP(-D1108))</f>
        <v/>
      </c>
      <c r="F1108" s="52">
        <f>$V$12*((B1108)-$U$5)/$U$6+$V$13</f>
        <v/>
      </c>
      <c r="G1108" s="51">
        <f>1/(1+EXP(-F1108))</f>
        <v/>
      </c>
      <c r="H1108" s="52">
        <f>$W$12*((B1108)-$U$5)/$U$6+$W$13</f>
        <v/>
      </c>
      <c r="I1108" s="51">
        <f>1/(1+EXP(-H1108))</f>
        <v/>
      </c>
      <c r="J1108" s="52">
        <f>$X$12*((B1108)-$U$5)/$U$6+$X$13</f>
        <v/>
      </c>
      <c r="K1108" s="51">
        <f>1/(1+EXP(-J1108))</f>
        <v/>
      </c>
      <c r="L1108" s="52">
        <f>$Y$12*((B1108)-$U$5)/$U$6+$Y$13</f>
        <v/>
      </c>
      <c r="M1108" s="51">
        <f>1/(1+EXP(-L1108))</f>
        <v/>
      </c>
      <c r="N1108" s="52">
        <f>$Z$12*((B1108)-$U$5)/$U$6+$Z$13</f>
        <v/>
      </c>
      <c r="O1108" s="51">
        <f>1/(1+EXP(-N1108))</f>
        <v/>
      </c>
      <c r="P1108" s="52">
        <f>$AA$12*((B1108)-$U$5)/$U$6+$AA$13</f>
        <v/>
      </c>
      <c r="Q1108" s="51">
        <f>1/(1+EXP(-P1108))</f>
        <v/>
      </c>
      <c r="R1108" s="52">
        <f>$AB$12*((B1108)-$U$5)/$U$6+$AB$13</f>
        <v/>
      </c>
      <c r="S1108" s="51">
        <f>1/(1+EXP(-R1108))</f>
        <v/>
      </c>
      <c r="AI1108" s="48">
        <f>'4_Seq_Features'!A1106</f>
        <v/>
      </c>
      <c r="AJ1108" s="55">
        <f>'4_Seq_Features'!G1106</f>
        <v/>
      </c>
      <c r="AK1108" s="55">
        <f>'4_Seq_Features'!H1106</f>
        <v/>
      </c>
      <c r="AL1108" s="48">
        <f>'4_Seq_Features'!E1106</f>
        <v/>
      </c>
      <c r="AM1108" s="52">
        <f>$BD$14*((AJ1108)-$BD$5)/$BD$6+$BD$15*((AK1108)-$BD$7)/$BD$8+$BD$16</f>
        <v/>
      </c>
      <c r="AN1108" s="51">
        <f>1/(1+EXP(-AM1108))</f>
        <v/>
      </c>
      <c r="AO1108" s="52">
        <f>$BE$14*((AJ1108)-$BD$5)/$BD$6+$BE$15*((AK1108)-$BD$7)/$BD$8+$BE$16</f>
        <v/>
      </c>
      <c r="AP1108" s="51">
        <f>1/(1+EXP(-AO1108))</f>
        <v/>
      </c>
      <c r="AQ1108" s="52">
        <f>$BF$14*((AJ1108)-$BD$5)/$BD$6+$BF$15*((AK1108)-$BD$7)/$BD$8+$BF$16</f>
        <v/>
      </c>
      <c r="AR1108" s="51">
        <f>1/(1+EXP(-AQ1108))</f>
        <v/>
      </c>
      <c r="AS1108" s="52">
        <f>$BG$14*((AJ1108)-$BD$5)/$BD$6+$BG$15*((AK1108)-$BD$7)/$BD$8+$BG$16</f>
        <v/>
      </c>
      <c r="AT1108" s="51">
        <f>1/(1+EXP(-AS1108))</f>
        <v/>
      </c>
      <c r="AU1108" s="52">
        <f>$BH$14*((AJ1108)-$BD$5)/$BD$6+$BH$15*((AK1108)-$BD$7)/$BD$8+$BH$16</f>
        <v/>
      </c>
      <c r="AV1108" s="51">
        <f>1/(1+EXP(-AU1108))</f>
        <v/>
      </c>
      <c r="AW1108" s="52">
        <f>$BI$14*((AJ1108)-$BD$5)/$BD$6+$BI$15*((AK1108)-$BD$7)/$BD$8+$BI$16</f>
        <v/>
      </c>
      <c r="AX1108" s="51">
        <f>1/(1+EXP(-AW1108))</f>
        <v/>
      </c>
      <c r="AY1108" s="52">
        <f>$BJ$14*((AJ1108)-$BD$5)/$BD$6+$BJ$15*((AK1108)-$BD$7)/$BD$8+$BJ$16</f>
        <v/>
      </c>
      <c r="AZ1108" s="51">
        <f>1/(1+EXP(-AY1108))</f>
        <v/>
      </c>
      <c r="BA1108" s="52">
        <f>$BK$14*((AJ1108)-$BD$5)/$BD$6+$BK$15*((AK1108)-$BD$7)/$BD$8+$BK$16</f>
        <v/>
      </c>
      <c r="BB1108" s="51">
        <f>1/(1+EXP(-BA1108))</f>
        <v/>
      </c>
    </row>
    <row r="1109" ht="15" customHeight="1" s="35">
      <c r="A1109" s="48">
        <f>'4_Seq_Features'!A1107</f>
        <v/>
      </c>
      <c r="B1109" s="55">
        <f>'4_Seq_Features'!F1107</f>
        <v/>
      </c>
      <c r="C1109" s="48">
        <f>'4_Seq_Features'!E1107</f>
        <v/>
      </c>
      <c r="D1109" s="52">
        <f>$U$12*((B1109)-$U$5)/$U$6+$U$13</f>
        <v/>
      </c>
      <c r="E1109" s="51">
        <f>1/(1+EXP(-D1109))</f>
        <v/>
      </c>
      <c r="F1109" s="52">
        <f>$V$12*((B1109)-$U$5)/$U$6+$V$13</f>
        <v/>
      </c>
      <c r="G1109" s="51">
        <f>1/(1+EXP(-F1109))</f>
        <v/>
      </c>
      <c r="H1109" s="52">
        <f>$W$12*((B1109)-$U$5)/$U$6+$W$13</f>
        <v/>
      </c>
      <c r="I1109" s="51">
        <f>1/(1+EXP(-H1109))</f>
        <v/>
      </c>
      <c r="J1109" s="52">
        <f>$X$12*((B1109)-$U$5)/$U$6+$X$13</f>
        <v/>
      </c>
      <c r="K1109" s="51">
        <f>1/(1+EXP(-J1109))</f>
        <v/>
      </c>
      <c r="L1109" s="52">
        <f>$Y$12*((B1109)-$U$5)/$U$6+$Y$13</f>
        <v/>
      </c>
      <c r="M1109" s="51">
        <f>1/(1+EXP(-L1109))</f>
        <v/>
      </c>
      <c r="N1109" s="52">
        <f>$Z$12*((B1109)-$U$5)/$U$6+$Z$13</f>
        <v/>
      </c>
      <c r="O1109" s="51">
        <f>1/(1+EXP(-N1109))</f>
        <v/>
      </c>
      <c r="P1109" s="52">
        <f>$AA$12*((B1109)-$U$5)/$U$6+$AA$13</f>
        <v/>
      </c>
      <c r="Q1109" s="51">
        <f>1/(1+EXP(-P1109))</f>
        <v/>
      </c>
      <c r="R1109" s="52">
        <f>$AB$12*((B1109)-$U$5)/$U$6+$AB$13</f>
        <v/>
      </c>
      <c r="S1109" s="51">
        <f>1/(1+EXP(-R1109))</f>
        <v/>
      </c>
      <c r="AI1109" s="48">
        <f>'4_Seq_Features'!A1107</f>
        <v/>
      </c>
      <c r="AJ1109" s="55">
        <f>'4_Seq_Features'!G1107</f>
        <v/>
      </c>
      <c r="AK1109" s="55">
        <f>'4_Seq_Features'!H1107</f>
        <v/>
      </c>
      <c r="AL1109" s="48">
        <f>'4_Seq_Features'!E1107</f>
        <v/>
      </c>
      <c r="AM1109" s="52">
        <f>$BD$14*((AJ1109)-$BD$5)/$BD$6+$BD$15*((AK1109)-$BD$7)/$BD$8+$BD$16</f>
        <v/>
      </c>
      <c r="AN1109" s="51">
        <f>1/(1+EXP(-AM1109))</f>
        <v/>
      </c>
      <c r="AO1109" s="52">
        <f>$BE$14*((AJ1109)-$BD$5)/$BD$6+$BE$15*((AK1109)-$BD$7)/$BD$8+$BE$16</f>
        <v/>
      </c>
      <c r="AP1109" s="51">
        <f>1/(1+EXP(-AO1109))</f>
        <v/>
      </c>
      <c r="AQ1109" s="52">
        <f>$BF$14*((AJ1109)-$BD$5)/$BD$6+$BF$15*((AK1109)-$BD$7)/$BD$8+$BF$16</f>
        <v/>
      </c>
      <c r="AR1109" s="51">
        <f>1/(1+EXP(-AQ1109))</f>
        <v/>
      </c>
      <c r="AS1109" s="52">
        <f>$BG$14*((AJ1109)-$BD$5)/$BD$6+$BG$15*((AK1109)-$BD$7)/$BD$8+$BG$16</f>
        <v/>
      </c>
      <c r="AT1109" s="51">
        <f>1/(1+EXP(-AS1109))</f>
        <v/>
      </c>
      <c r="AU1109" s="52">
        <f>$BH$14*((AJ1109)-$BD$5)/$BD$6+$BH$15*((AK1109)-$BD$7)/$BD$8+$BH$16</f>
        <v/>
      </c>
      <c r="AV1109" s="51">
        <f>1/(1+EXP(-AU1109))</f>
        <v/>
      </c>
      <c r="AW1109" s="52">
        <f>$BI$14*((AJ1109)-$BD$5)/$BD$6+$BI$15*((AK1109)-$BD$7)/$BD$8+$BI$16</f>
        <v/>
      </c>
      <c r="AX1109" s="51">
        <f>1/(1+EXP(-AW1109))</f>
        <v/>
      </c>
      <c r="AY1109" s="52">
        <f>$BJ$14*((AJ1109)-$BD$5)/$BD$6+$BJ$15*((AK1109)-$BD$7)/$BD$8+$BJ$16</f>
        <v/>
      </c>
      <c r="AZ1109" s="51">
        <f>1/(1+EXP(-AY1109))</f>
        <v/>
      </c>
      <c r="BA1109" s="52">
        <f>$BK$14*((AJ1109)-$BD$5)/$BD$6+$BK$15*((AK1109)-$BD$7)/$BD$8+$BK$16</f>
        <v/>
      </c>
      <c r="BB1109" s="51">
        <f>1/(1+EXP(-BA1109))</f>
        <v/>
      </c>
    </row>
    <row r="1110" ht="15" customHeight="1" s="35">
      <c r="A1110" s="48">
        <f>'4_Seq_Features'!A1108</f>
        <v/>
      </c>
      <c r="B1110" s="55">
        <f>'4_Seq_Features'!F1108</f>
        <v/>
      </c>
      <c r="C1110" s="48">
        <f>'4_Seq_Features'!E1108</f>
        <v/>
      </c>
      <c r="D1110" s="52">
        <f>$U$12*((B1110)-$U$5)/$U$6+$U$13</f>
        <v/>
      </c>
      <c r="E1110" s="51">
        <f>1/(1+EXP(-D1110))</f>
        <v/>
      </c>
      <c r="F1110" s="52">
        <f>$V$12*((B1110)-$U$5)/$U$6+$V$13</f>
        <v/>
      </c>
      <c r="G1110" s="51">
        <f>1/(1+EXP(-F1110))</f>
        <v/>
      </c>
      <c r="H1110" s="52">
        <f>$W$12*((B1110)-$U$5)/$U$6+$W$13</f>
        <v/>
      </c>
      <c r="I1110" s="51">
        <f>1/(1+EXP(-H1110))</f>
        <v/>
      </c>
      <c r="J1110" s="52">
        <f>$X$12*((B1110)-$U$5)/$U$6+$X$13</f>
        <v/>
      </c>
      <c r="K1110" s="51">
        <f>1/(1+EXP(-J1110))</f>
        <v/>
      </c>
      <c r="L1110" s="52">
        <f>$Y$12*((B1110)-$U$5)/$U$6+$Y$13</f>
        <v/>
      </c>
      <c r="M1110" s="51">
        <f>1/(1+EXP(-L1110))</f>
        <v/>
      </c>
      <c r="N1110" s="52">
        <f>$Z$12*((B1110)-$U$5)/$U$6+$Z$13</f>
        <v/>
      </c>
      <c r="O1110" s="51">
        <f>1/(1+EXP(-N1110))</f>
        <v/>
      </c>
      <c r="P1110" s="52">
        <f>$AA$12*((B1110)-$U$5)/$U$6+$AA$13</f>
        <v/>
      </c>
      <c r="Q1110" s="51">
        <f>1/(1+EXP(-P1110))</f>
        <v/>
      </c>
      <c r="R1110" s="52">
        <f>$AB$12*((B1110)-$U$5)/$U$6+$AB$13</f>
        <v/>
      </c>
      <c r="S1110" s="51">
        <f>1/(1+EXP(-R1110))</f>
        <v/>
      </c>
      <c r="AI1110" s="48">
        <f>'4_Seq_Features'!A1108</f>
        <v/>
      </c>
      <c r="AJ1110" s="55">
        <f>'4_Seq_Features'!G1108</f>
        <v/>
      </c>
      <c r="AK1110" s="55">
        <f>'4_Seq_Features'!H1108</f>
        <v/>
      </c>
      <c r="AL1110" s="48">
        <f>'4_Seq_Features'!E1108</f>
        <v/>
      </c>
      <c r="AM1110" s="52">
        <f>$BD$14*((AJ1110)-$BD$5)/$BD$6+$BD$15*((AK1110)-$BD$7)/$BD$8+$BD$16</f>
        <v/>
      </c>
      <c r="AN1110" s="51">
        <f>1/(1+EXP(-AM1110))</f>
        <v/>
      </c>
      <c r="AO1110" s="52">
        <f>$BE$14*((AJ1110)-$BD$5)/$BD$6+$BE$15*((AK1110)-$BD$7)/$BD$8+$BE$16</f>
        <v/>
      </c>
      <c r="AP1110" s="51">
        <f>1/(1+EXP(-AO1110))</f>
        <v/>
      </c>
      <c r="AQ1110" s="52">
        <f>$BF$14*((AJ1110)-$BD$5)/$BD$6+$BF$15*((AK1110)-$BD$7)/$BD$8+$BF$16</f>
        <v/>
      </c>
      <c r="AR1110" s="51">
        <f>1/(1+EXP(-AQ1110))</f>
        <v/>
      </c>
      <c r="AS1110" s="52">
        <f>$BG$14*((AJ1110)-$BD$5)/$BD$6+$BG$15*((AK1110)-$BD$7)/$BD$8+$BG$16</f>
        <v/>
      </c>
      <c r="AT1110" s="51">
        <f>1/(1+EXP(-AS1110))</f>
        <v/>
      </c>
      <c r="AU1110" s="52">
        <f>$BH$14*((AJ1110)-$BD$5)/$BD$6+$BH$15*((AK1110)-$BD$7)/$BD$8+$BH$16</f>
        <v/>
      </c>
      <c r="AV1110" s="51">
        <f>1/(1+EXP(-AU1110))</f>
        <v/>
      </c>
      <c r="AW1110" s="52">
        <f>$BI$14*((AJ1110)-$BD$5)/$BD$6+$BI$15*((AK1110)-$BD$7)/$BD$8+$BI$16</f>
        <v/>
      </c>
      <c r="AX1110" s="51">
        <f>1/(1+EXP(-AW1110))</f>
        <v/>
      </c>
      <c r="AY1110" s="52">
        <f>$BJ$14*((AJ1110)-$BD$5)/$BD$6+$BJ$15*((AK1110)-$BD$7)/$BD$8+$BJ$16</f>
        <v/>
      </c>
      <c r="AZ1110" s="51">
        <f>1/(1+EXP(-AY1110))</f>
        <v/>
      </c>
      <c r="BA1110" s="52">
        <f>$BK$14*((AJ1110)-$BD$5)/$BD$6+$BK$15*((AK1110)-$BD$7)/$BD$8+$BK$16</f>
        <v/>
      </c>
      <c r="BB1110" s="51">
        <f>1/(1+EXP(-BA1110))</f>
        <v/>
      </c>
    </row>
    <row r="1111" ht="15" customHeight="1" s="35">
      <c r="A1111" s="48">
        <f>'4_Seq_Features'!A1109</f>
        <v/>
      </c>
      <c r="B1111" s="55">
        <f>'4_Seq_Features'!F1109</f>
        <v/>
      </c>
      <c r="C1111" s="48">
        <f>'4_Seq_Features'!E1109</f>
        <v/>
      </c>
      <c r="D1111" s="52">
        <f>$U$12*((B1111)-$U$5)/$U$6+$U$13</f>
        <v/>
      </c>
      <c r="E1111" s="51">
        <f>1/(1+EXP(-D1111))</f>
        <v/>
      </c>
      <c r="F1111" s="52">
        <f>$V$12*((B1111)-$U$5)/$U$6+$V$13</f>
        <v/>
      </c>
      <c r="G1111" s="51">
        <f>1/(1+EXP(-F1111))</f>
        <v/>
      </c>
      <c r="H1111" s="52">
        <f>$W$12*((B1111)-$U$5)/$U$6+$W$13</f>
        <v/>
      </c>
      <c r="I1111" s="51">
        <f>1/(1+EXP(-H1111))</f>
        <v/>
      </c>
      <c r="J1111" s="52">
        <f>$X$12*((B1111)-$U$5)/$U$6+$X$13</f>
        <v/>
      </c>
      <c r="K1111" s="51">
        <f>1/(1+EXP(-J1111))</f>
        <v/>
      </c>
      <c r="L1111" s="52">
        <f>$Y$12*((B1111)-$U$5)/$U$6+$Y$13</f>
        <v/>
      </c>
      <c r="M1111" s="51">
        <f>1/(1+EXP(-L1111))</f>
        <v/>
      </c>
      <c r="N1111" s="52">
        <f>$Z$12*((B1111)-$U$5)/$U$6+$Z$13</f>
        <v/>
      </c>
      <c r="O1111" s="51">
        <f>1/(1+EXP(-N1111))</f>
        <v/>
      </c>
      <c r="P1111" s="52">
        <f>$AA$12*((B1111)-$U$5)/$U$6+$AA$13</f>
        <v/>
      </c>
      <c r="Q1111" s="51">
        <f>1/(1+EXP(-P1111))</f>
        <v/>
      </c>
      <c r="R1111" s="52">
        <f>$AB$12*((B1111)-$U$5)/$U$6+$AB$13</f>
        <v/>
      </c>
      <c r="S1111" s="51">
        <f>1/(1+EXP(-R1111))</f>
        <v/>
      </c>
      <c r="AI1111" s="48">
        <f>'4_Seq_Features'!A1109</f>
        <v/>
      </c>
      <c r="AJ1111" s="55">
        <f>'4_Seq_Features'!G1109</f>
        <v/>
      </c>
      <c r="AK1111" s="55">
        <f>'4_Seq_Features'!H1109</f>
        <v/>
      </c>
      <c r="AL1111" s="48">
        <f>'4_Seq_Features'!E1109</f>
        <v/>
      </c>
      <c r="AM1111" s="52">
        <f>$BD$14*((AJ1111)-$BD$5)/$BD$6+$BD$15*((AK1111)-$BD$7)/$BD$8+$BD$16</f>
        <v/>
      </c>
      <c r="AN1111" s="51">
        <f>1/(1+EXP(-AM1111))</f>
        <v/>
      </c>
      <c r="AO1111" s="52">
        <f>$BE$14*((AJ1111)-$BD$5)/$BD$6+$BE$15*((AK1111)-$BD$7)/$BD$8+$BE$16</f>
        <v/>
      </c>
      <c r="AP1111" s="51">
        <f>1/(1+EXP(-AO1111))</f>
        <v/>
      </c>
      <c r="AQ1111" s="52">
        <f>$BF$14*((AJ1111)-$BD$5)/$BD$6+$BF$15*((AK1111)-$BD$7)/$BD$8+$BF$16</f>
        <v/>
      </c>
      <c r="AR1111" s="51">
        <f>1/(1+EXP(-AQ1111))</f>
        <v/>
      </c>
      <c r="AS1111" s="52">
        <f>$BG$14*((AJ1111)-$BD$5)/$BD$6+$BG$15*((AK1111)-$BD$7)/$BD$8+$BG$16</f>
        <v/>
      </c>
      <c r="AT1111" s="51">
        <f>1/(1+EXP(-AS1111))</f>
        <v/>
      </c>
      <c r="AU1111" s="52">
        <f>$BH$14*((AJ1111)-$BD$5)/$BD$6+$BH$15*((AK1111)-$BD$7)/$BD$8+$BH$16</f>
        <v/>
      </c>
      <c r="AV1111" s="51">
        <f>1/(1+EXP(-AU1111))</f>
        <v/>
      </c>
      <c r="AW1111" s="52">
        <f>$BI$14*((AJ1111)-$BD$5)/$BD$6+$BI$15*((AK1111)-$BD$7)/$BD$8+$BI$16</f>
        <v/>
      </c>
      <c r="AX1111" s="51">
        <f>1/(1+EXP(-AW1111))</f>
        <v/>
      </c>
      <c r="AY1111" s="52">
        <f>$BJ$14*((AJ1111)-$BD$5)/$BD$6+$BJ$15*((AK1111)-$BD$7)/$BD$8+$BJ$16</f>
        <v/>
      </c>
      <c r="AZ1111" s="51">
        <f>1/(1+EXP(-AY1111))</f>
        <v/>
      </c>
      <c r="BA1111" s="52">
        <f>$BK$14*((AJ1111)-$BD$5)/$BD$6+$BK$15*((AK1111)-$BD$7)/$BD$8+$BK$16</f>
        <v/>
      </c>
      <c r="BB1111" s="51">
        <f>1/(1+EXP(-BA1111))</f>
        <v/>
      </c>
    </row>
    <row r="1112" ht="15" customHeight="1" s="35">
      <c r="A1112" s="48">
        <f>'4_Seq_Features'!A1110</f>
        <v/>
      </c>
      <c r="B1112" s="55">
        <f>'4_Seq_Features'!F1110</f>
        <v/>
      </c>
      <c r="C1112" s="48">
        <f>'4_Seq_Features'!E1110</f>
        <v/>
      </c>
      <c r="D1112" s="52">
        <f>$U$12*((B1112)-$U$5)/$U$6+$U$13</f>
        <v/>
      </c>
      <c r="E1112" s="51">
        <f>1/(1+EXP(-D1112))</f>
        <v/>
      </c>
      <c r="F1112" s="52">
        <f>$V$12*((B1112)-$U$5)/$U$6+$V$13</f>
        <v/>
      </c>
      <c r="G1112" s="51">
        <f>1/(1+EXP(-F1112))</f>
        <v/>
      </c>
      <c r="H1112" s="52">
        <f>$W$12*((B1112)-$U$5)/$U$6+$W$13</f>
        <v/>
      </c>
      <c r="I1112" s="51">
        <f>1/(1+EXP(-H1112))</f>
        <v/>
      </c>
      <c r="J1112" s="52">
        <f>$X$12*((B1112)-$U$5)/$U$6+$X$13</f>
        <v/>
      </c>
      <c r="K1112" s="51">
        <f>1/(1+EXP(-J1112))</f>
        <v/>
      </c>
      <c r="L1112" s="52">
        <f>$Y$12*((B1112)-$U$5)/$U$6+$Y$13</f>
        <v/>
      </c>
      <c r="M1112" s="51">
        <f>1/(1+EXP(-L1112))</f>
        <v/>
      </c>
      <c r="N1112" s="52">
        <f>$Z$12*((B1112)-$U$5)/$U$6+$Z$13</f>
        <v/>
      </c>
      <c r="O1112" s="51">
        <f>1/(1+EXP(-N1112))</f>
        <v/>
      </c>
      <c r="P1112" s="52">
        <f>$AA$12*((B1112)-$U$5)/$U$6+$AA$13</f>
        <v/>
      </c>
      <c r="Q1112" s="51">
        <f>1/(1+EXP(-P1112))</f>
        <v/>
      </c>
      <c r="R1112" s="52">
        <f>$AB$12*((B1112)-$U$5)/$U$6+$AB$13</f>
        <v/>
      </c>
      <c r="S1112" s="51">
        <f>1/(1+EXP(-R1112))</f>
        <v/>
      </c>
      <c r="AI1112" s="48">
        <f>'4_Seq_Features'!A1110</f>
        <v/>
      </c>
      <c r="AJ1112" s="55">
        <f>'4_Seq_Features'!G1110</f>
        <v/>
      </c>
      <c r="AK1112" s="55">
        <f>'4_Seq_Features'!H1110</f>
        <v/>
      </c>
      <c r="AL1112" s="48">
        <f>'4_Seq_Features'!E1110</f>
        <v/>
      </c>
      <c r="AM1112" s="52">
        <f>$BD$14*((AJ1112)-$BD$5)/$BD$6+$BD$15*((AK1112)-$BD$7)/$BD$8+$BD$16</f>
        <v/>
      </c>
      <c r="AN1112" s="51">
        <f>1/(1+EXP(-AM1112))</f>
        <v/>
      </c>
      <c r="AO1112" s="52">
        <f>$BE$14*((AJ1112)-$BD$5)/$BD$6+$BE$15*((AK1112)-$BD$7)/$BD$8+$BE$16</f>
        <v/>
      </c>
      <c r="AP1112" s="51">
        <f>1/(1+EXP(-AO1112))</f>
        <v/>
      </c>
      <c r="AQ1112" s="52">
        <f>$BF$14*((AJ1112)-$BD$5)/$BD$6+$BF$15*((AK1112)-$BD$7)/$BD$8+$BF$16</f>
        <v/>
      </c>
      <c r="AR1112" s="51">
        <f>1/(1+EXP(-AQ1112))</f>
        <v/>
      </c>
      <c r="AS1112" s="52">
        <f>$BG$14*((AJ1112)-$BD$5)/$BD$6+$BG$15*((AK1112)-$BD$7)/$BD$8+$BG$16</f>
        <v/>
      </c>
      <c r="AT1112" s="51">
        <f>1/(1+EXP(-AS1112))</f>
        <v/>
      </c>
      <c r="AU1112" s="52">
        <f>$BH$14*((AJ1112)-$BD$5)/$BD$6+$BH$15*((AK1112)-$BD$7)/$BD$8+$BH$16</f>
        <v/>
      </c>
      <c r="AV1112" s="51">
        <f>1/(1+EXP(-AU1112))</f>
        <v/>
      </c>
      <c r="AW1112" s="52">
        <f>$BI$14*((AJ1112)-$BD$5)/$BD$6+$BI$15*((AK1112)-$BD$7)/$BD$8+$BI$16</f>
        <v/>
      </c>
      <c r="AX1112" s="51">
        <f>1/(1+EXP(-AW1112))</f>
        <v/>
      </c>
      <c r="AY1112" s="52">
        <f>$BJ$14*((AJ1112)-$BD$5)/$BD$6+$BJ$15*((AK1112)-$BD$7)/$BD$8+$BJ$16</f>
        <v/>
      </c>
      <c r="AZ1112" s="51">
        <f>1/(1+EXP(-AY1112))</f>
        <v/>
      </c>
      <c r="BA1112" s="52">
        <f>$BK$14*((AJ1112)-$BD$5)/$BD$6+$BK$15*((AK1112)-$BD$7)/$BD$8+$BK$16</f>
        <v/>
      </c>
      <c r="BB1112" s="51">
        <f>1/(1+EXP(-BA1112))</f>
        <v/>
      </c>
    </row>
    <row r="1113" ht="15" customHeight="1" s="35">
      <c r="A1113" s="48">
        <f>'4_Seq_Features'!A1111</f>
        <v/>
      </c>
      <c r="B1113" s="55">
        <f>'4_Seq_Features'!F1111</f>
        <v/>
      </c>
      <c r="C1113" s="48">
        <f>'4_Seq_Features'!E1111</f>
        <v/>
      </c>
      <c r="D1113" s="52">
        <f>$U$12*((B1113)-$U$5)/$U$6+$U$13</f>
        <v/>
      </c>
      <c r="E1113" s="51">
        <f>1/(1+EXP(-D1113))</f>
        <v/>
      </c>
      <c r="F1113" s="52">
        <f>$V$12*((B1113)-$U$5)/$U$6+$V$13</f>
        <v/>
      </c>
      <c r="G1113" s="51">
        <f>1/(1+EXP(-F1113))</f>
        <v/>
      </c>
      <c r="H1113" s="52">
        <f>$W$12*((B1113)-$U$5)/$U$6+$W$13</f>
        <v/>
      </c>
      <c r="I1113" s="51">
        <f>1/(1+EXP(-H1113))</f>
        <v/>
      </c>
      <c r="J1113" s="52">
        <f>$X$12*((B1113)-$U$5)/$U$6+$X$13</f>
        <v/>
      </c>
      <c r="K1113" s="51">
        <f>1/(1+EXP(-J1113))</f>
        <v/>
      </c>
      <c r="L1113" s="52">
        <f>$Y$12*((B1113)-$U$5)/$U$6+$Y$13</f>
        <v/>
      </c>
      <c r="M1113" s="51">
        <f>1/(1+EXP(-L1113))</f>
        <v/>
      </c>
      <c r="N1113" s="52">
        <f>$Z$12*((B1113)-$U$5)/$U$6+$Z$13</f>
        <v/>
      </c>
      <c r="O1113" s="51">
        <f>1/(1+EXP(-N1113))</f>
        <v/>
      </c>
      <c r="P1113" s="52">
        <f>$AA$12*((B1113)-$U$5)/$U$6+$AA$13</f>
        <v/>
      </c>
      <c r="Q1113" s="51">
        <f>1/(1+EXP(-P1113))</f>
        <v/>
      </c>
      <c r="R1113" s="52">
        <f>$AB$12*((B1113)-$U$5)/$U$6+$AB$13</f>
        <v/>
      </c>
      <c r="S1113" s="51">
        <f>1/(1+EXP(-R1113))</f>
        <v/>
      </c>
      <c r="AI1113" s="48">
        <f>'4_Seq_Features'!A1111</f>
        <v/>
      </c>
      <c r="AJ1113" s="55">
        <f>'4_Seq_Features'!G1111</f>
        <v/>
      </c>
      <c r="AK1113" s="55">
        <f>'4_Seq_Features'!H1111</f>
        <v/>
      </c>
      <c r="AL1113" s="48">
        <f>'4_Seq_Features'!E1111</f>
        <v/>
      </c>
      <c r="AM1113" s="52">
        <f>$BD$14*((AJ1113)-$BD$5)/$BD$6+$BD$15*((AK1113)-$BD$7)/$BD$8+$BD$16</f>
        <v/>
      </c>
      <c r="AN1113" s="51">
        <f>1/(1+EXP(-AM1113))</f>
        <v/>
      </c>
      <c r="AO1113" s="52">
        <f>$BE$14*((AJ1113)-$BD$5)/$BD$6+$BE$15*((AK1113)-$BD$7)/$BD$8+$BE$16</f>
        <v/>
      </c>
      <c r="AP1113" s="51">
        <f>1/(1+EXP(-AO1113))</f>
        <v/>
      </c>
      <c r="AQ1113" s="52">
        <f>$BF$14*((AJ1113)-$BD$5)/$BD$6+$BF$15*((AK1113)-$BD$7)/$BD$8+$BF$16</f>
        <v/>
      </c>
      <c r="AR1113" s="51">
        <f>1/(1+EXP(-AQ1113))</f>
        <v/>
      </c>
      <c r="AS1113" s="52">
        <f>$BG$14*((AJ1113)-$BD$5)/$BD$6+$BG$15*((AK1113)-$BD$7)/$BD$8+$BG$16</f>
        <v/>
      </c>
      <c r="AT1113" s="51">
        <f>1/(1+EXP(-AS1113))</f>
        <v/>
      </c>
      <c r="AU1113" s="52">
        <f>$BH$14*((AJ1113)-$BD$5)/$BD$6+$BH$15*((AK1113)-$BD$7)/$BD$8+$BH$16</f>
        <v/>
      </c>
      <c r="AV1113" s="51">
        <f>1/(1+EXP(-AU1113))</f>
        <v/>
      </c>
      <c r="AW1113" s="52">
        <f>$BI$14*((AJ1113)-$BD$5)/$BD$6+$BI$15*((AK1113)-$BD$7)/$BD$8+$BI$16</f>
        <v/>
      </c>
      <c r="AX1113" s="51">
        <f>1/(1+EXP(-AW1113))</f>
        <v/>
      </c>
      <c r="AY1113" s="52">
        <f>$BJ$14*((AJ1113)-$BD$5)/$BD$6+$BJ$15*((AK1113)-$BD$7)/$BD$8+$BJ$16</f>
        <v/>
      </c>
      <c r="AZ1113" s="51">
        <f>1/(1+EXP(-AY1113))</f>
        <v/>
      </c>
      <c r="BA1113" s="52">
        <f>$BK$14*((AJ1113)-$BD$5)/$BD$6+$BK$15*((AK1113)-$BD$7)/$BD$8+$BK$16</f>
        <v/>
      </c>
      <c r="BB1113" s="51">
        <f>1/(1+EXP(-BA1113))</f>
        <v/>
      </c>
    </row>
    <row r="1114" ht="15" customHeight="1" s="35">
      <c r="A1114" s="48">
        <f>'4_Seq_Features'!A1112</f>
        <v/>
      </c>
      <c r="B1114" s="55">
        <f>'4_Seq_Features'!F1112</f>
        <v/>
      </c>
      <c r="C1114" s="48">
        <f>'4_Seq_Features'!E1112</f>
        <v/>
      </c>
      <c r="D1114" s="52">
        <f>$U$12*((B1114)-$U$5)/$U$6+$U$13</f>
        <v/>
      </c>
      <c r="E1114" s="51">
        <f>1/(1+EXP(-D1114))</f>
        <v/>
      </c>
      <c r="F1114" s="52">
        <f>$V$12*((B1114)-$U$5)/$U$6+$V$13</f>
        <v/>
      </c>
      <c r="G1114" s="51">
        <f>1/(1+EXP(-F1114))</f>
        <v/>
      </c>
      <c r="H1114" s="52">
        <f>$W$12*((B1114)-$U$5)/$U$6+$W$13</f>
        <v/>
      </c>
      <c r="I1114" s="51">
        <f>1/(1+EXP(-H1114))</f>
        <v/>
      </c>
      <c r="J1114" s="52">
        <f>$X$12*((B1114)-$U$5)/$U$6+$X$13</f>
        <v/>
      </c>
      <c r="K1114" s="51">
        <f>1/(1+EXP(-J1114))</f>
        <v/>
      </c>
      <c r="L1114" s="52">
        <f>$Y$12*((B1114)-$U$5)/$U$6+$Y$13</f>
        <v/>
      </c>
      <c r="M1114" s="51">
        <f>1/(1+EXP(-L1114))</f>
        <v/>
      </c>
      <c r="N1114" s="52">
        <f>$Z$12*((B1114)-$U$5)/$U$6+$Z$13</f>
        <v/>
      </c>
      <c r="O1114" s="51">
        <f>1/(1+EXP(-N1114))</f>
        <v/>
      </c>
      <c r="P1114" s="52">
        <f>$AA$12*((B1114)-$U$5)/$U$6+$AA$13</f>
        <v/>
      </c>
      <c r="Q1114" s="51">
        <f>1/(1+EXP(-P1114))</f>
        <v/>
      </c>
      <c r="R1114" s="52">
        <f>$AB$12*((B1114)-$U$5)/$U$6+$AB$13</f>
        <v/>
      </c>
      <c r="S1114" s="51">
        <f>1/(1+EXP(-R1114))</f>
        <v/>
      </c>
      <c r="AI1114" s="48">
        <f>'4_Seq_Features'!A1112</f>
        <v/>
      </c>
      <c r="AJ1114" s="55">
        <f>'4_Seq_Features'!G1112</f>
        <v/>
      </c>
      <c r="AK1114" s="55">
        <f>'4_Seq_Features'!H1112</f>
        <v/>
      </c>
      <c r="AL1114" s="48">
        <f>'4_Seq_Features'!E1112</f>
        <v/>
      </c>
      <c r="AM1114" s="52">
        <f>$BD$14*((AJ1114)-$BD$5)/$BD$6+$BD$15*((AK1114)-$BD$7)/$BD$8+$BD$16</f>
        <v/>
      </c>
      <c r="AN1114" s="51">
        <f>1/(1+EXP(-AM1114))</f>
        <v/>
      </c>
      <c r="AO1114" s="52">
        <f>$BE$14*((AJ1114)-$BD$5)/$BD$6+$BE$15*((AK1114)-$BD$7)/$BD$8+$BE$16</f>
        <v/>
      </c>
      <c r="AP1114" s="51">
        <f>1/(1+EXP(-AO1114))</f>
        <v/>
      </c>
      <c r="AQ1114" s="52">
        <f>$BF$14*((AJ1114)-$BD$5)/$BD$6+$BF$15*((AK1114)-$BD$7)/$BD$8+$BF$16</f>
        <v/>
      </c>
      <c r="AR1114" s="51">
        <f>1/(1+EXP(-AQ1114))</f>
        <v/>
      </c>
      <c r="AS1114" s="52">
        <f>$BG$14*((AJ1114)-$BD$5)/$BD$6+$BG$15*((AK1114)-$BD$7)/$BD$8+$BG$16</f>
        <v/>
      </c>
      <c r="AT1114" s="51">
        <f>1/(1+EXP(-AS1114))</f>
        <v/>
      </c>
      <c r="AU1114" s="52">
        <f>$BH$14*((AJ1114)-$BD$5)/$BD$6+$BH$15*((AK1114)-$BD$7)/$BD$8+$BH$16</f>
        <v/>
      </c>
      <c r="AV1114" s="51">
        <f>1/(1+EXP(-AU1114))</f>
        <v/>
      </c>
      <c r="AW1114" s="52">
        <f>$BI$14*((AJ1114)-$BD$5)/$BD$6+$BI$15*((AK1114)-$BD$7)/$BD$8+$BI$16</f>
        <v/>
      </c>
      <c r="AX1114" s="51">
        <f>1/(1+EXP(-AW1114))</f>
        <v/>
      </c>
      <c r="AY1114" s="52">
        <f>$BJ$14*((AJ1114)-$BD$5)/$BD$6+$BJ$15*((AK1114)-$BD$7)/$BD$8+$BJ$16</f>
        <v/>
      </c>
      <c r="AZ1114" s="51">
        <f>1/(1+EXP(-AY1114))</f>
        <v/>
      </c>
      <c r="BA1114" s="52">
        <f>$BK$14*((AJ1114)-$BD$5)/$BD$6+$BK$15*((AK1114)-$BD$7)/$BD$8+$BK$16</f>
        <v/>
      </c>
      <c r="BB1114" s="51">
        <f>1/(1+EXP(-BA1114))</f>
        <v/>
      </c>
    </row>
    <row r="1115" ht="15" customHeight="1" s="35">
      <c r="A1115" s="48">
        <f>'4_Seq_Features'!A1113</f>
        <v/>
      </c>
      <c r="B1115" s="55">
        <f>'4_Seq_Features'!F1113</f>
        <v/>
      </c>
      <c r="C1115" s="48">
        <f>'4_Seq_Features'!E1113</f>
        <v/>
      </c>
      <c r="D1115" s="52">
        <f>$U$12*((B1115)-$U$5)/$U$6+$U$13</f>
        <v/>
      </c>
      <c r="E1115" s="51">
        <f>1/(1+EXP(-D1115))</f>
        <v/>
      </c>
      <c r="F1115" s="52">
        <f>$V$12*((B1115)-$U$5)/$U$6+$V$13</f>
        <v/>
      </c>
      <c r="G1115" s="51">
        <f>1/(1+EXP(-F1115))</f>
        <v/>
      </c>
      <c r="H1115" s="52">
        <f>$W$12*((B1115)-$U$5)/$U$6+$W$13</f>
        <v/>
      </c>
      <c r="I1115" s="51">
        <f>1/(1+EXP(-H1115))</f>
        <v/>
      </c>
      <c r="J1115" s="52">
        <f>$X$12*((B1115)-$U$5)/$U$6+$X$13</f>
        <v/>
      </c>
      <c r="K1115" s="51">
        <f>1/(1+EXP(-J1115))</f>
        <v/>
      </c>
      <c r="L1115" s="52">
        <f>$Y$12*((B1115)-$U$5)/$U$6+$Y$13</f>
        <v/>
      </c>
      <c r="M1115" s="51">
        <f>1/(1+EXP(-L1115))</f>
        <v/>
      </c>
      <c r="N1115" s="52">
        <f>$Z$12*((B1115)-$U$5)/$U$6+$Z$13</f>
        <v/>
      </c>
      <c r="O1115" s="51">
        <f>1/(1+EXP(-N1115))</f>
        <v/>
      </c>
      <c r="P1115" s="52">
        <f>$AA$12*((B1115)-$U$5)/$U$6+$AA$13</f>
        <v/>
      </c>
      <c r="Q1115" s="51">
        <f>1/(1+EXP(-P1115))</f>
        <v/>
      </c>
      <c r="R1115" s="52">
        <f>$AB$12*((B1115)-$U$5)/$U$6+$AB$13</f>
        <v/>
      </c>
      <c r="S1115" s="51">
        <f>1/(1+EXP(-R1115))</f>
        <v/>
      </c>
      <c r="AI1115" s="48">
        <f>'4_Seq_Features'!A1113</f>
        <v/>
      </c>
      <c r="AJ1115" s="55">
        <f>'4_Seq_Features'!G1113</f>
        <v/>
      </c>
      <c r="AK1115" s="55">
        <f>'4_Seq_Features'!H1113</f>
        <v/>
      </c>
      <c r="AL1115" s="48">
        <f>'4_Seq_Features'!E1113</f>
        <v/>
      </c>
      <c r="AM1115" s="52">
        <f>$BD$14*((AJ1115)-$BD$5)/$BD$6+$BD$15*((AK1115)-$BD$7)/$BD$8+$BD$16</f>
        <v/>
      </c>
      <c r="AN1115" s="51">
        <f>1/(1+EXP(-AM1115))</f>
        <v/>
      </c>
      <c r="AO1115" s="52">
        <f>$BE$14*((AJ1115)-$BD$5)/$BD$6+$BE$15*((AK1115)-$BD$7)/$BD$8+$BE$16</f>
        <v/>
      </c>
      <c r="AP1115" s="51">
        <f>1/(1+EXP(-AO1115))</f>
        <v/>
      </c>
      <c r="AQ1115" s="52">
        <f>$BF$14*((AJ1115)-$BD$5)/$BD$6+$BF$15*((AK1115)-$BD$7)/$BD$8+$BF$16</f>
        <v/>
      </c>
      <c r="AR1115" s="51">
        <f>1/(1+EXP(-AQ1115))</f>
        <v/>
      </c>
      <c r="AS1115" s="52">
        <f>$BG$14*((AJ1115)-$BD$5)/$BD$6+$BG$15*((AK1115)-$BD$7)/$BD$8+$BG$16</f>
        <v/>
      </c>
      <c r="AT1115" s="51">
        <f>1/(1+EXP(-AS1115))</f>
        <v/>
      </c>
      <c r="AU1115" s="52">
        <f>$BH$14*((AJ1115)-$BD$5)/$BD$6+$BH$15*((AK1115)-$BD$7)/$BD$8+$BH$16</f>
        <v/>
      </c>
      <c r="AV1115" s="51">
        <f>1/(1+EXP(-AU1115))</f>
        <v/>
      </c>
      <c r="AW1115" s="52">
        <f>$BI$14*((AJ1115)-$BD$5)/$BD$6+$BI$15*((AK1115)-$BD$7)/$BD$8+$BI$16</f>
        <v/>
      </c>
      <c r="AX1115" s="51">
        <f>1/(1+EXP(-AW1115))</f>
        <v/>
      </c>
      <c r="AY1115" s="52">
        <f>$BJ$14*((AJ1115)-$BD$5)/$BD$6+$BJ$15*((AK1115)-$BD$7)/$BD$8+$BJ$16</f>
        <v/>
      </c>
      <c r="AZ1115" s="51">
        <f>1/(1+EXP(-AY1115))</f>
        <v/>
      </c>
      <c r="BA1115" s="52">
        <f>$BK$14*((AJ1115)-$BD$5)/$BD$6+$BK$15*((AK1115)-$BD$7)/$BD$8+$BK$16</f>
        <v/>
      </c>
      <c r="BB1115" s="51">
        <f>1/(1+EXP(-BA1115))</f>
        <v/>
      </c>
    </row>
    <row r="1116" ht="15" customHeight="1" s="35">
      <c r="A1116" s="48">
        <f>'4_Seq_Features'!A1114</f>
        <v/>
      </c>
      <c r="B1116" s="55">
        <f>'4_Seq_Features'!F1114</f>
        <v/>
      </c>
      <c r="C1116" s="48">
        <f>'4_Seq_Features'!E1114</f>
        <v/>
      </c>
      <c r="D1116" s="52">
        <f>$U$12*((B1116)-$U$5)/$U$6+$U$13</f>
        <v/>
      </c>
      <c r="E1116" s="51">
        <f>1/(1+EXP(-D1116))</f>
        <v/>
      </c>
      <c r="F1116" s="52">
        <f>$V$12*((B1116)-$U$5)/$U$6+$V$13</f>
        <v/>
      </c>
      <c r="G1116" s="51">
        <f>1/(1+EXP(-F1116))</f>
        <v/>
      </c>
      <c r="H1116" s="52">
        <f>$W$12*((B1116)-$U$5)/$U$6+$W$13</f>
        <v/>
      </c>
      <c r="I1116" s="51">
        <f>1/(1+EXP(-H1116))</f>
        <v/>
      </c>
      <c r="J1116" s="52">
        <f>$X$12*((B1116)-$U$5)/$U$6+$X$13</f>
        <v/>
      </c>
      <c r="K1116" s="51">
        <f>1/(1+EXP(-J1116))</f>
        <v/>
      </c>
      <c r="L1116" s="52">
        <f>$Y$12*((B1116)-$U$5)/$U$6+$Y$13</f>
        <v/>
      </c>
      <c r="M1116" s="51">
        <f>1/(1+EXP(-L1116))</f>
        <v/>
      </c>
      <c r="N1116" s="52">
        <f>$Z$12*((B1116)-$U$5)/$U$6+$Z$13</f>
        <v/>
      </c>
      <c r="O1116" s="51">
        <f>1/(1+EXP(-N1116))</f>
        <v/>
      </c>
      <c r="P1116" s="52">
        <f>$AA$12*((B1116)-$U$5)/$U$6+$AA$13</f>
        <v/>
      </c>
      <c r="Q1116" s="51">
        <f>1/(1+EXP(-P1116))</f>
        <v/>
      </c>
      <c r="R1116" s="52">
        <f>$AB$12*((B1116)-$U$5)/$U$6+$AB$13</f>
        <v/>
      </c>
      <c r="S1116" s="51">
        <f>1/(1+EXP(-R1116))</f>
        <v/>
      </c>
      <c r="AI1116" s="48">
        <f>'4_Seq_Features'!A1114</f>
        <v/>
      </c>
      <c r="AJ1116" s="55">
        <f>'4_Seq_Features'!G1114</f>
        <v/>
      </c>
      <c r="AK1116" s="55">
        <f>'4_Seq_Features'!H1114</f>
        <v/>
      </c>
      <c r="AL1116" s="48">
        <f>'4_Seq_Features'!E1114</f>
        <v/>
      </c>
      <c r="AM1116" s="52">
        <f>$BD$14*((AJ1116)-$BD$5)/$BD$6+$BD$15*((AK1116)-$BD$7)/$BD$8+$BD$16</f>
        <v/>
      </c>
      <c r="AN1116" s="51">
        <f>1/(1+EXP(-AM1116))</f>
        <v/>
      </c>
      <c r="AO1116" s="52">
        <f>$BE$14*((AJ1116)-$BD$5)/$BD$6+$BE$15*((AK1116)-$BD$7)/$BD$8+$BE$16</f>
        <v/>
      </c>
      <c r="AP1116" s="51">
        <f>1/(1+EXP(-AO1116))</f>
        <v/>
      </c>
      <c r="AQ1116" s="52">
        <f>$BF$14*((AJ1116)-$BD$5)/$BD$6+$BF$15*((AK1116)-$BD$7)/$BD$8+$BF$16</f>
        <v/>
      </c>
      <c r="AR1116" s="51">
        <f>1/(1+EXP(-AQ1116))</f>
        <v/>
      </c>
      <c r="AS1116" s="52">
        <f>$BG$14*((AJ1116)-$BD$5)/$BD$6+$BG$15*((AK1116)-$BD$7)/$BD$8+$BG$16</f>
        <v/>
      </c>
      <c r="AT1116" s="51">
        <f>1/(1+EXP(-AS1116))</f>
        <v/>
      </c>
      <c r="AU1116" s="52">
        <f>$BH$14*((AJ1116)-$BD$5)/$BD$6+$BH$15*((AK1116)-$BD$7)/$BD$8+$BH$16</f>
        <v/>
      </c>
      <c r="AV1116" s="51">
        <f>1/(1+EXP(-AU1116))</f>
        <v/>
      </c>
      <c r="AW1116" s="52">
        <f>$BI$14*((AJ1116)-$BD$5)/$BD$6+$BI$15*((AK1116)-$BD$7)/$BD$8+$BI$16</f>
        <v/>
      </c>
      <c r="AX1116" s="51">
        <f>1/(1+EXP(-AW1116))</f>
        <v/>
      </c>
      <c r="AY1116" s="52">
        <f>$BJ$14*((AJ1116)-$BD$5)/$BD$6+$BJ$15*((AK1116)-$BD$7)/$BD$8+$BJ$16</f>
        <v/>
      </c>
      <c r="AZ1116" s="51">
        <f>1/(1+EXP(-AY1116))</f>
        <v/>
      </c>
      <c r="BA1116" s="52">
        <f>$BK$14*((AJ1116)-$BD$5)/$BD$6+$BK$15*((AK1116)-$BD$7)/$BD$8+$BK$16</f>
        <v/>
      </c>
      <c r="BB1116" s="51">
        <f>1/(1+EXP(-BA1116))</f>
        <v/>
      </c>
    </row>
    <row r="1117" ht="15" customHeight="1" s="35">
      <c r="A1117" s="48">
        <f>'4_Seq_Features'!A1115</f>
        <v/>
      </c>
      <c r="B1117" s="55">
        <f>'4_Seq_Features'!F1115</f>
        <v/>
      </c>
      <c r="C1117" s="48">
        <f>'4_Seq_Features'!E1115</f>
        <v/>
      </c>
      <c r="D1117" s="52">
        <f>$U$12*((B1117)-$U$5)/$U$6+$U$13</f>
        <v/>
      </c>
      <c r="E1117" s="51">
        <f>1/(1+EXP(-D1117))</f>
        <v/>
      </c>
      <c r="F1117" s="52">
        <f>$V$12*((B1117)-$U$5)/$U$6+$V$13</f>
        <v/>
      </c>
      <c r="G1117" s="51">
        <f>1/(1+EXP(-F1117))</f>
        <v/>
      </c>
      <c r="H1117" s="52">
        <f>$W$12*((B1117)-$U$5)/$U$6+$W$13</f>
        <v/>
      </c>
      <c r="I1117" s="51">
        <f>1/(1+EXP(-H1117))</f>
        <v/>
      </c>
      <c r="J1117" s="52">
        <f>$X$12*((B1117)-$U$5)/$U$6+$X$13</f>
        <v/>
      </c>
      <c r="K1117" s="51">
        <f>1/(1+EXP(-J1117))</f>
        <v/>
      </c>
      <c r="L1117" s="52">
        <f>$Y$12*((B1117)-$U$5)/$U$6+$Y$13</f>
        <v/>
      </c>
      <c r="M1117" s="51">
        <f>1/(1+EXP(-L1117))</f>
        <v/>
      </c>
      <c r="N1117" s="52">
        <f>$Z$12*((B1117)-$U$5)/$U$6+$Z$13</f>
        <v/>
      </c>
      <c r="O1117" s="51">
        <f>1/(1+EXP(-N1117))</f>
        <v/>
      </c>
      <c r="P1117" s="52">
        <f>$AA$12*((B1117)-$U$5)/$U$6+$AA$13</f>
        <v/>
      </c>
      <c r="Q1117" s="51">
        <f>1/(1+EXP(-P1117))</f>
        <v/>
      </c>
      <c r="R1117" s="52">
        <f>$AB$12*((B1117)-$U$5)/$U$6+$AB$13</f>
        <v/>
      </c>
      <c r="S1117" s="51">
        <f>1/(1+EXP(-R1117))</f>
        <v/>
      </c>
      <c r="AI1117" s="48">
        <f>'4_Seq_Features'!A1115</f>
        <v/>
      </c>
      <c r="AJ1117" s="55">
        <f>'4_Seq_Features'!G1115</f>
        <v/>
      </c>
      <c r="AK1117" s="55">
        <f>'4_Seq_Features'!H1115</f>
        <v/>
      </c>
      <c r="AL1117" s="48">
        <f>'4_Seq_Features'!E1115</f>
        <v/>
      </c>
      <c r="AM1117" s="52">
        <f>$BD$14*((AJ1117)-$BD$5)/$BD$6+$BD$15*((AK1117)-$BD$7)/$BD$8+$BD$16</f>
        <v/>
      </c>
      <c r="AN1117" s="51">
        <f>1/(1+EXP(-AM1117))</f>
        <v/>
      </c>
      <c r="AO1117" s="52">
        <f>$BE$14*((AJ1117)-$BD$5)/$BD$6+$BE$15*((AK1117)-$BD$7)/$BD$8+$BE$16</f>
        <v/>
      </c>
      <c r="AP1117" s="51">
        <f>1/(1+EXP(-AO1117))</f>
        <v/>
      </c>
      <c r="AQ1117" s="52">
        <f>$BF$14*((AJ1117)-$BD$5)/$BD$6+$BF$15*((AK1117)-$BD$7)/$BD$8+$BF$16</f>
        <v/>
      </c>
      <c r="AR1117" s="51">
        <f>1/(1+EXP(-AQ1117))</f>
        <v/>
      </c>
      <c r="AS1117" s="52">
        <f>$BG$14*((AJ1117)-$BD$5)/$BD$6+$BG$15*((AK1117)-$BD$7)/$BD$8+$BG$16</f>
        <v/>
      </c>
      <c r="AT1117" s="51">
        <f>1/(1+EXP(-AS1117))</f>
        <v/>
      </c>
      <c r="AU1117" s="52">
        <f>$BH$14*((AJ1117)-$BD$5)/$BD$6+$BH$15*((AK1117)-$BD$7)/$BD$8+$BH$16</f>
        <v/>
      </c>
      <c r="AV1117" s="51">
        <f>1/(1+EXP(-AU1117))</f>
        <v/>
      </c>
      <c r="AW1117" s="52">
        <f>$BI$14*((AJ1117)-$BD$5)/$BD$6+$BI$15*((AK1117)-$BD$7)/$BD$8+$BI$16</f>
        <v/>
      </c>
      <c r="AX1117" s="51">
        <f>1/(1+EXP(-AW1117))</f>
        <v/>
      </c>
      <c r="AY1117" s="52">
        <f>$BJ$14*((AJ1117)-$BD$5)/$BD$6+$BJ$15*((AK1117)-$BD$7)/$BD$8+$BJ$16</f>
        <v/>
      </c>
      <c r="AZ1117" s="51">
        <f>1/(1+EXP(-AY1117))</f>
        <v/>
      </c>
      <c r="BA1117" s="52">
        <f>$BK$14*((AJ1117)-$BD$5)/$BD$6+$BK$15*((AK1117)-$BD$7)/$BD$8+$BK$16</f>
        <v/>
      </c>
      <c r="BB1117" s="51">
        <f>1/(1+EXP(-BA1117))</f>
        <v/>
      </c>
    </row>
    <row r="1118" ht="15" customHeight="1" s="35">
      <c r="A1118" s="48">
        <f>'4_Seq_Features'!A1116</f>
        <v/>
      </c>
      <c r="B1118" s="55">
        <f>'4_Seq_Features'!F1116</f>
        <v/>
      </c>
      <c r="C1118" s="48">
        <f>'4_Seq_Features'!E1116</f>
        <v/>
      </c>
      <c r="D1118" s="52">
        <f>$U$12*((B1118)-$U$5)/$U$6+$U$13</f>
        <v/>
      </c>
      <c r="E1118" s="51">
        <f>1/(1+EXP(-D1118))</f>
        <v/>
      </c>
      <c r="F1118" s="52">
        <f>$V$12*((B1118)-$U$5)/$U$6+$V$13</f>
        <v/>
      </c>
      <c r="G1118" s="51">
        <f>1/(1+EXP(-F1118))</f>
        <v/>
      </c>
      <c r="H1118" s="52">
        <f>$W$12*((B1118)-$U$5)/$U$6+$W$13</f>
        <v/>
      </c>
      <c r="I1118" s="51">
        <f>1/(1+EXP(-H1118))</f>
        <v/>
      </c>
      <c r="J1118" s="52">
        <f>$X$12*((B1118)-$U$5)/$U$6+$X$13</f>
        <v/>
      </c>
      <c r="K1118" s="51">
        <f>1/(1+EXP(-J1118))</f>
        <v/>
      </c>
      <c r="L1118" s="52">
        <f>$Y$12*((B1118)-$U$5)/$U$6+$Y$13</f>
        <v/>
      </c>
      <c r="M1118" s="51">
        <f>1/(1+EXP(-L1118))</f>
        <v/>
      </c>
      <c r="N1118" s="52">
        <f>$Z$12*((B1118)-$U$5)/$U$6+$Z$13</f>
        <v/>
      </c>
      <c r="O1118" s="51">
        <f>1/(1+EXP(-N1118))</f>
        <v/>
      </c>
      <c r="P1118" s="52">
        <f>$AA$12*((B1118)-$U$5)/$U$6+$AA$13</f>
        <v/>
      </c>
      <c r="Q1118" s="51">
        <f>1/(1+EXP(-P1118))</f>
        <v/>
      </c>
      <c r="R1118" s="52">
        <f>$AB$12*((B1118)-$U$5)/$U$6+$AB$13</f>
        <v/>
      </c>
      <c r="S1118" s="51">
        <f>1/(1+EXP(-R1118))</f>
        <v/>
      </c>
      <c r="AI1118" s="48">
        <f>'4_Seq_Features'!A1116</f>
        <v/>
      </c>
      <c r="AJ1118" s="55">
        <f>'4_Seq_Features'!G1116</f>
        <v/>
      </c>
      <c r="AK1118" s="55">
        <f>'4_Seq_Features'!H1116</f>
        <v/>
      </c>
      <c r="AL1118" s="48">
        <f>'4_Seq_Features'!E1116</f>
        <v/>
      </c>
      <c r="AM1118" s="52">
        <f>$BD$14*((AJ1118)-$BD$5)/$BD$6+$BD$15*((AK1118)-$BD$7)/$BD$8+$BD$16</f>
        <v/>
      </c>
      <c r="AN1118" s="51">
        <f>1/(1+EXP(-AM1118))</f>
        <v/>
      </c>
      <c r="AO1118" s="52">
        <f>$BE$14*((AJ1118)-$BD$5)/$BD$6+$BE$15*((AK1118)-$BD$7)/$BD$8+$BE$16</f>
        <v/>
      </c>
      <c r="AP1118" s="51">
        <f>1/(1+EXP(-AO1118))</f>
        <v/>
      </c>
      <c r="AQ1118" s="52">
        <f>$BF$14*((AJ1118)-$BD$5)/$BD$6+$BF$15*((AK1118)-$BD$7)/$BD$8+$BF$16</f>
        <v/>
      </c>
      <c r="AR1118" s="51">
        <f>1/(1+EXP(-AQ1118))</f>
        <v/>
      </c>
      <c r="AS1118" s="52">
        <f>$BG$14*((AJ1118)-$BD$5)/$BD$6+$BG$15*((AK1118)-$BD$7)/$BD$8+$BG$16</f>
        <v/>
      </c>
      <c r="AT1118" s="51">
        <f>1/(1+EXP(-AS1118))</f>
        <v/>
      </c>
      <c r="AU1118" s="52">
        <f>$BH$14*((AJ1118)-$BD$5)/$BD$6+$BH$15*((AK1118)-$BD$7)/$BD$8+$BH$16</f>
        <v/>
      </c>
      <c r="AV1118" s="51">
        <f>1/(1+EXP(-AU1118))</f>
        <v/>
      </c>
      <c r="AW1118" s="52">
        <f>$BI$14*((AJ1118)-$BD$5)/$BD$6+$BI$15*((AK1118)-$BD$7)/$BD$8+$BI$16</f>
        <v/>
      </c>
      <c r="AX1118" s="51">
        <f>1/(1+EXP(-AW1118))</f>
        <v/>
      </c>
      <c r="AY1118" s="52">
        <f>$BJ$14*((AJ1118)-$BD$5)/$BD$6+$BJ$15*((AK1118)-$BD$7)/$BD$8+$BJ$16</f>
        <v/>
      </c>
      <c r="AZ1118" s="51">
        <f>1/(1+EXP(-AY1118))</f>
        <v/>
      </c>
      <c r="BA1118" s="52">
        <f>$BK$14*((AJ1118)-$BD$5)/$BD$6+$BK$15*((AK1118)-$BD$7)/$BD$8+$BK$16</f>
        <v/>
      </c>
      <c r="BB1118" s="51">
        <f>1/(1+EXP(-BA1118))</f>
        <v/>
      </c>
    </row>
    <row r="1119" ht="15" customHeight="1" s="35">
      <c r="A1119" s="48">
        <f>'4_Seq_Features'!A1117</f>
        <v/>
      </c>
      <c r="B1119" s="55">
        <f>'4_Seq_Features'!F1117</f>
        <v/>
      </c>
      <c r="C1119" s="48">
        <f>'4_Seq_Features'!E1117</f>
        <v/>
      </c>
      <c r="D1119" s="52">
        <f>$U$12*((B1119)-$U$5)/$U$6+$U$13</f>
        <v/>
      </c>
      <c r="E1119" s="51">
        <f>1/(1+EXP(-D1119))</f>
        <v/>
      </c>
      <c r="F1119" s="52">
        <f>$V$12*((B1119)-$U$5)/$U$6+$V$13</f>
        <v/>
      </c>
      <c r="G1119" s="51">
        <f>1/(1+EXP(-F1119))</f>
        <v/>
      </c>
      <c r="H1119" s="52">
        <f>$W$12*((B1119)-$U$5)/$U$6+$W$13</f>
        <v/>
      </c>
      <c r="I1119" s="51">
        <f>1/(1+EXP(-H1119))</f>
        <v/>
      </c>
      <c r="J1119" s="52">
        <f>$X$12*((B1119)-$U$5)/$U$6+$X$13</f>
        <v/>
      </c>
      <c r="K1119" s="51">
        <f>1/(1+EXP(-J1119))</f>
        <v/>
      </c>
      <c r="L1119" s="52">
        <f>$Y$12*((B1119)-$U$5)/$U$6+$Y$13</f>
        <v/>
      </c>
      <c r="M1119" s="51">
        <f>1/(1+EXP(-L1119))</f>
        <v/>
      </c>
      <c r="N1119" s="52">
        <f>$Z$12*((B1119)-$U$5)/$U$6+$Z$13</f>
        <v/>
      </c>
      <c r="O1119" s="51">
        <f>1/(1+EXP(-N1119))</f>
        <v/>
      </c>
      <c r="P1119" s="52">
        <f>$AA$12*((B1119)-$U$5)/$U$6+$AA$13</f>
        <v/>
      </c>
      <c r="Q1119" s="51">
        <f>1/(1+EXP(-P1119))</f>
        <v/>
      </c>
      <c r="R1119" s="52">
        <f>$AB$12*((B1119)-$U$5)/$U$6+$AB$13</f>
        <v/>
      </c>
      <c r="S1119" s="51">
        <f>1/(1+EXP(-R1119))</f>
        <v/>
      </c>
      <c r="AI1119" s="48">
        <f>'4_Seq_Features'!A1117</f>
        <v/>
      </c>
      <c r="AJ1119" s="55">
        <f>'4_Seq_Features'!G1117</f>
        <v/>
      </c>
      <c r="AK1119" s="55">
        <f>'4_Seq_Features'!H1117</f>
        <v/>
      </c>
      <c r="AL1119" s="48">
        <f>'4_Seq_Features'!E1117</f>
        <v/>
      </c>
      <c r="AM1119" s="52">
        <f>$BD$14*((AJ1119)-$BD$5)/$BD$6+$BD$15*((AK1119)-$BD$7)/$BD$8+$BD$16</f>
        <v/>
      </c>
      <c r="AN1119" s="51">
        <f>1/(1+EXP(-AM1119))</f>
        <v/>
      </c>
      <c r="AO1119" s="52">
        <f>$BE$14*((AJ1119)-$BD$5)/$BD$6+$BE$15*((AK1119)-$BD$7)/$BD$8+$BE$16</f>
        <v/>
      </c>
      <c r="AP1119" s="51">
        <f>1/(1+EXP(-AO1119))</f>
        <v/>
      </c>
      <c r="AQ1119" s="52">
        <f>$BF$14*((AJ1119)-$BD$5)/$BD$6+$BF$15*((AK1119)-$BD$7)/$BD$8+$BF$16</f>
        <v/>
      </c>
      <c r="AR1119" s="51">
        <f>1/(1+EXP(-AQ1119))</f>
        <v/>
      </c>
      <c r="AS1119" s="52">
        <f>$BG$14*((AJ1119)-$BD$5)/$BD$6+$BG$15*((AK1119)-$BD$7)/$BD$8+$BG$16</f>
        <v/>
      </c>
      <c r="AT1119" s="51">
        <f>1/(1+EXP(-AS1119))</f>
        <v/>
      </c>
      <c r="AU1119" s="52">
        <f>$BH$14*((AJ1119)-$BD$5)/$BD$6+$BH$15*((AK1119)-$BD$7)/$BD$8+$BH$16</f>
        <v/>
      </c>
      <c r="AV1119" s="51">
        <f>1/(1+EXP(-AU1119))</f>
        <v/>
      </c>
      <c r="AW1119" s="52">
        <f>$BI$14*((AJ1119)-$BD$5)/$BD$6+$BI$15*((AK1119)-$BD$7)/$BD$8+$BI$16</f>
        <v/>
      </c>
      <c r="AX1119" s="51">
        <f>1/(1+EXP(-AW1119))</f>
        <v/>
      </c>
      <c r="AY1119" s="52">
        <f>$BJ$14*((AJ1119)-$BD$5)/$BD$6+$BJ$15*((AK1119)-$BD$7)/$BD$8+$BJ$16</f>
        <v/>
      </c>
      <c r="AZ1119" s="51">
        <f>1/(1+EXP(-AY1119))</f>
        <v/>
      </c>
      <c r="BA1119" s="52">
        <f>$BK$14*((AJ1119)-$BD$5)/$BD$6+$BK$15*((AK1119)-$BD$7)/$BD$8+$BK$16</f>
        <v/>
      </c>
      <c r="BB1119" s="51">
        <f>1/(1+EXP(-BA1119))</f>
        <v/>
      </c>
    </row>
    <row r="1120" ht="15" customHeight="1" s="35">
      <c r="A1120" s="48">
        <f>'4_Seq_Features'!A1118</f>
        <v/>
      </c>
      <c r="B1120" s="55">
        <f>'4_Seq_Features'!F1118</f>
        <v/>
      </c>
      <c r="C1120" s="48">
        <f>'4_Seq_Features'!E1118</f>
        <v/>
      </c>
      <c r="D1120" s="52">
        <f>$U$12*((B1120)-$U$5)/$U$6+$U$13</f>
        <v/>
      </c>
      <c r="E1120" s="51">
        <f>1/(1+EXP(-D1120))</f>
        <v/>
      </c>
      <c r="F1120" s="52">
        <f>$V$12*((B1120)-$U$5)/$U$6+$V$13</f>
        <v/>
      </c>
      <c r="G1120" s="51">
        <f>1/(1+EXP(-F1120))</f>
        <v/>
      </c>
      <c r="H1120" s="52">
        <f>$W$12*((B1120)-$U$5)/$U$6+$W$13</f>
        <v/>
      </c>
      <c r="I1120" s="51">
        <f>1/(1+EXP(-H1120))</f>
        <v/>
      </c>
      <c r="J1120" s="52">
        <f>$X$12*((B1120)-$U$5)/$U$6+$X$13</f>
        <v/>
      </c>
      <c r="K1120" s="51">
        <f>1/(1+EXP(-J1120))</f>
        <v/>
      </c>
      <c r="L1120" s="52">
        <f>$Y$12*((B1120)-$U$5)/$U$6+$Y$13</f>
        <v/>
      </c>
      <c r="M1120" s="51">
        <f>1/(1+EXP(-L1120))</f>
        <v/>
      </c>
      <c r="N1120" s="52">
        <f>$Z$12*((B1120)-$U$5)/$U$6+$Z$13</f>
        <v/>
      </c>
      <c r="O1120" s="51">
        <f>1/(1+EXP(-N1120))</f>
        <v/>
      </c>
      <c r="P1120" s="52">
        <f>$AA$12*((B1120)-$U$5)/$U$6+$AA$13</f>
        <v/>
      </c>
      <c r="Q1120" s="51">
        <f>1/(1+EXP(-P1120))</f>
        <v/>
      </c>
      <c r="R1120" s="52">
        <f>$AB$12*((B1120)-$U$5)/$U$6+$AB$13</f>
        <v/>
      </c>
      <c r="S1120" s="51">
        <f>1/(1+EXP(-R1120))</f>
        <v/>
      </c>
      <c r="AI1120" s="48">
        <f>'4_Seq_Features'!A1118</f>
        <v/>
      </c>
      <c r="AJ1120" s="55">
        <f>'4_Seq_Features'!G1118</f>
        <v/>
      </c>
      <c r="AK1120" s="55">
        <f>'4_Seq_Features'!H1118</f>
        <v/>
      </c>
      <c r="AL1120" s="48">
        <f>'4_Seq_Features'!E1118</f>
        <v/>
      </c>
      <c r="AM1120" s="52">
        <f>$BD$14*((AJ1120)-$BD$5)/$BD$6+$BD$15*((AK1120)-$BD$7)/$BD$8+$BD$16</f>
        <v/>
      </c>
      <c r="AN1120" s="51">
        <f>1/(1+EXP(-AM1120))</f>
        <v/>
      </c>
      <c r="AO1120" s="52">
        <f>$BE$14*((AJ1120)-$BD$5)/$BD$6+$BE$15*((AK1120)-$BD$7)/$BD$8+$BE$16</f>
        <v/>
      </c>
      <c r="AP1120" s="51">
        <f>1/(1+EXP(-AO1120))</f>
        <v/>
      </c>
      <c r="AQ1120" s="52">
        <f>$BF$14*((AJ1120)-$BD$5)/$BD$6+$BF$15*((AK1120)-$BD$7)/$BD$8+$BF$16</f>
        <v/>
      </c>
      <c r="AR1120" s="51">
        <f>1/(1+EXP(-AQ1120))</f>
        <v/>
      </c>
      <c r="AS1120" s="52">
        <f>$BG$14*((AJ1120)-$BD$5)/$BD$6+$BG$15*((AK1120)-$BD$7)/$BD$8+$BG$16</f>
        <v/>
      </c>
      <c r="AT1120" s="51">
        <f>1/(1+EXP(-AS1120))</f>
        <v/>
      </c>
      <c r="AU1120" s="52">
        <f>$BH$14*((AJ1120)-$BD$5)/$BD$6+$BH$15*((AK1120)-$BD$7)/$BD$8+$BH$16</f>
        <v/>
      </c>
      <c r="AV1120" s="51">
        <f>1/(1+EXP(-AU1120))</f>
        <v/>
      </c>
      <c r="AW1120" s="52">
        <f>$BI$14*((AJ1120)-$BD$5)/$BD$6+$BI$15*((AK1120)-$BD$7)/$BD$8+$BI$16</f>
        <v/>
      </c>
      <c r="AX1120" s="51">
        <f>1/(1+EXP(-AW1120))</f>
        <v/>
      </c>
      <c r="AY1120" s="52">
        <f>$BJ$14*((AJ1120)-$BD$5)/$BD$6+$BJ$15*((AK1120)-$BD$7)/$BD$8+$BJ$16</f>
        <v/>
      </c>
      <c r="AZ1120" s="51">
        <f>1/(1+EXP(-AY1120))</f>
        <v/>
      </c>
      <c r="BA1120" s="52">
        <f>$BK$14*((AJ1120)-$BD$5)/$BD$6+$BK$15*((AK1120)-$BD$7)/$BD$8+$BK$16</f>
        <v/>
      </c>
      <c r="BB1120" s="51">
        <f>1/(1+EXP(-BA1120))</f>
        <v/>
      </c>
    </row>
    <row r="1121" ht="15" customHeight="1" s="35">
      <c r="A1121" s="48">
        <f>'4_Seq_Features'!A1119</f>
        <v/>
      </c>
      <c r="B1121" s="55">
        <f>'4_Seq_Features'!F1119</f>
        <v/>
      </c>
      <c r="C1121" s="48">
        <f>'4_Seq_Features'!E1119</f>
        <v/>
      </c>
      <c r="D1121" s="52">
        <f>$U$12*((B1121)-$U$5)/$U$6+$U$13</f>
        <v/>
      </c>
      <c r="E1121" s="51">
        <f>1/(1+EXP(-D1121))</f>
        <v/>
      </c>
      <c r="F1121" s="52">
        <f>$V$12*((B1121)-$U$5)/$U$6+$V$13</f>
        <v/>
      </c>
      <c r="G1121" s="51">
        <f>1/(1+EXP(-F1121))</f>
        <v/>
      </c>
      <c r="H1121" s="52">
        <f>$W$12*((B1121)-$U$5)/$U$6+$W$13</f>
        <v/>
      </c>
      <c r="I1121" s="51">
        <f>1/(1+EXP(-H1121))</f>
        <v/>
      </c>
      <c r="J1121" s="52">
        <f>$X$12*((B1121)-$U$5)/$U$6+$X$13</f>
        <v/>
      </c>
      <c r="K1121" s="51">
        <f>1/(1+EXP(-J1121))</f>
        <v/>
      </c>
      <c r="L1121" s="52">
        <f>$Y$12*((B1121)-$U$5)/$U$6+$Y$13</f>
        <v/>
      </c>
      <c r="M1121" s="51">
        <f>1/(1+EXP(-L1121))</f>
        <v/>
      </c>
      <c r="N1121" s="52">
        <f>$Z$12*((B1121)-$U$5)/$U$6+$Z$13</f>
        <v/>
      </c>
      <c r="O1121" s="51">
        <f>1/(1+EXP(-N1121))</f>
        <v/>
      </c>
      <c r="P1121" s="52">
        <f>$AA$12*((B1121)-$U$5)/$U$6+$AA$13</f>
        <v/>
      </c>
      <c r="Q1121" s="51">
        <f>1/(1+EXP(-P1121))</f>
        <v/>
      </c>
      <c r="R1121" s="52">
        <f>$AB$12*((B1121)-$U$5)/$U$6+$AB$13</f>
        <v/>
      </c>
      <c r="S1121" s="51">
        <f>1/(1+EXP(-R1121))</f>
        <v/>
      </c>
      <c r="AI1121" s="48">
        <f>'4_Seq_Features'!A1119</f>
        <v/>
      </c>
      <c r="AJ1121" s="55">
        <f>'4_Seq_Features'!G1119</f>
        <v/>
      </c>
      <c r="AK1121" s="55">
        <f>'4_Seq_Features'!H1119</f>
        <v/>
      </c>
      <c r="AL1121" s="48">
        <f>'4_Seq_Features'!E1119</f>
        <v/>
      </c>
      <c r="AM1121" s="52">
        <f>$BD$14*((AJ1121)-$BD$5)/$BD$6+$BD$15*((AK1121)-$BD$7)/$BD$8+$BD$16</f>
        <v/>
      </c>
      <c r="AN1121" s="51">
        <f>1/(1+EXP(-AM1121))</f>
        <v/>
      </c>
      <c r="AO1121" s="52">
        <f>$BE$14*((AJ1121)-$BD$5)/$BD$6+$BE$15*((AK1121)-$BD$7)/$BD$8+$BE$16</f>
        <v/>
      </c>
      <c r="AP1121" s="51">
        <f>1/(1+EXP(-AO1121))</f>
        <v/>
      </c>
      <c r="AQ1121" s="52">
        <f>$BF$14*((AJ1121)-$BD$5)/$BD$6+$BF$15*((AK1121)-$BD$7)/$BD$8+$BF$16</f>
        <v/>
      </c>
      <c r="AR1121" s="51">
        <f>1/(1+EXP(-AQ1121))</f>
        <v/>
      </c>
      <c r="AS1121" s="52">
        <f>$BG$14*((AJ1121)-$BD$5)/$BD$6+$BG$15*((AK1121)-$BD$7)/$BD$8+$BG$16</f>
        <v/>
      </c>
      <c r="AT1121" s="51">
        <f>1/(1+EXP(-AS1121))</f>
        <v/>
      </c>
      <c r="AU1121" s="52">
        <f>$BH$14*((AJ1121)-$BD$5)/$BD$6+$BH$15*((AK1121)-$BD$7)/$BD$8+$BH$16</f>
        <v/>
      </c>
      <c r="AV1121" s="51">
        <f>1/(1+EXP(-AU1121))</f>
        <v/>
      </c>
      <c r="AW1121" s="52">
        <f>$BI$14*((AJ1121)-$BD$5)/$BD$6+$BI$15*((AK1121)-$BD$7)/$BD$8+$BI$16</f>
        <v/>
      </c>
      <c r="AX1121" s="51">
        <f>1/(1+EXP(-AW1121))</f>
        <v/>
      </c>
      <c r="AY1121" s="52">
        <f>$BJ$14*((AJ1121)-$BD$5)/$BD$6+$BJ$15*((AK1121)-$BD$7)/$BD$8+$BJ$16</f>
        <v/>
      </c>
      <c r="AZ1121" s="51">
        <f>1/(1+EXP(-AY1121))</f>
        <v/>
      </c>
      <c r="BA1121" s="52">
        <f>$BK$14*((AJ1121)-$BD$5)/$BD$6+$BK$15*((AK1121)-$BD$7)/$BD$8+$BK$16</f>
        <v/>
      </c>
      <c r="BB1121" s="51">
        <f>1/(1+EXP(-BA1121))</f>
        <v/>
      </c>
    </row>
    <row r="1122" ht="15" customHeight="1" s="35">
      <c r="A1122" s="48">
        <f>'4_Seq_Features'!A1120</f>
        <v/>
      </c>
      <c r="B1122" s="55">
        <f>'4_Seq_Features'!F1120</f>
        <v/>
      </c>
      <c r="C1122" s="48">
        <f>'4_Seq_Features'!E1120</f>
        <v/>
      </c>
      <c r="D1122" s="52">
        <f>$U$12*((B1122)-$U$5)/$U$6+$U$13</f>
        <v/>
      </c>
      <c r="E1122" s="51">
        <f>1/(1+EXP(-D1122))</f>
        <v/>
      </c>
      <c r="F1122" s="52">
        <f>$V$12*((B1122)-$U$5)/$U$6+$V$13</f>
        <v/>
      </c>
      <c r="G1122" s="51">
        <f>1/(1+EXP(-F1122))</f>
        <v/>
      </c>
      <c r="H1122" s="52">
        <f>$W$12*((B1122)-$U$5)/$U$6+$W$13</f>
        <v/>
      </c>
      <c r="I1122" s="51">
        <f>1/(1+EXP(-H1122))</f>
        <v/>
      </c>
      <c r="J1122" s="52">
        <f>$X$12*((B1122)-$U$5)/$U$6+$X$13</f>
        <v/>
      </c>
      <c r="K1122" s="51">
        <f>1/(1+EXP(-J1122))</f>
        <v/>
      </c>
      <c r="L1122" s="52">
        <f>$Y$12*((B1122)-$U$5)/$U$6+$Y$13</f>
        <v/>
      </c>
      <c r="M1122" s="51">
        <f>1/(1+EXP(-L1122))</f>
        <v/>
      </c>
      <c r="N1122" s="52">
        <f>$Z$12*((B1122)-$U$5)/$U$6+$Z$13</f>
        <v/>
      </c>
      <c r="O1122" s="51">
        <f>1/(1+EXP(-N1122))</f>
        <v/>
      </c>
      <c r="P1122" s="52">
        <f>$AA$12*((B1122)-$U$5)/$U$6+$AA$13</f>
        <v/>
      </c>
      <c r="Q1122" s="51">
        <f>1/(1+EXP(-P1122))</f>
        <v/>
      </c>
      <c r="R1122" s="52">
        <f>$AB$12*((B1122)-$U$5)/$U$6+$AB$13</f>
        <v/>
      </c>
      <c r="S1122" s="51">
        <f>1/(1+EXP(-R1122))</f>
        <v/>
      </c>
      <c r="AI1122" s="48">
        <f>'4_Seq_Features'!A1120</f>
        <v/>
      </c>
      <c r="AJ1122" s="55">
        <f>'4_Seq_Features'!G1120</f>
        <v/>
      </c>
      <c r="AK1122" s="55">
        <f>'4_Seq_Features'!H1120</f>
        <v/>
      </c>
      <c r="AL1122" s="48">
        <f>'4_Seq_Features'!E1120</f>
        <v/>
      </c>
      <c r="AM1122" s="52">
        <f>$BD$14*((AJ1122)-$BD$5)/$BD$6+$BD$15*((AK1122)-$BD$7)/$BD$8+$BD$16</f>
        <v/>
      </c>
      <c r="AN1122" s="51">
        <f>1/(1+EXP(-AM1122))</f>
        <v/>
      </c>
      <c r="AO1122" s="52">
        <f>$BE$14*((AJ1122)-$BD$5)/$BD$6+$BE$15*((AK1122)-$BD$7)/$BD$8+$BE$16</f>
        <v/>
      </c>
      <c r="AP1122" s="51">
        <f>1/(1+EXP(-AO1122))</f>
        <v/>
      </c>
      <c r="AQ1122" s="52">
        <f>$BF$14*((AJ1122)-$BD$5)/$BD$6+$BF$15*((AK1122)-$BD$7)/$BD$8+$BF$16</f>
        <v/>
      </c>
      <c r="AR1122" s="51">
        <f>1/(1+EXP(-AQ1122))</f>
        <v/>
      </c>
      <c r="AS1122" s="52">
        <f>$BG$14*((AJ1122)-$BD$5)/$BD$6+$BG$15*((AK1122)-$BD$7)/$BD$8+$BG$16</f>
        <v/>
      </c>
      <c r="AT1122" s="51">
        <f>1/(1+EXP(-AS1122))</f>
        <v/>
      </c>
      <c r="AU1122" s="52">
        <f>$BH$14*((AJ1122)-$BD$5)/$BD$6+$BH$15*((AK1122)-$BD$7)/$BD$8+$BH$16</f>
        <v/>
      </c>
      <c r="AV1122" s="51">
        <f>1/(1+EXP(-AU1122))</f>
        <v/>
      </c>
      <c r="AW1122" s="52">
        <f>$BI$14*((AJ1122)-$BD$5)/$BD$6+$BI$15*((AK1122)-$BD$7)/$BD$8+$BI$16</f>
        <v/>
      </c>
      <c r="AX1122" s="51">
        <f>1/(1+EXP(-AW1122))</f>
        <v/>
      </c>
      <c r="AY1122" s="52">
        <f>$BJ$14*((AJ1122)-$BD$5)/$BD$6+$BJ$15*((AK1122)-$BD$7)/$BD$8+$BJ$16</f>
        <v/>
      </c>
      <c r="AZ1122" s="51">
        <f>1/(1+EXP(-AY1122))</f>
        <v/>
      </c>
      <c r="BA1122" s="52">
        <f>$BK$14*((AJ1122)-$BD$5)/$BD$6+$BK$15*((AK1122)-$BD$7)/$BD$8+$BK$16</f>
        <v/>
      </c>
      <c r="BB1122" s="51">
        <f>1/(1+EXP(-BA1122))</f>
        <v/>
      </c>
    </row>
    <row r="1123" ht="15" customHeight="1" s="35">
      <c r="A1123" s="48">
        <f>'4_Seq_Features'!A1121</f>
        <v/>
      </c>
      <c r="B1123" s="55">
        <f>'4_Seq_Features'!F1121</f>
        <v/>
      </c>
      <c r="C1123" s="48">
        <f>'4_Seq_Features'!E1121</f>
        <v/>
      </c>
      <c r="D1123" s="52">
        <f>$U$12*((B1123)-$U$5)/$U$6+$U$13</f>
        <v/>
      </c>
      <c r="E1123" s="51">
        <f>1/(1+EXP(-D1123))</f>
        <v/>
      </c>
      <c r="F1123" s="52">
        <f>$V$12*((B1123)-$U$5)/$U$6+$V$13</f>
        <v/>
      </c>
      <c r="G1123" s="51">
        <f>1/(1+EXP(-F1123))</f>
        <v/>
      </c>
      <c r="H1123" s="52">
        <f>$W$12*((B1123)-$U$5)/$U$6+$W$13</f>
        <v/>
      </c>
      <c r="I1123" s="51">
        <f>1/(1+EXP(-H1123))</f>
        <v/>
      </c>
      <c r="J1123" s="52">
        <f>$X$12*((B1123)-$U$5)/$U$6+$X$13</f>
        <v/>
      </c>
      <c r="K1123" s="51">
        <f>1/(1+EXP(-J1123))</f>
        <v/>
      </c>
      <c r="L1123" s="52">
        <f>$Y$12*((B1123)-$U$5)/$U$6+$Y$13</f>
        <v/>
      </c>
      <c r="M1123" s="51">
        <f>1/(1+EXP(-L1123))</f>
        <v/>
      </c>
      <c r="N1123" s="52">
        <f>$Z$12*((B1123)-$U$5)/$U$6+$Z$13</f>
        <v/>
      </c>
      <c r="O1123" s="51">
        <f>1/(1+EXP(-N1123))</f>
        <v/>
      </c>
      <c r="P1123" s="52">
        <f>$AA$12*((B1123)-$U$5)/$U$6+$AA$13</f>
        <v/>
      </c>
      <c r="Q1123" s="51">
        <f>1/(1+EXP(-P1123))</f>
        <v/>
      </c>
      <c r="R1123" s="52">
        <f>$AB$12*((B1123)-$U$5)/$U$6+$AB$13</f>
        <v/>
      </c>
      <c r="S1123" s="51">
        <f>1/(1+EXP(-R1123))</f>
        <v/>
      </c>
      <c r="AI1123" s="48">
        <f>'4_Seq_Features'!A1121</f>
        <v/>
      </c>
      <c r="AJ1123" s="55">
        <f>'4_Seq_Features'!G1121</f>
        <v/>
      </c>
      <c r="AK1123" s="55">
        <f>'4_Seq_Features'!H1121</f>
        <v/>
      </c>
      <c r="AL1123" s="48">
        <f>'4_Seq_Features'!E1121</f>
        <v/>
      </c>
      <c r="AM1123" s="52">
        <f>$BD$14*((AJ1123)-$BD$5)/$BD$6+$BD$15*((AK1123)-$BD$7)/$BD$8+$BD$16</f>
        <v/>
      </c>
      <c r="AN1123" s="51">
        <f>1/(1+EXP(-AM1123))</f>
        <v/>
      </c>
      <c r="AO1123" s="52">
        <f>$BE$14*((AJ1123)-$BD$5)/$BD$6+$BE$15*((AK1123)-$BD$7)/$BD$8+$BE$16</f>
        <v/>
      </c>
      <c r="AP1123" s="51">
        <f>1/(1+EXP(-AO1123))</f>
        <v/>
      </c>
      <c r="AQ1123" s="52">
        <f>$BF$14*((AJ1123)-$BD$5)/$BD$6+$BF$15*((AK1123)-$BD$7)/$BD$8+$BF$16</f>
        <v/>
      </c>
      <c r="AR1123" s="51">
        <f>1/(1+EXP(-AQ1123))</f>
        <v/>
      </c>
      <c r="AS1123" s="52">
        <f>$BG$14*((AJ1123)-$BD$5)/$BD$6+$BG$15*((AK1123)-$BD$7)/$BD$8+$BG$16</f>
        <v/>
      </c>
      <c r="AT1123" s="51">
        <f>1/(1+EXP(-AS1123))</f>
        <v/>
      </c>
      <c r="AU1123" s="52">
        <f>$BH$14*((AJ1123)-$BD$5)/$BD$6+$BH$15*((AK1123)-$BD$7)/$BD$8+$BH$16</f>
        <v/>
      </c>
      <c r="AV1123" s="51">
        <f>1/(1+EXP(-AU1123))</f>
        <v/>
      </c>
      <c r="AW1123" s="52">
        <f>$BI$14*((AJ1123)-$BD$5)/$BD$6+$BI$15*((AK1123)-$BD$7)/$BD$8+$BI$16</f>
        <v/>
      </c>
      <c r="AX1123" s="51">
        <f>1/(1+EXP(-AW1123))</f>
        <v/>
      </c>
      <c r="AY1123" s="52">
        <f>$BJ$14*((AJ1123)-$BD$5)/$BD$6+$BJ$15*((AK1123)-$BD$7)/$BD$8+$BJ$16</f>
        <v/>
      </c>
      <c r="AZ1123" s="51">
        <f>1/(1+EXP(-AY1123))</f>
        <v/>
      </c>
      <c r="BA1123" s="52">
        <f>$BK$14*((AJ1123)-$BD$5)/$BD$6+$BK$15*((AK1123)-$BD$7)/$BD$8+$BK$16</f>
        <v/>
      </c>
      <c r="BB1123" s="51">
        <f>1/(1+EXP(-BA1123))</f>
        <v/>
      </c>
    </row>
    <row r="1124" ht="15" customHeight="1" s="35">
      <c r="A1124" s="48">
        <f>'4_Seq_Features'!A1122</f>
        <v/>
      </c>
      <c r="B1124" s="55">
        <f>'4_Seq_Features'!F1122</f>
        <v/>
      </c>
      <c r="C1124" s="48">
        <f>'4_Seq_Features'!E1122</f>
        <v/>
      </c>
      <c r="D1124" s="52">
        <f>$U$12*((B1124)-$U$5)/$U$6+$U$13</f>
        <v/>
      </c>
      <c r="E1124" s="51">
        <f>1/(1+EXP(-D1124))</f>
        <v/>
      </c>
      <c r="F1124" s="52">
        <f>$V$12*((B1124)-$U$5)/$U$6+$V$13</f>
        <v/>
      </c>
      <c r="G1124" s="51">
        <f>1/(1+EXP(-F1124))</f>
        <v/>
      </c>
      <c r="H1124" s="52">
        <f>$W$12*((B1124)-$U$5)/$U$6+$W$13</f>
        <v/>
      </c>
      <c r="I1124" s="51">
        <f>1/(1+EXP(-H1124))</f>
        <v/>
      </c>
      <c r="J1124" s="52">
        <f>$X$12*((B1124)-$U$5)/$U$6+$X$13</f>
        <v/>
      </c>
      <c r="K1124" s="51">
        <f>1/(1+EXP(-J1124))</f>
        <v/>
      </c>
      <c r="L1124" s="52">
        <f>$Y$12*((B1124)-$U$5)/$U$6+$Y$13</f>
        <v/>
      </c>
      <c r="M1124" s="51">
        <f>1/(1+EXP(-L1124))</f>
        <v/>
      </c>
      <c r="N1124" s="52">
        <f>$Z$12*((B1124)-$U$5)/$U$6+$Z$13</f>
        <v/>
      </c>
      <c r="O1124" s="51">
        <f>1/(1+EXP(-N1124))</f>
        <v/>
      </c>
      <c r="P1124" s="52">
        <f>$AA$12*((B1124)-$U$5)/$U$6+$AA$13</f>
        <v/>
      </c>
      <c r="Q1124" s="51">
        <f>1/(1+EXP(-P1124))</f>
        <v/>
      </c>
      <c r="R1124" s="52">
        <f>$AB$12*((B1124)-$U$5)/$U$6+$AB$13</f>
        <v/>
      </c>
      <c r="S1124" s="51">
        <f>1/(1+EXP(-R1124))</f>
        <v/>
      </c>
      <c r="AI1124" s="48">
        <f>'4_Seq_Features'!A1122</f>
        <v/>
      </c>
      <c r="AJ1124" s="55">
        <f>'4_Seq_Features'!G1122</f>
        <v/>
      </c>
      <c r="AK1124" s="55">
        <f>'4_Seq_Features'!H1122</f>
        <v/>
      </c>
      <c r="AL1124" s="48">
        <f>'4_Seq_Features'!E1122</f>
        <v/>
      </c>
      <c r="AM1124" s="52">
        <f>$BD$14*((AJ1124)-$BD$5)/$BD$6+$BD$15*((AK1124)-$BD$7)/$BD$8+$BD$16</f>
        <v/>
      </c>
      <c r="AN1124" s="51">
        <f>1/(1+EXP(-AM1124))</f>
        <v/>
      </c>
      <c r="AO1124" s="52">
        <f>$BE$14*((AJ1124)-$BD$5)/$BD$6+$BE$15*((AK1124)-$BD$7)/$BD$8+$BE$16</f>
        <v/>
      </c>
      <c r="AP1124" s="51">
        <f>1/(1+EXP(-AO1124))</f>
        <v/>
      </c>
      <c r="AQ1124" s="52">
        <f>$BF$14*((AJ1124)-$BD$5)/$BD$6+$BF$15*((AK1124)-$BD$7)/$BD$8+$BF$16</f>
        <v/>
      </c>
      <c r="AR1124" s="51">
        <f>1/(1+EXP(-AQ1124))</f>
        <v/>
      </c>
      <c r="AS1124" s="52">
        <f>$BG$14*((AJ1124)-$BD$5)/$BD$6+$BG$15*((AK1124)-$BD$7)/$BD$8+$BG$16</f>
        <v/>
      </c>
      <c r="AT1124" s="51">
        <f>1/(1+EXP(-AS1124))</f>
        <v/>
      </c>
      <c r="AU1124" s="52">
        <f>$BH$14*((AJ1124)-$BD$5)/$BD$6+$BH$15*((AK1124)-$BD$7)/$BD$8+$BH$16</f>
        <v/>
      </c>
      <c r="AV1124" s="51">
        <f>1/(1+EXP(-AU1124))</f>
        <v/>
      </c>
      <c r="AW1124" s="52">
        <f>$BI$14*((AJ1124)-$BD$5)/$BD$6+$BI$15*((AK1124)-$BD$7)/$BD$8+$BI$16</f>
        <v/>
      </c>
      <c r="AX1124" s="51">
        <f>1/(1+EXP(-AW1124))</f>
        <v/>
      </c>
      <c r="AY1124" s="52">
        <f>$BJ$14*((AJ1124)-$BD$5)/$BD$6+$BJ$15*((AK1124)-$BD$7)/$BD$8+$BJ$16</f>
        <v/>
      </c>
      <c r="AZ1124" s="51">
        <f>1/(1+EXP(-AY1124))</f>
        <v/>
      </c>
      <c r="BA1124" s="52">
        <f>$BK$14*((AJ1124)-$BD$5)/$BD$6+$BK$15*((AK1124)-$BD$7)/$BD$8+$BK$16</f>
        <v/>
      </c>
      <c r="BB1124" s="51">
        <f>1/(1+EXP(-BA1124))</f>
        <v/>
      </c>
    </row>
    <row r="1125" ht="15" customHeight="1" s="35">
      <c r="A1125" s="48">
        <f>'4_Seq_Features'!A1123</f>
        <v/>
      </c>
      <c r="B1125" s="55">
        <f>'4_Seq_Features'!F1123</f>
        <v/>
      </c>
      <c r="C1125" s="48">
        <f>'4_Seq_Features'!E1123</f>
        <v/>
      </c>
      <c r="D1125" s="52">
        <f>$U$12*((B1125)-$U$5)/$U$6+$U$13</f>
        <v/>
      </c>
      <c r="E1125" s="51">
        <f>1/(1+EXP(-D1125))</f>
        <v/>
      </c>
      <c r="F1125" s="52">
        <f>$V$12*((B1125)-$U$5)/$U$6+$V$13</f>
        <v/>
      </c>
      <c r="G1125" s="51">
        <f>1/(1+EXP(-F1125))</f>
        <v/>
      </c>
      <c r="H1125" s="52">
        <f>$W$12*((B1125)-$U$5)/$U$6+$W$13</f>
        <v/>
      </c>
      <c r="I1125" s="51">
        <f>1/(1+EXP(-H1125))</f>
        <v/>
      </c>
      <c r="J1125" s="52">
        <f>$X$12*((B1125)-$U$5)/$U$6+$X$13</f>
        <v/>
      </c>
      <c r="K1125" s="51">
        <f>1/(1+EXP(-J1125))</f>
        <v/>
      </c>
      <c r="L1125" s="52">
        <f>$Y$12*((B1125)-$U$5)/$U$6+$Y$13</f>
        <v/>
      </c>
      <c r="M1125" s="51">
        <f>1/(1+EXP(-L1125))</f>
        <v/>
      </c>
      <c r="N1125" s="52">
        <f>$Z$12*((B1125)-$U$5)/$U$6+$Z$13</f>
        <v/>
      </c>
      <c r="O1125" s="51">
        <f>1/(1+EXP(-N1125))</f>
        <v/>
      </c>
      <c r="P1125" s="52">
        <f>$AA$12*((B1125)-$U$5)/$U$6+$AA$13</f>
        <v/>
      </c>
      <c r="Q1125" s="51">
        <f>1/(1+EXP(-P1125))</f>
        <v/>
      </c>
      <c r="R1125" s="52">
        <f>$AB$12*((B1125)-$U$5)/$U$6+$AB$13</f>
        <v/>
      </c>
      <c r="S1125" s="51">
        <f>1/(1+EXP(-R1125))</f>
        <v/>
      </c>
      <c r="AI1125" s="48">
        <f>'4_Seq_Features'!A1123</f>
        <v/>
      </c>
      <c r="AJ1125" s="55">
        <f>'4_Seq_Features'!G1123</f>
        <v/>
      </c>
      <c r="AK1125" s="55">
        <f>'4_Seq_Features'!H1123</f>
        <v/>
      </c>
      <c r="AL1125" s="48">
        <f>'4_Seq_Features'!E1123</f>
        <v/>
      </c>
      <c r="AM1125" s="52">
        <f>$BD$14*((AJ1125)-$BD$5)/$BD$6+$BD$15*((AK1125)-$BD$7)/$BD$8+$BD$16</f>
        <v/>
      </c>
      <c r="AN1125" s="51">
        <f>1/(1+EXP(-AM1125))</f>
        <v/>
      </c>
      <c r="AO1125" s="52">
        <f>$BE$14*((AJ1125)-$BD$5)/$BD$6+$BE$15*((AK1125)-$BD$7)/$BD$8+$BE$16</f>
        <v/>
      </c>
      <c r="AP1125" s="51">
        <f>1/(1+EXP(-AO1125))</f>
        <v/>
      </c>
      <c r="AQ1125" s="52">
        <f>$BF$14*((AJ1125)-$BD$5)/$BD$6+$BF$15*((AK1125)-$BD$7)/$BD$8+$BF$16</f>
        <v/>
      </c>
      <c r="AR1125" s="51">
        <f>1/(1+EXP(-AQ1125))</f>
        <v/>
      </c>
      <c r="AS1125" s="52">
        <f>$BG$14*((AJ1125)-$BD$5)/$BD$6+$BG$15*((AK1125)-$BD$7)/$BD$8+$BG$16</f>
        <v/>
      </c>
      <c r="AT1125" s="51">
        <f>1/(1+EXP(-AS1125))</f>
        <v/>
      </c>
      <c r="AU1125" s="52">
        <f>$BH$14*((AJ1125)-$BD$5)/$BD$6+$BH$15*((AK1125)-$BD$7)/$BD$8+$BH$16</f>
        <v/>
      </c>
      <c r="AV1125" s="51">
        <f>1/(1+EXP(-AU1125))</f>
        <v/>
      </c>
      <c r="AW1125" s="52">
        <f>$BI$14*((AJ1125)-$BD$5)/$BD$6+$BI$15*((AK1125)-$BD$7)/$BD$8+$BI$16</f>
        <v/>
      </c>
      <c r="AX1125" s="51">
        <f>1/(1+EXP(-AW1125))</f>
        <v/>
      </c>
      <c r="AY1125" s="52">
        <f>$BJ$14*((AJ1125)-$BD$5)/$BD$6+$BJ$15*((AK1125)-$BD$7)/$BD$8+$BJ$16</f>
        <v/>
      </c>
      <c r="AZ1125" s="51">
        <f>1/(1+EXP(-AY1125))</f>
        <v/>
      </c>
      <c r="BA1125" s="52">
        <f>$BK$14*((AJ1125)-$BD$5)/$BD$6+$BK$15*((AK1125)-$BD$7)/$BD$8+$BK$16</f>
        <v/>
      </c>
      <c r="BB1125" s="51">
        <f>1/(1+EXP(-BA1125))</f>
        <v/>
      </c>
    </row>
    <row r="1126" ht="15" customHeight="1" s="35">
      <c r="A1126" s="48">
        <f>'4_Seq_Features'!A1124</f>
        <v/>
      </c>
      <c r="B1126" s="55">
        <f>'4_Seq_Features'!F1124</f>
        <v/>
      </c>
      <c r="C1126" s="48">
        <f>'4_Seq_Features'!E1124</f>
        <v/>
      </c>
      <c r="D1126" s="52">
        <f>$U$12*((B1126)-$U$5)/$U$6+$U$13</f>
        <v/>
      </c>
      <c r="E1126" s="51">
        <f>1/(1+EXP(-D1126))</f>
        <v/>
      </c>
      <c r="F1126" s="52">
        <f>$V$12*((B1126)-$U$5)/$U$6+$V$13</f>
        <v/>
      </c>
      <c r="G1126" s="51">
        <f>1/(1+EXP(-F1126))</f>
        <v/>
      </c>
      <c r="H1126" s="52">
        <f>$W$12*((B1126)-$U$5)/$U$6+$W$13</f>
        <v/>
      </c>
      <c r="I1126" s="51">
        <f>1/(1+EXP(-H1126))</f>
        <v/>
      </c>
      <c r="J1126" s="52">
        <f>$X$12*((B1126)-$U$5)/$U$6+$X$13</f>
        <v/>
      </c>
      <c r="K1126" s="51">
        <f>1/(1+EXP(-J1126))</f>
        <v/>
      </c>
      <c r="L1126" s="52">
        <f>$Y$12*((B1126)-$U$5)/$U$6+$Y$13</f>
        <v/>
      </c>
      <c r="M1126" s="51">
        <f>1/(1+EXP(-L1126))</f>
        <v/>
      </c>
      <c r="N1126" s="52">
        <f>$Z$12*((B1126)-$U$5)/$U$6+$Z$13</f>
        <v/>
      </c>
      <c r="O1126" s="51">
        <f>1/(1+EXP(-N1126))</f>
        <v/>
      </c>
      <c r="P1126" s="52">
        <f>$AA$12*((B1126)-$U$5)/$U$6+$AA$13</f>
        <v/>
      </c>
      <c r="Q1126" s="51">
        <f>1/(1+EXP(-P1126))</f>
        <v/>
      </c>
      <c r="R1126" s="52">
        <f>$AB$12*((B1126)-$U$5)/$U$6+$AB$13</f>
        <v/>
      </c>
      <c r="S1126" s="51">
        <f>1/(1+EXP(-R1126))</f>
        <v/>
      </c>
      <c r="AI1126" s="48">
        <f>'4_Seq_Features'!A1124</f>
        <v/>
      </c>
      <c r="AJ1126" s="55">
        <f>'4_Seq_Features'!G1124</f>
        <v/>
      </c>
      <c r="AK1126" s="55">
        <f>'4_Seq_Features'!H1124</f>
        <v/>
      </c>
      <c r="AL1126" s="48">
        <f>'4_Seq_Features'!E1124</f>
        <v/>
      </c>
      <c r="AM1126" s="52">
        <f>$BD$14*((AJ1126)-$BD$5)/$BD$6+$BD$15*((AK1126)-$BD$7)/$BD$8+$BD$16</f>
        <v/>
      </c>
      <c r="AN1126" s="51">
        <f>1/(1+EXP(-AM1126))</f>
        <v/>
      </c>
      <c r="AO1126" s="52">
        <f>$BE$14*((AJ1126)-$BD$5)/$BD$6+$BE$15*((AK1126)-$BD$7)/$BD$8+$BE$16</f>
        <v/>
      </c>
      <c r="AP1126" s="51">
        <f>1/(1+EXP(-AO1126))</f>
        <v/>
      </c>
      <c r="AQ1126" s="52">
        <f>$BF$14*((AJ1126)-$BD$5)/$BD$6+$BF$15*((AK1126)-$BD$7)/$BD$8+$BF$16</f>
        <v/>
      </c>
      <c r="AR1126" s="51">
        <f>1/(1+EXP(-AQ1126))</f>
        <v/>
      </c>
      <c r="AS1126" s="52">
        <f>$BG$14*((AJ1126)-$BD$5)/$BD$6+$BG$15*((AK1126)-$BD$7)/$BD$8+$BG$16</f>
        <v/>
      </c>
      <c r="AT1126" s="51">
        <f>1/(1+EXP(-AS1126))</f>
        <v/>
      </c>
      <c r="AU1126" s="52">
        <f>$BH$14*((AJ1126)-$BD$5)/$BD$6+$BH$15*((AK1126)-$BD$7)/$BD$8+$BH$16</f>
        <v/>
      </c>
      <c r="AV1126" s="51">
        <f>1/(1+EXP(-AU1126))</f>
        <v/>
      </c>
      <c r="AW1126" s="52">
        <f>$BI$14*((AJ1126)-$BD$5)/$BD$6+$BI$15*((AK1126)-$BD$7)/$BD$8+$BI$16</f>
        <v/>
      </c>
      <c r="AX1126" s="51">
        <f>1/(1+EXP(-AW1126))</f>
        <v/>
      </c>
      <c r="AY1126" s="52">
        <f>$BJ$14*((AJ1126)-$BD$5)/$BD$6+$BJ$15*((AK1126)-$BD$7)/$BD$8+$BJ$16</f>
        <v/>
      </c>
      <c r="AZ1126" s="51">
        <f>1/(1+EXP(-AY1126))</f>
        <v/>
      </c>
      <c r="BA1126" s="52">
        <f>$BK$14*((AJ1126)-$BD$5)/$BD$6+$BK$15*((AK1126)-$BD$7)/$BD$8+$BK$16</f>
        <v/>
      </c>
      <c r="BB1126" s="51">
        <f>1/(1+EXP(-BA1126))</f>
        <v/>
      </c>
    </row>
    <row r="1127" ht="15" customHeight="1" s="35">
      <c r="A1127" s="48">
        <f>'4_Seq_Features'!A1125</f>
        <v/>
      </c>
      <c r="B1127" s="55">
        <f>'4_Seq_Features'!F1125</f>
        <v/>
      </c>
      <c r="C1127" s="48">
        <f>'4_Seq_Features'!E1125</f>
        <v/>
      </c>
      <c r="D1127" s="52">
        <f>$U$12*((B1127)-$U$5)/$U$6+$U$13</f>
        <v/>
      </c>
      <c r="E1127" s="51">
        <f>1/(1+EXP(-D1127))</f>
        <v/>
      </c>
      <c r="F1127" s="52">
        <f>$V$12*((B1127)-$U$5)/$U$6+$V$13</f>
        <v/>
      </c>
      <c r="G1127" s="51">
        <f>1/(1+EXP(-F1127))</f>
        <v/>
      </c>
      <c r="H1127" s="52">
        <f>$W$12*((B1127)-$U$5)/$U$6+$W$13</f>
        <v/>
      </c>
      <c r="I1127" s="51">
        <f>1/(1+EXP(-H1127))</f>
        <v/>
      </c>
      <c r="J1127" s="52">
        <f>$X$12*((B1127)-$U$5)/$U$6+$X$13</f>
        <v/>
      </c>
      <c r="K1127" s="51">
        <f>1/(1+EXP(-J1127))</f>
        <v/>
      </c>
      <c r="L1127" s="52">
        <f>$Y$12*((B1127)-$U$5)/$U$6+$Y$13</f>
        <v/>
      </c>
      <c r="M1127" s="51">
        <f>1/(1+EXP(-L1127))</f>
        <v/>
      </c>
      <c r="N1127" s="52">
        <f>$Z$12*((B1127)-$U$5)/$U$6+$Z$13</f>
        <v/>
      </c>
      <c r="O1127" s="51">
        <f>1/(1+EXP(-N1127))</f>
        <v/>
      </c>
      <c r="P1127" s="52">
        <f>$AA$12*((B1127)-$U$5)/$U$6+$AA$13</f>
        <v/>
      </c>
      <c r="Q1127" s="51">
        <f>1/(1+EXP(-P1127))</f>
        <v/>
      </c>
      <c r="R1127" s="52">
        <f>$AB$12*((B1127)-$U$5)/$U$6+$AB$13</f>
        <v/>
      </c>
      <c r="S1127" s="51">
        <f>1/(1+EXP(-R1127))</f>
        <v/>
      </c>
      <c r="AI1127" s="48">
        <f>'4_Seq_Features'!A1125</f>
        <v/>
      </c>
      <c r="AJ1127" s="55">
        <f>'4_Seq_Features'!G1125</f>
        <v/>
      </c>
      <c r="AK1127" s="55">
        <f>'4_Seq_Features'!H1125</f>
        <v/>
      </c>
      <c r="AL1127" s="48">
        <f>'4_Seq_Features'!E1125</f>
        <v/>
      </c>
      <c r="AM1127" s="52">
        <f>$BD$14*((AJ1127)-$BD$5)/$BD$6+$BD$15*((AK1127)-$BD$7)/$BD$8+$BD$16</f>
        <v/>
      </c>
      <c r="AN1127" s="51">
        <f>1/(1+EXP(-AM1127))</f>
        <v/>
      </c>
      <c r="AO1127" s="52">
        <f>$BE$14*((AJ1127)-$BD$5)/$BD$6+$BE$15*((AK1127)-$BD$7)/$BD$8+$BE$16</f>
        <v/>
      </c>
      <c r="AP1127" s="51">
        <f>1/(1+EXP(-AO1127))</f>
        <v/>
      </c>
      <c r="AQ1127" s="52">
        <f>$BF$14*((AJ1127)-$BD$5)/$BD$6+$BF$15*((AK1127)-$BD$7)/$BD$8+$BF$16</f>
        <v/>
      </c>
      <c r="AR1127" s="51">
        <f>1/(1+EXP(-AQ1127))</f>
        <v/>
      </c>
      <c r="AS1127" s="52">
        <f>$BG$14*((AJ1127)-$BD$5)/$BD$6+$BG$15*((AK1127)-$BD$7)/$BD$8+$BG$16</f>
        <v/>
      </c>
      <c r="AT1127" s="51">
        <f>1/(1+EXP(-AS1127))</f>
        <v/>
      </c>
      <c r="AU1127" s="52">
        <f>$BH$14*((AJ1127)-$BD$5)/$BD$6+$BH$15*((AK1127)-$BD$7)/$BD$8+$BH$16</f>
        <v/>
      </c>
      <c r="AV1127" s="51">
        <f>1/(1+EXP(-AU1127))</f>
        <v/>
      </c>
      <c r="AW1127" s="52">
        <f>$BI$14*((AJ1127)-$BD$5)/$BD$6+$BI$15*((AK1127)-$BD$7)/$BD$8+$BI$16</f>
        <v/>
      </c>
      <c r="AX1127" s="51">
        <f>1/(1+EXP(-AW1127))</f>
        <v/>
      </c>
      <c r="AY1127" s="52">
        <f>$BJ$14*((AJ1127)-$BD$5)/$BD$6+$BJ$15*((AK1127)-$BD$7)/$BD$8+$BJ$16</f>
        <v/>
      </c>
      <c r="AZ1127" s="51">
        <f>1/(1+EXP(-AY1127))</f>
        <v/>
      </c>
      <c r="BA1127" s="52">
        <f>$BK$14*((AJ1127)-$BD$5)/$BD$6+$BK$15*((AK1127)-$BD$7)/$BD$8+$BK$16</f>
        <v/>
      </c>
      <c r="BB1127" s="51">
        <f>1/(1+EXP(-BA1127))</f>
        <v/>
      </c>
    </row>
    <row r="1128" ht="15" customHeight="1" s="35">
      <c r="A1128" s="48">
        <f>'4_Seq_Features'!A1126</f>
        <v/>
      </c>
      <c r="B1128" s="55">
        <f>'4_Seq_Features'!F1126</f>
        <v/>
      </c>
      <c r="C1128" s="48">
        <f>'4_Seq_Features'!E1126</f>
        <v/>
      </c>
      <c r="D1128" s="52">
        <f>$U$12*((B1128)-$U$5)/$U$6+$U$13</f>
        <v/>
      </c>
      <c r="E1128" s="51">
        <f>1/(1+EXP(-D1128))</f>
        <v/>
      </c>
      <c r="F1128" s="52">
        <f>$V$12*((B1128)-$U$5)/$U$6+$V$13</f>
        <v/>
      </c>
      <c r="G1128" s="51">
        <f>1/(1+EXP(-F1128))</f>
        <v/>
      </c>
      <c r="H1128" s="52">
        <f>$W$12*((B1128)-$U$5)/$U$6+$W$13</f>
        <v/>
      </c>
      <c r="I1128" s="51">
        <f>1/(1+EXP(-H1128))</f>
        <v/>
      </c>
      <c r="J1128" s="52">
        <f>$X$12*((B1128)-$U$5)/$U$6+$X$13</f>
        <v/>
      </c>
      <c r="K1128" s="51">
        <f>1/(1+EXP(-J1128))</f>
        <v/>
      </c>
      <c r="L1128" s="52">
        <f>$Y$12*((B1128)-$U$5)/$U$6+$Y$13</f>
        <v/>
      </c>
      <c r="M1128" s="51">
        <f>1/(1+EXP(-L1128))</f>
        <v/>
      </c>
      <c r="N1128" s="52">
        <f>$Z$12*((B1128)-$U$5)/$U$6+$Z$13</f>
        <v/>
      </c>
      <c r="O1128" s="51">
        <f>1/(1+EXP(-N1128))</f>
        <v/>
      </c>
      <c r="P1128" s="52">
        <f>$AA$12*((B1128)-$U$5)/$U$6+$AA$13</f>
        <v/>
      </c>
      <c r="Q1128" s="51">
        <f>1/(1+EXP(-P1128))</f>
        <v/>
      </c>
      <c r="R1128" s="52">
        <f>$AB$12*((B1128)-$U$5)/$U$6+$AB$13</f>
        <v/>
      </c>
      <c r="S1128" s="51">
        <f>1/(1+EXP(-R1128))</f>
        <v/>
      </c>
      <c r="AI1128" s="48">
        <f>'4_Seq_Features'!A1126</f>
        <v/>
      </c>
      <c r="AJ1128" s="55">
        <f>'4_Seq_Features'!G1126</f>
        <v/>
      </c>
      <c r="AK1128" s="55">
        <f>'4_Seq_Features'!H1126</f>
        <v/>
      </c>
      <c r="AL1128" s="48">
        <f>'4_Seq_Features'!E1126</f>
        <v/>
      </c>
      <c r="AM1128" s="52">
        <f>$BD$14*((AJ1128)-$BD$5)/$BD$6+$BD$15*((AK1128)-$BD$7)/$BD$8+$BD$16</f>
        <v/>
      </c>
      <c r="AN1128" s="51">
        <f>1/(1+EXP(-AM1128))</f>
        <v/>
      </c>
      <c r="AO1128" s="52">
        <f>$BE$14*((AJ1128)-$BD$5)/$BD$6+$BE$15*((AK1128)-$BD$7)/$BD$8+$BE$16</f>
        <v/>
      </c>
      <c r="AP1128" s="51">
        <f>1/(1+EXP(-AO1128))</f>
        <v/>
      </c>
      <c r="AQ1128" s="52">
        <f>$BF$14*((AJ1128)-$BD$5)/$BD$6+$BF$15*((AK1128)-$BD$7)/$BD$8+$BF$16</f>
        <v/>
      </c>
      <c r="AR1128" s="51">
        <f>1/(1+EXP(-AQ1128))</f>
        <v/>
      </c>
      <c r="AS1128" s="52">
        <f>$BG$14*((AJ1128)-$BD$5)/$BD$6+$BG$15*((AK1128)-$BD$7)/$BD$8+$BG$16</f>
        <v/>
      </c>
      <c r="AT1128" s="51">
        <f>1/(1+EXP(-AS1128))</f>
        <v/>
      </c>
      <c r="AU1128" s="52">
        <f>$BH$14*((AJ1128)-$BD$5)/$BD$6+$BH$15*((AK1128)-$BD$7)/$BD$8+$BH$16</f>
        <v/>
      </c>
      <c r="AV1128" s="51">
        <f>1/(1+EXP(-AU1128))</f>
        <v/>
      </c>
      <c r="AW1128" s="52">
        <f>$BI$14*((AJ1128)-$BD$5)/$BD$6+$BI$15*((AK1128)-$BD$7)/$BD$8+$BI$16</f>
        <v/>
      </c>
      <c r="AX1128" s="51">
        <f>1/(1+EXP(-AW1128))</f>
        <v/>
      </c>
      <c r="AY1128" s="52">
        <f>$BJ$14*((AJ1128)-$BD$5)/$BD$6+$BJ$15*((AK1128)-$BD$7)/$BD$8+$BJ$16</f>
        <v/>
      </c>
      <c r="AZ1128" s="51">
        <f>1/(1+EXP(-AY1128))</f>
        <v/>
      </c>
      <c r="BA1128" s="52">
        <f>$BK$14*((AJ1128)-$BD$5)/$BD$6+$BK$15*((AK1128)-$BD$7)/$BD$8+$BK$16</f>
        <v/>
      </c>
      <c r="BB1128" s="51">
        <f>1/(1+EXP(-BA1128))</f>
        <v/>
      </c>
    </row>
    <row r="1129" ht="15" customHeight="1" s="35">
      <c r="A1129" s="48">
        <f>'4_Seq_Features'!A1127</f>
        <v/>
      </c>
      <c r="B1129" s="55">
        <f>'4_Seq_Features'!F1127</f>
        <v/>
      </c>
      <c r="C1129" s="48">
        <f>'4_Seq_Features'!E1127</f>
        <v/>
      </c>
      <c r="D1129" s="52">
        <f>$U$12*((B1129)-$U$5)/$U$6+$U$13</f>
        <v/>
      </c>
      <c r="E1129" s="51">
        <f>1/(1+EXP(-D1129))</f>
        <v/>
      </c>
      <c r="F1129" s="52">
        <f>$V$12*((B1129)-$U$5)/$U$6+$V$13</f>
        <v/>
      </c>
      <c r="G1129" s="51">
        <f>1/(1+EXP(-F1129))</f>
        <v/>
      </c>
      <c r="H1129" s="52">
        <f>$W$12*((B1129)-$U$5)/$U$6+$W$13</f>
        <v/>
      </c>
      <c r="I1129" s="51">
        <f>1/(1+EXP(-H1129))</f>
        <v/>
      </c>
      <c r="J1129" s="52">
        <f>$X$12*((B1129)-$U$5)/$U$6+$X$13</f>
        <v/>
      </c>
      <c r="K1129" s="51">
        <f>1/(1+EXP(-J1129))</f>
        <v/>
      </c>
      <c r="L1129" s="52">
        <f>$Y$12*((B1129)-$U$5)/$U$6+$Y$13</f>
        <v/>
      </c>
      <c r="M1129" s="51">
        <f>1/(1+EXP(-L1129))</f>
        <v/>
      </c>
      <c r="N1129" s="52">
        <f>$Z$12*((B1129)-$U$5)/$U$6+$Z$13</f>
        <v/>
      </c>
      <c r="O1129" s="51">
        <f>1/(1+EXP(-N1129))</f>
        <v/>
      </c>
      <c r="P1129" s="52">
        <f>$AA$12*((B1129)-$U$5)/$U$6+$AA$13</f>
        <v/>
      </c>
      <c r="Q1129" s="51">
        <f>1/(1+EXP(-P1129))</f>
        <v/>
      </c>
      <c r="R1129" s="52">
        <f>$AB$12*((B1129)-$U$5)/$U$6+$AB$13</f>
        <v/>
      </c>
      <c r="S1129" s="51">
        <f>1/(1+EXP(-R1129))</f>
        <v/>
      </c>
      <c r="AI1129" s="48">
        <f>'4_Seq_Features'!A1127</f>
        <v/>
      </c>
      <c r="AJ1129" s="55">
        <f>'4_Seq_Features'!G1127</f>
        <v/>
      </c>
      <c r="AK1129" s="55">
        <f>'4_Seq_Features'!H1127</f>
        <v/>
      </c>
      <c r="AL1129" s="48">
        <f>'4_Seq_Features'!E1127</f>
        <v/>
      </c>
      <c r="AM1129" s="52">
        <f>$BD$14*((AJ1129)-$BD$5)/$BD$6+$BD$15*((AK1129)-$BD$7)/$BD$8+$BD$16</f>
        <v/>
      </c>
      <c r="AN1129" s="51">
        <f>1/(1+EXP(-AM1129))</f>
        <v/>
      </c>
      <c r="AO1129" s="52">
        <f>$BE$14*((AJ1129)-$BD$5)/$BD$6+$BE$15*((AK1129)-$BD$7)/$BD$8+$BE$16</f>
        <v/>
      </c>
      <c r="AP1129" s="51">
        <f>1/(1+EXP(-AO1129))</f>
        <v/>
      </c>
      <c r="AQ1129" s="52">
        <f>$BF$14*((AJ1129)-$BD$5)/$BD$6+$BF$15*((AK1129)-$BD$7)/$BD$8+$BF$16</f>
        <v/>
      </c>
      <c r="AR1129" s="51">
        <f>1/(1+EXP(-AQ1129))</f>
        <v/>
      </c>
      <c r="AS1129" s="52">
        <f>$BG$14*((AJ1129)-$BD$5)/$BD$6+$BG$15*((AK1129)-$BD$7)/$BD$8+$BG$16</f>
        <v/>
      </c>
      <c r="AT1129" s="51">
        <f>1/(1+EXP(-AS1129))</f>
        <v/>
      </c>
      <c r="AU1129" s="52">
        <f>$BH$14*((AJ1129)-$BD$5)/$BD$6+$BH$15*((AK1129)-$BD$7)/$BD$8+$BH$16</f>
        <v/>
      </c>
      <c r="AV1129" s="51">
        <f>1/(1+EXP(-AU1129))</f>
        <v/>
      </c>
      <c r="AW1129" s="52">
        <f>$BI$14*((AJ1129)-$BD$5)/$BD$6+$BI$15*((AK1129)-$BD$7)/$BD$8+$BI$16</f>
        <v/>
      </c>
      <c r="AX1129" s="51">
        <f>1/(1+EXP(-AW1129))</f>
        <v/>
      </c>
      <c r="AY1129" s="52">
        <f>$BJ$14*((AJ1129)-$BD$5)/$BD$6+$BJ$15*((AK1129)-$BD$7)/$BD$8+$BJ$16</f>
        <v/>
      </c>
      <c r="AZ1129" s="51">
        <f>1/(1+EXP(-AY1129))</f>
        <v/>
      </c>
      <c r="BA1129" s="52">
        <f>$BK$14*((AJ1129)-$BD$5)/$BD$6+$BK$15*((AK1129)-$BD$7)/$BD$8+$BK$16</f>
        <v/>
      </c>
      <c r="BB1129" s="51">
        <f>1/(1+EXP(-BA1129))</f>
        <v/>
      </c>
    </row>
    <row r="1130" ht="15" customHeight="1" s="35">
      <c r="A1130" s="48">
        <f>'4_Seq_Features'!A1128</f>
        <v/>
      </c>
      <c r="B1130" s="55">
        <f>'4_Seq_Features'!F1128</f>
        <v/>
      </c>
      <c r="C1130" s="48">
        <f>'4_Seq_Features'!E1128</f>
        <v/>
      </c>
      <c r="D1130" s="52">
        <f>$U$12*((B1130)-$U$5)/$U$6+$U$13</f>
        <v/>
      </c>
      <c r="E1130" s="51">
        <f>1/(1+EXP(-D1130))</f>
        <v/>
      </c>
      <c r="F1130" s="52">
        <f>$V$12*((B1130)-$U$5)/$U$6+$V$13</f>
        <v/>
      </c>
      <c r="G1130" s="51">
        <f>1/(1+EXP(-F1130))</f>
        <v/>
      </c>
      <c r="H1130" s="52">
        <f>$W$12*((B1130)-$U$5)/$U$6+$W$13</f>
        <v/>
      </c>
      <c r="I1130" s="51">
        <f>1/(1+EXP(-H1130))</f>
        <v/>
      </c>
      <c r="J1130" s="52">
        <f>$X$12*((B1130)-$U$5)/$U$6+$X$13</f>
        <v/>
      </c>
      <c r="K1130" s="51">
        <f>1/(1+EXP(-J1130))</f>
        <v/>
      </c>
      <c r="L1130" s="52">
        <f>$Y$12*((B1130)-$U$5)/$U$6+$Y$13</f>
        <v/>
      </c>
      <c r="M1130" s="51">
        <f>1/(1+EXP(-L1130))</f>
        <v/>
      </c>
      <c r="N1130" s="52">
        <f>$Z$12*((B1130)-$U$5)/$U$6+$Z$13</f>
        <v/>
      </c>
      <c r="O1130" s="51">
        <f>1/(1+EXP(-N1130))</f>
        <v/>
      </c>
      <c r="P1130" s="52">
        <f>$AA$12*((B1130)-$U$5)/$U$6+$AA$13</f>
        <v/>
      </c>
      <c r="Q1130" s="51">
        <f>1/(1+EXP(-P1130))</f>
        <v/>
      </c>
      <c r="R1130" s="52">
        <f>$AB$12*((B1130)-$U$5)/$U$6+$AB$13</f>
        <v/>
      </c>
      <c r="S1130" s="51">
        <f>1/(1+EXP(-R1130))</f>
        <v/>
      </c>
      <c r="AI1130" s="48">
        <f>'4_Seq_Features'!A1128</f>
        <v/>
      </c>
      <c r="AJ1130" s="55">
        <f>'4_Seq_Features'!G1128</f>
        <v/>
      </c>
      <c r="AK1130" s="55">
        <f>'4_Seq_Features'!H1128</f>
        <v/>
      </c>
      <c r="AL1130" s="48">
        <f>'4_Seq_Features'!E1128</f>
        <v/>
      </c>
      <c r="AM1130" s="52">
        <f>$BD$14*((AJ1130)-$BD$5)/$BD$6+$BD$15*((AK1130)-$BD$7)/$BD$8+$BD$16</f>
        <v/>
      </c>
      <c r="AN1130" s="51">
        <f>1/(1+EXP(-AM1130))</f>
        <v/>
      </c>
      <c r="AO1130" s="52">
        <f>$BE$14*((AJ1130)-$BD$5)/$BD$6+$BE$15*((AK1130)-$BD$7)/$BD$8+$BE$16</f>
        <v/>
      </c>
      <c r="AP1130" s="51">
        <f>1/(1+EXP(-AO1130))</f>
        <v/>
      </c>
      <c r="AQ1130" s="52">
        <f>$BF$14*((AJ1130)-$BD$5)/$BD$6+$BF$15*((AK1130)-$BD$7)/$BD$8+$BF$16</f>
        <v/>
      </c>
      <c r="AR1130" s="51">
        <f>1/(1+EXP(-AQ1130))</f>
        <v/>
      </c>
      <c r="AS1130" s="52">
        <f>$BG$14*((AJ1130)-$BD$5)/$BD$6+$BG$15*((AK1130)-$BD$7)/$BD$8+$BG$16</f>
        <v/>
      </c>
      <c r="AT1130" s="51">
        <f>1/(1+EXP(-AS1130))</f>
        <v/>
      </c>
      <c r="AU1130" s="52">
        <f>$BH$14*((AJ1130)-$BD$5)/$BD$6+$BH$15*((AK1130)-$BD$7)/$BD$8+$BH$16</f>
        <v/>
      </c>
      <c r="AV1130" s="51">
        <f>1/(1+EXP(-AU1130))</f>
        <v/>
      </c>
      <c r="AW1130" s="52">
        <f>$BI$14*((AJ1130)-$BD$5)/$BD$6+$BI$15*((AK1130)-$BD$7)/$BD$8+$BI$16</f>
        <v/>
      </c>
      <c r="AX1130" s="51">
        <f>1/(1+EXP(-AW1130))</f>
        <v/>
      </c>
      <c r="AY1130" s="52">
        <f>$BJ$14*((AJ1130)-$BD$5)/$BD$6+$BJ$15*((AK1130)-$BD$7)/$BD$8+$BJ$16</f>
        <v/>
      </c>
      <c r="AZ1130" s="51">
        <f>1/(1+EXP(-AY1130))</f>
        <v/>
      </c>
      <c r="BA1130" s="52">
        <f>$BK$14*((AJ1130)-$BD$5)/$BD$6+$BK$15*((AK1130)-$BD$7)/$BD$8+$BK$16</f>
        <v/>
      </c>
      <c r="BB1130" s="51">
        <f>1/(1+EXP(-BA1130))</f>
        <v/>
      </c>
    </row>
    <row r="1131" ht="15" customHeight="1" s="35">
      <c r="A1131" s="48">
        <f>'4_Seq_Features'!A1129</f>
        <v/>
      </c>
      <c r="B1131" s="55">
        <f>'4_Seq_Features'!F1129</f>
        <v/>
      </c>
      <c r="C1131" s="48">
        <f>'4_Seq_Features'!E1129</f>
        <v/>
      </c>
      <c r="D1131" s="52">
        <f>$U$12*((B1131)-$U$5)/$U$6+$U$13</f>
        <v/>
      </c>
      <c r="E1131" s="51">
        <f>1/(1+EXP(-D1131))</f>
        <v/>
      </c>
      <c r="F1131" s="52">
        <f>$V$12*((B1131)-$U$5)/$U$6+$V$13</f>
        <v/>
      </c>
      <c r="G1131" s="51">
        <f>1/(1+EXP(-F1131))</f>
        <v/>
      </c>
      <c r="H1131" s="52">
        <f>$W$12*((B1131)-$U$5)/$U$6+$W$13</f>
        <v/>
      </c>
      <c r="I1131" s="51">
        <f>1/(1+EXP(-H1131))</f>
        <v/>
      </c>
      <c r="J1131" s="52">
        <f>$X$12*((B1131)-$U$5)/$U$6+$X$13</f>
        <v/>
      </c>
      <c r="K1131" s="51">
        <f>1/(1+EXP(-J1131))</f>
        <v/>
      </c>
      <c r="L1131" s="52">
        <f>$Y$12*((B1131)-$U$5)/$U$6+$Y$13</f>
        <v/>
      </c>
      <c r="M1131" s="51">
        <f>1/(1+EXP(-L1131))</f>
        <v/>
      </c>
      <c r="N1131" s="52">
        <f>$Z$12*((B1131)-$U$5)/$U$6+$Z$13</f>
        <v/>
      </c>
      <c r="O1131" s="51">
        <f>1/(1+EXP(-N1131))</f>
        <v/>
      </c>
      <c r="P1131" s="52">
        <f>$AA$12*((B1131)-$U$5)/$U$6+$AA$13</f>
        <v/>
      </c>
      <c r="Q1131" s="51">
        <f>1/(1+EXP(-P1131))</f>
        <v/>
      </c>
      <c r="R1131" s="52">
        <f>$AB$12*((B1131)-$U$5)/$U$6+$AB$13</f>
        <v/>
      </c>
      <c r="S1131" s="51">
        <f>1/(1+EXP(-R1131))</f>
        <v/>
      </c>
      <c r="AI1131" s="48">
        <f>'4_Seq_Features'!A1129</f>
        <v/>
      </c>
      <c r="AJ1131" s="55">
        <f>'4_Seq_Features'!G1129</f>
        <v/>
      </c>
      <c r="AK1131" s="55">
        <f>'4_Seq_Features'!H1129</f>
        <v/>
      </c>
      <c r="AL1131" s="48">
        <f>'4_Seq_Features'!E1129</f>
        <v/>
      </c>
      <c r="AM1131" s="52">
        <f>$BD$14*((AJ1131)-$BD$5)/$BD$6+$BD$15*((AK1131)-$BD$7)/$BD$8+$BD$16</f>
        <v/>
      </c>
      <c r="AN1131" s="51">
        <f>1/(1+EXP(-AM1131))</f>
        <v/>
      </c>
      <c r="AO1131" s="52">
        <f>$BE$14*((AJ1131)-$BD$5)/$BD$6+$BE$15*((AK1131)-$BD$7)/$BD$8+$BE$16</f>
        <v/>
      </c>
      <c r="AP1131" s="51">
        <f>1/(1+EXP(-AO1131))</f>
        <v/>
      </c>
      <c r="AQ1131" s="52">
        <f>$BF$14*((AJ1131)-$BD$5)/$BD$6+$BF$15*((AK1131)-$BD$7)/$BD$8+$BF$16</f>
        <v/>
      </c>
      <c r="AR1131" s="51">
        <f>1/(1+EXP(-AQ1131))</f>
        <v/>
      </c>
      <c r="AS1131" s="52">
        <f>$BG$14*((AJ1131)-$BD$5)/$BD$6+$BG$15*((AK1131)-$BD$7)/$BD$8+$BG$16</f>
        <v/>
      </c>
      <c r="AT1131" s="51">
        <f>1/(1+EXP(-AS1131))</f>
        <v/>
      </c>
      <c r="AU1131" s="52">
        <f>$BH$14*((AJ1131)-$BD$5)/$BD$6+$BH$15*((AK1131)-$BD$7)/$BD$8+$BH$16</f>
        <v/>
      </c>
      <c r="AV1131" s="51">
        <f>1/(1+EXP(-AU1131))</f>
        <v/>
      </c>
      <c r="AW1131" s="52">
        <f>$BI$14*((AJ1131)-$BD$5)/$BD$6+$BI$15*((AK1131)-$BD$7)/$BD$8+$BI$16</f>
        <v/>
      </c>
      <c r="AX1131" s="51">
        <f>1/(1+EXP(-AW1131))</f>
        <v/>
      </c>
      <c r="AY1131" s="52">
        <f>$BJ$14*((AJ1131)-$BD$5)/$BD$6+$BJ$15*((AK1131)-$BD$7)/$BD$8+$BJ$16</f>
        <v/>
      </c>
      <c r="AZ1131" s="51">
        <f>1/(1+EXP(-AY1131))</f>
        <v/>
      </c>
      <c r="BA1131" s="52">
        <f>$BK$14*((AJ1131)-$BD$5)/$BD$6+$BK$15*((AK1131)-$BD$7)/$BD$8+$BK$16</f>
        <v/>
      </c>
      <c r="BB1131" s="51">
        <f>1/(1+EXP(-BA1131))</f>
        <v/>
      </c>
    </row>
    <row r="1132" ht="15" customHeight="1" s="35">
      <c r="A1132" s="48">
        <f>'4_Seq_Features'!A1130</f>
        <v/>
      </c>
      <c r="B1132" s="55">
        <f>'4_Seq_Features'!F1130</f>
        <v/>
      </c>
      <c r="C1132" s="48">
        <f>'4_Seq_Features'!E1130</f>
        <v/>
      </c>
      <c r="D1132" s="52">
        <f>$U$12*((B1132)-$U$5)/$U$6+$U$13</f>
        <v/>
      </c>
      <c r="E1132" s="51">
        <f>1/(1+EXP(-D1132))</f>
        <v/>
      </c>
      <c r="F1132" s="52">
        <f>$V$12*((B1132)-$U$5)/$U$6+$V$13</f>
        <v/>
      </c>
      <c r="G1132" s="51">
        <f>1/(1+EXP(-F1132))</f>
        <v/>
      </c>
      <c r="H1132" s="52">
        <f>$W$12*((B1132)-$U$5)/$U$6+$W$13</f>
        <v/>
      </c>
      <c r="I1132" s="51">
        <f>1/(1+EXP(-H1132))</f>
        <v/>
      </c>
      <c r="J1132" s="52">
        <f>$X$12*((B1132)-$U$5)/$U$6+$X$13</f>
        <v/>
      </c>
      <c r="K1132" s="51">
        <f>1/(1+EXP(-J1132))</f>
        <v/>
      </c>
      <c r="L1132" s="52">
        <f>$Y$12*((B1132)-$U$5)/$U$6+$Y$13</f>
        <v/>
      </c>
      <c r="M1132" s="51">
        <f>1/(1+EXP(-L1132))</f>
        <v/>
      </c>
      <c r="N1132" s="52">
        <f>$Z$12*((B1132)-$U$5)/$U$6+$Z$13</f>
        <v/>
      </c>
      <c r="O1132" s="51">
        <f>1/(1+EXP(-N1132))</f>
        <v/>
      </c>
      <c r="P1132" s="52">
        <f>$AA$12*((B1132)-$U$5)/$U$6+$AA$13</f>
        <v/>
      </c>
      <c r="Q1132" s="51">
        <f>1/(1+EXP(-P1132))</f>
        <v/>
      </c>
      <c r="R1132" s="52">
        <f>$AB$12*((B1132)-$U$5)/$U$6+$AB$13</f>
        <v/>
      </c>
      <c r="S1132" s="51">
        <f>1/(1+EXP(-R1132))</f>
        <v/>
      </c>
      <c r="AI1132" s="48">
        <f>'4_Seq_Features'!A1130</f>
        <v/>
      </c>
      <c r="AJ1132" s="55">
        <f>'4_Seq_Features'!G1130</f>
        <v/>
      </c>
      <c r="AK1132" s="55">
        <f>'4_Seq_Features'!H1130</f>
        <v/>
      </c>
      <c r="AL1132" s="48">
        <f>'4_Seq_Features'!E1130</f>
        <v/>
      </c>
      <c r="AM1132" s="52">
        <f>$BD$14*((AJ1132)-$BD$5)/$BD$6+$BD$15*((AK1132)-$BD$7)/$BD$8+$BD$16</f>
        <v/>
      </c>
      <c r="AN1132" s="51">
        <f>1/(1+EXP(-AM1132))</f>
        <v/>
      </c>
      <c r="AO1132" s="52">
        <f>$BE$14*((AJ1132)-$BD$5)/$BD$6+$BE$15*((AK1132)-$BD$7)/$BD$8+$BE$16</f>
        <v/>
      </c>
      <c r="AP1132" s="51">
        <f>1/(1+EXP(-AO1132))</f>
        <v/>
      </c>
      <c r="AQ1132" s="52">
        <f>$BF$14*((AJ1132)-$BD$5)/$BD$6+$BF$15*((AK1132)-$BD$7)/$BD$8+$BF$16</f>
        <v/>
      </c>
      <c r="AR1132" s="51">
        <f>1/(1+EXP(-AQ1132))</f>
        <v/>
      </c>
      <c r="AS1132" s="52">
        <f>$BG$14*((AJ1132)-$BD$5)/$BD$6+$BG$15*((AK1132)-$BD$7)/$BD$8+$BG$16</f>
        <v/>
      </c>
      <c r="AT1132" s="51">
        <f>1/(1+EXP(-AS1132))</f>
        <v/>
      </c>
      <c r="AU1132" s="52">
        <f>$BH$14*((AJ1132)-$BD$5)/$BD$6+$BH$15*((AK1132)-$BD$7)/$BD$8+$BH$16</f>
        <v/>
      </c>
      <c r="AV1132" s="51">
        <f>1/(1+EXP(-AU1132))</f>
        <v/>
      </c>
      <c r="AW1132" s="52">
        <f>$BI$14*((AJ1132)-$BD$5)/$BD$6+$BI$15*((AK1132)-$BD$7)/$BD$8+$BI$16</f>
        <v/>
      </c>
      <c r="AX1132" s="51">
        <f>1/(1+EXP(-AW1132))</f>
        <v/>
      </c>
      <c r="AY1132" s="52">
        <f>$BJ$14*((AJ1132)-$BD$5)/$BD$6+$BJ$15*((AK1132)-$BD$7)/$BD$8+$BJ$16</f>
        <v/>
      </c>
      <c r="AZ1132" s="51">
        <f>1/(1+EXP(-AY1132))</f>
        <v/>
      </c>
      <c r="BA1132" s="52">
        <f>$BK$14*((AJ1132)-$BD$5)/$BD$6+$BK$15*((AK1132)-$BD$7)/$BD$8+$BK$16</f>
        <v/>
      </c>
      <c r="BB1132" s="51">
        <f>1/(1+EXP(-BA1132))</f>
        <v/>
      </c>
    </row>
    <row r="1133" ht="15" customHeight="1" s="35">
      <c r="A1133" s="48">
        <f>'4_Seq_Features'!A1131</f>
        <v/>
      </c>
      <c r="B1133" s="55">
        <f>'4_Seq_Features'!F1131</f>
        <v/>
      </c>
      <c r="C1133" s="48">
        <f>'4_Seq_Features'!E1131</f>
        <v/>
      </c>
      <c r="D1133" s="52">
        <f>$U$12*((B1133)-$U$5)/$U$6+$U$13</f>
        <v/>
      </c>
      <c r="E1133" s="51">
        <f>1/(1+EXP(-D1133))</f>
        <v/>
      </c>
      <c r="F1133" s="52">
        <f>$V$12*((B1133)-$U$5)/$U$6+$V$13</f>
        <v/>
      </c>
      <c r="G1133" s="51">
        <f>1/(1+EXP(-F1133))</f>
        <v/>
      </c>
      <c r="H1133" s="52">
        <f>$W$12*((B1133)-$U$5)/$U$6+$W$13</f>
        <v/>
      </c>
      <c r="I1133" s="51">
        <f>1/(1+EXP(-H1133))</f>
        <v/>
      </c>
      <c r="J1133" s="52">
        <f>$X$12*((B1133)-$U$5)/$U$6+$X$13</f>
        <v/>
      </c>
      <c r="K1133" s="51">
        <f>1/(1+EXP(-J1133))</f>
        <v/>
      </c>
      <c r="L1133" s="52">
        <f>$Y$12*((B1133)-$U$5)/$U$6+$Y$13</f>
        <v/>
      </c>
      <c r="M1133" s="51">
        <f>1/(1+EXP(-L1133))</f>
        <v/>
      </c>
      <c r="N1133" s="52">
        <f>$Z$12*((B1133)-$U$5)/$U$6+$Z$13</f>
        <v/>
      </c>
      <c r="O1133" s="51">
        <f>1/(1+EXP(-N1133))</f>
        <v/>
      </c>
      <c r="P1133" s="52">
        <f>$AA$12*((B1133)-$U$5)/$U$6+$AA$13</f>
        <v/>
      </c>
      <c r="Q1133" s="51">
        <f>1/(1+EXP(-P1133))</f>
        <v/>
      </c>
      <c r="R1133" s="52">
        <f>$AB$12*((B1133)-$U$5)/$U$6+$AB$13</f>
        <v/>
      </c>
      <c r="S1133" s="51">
        <f>1/(1+EXP(-R1133))</f>
        <v/>
      </c>
      <c r="AI1133" s="48">
        <f>'4_Seq_Features'!A1131</f>
        <v/>
      </c>
      <c r="AJ1133" s="55">
        <f>'4_Seq_Features'!G1131</f>
        <v/>
      </c>
      <c r="AK1133" s="55">
        <f>'4_Seq_Features'!H1131</f>
        <v/>
      </c>
      <c r="AL1133" s="48">
        <f>'4_Seq_Features'!E1131</f>
        <v/>
      </c>
      <c r="AM1133" s="52">
        <f>$BD$14*((AJ1133)-$BD$5)/$BD$6+$BD$15*((AK1133)-$BD$7)/$BD$8+$BD$16</f>
        <v/>
      </c>
      <c r="AN1133" s="51">
        <f>1/(1+EXP(-AM1133))</f>
        <v/>
      </c>
      <c r="AO1133" s="52">
        <f>$BE$14*((AJ1133)-$BD$5)/$BD$6+$BE$15*((AK1133)-$BD$7)/$BD$8+$BE$16</f>
        <v/>
      </c>
      <c r="AP1133" s="51">
        <f>1/(1+EXP(-AO1133))</f>
        <v/>
      </c>
      <c r="AQ1133" s="52">
        <f>$BF$14*((AJ1133)-$BD$5)/$BD$6+$BF$15*((AK1133)-$BD$7)/$BD$8+$BF$16</f>
        <v/>
      </c>
      <c r="AR1133" s="51">
        <f>1/(1+EXP(-AQ1133))</f>
        <v/>
      </c>
      <c r="AS1133" s="52">
        <f>$BG$14*((AJ1133)-$BD$5)/$BD$6+$BG$15*((AK1133)-$BD$7)/$BD$8+$BG$16</f>
        <v/>
      </c>
      <c r="AT1133" s="51">
        <f>1/(1+EXP(-AS1133))</f>
        <v/>
      </c>
      <c r="AU1133" s="52">
        <f>$BH$14*((AJ1133)-$BD$5)/$BD$6+$BH$15*((AK1133)-$BD$7)/$BD$8+$BH$16</f>
        <v/>
      </c>
      <c r="AV1133" s="51">
        <f>1/(1+EXP(-AU1133))</f>
        <v/>
      </c>
      <c r="AW1133" s="52">
        <f>$BI$14*((AJ1133)-$BD$5)/$BD$6+$BI$15*((AK1133)-$BD$7)/$BD$8+$BI$16</f>
        <v/>
      </c>
      <c r="AX1133" s="51">
        <f>1/(1+EXP(-AW1133))</f>
        <v/>
      </c>
      <c r="AY1133" s="52">
        <f>$BJ$14*((AJ1133)-$BD$5)/$BD$6+$BJ$15*((AK1133)-$BD$7)/$BD$8+$BJ$16</f>
        <v/>
      </c>
      <c r="AZ1133" s="51">
        <f>1/(1+EXP(-AY1133))</f>
        <v/>
      </c>
      <c r="BA1133" s="52">
        <f>$BK$14*((AJ1133)-$BD$5)/$BD$6+$BK$15*((AK1133)-$BD$7)/$BD$8+$BK$16</f>
        <v/>
      </c>
      <c r="BB1133" s="51">
        <f>1/(1+EXP(-BA1133))</f>
        <v/>
      </c>
    </row>
    <row r="1134" ht="15" customHeight="1" s="35">
      <c r="A1134" s="48">
        <f>'4_Seq_Features'!A1132</f>
        <v/>
      </c>
      <c r="B1134" s="55">
        <f>'4_Seq_Features'!F1132</f>
        <v/>
      </c>
      <c r="C1134" s="48">
        <f>'4_Seq_Features'!E1132</f>
        <v/>
      </c>
      <c r="D1134" s="52">
        <f>$U$12*((B1134)-$U$5)/$U$6+$U$13</f>
        <v/>
      </c>
      <c r="E1134" s="51">
        <f>1/(1+EXP(-D1134))</f>
        <v/>
      </c>
      <c r="F1134" s="52">
        <f>$V$12*((B1134)-$U$5)/$U$6+$V$13</f>
        <v/>
      </c>
      <c r="G1134" s="51">
        <f>1/(1+EXP(-F1134))</f>
        <v/>
      </c>
      <c r="H1134" s="52">
        <f>$W$12*((B1134)-$U$5)/$U$6+$W$13</f>
        <v/>
      </c>
      <c r="I1134" s="51">
        <f>1/(1+EXP(-H1134))</f>
        <v/>
      </c>
      <c r="J1134" s="52">
        <f>$X$12*((B1134)-$U$5)/$U$6+$X$13</f>
        <v/>
      </c>
      <c r="K1134" s="51">
        <f>1/(1+EXP(-J1134))</f>
        <v/>
      </c>
      <c r="L1134" s="52">
        <f>$Y$12*((B1134)-$U$5)/$U$6+$Y$13</f>
        <v/>
      </c>
      <c r="M1134" s="51">
        <f>1/(1+EXP(-L1134))</f>
        <v/>
      </c>
      <c r="N1134" s="52">
        <f>$Z$12*((B1134)-$U$5)/$U$6+$Z$13</f>
        <v/>
      </c>
      <c r="O1134" s="51">
        <f>1/(1+EXP(-N1134))</f>
        <v/>
      </c>
      <c r="P1134" s="52">
        <f>$AA$12*((B1134)-$U$5)/$U$6+$AA$13</f>
        <v/>
      </c>
      <c r="Q1134" s="51">
        <f>1/(1+EXP(-P1134))</f>
        <v/>
      </c>
      <c r="R1134" s="52">
        <f>$AB$12*((B1134)-$U$5)/$U$6+$AB$13</f>
        <v/>
      </c>
      <c r="S1134" s="51">
        <f>1/(1+EXP(-R1134))</f>
        <v/>
      </c>
      <c r="AI1134" s="48">
        <f>'4_Seq_Features'!A1132</f>
        <v/>
      </c>
      <c r="AJ1134" s="55">
        <f>'4_Seq_Features'!G1132</f>
        <v/>
      </c>
      <c r="AK1134" s="55">
        <f>'4_Seq_Features'!H1132</f>
        <v/>
      </c>
      <c r="AL1134" s="48">
        <f>'4_Seq_Features'!E1132</f>
        <v/>
      </c>
      <c r="AM1134" s="52">
        <f>$BD$14*((AJ1134)-$BD$5)/$BD$6+$BD$15*((AK1134)-$BD$7)/$BD$8+$BD$16</f>
        <v/>
      </c>
      <c r="AN1134" s="51">
        <f>1/(1+EXP(-AM1134))</f>
        <v/>
      </c>
      <c r="AO1134" s="52">
        <f>$BE$14*((AJ1134)-$BD$5)/$BD$6+$BE$15*((AK1134)-$BD$7)/$BD$8+$BE$16</f>
        <v/>
      </c>
      <c r="AP1134" s="51">
        <f>1/(1+EXP(-AO1134))</f>
        <v/>
      </c>
      <c r="AQ1134" s="52">
        <f>$BF$14*((AJ1134)-$BD$5)/$BD$6+$BF$15*((AK1134)-$BD$7)/$BD$8+$BF$16</f>
        <v/>
      </c>
      <c r="AR1134" s="51">
        <f>1/(1+EXP(-AQ1134))</f>
        <v/>
      </c>
      <c r="AS1134" s="52">
        <f>$BG$14*((AJ1134)-$BD$5)/$BD$6+$BG$15*((AK1134)-$BD$7)/$BD$8+$BG$16</f>
        <v/>
      </c>
      <c r="AT1134" s="51">
        <f>1/(1+EXP(-AS1134))</f>
        <v/>
      </c>
      <c r="AU1134" s="52">
        <f>$BH$14*((AJ1134)-$BD$5)/$BD$6+$BH$15*((AK1134)-$BD$7)/$BD$8+$BH$16</f>
        <v/>
      </c>
      <c r="AV1134" s="51">
        <f>1/(1+EXP(-AU1134))</f>
        <v/>
      </c>
      <c r="AW1134" s="52">
        <f>$BI$14*((AJ1134)-$BD$5)/$BD$6+$BI$15*((AK1134)-$BD$7)/$BD$8+$BI$16</f>
        <v/>
      </c>
      <c r="AX1134" s="51">
        <f>1/(1+EXP(-AW1134))</f>
        <v/>
      </c>
      <c r="AY1134" s="52">
        <f>$BJ$14*((AJ1134)-$BD$5)/$BD$6+$BJ$15*((AK1134)-$BD$7)/$BD$8+$BJ$16</f>
        <v/>
      </c>
      <c r="AZ1134" s="51">
        <f>1/(1+EXP(-AY1134))</f>
        <v/>
      </c>
      <c r="BA1134" s="52">
        <f>$BK$14*((AJ1134)-$BD$5)/$BD$6+$BK$15*((AK1134)-$BD$7)/$BD$8+$BK$16</f>
        <v/>
      </c>
      <c r="BB1134" s="51">
        <f>1/(1+EXP(-BA1134))</f>
        <v/>
      </c>
    </row>
    <row r="1135" ht="15" customHeight="1" s="35">
      <c r="A1135" s="48">
        <f>'4_Seq_Features'!A1133</f>
        <v/>
      </c>
      <c r="B1135" s="55">
        <f>'4_Seq_Features'!F1133</f>
        <v/>
      </c>
      <c r="C1135" s="48">
        <f>'4_Seq_Features'!E1133</f>
        <v/>
      </c>
      <c r="D1135" s="52">
        <f>$U$12*((B1135)-$U$5)/$U$6+$U$13</f>
        <v/>
      </c>
      <c r="E1135" s="51">
        <f>1/(1+EXP(-D1135))</f>
        <v/>
      </c>
      <c r="F1135" s="52">
        <f>$V$12*((B1135)-$U$5)/$U$6+$V$13</f>
        <v/>
      </c>
      <c r="G1135" s="51">
        <f>1/(1+EXP(-F1135))</f>
        <v/>
      </c>
      <c r="H1135" s="52">
        <f>$W$12*((B1135)-$U$5)/$U$6+$W$13</f>
        <v/>
      </c>
      <c r="I1135" s="51">
        <f>1/(1+EXP(-H1135))</f>
        <v/>
      </c>
      <c r="J1135" s="52">
        <f>$X$12*((B1135)-$U$5)/$U$6+$X$13</f>
        <v/>
      </c>
      <c r="K1135" s="51">
        <f>1/(1+EXP(-J1135))</f>
        <v/>
      </c>
      <c r="L1135" s="52">
        <f>$Y$12*((B1135)-$U$5)/$U$6+$Y$13</f>
        <v/>
      </c>
      <c r="M1135" s="51">
        <f>1/(1+EXP(-L1135))</f>
        <v/>
      </c>
      <c r="N1135" s="52">
        <f>$Z$12*((B1135)-$U$5)/$U$6+$Z$13</f>
        <v/>
      </c>
      <c r="O1135" s="51">
        <f>1/(1+EXP(-N1135))</f>
        <v/>
      </c>
      <c r="P1135" s="52">
        <f>$AA$12*((B1135)-$U$5)/$U$6+$AA$13</f>
        <v/>
      </c>
      <c r="Q1135" s="51">
        <f>1/(1+EXP(-P1135))</f>
        <v/>
      </c>
      <c r="R1135" s="52">
        <f>$AB$12*((B1135)-$U$5)/$U$6+$AB$13</f>
        <v/>
      </c>
      <c r="S1135" s="51">
        <f>1/(1+EXP(-R1135))</f>
        <v/>
      </c>
      <c r="AI1135" s="48">
        <f>'4_Seq_Features'!A1133</f>
        <v/>
      </c>
      <c r="AJ1135" s="55">
        <f>'4_Seq_Features'!G1133</f>
        <v/>
      </c>
      <c r="AK1135" s="55">
        <f>'4_Seq_Features'!H1133</f>
        <v/>
      </c>
      <c r="AL1135" s="48">
        <f>'4_Seq_Features'!E1133</f>
        <v/>
      </c>
      <c r="AM1135" s="52">
        <f>$BD$14*((AJ1135)-$BD$5)/$BD$6+$BD$15*((AK1135)-$BD$7)/$BD$8+$BD$16</f>
        <v/>
      </c>
      <c r="AN1135" s="51">
        <f>1/(1+EXP(-AM1135))</f>
        <v/>
      </c>
      <c r="AO1135" s="52">
        <f>$BE$14*((AJ1135)-$BD$5)/$BD$6+$BE$15*((AK1135)-$BD$7)/$BD$8+$BE$16</f>
        <v/>
      </c>
      <c r="AP1135" s="51">
        <f>1/(1+EXP(-AO1135))</f>
        <v/>
      </c>
      <c r="AQ1135" s="52">
        <f>$BF$14*((AJ1135)-$BD$5)/$BD$6+$BF$15*((AK1135)-$BD$7)/$BD$8+$BF$16</f>
        <v/>
      </c>
      <c r="AR1135" s="51">
        <f>1/(1+EXP(-AQ1135))</f>
        <v/>
      </c>
      <c r="AS1135" s="52">
        <f>$BG$14*((AJ1135)-$BD$5)/$BD$6+$BG$15*((AK1135)-$BD$7)/$BD$8+$BG$16</f>
        <v/>
      </c>
      <c r="AT1135" s="51">
        <f>1/(1+EXP(-AS1135))</f>
        <v/>
      </c>
      <c r="AU1135" s="52">
        <f>$BH$14*((AJ1135)-$BD$5)/$BD$6+$BH$15*((AK1135)-$BD$7)/$BD$8+$BH$16</f>
        <v/>
      </c>
      <c r="AV1135" s="51">
        <f>1/(1+EXP(-AU1135))</f>
        <v/>
      </c>
      <c r="AW1135" s="52">
        <f>$BI$14*((AJ1135)-$BD$5)/$BD$6+$BI$15*((AK1135)-$BD$7)/$BD$8+$BI$16</f>
        <v/>
      </c>
      <c r="AX1135" s="51">
        <f>1/(1+EXP(-AW1135))</f>
        <v/>
      </c>
      <c r="AY1135" s="52">
        <f>$BJ$14*((AJ1135)-$BD$5)/$BD$6+$BJ$15*((AK1135)-$BD$7)/$BD$8+$BJ$16</f>
        <v/>
      </c>
      <c r="AZ1135" s="51">
        <f>1/(1+EXP(-AY1135))</f>
        <v/>
      </c>
      <c r="BA1135" s="52">
        <f>$BK$14*((AJ1135)-$BD$5)/$BD$6+$BK$15*((AK1135)-$BD$7)/$BD$8+$BK$16</f>
        <v/>
      </c>
      <c r="BB1135" s="51">
        <f>1/(1+EXP(-BA1135))</f>
        <v/>
      </c>
    </row>
    <row r="1136" ht="15" customHeight="1" s="35">
      <c r="A1136" s="48">
        <f>'4_Seq_Features'!A1134</f>
        <v/>
      </c>
      <c r="B1136" s="55">
        <f>'4_Seq_Features'!F1134</f>
        <v/>
      </c>
      <c r="C1136" s="48">
        <f>'4_Seq_Features'!E1134</f>
        <v/>
      </c>
      <c r="D1136" s="52">
        <f>$U$12*((B1136)-$U$5)/$U$6+$U$13</f>
        <v/>
      </c>
      <c r="E1136" s="51">
        <f>1/(1+EXP(-D1136))</f>
        <v/>
      </c>
      <c r="F1136" s="52">
        <f>$V$12*((B1136)-$U$5)/$U$6+$V$13</f>
        <v/>
      </c>
      <c r="G1136" s="51">
        <f>1/(1+EXP(-F1136))</f>
        <v/>
      </c>
      <c r="H1136" s="52">
        <f>$W$12*((B1136)-$U$5)/$U$6+$W$13</f>
        <v/>
      </c>
      <c r="I1136" s="51">
        <f>1/(1+EXP(-H1136))</f>
        <v/>
      </c>
      <c r="J1136" s="52">
        <f>$X$12*((B1136)-$U$5)/$U$6+$X$13</f>
        <v/>
      </c>
      <c r="K1136" s="51">
        <f>1/(1+EXP(-J1136))</f>
        <v/>
      </c>
      <c r="L1136" s="52">
        <f>$Y$12*((B1136)-$U$5)/$U$6+$Y$13</f>
        <v/>
      </c>
      <c r="M1136" s="51">
        <f>1/(1+EXP(-L1136))</f>
        <v/>
      </c>
      <c r="N1136" s="52">
        <f>$Z$12*((B1136)-$U$5)/$U$6+$Z$13</f>
        <v/>
      </c>
      <c r="O1136" s="51">
        <f>1/(1+EXP(-N1136))</f>
        <v/>
      </c>
      <c r="P1136" s="52">
        <f>$AA$12*((B1136)-$U$5)/$U$6+$AA$13</f>
        <v/>
      </c>
      <c r="Q1136" s="51">
        <f>1/(1+EXP(-P1136))</f>
        <v/>
      </c>
      <c r="R1136" s="52">
        <f>$AB$12*((B1136)-$U$5)/$U$6+$AB$13</f>
        <v/>
      </c>
      <c r="S1136" s="51">
        <f>1/(1+EXP(-R1136))</f>
        <v/>
      </c>
      <c r="AI1136" s="48">
        <f>'4_Seq_Features'!A1134</f>
        <v/>
      </c>
      <c r="AJ1136" s="55">
        <f>'4_Seq_Features'!G1134</f>
        <v/>
      </c>
      <c r="AK1136" s="55">
        <f>'4_Seq_Features'!H1134</f>
        <v/>
      </c>
      <c r="AL1136" s="48">
        <f>'4_Seq_Features'!E1134</f>
        <v/>
      </c>
      <c r="AM1136" s="52">
        <f>$BD$14*((AJ1136)-$BD$5)/$BD$6+$BD$15*((AK1136)-$BD$7)/$BD$8+$BD$16</f>
        <v/>
      </c>
      <c r="AN1136" s="51">
        <f>1/(1+EXP(-AM1136))</f>
        <v/>
      </c>
      <c r="AO1136" s="52">
        <f>$BE$14*((AJ1136)-$BD$5)/$BD$6+$BE$15*((AK1136)-$BD$7)/$BD$8+$BE$16</f>
        <v/>
      </c>
      <c r="AP1136" s="51">
        <f>1/(1+EXP(-AO1136))</f>
        <v/>
      </c>
      <c r="AQ1136" s="52">
        <f>$BF$14*((AJ1136)-$BD$5)/$BD$6+$BF$15*((AK1136)-$BD$7)/$BD$8+$BF$16</f>
        <v/>
      </c>
      <c r="AR1136" s="51">
        <f>1/(1+EXP(-AQ1136))</f>
        <v/>
      </c>
      <c r="AS1136" s="52">
        <f>$BG$14*((AJ1136)-$BD$5)/$BD$6+$BG$15*((AK1136)-$BD$7)/$BD$8+$BG$16</f>
        <v/>
      </c>
      <c r="AT1136" s="51">
        <f>1/(1+EXP(-AS1136))</f>
        <v/>
      </c>
      <c r="AU1136" s="52">
        <f>$BH$14*((AJ1136)-$BD$5)/$BD$6+$BH$15*((AK1136)-$BD$7)/$BD$8+$BH$16</f>
        <v/>
      </c>
      <c r="AV1136" s="51">
        <f>1/(1+EXP(-AU1136))</f>
        <v/>
      </c>
      <c r="AW1136" s="52">
        <f>$BI$14*((AJ1136)-$BD$5)/$BD$6+$BI$15*((AK1136)-$BD$7)/$BD$8+$BI$16</f>
        <v/>
      </c>
      <c r="AX1136" s="51">
        <f>1/(1+EXP(-AW1136))</f>
        <v/>
      </c>
      <c r="AY1136" s="52">
        <f>$BJ$14*((AJ1136)-$BD$5)/$BD$6+$BJ$15*((AK1136)-$BD$7)/$BD$8+$BJ$16</f>
        <v/>
      </c>
      <c r="AZ1136" s="51">
        <f>1/(1+EXP(-AY1136))</f>
        <v/>
      </c>
      <c r="BA1136" s="52">
        <f>$BK$14*((AJ1136)-$BD$5)/$BD$6+$BK$15*((AK1136)-$BD$7)/$BD$8+$BK$16</f>
        <v/>
      </c>
      <c r="BB1136" s="51">
        <f>1/(1+EXP(-BA1136))</f>
        <v/>
      </c>
    </row>
    <row r="1137" ht="15" customHeight="1" s="35">
      <c r="A1137" s="48">
        <f>'4_Seq_Features'!A1135</f>
        <v/>
      </c>
      <c r="B1137" s="55">
        <f>'4_Seq_Features'!F1135</f>
        <v/>
      </c>
      <c r="C1137" s="48">
        <f>'4_Seq_Features'!E1135</f>
        <v/>
      </c>
      <c r="D1137" s="52">
        <f>$U$12*((B1137)-$U$5)/$U$6+$U$13</f>
        <v/>
      </c>
      <c r="E1137" s="51">
        <f>1/(1+EXP(-D1137))</f>
        <v/>
      </c>
      <c r="F1137" s="52">
        <f>$V$12*((B1137)-$U$5)/$U$6+$V$13</f>
        <v/>
      </c>
      <c r="G1137" s="51">
        <f>1/(1+EXP(-F1137))</f>
        <v/>
      </c>
      <c r="H1137" s="52">
        <f>$W$12*((B1137)-$U$5)/$U$6+$W$13</f>
        <v/>
      </c>
      <c r="I1137" s="51">
        <f>1/(1+EXP(-H1137))</f>
        <v/>
      </c>
      <c r="J1137" s="52">
        <f>$X$12*((B1137)-$U$5)/$U$6+$X$13</f>
        <v/>
      </c>
      <c r="K1137" s="51">
        <f>1/(1+EXP(-J1137))</f>
        <v/>
      </c>
      <c r="L1137" s="52">
        <f>$Y$12*((B1137)-$U$5)/$U$6+$Y$13</f>
        <v/>
      </c>
      <c r="M1137" s="51">
        <f>1/(1+EXP(-L1137))</f>
        <v/>
      </c>
      <c r="N1137" s="52">
        <f>$Z$12*((B1137)-$U$5)/$U$6+$Z$13</f>
        <v/>
      </c>
      <c r="O1137" s="51">
        <f>1/(1+EXP(-N1137))</f>
        <v/>
      </c>
      <c r="P1137" s="52">
        <f>$AA$12*((B1137)-$U$5)/$U$6+$AA$13</f>
        <v/>
      </c>
      <c r="Q1137" s="51">
        <f>1/(1+EXP(-P1137))</f>
        <v/>
      </c>
      <c r="R1137" s="52">
        <f>$AB$12*((B1137)-$U$5)/$U$6+$AB$13</f>
        <v/>
      </c>
      <c r="S1137" s="51">
        <f>1/(1+EXP(-R1137))</f>
        <v/>
      </c>
      <c r="AI1137" s="48">
        <f>'4_Seq_Features'!A1135</f>
        <v/>
      </c>
      <c r="AJ1137" s="55">
        <f>'4_Seq_Features'!G1135</f>
        <v/>
      </c>
      <c r="AK1137" s="55">
        <f>'4_Seq_Features'!H1135</f>
        <v/>
      </c>
      <c r="AL1137" s="48">
        <f>'4_Seq_Features'!E1135</f>
        <v/>
      </c>
      <c r="AM1137" s="52">
        <f>$BD$14*((AJ1137)-$BD$5)/$BD$6+$BD$15*((AK1137)-$BD$7)/$BD$8+$BD$16</f>
        <v/>
      </c>
      <c r="AN1137" s="51">
        <f>1/(1+EXP(-AM1137))</f>
        <v/>
      </c>
      <c r="AO1137" s="52">
        <f>$BE$14*((AJ1137)-$BD$5)/$BD$6+$BE$15*((AK1137)-$BD$7)/$BD$8+$BE$16</f>
        <v/>
      </c>
      <c r="AP1137" s="51">
        <f>1/(1+EXP(-AO1137))</f>
        <v/>
      </c>
      <c r="AQ1137" s="52">
        <f>$BF$14*((AJ1137)-$BD$5)/$BD$6+$BF$15*((AK1137)-$BD$7)/$BD$8+$BF$16</f>
        <v/>
      </c>
      <c r="AR1137" s="51">
        <f>1/(1+EXP(-AQ1137))</f>
        <v/>
      </c>
      <c r="AS1137" s="52">
        <f>$BG$14*((AJ1137)-$BD$5)/$BD$6+$BG$15*((AK1137)-$BD$7)/$BD$8+$BG$16</f>
        <v/>
      </c>
      <c r="AT1137" s="51">
        <f>1/(1+EXP(-AS1137))</f>
        <v/>
      </c>
      <c r="AU1137" s="52">
        <f>$BH$14*((AJ1137)-$BD$5)/$BD$6+$BH$15*((AK1137)-$BD$7)/$BD$8+$BH$16</f>
        <v/>
      </c>
      <c r="AV1137" s="51">
        <f>1/(1+EXP(-AU1137))</f>
        <v/>
      </c>
      <c r="AW1137" s="52">
        <f>$BI$14*((AJ1137)-$BD$5)/$BD$6+$BI$15*((AK1137)-$BD$7)/$BD$8+$BI$16</f>
        <v/>
      </c>
      <c r="AX1137" s="51">
        <f>1/(1+EXP(-AW1137))</f>
        <v/>
      </c>
      <c r="AY1137" s="52">
        <f>$BJ$14*((AJ1137)-$BD$5)/$BD$6+$BJ$15*((AK1137)-$BD$7)/$BD$8+$BJ$16</f>
        <v/>
      </c>
      <c r="AZ1137" s="51">
        <f>1/(1+EXP(-AY1137))</f>
        <v/>
      </c>
      <c r="BA1137" s="52">
        <f>$BK$14*((AJ1137)-$BD$5)/$BD$6+$BK$15*((AK1137)-$BD$7)/$BD$8+$BK$16</f>
        <v/>
      </c>
      <c r="BB1137" s="51">
        <f>1/(1+EXP(-BA1137))</f>
        <v/>
      </c>
    </row>
    <row r="1138" ht="15" customHeight="1" s="35">
      <c r="A1138" s="48">
        <f>'4_Seq_Features'!A1136</f>
        <v/>
      </c>
      <c r="B1138" s="55">
        <f>'4_Seq_Features'!F1136</f>
        <v/>
      </c>
      <c r="C1138" s="48">
        <f>'4_Seq_Features'!E1136</f>
        <v/>
      </c>
      <c r="D1138" s="52">
        <f>$U$12*((B1138)-$U$5)/$U$6+$U$13</f>
        <v/>
      </c>
      <c r="E1138" s="51">
        <f>1/(1+EXP(-D1138))</f>
        <v/>
      </c>
      <c r="F1138" s="52">
        <f>$V$12*((B1138)-$U$5)/$U$6+$V$13</f>
        <v/>
      </c>
      <c r="G1138" s="51">
        <f>1/(1+EXP(-F1138))</f>
        <v/>
      </c>
      <c r="H1138" s="52">
        <f>$W$12*((B1138)-$U$5)/$U$6+$W$13</f>
        <v/>
      </c>
      <c r="I1138" s="51">
        <f>1/(1+EXP(-H1138))</f>
        <v/>
      </c>
      <c r="J1138" s="52">
        <f>$X$12*((B1138)-$U$5)/$U$6+$X$13</f>
        <v/>
      </c>
      <c r="K1138" s="51">
        <f>1/(1+EXP(-J1138))</f>
        <v/>
      </c>
      <c r="L1138" s="52">
        <f>$Y$12*((B1138)-$U$5)/$U$6+$Y$13</f>
        <v/>
      </c>
      <c r="M1138" s="51">
        <f>1/(1+EXP(-L1138))</f>
        <v/>
      </c>
      <c r="N1138" s="52">
        <f>$Z$12*((B1138)-$U$5)/$U$6+$Z$13</f>
        <v/>
      </c>
      <c r="O1138" s="51">
        <f>1/(1+EXP(-N1138))</f>
        <v/>
      </c>
      <c r="P1138" s="52">
        <f>$AA$12*((B1138)-$U$5)/$U$6+$AA$13</f>
        <v/>
      </c>
      <c r="Q1138" s="51">
        <f>1/(1+EXP(-P1138))</f>
        <v/>
      </c>
      <c r="R1138" s="52">
        <f>$AB$12*((B1138)-$U$5)/$U$6+$AB$13</f>
        <v/>
      </c>
      <c r="S1138" s="51">
        <f>1/(1+EXP(-R1138))</f>
        <v/>
      </c>
      <c r="AI1138" s="48">
        <f>'4_Seq_Features'!A1136</f>
        <v/>
      </c>
      <c r="AJ1138" s="55">
        <f>'4_Seq_Features'!G1136</f>
        <v/>
      </c>
      <c r="AK1138" s="55">
        <f>'4_Seq_Features'!H1136</f>
        <v/>
      </c>
      <c r="AL1138" s="48">
        <f>'4_Seq_Features'!E1136</f>
        <v/>
      </c>
      <c r="AM1138" s="52">
        <f>$BD$14*((AJ1138)-$BD$5)/$BD$6+$BD$15*((AK1138)-$BD$7)/$BD$8+$BD$16</f>
        <v/>
      </c>
      <c r="AN1138" s="51">
        <f>1/(1+EXP(-AM1138))</f>
        <v/>
      </c>
      <c r="AO1138" s="52">
        <f>$BE$14*((AJ1138)-$BD$5)/$BD$6+$BE$15*((AK1138)-$BD$7)/$BD$8+$BE$16</f>
        <v/>
      </c>
      <c r="AP1138" s="51">
        <f>1/(1+EXP(-AO1138))</f>
        <v/>
      </c>
      <c r="AQ1138" s="52">
        <f>$BF$14*((AJ1138)-$BD$5)/$BD$6+$BF$15*((AK1138)-$BD$7)/$BD$8+$BF$16</f>
        <v/>
      </c>
      <c r="AR1138" s="51">
        <f>1/(1+EXP(-AQ1138))</f>
        <v/>
      </c>
      <c r="AS1138" s="52">
        <f>$BG$14*((AJ1138)-$BD$5)/$BD$6+$BG$15*((AK1138)-$BD$7)/$BD$8+$BG$16</f>
        <v/>
      </c>
      <c r="AT1138" s="51">
        <f>1/(1+EXP(-AS1138))</f>
        <v/>
      </c>
      <c r="AU1138" s="52">
        <f>$BH$14*((AJ1138)-$BD$5)/$BD$6+$BH$15*((AK1138)-$BD$7)/$BD$8+$BH$16</f>
        <v/>
      </c>
      <c r="AV1138" s="51">
        <f>1/(1+EXP(-AU1138))</f>
        <v/>
      </c>
      <c r="AW1138" s="52">
        <f>$BI$14*((AJ1138)-$BD$5)/$BD$6+$BI$15*((AK1138)-$BD$7)/$BD$8+$BI$16</f>
        <v/>
      </c>
      <c r="AX1138" s="51">
        <f>1/(1+EXP(-AW1138))</f>
        <v/>
      </c>
      <c r="AY1138" s="52">
        <f>$BJ$14*((AJ1138)-$BD$5)/$BD$6+$BJ$15*((AK1138)-$BD$7)/$BD$8+$BJ$16</f>
        <v/>
      </c>
      <c r="AZ1138" s="51">
        <f>1/(1+EXP(-AY1138))</f>
        <v/>
      </c>
      <c r="BA1138" s="52">
        <f>$BK$14*((AJ1138)-$BD$5)/$BD$6+$BK$15*((AK1138)-$BD$7)/$BD$8+$BK$16</f>
        <v/>
      </c>
      <c r="BB1138" s="51">
        <f>1/(1+EXP(-BA1138))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X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4" min="1" max="1"/>
    <col width="11" customWidth="1" style="34" min="2" max="2"/>
    <col width="7" customWidth="1" style="34" min="3" max="4"/>
    <col width="6" customWidth="1" style="34" min="5" max="5"/>
    <col width="12" customWidth="1" style="34" min="6" max="17"/>
    <col width="11" customWidth="1" style="34" min="18" max="20"/>
    <col width="11" customWidth="1" style="34" min="21" max="23"/>
  </cols>
  <sheetData>
    <row r="1" ht="15" customHeight="1" s="35">
      <c r="A1" s="40" t="inlineStr">
        <is>
          <t>APRIL - FROZEN PRE-APRIL (PRIMARY, DEPLOYED CHAMPION = ELO-ONLY): team state frozen at March 31; price = calibrated Elo probability from the through-March fit (sheet 9).</t>
        </is>
      </c>
    </row>
    <row r="2" ht="15" customHeight="1" s="35">
      <c r="A2" s="37" t="inlineStr">
        <is>
          <t>Frozen elo_diff sums ONLY pre-April deltas from sheet 3. Columns I/J (Feb-selection components) and the sheet-8 stacker are the REJECTED challenger, shown for transparency. Reconciliation references (blue) from outputs/april_predictions.csv (== frozen snapshot).</t>
        </is>
      </c>
    </row>
    <row r="4" ht="26.25" customHeight="1" s="35">
      <c r="A4" s="41" t="inlineStr">
        <is>
          <t>game_id</t>
        </is>
      </c>
      <c r="B4" s="41" t="inlineStr">
        <is>
          <t>date</t>
        </is>
      </c>
      <c r="C4" s="41" t="inlineStr">
        <is>
          <t>home</t>
        </is>
      </c>
      <c r="D4" s="41" t="inlineStr">
        <is>
          <t>away</t>
        </is>
      </c>
      <c r="E4" s="41" t="inlineStr">
        <is>
          <t>y</t>
        </is>
      </c>
      <c r="F4" s="41" t="inlineStr">
        <is>
          <t>elo_diff (frozen)</t>
        </is>
      </c>
      <c r="G4" s="41" t="inlineStr">
        <is>
          <t>bt_logit</t>
        </is>
      </c>
      <c r="H4" s="41" t="inlineStr">
        <is>
          <t>trend_diff</t>
        </is>
      </c>
      <c r="I4" s="41" t="inlineStr">
        <is>
          <t>p_elo (Feb, challenger input)</t>
        </is>
      </c>
      <c r="J4" s="41" t="inlineStr">
        <is>
          <t>p_rank (Feb, challenger input)</t>
        </is>
      </c>
      <c r="K4" s="41" t="inlineStr">
        <is>
          <t>p_final = Elo-only champion (through-Mar)</t>
        </is>
      </c>
      <c r="L4" s="41" t="inlineStr">
        <is>
          <t>repo p_final</t>
        </is>
      </c>
      <c r="M4" s="41" t="inlineStr">
        <is>
          <t>|delta p|</t>
        </is>
      </c>
      <c r="N4" s="41" t="inlineStr">
        <is>
          <t>repo elo_diff</t>
        </is>
      </c>
      <c r="O4" s="41" t="inlineStr">
        <is>
          <t>repo bt</t>
        </is>
      </c>
      <c r="P4" s="41" t="inlineStr">
        <is>
          <t>repo trend</t>
        </is>
      </c>
      <c r="Q4" s="41" t="inlineStr">
        <is>
          <t>LL contrib</t>
        </is>
      </c>
      <c r="R4" s="41" t="inlineStr">
        <is>
          <t>Brier contrib</t>
        </is>
      </c>
      <c r="S4" s="41" t="inlineStr">
        <is>
          <t>pred win</t>
        </is>
      </c>
      <c r="T4" s="41" t="inlineStr">
        <is>
          <t>rank_avg(p)</t>
        </is>
      </c>
      <c r="U4" s="40" t="inlineStr">
        <is>
          <t>|d elo|</t>
        </is>
      </c>
      <c r="V4" s="40" t="inlineStr">
        <is>
          <t>p_blend (REJECTED)</t>
        </is>
      </c>
      <c r="W4" s="40" t="inlineStr">
        <is>
          <t>repo p_blend</t>
        </is>
      </c>
      <c r="X4" s="34" t="inlineStr">
        <is>
          <t>|delta|</t>
        </is>
      </c>
    </row>
    <row r="5" ht="15" customHeight="1" s="35">
      <c r="A5" s="48">
        <f>'1_Raw_Games'!A1137</f>
        <v/>
      </c>
      <c r="B5" s="49">
        <f>'1_Raw_Games'!B1137</f>
        <v/>
      </c>
      <c r="C5" s="48">
        <f>'1_Raw_Games'!D1137</f>
        <v/>
      </c>
      <c r="D5" s="48">
        <f>'1_Raw_Games'!C1137</f>
        <v/>
      </c>
      <c r="E5" s="48">
        <f>'1_Raw_Games'!O1137</f>
        <v/>
      </c>
      <c r="F5" s="51">
        <f>('2_Params'!$B$4+SUMPRODUCT(('3_Elo_Chain'!$C$3:$C$1136=C5)*('3_Elo_Chain'!$K$3:$K$1136))-SUMPRODUCT(('3_Elo_Chain'!$D$3:$D$1136=C5)*('3_Elo_Chain'!$K$3:$K$1136))-('2_Params'!$B$4+SUMPRODUCT(('3_Elo_Chain'!$C$3:$C$1136=D5)*('3_Elo_Chain'!$K$3:$K$1136))-SUMPRODUCT(('3_Elo_Chain'!$D$3:$D$1136=D5)*('3_Elo_Chain'!$K$3:$K$1136)))+'2_Params'!$B$6)/'2_Params'!$B$7</f>
        <v/>
      </c>
      <c r="G5" s="51">
        <f>INDEX('5_BT_Frozen'!$L$6:$L$35,MATCH(C5,'5_BT_Frozen'!$K$6:$K$35,0))-INDEX('5_BT_Frozen'!$L$6:$L$35,MATCH(D5,'5_BT_Frozen'!$K$6:$K$35,0))+'5_BT_Frozen'!$L$36</f>
        <v/>
      </c>
      <c r="H5" s="55">
        <f>'6_Trend_Frozen'!M4</f>
        <v/>
      </c>
      <c r="I5" s="51">
        <f>1/(1+EXP(-('7_Fit_Selection_Models'!$AC$12*(F5-'7_Fit_Selection_Models'!$U$5)/'7_Fit_Selection_Models'!$U$6+'7_Fit_Selection_Models'!$AC$13)))</f>
        <v/>
      </c>
      <c r="J5" s="51">
        <f>1/(1+EXP(-('7_Fit_Selection_Models'!$BL$14*(G5-'7_Fit_Selection_Models'!$BD$5)/'7_Fit_Selection_Models'!$BD$6+'7_Fit_Selection_Models'!$BL$15*(H5-'7_Fit_Selection_Models'!$BD$7)/'7_Fit_Selection_Models'!$BD$8+'7_Fit_Selection_Models'!$BL$16)))</f>
        <v/>
      </c>
      <c r="K5" s="51">
        <f>1/(1+EXP(-('9_Fit_Final_Models'!$AC$12*(F5-'9_Fit_Final_Models'!$U$5)/'9_Fit_Final_Models'!$U$6+'9_Fit_Final_Models'!$AC$13)))</f>
        <v/>
      </c>
      <c r="L5" s="66" t="n">
        <v>0.1445024766590914</v>
      </c>
      <c r="M5" s="54">
        <f>ABS(K5-L5)</f>
        <v/>
      </c>
      <c r="N5" s="66" t="n">
        <v>-0.4452749722789582</v>
      </c>
      <c r="O5" s="66" t="n">
        <v>-0.5762081319128362</v>
      </c>
      <c r="P5" s="66" t="n">
        <v>-5.235249400374825</v>
      </c>
      <c r="Q5" s="51">
        <f>-(E5*LN(K5)+(1-E5)*LN(1-K5))</f>
        <v/>
      </c>
      <c r="R5" s="51">
        <f>(K5-E5)^2</f>
        <v/>
      </c>
      <c r="S5" s="34">
        <f>IF(K5&gt;=0.5,1,0)</f>
        <v/>
      </c>
      <c r="T5" s="50">
        <f>COUNTIF($K$5:$K$100,"&lt;"&amp;K5)+(COUNTIF($K$5:$K$100,K5)+1)/2</f>
        <v/>
      </c>
      <c r="U5" s="54">
        <f>ABS(F5-N5)</f>
        <v/>
      </c>
      <c r="V5" s="54">
        <f>1/(1+EXP(-('8_Fit_Stacker'!$I$35*LN(I5/(1-I5))+'8_Fit_Stacker'!$I$36*LN(J5/(1-J5))+'8_Fit_Stacker'!$I$37)))</f>
        <v/>
      </c>
      <c r="W5" s="70" t="n">
        <v>0.2275136070792855</v>
      </c>
      <c r="X5" s="34">
        <f>ABS(V5-W5)</f>
        <v/>
      </c>
    </row>
    <row r="6" ht="15" customHeight="1" s="35">
      <c r="A6" s="48">
        <f>'1_Raw_Games'!A1138</f>
        <v/>
      </c>
      <c r="B6" s="49">
        <f>'1_Raw_Games'!B1138</f>
        <v/>
      </c>
      <c r="C6" s="48">
        <f>'1_Raw_Games'!D1138</f>
        <v/>
      </c>
      <c r="D6" s="48">
        <f>'1_Raw_Games'!C1138</f>
        <v/>
      </c>
      <c r="E6" s="48">
        <f>'1_Raw_Games'!O1138</f>
        <v/>
      </c>
      <c r="F6" s="51">
        <f>('2_Params'!$B$4+SUMPRODUCT(('3_Elo_Chain'!$C$3:$C$1136=C6)*('3_Elo_Chain'!$K$3:$K$1136))-SUMPRODUCT(('3_Elo_Chain'!$D$3:$D$1136=C6)*('3_Elo_Chain'!$K$3:$K$1136))-('2_Params'!$B$4+SUMPRODUCT(('3_Elo_Chain'!$C$3:$C$1136=D6)*('3_Elo_Chain'!$K$3:$K$1136))-SUMPRODUCT(('3_Elo_Chain'!$D$3:$D$1136=D6)*('3_Elo_Chain'!$K$3:$K$1136)))+'2_Params'!$B$6)/'2_Params'!$B$7</f>
        <v/>
      </c>
      <c r="G6" s="51">
        <f>INDEX('5_BT_Frozen'!$L$6:$L$35,MATCH(C6,'5_BT_Frozen'!$K$6:$K$35,0))-INDEX('5_BT_Frozen'!$L$6:$L$35,MATCH(D6,'5_BT_Frozen'!$K$6:$K$35,0))+'5_BT_Frozen'!$L$36</f>
        <v/>
      </c>
      <c r="H6" s="55">
        <f>'6_Trend_Frozen'!M5</f>
        <v/>
      </c>
      <c r="I6" s="51">
        <f>1/(1+EXP(-('7_Fit_Selection_Models'!$AC$12*(F6-'7_Fit_Selection_Models'!$U$5)/'7_Fit_Selection_Models'!$U$6+'7_Fit_Selection_Models'!$AC$13)))</f>
        <v/>
      </c>
      <c r="J6" s="51">
        <f>1/(1+EXP(-('7_Fit_Selection_Models'!$BL$14*(G6-'7_Fit_Selection_Models'!$BD$5)/'7_Fit_Selection_Models'!$BD$6+'7_Fit_Selection_Models'!$BL$15*(H6-'7_Fit_Selection_Models'!$BD$7)/'7_Fit_Selection_Models'!$BD$8+'7_Fit_Selection_Models'!$BL$16)))</f>
        <v/>
      </c>
      <c r="K6" s="51">
        <f>1/(1+EXP(-('9_Fit_Final_Models'!$AC$12*(F6-'9_Fit_Final_Models'!$U$5)/'9_Fit_Final_Models'!$U$6+'9_Fit_Final_Models'!$AC$13)))</f>
        <v/>
      </c>
      <c r="L6" s="66" t="n">
        <v>0.1657463223836179</v>
      </c>
      <c r="M6" s="54">
        <f>ABS(K6-L6)</f>
        <v/>
      </c>
      <c r="N6" s="66" t="n">
        <v>-0.3981808876698824</v>
      </c>
      <c r="O6" s="66" t="n">
        <v>-0.6243357942739004</v>
      </c>
      <c r="P6" s="66" t="n">
        <v>-2.284203412811527</v>
      </c>
      <c r="Q6" s="51">
        <f>-(E6*LN(K6)+(1-E6)*LN(1-K6))</f>
        <v/>
      </c>
      <c r="R6" s="51">
        <f>(K6-E6)^2</f>
        <v/>
      </c>
      <c r="S6" s="34">
        <f>IF(K6&gt;=0.5,1,0)</f>
        <v/>
      </c>
      <c r="T6" s="50">
        <f>COUNTIF($K$5:$K$100,"&lt;"&amp;K6)+(COUNTIF($K$5:$K$100,K6)+1)/2</f>
        <v/>
      </c>
      <c r="U6" s="54">
        <f>ABS(F6-N6)</f>
        <v/>
      </c>
      <c r="V6" s="54">
        <f>1/(1+EXP(-('8_Fit_Stacker'!$I$35*LN(I6/(1-I6))+'8_Fit_Stacker'!$I$36*LN(J6/(1-J6))+'8_Fit_Stacker'!$I$37)))</f>
        <v/>
      </c>
      <c r="W6" s="70" t="n">
        <v>0.2391440362216655</v>
      </c>
      <c r="X6" s="34">
        <f>ABS(V6-W6)</f>
        <v/>
      </c>
    </row>
    <row r="7" ht="15" customHeight="1" s="35">
      <c r="A7" s="48">
        <f>'1_Raw_Games'!A1139</f>
        <v/>
      </c>
      <c r="B7" s="49">
        <f>'1_Raw_Games'!B1139</f>
        <v/>
      </c>
      <c r="C7" s="48">
        <f>'1_Raw_Games'!D1139</f>
        <v/>
      </c>
      <c r="D7" s="48">
        <f>'1_Raw_Games'!C1139</f>
        <v/>
      </c>
      <c r="E7" s="48">
        <f>'1_Raw_Games'!O1139</f>
        <v/>
      </c>
      <c r="F7" s="51">
        <f>('2_Params'!$B$4+SUMPRODUCT(('3_Elo_Chain'!$C$3:$C$1136=C7)*('3_Elo_Chain'!$K$3:$K$1136))-SUMPRODUCT(('3_Elo_Chain'!$D$3:$D$1136=C7)*('3_Elo_Chain'!$K$3:$K$1136))-('2_Params'!$B$4+SUMPRODUCT(('3_Elo_Chain'!$C$3:$C$1136=D7)*('3_Elo_Chain'!$K$3:$K$1136))-SUMPRODUCT(('3_Elo_Chain'!$D$3:$D$1136=D7)*('3_Elo_Chain'!$K$3:$K$1136)))+'2_Params'!$B$6)/'2_Params'!$B$7</f>
        <v/>
      </c>
      <c r="G7" s="51">
        <f>INDEX('5_BT_Frozen'!$L$6:$L$35,MATCH(C7,'5_BT_Frozen'!$K$6:$K$35,0))-INDEX('5_BT_Frozen'!$L$6:$L$35,MATCH(D7,'5_BT_Frozen'!$K$6:$K$35,0))+'5_BT_Frozen'!$L$36</f>
        <v/>
      </c>
      <c r="H7" s="55">
        <f>'6_Trend_Frozen'!M6</f>
        <v/>
      </c>
      <c r="I7" s="51">
        <f>1/(1+EXP(-('7_Fit_Selection_Models'!$AC$12*(F7-'7_Fit_Selection_Models'!$U$5)/'7_Fit_Selection_Models'!$U$6+'7_Fit_Selection_Models'!$AC$13)))</f>
        <v/>
      </c>
      <c r="J7" s="51">
        <f>1/(1+EXP(-('7_Fit_Selection_Models'!$BL$14*(G7-'7_Fit_Selection_Models'!$BD$5)/'7_Fit_Selection_Models'!$BD$6+'7_Fit_Selection_Models'!$BL$15*(H7-'7_Fit_Selection_Models'!$BD$7)/'7_Fit_Selection_Models'!$BD$8+'7_Fit_Selection_Models'!$BL$16)))</f>
        <v/>
      </c>
      <c r="K7" s="51">
        <f>1/(1+EXP(-('9_Fit_Final_Models'!$AC$12*(F7-'9_Fit_Final_Models'!$U$5)/'9_Fit_Final_Models'!$U$6+'9_Fit_Final_Models'!$AC$13)))</f>
        <v/>
      </c>
      <c r="L7" s="66" t="n">
        <v>0.3136392450690376</v>
      </c>
      <c r="M7" s="54">
        <f>ABS(K7-L7)</f>
        <v/>
      </c>
      <c r="N7" s="66" t="n">
        <v>-0.1565064584438062</v>
      </c>
      <c r="O7" s="66" t="n">
        <v>-0.1380875799512774</v>
      </c>
      <c r="P7" s="66" t="n">
        <v>-2.774388307643208</v>
      </c>
      <c r="Q7" s="51">
        <f>-(E7*LN(K7)+(1-E7)*LN(1-K7))</f>
        <v/>
      </c>
      <c r="R7" s="51">
        <f>(K7-E7)^2</f>
        <v/>
      </c>
      <c r="S7" s="34">
        <f>IF(K7&gt;=0.5,1,0)</f>
        <v/>
      </c>
      <c r="T7" s="50">
        <f>COUNTIF($K$5:$K$100,"&lt;"&amp;K7)+(COUNTIF($K$5:$K$100,K7)+1)/2</f>
        <v/>
      </c>
      <c r="U7" s="54">
        <f>ABS(F7-N7)</f>
        <v/>
      </c>
      <c r="V7" s="54">
        <f>1/(1+EXP(-('8_Fit_Stacker'!$I$35*LN(I7/(1-I7))+'8_Fit_Stacker'!$I$36*LN(J7/(1-J7))+'8_Fit_Stacker'!$I$37)))</f>
        <v/>
      </c>
      <c r="W7" s="70" t="n">
        <v>0.4243134797500031</v>
      </c>
      <c r="X7" s="34">
        <f>ABS(V7-W7)</f>
        <v/>
      </c>
    </row>
    <row r="8" ht="15" customHeight="1" s="35">
      <c r="A8" s="48">
        <f>'1_Raw_Games'!A1140</f>
        <v/>
      </c>
      <c r="B8" s="49">
        <f>'1_Raw_Games'!B1140</f>
        <v/>
      </c>
      <c r="C8" s="48">
        <f>'1_Raw_Games'!D1140</f>
        <v/>
      </c>
      <c r="D8" s="48">
        <f>'1_Raw_Games'!C1140</f>
        <v/>
      </c>
      <c r="E8" s="48">
        <f>'1_Raw_Games'!O1140</f>
        <v/>
      </c>
      <c r="F8" s="51">
        <f>('2_Params'!$B$4+SUMPRODUCT(('3_Elo_Chain'!$C$3:$C$1136=C8)*('3_Elo_Chain'!$K$3:$K$1136))-SUMPRODUCT(('3_Elo_Chain'!$D$3:$D$1136=C8)*('3_Elo_Chain'!$K$3:$K$1136))-('2_Params'!$B$4+SUMPRODUCT(('3_Elo_Chain'!$C$3:$C$1136=D8)*('3_Elo_Chain'!$K$3:$K$1136))-SUMPRODUCT(('3_Elo_Chain'!$D$3:$D$1136=D8)*('3_Elo_Chain'!$K$3:$K$1136)))+'2_Params'!$B$6)/'2_Params'!$B$7</f>
        <v/>
      </c>
      <c r="G8" s="51">
        <f>INDEX('5_BT_Frozen'!$L$6:$L$35,MATCH(C8,'5_BT_Frozen'!$K$6:$K$35,0))-INDEX('5_BT_Frozen'!$L$6:$L$35,MATCH(D8,'5_BT_Frozen'!$K$6:$K$35,0))+'5_BT_Frozen'!$L$36</f>
        <v/>
      </c>
      <c r="H8" s="55">
        <f>'6_Trend_Frozen'!M7</f>
        <v/>
      </c>
      <c r="I8" s="51">
        <f>1/(1+EXP(-('7_Fit_Selection_Models'!$AC$12*(F8-'7_Fit_Selection_Models'!$U$5)/'7_Fit_Selection_Models'!$U$6+'7_Fit_Selection_Models'!$AC$13)))</f>
        <v/>
      </c>
      <c r="J8" s="51">
        <f>1/(1+EXP(-('7_Fit_Selection_Models'!$BL$14*(G8-'7_Fit_Selection_Models'!$BD$5)/'7_Fit_Selection_Models'!$BD$6+'7_Fit_Selection_Models'!$BL$15*(H8-'7_Fit_Selection_Models'!$BD$7)/'7_Fit_Selection_Models'!$BD$8+'7_Fit_Selection_Models'!$BL$16)))</f>
        <v/>
      </c>
      <c r="K8" s="51">
        <f>1/(1+EXP(-('9_Fit_Final_Models'!$AC$12*(F8-'9_Fit_Final_Models'!$U$5)/'9_Fit_Final_Models'!$U$6+'9_Fit_Final_Models'!$AC$13)))</f>
        <v/>
      </c>
      <c r="L8" s="66" t="n">
        <v>0.413066197284363</v>
      </c>
      <c r="M8" s="54">
        <f>ABS(K8-L8)</f>
        <v/>
      </c>
      <c r="N8" s="66" t="n">
        <v>-0.0312019817798858</v>
      </c>
      <c r="O8" s="66" t="n">
        <v>0.1467704490265725</v>
      </c>
      <c r="P8" s="66" t="n">
        <v>-11.4079136224434</v>
      </c>
      <c r="Q8" s="51">
        <f>-(E8*LN(K8)+(1-E8)*LN(1-K8))</f>
        <v/>
      </c>
      <c r="R8" s="51">
        <f>(K8-E8)^2</f>
        <v/>
      </c>
      <c r="S8" s="34">
        <f>IF(K8&gt;=0.5,1,0)</f>
        <v/>
      </c>
      <c r="T8" s="50">
        <f>COUNTIF($K$5:$K$100,"&lt;"&amp;K8)+(COUNTIF($K$5:$K$100,K8)+1)/2</f>
        <v/>
      </c>
      <c r="U8" s="54">
        <f>ABS(F8-N8)</f>
        <v/>
      </c>
      <c r="V8" s="54">
        <f>1/(1+EXP(-('8_Fit_Stacker'!$I$35*LN(I8/(1-I8))+'8_Fit_Stacker'!$I$36*LN(J8/(1-J8))+'8_Fit_Stacker'!$I$37)))</f>
        <v/>
      </c>
      <c r="W8" s="70" t="n">
        <v>0.5055502968458898</v>
      </c>
      <c r="X8" s="34">
        <f>ABS(V8-W8)</f>
        <v/>
      </c>
    </row>
    <row r="9" ht="15" customHeight="1" s="35">
      <c r="A9" s="48">
        <f>'1_Raw_Games'!A1141</f>
        <v/>
      </c>
      <c r="B9" s="49">
        <f>'1_Raw_Games'!B1141</f>
        <v/>
      </c>
      <c r="C9" s="48">
        <f>'1_Raw_Games'!D1141</f>
        <v/>
      </c>
      <c r="D9" s="48">
        <f>'1_Raw_Games'!C1141</f>
        <v/>
      </c>
      <c r="E9" s="48">
        <f>'1_Raw_Games'!O1141</f>
        <v/>
      </c>
      <c r="F9" s="51">
        <f>('2_Params'!$B$4+SUMPRODUCT(('3_Elo_Chain'!$C$3:$C$1136=C9)*('3_Elo_Chain'!$K$3:$K$1136))-SUMPRODUCT(('3_Elo_Chain'!$D$3:$D$1136=C9)*('3_Elo_Chain'!$K$3:$K$1136))-('2_Params'!$B$4+SUMPRODUCT(('3_Elo_Chain'!$C$3:$C$1136=D9)*('3_Elo_Chain'!$K$3:$K$1136))-SUMPRODUCT(('3_Elo_Chain'!$D$3:$D$1136=D9)*('3_Elo_Chain'!$K$3:$K$1136)))+'2_Params'!$B$6)/'2_Params'!$B$7</f>
        <v/>
      </c>
      <c r="G9" s="51">
        <f>INDEX('5_BT_Frozen'!$L$6:$L$35,MATCH(C9,'5_BT_Frozen'!$K$6:$K$35,0))-INDEX('5_BT_Frozen'!$L$6:$L$35,MATCH(D9,'5_BT_Frozen'!$K$6:$K$35,0))+'5_BT_Frozen'!$L$36</f>
        <v/>
      </c>
      <c r="H9" s="55">
        <f>'6_Trend_Frozen'!M8</f>
        <v/>
      </c>
      <c r="I9" s="51">
        <f>1/(1+EXP(-('7_Fit_Selection_Models'!$AC$12*(F9-'7_Fit_Selection_Models'!$U$5)/'7_Fit_Selection_Models'!$U$6+'7_Fit_Selection_Models'!$AC$13)))</f>
        <v/>
      </c>
      <c r="J9" s="51">
        <f>1/(1+EXP(-('7_Fit_Selection_Models'!$BL$14*(G9-'7_Fit_Selection_Models'!$BD$5)/'7_Fit_Selection_Models'!$BD$6+'7_Fit_Selection_Models'!$BL$15*(H9-'7_Fit_Selection_Models'!$BD$7)/'7_Fit_Selection_Models'!$BD$8+'7_Fit_Selection_Models'!$BL$16)))</f>
        <v/>
      </c>
      <c r="K9" s="51">
        <f>1/(1+EXP(-('9_Fit_Final_Models'!$AC$12*(F9-'9_Fit_Final_Models'!$U$5)/'9_Fit_Final_Models'!$U$6+'9_Fit_Final_Models'!$AC$13)))</f>
        <v/>
      </c>
      <c r="L9" s="66" t="n">
        <v>0.8732994113240151</v>
      </c>
      <c r="M9" s="54">
        <f>ABS(K9-L9)</f>
        <v/>
      </c>
      <c r="N9" s="66" t="n">
        <v>0.6308575530122198</v>
      </c>
      <c r="O9" s="66" t="n">
        <v>1.059742030973854</v>
      </c>
      <c r="P9" s="66" t="n">
        <v>-1.867688546918559</v>
      </c>
      <c r="Q9" s="51">
        <f>-(E9*LN(K9)+(1-E9)*LN(1-K9))</f>
        <v/>
      </c>
      <c r="R9" s="51">
        <f>(K9-E9)^2</f>
        <v/>
      </c>
      <c r="S9" s="34">
        <f>IF(K9&gt;=0.5,1,0)</f>
        <v/>
      </c>
      <c r="T9" s="50">
        <f>COUNTIF($K$5:$K$100,"&lt;"&amp;K9)+(COUNTIF($K$5:$K$100,K9)+1)/2</f>
        <v/>
      </c>
      <c r="U9" s="54">
        <f>ABS(F9-N9)</f>
        <v/>
      </c>
      <c r="V9" s="54">
        <f>1/(1+EXP(-('8_Fit_Stacker'!$I$35*LN(I9/(1-I9))+'8_Fit_Stacker'!$I$36*LN(J9/(1-J9))+'8_Fit_Stacker'!$I$37)))</f>
        <v/>
      </c>
      <c r="W9" s="70" t="n">
        <v>0.8904677345130673</v>
      </c>
      <c r="X9" s="34">
        <f>ABS(V9-W9)</f>
        <v/>
      </c>
    </row>
    <row r="10" ht="15" customHeight="1" s="35">
      <c r="A10" s="48">
        <f>'1_Raw_Games'!A1142</f>
        <v/>
      </c>
      <c r="B10" s="49">
        <f>'1_Raw_Games'!B1142</f>
        <v/>
      </c>
      <c r="C10" s="48">
        <f>'1_Raw_Games'!D1142</f>
        <v/>
      </c>
      <c r="D10" s="48">
        <f>'1_Raw_Games'!C1142</f>
        <v/>
      </c>
      <c r="E10" s="48">
        <f>'1_Raw_Games'!O1142</f>
        <v/>
      </c>
      <c r="F10" s="51">
        <f>('2_Params'!$B$4+SUMPRODUCT(('3_Elo_Chain'!$C$3:$C$1136=C10)*('3_Elo_Chain'!$K$3:$K$1136))-SUMPRODUCT(('3_Elo_Chain'!$D$3:$D$1136=C10)*('3_Elo_Chain'!$K$3:$K$1136))-('2_Params'!$B$4+SUMPRODUCT(('3_Elo_Chain'!$C$3:$C$1136=D10)*('3_Elo_Chain'!$K$3:$K$1136))-SUMPRODUCT(('3_Elo_Chain'!$D$3:$D$1136=D10)*('3_Elo_Chain'!$K$3:$K$1136)))+'2_Params'!$B$6)/'2_Params'!$B$7</f>
        <v/>
      </c>
      <c r="G10" s="51">
        <f>INDEX('5_BT_Frozen'!$L$6:$L$35,MATCH(C10,'5_BT_Frozen'!$K$6:$K$35,0))-INDEX('5_BT_Frozen'!$L$6:$L$35,MATCH(D10,'5_BT_Frozen'!$K$6:$K$35,0))+'5_BT_Frozen'!$L$36</f>
        <v/>
      </c>
      <c r="H10" s="55">
        <f>'6_Trend_Frozen'!M9</f>
        <v/>
      </c>
      <c r="I10" s="51">
        <f>1/(1+EXP(-('7_Fit_Selection_Models'!$AC$12*(F10-'7_Fit_Selection_Models'!$U$5)/'7_Fit_Selection_Models'!$U$6+'7_Fit_Selection_Models'!$AC$13)))</f>
        <v/>
      </c>
      <c r="J10" s="51">
        <f>1/(1+EXP(-('7_Fit_Selection_Models'!$BL$14*(G10-'7_Fit_Selection_Models'!$BD$5)/'7_Fit_Selection_Models'!$BD$6+'7_Fit_Selection_Models'!$BL$15*(H10-'7_Fit_Selection_Models'!$BD$7)/'7_Fit_Selection_Models'!$BD$8+'7_Fit_Selection_Models'!$BL$16)))</f>
        <v/>
      </c>
      <c r="K10" s="51">
        <f>1/(1+EXP(-('9_Fit_Final_Models'!$AC$12*(F10-'9_Fit_Final_Models'!$U$5)/'9_Fit_Final_Models'!$U$6+'9_Fit_Final_Models'!$AC$13)))</f>
        <v/>
      </c>
      <c r="L10" s="66" t="n">
        <v>0.7011601066077308</v>
      </c>
      <c r="M10" s="54">
        <f>ABS(K10-L10)</f>
        <v/>
      </c>
      <c r="N10" s="66" t="n">
        <v>0.3181813093387086</v>
      </c>
      <c r="O10" s="66" t="n">
        <v>0.6755097956404648</v>
      </c>
      <c r="P10" s="66" t="n">
        <v>-1.906455639613279</v>
      </c>
      <c r="Q10" s="51">
        <f>-(E10*LN(K10)+(1-E10)*LN(1-K10))</f>
        <v/>
      </c>
      <c r="R10" s="51">
        <f>(K10-E10)^2</f>
        <v/>
      </c>
      <c r="S10" s="34">
        <f>IF(K10&gt;=0.5,1,0)</f>
        <v/>
      </c>
      <c r="T10" s="50">
        <f>COUNTIF($K$5:$K$100,"&lt;"&amp;K10)+(COUNTIF($K$5:$K$100,K10)+1)/2</f>
        <v/>
      </c>
      <c r="U10" s="54">
        <f>ABS(F10-N10)</f>
        <v/>
      </c>
      <c r="V10" s="54">
        <f>1/(1+EXP(-('8_Fit_Stacker'!$I$35*LN(I10/(1-I10))+'8_Fit_Stacker'!$I$36*LN(J10/(1-J10))+'8_Fit_Stacker'!$I$37)))</f>
        <v/>
      </c>
      <c r="W10" s="70" t="n">
        <v>0.7768862034519398</v>
      </c>
      <c r="X10" s="34">
        <f>ABS(V10-W10)</f>
        <v/>
      </c>
    </row>
    <row r="11" ht="15" customHeight="1" s="35">
      <c r="A11" s="48">
        <f>'1_Raw_Games'!A1143</f>
        <v/>
      </c>
      <c r="B11" s="49">
        <f>'1_Raw_Games'!B1143</f>
        <v/>
      </c>
      <c r="C11" s="48">
        <f>'1_Raw_Games'!D1143</f>
        <v/>
      </c>
      <c r="D11" s="48">
        <f>'1_Raw_Games'!C1143</f>
        <v/>
      </c>
      <c r="E11" s="48">
        <f>'1_Raw_Games'!O1143</f>
        <v/>
      </c>
      <c r="F11" s="51">
        <f>('2_Params'!$B$4+SUMPRODUCT(('3_Elo_Chain'!$C$3:$C$1136=C11)*('3_Elo_Chain'!$K$3:$K$1136))-SUMPRODUCT(('3_Elo_Chain'!$D$3:$D$1136=C11)*('3_Elo_Chain'!$K$3:$K$1136))-('2_Params'!$B$4+SUMPRODUCT(('3_Elo_Chain'!$C$3:$C$1136=D11)*('3_Elo_Chain'!$K$3:$K$1136))-SUMPRODUCT(('3_Elo_Chain'!$D$3:$D$1136=D11)*('3_Elo_Chain'!$K$3:$K$1136)))+'2_Params'!$B$6)/'2_Params'!$B$7</f>
        <v/>
      </c>
      <c r="G11" s="51">
        <f>INDEX('5_BT_Frozen'!$L$6:$L$35,MATCH(C11,'5_BT_Frozen'!$K$6:$K$35,0))-INDEX('5_BT_Frozen'!$L$6:$L$35,MATCH(D11,'5_BT_Frozen'!$K$6:$K$35,0))+'5_BT_Frozen'!$L$36</f>
        <v/>
      </c>
      <c r="H11" s="55">
        <f>'6_Trend_Frozen'!M10</f>
        <v/>
      </c>
      <c r="I11" s="51">
        <f>1/(1+EXP(-('7_Fit_Selection_Models'!$AC$12*(F11-'7_Fit_Selection_Models'!$U$5)/'7_Fit_Selection_Models'!$U$6+'7_Fit_Selection_Models'!$AC$13)))</f>
        <v/>
      </c>
      <c r="J11" s="51">
        <f>1/(1+EXP(-('7_Fit_Selection_Models'!$BL$14*(G11-'7_Fit_Selection_Models'!$BD$5)/'7_Fit_Selection_Models'!$BD$6+'7_Fit_Selection_Models'!$BL$15*(H11-'7_Fit_Selection_Models'!$BD$7)/'7_Fit_Selection_Models'!$BD$8+'7_Fit_Selection_Models'!$BL$16)))</f>
        <v/>
      </c>
      <c r="K11" s="51">
        <f>1/(1+EXP(-('9_Fit_Final_Models'!$AC$12*(F11-'9_Fit_Final_Models'!$U$5)/'9_Fit_Final_Models'!$U$6+'9_Fit_Final_Models'!$AC$13)))</f>
        <v/>
      </c>
      <c r="L11" s="66" t="n">
        <v>0.8554924473277072</v>
      </c>
      <c r="M11" s="54">
        <f>ABS(K11-L11)</f>
        <v/>
      </c>
      <c r="N11" s="66" t="n">
        <v>0.5867233901256526</v>
      </c>
      <c r="O11" s="66" t="n">
        <v>0.8032170906250352</v>
      </c>
      <c r="P11" s="66" t="n">
        <v>4.43591439003225</v>
      </c>
      <c r="Q11" s="51">
        <f>-(E11*LN(K11)+(1-E11)*LN(1-K11))</f>
        <v/>
      </c>
      <c r="R11" s="51">
        <f>(K11-E11)^2</f>
        <v/>
      </c>
      <c r="S11" s="34">
        <f>IF(K11&gt;=0.5,1,0)</f>
        <v/>
      </c>
      <c r="T11" s="50">
        <f>COUNTIF($K$5:$K$100,"&lt;"&amp;K11)+(COUNTIF($K$5:$K$100,K11)+1)/2</f>
        <v/>
      </c>
      <c r="U11" s="54">
        <f>ABS(F11-N11)</f>
        <v/>
      </c>
      <c r="V11" s="54">
        <f>1/(1+EXP(-('8_Fit_Stacker'!$I$35*LN(I11/(1-I11))+'8_Fit_Stacker'!$I$36*LN(J11/(1-J11))+'8_Fit_Stacker'!$I$37)))</f>
        <v/>
      </c>
      <c r="W11" s="70" t="n">
        <v>0.8662921640049324</v>
      </c>
      <c r="X11" s="34">
        <f>ABS(V11-W11)</f>
        <v/>
      </c>
    </row>
    <row r="12" ht="15" customHeight="1" s="35">
      <c r="A12" s="48">
        <f>'1_Raw_Games'!A1144</f>
        <v/>
      </c>
      <c r="B12" s="49">
        <f>'1_Raw_Games'!B1144</f>
        <v/>
      </c>
      <c r="C12" s="48">
        <f>'1_Raw_Games'!D1144</f>
        <v/>
      </c>
      <c r="D12" s="48">
        <f>'1_Raw_Games'!C1144</f>
        <v/>
      </c>
      <c r="E12" s="48">
        <f>'1_Raw_Games'!O1144</f>
        <v/>
      </c>
      <c r="F12" s="51">
        <f>('2_Params'!$B$4+SUMPRODUCT(('3_Elo_Chain'!$C$3:$C$1136=C12)*('3_Elo_Chain'!$K$3:$K$1136))-SUMPRODUCT(('3_Elo_Chain'!$D$3:$D$1136=C12)*('3_Elo_Chain'!$K$3:$K$1136))-('2_Params'!$B$4+SUMPRODUCT(('3_Elo_Chain'!$C$3:$C$1136=D12)*('3_Elo_Chain'!$K$3:$K$1136))-SUMPRODUCT(('3_Elo_Chain'!$D$3:$D$1136=D12)*('3_Elo_Chain'!$K$3:$K$1136)))+'2_Params'!$B$6)/'2_Params'!$B$7</f>
        <v/>
      </c>
      <c r="G12" s="51">
        <f>INDEX('5_BT_Frozen'!$L$6:$L$35,MATCH(C12,'5_BT_Frozen'!$K$6:$K$35,0))-INDEX('5_BT_Frozen'!$L$6:$L$35,MATCH(D12,'5_BT_Frozen'!$K$6:$K$35,0))+'5_BT_Frozen'!$L$36</f>
        <v/>
      </c>
      <c r="H12" s="55">
        <f>'6_Trend_Frozen'!M11</f>
        <v/>
      </c>
      <c r="I12" s="51">
        <f>1/(1+EXP(-('7_Fit_Selection_Models'!$AC$12*(F12-'7_Fit_Selection_Models'!$U$5)/'7_Fit_Selection_Models'!$U$6+'7_Fit_Selection_Models'!$AC$13)))</f>
        <v/>
      </c>
      <c r="J12" s="51">
        <f>1/(1+EXP(-('7_Fit_Selection_Models'!$BL$14*(G12-'7_Fit_Selection_Models'!$BD$5)/'7_Fit_Selection_Models'!$BD$6+'7_Fit_Selection_Models'!$BL$15*(H12-'7_Fit_Selection_Models'!$BD$7)/'7_Fit_Selection_Models'!$BD$8+'7_Fit_Selection_Models'!$BL$16)))</f>
        <v/>
      </c>
      <c r="K12" s="51">
        <f>1/(1+EXP(-('9_Fit_Final_Models'!$AC$12*(F12-'9_Fit_Final_Models'!$U$5)/'9_Fit_Final_Models'!$U$6+'9_Fit_Final_Models'!$AC$13)))</f>
        <v/>
      </c>
      <c r="L12" s="66" t="n">
        <v>0.1093922271071835</v>
      </c>
      <c r="M12" s="54">
        <f>ABS(K12-L12)</f>
        <v/>
      </c>
      <c r="N12" s="66" t="n">
        <v>-0.5377114262079351</v>
      </c>
      <c r="O12" s="66" t="n">
        <v>-0.7268325083894968</v>
      </c>
      <c r="P12" s="66" t="n">
        <v>-7.060544348639166</v>
      </c>
      <c r="Q12" s="51">
        <f>-(E12*LN(K12)+(1-E12)*LN(1-K12))</f>
        <v/>
      </c>
      <c r="R12" s="51">
        <f>(K12-E12)^2</f>
        <v/>
      </c>
      <c r="S12" s="34">
        <f>IF(K12&gt;=0.5,1,0)</f>
        <v/>
      </c>
      <c r="T12" s="50">
        <f>COUNTIF($K$5:$K$100,"&lt;"&amp;K12)+(COUNTIF($K$5:$K$100,K12)+1)/2</f>
        <v/>
      </c>
      <c r="U12" s="54">
        <f>ABS(F12-N12)</f>
        <v/>
      </c>
      <c r="V12" s="54">
        <f>1/(1+EXP(-('8_Fit_Stacker'!$I$35*LN(I12/(1-I12))+'8_Fit_Stacker'!$I$36*LN(J12/(1-J12))+'8_Fit_Stacker'!$I$37)))</f>
        <v/>
      </c>
      <c r="W12" s="70" t="n">
        <v>0.1756703478342284</v>
      </c>
      <c r="X12" s="34">
        <f>ABS(V12-W12)</f>
        <v/>
      </c>
    </row>
    <row r="13" ht="15" customHeight="1" s="35">
      <c r="A13" s="48">
        <f>'1_Raw_Games'!A1145</f>
        <v/>
      </c>
      <c r="B13" s="49">
        <f>'1_Raw_Games'!B1145</f>
        <v/>
      </c>
      <c r="C13" s="48">
        <f>'1_Raw_Games'!D1145</f>
        <v/>
      </c>
      <c r="D13" s="48">
        <f>'1_Raw_Games'!C1145</f>
        <v/>
      </c>
      <c r="E13" s="48">
        <f>'1_Raw_Games'!O1145</f>
        <v/>
      </c>
      <c r="F13" s="51">
        <f>('2_Params'!$B$4+SUMPRODUCT(('3_Elo_Chain'!$C$3:$C$1136=C13)*('3_Elo_Chain'!$K$3:$K$1136))-SUMPRODUCT(('3_Elo_Chain'!$D$3:$D$1136=C13)*('3_Elo_Chain'!$K$3:$K$1136))-('2_Params'!$B$4+SUMPRODUCT(('3_Elo_Chain'!$C$3:$C$1136=D13)*('3_Elo_Chain'!$K$3:$K$1136))-SUMPRODUCT(('3_Elo_Chain'!$D$3:$D$1136=D13)*('3_Elo_Chain'!$K$3:$K$1136)))+'2_Params'!$B$6)/'2_Params'!$B$7</f>
        <v/>
      </c>
      <c r="G13" s="51">
        <f>INDEX('5_BT_Frozen'!$L$6:$L$35,MATCH(C13,'5_BT_Frozen'!$K$6:$K$35,0))-INDEX('5_BT_Frozen'!$L$6:$L$35,MATCH(D13,'5_BT_Frozen'!$K$6:$K$35,0))+'5_BT_Frozen'!$L$36</f>
        <v/>
      </c>
      <c r="H13" s="55">
        <f>'6_Trend_Frozen'!M12</f>
        <v/>
      </c>
      <c r="I13" s="51">
        <f>1/(1+EXP(-('7_Fit_Selection_Models'!$AC$12*(F13-'7_Fit_Selection_Models'!$U$5)/'7_Fit_Selection_Models'!$U$6+'7_Fit_Selection_Models'!$AC$13)))</f>
        <v/>
      </c>
      <c r="J13" s="51">
        <f>1/(1+EXP(-('7_Fit_Selection_Models'!$BL$14*(G13-'7_Fit_Selection_Models'!$BD$5)/'7_Fit_Selection_Models'!$BD$6+'7_Fit_Selection_Models'!$BL$15*(H13-'7_Fit_Selection_Models'!$BD$7)/'7_Fit_Selection_Models'!$BD$8+'7_Fit_Selection_Models'!$BL$16)))</f>
        <v/>
      </c>
      <c r="K13" s="51">
        <f>1/(1+EXP(-('9_Fit_Final_Models'!$AC$12*(F13-'9_Fit_Final_Models'!$U$5)/'9_Fit_Final_Models'!$U$6+'9_Fit_Final_Models'!$AC$13)))</f>
        <v/>
      </c>
      <c r="L13" s="66" t="n">
        <v>0.135486474902993</v>
      </c>
      <c r="M13" s="54">
        <f>ABS(K13-L13)</f>
        <v/>
      </c>
      <c r="N13" s="66" t="n">
        <v>-0.467009961136639</v>
      </c>
      <c r="O13" s="66" t="n">
        <v>-0.5296602542830602</v>
      </c>
      <c r="P13" s="66" t="n">
        <v>-9.811982160882589</v>
      </c>
      <c r="Q13" s="51">
        <f>-(E13*LN(K13)+(1-E13)*LN(1-K13))</f>
        <v/>
      </c>
      <c r="R13" s="51">
        <f>(K13-E13)^2</f>
        <v/>
      </c>
      <c r="S13" s="34">
        <f>IF(K13&gt;=0.5,1,0)</f>
        <v/>
      </c>
      <c r="T13" s="50">
        <f>COUNTIF($K$5:$K$100,"&lt;"&amp;K13)+(COUNTIF($K$5:$K$100,K13)+1)/2</f>
        <v/>
      </c>
      <c r="U13" s="54">
        <f>ABS(F13-N13)</f>
        <v/>
      </c>
      <c r="V13" s="54">
        <f>1/(1+EXP(-('8_Fit_Stacker'!$I$35*LN(I13/(1-I13))+'8_Fit_Stacker'!$I$36*LN(J13/(1-J13))+'8_Fit_Stacker'!$I$37)))</f>
        <v/>
      </c>
      <c r="W13" s="70" t="n">
        <v>0.216945702665817</v>
      </c>
      <c r="X13" s="34">
        <f>ABS(V13-W13)</f>
        <v/>
      </c>
    </row>
    <row r="14" ht="15" customHeight="1" s="35">
      <c r="A14" s="48">
        <f>'1_Raw_Games'!A1146</f>
        <v/>
      </c>
      <c r="B14" s="49">
        <f>'1_Raw_Games'!B1146</f>
        <v/>
      </c>
      <c r="C14" s="48">
        <f>'1_Raw_Games'!D1146</f>
        <v/>
      </c>
      <c r="D14" s="48">
        <f>'1_Raw_Games'!C1146</f>
        <v/>
      </c>
      <c r="E14" s="48">
        <f>'1_Raw_Games'!O1146</f>
        <v/>
      </c>
      <c r="F14" s="51">
        <f>('2_Params'!$B$4+SUMPRODUCT(('3_Elo_Chain'!$C$3:$C$1136=C14)*('3_Elo_Chain'!$K$3:$K$1136))-SUMPRODUCT(('3_Elo_Chain'!$D$3:$D$1136=C14)*('3_Elo_Chain'!$K$3:$K$1136))-('2_Params'!$B$4+SUMPRODUCT(('3_Elo_Chain'!$C$3:$C$1136=D14)*('3_Elo_Chain'!$K$3:$K$1136))-SUMPRODUCT(('3_Elo_Chain'!$D$3:$D$1136=D14)*('3_Elo_Chain'!$K$3:$K$1136)))+'2_Params'!$B$6)/'2_Params'!$B$7</f>
        <v/>
      </c>
      <c r="G14" s="51">
        <f>INDEX('5_BT_Frozen'!$L$6:$L$35,MATCH(C14,'5_BT_Frozen'!$K$6:$K$35,0))-INDEX('5_BT_Frozen'!$L$6:$L$35,MATCH(D14,'5_BT_Frozen'!$K$6:$K$35,0))+'5_BT_Frozen'!$L$36</f>
        <v/>
      </c>
      <c r="H14" s="55">
        <f>'6_Trend_Frozen'!M13</f>
        <v/>
      </c>
      <c r="I14" s="51">
        <f>1/(1+EXP(-('7_Fit_Selection_Models'!$AC$12*(F14-'7_Fit_Selection_Models'!$U$5)/'7_Fit_Selection_Models'!$U$6+'7_Fit_Selection_Models'!$AC$13)))</f>
        <v/>
      </c>
      <c r="J14" s="51">
        <f>1/(1+EXP(-('7_Fit_Selection_Models'!$BL$14*(G14-'7_Fit_Selection_Models'!$BD$5)/'7_Fit_Selection_Models'!$BD$6+'7_Fit_Selection_Models'!$BL$15*(H14-'7_Fit_Selection_Models'!$BD$7)/'7_Fit_Selection_Models'!$BD$8+'7_Fit_Selection_Models'!$BL$16)))</f>
        <v/>
      </c>
      <c r="K14" s="51">
        <f>1/(1+EXP(-('9_Fit_Final_Models'!$AC$12*(F14-'9_Fit_Final_Models'!$U$5)/'9_Fit_Final_Models'!$U$6+'9_Fit_Final_Models'!$AC$13)))</f>
        <v/>
      </c>
      <c r="L14" s="66" t="n">
        <v>0.6880438516285837</v>
      </c>
      <c r="M14" s="54">
        <f>ABS(K14-L14)</f>
        <v/>
      </c>
      <c r="N14" s="66" t="n">
        <v>0.3002386919296987</v>
      </c>
      <c r="O14" s="66" t="n">
        <v>0.1252749287501139</v>
      </c>
      <c r="P14" s="66" t="n">
        <v>-0.9362052871515836</v>
      </c>
      <c r="Q14" s="51">
        <f>-(E14*LN(K14)+(1-E14)*LN(1-K14))</f>
        <v/>
      </c>
      <c r="R14" s="51">
        <f>(K14-E14)^2</f>
        <v/>
      </c>
      <c r="S14" s="34">
        <f>IF(K14&gt;=0.5,1,0)</f>
        <v/>
      </c>
      <c r="T14" s="50">
        <f>COUNTIF($K$5:$K$100,"&lt;"&amp;K14)+(COUNTIF($K$5:$K$100,K14)+1)/2</f>
        <v/>
      </c>
      <c r="U14" s="54">
        <f>ABS(F14-N14)</f>
        <v/>
      </c>
      <c r="V14" s="54">
        <f>1/(1+EXP(-('8_Fit_Stacker'!$I$35*LN(I14/(1-I14))+'8_Fit_Stacker'!$I$36*LN(J14/(1-J14))+'8_Fit_Stacker'!$I$37)))</f>
        <v/>
      </c>
      <c r="W14" s="70" t="n">
        <v>0.6549418564929939</v>
      </c>
      <c r="X14" s="34">
        <f>ABS(V14-W14)</f>
        <v/>
      </c>
    </row>
    <row r="15" ht="15" customHeight="1" s="35">
      <c r="A15" s="48">
        <f>'1_Raw_Games'!A1147</f>
        <v/>
      </c>
      <c r="B15" s="49">
        <f>'1_Raw_Games'!B1147</f>
        <v/>
      </c>
      <c r="C15" s="48">
        <f>'1_Raw_Games'!D1147</f>
        <v/>
      </c>
      <c r="D15" s="48">
        <f>'1_Raw_Games'!C1147</f>
        <v/>
      </c>
      <c r="E15" s="48">
        <f>'1_Raw_Games'!O1147</f>
        <v/>
      </c>
      <c r="F15" s="51">
        <f>('2_Params'!$B$4+SUMPRODUCT(('3_Elo_Chain'!$C$3:$C$1136=C15)*('3_Elo_Chain'!$K$3:$K$1136))-SUMPRODUCT(('3_Elo_Chain'!$D$3:$D$1136=C15)*('3_Elo_Chain'!$K$3:$K$1136))-('2_Params'!$B$4+SUMPRODUCT(('3_Elo_Chain'!$C$3:$C$1136=D15)*('3_Elo_Chain'!$K$3:$K$1136))-SUMPRODUCT(('3_Elo_Chain'!$D$3:$D$1136=D15)*('3_Elo_Chain'!$K$3:$K$1136)))+'2_Params'!$B$6)/'2_Params'!$B$7</f>
        <v/>
      </c>
      <c r="G15" s="51">
        <f>INDEX('5_BT_Frozen'!$L$6:$L$35,MATCH(C15,'5_BT_Frozen'!$K$6:$K$35,0))-INDEX('5_BT_Frozen'!$L$6:$L$35,MATCH(D15,'5_BT_Frozen'!$K$6:$K$35,0))+'5_BT_Frozen'!$L$36</f>
        <v/>
      </c>
      <c r="H15" s="55">
        <f>'6_Trend_Frozen'!M14</f>
        <v/>
      </c>
      <c r="I15" s="51">
        <f>1/(1+EXP(-('7_Fit_Selection_Models'!$AC$12*(F15-'7_Fit_Selection_Models'!$U$5)/'7_Fit_Selection_Models'!$U$6+'7_Fit_Selection_Models'!$AC$13)))</f>
        <v/>
      </c>
      <c r="J15" s="51">
        <f>1/(1+EXP(-('7_Fit_Selection_Models'!$BL$14*(G15-'7_Fit_Selection_Models'!$BD$5)/'7_Fit_Selection_Models'!$BD$6+'7_Fit_Selection_Models'!$BL$15*(H15-'7_Fit_Selection_Models'!$BD$7)/'7_Fit_Selection_Models'!$BD$8+'7_Fit_Selection_Models'!$BL$16)))</f>
        <v/>
      </c>
      <c r="K15" s="51">
        <f>1/(1+EXP(-('9_Fit_Final_Models'!$AC$12*(F15-'9_Fit_Final_Models'!$U$5)/'9_Fit_Final_Models'!$U$6+'9_Fit_Final_Models'!$AC$13)))</f>
        <v/>
      </c>
      <c r="L15" s="66" t="n">
        <v>0.7220319625887757</v>
      </c>
      <c r="M15" s="54">
        <f>ABS(K15-L15)</f>
        <v/>
      </c>
      <c r="N15" s="66" t="n">
        <v>0.3477000706323184</v>
      </c>
      <c r="O15" s="66" t="n">
        <v>0.5297434452210502</v>
      </c>
      <c r="P15" s="66" t="n">
        <v>5.826408459469095</v>
      </c>
      <c r="Q15" s="51">
        <f>-(E15*LN(K15)+(1-E15)*LN(1-K15))</f>
        <v/>
      </c>
      <c r="R15" s="51">
        <f>(K15-E15)^2</f>
        <v/>
      </c>
      <c r="S15" s="34">
        <f>IF(K15&gt;=0.5,1,0)</f>
        <v/>
      </c>
      <c r="T15" s="50">
        <f>COUNTIF($K$5:$K$100,"&lt;"&amp;K15)+(COUNTIF($K$5:$K$100,K15)+1)/2</f>
        <v/>
      </c>
      <c r="U15" s="54">
        <f>ABS(F15-N15)</f>
        <v/>
      </c>
      <c r="V15" s="54">
        <f>1/(1+EXP(-('8_Fit_Stacker'!$I$35*LN(I15/(1-I15))+'8_Fit_Stacker'!$I$36*LN(J15/(1-J15))+'8_Fit_Stacker'!$I$37)))</f>
        <v/>
      </c>
      <c r="W15" s="70" t="n">
        <v>0.7803862622047725</v>
      </c>
      <c r="X15" s="34">
        <f>ABS(V15-W15)</f>
        <v/>
      </c>
    </row>
    <row r="16" ht="15" customHeight="1" s="35">
      <c r="A16" s="48">
        <f>'1_Raw_Games'!A1148</f>
        <v/>
      </c>
      <c r="B16" s="49">
        <f>'1_Raw_Games'!B1148</f>
        <v/>
      </c>
      <c r="C16" s="48">
        <f>'1_Raw_Games'!D1148</f>
        <v/>
      </c>
      <c r="D16" s="48">
        <f>'1_Raw_Games'!C1148</f>
        <v/>
      </c>
      <c r="E16" s="48">
        <f>'1_Raw_Games'!O1148</f>
        <v/>
      </c>
      <c r="F16" s="51">
        <f>('2_Params'!$B$4+SUMPRODUCT(('3_Elo_Chain'!$C$3:$C$1136=C16)*('3_Elo_Chain'!$K$3:$K$1136))-SUMPRODUCT(('3_Elo_Chain'!$D$3:$D$1136=C16)*('3_Elo_Chain'!$K$3:$K$1136))-('2_Params'!$B$4+SUMPRODUCT(('3_Elo_Chain'!$C$3:$C$1136=D16)*('3_Elo_Chain'!$K$3:$K$1136))-SUMPRODUCT(('3_Elo_Chain'!$D$3:$D$1136=D16)*('3_Elo_Chain'!$K$3:$K$1136)))+'2_Params'!$B$6)/'2_Params'!$B$7</f>
        <v/>
      </c>
      <c r="G16" s="51">
        <f>INDEX('5_BT_Frozen'!$L$6:$L$35,MATCH(C16,'5_BT_Frozen'!$K$6:$K$35,0))-INDEX('5_BT_Frozen'!$L$6:$L$35,MATCH(D16,'5_BT_Frozen'!$K$6:$K$35,0))+'5_BT_Frozen'!$L$36</f>
        <v/>
      </c>
      <c r="H16" s="55">
        <f>'6_Trend_Frozen'!M15</f>
        <v/>
      </c>
      <c r="I16" s="51">
        <f>1/(1+EXP(-('7_Fit_Selection_Models'!$AC$12*(F16-'7_Fit_Selection_Models'!$U$5)/'7_Fit_Selection_Models'!$U$6+'7_Fit_Selection_Models'!$AC$13)))</f>
        <v/>
      </c>
      <c r="J16" s="51">
        <f>1/(1+EXP(-('7_Fit_Selection_Models'!$BL$14*(G16-'7_Fit_Selection_Models'!$BD$5)/'7_Fit_Selection_Models'!$BD$6+'7_Fit_Selection_Models'!$BL$15*(H16-'7_Fit_Selection_Models'!$BD$7)/'7_Fit_Selection_Models'!$BD$8+'7_Fit_Selection_Models'!$BL$16)))</f>
        <v/>
      </c>
      <c r="K16" s="51">
        <f>1/(1+EXP(-('9_Fit_Final_Models'!$AC$12*(F16-'9_Fit_Final_Models'!$U$5)/'9_Fit_Final_Models'!$U$6+'9_Fit_Final_Models'!$AC$13)))</f>
        <v/>
      </c>
      <c r="L16" s="66" t="n">
        <v>0.7393945656883202</v>
      </c>
      <c r="M16" s="54">
        <f>ABS(K16-L16)</f>
        <v/>
      </c>
      <c r="N16" s="66" t="n">
        <v>0.3733092840817323</v>
      </c>
      <c r="O16" s="66" t="n">
        <v>0.6090598087778792</v>
      </c>
      <c r="P16" s="66" t="n">
        <v>-4.6657948525958</v>
      </c>
      <c r="Q16" s="51">
        <f>-(E16*LN(K16)+(1-E16)*LN(1-K16))</f>
        <v/>
      </c>
      <c r="R16" s="51">
        <f>(K16-E16)^2</f>
        <v/>
      </c>
      <c r="S16" s="34">
        <f>IF(K16&gt;=0.5,1,0)</f>
        <v/>
      </c>
      <c r="T16" s="50">
        <f>COUNTIF($K$5:$K$100,"&lt;"&amp;K16)+(COUNTIF($K$5:$K$100,K16)+1)/2</f>
        <v/>
      </c>
      <c r="U16" s="54">
        <f>ABS(F16-N16)</f>
        <v/>
      </c>
      <c r="V16" s="54">
        <f>1/(1+EXP(-('8_Fit_Stacker'!$I$35*LN(I16/(1-I16))+'8_Fit_Stacker'!$I$36*LN(J16/(1-J16))+'8_Fit_Stacker'!$I$37)))</f>
        <v/>
      </c>
      <c r="W16" s="70" t="n">
        <v>0.7687496407809787</v>
      </c>
      <c r="X16" s="34">
        <f>ABS(V16-W16)</f>
        <v/>
      </c>
    </row>
    <row r="17" ht="15" customHeight="1" s="35">
      <c r="A17" s="48">
        <f>'1_Raw_Games'!A1149</f>
        <v/>
      </c>
      <c r="B17" s="49">
        <f>'1_Raw_Games'!B1149</f>
        <v/>
      </c>
      <c r="C17" s="48">
        <f>'1_Raw_Games'!D1149</f>
        <v/>
      </c>
      <c r="D17" s="48">
        <f>'1_Raw_Games'!C1149</f>
        <v/>
      </c>
      <c r="E17" s="48">
        <f>'1_Raw_Games'!O1149</f>
        <v/>
      </c>
      <c r="F17" s="51">
        <f>('2_Params'!$B$4+SUMPRODUCT(('3_Elo_Chain'!$C$3:$C$1136=C17)*('3_Elo_Chain'!$K$3:$K$1136))-SUMPRODUCT(('3_Elo_Chain'!$D$3:$D$1136=C17)*('3_Elo_Chain'!$K$3:$K$1136))-('2_Params'!$B$4+SUMPRODUCT(('3_Elo_Chain'!$C$3:$C$1136=D17)*('3_Elo_Chain'!$K$3:$K$1136))-SUMPRODUCT(('3_Elo_Chain'!$D$3:$D$1136=D17)*('3_Elo_Chain'!$K$3:$K$1136)))+'2_Params'!$B$6)/'2_Params'!$B$7</f>
        <v/>
      </c>
      <c r="G17" s="51">
        <f>INDEX('5_BT_Frozen'!$L$6:$L$35,MATCH(C17,'5_BT_Frozen'!$K$6:$K$35,0))-INDEX('5_BT_Frozen'!$L$6:$L$35,MATCH(D17,'5_BT_Frozen'!$K$6:$K$35,0))+'5_BT_Frozen'!$L$36</f>
        <v/>
      </c>
      <c r="H17" s="55">
        <f>'6_Trend_Frozen'!M16</f>
        <v/>
      </c>
      <c r="I17" s="51">
        <f>1/(1+EXP(-('7_Fit_Selection_Models'!$AC$12*(F17-'7_Fit_Selection_Models'!$U$5)/'7_Fit_Selection_Models'!$U$6+'7_Fit_Selection_Models'!$AC$13)))</f>
        <v/>
      </c>
      <c r="J17" s="51">
        <f>1/(1+EXP(-('7_Fit_Selection_Models'!$BL$14*(G17-'7_Fit_Selection_Models'!$BD$5)/'7_Fit_Selection_Models'!$BD$6+'7_Fit_Selection_Models'!$BL$15*(H17-'7_Fit_Selection_Models'!$BD$7)/'7_Fit_Selection_Models'!$BD$8+'7_Fit_Selection_Models'!$BL$16)))</f>
        <v/>
      </c>
      <c r="K17" s="51">
        <f>1/(1+EXP(-('9_Fit_Final_Models'!$AC$12*(F17-'9_Fit_Final_Models'!$U$5)/'9_Fit_Final_Models'!$U$6+'9_Fit_Final_Models'!$AC$13)))</f>
        <v/>
      </c>
      <c r="L17" s="66" t="n">
        <v>0.3050286882982677</v>
      </c>
      <c r="M17" s="54">
        <f>ABS(K17-L17)</f>
        <v/>
      </c>
      <c r="N17" s="66" t="n">
        <v>-0.1682010348540632</v>
      </c>
      <c r="O17" s="66" t="n">
        <v>-0.1251266454566374</v>
      </c>
      <c r="P17" s="66" t="n">
        <v>-4.378112891230567</v>
      </c>
      <c r="Q17" s="51">
        <f>-(E17*LN(K17)+(1-E17)*LN(1-K17))</f>
        <v/>
      </c>
      <c r="R17" s="51">
        <f>(K17-E17)^2</f>
        <v/>
      </c>
      <c r="S17" s="34">
        <f>IF(K17&gt;=0.5,1,0)</f>
        <v/>
      </c>
      <c r="T17" s="50">
        <f>COUNTIF($K$5:$K$100,"&lt;"&amp;K17)+(COUNTIF($K$5:$K$100,K17)+1)/2</f>
        <v/>
      </c>
      <c r="U17" s="54">
        <f>ABS(F17-N17)</f>
        <v/>
      </c>
      <c r="V17" s="54">
        <f>1/(1+EXP(-('8_Fit_Stacker'!$I$35*LN(I17/(1-I17))+'8_Fit_Stacker'!$I$36*LN(J17/(1-J17))+'8_Fit_Stacker'!$I$37)))</f>
        <v/>
      </c>
      <c r="W17" s="70" t="n">
        <v>0.4168402150781143</v>
      </c>
      <c r="X17" s="34">
        <f>ABS(V17-W17)</f>
        <v/>
      </c>
    </row>
    <row r="18" ht="15" customHeight="1" s="35">
      <c r="A18" s="48">
        <f>'1_Raw_Games'!A1150</f>
        <v/>
      </c>
      <c r="B18" s="49">
        <f>'1_Raw_Games'!B1150</f>
        <v/>
      </c>
      <c r="C18" s="48">
        <f>'1_Raw_Games'!D1150</f>
        <v/>
      </c>
      <c r="D18" s="48">
        <f>'1_Raw_Games'!C1150</f>
        <v/>
      </c>
      <c r="E18" s="48">
        <f>'1_Raw_Games'!O1150</f>
        <v/>
      </c>
      <c r="F18" s="51">
        <f>('2_Params'!$B$4+SUMPRODUCT(('3_Elo_Chain'!$C$3:$C$1136=C18)*('3_Elo_Chain'!$K$3:$K$1136))-SUMPRODUCT(('3_Elo_Chain'!$D$3:$D$1136=C18)*('3_Elo_Chain'!$K$3:$K$1136))-('2_Params'!$B$4+SUMPRODUCT(('3_Elo_Chain'!$C$3:$C$1136=D18)*('3_Elo_Chain'!$K$3:$K$1136))-SUMPRODUCT(('3_Elo_Chain'!$D$3:$D$1136=D18)*('3_Elo_Chain'!$K$3:$K$1136)))+'2_Params'!$B$6)/'2_Params'!$B$7</f>
        <v/>
      </c>
      <c r="G18" s="51">
        <f>INDEX('5_BT_Frozen'!$L$6:$L$35,MATCH(C18,'5_BT_Frozen'!$K$6:$K$35,0))-INDEX('5_BT_Frozen'!$L$6:$L$35,MATCH(D18,'5_BT_Frozen'!$K$6:$K$35,0))+'5_BT_Frozen'!$L$36</f>
        <v/>
      </c>
      <c r="H18" s="55">
        <f>'6_Trend_Frozen'!M17</f>
        <v/>
      </c>
      <c r="I18" s="51">
        <f>1/(1+EXP(-('7_Fit_Selection_Models'!$AC$12*(F18-'7_Fit_Selection_Models'!$U$5)/'7_Fit_Selection_Models'!$U$6+'7_Fit_Selection_Models'!$AC$13)))</f>
        <v/>
      </c>
      <c r="J18" s="51">
        <f>1/(1+EXP(-('7_Fit_Selection_Models'!$BL$14*(G18-'7_Fit_Selection_Models'!$BD$5)/'7_Fit_Selection_Models'!$BD$6+'7_Fit_Selection_Models'!$BL$15*(H18-'7_Fit_Selection_Models'!$BD$7)/'7_Fit_Selection_Models'!$BD$8+'7_Fit_Selection_Models'!$BL$16)))</f>
        <v/>
      </c>
      <c r="K18" s="51">
        <f>1/(1+EXP(-('9_Fit_Final_Models'!$AC$12*(F18-'9_Fit_Final_Models'!$U$5)/'9_Fit_Final_Models'!$U$6+'9_Fit_Final_Models'!$AC$13)))</f>
        <v/>
      </c>
      <c r="L18" s="66" t="n">
        <v>0.7137184983209892</v>
      </c>
      <c r="M18" s="54">
        <f>ABS(K18-L18)</f>
        <v/>
      </c>
      <c r="N18" s="66" t="n">
        <v>0.3357891963580806</v>
      </c>
      <c r="O18" s="66" t="n">
        <v>0.6952230672131584</v>
      </c>
      <c r="P18" s="66" t="n">
        <v>6.840722600780201</v>
      </c>
      <c r="Q18" s="51">
        <f>-(E18*LN(K18)+(1-E18)*LN(1-K18))</f>
        <v/>
      </c>
      <c r="R18" s="51">
        <f>(K18-E18)^2</f>
        <v/>
      </c>
      <c r="S18" s="34">
        <f>IF(K18&gt;=0.5,1,0)</f>
        <v/>
      </c>
      <c r="T18" s="50">
        <f>COUNTIF($K$5:$K$100,"&lt;"&amp;K18)+(COUNTIF($K$5:$K$100,K18)+1)/2</f>
        <v/>
      </c>
      <c r="U18" s="54">
        <f>ABS(F18-N18)</f>
        <v/>
      </c>
      <c r="V18" s="54">
        <f>1/(1+EXP(-('8_Fit_Stacker'!$I$35*LN(I18/(1-I18))+'8_Fit_Stacker'!$I$36*LN(J18/(1-J18))+'8_Fit_Stacker'!$I$37)))</f>
        <v/>
      </c>
      <c r="W18" s="70" t="n">
        <v>0.8100153500981124</v>
      </c>
      <c r="X18" s="34">
        <f>ABS(V18-W18)</f>
        <v/>
      </c>
    </row>
    <row r="19" ht="15" customHeight="1" s="35">
      <c r="A19" s="48">
        <f>'1_Raw_Games'!A1151</f>
        <v/>
      </c>
      <c r="B19" s="49">
        <f>'1_Raw_Games'!B1151</f>
        <v/>
      </c>
      <c r="C19" s="48">
        <f>'1_Raw_Games'!D1151</f>
        <v/>
      </c>
      <c r="D19" s="48">
        <f>'1_Raw_Games'!C1151</f>
        <v/>
      </c>
      <c r="E19" s="48">
        <f>'1_Raw_Games'!O1151</f>
        <v/>
      </c>
      <c r="F19" s="51">
        <f>('2_Params'!$B$4+SUMPRODUCT(('3_Elo_Chain'!$C$3:$C$1136=C19)*('3_Elo_Chain'!$K$3:$K$1136))-SUMPRODUCT(('3_Elo_Chain'!$D$3:$D$1136=C19)*('3_Elo_Chain'!$K$3:$K$1136))-('2_Params'!$B$4+SUMPRODUCT(('3_Elo_Chain'!$C$3:$C$1136=D19)*('3_Elo_Chain'!$K$3:$K$1136))-SUMPRODUCT(('3_Elo_Chain'!$D$3:$D$1136=D19)*('3_Elo_Chain'!$K$3:$K$1136)))+'2_Params'!$B$6)/'2_Params'!$B$7</f>
        <v/>
      </c>
      <c r="G19" s="51">
        <f>INDEX('5_BT_Frozen'!$L$6:$L$35,MATCH(C19,'5_BT_Frozen'!$K$6:$K$35,0))-INDEX('5_BT_Frozen'!$L$6:$L$35,MATCH(D19,'5_BT_Frozen'!$K$6:$K$35,0))+'5_BT_Frozen'!$L$36</f>
        <v/>
      </c>
      <c r="H19" s="55">
        <f>'6_Trend_Frozen'!M18</f>
        <v/>
      </c>
      <c r="I19" s="51">
        <f>1/(1+EXP(-('7_Fit_Selection_Models'!$AC$12*(F19-'7_Fit_Selection_Models'!$U$5)/'7_Fit_Selection_Models'!$U$6+'7_Fit_Selection_Models'!$AC$13)))</f>
        <v/>
      </c>
      <c r="J19" s="51">
        <f>1/(1+EXP(-('7_Fit_Selection_Models'!$BL$14*(G19-'7_Fit_Selection_Models'!$BD$5)/'7_Fit_Selection_Models'!$BD$6+'7_Fit_Selection_Models'!$BL$15*(H19-'7_Fit_Selection_Models'!$BD$7)/'7_Fit_Selection_Models'!$BD$8+'7_Fit_Selection_Models'!$BL$16)))</f>
        <v/>
      </c>
      <c r="K19" s="51">
        <f>1/(1+EXP(-('9_Fit_Final_Models'!$AC$12*(F19-'9_Fit_Final_Models'!$U$5)/'9_Fit_Final_Models'!$U$6+'9_Fit_Final_Models'!$AC$13)))</f>
        <v/>
      </c>
      <c r="L19" s="66" t="n">
        <v>0.2307710758423867</v>
      </c>
      <c r="M19" s="54">
        <f>ABS(K19-L19)</f>
        <v/>
      </c>
      <c r="N19" s="66" t="n">
        <v>-0.2786037792473297</v>
      </c>
      <c r="O19" s="66" t="n">
        <v>-0.4625919156558977</v>
      </c>
      <c r="P19" s="66" t="n">
        <v>-2.642439432987355</v>
      </c>
      <c r="Q19" s="51">
        <f>-(E19*LN(K19)+(1-E19)*LN(1-K19))</f>
        <v/>
      </c>
      <c r="R19" s="51">
        <f>(K19-E19)^2</f>
        <v/>
      </c>
      <c r="S19" s="34">
        <f>IF(K19&gt;=0.5,1,0)</f>
        <v/>
      </c>
      <c r="T19" s="50">
        <f>COUNTIF($K$5:$K$100,"&lt;"&amp;K19)+(COUNTIF($K$5:$K$100,K19)+1)/2</f>
        <v/>
      </c>
      <c r="U19" s="54">
        <f>ABS(F19-N19)</f>
        <v/>
      </c>
      <c r="V19" s="54">
        <f>1/(1+EXP(-('8_Fit_Stacker'!$I$35*LN(I19/(1-I19))+'8_Fit_Stacker'!$I$36*LN(J19/(1-J19))+'8_Fit_Stacker'!$I$37)))</f>
        <v/>
      </c>
      <c r="W19" s="70" t="n">
        <v>0.3049850612308633</v>
      </c>
      <c r="X19" s="34">
        <f>ABS(V19-W19)</f>
        <v/>
      </c>
    </row>
    <row r="20" ht="15" customHeight="1" s="35">
      <c r="A20" s="48">
        <f>'1_Raw_Games'!A1152</f>
        <v/>
      </c>
      <c r="B20" s="49">
        <f>'1_Raw_Games'!B1152</f>
        <v/>
      </c>
      <c r="C20" s="48">
        <f>'1_Raw_Games'!D1152</f>
        <v/>
      </c>
      <c r="D20" s="48">
        <f>'1_Raw_Games'!C1152</f>
        <v/>
      </c>
      <c r="E20" s="48">
        <f>'1_Raw_Games'!O1152</f>
        <v/>
      </c>
      <c r="F20" s="51">
        <f>('2_Params'!$B$4+SUMPRODUCT(('3_Elo_Chain'!$C$3:$C$1136=C20)*('3_Elo_Chain'!$K$3:$K$1136))-SUMPRODUCT(('3_Elo_Chain'!$D$3:$D$1136=C20)*('3_Elo_Chain'!$K$3:$K$1136))-('2_Params'!$B$4+SUMPRODUCT(('3_Elo_Chain'!$C$3:$C$1136=D20)*('3_Elo_Chain'!$K$3:$K$1136))-SUMPRODUCT(('3_Elo_Chain'!$D$3:$D$1136=D20)*('3_Elo_Chain'!$K$3:$K$1136)))+'2_Params'!$B$6)/'2_Params'!$B$7</f>
        <v/>
      </c>
      <c r="G20" s="51">
        <f>INDEX('5_BT_Frozen'!$L$6:$L$35,MATCH(C20,'5_BT_Frozen'!$K$6:$K$35,0))-INDEX('5_BT_Frozen'!$L$6:$L$35,MATCH(D20,'5_BT_Frozen'!$K$6:$K$35,0))+'5_BT_Frozen'!$L$36</f>
        <v/>
      </c>
      <c r="H20" s="55">
        <f>'6_Trend_Frozen'!M19</f>
        <v/>
      </c>
      <c r="I20" s="51">
        <f>1/(1+EXP(-('7_Fit_Selection_Models'!$AC$12*(F20-'7_Fit_Selection_Models'!$U$5)/'7_Fit_Selection_Models'!$U$6+'7_Fit_Selection_Models'!$AC$13)))</f>
        <v/>
      </c>
      <c r="J20" s="51">
        <f>1/(1+EXP(-('7_Fit_Selection_Models'!$BL$14*(G20-'7_Fit_Selection_Models'!$BD$5)/'7_Fit_Selection_Models'!$BD$6+'7_Fit_Selection_Models'!$BL$15*(H20-'7_Fit_Selection_Models'!$BD$7)/'7_Fit_Selection_Models'!$BD$8+'7_Fit_Selection_Models'!$BL$16)))</f>
        <v/>
      </c>
      <c r="K20" s="51">
        <f>1/(1+EXP(-('9_Fit_Final_Models'!$AC$12*(F20-'9_Fit_Final_Models'!$U$5)/'9_Fit_Final_Models'!$U$6+'9_Fit_Final_Models'!$AC$13)))</f>
        <v/>
      </c>
      <c r="L20" s="66" t="n">
        <v>0.9334673992615502</v>
      </c>
      <c r="M20" s="54">
        <f>ABS(K20-L20)</f>
        <v/>
      </c>
      <c r="N20" s="66" t="n">
        <v>0.8370877278781166</v>
      </c>
      <c r="O20" s="66" t="n">
        <v>1.018445363233898</v>
      </c>
      <c r="P20" s="66" t="n">
        <v>2.272991645095453</v>
      </c>
      <c r="Q20" s="51">
        <f>-(E20*LN(K20)+(1-E20)*LN(1-K20))</f>
        <v/>
      </c>
      <c r="R20" s="51">
        <f>(K20-E20)^2</f>
        <v/>
      </c>
      <c r="S20" s="34">
        <f>IF(K20&gt;=0.5,1,0)</f>
        <v/>
      </c>
      <c r="T20" s="50">
        <f>COUNTIF($K$5:$K$100,"&lt;"&amp;K20)+(COUNTIF($K$5:$K$100,K20)+1)/2</f>
        <v/>
      </c>
      <c r="U20" s="54">
        <f>ABS(F20-N20)</f>
        <v/>
      </c>
      <c r="V20" s="54">
        <f>1/(1+EXP(-('8_Fit_Stacker'!$I$35*LN(I20/(1-I20))+'8_Fit_Stacker'!$I$36*LN(J20/(1-J20))+'8_Fit_Stacker'!$I$37)))</f>
        <v/>
      </c>
      <c r="W20" s="70" t="n">
        <v>0.9173921758828384</v>
      </c>
      <c r="X20" s="34">
        <f>ABS(V20-W20)</f>
        <v/>
      </c>
    </row>
    <row r="21" ht="15" customHeight="1" s="35">
      <c r="A21" s="48">
        <f>'1_Raw_Games'!A1153</f>
        <v/>
      </c>
      <c r="B21" s="49">
        <f>'1_Raw_Games'!B1153</f>
        <v/>
      </c>
      <c r="C21" s="48">
        <f>'1_Raw_Games'!D1153</f>
        <v/>
      </c>
      <c r="D21" s="48">
        <f>'1_Raw_Games'!C1153</f>
        <v/>
      </c>
      <c r="E21" s="48">
        <f>'1_Raw_Games'!O1153</f>
        <v/>
      </c>
      <c r="F21" s="51">
        <f>('2_Params'!$B$4+SUMPRODUCT(('3_Elo_Chain'!$C$3:$C$1136=C21)*('3_Elo_Chain'!$K$3:$K$1136))-SUMPRODUCT(('3_Elo_Chain'!$D$3:$D$1136=C21)*('3_Elo_Chain'!$K$3:$K$1136))-('2_Params'!$B$4+SUMPRODUCT(('3_Elo_Chain'!$C$3:$C$1136=D21)*('3_Elo_Chain'!$K$3:$K$1136))-SUMPRODUCT(('3_Elo_Chain'!$D$3:$D$1136=D21)*('3_Elo_Chain'!$K$3:$K$1136)))+'2_Params'!$B$6)/'2_Params'!$B$7</f>
        <v/>
      </c>
      <c r="G21" s="51">
        <f>INDEX('5_BT_Frozen'!$L$6:$L$35,MATCH(C21,'5_BT_Frozen'!$K$6:$K$35,0))-INDEX('5_BT_Frozen'!$L$6:$L$35,MATCH(D21,'5_BT_Frozen'!$K$6:$K$35,0))+'5_BT_Frozen'!$L$36</f>
        <v/>
      </c>
      <c r="H21" s="55">
        <f>'6_Trend_Frozen'!M20</f>
        <v/>
      </c>
      <c r="I21" s="51">
        <f>1/(1+EXP(-('7_Fit_Selection_Models'!$AC$12*(F21-'7_Fit_Selection_Models'!$U$5)/'7_Fit_Selection_Models'!$U$6+'7_Fit_Selection_Models'!$AC$13)))</f>
        <v/>
      </c>
      <c r="J21" s="51">
        <f>1/(1+EXP(-('7_Fit_Selection_Models'!$BL$14*(G21-'7_Fit_Selection_Models'!$BD$5)/'7_Fit_Selection_Models'!$BD$6+'7_Fit_Selection_Models'!$BL$15*(H21-'7_Fit_Selection_Models'!$BD$7)/'7_Fit_Selection_Models'!$BD$8+'7_Fit_Selection_Models'!$BL$16)))</f>
        <v/>
      </c>
      <c r="K21" s="51">
        <f>1/(1+EXP(-('9_Fit_Final_Models'!$AC$12*(F21-'9_Fit_Final_Models'!$U$5)/'9_Fit_Final_Models'!$U$6+'9_Fit_Final_Models'!$AC$13)))</f>
        <v/>
      </c>
      <c r="L21" s="66" t="n">
        <v>0.4633785509164249</v>
      </c>
      <c r="M21" s="54">
        <f>ABS(K21-L21)</f>
        <v/>
      </c>
      <c r="N21" s="66" t="n">
        <v>0.0281505457154531</v>
      </c>
      <c r="O21" s="66" t="n">
        <v>0.05642695468304</v>
      </c>
      <c r="P21" s="66" t="n">
        <v>3.524907102375933</v>
      </c>
      <c r="Q21" s="51">
        <f>-(E21*LN(K21)+(1-E21)*LN(1-K21))</f>
        <v/>
      </c>
      <c r="R21" s="51">
        <f>(K21-E21)^2</f>
        <v/>
      </c>
      <c r="S21" s="34">
        <f>IF(K21&gt;=0.5,1,0)</f>
        <v/>
      </c>
      <c r="T21" s="50">
        <f>COUNTIF($K$5:$K$100,"&lt;"&amp;K21)+(COUNTIF($K$5:$K$100,K21)+1)/2</f>
        <v/>
      </c>
      <c r="U21" s="54">
        <f>ABS(F21-N21)</f>
        <v/>
      </c>
      <c r="V21" s="54">
        <f>1/(1+EXP(-('8_Fit_Stacker'!$I$35*LN(I21/(1-I21))+'8_Fit_Stacker'!$I$36*LN(J21/(1-J21))+'8_Fit_Stacker'!$I$37)))</f>
        <v/>
      </c>
      <c r="W21" s="70" t="n">
        <v>0.5678108387673437</v>
      </c>
      <c r="X21" s="34">
        <f>ABS(V21-W21)</f>
        <v/>
      </c>
    </row>
    <row r="22" ht="15" customHeight="1" s="35">
      <c r="A22" s="48">
        <f>'1_Raw_Games'!A1154</f>
        <v/>
      </c>
      <c r="B22" s="49">
        <f>'1_Raw_Games'!B1154</f>
        <v/>
      </c>
      <c r="C22" s="48">
        <f>'1_Raw_Games'!D1154</f>
        <v/>
      </c>
      <c r="D22" s="48">
        <f>'1_Raw_Games'!C1154</f>
        <v/>
      </c>
      <c r="E22" s="48">
        <f>'1_Raw_Games'!O1154</f>
        <v/>
      </c>
      <c r="F22" s="51">
        <f>('2_Params'!$B$4+SUMPRODUCT(('3_Elo_Chain'!$C$3:$C$1136=C22)*('3_Elo_Chain'!$K$3:$K$1136))-SUMPRODUCT(('3_Elo_Chain'!$D$3:$D$1136=C22)*('3_Elo_Chain'!$K$3:$K$1136))-('2_Params'!$B$4+SUMPRODUCT(('3_Elo_Chain'!$C$3:$C$1136=D22)*('3_Elo_Chain'!$K$3:$K$1136))-SUMPRODUCT(('3_Elo_Chain'!$D$3:$D$1136=D22)*('3_Elo_Chain'!$K$3:$K$1136)))+'2_Params'!$B$6)/'2_Params'!$B$7</f>
        <v/>
      </c>
      <c r="G22" s="51">
        <f>INDEX('5_BT_Frozen'!$L$6:$L$35,MATCH(C22,'5_BT_Frozen'!$K$6:$K$35,0))-INDEX('5_BT_Frozen'!$L$6:$L$35,MATCH(D22,'5_BT_Frozen'!$K$6:$K$35,0))+'5_BT_Frozen'!$L$36</f>
        <v/>
      </c>
      <c r="H22" s="55">
        <f>'6_Trend_Frozen'!M21</f>
        <v/>
      </c>
      <c r="I22" s="51">
        <f>1/(1+EXP(-('7_Fit_Selection_Models'!$AC$12*(F22-'7_Fit_Selection_Models'!$U$5)/'7_Fit_Selection_Models'!$U$6+'7_Fit_Selection_Models'!$AC$13)))</f>
        <v/>
      </c>
      <c r="J22" s="51">
        <f>1/(1+EXP(-('7_Fit_Selection_Models'!$BL$14*(G22-'7_Fit_Selection_Models'!$BD$5)/'7_Fit_Selection_Models'!$BD$6+'7_Fit_Selection_Models'!$BL$15*(H22-'7_Fit_Selection_Models'!$BD$7)/'7_Fit_Selection_Models'!$BD$8+'7_Fit_Selection_Models'!$BL$16)))</f>
        <v/>
      </c>
      <c r="K22" s="51">
        <f>1/(1+EXP(-('9_Fit_Final_Models'!$AC$12*(F22-'9_Fit_Final_Models'!$U$5)/'9_Fit_Final_Models'!$U$6+'9_Fit_Final_Models'!$AC$13)))</f>
        <v/>
      </c>
      <c r="L22" s="66" t="n">
        <v>0.1323212253054593</v>
      </c>
      <c r="M22" s="54">
        <f>ABS(K22-L22)</f>
        <v/>
      </c>
      <c r="N22" s="66" t="n">
        <v>-0.4749293967255488</v>
      </c>
      <c r="O22" s="66" t="n">
        <v>-0.6384140656514533</v>
      </c>
      <c r="P22" s="66" t="n">
        <v>-9.72937406721309</v>
      </c>
      <c r="Q22" s="51">
        <f>-(E22*LN(K22)+(1-E22)*LN(1-K22))</f>
        <v/>
      </c>
      <c r="R22" s="51">
        <f>(K22-E22)^2</f>
        <v/>
      </c>
      <c r="S22" s="34">
        <f>IF(K22&gt;=0.5,1,0)</f>
        <v/>
      </c>
      <c r="T22" s="50">
        <f>COUNTIF($K$5:$K$100,"&lt;"&amp;K22)+(COUNTIF($K$5:$K$100,K22)+1)/2</f>
        <v/>
      </c>
      <c r="U22" s="54">
        <f>ABS(F22-N22)</f>
        <v/>
      </c>
      <c r="V22" s="54">
        <f>1/(1+EXP(-('8_Fit_Stacker'!$I$35*LN(I22/(1-I22))+'8_Fit_Stacker'!$I$36*LN(J22/(1-J22))+'8_Fit_Stacker'!$I$37)))</f>
        <v/>
      </c>
      <c r="W22" s="70" t="n">
        <v>0.1960076998982637</v>
      </c>
      <c r="X22" s="34">
        <f>ABS(V22-W22)</f>
        <v/>
      </c>
    </row>
    <row r="23" ht="15" customHeight="1" s="35">
      <c r="A23" s="48">
        <f>'1_Raw_Games'!A1155</f>
        <v/>
      </c>
      <c r="B23" s="49">
        <f>'1_Raw_Games'!B1155</f>
        <v/>
      </c>
      <c r="C23" s="48">
        <f>'1_Raw_Games'!D1155</f>
        <v/>
      </c>
      <c r="D23" s="48">
        <f>'1_Raw_Games'!C1155</f>
        <v/>
      </c>
      <c r="E23" s="48">
        <f>'1_Raw_Games'!O1155</f>
        <v/>
      </c>
      <c r="F23" s="51">
        <f>('2_Params'!$B$4+SUMPRODUCT(('3_Elo_Chain'!$C$3:$C$1136=C23)*('3_Elo_Chain'!$K$3:$K$1136))-SUMPRODUCT(('3_Elo_Chain'!$D$3:$D$1136=C23)*('3_Elo_Chain'!$K$3:$K$1136))-('2_Params'!$B$4+SUMPRODUCT(('3_Elo_Chain'!$C$3:$C$1136=D23)*('3_Elo_Chain'!$K$3:$K$1136))-SUMPRODUCT(('3_Elo_Chain'!$D$3:$D$1136=D23)*('3_Elo_Chain'!$K$3:$K$1136)))+'2_Params'!$B$6)/'2_Params'!$B$7</f>
        <v/>
      </c>
      <c r="G23" s="51">
        <f>INDEX('5_BT_Frozen'!$L$6:$L$35,MATCH(C23,'5_BT_Frozen'!$K$6:$K$35,0))-INDEX('5_BT_Frozen'!$L$6:$L$35,MATCH(D23,'5_BT_Frozen'!$K$6:$K$35,0))+'5_BT_Frozen'!$L$36</f>
        <v/>
      </c>
      <c r="H23" s="55">
        <f>'6_Trend_Frozen'!M22</f>
        <v/>
      </c>
      <c r="I23" s="51">
        <f>1/(1+EXP(-('7_Fit_Selection_Models'!$AC$12*(F23-'7_Fit_Selection_Models'!$U$5)/'7_Fit_Selection_Models'!$U$6+'7_Fit_Selection_Models'!$AC$13)))</f>
        <v/>
      </c>
      <c r="J23" s="51">
        <f>1/(1+EXP(-('7_Fit_Selection_Models'!$BL$14*(G23-'7_Fit_Selection_Models'!$BD$5)/'7_Fit_Selection_Models'!$BD$6+'7_Fit_Selection_Models'!$BL$15*(H23-'7_Fit_Selection_Models'!$BD$7)/'7_Fit_Selection_Models'!$BD$8+'7_Fit_Selection_Models'!$BL$16)))</f>
        <v/>
      </c>
      <c r="K23" s="51">
        <f>1/(1+EXP(-('9_Fit_Final_Models'!$AC$12*(F23-'9_Fit_Final_Models'!$U$5)/'9_Fit_Final_Models'!$U$6+'9_Fit_Final_Models'!$AC$13)))</f>
        <v/>
      </c>
      <c r="L23" s="66" t="n">
        <v>0.8774765968321443</v>
      </c>
      <c r="M23" s="54">
        <f>ABS(K23-L23)</f>
        <v/>
      </c>
      <c r="N23" s="66" t="n">
        <v>0.6419694162478958</v>
      </c>
      <c r="O23" s="66" t="n">
        <v>0.8707802453104124</v>
      </c>
      <c r="P23" s="66" t="n">
        <v>-1.5702287693376</v>
      </c>
      <c r="Q23" s="51">
        <f>-(E23*LN(K23)+(1-E23)*LN(1-K23))</f>
        <v/>
      </c>
      <c r="R23" s="51">
        <f>(K23-E23)^2</f>
        <v/>
      </c>
      <c r="S23" s="34">
        <f>IF(K23&gt;=0.5,1,0)</f>
        <v/>
      </c>
      <c r="T23" s="50">
        <f>COUNTIF($K$5:$K$100,"&lt;"&amp;K23)+(COUNTIF($K$5:$K$100,K23)+1)/2</f>
        <v/>
      </c>
      <c r="U23" s="54">
        <f>ABS(F23-N23)</f>
        <v/>
      </c>
      <c r="V23" s="54">
        <f>1/(1+EXP(-('8_Fit_Stacker'!$I$35*LN(I23/(1-I23))+'8_Fit_Stacker'!$I$36*LN(J23/(1-J23))+'8_Fit_Stacker'!$I$37)))</f>
        <v/>
      </c>
      <c r="W23" s="70" t="n">
        <v>0.8710394018536119</v>
      </c>
      <c r="X23" s="34">
        <f>ABS(V23-W23)</f>
        <v/>
      </c>
    </row>
    <row r="24" ht="15" customHeight="1" s="35">
      <c r="A24" s="48">
        <f>'1_Raw_Games'!A1156</f>
        <v/>
      </c>
      <c r="B24" s="49">
        <f>'1_Raw_Games'!B1156</f>
        <v/>
      </c>
      <c r="C24" s="48">
        <f>'1_Raw_Games'!D1156</f>
        <v/>
      </c>
      <c r="D24" s="48">
        <f>'1_Raw_Games'!C1156</f>
        <v/>
      </c>
      <c r="E24" s="48">
        <f>'1_Raw_Games'!O1156</f>
        <v/>
      </c>
      <c r="F24" s="51">
        <f>('2_Params'!$B$4+SUMPRODUCT(('3_Elo_Chain'!$C$3:$C$1136=C24)*('3_Elo_Chain'!$K$3:$K$1136))-SUMPRODUCT(('3_Elo_Chain'!$D$3:$D$1136=C24)*('3_Elo_Chain'!$K$3:$K$1136))-('2_Params'!$B$4+SUMPRODUCT(('3_Elo_Chain'!$C$3:$C$1136=D24)*('3_Elo_Chain'!$K$3:$K$1136))-SUMPRODUCT(('3_Elo_Chain'!$D$3:$D$1136=D24)*('3_Elo_Chain'!$K$3:$K$1136)))+'2_Params'!$B$6)/'2_Params'!$B$7</f>
        <v/>
      </c>
      <c r="G24" s="51">
        <f>INDEX('5_BT_Frozen'!$L$6:$L$35,MATCH(C24,'5_BT_Frozen'!$K$6:$K$35,0))-INDEX('5_BT_Frozen'!$L$6:$L$35,MATCH(D24,'5_BT_Frozen'!$K$6:$K$35,0))+'5_BT_Frozen'!$L$36</f>
        <v/>
      </c>
      <c r="H24" s="55">
        <f>'6_Trend_Frozen'!M23</f>
        <v/>
      </c>
      <c r="I24" s="51">
        <f>1/(1+EXP(-('7_Fit_Selection_Models'!$AC$12*(F24-'7_Fit_Selection_Models'!$U$5)/'7_Fit_Selection_Models'!$U$6+'7_Fit_Selection_Models'!$AC$13)))</f>
        <v/>
      </c>
      <c r="J24" s="51">
        <f>1/(1+EXP(-('7_Fit_Selection_Models'!$BL$14*(G24-'7_Fit_Selection_Models'!$BD$5)/'7_Fit_Selection_Models'!$BD$6+'7_Fit_Selection_Models'!$BL$15*(H24-'7_Fit_Selection_Models'!$BD$7)/'7_Fit_Selection_Models'!$BD$8+'7_Fit_Selection_Models'!$BL$16)))</f>
        <v/>
      </c>
      <c r="K24" s="51">
        <f>1/(1+EXP(-('9_Fit_Final_Models'!$AC$12*(F24-'9_Fit_Final_Models'!$U$5)/'9_Fit_Final_Models'!$U$6+'9_Fit_Final_Models'!$AC$13)))</f>
        <v/>
      </c>
      <c r="L24" s="66" t="n">
        <v>0.918343597400411</v>
      </c>
      <c r="M24" s="54">
        <f>ABS(K24-L24)</f>
        <v/>
      </c>
      <c r="N24" s="66" t="n">
        <v>0.7729166193823466</v>
      </c>
      <c r="O24" s="66" t="n">
        <v>1.139162670198534</v>
      </c>
      <c r="P24" s="66" t="n">
        <v>1.403280502727992</v>
      </c>
      <c r="Q24" s="51">
        <f>-(E24*LN(K24)+(1-E24)*LN(1-K24))</f>
        <v/>
      </c>
      <c r="R24" s="51">
        <f>(K24-E24)^2</f>
        <v/>
      </c>
      <c r="S24" s="34">
        <f>IF(K24&gt;=0.5,1,0)</f>
        <v/>
      </c>
      <c r="T24" s="50">
        <f>COUNTIF($K$5:$K$100,"&lt;"&amp;K24)+(COUNTIF($K$5:$K$100,K24)+1)/2</f>
        <v/>
      </c>
      <c r="U24" s="54">
        <f>ABS(F24-N24)</f>
        <v/>
      </c>
      <c r="V24" s="54">
        <f>1/(1+EXP(-('8_Fit_Stacker'!$I$35*LN(I24/(1-I24))+'8_Fit_Stacker'!$I$36*LN(J24/(1-J24))+'8_Fit_Stacker'!$I$37)))</f>
        <v/>
      </c>
      <c r="W24" s="70" t="n">
        <v>0.9194894837388534</v>
      </c>
      <c r="X24" s="34">
        <f>ABS(V24-W24)</f>
        <v/>
      </c>
    </row>
    <row r="25" ht="15" customHeight="1" s="35">
      <c r="A25" s="48">
        <f>'1_Raw_Games'!A1157</f>
        <v/>
      </c>
      <c r="B25" s="49">
        <f>'1_Raw_Games'!B1157</f>
        <v/>
      </c>
      <c r="C25" s="48">
        <f>'1_Raw_Games'!D1157</f>
        <v/>
      </c>
      <c r="D25" s="48">
        <f>'1_Raw_Games'!C1157</f>
        <v/>
      </c>
      <c r="E25" s="48">
        <f>'1_Raw_Games'!O1157</f>
        <v/>
      </c>
      <c r="F25" s="51">
        <f>('2_Params'!$B$4+SUMPRODUCT(('3_Elo_Chain'!$C$3:$C$1136=C25)*('3_Elo_Chain'!$K$3:$K$1136))-SUMPRODUCT(('3_Elo_Chain'!$D$3:$D$1136=C25)*('3_Elo_Chain'!$K$3:$K$1136))-('2_Params'!$B$4+SUMPRODUCT(('3_Elo_Chain'!$C$3:$C$1136=D25)*('3_Elo_Chain'!$K$3:$K$1136))-SUMPRODUCT(('3_Elo_Chain'!$D$3:$D$1136=D25)*('3_Elo_Chain'!$K$3:$K$1136)))+'2_Params'!$B$6)/'2_Params'!$B$7</f>
        <v/>
      </c>
      <c r="G25" s="51">
        <f>INDEX('5_BT_Frozen'!$L$6:$L$35,MATCH(C25,'5_BT_Frozen'!$K$6:$K$35,0))-INDEX('5_BT_Frozen'!$L$6:$L$35,MATCH(D25,'5_BT_Frozen'!$K$6:$K$35,0))+'5_BT_Frozen'!$L$36</f>
        <v/>
      </c>
      <c r="H25" s="55">
        <f>'6_Trend_Frozen'!M24</f>
        <v/>
      </c>
      <c r="I25" s="51">
        <f>1/(1+EXP(-('7_Fit_Selection_Models'!$AC$12*(F25-'7_Fit_Selection_Models'!$U$5)/'7_Fit_Selection_Models'!$U$6+'7_Fit_Selection_Models'!$AC$13)))</f>
        <v/>
      </c>
      <c r="J25" s="51">
        <f>1/(1+EXP(-('7_Fit_Selection_Models'!$BL$14*(G25-'7_Fit_Selection_Models'!$BD$5)/'7_Fit_Selection_Models'!$BD$6+'7_Fit_Selection_Models'!$BL$15*(H25-'7_Fit_Selection_Models'!$BD$7)/'7_Fit_Selection_Models'!$BD$8+'7_Fit_Selection_Models'!$BL$16)))</f>
        <v/>
      </c>
      <c r="K25" s="51">
        <f>1/(1+EXP(-('9_Fit_Final_Models'!$AC$12*(F25-'9_Fit_Final_Models'!$U$5)/'9_Fit_Final_Models'!$U$6+'9_Fit_Final_Models'!$AC$13)))</f>
        <v/>
      </c>
      <c r="L25" s="66" t="n">
        <v>0.223838854587681</v>
      </c>
      <c r="M25" s="54">
        <f>ABS(K25-L25)</f>
        <v/>
      </c>
      <c r="N25" s="66" t="n">
        <v>-0.2900565325784333</v>
      </c>
      <c r="O25" s="66" t="n">
        <v>-0.388503593621509</v>
      </c>
      <c r="P25" s="66" t="n">
        <v>-9.211331256604774</v>
      </c>
      <c r="Q25" s="51">
        <f>-(E25*LN(K25)+(1-E25)*LN(1-K25))</f>
        <v/>
      </c>
      <c r="R25" s="51">
        <f>(K25-E25)^2</f>
        <v/>
      </c>
      <c r="S25" s="34">
        <f>IF(K25&gt;=0.5,1,0)</f>
        <v/>
      </c>
      <c r="T25" s="50">
        <f>COUNTIF($K$5:$K$100,"&lt;"&amp;K25)+(COUNTIF($K$5:$K$100,K25)+1)/2</f>
        <v/>
      </c>
      <c r="U25" s="54">
        <f>ABS(F25-N25)</f>
        <v/>
      </c>
      <c r="V25" s="54">
        <f>1/(1+EXP(-('8_Fit_Stacker'!$I$35*LN(I25/(1-I25))+'8_Fit_Stacker'!$I$36*LN(J25/(1-J25))+'8_Fit_Stacker'!$I$37)))</f>
        <v/>
      </c>
      <c r="W25" s="70" t="n">
        <v>0.2939142013348735</v>
      </c>
      <c r="X25" s="34">
        <f>ABS(V25-W25)</f>
        <v/>
      </c>
    </row>
    <row r="26" ht="15" customHeight="1" s="35">
      <c r="A26" s="48">
        <f>'1_Raw_Games'!A1158</f>
        <v/>
      </c>
      <c r="B26" s="49">
        <f>'1_Raw_Games'!B1158</f>
        <v/>
      </c>
      <c r="C26" s="48">
        <f>'1_Raw_Games'!D1158</f>
        <v/>
      </c>
      <c r="D26" s="48">
        <f>'1_Raw_Games'!C1158</f>
        <v/>
      </c>
      <c r="E26" s="48">
        <f>'1_Raw_Games'!O1158</f>
        <v/>
      </c>
      <c r="F26" s="51">
        <f>('2_Params'!$B$4+SUMPRODUCT(('3_Elo_Chain'!$C$3:$C$1136=C26)*('3_Elo_Chain'!$K$3:$K$1136))-SUMPRODUCT(('3_Elo_Chain'!$D$3:$D$1136=C26)*('3_Elo_Chain'!$K$3:$K$1136))-('2_Params'!$B$4+SUMPRODUCT(('3_Elo_Chain'!$C$3:$C$1136=D26)*('3_Elo_Chain'!$K$3:$K$1136))-SUMPRODUCT(('3_Elo_Chain'!$D$3:$D$1136=D26)*('3_Elo_Chain'!$K$3:$K$1136)))+'2_Params'!$B$6)/'2_Params'!$B$7</f>
        <v/>
      </c>
      <c r="G26" s="51">
        <f>INDEX('5_BT_Frozen'!$L$6:$L$35,MATCH(C26,'5_BT_Frozen'!$K$6:$K$35,0))-INDEX('5_BT_Frozen'!$L$6:$L$35,MATCH(D26,'5_BT_Frozen'!$K$6:$K$35,0))+'5_BT_Frozen'!$L$36</f>
        <v/>
      </c>
      <c r="H26" s="55">
        <f>'6_Trend_Frozen'!M25</f>
        <v/>
      </c>
      <c r="I26" s="51">
        <f>1/(1+EXP(-('7_Fit_Selection_Models'!$AC$12*(F26-'7_Fit_Selection_Models'!$U$5)/'7_Fit_Selection_Models'!$U$6+'7_Fit_Selection_Models'!$AC$13)))</f>
        <v/>
      </c>
      <c r="J26" s="51">
        <f>1/(1+EXP(-('7_Fit_Selection_Models'!$BL$14*(G26-'7_Fit_Selection_Models'!$BD$5)/'7_Fit_Selection_Models'!$BD$6+'7_Fit_Selection_Models'!$BL$15*(H26-'7_Fit_Selection_Models'!$BD$7)/'7_Fit_Selection_Models'!$BD$8+'7_Fit_Selection_Models'!$BL$16)))</f>
        <v/>
      </c>
      <c r="K26" s="51">
        <f>1/(1+EXP(-('9_Fit_Final_Models'!$AC$12*(F26-'9_Fit_Final_Models'!$U$5)/'9_Fit_Final_Models'!$U$6+'9_Fit_Final_Models'!$AC$13)))</f>
        <v/>
      </c>
      <c r="L26" s="66" t="n">
        <v>0.1320654749689745</v>
      </c>
      <c r="M26" s="54">
        <f>ABS(K26-L26)</f>
        <v/>
      </c>
      <c r="N26" s="66" t="n">
        <v>-0.4755762586816723</v>
      </c>
      <c r="O26" s="66" t="n">
        <v>-0.4866632267589154</v>
      </c>
      <c r="P26" s="66" t="n">
        <v>-2.369892677071268</v>
      </c>
      <c r="Q26" s="51">
        <f>-(E26*LN(K26)+(1-E26)*LN(1-K26))</f>
        <v/>
      </c>
      <c r="R26" s="51">
        <f>(K26-E26)^2</f>
        <v/>
      </c>
      <c r="S26" s="34">
        <f>IF(K26&gt;=0.5,1,0)</f>
        <v/>
      </c>
      <c r="T26" s="50">
        <f>COUNTIF($K$5:$K$100,"&lt;"&amp;K26)+(COUNTIF($K$5:$K$100,K26)+1)/2</f>
        <v/>
      </c>
      <c r="U26" s="54">
        <f>ABS(F26-N26)</f>
        <v/>
      </c>
      <c r="V26" s="54">
        <f>1/(1+EXP(-('8_Fit_Stacker'!$I$35*LN(I26/(1-I26))+'8_Fit_Stacker'!$I$36*LN(J26/(1-J26))+'8_Fit_Stacker'!$I$37)))</f>
        <v/>
      </c>
      <c r="W26" s="70" t="n">
        <v>0.2469466331876464</v>
      </c>
      <c r="X26" s="34">
        <f>ABS(V26-W26)</f>
        <v/>
      </c>
    </row>
    <row r="27" ht="15" customHeight="1" s="35">
      <c r="A27" s="48">
        <f>'1_Raw_Games'!A1159</f>
        <v/>
      </c>
      <c r="B27" s="49">
        <f>'1_Raw_Games'!B1159</f>
        <v/>
      </c>
      <c r="C27" s="48">
        <f>'1_Raw_Games'!D1159</f>
        <v/>
      </c>
      <c r="D27" s="48">
        <f>'1_Raw_Games'!C1159</f>
        <v/>
      </c>
      <c r="E27" s="48">
        <f>'1_Raw_Games'!O1159</f>
        <v/>
      </c>
      <c r="F27" s="51">
        <f>('2_Params'!$B$4+SUMPRODUCT(('3_Elo_Chain'!$C$3:$C$1136=C27)*('3_Elo_Chain'!$K$3:$K$1136))-SUMPRODUCT(('3_Elo_Chain'!$D$3:$D$1136=C27)*('3_Elo_Chain'!$K$3:$K$1136))-('2_Params'!$B$4+SUMPRODUCT(('3_Elo_Chain'!$C$3:$C$1136=D27)*('3_Elo_Chain'!$K$3:$K$1136))-SUMPRODUCT(('3_Elo_Chain'!$D$3:$D$1136=D27)*('3_Elo_Chain'!$K$3:$K$1136)))+'2_Params'!$B$6)/'2_Params'!$B$7</f>
        <v/>
      </c>
      <c r="G27" s="51">
        <f>INDEX('5_BT_Frozen'!$L$6:$L$35,MATCH(C27,'5_BT_Frozen'!$K$6:$K$35,0))-INDEX('5_BT_Frozen'!$L$6:$L$35,MATCH(D27,'5_BT_Frozen'!$K$6:$K$35,0))+'5_BT_Frozen'!$L$36</f>
        <v/>
      </c>
      <c r="H27" s="55">
        <f>'6_Trend_Frozen'!M26</f>
        <v/>
      </c>
      <c r="I27" s="51">
        <f>1/(1+EXP(-('7_Fit_Selection_Models'!$AC$12*(F27-'7_Fit_Selection_Models'!$U$5)/'7_Fit_Selection_Models'!$U$6+'7_Fit_Selection_Models'!$AC$13)))</f>
        <v/>
      </c>
      <c r="J27" s="51">
        <f>1/(1+EXP(-('7_Fit_Selection_Models'!$BL$14*(G27-'7_Fit_Selection_Models'!$BD$5)/'7_Fit_Selection_Models'!$BD$6+'7_Fit_Selection_Models'!$BL$15*(H27-'7_Fit_Selection_Models'!$BD$7)/'7_Fit_Selection_Models'!$BD$8+'7_Fit_Selection_Models'!$BL$16)))</f>
        <v/>
      </c>
      <c r="K27" s="51">
        <f>1/(1+EXP(-('9_Fit_Final_Models'!$AC$12*(F27-'9_Fit_Final_Models'!$U$5)/'9_Fit_Final_Models'!$U$6+'9_Fit_Final_Models'!$AC$13)))</f>
        <v/>
      </c>
      <c r="L27" s="66" t="n">
        <v>0.2807111625875741</v>
      </c>
      <c r="M27" s="54">
        <f>ABS(K27-L27)</f>
        <v/>
      </c>
      <c r="N27" s="66" t="n">
        <v>-0.2022859545923108</v>
      </c>
      <c r="O27" s="66" t="n">
        <v>-0.3608822885676009</v>
      </c>
      <c r="P27" s="66" t="n">
        <v>2.447957764694923</v>
      </c>
      <c r="Q27" s="51">
        <f>-(E27*LN(K27)+(1-E27)*LN(1-K27))</f>
        <v/>
      </c>
      <c r="R27" s="51">
        <f>(K27-E27)^2</f>
        <v/>
      </c>
      <c r="S27" s="34">
        <f>IF(K27&gt;=0.5,1,0)</f>
        <v/>
      </c>
      <c r="T27" s="50">
        <f>COUNTIF($K$5:$K$100,"&lt;"&amp;K27)+(COUNTIF($K$5:$K$100,K27)+1)/2</f>
        <v/>
      </c>
      <c r="U27" s="54">
        <f>ABS(F27-N27)</f>
        <v/>
      </c>
      <c r="V27" s="54">
        <f>1/(1+EXP(-('8_Fit_Stacker'!$I$35*LN(I27/(1-I27))+'8_Fit_Stacker'!$I$36*LN(J27/(1-J27))+'8_Fit_Stacker'!$I$37)))</f>
        <v/>
      </c>
      <c r="W27" s="70" t="n">
        <v>0.3735667916252809</v>
      </c>
      <c r="X27" s="34">
        <f>ABS(V27-W27)</f>
        <v/>
      </c>
    </row>
    <row r="28" ht="15" customHeight="1" s="35">
      <c r="A28" s="48">
        <f>'1_Raw_Games'!A1160</f>
        <v/>
      </c>
      <c r="B28" s="49">
        <f>'1_Raw_Games'!B1160</f>
        <v/>
      </c>
      <c r="C28" s="48">
        <f>'1_Raw_Games'!D1160</f>
        <v/>
      </c>
      <c r="D28" s="48">
        <f>'1_Raw_Games'!C1160</f>
        <v/>
      </c>
      <c r="E28" s="48">
        <f>'1_Raw_Games'!O1160</f>
        <v/>
      </c>
      <c r="F28" s="51">
        <f>('2_Params'!$B$4+SUMPRODUCT(('3_Elo_Chain'!$C$3:$C$1136=C28)*('3_Elo_Chain'!$K$3:$K$1136))-SUMPRODUCT(('3_Elo_Chain'!$D$3:$D$1136=C28)*('3_Elo_Chain'!$K$3:$K$1136))-('2_Params'!$B$4+SUMPRODUCT(('3_Elo_Chain'!$C$3:$C$1136=D28)*('3_Elo_Chain'!$K$3:$K$1136))-SUMPRODUCT(('3_Elo_Chain'!$D$3:$D$1136=D28)*('3_Elo_Chain'!$K$3:$K$1136)))+'2_Params'!$B$6)/'2_Params'!$B$7</f>
        <v/>
      </c>
      <c r="G28" s="51">
        <f>INDEX('5_BT_Frozen'!$L$6:$L$35,MATCH(C28,'5_BT_Frozen'!$K$6:$K$35,0))-INDEX('5_BT_Frozen'!$L$6:$L$35,MATCH(D28,'5_BT_Frozen'!$K$6:$K$35,0))+'5_BT_Frozen'!$L$36</f>
        <v/>
      </c>
      <c r="H28" s="55">
        <f>'6_Trend_Frozen'!M27</f>
        <v/>
      </c>
      <c r="I28" s="51">
        <f>1/(1+EXP(-('7_Fit_Selection_Models'!$AC$12*(F28-'7_Fit_Selection_Models'!$U$5)/'7_Fit_Selection_Models'!$U$6+'7_Fit_Selection_Models'!$AC$13)))</f>
        <v/>
      </c>
      <c r="J28" s="51">
        <f>1/(1+EXP(-('7_Fit_Selection_Models'!$BL$14*(G28-'7_Fit_Selection_Models'!$BD$5)/'7_Fit_Selection_Models'!$BD$6+'7_Fit_Selection_Models'!$BL$15*(H28-'7_Fit_Selection_Models'!$BD$7)/'7_Fit_Selection_Models'!$BD$8+'7_Fit_Selection_Models'!$BL$16)))</f>
        <v/>
      </c>
      <c r="K28" s="51">
        <f>1/(1+EXP(-('9_Fit_Final_Models'!$AC$12*(F28-'9_Fit_Final_Models'!$U$5)/'9_Fit_Final_Models'!$U$6+'9_Fit_Final_Models'!$AC$13)))</f>
        <v/>
      </c>
      <c r="L28" s="66" t="n">
        <v>0.3447746796915629</v>
      </c>
      <c r="M28" s="54">
        <f>ABS(K28-L28)</f>
        <v/>
      </c>
      <c r="N28" s="66" t="n">
        <v>-0.1155739567945983</v>
      </c>
      <c r="O28" s="66" t="n">
        <v>0.0073596019072472</v>
      </c>
      <c r="P28" s="66" t="n">
        <v>0.5775353990590864</v>
      </c>
      <c r="Q28" s="51">
        <f>-(E28*LN(K28)+(1-E28)*LN(1-K28))</f>
        <v/>
      </c>
      <c r="R28" s="51">
        <f>(K28-E28)^2</f>
        <v/>
      </c>
      <c r="S28" s="34">
        <f>IF(K28&gt;=0.5,1,0)</f>
        <v/>
      </c>
      <c r="T28" s="50">
        <f>COUNTIF($K$5:$K$100,"&lt;"&amp;K28)+(COUNTIF($K$5:$K$100,K28)+1)/2</f>
        <v/>
      </c>
      <c r="U28" s="54">
        <f>ABS(F28-N28)</f>
        <v/>
      </c>
      <c r="V28" s="54">
        <f>1/(1+EXP(-('8_Fit_Stacker'!$I$35*LN(I28/(1-I28))+'8_Fit_Stacker'!$I$36*LN(J28/(1-J28))+'8_Fit_Stacker'!$I$37)))</f>
        <v/>
      </c>
      <c r="W28" s="70" t="n">
        <v>0.4924053804989245</v>
      </c>
      <c r="X28" s="34">
        <f>ABS(V28-W28)</f>
        <v/>
      </c>
    </row>
    <row r="29" ht="15" customHeight="1" s="35">
      <c r="A29" s="48">
        <f>'1_Raw_Games'!A1161</f>
        <v/>
      </c>
      <c r="B29" s="49">
        <f>'1_Raw_Games'!B1161</f>
        <v/>
      </c>
      <c r="C29" s="48">
        <f>'1_Raw_Games'!D1161</f>
        <v/>
      </c>
      <c r="D29" s="48">
        <f>'1_Raw_Games'!C1161</f>
        <v/>
      </c>
      <c r="E29" s="48">
        <f>'1_Raw_Games'!O1161</f>
        <v/>
      </c>
      <c r="F29" s="51">
        <f>('2_Params'!$B$4+SUMPRODUCT(('3_Elo_Chain'!$C$3:$C$1136=C29)*('3_Elo_Chain'!$K$3:$K$1136))-SUMPRODUCT(('3_Elo_Chain'!$D$3:$D$1136=C29)*('3_Elo_Chain'!$K$3:$K$1136))-('2_Params'!$B$4+SUMPRODUCT(('3_Elo_Chain'!$C$3:$C$1136=D29)*('3_Elo_Chain'!$K$3:$K$1136))-SUMPRODUCT(('3_Elo_Chain'!$D$3:$D$1136=D29)*('3_Elo_Chain'!$K$3:$K$1136)))+'2_Params'!$B$6)/'2_Params'!$B$7</f>
        <v/>
      </c>
      <c r="G29" s="51">
        <f>INDEX('5_BT_Frozen'!$L$6:$L$35,MATCH(C29,'5_BT_Frozen'!$K$6:$K$35,0))-INDEX('5_BT_Frozen'!$L$6:$L$35,MATCH(D29,'5_BT_Frozen'!$K$6:$K$35,0))+'5_BT_Frozen'!$L$36</f>
        <v/>
      </c>
      <c r="H29" s="55">
        <f>'6_Trend_Frozen'!M28</f>
        <v/>
      </c>
      <c r="I29" s="51">
        <f>1/(1+EXP(-('7_Fit_Selection_Models'!$AC$12*(F29-'7_Fit_Selection_Models'!$U$5)/'7_Fit_Selection_Models'!$U$6+'7_Fit_Selection_Models'!$AC$13)))</f>
        <v/>
      </c>
      <c r="J29" s="51">
        <f>1/(1+EXP(-('7_Fit_Selection_Models'!$BL$14*(G29-'7_Fit_Selection_Models'!$BD$5)/'7_Fit_Selection_Models'!$BD$6+'7_Fit_Selection_Models'!$BL$15*(H29-'7_Fit_Selection_Models'!$BD$7)/'7_Fit_Selection_Models'!$BD$8+'7_Fit_Selection_Models'!$BL$16)))</f>
        <v/>
      </c>
      <c r="K29" s="51">
        <f>1/(1+EXP(-('9_Fit_Final_Models'!$AC$12*(F29-'9_Fit_Final_Models'!$U$5)/'9_Fit_Final_Models'!$U$6+'9_Fit_Final_Models'!$AC$13)))</f>
        <v/>
      </c>
      <c r="L29" s="66" t="n">
        <v>0.8895135112503368</v>
      </c>
      <c r="M29" s="54">
        <f>ABS(K29-L29)</f>
        <v/>
      </c>
      <c r="N29" s="66" t="n">
        <v>0.6759270213052964</v>
      </c>
      <c r="O29" s="66" t="n">
        <v>1.041456635767867</v>
      </c>
      <c r="P29" s="66" t="n">
        <v>-2.863233028046189</v>
      </c>
      <c r="Q29" s="51">
        <f>-(E29*LN(K29)+(1-E29)*LN(1-K29))</f>
        <v/>
      </c>
      <c r="R29" s="51">
        <f>(K29-E29)^2</f>
        <v/>
      </c>
      <c r="S29" s="34">
        <f>IF(K29&gt;=0.5,1,0)</f>
        <v/>
      </c>
      <c r="T29" s="50">
        <f>COUNTIF($K$5:$K$100,"&lt;"&amp;K29)+(COUNTIF($K$5:$K$100,K29)+1)/2</f>
        <v/>
      </c>
      <c r="U29" s="54">
        <f>ABS(F29-N29)</f>
        <v/>
      </c>
      <c r="V29" s="54">
        <f>1/(1+EXP(-('8_Fit_Stacker'!$I$35*LN(I29/(1-I29))+'8_Fit_Stacker'!$I$36*LN(J29/(1-J29))+'8_Fit_Stacker'!$I$37)))</f>
        <v/>
      </c>
      <c r="W29" s="70" t="n">
        <v>0.8927854521925019</v>
      </c>
      <c r="X29" s="34">
        <f>ABS(V29-W29)</f>
        <v/>
      </c>
    </row>
    <row r="30" ht="15" customHeight="1" s="35">
      <c r="A30" s="48">
        <f>'1_Raw_Games'!A1162</f>
        <v/>
      </c>
      <c r="B30" s="49">
        <f>'1_Raw_Games'!B1162</f>
        <v/>
      </c>
      <c r="C30" s="48">
        <f>'1_Raw_Games'!D1162</f>
        <v/>
      </c>
      <c r="D30" s="48">
        <f>'1_Raw_Games'!C1162</f>
        <v/>
      </c>
      <c r="E30" s="48">
        <f>'1_Raw_Games'!O1162</f>
        <v/>
      </c>
      <c r="F30" s="51">
        <f>('2_Params'!$B$4+SUMPRODUCT(('3_Elo_Chain'!$C$3:$C$1136=C30)*('3_Elo_Chain'!$K$3:$K$1136))-SUMPRODUCT(('3_Elo_Chain'!$D$3:$D$1136=C30)*('3_Elo_Chain'!$K$3:$K$1136))-('2_Params'!$B$4+SUMPRODUCT(('3_Elo_Chain'!$C$3:$C$1136=D30)*('3_Elo_Chain'!$K$3:$K$1136))-SUMPRODUCT(('3_Elo_Chain'!$D$3:$D$1136=D30)*('3_Elo_Chain'!$K$3:$K$1136)))+'2_Params'!$B$6)/'2_Params'!$B$7</f>
        <v/>
      </c>
      <c r="G30" s="51">
        <f>INDEX('5_BT_Frozen'!$L$6:$L$35,MATCH(C30,'5_BT_Frozen'!$K$6:$K$35,0))-INDEX('5_BT_Frozen'!$L$6:$L$35,MATCH(D30,'5_BT_Frozen'!$K$6:$K$35,0))+'5_BT_Frozen'!$L$36</f>
        <v/>
      </c>
      <c r="H30" s="55">
        <f>'6_Trend_Frozen'!M29</f>
        <v/>
      </c>
      <c r="I30" s="51">
        <f>1/(1+EXP(-('7_Fit_Selection_Models'!$AC$12*(F30-'7_Fit_Selection_Models'!$U$5)/'7_Fit_Selection_Models'!$U$6+'7_Fit_Selection_Models'!$AC$13)))</f>
        <v/>
      </c>
      <c r="J30" s="51">
        <f>1/(1+EXP(-('7_Fit_Selection_Models'!$BL$14*(G30-'7_Fit_Selection_Models'!$BD$5)/'7_Fit_Selection_Models'!$BD$6+'7_Fit_Selection_Models'!$BL$15*(H30-'7_Fit_Selection_Models'!$BD$7)/'7_Fit_Selection_Models'!$BD$8+'7_Fit_Selection_Models'!$BL$16)))</f>
        <v/>
      </c>
      <c r="K30" s="51">
        <f>1/(1+EXP(-('9_Fit_Final_Models'!$AC$12*(F30-'9_Fit_Final_Models'!$U$5)/'9_Fit_Final_Models'!$U$6+'9_Fit_Final_Models'!$AC$13)))</f>
        <v/>
      </c>
      <c r="L30" s="66" t="n">
        <v>0.3123585553181111</v>
      </c>
      <c r="M30" s="54">
        <f>ABS(K30-L30)</f>
        <v/>
      </c>
      <c r="N30" s="66" t="n">
        <v>-0.158234570923106</v>
      </c>
      <c r="O30" s="66" t="n">
        <v>-0.1475541850127576</v>
      </c>
      <c r="P30" s="66" t="n">
        <v>-0.0689540366089245</v>
      </c>
      <c r="Q30" s="51">
        <f>-(E30*LN(K30)+(1-E30)*LN(1-K30))</f>
        <v/>
      </c>
      <c r="R30" s="51">
        <f>(K30-E30)^2</f>
        <v/>
      </c>
      <c r="S30" s="34">
        <f>IF(K30&gt;=0.5,1,0)</f>
        <v/>
      </c>
      <c r="T30" s="50">
        <f>COUNTIF($K$5:$K$100,"&lt;"&amp;K30)+(COUNTIF($K$5:$K$100,K30)+1)/2</f>
        <v/>
      </c>
      <c r="U30" s="54">
        <f>ABS(F30-N30)</f>
        <v/>
      </c>
      <c r="V30" s="54">
        <f>1/(1+EXP(-('8_Fit_Stacker'!$I$35*LN(I30/(1-I30))+'8_Fit_Stacker'!$I$36*LN(J30/(1-J30))+'8_Fit_Stacker'!$I$37)))</f>
        <v/>
      </c>
      <c r="W30" s="70" t="n">
        <v>0.4330908299151714</v>
      </c>
      <c r="X30" s="34">
        <f>ABS(V30-W30)</f>
        <v/>
      </c>
    </row>
    <row r="31" ht="15" customHeight="1" s="35">
      <c r="A31" s="48">
        <f>'1_Raw_Games'!A1163</f>
        <v/>
      </c>
      <c r="B31" s="49">
        <f>'1_Raw_Games'!B1163</f>
        <v/>
      </c>
      <c r="C31" s="48">
        <f>'1_Raw_Games'!D1163</f>
        <v/>
      </c>
      <c r="D31" s="48">
        <f>'1_Raw_Games'!C1163</f>
        <v/>
      </c>
      <c r="E31" s="48">
        <f>'1_Raw_Games'!O1163</f>
        <v/>
      </c>
      <c r="F31" s="51">
        <f>('2_Params'!$B$4+SUMPRODUCT(('3_Elo_Chain'!$C$3:$C$1136=C31)*('3_Elo_Chain'!$K$3:$K$1136))-SUMPRODUCT(('3_Elo_Chain'!$D$3:$D$1136=C31)*('3_Elo_Chain'!$K$3:$K$1136))-('2_Params'!$B$4+SUMPRODUCT(('3_Elo_Chain'!$C$3:$C$1136=D31)*('3_Elo_Chain'!$K$3:$K$1136))-SUMPRODUCT(('3_Elo_Chain'!$D$3:$D$1136=D31)*('3_Elo_Chain'!$K$3:$K$1136)))+'2_Params'!$B$6)/'2_Params'!$B$7</f>
        <v/>
      </c>
      <c r="G31" s="51">
        <f>INDEX('5_BT_Frozen'!$L$6:$L$35,MATCH(C31,'5_BT_Frozen'!$K$6:$K$35,0))-INDEX('5_BT_Frozen'!$L$6:$L$35,MATCH(D31,'5_BT_Frozen'!$K$6:$K$35,0))+'5_BT_Frozen'!$L$36</f>
        <v/>
      </c>
      <c r="H31" s="55">
        <f>'6_Trend_Frozen'!M30</f>
        <v/>
      </c>
      <c r="I31" s="51">
        <f>1/(1+EXP(-('7_Fit_Selection_Models'!$AC$12*(F31-'7_Fit_Selection_Models'!$U$5)/'7_Fit_Selection_Models'!$U$6+'7_Fit_Selection_Models'!$AC$13)))</f>
        <v/>
      </c>
      <c r="J31" s="51">
        <f>1/(1+EXP(-('7_Fit_Selection_Models'!$BL$14*(G31-'7_Fit_Selection_Models'!$BD$5)/'7_Fit_Selection_Models'!$BD$6+'7_Fit_Selection_Models'!$BL$15*(H31-'7_Fit_Selection_Models'!$BD$7)/'7_Fit_Selection_Models'!$BD$8+'7_Fit_Selection_Models'!$BL$16)))</f>
        <v/>
      </c>
      <c r="K31" s="51">
        <f>1/(1+EXP(-('9_Fit_Final_Models'!$AC$12*(F31-'9_Fit_Final_Models'!$U$5)/'9_Fit_Final_Models'!$U$6+'9_Fit_Final_Models'!$AC$13)))</f>
        <v/>
      </c>
      <c r="L31" s="66" t="n">
        <v>0.2950061490729914</v>
      </c>
      <c r="M31" s="54">
        <f>ABS(K31-L31)</f>
        <v/>
      </c>
      <c r="N31" s="66" t="n">
        <v>-0.1820495249168652</v>
      </c>
      <c r="O31" s="66" t="n">
        <v>-0.2459635493719987</v>
      </c>
      <c r="P31" s="66" t="n">
        <v>-2.301501357093162</v>
      </c>
      <c r="Q31" s="51">
        <f>-(E31*LN(K31)+(1-E31)*LN(1-K31))</f>
        <v/>
      </c>
      <c r="R31" s="51">
        <f>(K31-E31)^2</f>
        <v/>
      </c>
      <c r="S31" s="34">
        <f>IF(K31&gt;=0.5,1,0)</f>
        <v/>
      </c>
      <c r="T31" s="50">
        <f>COUNTIF($K$5:$K$100,"&lt;"&amp;K31)+(COUNTIF($K$5:$K$100,K31)+1)/2</f>
        <v/>
      </c>
      <c r="U31" s="54">
        <f>ABS(F31-N31)</f>
        <v/>
      </c>
      <c r="V31" s="54">
        <f>1/(1+EXP(-('8_Fit_Stacker'!$I$35*LN(I31/(1-I31))+'8_Fit_Stacker'!$I$36*LN(J31/(1-J31))+'8_Fit_Stacker'!$I$37)))</f>
        <v/>
      </c>
      <c r="W31" s="70" t="n">
        <v>0.3895585134472645</v>
      </c>
      <c r="X31" s="34">
        <f>ABS(V31-W31)</f>
        <v/>
      </c>
    </row>
    <row r="32" ht="15" customHeight="1" s="35">
      <c r="A32" s="48">
        <f>'1_Raw_Games'!A1164</f>
        <v/>
      </c>
      <c r="B32" s="49">
        <f>'1_Raw_Games'!B1164</f>
        <v/>
      </c>
      <c r="C32" s="48">
        <f>'1_Raw_Games'!D1164</f>
        <v/>
      </c>
      <c r="D32" s="48">
        <f>'1_Raw_Games'!C1164</f>
        <v/>
      </c>
      <c r="E32" s="48">
        <f>'1_Raw_Games'!O1164</f>
        <v/>
      </c>
      <c r="F32" s="51">
        <f>('2_Params'!$B$4+SUMPRODUCT(('3_Elo_Chain'!$C$3:$C$1136=C32)*('3_Elo_Chain'!$K$3:$K$1136))-SUMPRODUCT(('3_Elo_Chain'!$D$3:$D$1136=C32)*('3_Elo_Chain'!$K$3:$K$1136))-('2_Params'!$B$4+SUMPRODUCT(('3_Elo_Chain'!$C$3:$C$1136=D32)*('3_Elo_Chain'!$K$3:$K$1136))-SUMPRODUCT(('3_Elo_Chain'!$D$3:$D$1136=D32)*('3_Elo_Chain'!$K$3:$K$1136)))+'2_Params'!$B$6)/'2_Params'!$B$7</f>
        <v/>
      </c>
      <c r="G32" s="51">
        <f>INDEX('5_BT_Frozen'!$L$6:$L$35,MATCH(C32,'5_BT_Frozen'!$K$6:$K$35,0))-INDEX('5_BT_Frozen'!$L$6:$L$35,MATCH(D32,'5_BT_Frozen'!$K$6:$K$35,0))+'5_BT_Frozen'!$L$36</f>
        <v/>
      </c>
      <c r="H32" s="55">
        <f>'6_Trend_Frozen'!M31</f>
        <v/>
      </c>
      <c r="I32" s="51">
        <f>1/(1+EXP(-('7_Fit_Selection_Models'!$AC$12*(F32-'7_Fit_Selection_Models'!$U$5)/'7_Fit_Selection_Models'!$U$6+'7_Fit_Selection_Models'!$AC$13)))</f>
        <v/>
      </c>
      <c r="J32" s="51">
        <f>1/(1+EXP(-('7_Fit_Selection_Models'!$BL$14*(G32-'7_Fit_Selection_Models'!$BD$5)/'7_Fit_Selection_Models'!$BD$6+'7_Fit_Selection_Models'!$BL$15*(H32-'7_Fit_Selection_Models'!$BD$7)/'7_Fit_Selection_Models'!$BD$8+'7_Fit_Selection_Models'!$BL$16)))</f>
        <v/>
      </c>
      <c r="K32" s="51">
        <f>1/(1+EXP(-('9_Fit_Final_Models'!$AC$12*(F32-'9_Fit_Final_Models'!$U$5)/'9_Fit_Final_Models'!$U$6+'9_Fit_Final_Models'!$AC$13)))</f>
        <v/>
      </c>
      <c r="L32" s="66" t="n">
        <v>0.7611920687351464</v>
      </c>
      <c r="M32" s="54">
        <f>ABS(K32-L32)</f>
        <v/>
      </c>
      <c r="N32" s="66" t="n">
        <v>0.4070837188109039</v>
      </c>
      <c r="O32" s="66" t="n">
        <v>0.506637849949391</v>
      </c>
      <c r="P32" s="66" t="n">
        <v>-3.193437044565385</v>
      </c>
      <c r="Q32" s="51">
        <f>-(E32*LN(K32)+(1-E32)*LN(1-K32))</f>
        <v/>
      </c>
      <c r="R32" s="51">
        <f>(K32-E32)^2</f>
        <v/>
      </c>
      <c r="S32" s="34">
        <f>IF(K32&gt;=0.5,1,0)</f>
        <v/>
      </c>
      <c r="T32" s="50">
        <f>COUNTIF($K$5:$K$100,"&lt;"&amp;K32)+(COUNTIF($K$5:$K$100,K32)+1)/2</f>
        <v/>
      </c>
      <c r="U32" s="54">
        <f>ABS(F32-N32)</f>
        <v/>
      </c>
      <c r="V32" s="54">
        <f>1/(1+EXP(-('8_Fit_Stacker'!$I$35*LN(I32/(1-I32))+'8_Fit_Stacker'!$I$36*LN(J32/(1-J32))+'8_Fit_Stacker'!$I$37)))</f>
        <v/>
      </c>
      <c r="W32" s="70" t="n">
        <v>0.7617595971427644</v>
      </c>
      <c r="X32" s="34">
        <f>ABS(V32-W32)</f>
        <v/>
      </c>
    </row>
    <row r="33" ht="15" customHeight="1" s="35">
      <c r="A33" s="48">
        <f>'1_Raw_Games'!A1165</f>
        <v/>
      </c>
      <c r="B33" s="49">
        <f>'1_Raw_Games'!B1165</f>
        <v/>
      </c>
      <c r="C33" s="48">
        <f>'1_Raw_Games'!D1165</f>
        <v/>
      </c>
      <c r="D33" s="48">
        <f>'1_Raw_Games'!C1165</f>
        <v/>
      </c>
      <c r="E33" s="48">
        <f>'1_Raw_Games'!O1165</f>
        <v/>
      </c>
      <c r="F33" s="51">
        <f>('2_Params'!$B$4+SUMPRODUCT(('3_Elo_Chain'!$C$3:$C$1136=C33)*('3_Elo_Chain'!$K$3:$K$1136))-SUMPRODUCT(('3_Elo_Chain'!$D$3:$D$1136=C33)*('3_Elo_Chain'!$K$3:$K$1136))-('2_Params'!$B$4+SUMPRODUCT(('3_Elo_Chain'!$C$3:$C$1136=D33)*('3_Elo_Chain'!$K$3:$K$1136))-SUMPRODUCT(('3_Elo_Chain'!$D$3:$D$1136=D33)*('3_Elo_Chain'!$K$3:$K$1136)))+'2_Params'!$B$6)/'2_Params'!$B$7</f>
        <v/>
      </c>
      <c r="G33" s="51">
        <f>INDEX('5_BT_Frozen'!$L$6:$L$35,MATCH(C33,'5_BT_Frozen'!$K$6:$K$35,0))-INDEX('5_BT_Frozen'!$L$6:$L$35,MATCH(D33,'5_BT_Frozen'!$K$6:$K$35,0))+'5_BT_Frozen'!$L$36</f>
        <v/>
      </c>
      <c r="H33" s="55">
        <f>'6_Trend_Frozen'!M32</f>
        <v/>
      </c>
      <c r="I33" s="51">
        <f>1/(1+EXP(-('7_Fit_Selection_Models'!$AC$12*(F33-'7_Fit_Selection_Models'!$U$5)/'7_Fit_Selection_Models'!$U$6+'7_Fit_Selection_Models'!$AC$13)))</f>
        <v/>
      </c>
      <c r="J33" s="51">
        <f>1/(1+EXP(-('7_Fit_Selection_Models'!$BL$14*(G33-'7_Fit_Selection_Models'!$BD$5)/'7_Fit_Selection_Models'!$BD$6+'7_Fit_Selection_Models'!$BL$15*(H33-'7_Fit_Selection_Models'!$BD$7)/'7_Fit_Selection_Models'!$BD$8+'7_Fit_Selection_Models'!$BL$16)))</f>
        <v/>
      </c>
      <c r="K33" s="51">
        <f>1/(1+EXP(-('9_Fit_Final_Models'!$AC$12*(F33-'9_Fit_Final_Models'!$U$5)/'9_Fit_Final_Models'!$U$6+'9_Fit_Final_Models'!$AC$13)))</f>
        <v/>
      </c>
      <c r="L33" s="66" t="n">
        <v>0.598610181985896</v>
      </c>
      <c r="M33" s="54">
        <f>ABS(K33-L33)</f>
        <v/>
      </c>
      <c r="N33" s="66" t="n">
        <v>0.1866980140496872</v>
      </c>
      <c r="O33" s="66" t="n">
        <v>0.2665800132200866</v>
      </c>
      <c r="P33" s="66" t="n">
        <v>-1.554049034899121</v>
      </c>
      <c r="Q33" s="51">
        <f>-(E33*LN(K33)+(1-E33)*LN(1-K33))</f>
        <v/>
      </c>
      <c r="R33" s="51">
        <f>(K33-E33)^2</f>
        <v/>
      </c>
      <c r="S33" s="34">
        <f>IF(K33&gt;=0.5,1,0)</f>
        <v/>
      </c>
      <c r="T33" s="50">
        <f>COUNTIF($K$5:$K$100,"&lt;"&amp;K33)+(COUNTIF($K$5:$K$100,K33)+1)/2</f>
        <v/>
      </c>
      <c r="U33" s="54">
        <f>ABS(F33-N33)</f>
        <v/>
      </c>
      <c r="V33" s="54">
        <f>1/(1+EXP(-('8_Fit_Stacker'!$I$35*LN(I33/(1-I33))+'8_Fit_Stacker'!$I$36*LN(J33/(1-J33))+'8_Fit_Stacker'!$I$37)))</f>
        <v/>
      </c>
      <c r="W33" s="70" t="n">
        <v>0.652064058917209</v>
      </c>
      <c r="X33" s="34">
        <f>ABS(V33-W33)</f>
        <v/>
      </c>
    </row>
    <row r="34" ht="15" customHeight="1" s="35">
      <c r="A34" s="48">
        <f>'1_Raw_Games'!A1166</f>
        <v/>
      </c>
      <c r="B34" s="49">
        <f>'1_Raw_Games'!B1166</f>
        <v/>
      </c>
      <c r="C34" s="48">
        <f>'1_Raw_Games'!D1166</f>
        <v/>
      </c>
      <c r="D34" s="48">
        <f>'1_Raw_Games'!C1166</f>
        <v/>
      </c>
      <c r="E34" s="48">
        <f>'1_Raw_Games'!O1166</f>
        <v/>
      </c>
      <c r="F34" s="51">
        <f>('2_Params'!$B$4+SUMPRODUCT(('3_Elo_Chain'!$C$3:$C$1136=C34)*('3_Elo_Chain'!$K$3:$K$1136))-SUMPRODUCT(('3_Elo_Chain'!$D$3:$D$1136=C34)*('3_Elo_Chain'!$K$3:$K$1136))-('2_Params'!$B$4+SUMPRODUCT(('3_Elo_Chain'!$C$3:$C$1136=D34)*('3_Elo_Chain'!$K$3:$K$1136))-SUMPRODUCT(('3_Elo_Chain'!$D$3:$D$1136=D34)*('3_Elo_Chain'!$K$3:$K$1136)))+'2_Params'!$B$6)/'2_Params'!$B$7</f>
        <v/>
      </c>
      <c r="G34" s="51">
        <f>INDEX('5_BT_Frozen'!$L$6:$L$35,MATCH(C34,'5_BT_Frozen'!$K$6:$K$35,0))-INDEX('5_BT_Frozen'!$L$6:$L$35,MATCH(D34,'5_BT_Frozen'!$K$6:$K$35,0))+'5_BT_Frozen'!$L$36</f>
        <v/>
      </c>
      <c r="H34" s="55">
        <f>'6_Trend_Frozen'!M33</f>
        <v/>
      </c>
      <c r="I34" s="51">
        <f>1/(1+EXP(-('7_Fit_Selection_Models'!$AC$12*(F34-'7_Fit_Selection_Models'!$U$5)/'7_Fit_Selection_Models'!$U$6+'7_Fit_Selection_Models'!$AC$13)))</f>
        <v/>
      </c>
      <c r="J34" s="51">
        <f>1/(1+EXP(-('7_Fit_Selection_Models'!$BL$14*(G34-'7_Fit_Selection_Models'!$BD$5)/'7_Fit_Selection_Models'!$BD$6+'7_Fit_Selection_Models'!$BL$15*(H34-'7_Fit_Selection_Models'!$BD$7)/'7_Fit_Selection_Models'!$BD$8+'7_Fit_Selection_Models'!$BL$16)))</f>
        <v/>
      </c>
      <c r="K34" s="51">
        <f>1/(1+EXP(-('9_Fit_Final_Models'!$AC$12*(F34-'9_Fit_Final_Models'!$U$5)/'9_Fit_Final_Models'!$U$6+'9_Fit_Final_Models'!$AC$13)))</f>
        <v/>
      </c>
      <c r="L34" s="66" t="n">
        <v>0.2694537605013074</v>
      </c>
      <c r="M34" s="54">
        <f>ABS(K34-L34)</f>
        <v/>
      </c>
      <c r="N34" s="66" t="n">
        <v>-0.2186677266097092</v>
      </c>
      <c r="O34" s="66" t="n">
        <v>-0.2176606388433195</v>
      </c>
      <c r="P34" s="66" t="n">
        <v>-5.11565257186032</v>
      </c>
      <c r="Q34" s="51">
        <f>-(E34*LN(K34)+(1-E34)*LN(1-K34))</f>
        <v/>
      </c>
      <c r="R34" s="51">
        <f>(K34-E34)^2</f>
        <v/>
      </c>
      <c r="S34" s="34">
        <f>IF(K34&gt;=0.5,1,0)</f>
        <v/>
      </c>
      <c r="T34" s="50">
        <f>COUNTIF($K$5:$K$100,"&lt;"&amp;K34)+(COUNTIF($K$5:$K$100,K34)+1)/2</f>
        <v/>
      </c>
      <c r="U34" s="54">
        <f>ABS(F34-N34)</f>
        <v/>
      </c>
      <c r="V34" s="54">
        <f>1/(1+EXP(-('8_Fit_Stacker'!$I$35*LN(I34/(1-I34))+'8_Fit_Stacker'!$I$36*LN(J34/(1-J34))+'8_Fit_Stacker'!$I$37)))</f>
        <v/>
      </c>
      <c r="W34" s="70" t="n">
        <v>0.3730895625200002</v>
      </c>
      <c r="X34" s="34">
        <f>ABS(V34-W34)</f>
        <v/>
      </c>
    </row>
    <row r="35" ht="15" customHeight="1" s="35">
      <c r="A35" s="48">
        <f>'1_Raw_Games'!A1167</f>
        <v/>
      </c>
      <c r="B35" s="49">
        <f>'1_Raw_Games'!B1167</f>
        <v/>
      </c>
      <c r="C35" s="48">
        <f>'1_Raw_Games'!D1167</f>
        <v/>
      </c>
      <c r="D35" s="48">
        <f>'1_Raw_Games'!C1167</f>
        <v/>
      </c>
      <c r="E35" s="48">
        <f>'1_Raw_Games'!O1167</f>
        <v/>
      </c>
      <c r="F35" s="51">
        <f>('2_Params'!$B$4+SUMPRODUCT(('3_Elo_Chain'!$C$3:$C$1136=C35)*('3_Elo_Chain'!$K$3:$K$1136))-SUMPRODUCT(('3_Elo_Chain'!$D$3:$D$1136=C35)*('3_Elo_Chain'!$K$3:$K$1136))-('2_Params'!$B$4+SUMPRODUCT(('3_Elo_Chain'!$C$3:$C$1136=D35)*('3_Elo_Chain'!$K$3:$K$1136))-SUMPRODUCT(('3_Elo_Chain'!$D$3:$D$1136=D35)*('3_Elo_Chain'!$K$3:$K$1136)))+'2_Params'!$B$6)/'2_Params'!$B$7</f>
        <v/>
      </c>
      <c r="G35" s="51">
        <f>INDEX('5_BT_Frozen'!$L$6:$L$35,MATCH(C35,'5_BT_Frozen'!$K$6:$K$35,0))-INDEX('5_BT_Frozen'!$L$6:$L$35,MATCH(D35,'5_BT_Frozen'!$K$6:$K$35,0))+'5_BT_Frozen'!$L$36</f>
        <v/>
      </c>
      <c r="H35" s="55">
        <f>'6_Trend_Frozen'!M34</f>
        <v/>
      </c>
      <c r="I35" s="51">
        <f>1/(1+EXP(-('7_Fit_Selection_Models'!$AC$12*(F35-'7_Fit_Selection_Models'!$U$5)/'7_Fit_Selection_Models'!$U$6+'7_Fit_Selection_Models'!$AC$13)))</f>
        <v/>
      </c>
      <c r="J35" s="51">
        <f>1/(1+EXP(-('7_Fit_Selection_Models'!$BL$14*(G35-'7_Fit_Selection_Models'!$BD$5)/'7_Fit_Selection_Models'!$BD$6+'7_Fit_Selection_Models'!$BL$15*(H35-'7_Fit_Selection_Models'!$BD$7)/'7_Fit_Selection_Models'!$BD$8+'7_Fit_Selection_Models'!$BL$16)))</f>
        <v/>
      </c>
      <c r="K35" s="51">
        <f>1/(1+EXP(-('9_Fit_Final_Models'!$AC$12*(F35-'9_Fit_Final_Models'!$U$5)/'9_Fit_Final_Models'!$U$6+'9_Fit_Final_Models'!$AC$13)))</f>
        <v/>
      </c>
      <c r="L35" s="66" t="n">
        <v>0.6271106867575299</v>
      </c>
      <c r="M35" s="54">
        <f>ABS(K35-L35)</f>
        <v/>
      </c>
      <c r="N35" s="66" t="n">
        <v>0.2215639927076648</v>
      </c>
      <c r="O35" s="66" t="n">
        <v>0.4084782168119846</v>
      </c>
      <c r="P35" s="66" t="n">
        <v>3.64800153496812</v>
      </c>
      <c r="Q35" s="51">
        <f>-(E35*LN(K35)+(1-E35)*LN(1-K35))</f>
        <v/>
      </c>
      <c r="R35" s="51">
        <f>(K35-E35)^2</f>
        <v/>
      </c>
      <c r="S35" s="34">
        <f>IF(K35&gt;=0.5,1,0)</f>
        <v/>
      </c>
      <c r="T35" s="50">
        <f>COUNTIF($K$5:$K$100,"&lt;"&amp;K35)+(COUNTIF($K$5:$K$100,K35)+1)/2</f>
        <v/>
      </c>
      <c r="U35" s="54">
        <f>ABS(F35-N35)</f>
        <v/>
      </c>
      <c r="V35" s="54">
        <f>1/(1+EXP(-('8_Fit_Stacker'!$I$35*LN(I35/(1-I35))+'8_Fit_Stacker'!$I$36*LN(J35/(1-J35))+'8_Fit_Stacker'!$I$37)))</f>
        <v/>
      </c>
      <c r="W35" s="70" t="n">
        <v>0.7158230267769241</v>
      </c>
      <c r="X35" s="34">
        <f>ABS(V35-W35)</f>
        <v/>
      </c>
    </row>
    <row r="36" ht="15" customHeight="1" s="35">
      <c r="A36" s="48">
        <f>'1_Raw_Games'!A1168</f>
        <v/>
      </c>
      <c r="B36" s="49">
        <f>'1_Raw_Games'!B1168</f>
        <v/>
      </c>
      <c r="C36" s="48">
        <f>'1_Raw_Games'!D1168</f>
        <v/>
      </c>
      <c r="D36" s="48">
        <f>'1_Raw_Games'!C1168</f>
        <v/>
      </c>
      <c r="E36" s="48">
        <f>'1_Raw_Games'!O1168</f>
        <v/>
      </c>
      <c r="F36" s="51">
        <f>('2_Params'!$B$4+SUMPRODUCT(('3_Elo_Chain'!$C$3:$C$1136=C36)*('3_Elo_Chain'!$K$3:$K$1136))-SUMPRODUCT(('3_Elo_Chain'!$D$3:$D$1136=C36)*('3_Elo_Chain'!$K$3:$K$1136))-('2_Params'!$B$4+SUMPRODUCT(('3_Elo_Chain'!$C$3:$C$1136=D36)*('3_Elo_Chain'!$K$3:$K$1136))-SUMPRODUCT(('3_Elo_Chain'!$D$3:$D$1136=D36)*('3_Elo_Chain'!$K$3:$K$1136)))+'2_Params'!$B$6)/'2_Params'!$B$7</f>
        <v/>
      </c>
      <c r="G36" s="51">
        <f>INDEX('5_BT_Frozen'!$L$6:$L$35,MATCH(C36,'5_BT_Frozen'!$K$6:$K$35,0))-INDEX('5_BT_Frozen'!$L$6:$L$35,MATCH(D36,'5_BT_Frozen'!$K$6:$K$35,0))+'5_BT_Frozen'!$L$36</f>
        <v/>
      </c>
      <c r="H36" s="55">
        <f>'6_Trend_Frozen'!M35</f>
        <v/>
      </c>
      <c r="I36" s="51">
        <f>1/(1+EXP(-('7_Fit_Selection_Models'!$AC$12*(F36-'7_Fit_Selection_Models'!$U$5)/'7_Fit_Selection_Models'!$U$6+'7_Fit_Selection_Models'!$AC$13)))</f>
        <v/>
      </c>
      <c r="J36" s="51">
        <f>1/(1+EXP(-('7_Fit_Selection_Models'!$BL$14*(G36-'7_Fit_Selection_Models'!$BD$5)/'7_Fit_Selection_Models'!$BD$6+'7_Fit_Selection_Models'!$BL$15*(H36-'7_Fit_Selection_Models'!$BD$7)/'7_Fit_Selection_Models'!$BD$8+'7_Fit_Selection_Models'!$BL$16)))</f>
        <v/>
      </c>
      <c r="K36" s="51">
        <f>1/(1+EXP(-('9_Fit_Final_Models'!$AC$12*(F36-'9_Fit_Final_Models'!$U$5)/'9_Fit_Final_Models'!$U$6+'9_Fit_Final_Models'!$AC$13)))</f>
        <v/>
      </c>
      <c r="L36" s="66" t="n">
        <v>0.927402436053228</v>
      </c>
      <c r="M36" s="54">
        <f>ABS(K36-L36)</f>
        <v/>
      </c>
      <c r="N36" s="66" t="n">
        <v>0.8098835876070826</v>
      </c>
      <c r="O36" s="66" t="n">
        <v>1.285114689686347</v>
      </c>
      <c r="P36" s="66" t="n">
        <v>-0.3356692714572542</v>
      </c>
      <c r="Q36" s="51">
        <f>-(E36*LN(K36)+(1-E36)*LN(1-K36))</f>
        <v/>
      </c>
      <c r="R36" s="51">
        <f>(K36-E36)^2</f>
        <v/>
      </c>
      <c r="S36" s="34">
        <f>IF(K36&gt;=0.5,1,0)</f>
        <v/>
      </c>
      <c r="T36" s="50">
        <f>COUNTIF($K$5:$K$100,"&lt;"&amp;K36)+(COUNTIF($K$5:$K$100,K36)+1)/2</f>
        <v/>
      </c>
      <c r="U36" s="54">
        <f>ABS(F36-N36)</f>
        <v/>
      </c>
      <c r="V36" s="54">
        <f>1/(1+EXP(-('8_Fit_Stacker'!$I$35*LN(I36/(1-I36))+'8_Fit_Stacker'!$I$36*LN(J36/(1-J36))+'8_Fit_Stacker'!$I$37)))</f>
        <v/>
      </c>
      <c r="W36" s="70" t="n">
        <v>0.9317539256128976</v>
      </c>
      <c r="X36" s="34">
        <f>ABS(V36-W36)</f>
        <v/>
      </c>
    </row>
    <row r="37" ht="15" customHeight="1" s="35">
      <c r="A37" s="48">
        <f>'1_Raw_Games'!A1169</f>
        <v/>
      </c>
      <c r="B37" s="49">
        <f>'1_Raw_Games'!B1169</f>
        <v/>
      </c>
      <c r="C37" s="48">
        <f>'1_Raw_Games'!D1169</f>
        <v/>
      </c>
      <c r="D37" s="48">
        <f>'1_Raw_Games'!C1169</f>
        <v/>
      </c>
      <c r="E37" s="48">
        <f>'1_Raw_Games'!O1169</f>
        <v/>
      </c>
      <c r="F37" s="51">
        <f>('2_Params'!$B$4+SUMPRODUCT(('3_Elo_Chain'!$C$3:$C$1136=C37)*('3_Elo_Chain'!$K$3:$K$1136))-SUMPRODUCT(('3_Elo_Chain'!$D$3:$D$1136=C37)*('3_Elo_Chain'!$K$3:$K$1136))-('2_Params'!$B$4+SUMPRODUCT(('3_Elo_Chain'!$C$3:$C$1136=D37)*('3_Elo_Chain'!$K$3:$K$1136))-SUMPRODUCT(('3_Elo_Chain'!$D$3:$D$1136=D37)*('3_Elo_Chain'!$K$3:$K$1136)))+'2_Params'!$B$6)/'2_Params'!$B$7</f>
        <v/>
      </c>
      <c r="G37" s="51">
        <f>INDEX('5_BT_Frozen'!$L$6:$L$35,MATCH(C37,'5_BT_Frozen'!$K$6:$K$35,0))-INDEX('5_BT_Frozen'!$L$6:$L$35,MATCH(D37,'5_BT_Frozen'!$K$6:$K$35,0))+'5_BT_Frozen'!$L$36</f>
        <v/>
      </c>
      <c r="H37" s="55">
        <f>'6_Trend_Frozen'!M36</f>
        <v/>
      </c>
      <c r="I37" s="51">
        <f>1/(1+EXP(-('7_Fit_Selection_Models'!$AC$12*(F37-'7_Fit_Selection_Models'!$U$5)/'7_Fit_Selection_Models'!$U$6+'7_Fit_Selection_Models'!$AC$13)))</f>
        <v/>
      </c>
      <c r="J37" s="51">
        <f>1/(1+EXP(-('7_Fit_Selection_Models'!$BL$14*(G37-'7_Fit_Selection_Models'!$BD$5)/'7_Fit_Selection_Models'!$BD$6+'7_Fit_Selection_Models'!$BL$15*(H37-'7_Fit_Selection_Models'!$BD$7)/'7_Fit_Selection_Models'!$BD$8+'7_Fit_Selection_Models'!$BL$16)))</f>
        <v/>
      </c>
      <c r="K37" s="51">
        <f>1/(1+EXP(-('9_Fit_Final_Models'!$AC$12*(F37-'9_Fit_Final_Models'!$U$5)/'9_Fit_Final_Models'!$U$6+'9_Fit_Final_Models'!$AC$13)))</f>
        <v/>
      </c>
      <c r="L37" s="66" t="n">
        <v>0.4821678499095141</v>
      </c>
      <c r="M37" s="54">
        <f>ABS(K37-L37)</f>
        <v/>
      </c>
      <c r="N37" s="66" t="n">
        <v>0.0500251390241936</v>
      </c>
      <c r="O37" s="66" t="n">
        <v>0.4624955544127701</v>
      </c>
      <c r="P37" s="66" t="n">
        <v>-6.118890211543203</v>
      </c>
      <c r="Q37" s="51">
        <f>-(E37*LN(K37)+(1-E37)*LN(1-K37))</f>
        <v/>
      </c>
      <c r="R37" s="51">
        <f>(K37-E37)^2</f>
        <v/>
      </c>
      <c r="S37" s="34">
        <f>IF(K37&gt;=0.5,1,0)</f>
        <v/>
      </c>
      <c r="T37" s="50">
        <f>COUNTIF($K$5:$K$100,"&lt;"&amp;K37)+(COUNTIF($K$5:$K$100,K37)+1)/2</f>
        <v/>
      </c>
      <c r="U37" s="54">
        <f>ABS(F37-N37)</f>
        <v/>
      </c>
      <c r="V37" s="54">
        <f>1/(1+EXP(-('8_Fit_Stacker'!$I$35*LN(I37/(1-I37))+'8_Fit_Stacker'!$I$36*LN(J37/(1-J37))+'8_Fit_Stacker'!$I$37)))</f>
        <v/>
      </c>
      <c r="W37" s="70" t="n">
        <v>0.6393237492125938</v>
      </c>
      <c r="X37" s="34">
        <f>ABS(V37-W37)</f>
        <v/>
      </c>
    </row>
    <row r="38" ht="15" customHeight="1" s="35">
      <c r="A38" s="48">
        <f>'1_Raw_Games'!A1170</f>
        <v/>
      </c>
      <c r="B38" s="49">
        <f>'1_Raw_Games'!B1170</f>
        <v/>
      </c>
      <c r="C38" s="48">
        <f>'1_Raw_Games'!D1170</f>
        <v/>
      </c>
      <c r="D38" s="48">
        <f>'1_Raw_Games'!C1170</f>
        <v/>
      </c>
      <c r="E38" s="48">
        <f>'1_Raw_Games'!O1170</f>
        <v/>
      </c>
      <c r="F38" s="51">
        <f>('2_Params'!$B$4+SUMPRODUCT(('3_Elo_Chain'!$C$3:$C$1136=C38)*('3_Elo_Chain'!$K$3:$K$1136))-SUMPRODUCT(('3_Elo_Chain'!$D$3:$D$1136=C38)*('3_Elo_Chain'!$K$3:$K$1136))-('2_Params'!$B$4+SUMPRODUCT(('3_Elo_Chain'!$C$3:$C$1136=D38)*('3_Elo_Chain'!$K$3:$K$1136))-SUMPRODUCT(('3_Elo_Chain'!$D$3:$D$1136=D38)*('3_Elo_Chain'!$K$3:$K$1136)))+'2_Params'!$B$6)/'2_Params'!$B$7</f>
        <v/>
      </c>
      <c r="G38" s="51">
        <f>INDEX('5_BT_Frozen'!$L$6:$L$35,MATCH(C38,'5_BT_Frozen'!$K$6:$K$35,0))-INDEX('5_BT_Frozen'!$L$6:$L$35,MATCH(D38,'5_BT_Frozen'!$K$6:$K$35,0))+'5_BT_Frozen'!$L$36</f>
        <v/>
      </c>
      <c r="H38" s="55">
        <f>'6_Trend_Frozen'!M37</f>
        <v/>
      </c>
      <c r="I38" s="51">
        <f>1/(1+EXP(-('7_Fit_Selection_Models'!$AC$12*(F38-'7_Fit_Selection_Models'!$U$5)/'7_Fit_Selection_Models'!$U$6+'7_Fit_Selection_Models'!$AC$13)))</f>
        <v/>
      </c>
      <c r="J38" s="51">
        <f>1/(1+EXP(-('7_Fit_Selection_Models'!$BL$14*(G38-'7_Fit_Selection_Models'!$BD$5)/'7_Fit_Selection_Models'!$BD$6+'7_Fit_Selection_Models'!$BL$15*(H38-'7_Fit_Selection_Models'!$BD$7)/'7_Fit_Selection_Models'!$BD$8+'7_Fit_Selection_Models'!$BL$16)))</f>
        <v/>
      </c>
      <c r="K38" s="51">
        <f>1/(1+EXP(-('9_Fit_Final_Models'!$AC$12*(F38-'9_Fit_Final_Models'!$U$5)/'9_Fit_Final_Models'!$U$6+'9_Fit_Final_Models'!$AC$13)))</f>
        <v/>
      </c>
      <c r="L38" s="66" t="n">
        <v>0.4116821188928301</v>
      </c>
      <c r="M38" s="54">
        <f>ABS(K38-L38)</f>
        <v/>
      </c>
      <c r="N38" s="66" t="n">
        <v>-0.032859264274773</v>
      </c>
      <c r="O38" s="66" t="n">
        <v>-0.3091950891794035</v>
      </c>
      <c r="P38" s="66" t="n">
        <v>7.627334062151315</v>
      </c>
      <c r="Q38" s="51">
        <f>-(E38*LN(K38)+(1-E38)*LN(1-K38))</f>
        <v/>
      </c>
      <c r="R38" s="51">
        <f>(K38-E38)^2</f>
        <v/>
      </c>
      <c r="S38" s="34">
        <f>IF(K38&gt;=0.5,1,0)</f>
        <v/>
      </c>
      <c r="T38" s="50">
        <f>COUNTIF($K$5:$K$100,"&lt;"&amp;K38)+(COUNTIF($K$5:$K$100,K38)+1)/2</f>
        <v/>
      </c>
      <c r="U38" s="54">
        <f>ABS(F38-N38)</f>
        <v/>
      </c>
      <c r="V38" s="54">
        <f>1/(1+EXP(-('8_Fit_Stacker'!$I$35*LN(I38/(1-I38))+'8_Fit_Stacker'!$I$36*LN(J38/(1-J38))+'8_Fit_Stacker'!$I$37)))</f>
        <v/>
      </c>
      <c r="W38" s="70" t="n">
        <v>0.4661698259688689</v>
      </c>
      <c r="X38" s="34">
        <f>ABS(V38-W38)</f>
        <v/>
      </c>
    </row>
    <row r="39" ht="15" customHeight="1" s="35">
      <c r="A39" s="48">
        <f>'1_Raw_Games'!A1171</f>
        <v/>
      </c>
      <c r="B39" s="49">
        <f>'1_Raw_Games'!B1171</f>
        <v/>
      </c>
      <c r="C39" s="48">
        <f>'1_Raw_Games'!D1171</f>
        <v/>
      </c>
      <c r="D39" s="48">
        <f>'1_Raw_Games'!C1171</f>
        <v/>
      </c>
      <c r="E39" s="48">
        <f>'1_Raw_Games'!O1171</f>
        <v/>
      </c>
      <c r="F39" s="51">
        <f>('2_Params'!$B$4+SUMPRODUCT(('3_Elo_Chain'!$C$3:$C$1136=C39)*('3_Elo_Chain'!$K$3:$K$1136))-SUMPRODUCT(('3_Elo_Chain'!$D$3:$D$1136=C39)*('3_Elo_Chain'!$K$3:$K$1136))-('2_Params'!$B$4+SUMPRODUCT(('3_Elo_Chain'!$C$3:$C$1136=D39)*('3_Elo_Chain'!$K$3:$K$1136))-SUMPRODUCT(('3_Elo_Chain'!$D$3:$D$1136=D39)*('3_Elo_Chain'!$K$3:$K$1136)))+'2_Params'!$B$6)/'2_Params'!$B$7</f>
        <v/>
      </c>
      <c r="G39" s="51">
        <f>INDEX('5_BT_Frozen'!$L$6:$L$35,MATCH(C39,'5_BT_Frozen'!$K$6:$K$35,0))-INDEX('5_BT_Frozen'!$L$6:$L$35,MATCH(D39,'5_BT_Frozen'!$K$6:$K$35,0))+'5_BT_Frozen'!$L$36</f>
        <v/>
      </c>
      <c r="H39" s="55">
        <f>'6_Trend_Frozen'!M38</f>
        <v/>
      </c>
      <c r="I39" s="51">
        <f>1/(1+EXP(-('7_Fit_Selection_Models'!$AC$12*(F39-'7_Fit_Selection_Models'!$U$5)/'7_Fit_Selection_Models'!$U$6+'7_Fit_Selection_Models'!$AC$13)))</f>
        <v/>
      </c>
      <c r="J39" s="51">
        <f>1/(1+EXP(-('7_Fit_Selection_Models'!$BL$14*(G39-'7_Fit_Selection_Models'!$BD$5)/'7_Fit_Selection_Models'!$BD$6+'7_Fit_Selection_Models'!$BL$15*(H39-'7_Fit_Selection_Models'!$BD$7)/'7_Fit_Selection_Models'!$BD$8+'7_Fit_Selection_Models'!$BL$16)))</f>
        <v/>
      </c>
      <c r="K39" s="51">
        <f>1/(1+EXP(-('9_Fit_Final_Models'!$AC$12*(F39-'9_Fit_Final_Models'!$U$5)/'9_Fit_Final_Models'!$U$6+'9_Fit_Final_Models'!$AC$13)))</f>
        <v/>
      </c>
      <c r="L39" s="66" t="n">
        <v>0.970278629988888</v>
      </c>
      <c r="M39" s="54">
        <f>ABS(K39-L39)</f>
        <v/>
      </c>
      <c r="N39" s="66" t="n">
        <v>1.082123251709083</v>
      </c>
      <c r="O39" s="66" t="n">
        <v>1.633921619908676</v>
      </c>
      <c r="P39" s="66" t="n">
        <v>2.310031973022145</v>
      </c>
      <c r="Q39" s="51">
        <f>-(E39*LN(K39)+(1-E39)*LN(1-K39))</f>
        <v/>
      </c>
      <c r="R39" s="51">
        <f>(K39-E39)^2</f>
        <v/>
      </c>
      <c r="S39" s="34">
        <f>IF(K39&gt;=0.5,1,0)</f>
        <v/>
      </c>
      <c r="T39" s="50">
        <f>COUNTIF($K$5:$K$100,"&lt;"&amp;K39)+(COUNTIF($K$5:$K$100,K39)+1)/2</f>
        <v/>
      </c>
      <c r="U39" s="54">
        <f>ABS(F39-N39)</f>
        <v/>
      </c>
      <c r="V39" s="54">
        <f>1/(1+EXP(-('8_Fit_Stacker'!$I$35*LN(I39/(1-I39))+'8_Fit_Stacker'!$I$36*LN(J39/(1-J39))+'8_Fit_Stacker'!$I$37)))</f>
        <v/>
      </c>
      <c r="W39" s="70" t="n">
        <v>0.9681577162114784</v>
      </c>
      <c r="X39" s="34">
        <f>ABS(V39-W39)</f>
        <v/>
      </c>
    </row>
    <row r="40" ht="15" customHeight="1" s="35">
      <c r="A40" s="48">
        <f>'1_Raw_Games'!A1172</f>
        <v/>
      </c>
      <c r="B40" s="49">
        <f>'1_Raw_Games'!B1172</f>
        <v/>
      </c>
      <c r="C40" s="48">
        <f>'1_Raw_Games'!D1172</f>
        <v/>
      </c>
      <c r="D40" s="48">
        <f>'1_Raw_Games'!C1172</f>
        <v/>
      </c>
      <c r="E40" s="48">
        <f>'1_Raw_Games'!O1172</f>
        <v/>
      </c>
      <c r="F40" s="51">
        <f>('2_Params'!$B$4+SUMPRODUCT(('3_Elo_Chain'!$C$3:$C$1136=C40)*('3_Elo_Chain'!$K$3:$K$1136))-SUMPRODUCT(('3_Elo_Chain'!$D$3:$D$1136=C40)*('3_Elo_Chain'!$K$3:$K$1136))-('2_Params'!$B$4+SUMPRODUCT(('3_Elo_Chain'!$C$3:$C$1136=D40)*('3_Elo_Chain'!$K$3:$K$1136))-SUMPRODUCT(('3_Elo_Chain'!$D$3:$D$1136=D40)*('3_Elo_Chain'!$K$3:$K$1136)))+'2_Params'!$B$6)/'2_Params'!$B$7</f>
        <v/>
      </c>
      <c r="G40" s="51">
        <f>INDEX('5_BT_Frozen'!$L$6:$L$35,MATCH(C40,'5_BT_Frozen'!$K$6:$K$35,0))-INDEX('5_BT_Frozen'!$L$6:$L$35,MATCH(D40,'5_BT_Frozen'!$K$6:$K$35,0))+'5_BT_Frozen'!$L$36</f>
        <v/>
      </c>
      <c r="H40" s="55">
        <f>'6_Trend_Frozen'!M39</f>
        <v/>
      </c>
      <c r="I40" s="51">
        <f>1/(1+EXP(-('7_Fit_Selection_Models'!$AC$12*(F40-'7_Fit_Selection_Models'!$U$5)/'7_Fit_Selection_Models'!$U$6+'7_Fit_Selection_Models'!$AC$13)))</f>
        <v/>
      </c>
      <c r="J40" s="51">
        <f>1/(1+EXP(-('7_Fit_Selection_Models'!$BL$14*(G40-'7_Fit_Selection_Models'!$BD$5)/'7_Fit_Selection_Models'!$BD$6+'7_Fit_Selection_Models'!$BL$15*(H40-'7_Fit_Selection_Models'!$BD$7)/'7_Fit_Selection_Models'!$BD$8+'7_Fit_Selection_Models'!$BL$16)))</f>
        <v/>
      </c>
      <c r="K40" s="51">
        <f>1/(1+EXP(-('9_Fit_Final_Models'!$AC$12*(F40-'9_Fit_Final_Models'!$U$5)/'9_Fit_Final_Models'!$U$6+'9_Fit_Final_Models'!$AC$13)))</f>
        <v/>
      </c>
      <c r="L40" s="66" t="n">
        <v>0.1419382268841771</v>
      </c>
      <c r="M40" s="54">
        <f>ABS(K40-L40)</f>
        <v/>
      </c>
      <c r="N40" s="66" t="n">
        <v>-0.4513384850350473</v>
      </c>
      <c r="O40" s="66" t="n">
        <v>-0.6909149811870157</v>
      </c>
      <c r="P40" s="66" t="n">
        <v>-8.334354140882468</v>
      </c>
      <c r="Q40" s="51">
        <f>-(E40*LN(K40)+(1-E40)*LN(1-K40))</f>
        <v/>
      </c>
      <c r="R40" s="51">
        <f>(K40-E40)^2</f>
        <v/>
      </c>
      <c r="S40" s="34">
        <f>IF(K40&gt;=0.5,1,0)</f>
        <v/>
      </c>
      <c r="T40" s="50">
        <f>COUNTIF($K$5:$K$100,"&lt;"&amp;K40)+(COUNTIF($K$5:$K$100,K40)+1)/2</f>
        <v/>
      </c>
      <c r="U40" s="54">
        <f>ABS(F40-N40)</f>
        <v/>
      </c>
      <c r="V40" s="54">
        <f>1/(1+EXP(-('8_Fit_Stacker'!$I$35*LN(I40/(1-I40))+'8_Fit_Stacker'!$I$36*LN(J40/(1-J40))+'8_Fit_Stacker'!$I$37)))</f>
        <v/>
      </c>
      <c r="W40" s="70" t="n">
        <v>0.1960300120298762</v>
      </c>
      <c r="X40" s="34">
        <f>ABS(V40-W40)</f>
        <v/>
      </c>
    </row>
    <row r="41" ht="15" customHeight="1" s="35">
      <c r="A41" s="48">
        <f>'1_Raw_Games'!A1173</f>
        <v/>
      </c>
      <c r="B41" s="49">
        <f>'1_Raw_Games'!B1173</f>
        <v/>
      </c>
      <c r="C41" s="48">
        <f>'1_Raw_Games'!D1173</f>
        <v/>
      </c>
      <c r="D41" s="48">
        <f>'1_Raw_Games'!C1173</f>
        <v/>
      </c>
      <c r="E41" s="48">
        <f>'1_Raw_Games'!O1173</f>
        <v/>
      </c>
      <c r="F41" s="51">
        <f>('2_Params'!$B$4+SUMPRODUCT(('3_Elo_Chain'!$C$3:$C$1136=C41)*('3_Elo_Chain'!$K$3:$K$1136))-SUMPRODUCT(('3_Elo_Chain'!$D$3:$D$1136=C41)*('3_Elo_Chain'!$K$3:$K$1136))-('2_Params'!$B$4+SUMPRODUCT(('3_Elo_Chain'!$C$3:$C$1136=D41)*('3_Elo_Chain'!$K$3:$K$1136))-SUMPRODUCT(('3_Elo_Chain'!$D$3:$D$1136=D41)*('3_Elo_Chain'!$K$3:$K$1136)))+'2_Params'!$B$6)/'2_Params'!$B$7</f>
        <v/>
      </c>
      <c r="G41" s="51">
        <f>INDEX('5_BT_Frozen'!$L$6:$L$35,MATCH(C41,'5_BT_Frozen'!$K$6:$K$35,0))-INDEX('5_BT_Frozen'!$L$6:$L$35,MATCH(D41,'5_BT_Frozen'!$K$6:$K$35,0))+'5_BT_Frozen'!$L$36</f>
        <v/>
      </c>
      <c r="H41" s="55">
        <f>'6_Trend_Frozen'!M40</f>
        <v/>
      </c>
      <c r="I41" s="51">
        <f>1/(1+EXP(-('7_Fit_Selection_Models'!$AC$12*(F41-'7_Fit_Selection_Models'!$U$5)/'7_Fit_Selection_Models'!$U$6+'7_Fit_Selection_Models'!$AC$13)))</f>
        <v/>
      </c>
      <c r="J41" s="51">
        <f>1/(1+EXP(-('7_Fit_Selection_Models'!$BL$14*(G41-'7_Fit_Selection_Models'!$BD$5)/'7_Fit_Selection_Models'!$BD$6+'7_Fit_Selection_Models'!$BL$15*(H41-'7_Fit_Selection_Models'!$BD$7)/'7_Fit_Selection_Models'!$BD$8+'7_Fit_Selection_Models'!$BL$16)))</f>
        <v/>
      </c>
      <c r="K41" s="51">
        <f>1/(1+EXP(-('9_Fit_Final_Models'!$AC$12*(F41-'9_Fit_Final_Models'!$U$5)/'9_Fit_Final_Models'!$U$6+'9_Fit_Final_Models'!$AC$13)))</f>
        <v/>
      </c>
      <c r="L41" s="66" t="n">
        <v>0.1740898781250888</v>
      </c>
      <c r="M41" s="54">
        <f>ABS(K41-L41)</f>
        <v/>
      </c>
      <c r="N41" s="66" t="n">
        <v>-0.3810140017684688</v>
      </c>
      <c r="O41" s="66" t="n">
        <v>-0.4735070288391537</v>
      </c>
      <c r="P41" s="66" t="n">
        <v>-0.08867457100978619</v>
      </c>
      <c r="Q41" s="51">
        <f>-(E41*LN(K41)+(1-E41)*LN(1-K41))</f>
        <v/>
      </c>
      <c r="R41" s="51">
        <f>(K41-E41)^2</f>
        <v/>
      </c>
      <c r="S41" s="34">
        <f>IF(K41&gt;=0.5,1,0)</f>
        <v/>
      </c>
      <c r="T41" s="50">
        <f>COUNTIF($K$5:$K$100,"&lt;"&amp;K41)+(COUNTIF($K$5:$K$100,K41)+1)/2</f>
        <v/>
      </c>
      <c r="U41" s="54">
        <f>ABS(F41-N41)</f>
        <v/>
      </c>
      <c r="V41" s="54">
        <f>1/(1+EXP(-('8_Fit_Stacker'!$I$35*LN(I41/(1-I41))+'8_Fit_Stacker'!$I$36*LN(J41/(1-J41))+'8_Fit_Stacker'!$I$37)))</f>
        <v/>
      </c>
      <c r="W41" s="70" t="n">
        <v>0.2829013636892714</v>
      </c>
      <c r="X41" s="34">
        <f>ABS(V41-W41)</f>
        <v/>
      </c>
    </row>
    <row r="42" ht="15" customHeight="1" s="35">
      <c r="A42" s="48">
        <f>'1_Raw_Games'!A1174</f>
        <v/>
      </c>
      <c r="B42" s="49">
        <f>'1_Raw_Games'!B1174</f>
        <v/>
      </c>
      <c r="C42" s="48">
        <f>'1_Raw_Games'!D1174</f>
        <v/>
      </c>
      <c r="D42" s="48">
        <f>'1_Raw_Games'!C1174</f>
        <v/>
      </c>
      <c r="E42" s="48">
        <f>'1_Raw_Games'!O1174</f>
        <v/>
      </c>
      <c r="F42" s="51">
        <f>('2_Params'!$B$4+SUMPRODUCT(('3_Elo_Chain'!$C$3:$C$1136=C42)*('3_Elo_Chain'!$K$3:$K$1136))-SUMPRODUCT(('3_Elo_Chain'!$D$3:$D$1136=C42)*('3_Elo_Chain'!$K$3:$K$1136))-('2_Params'!$B$4+SUMPRODUCT(('3_Elo_Chain'!$C$3:$C$1136=D42)*('3_Elo_Chain'!$K$3:$K$1136))-SUMPRODUCT(('3_Elo_Chain'!$D$3:$D$1136=D42)*('3_Elo_Chain'!$K$3:$K$1136)))+'2_Params'!$B$6)/'2_Params'!$B$7</f>
        <v/>
      </c>
      <c r="G42" s="51">
        <f>INDEX('5_BT_Frozen'!$L$6:$L$35,MATCH(C42,'5_BT_Frozen'!$K$6:$K$35,0))-INDEX('5_BT_Frozen'!$L$6:$L$35,MATCH(D42,'5_BT_Frozen'!$K$6:$K$35,0))+'5_BT_Frozen'!$L$36</f>
        <v/>
      </c>
      <c r="H42" s="55">
        <f>'6_Trend_Frozen'!M41</f>
        <v/>
      </c>
      <c r="I42" s="51">
        <f>1/(1+EXP(-('7_Fit_Selection_Models'!$AC$12*(F42-'7_Fit_Selection_Models'!$U$5)/'7_Fit_Selection_Models'!$U$6+'7_Fit_Selection_Models'!$AC$13)))</f>
        <v/>
      </c>
      <c r="J42" s="51">
        <f>1/(1+EXP(-('7_Fit_Selection_Models'!$BL$14*(G42-'7_Fit_Selection_Models'!$BD$5)/'7_Fit_Selection_Models'!$BD$6+'7_Fit_Selection_Models'!$BL$15*(H42-'7_Fit_Selection_Models'!$BD$7)/'7_Fit_Selection_Models'!$BD$8+'7_Fit_Selection_Models'!$BL$16)))</f>
        <v/>
      </c>
      <c r="K42" s="51">
        <f>1/(1+EXP(-('9_Fit_Final_Models'!$AC$12*(F42-'9_Fit_Final_Models'!$U$5)/'9_Fit_Final_Models'!$U$6+'9_Fit_Final_Models'!$AC$13)))</f>
        <v/>
      </c>
      <c r="L42" s="66" t="n">
        <v>0.3324977897768315</v>
      </c>
      <c r="M42" s="54">
        <f>ABS(K42-L42)</f>
        <v/>
      </c>
      <c r="N42" s="66" t="n">
        <v>-0.1314805833879444</v>
      </c>
      <c r="O42" s="66" t="n">
        <v>-0.112377407581305</v>
      </c>
      <c r="P42" s="66" t="n">
        <v>-4.085764278362489</v>
      </c>
      <c r="Q42" s="51">
        <f>-(E42*LN(K42)+(1-E42)*LN(1-K42))</f>
        <v/>
      </c>
      <c r="R42" s="51">
        <f>(K42-E42)^2</f>
        <v/>
      </c>
      <c r="S42" s="34">
        <f>IF(K42&gt;=0.5,1,0)</f>
        <v/>
      </c>
      <c r="T42" s="50">
        <f>COUNTIF($K$5:$K$100,"&lt;"&amp;K42)+(COUNTIF($K$5:$K$100,K42)+1)/2</f>
        <v/>
      </c>
      <c r="U42" s="54">
        <f>ABS(F42-N42)</f>
        <v/>
      </c>
      <c r="V42" s="54">
        <f>1/(1+EXP(-('8_Fit_Stacker'!$I$35*LN(I42/(1-I42))+'8_Fit_Stacker'!$I$36*LN(J42/(1-J42))+'8_Fit_Stacker'!$I$37)))</f>
        <v/>
      </c>
      <c r="W42" s="70" t="n">
        <v>0.4338165038096194</v>
      </c>
      <c r="X42" s="34">
        <f>ABS(V42-W42)</f>
        <v/>
      </c>
    </row>
    <row r="43" ht="15" customHeight="1" s="35">
      <c r="A43" s="48">
        <f>'1_Raw_Games'!A1175</f>
        <v/>
      </c>
      <c r="B43" s="49">
        <f>'1_Raw_Games'!B1175</f>
        <v/>
      </c>
      <c r="C43" s="48">
        <f>'1_Raw_Games'!D1175</f>
        <v/>
      </c>
      <c r="D43" s="48">
        <f>'1_Raw_Games'!C1175</f>
        <v/>
      </c>
      <c r="E43" s="48">
        <f>'1_Raw_Games'!O1175</f>
        <v/>
      </c>
      <c r="F43" s="51">
        <f>('2_Params'!$B$4+SUMPRODUCT(('3_Elo_Chain'!$C$3:$C$1136=C43)*('3_Elo_Chain'!$K$3:$K$1136))-SUMPRODUCT(('3_Elo_Chain'!$D$3:$D$1136=C43)*('3_Elo_Chain'!$K$3:$K$1136))-('2_Params'!$B$4+SUMPRODUCT(('3_Elo_Chain'!$C$3:$C$1136=D43)*('3_Elo_Chain'!$K$3:$K$1136))-SUMPRODUCT(('3_Elo_Chain'!$D$3:$D$1136=D43)*('3_Elo_Chain'!$K$3:$K$1136)))+'2_Params'!$B$6)/'2_Params'!$B$7</f>
        <v/>
      </c>
      <c r="G43" s="51">
        <f>INDEX('5_BT_Frozen'!$L$6:$L$35,MATCH(C43,'5_BT_Frozen'!$K$6:$K$35,0))-INDEX('5_BT_Frozen'!$L$6:$L$35,MATCH(D43,'5_BT_Frozen'!$K$6:$K$35,0))+'5_BT_Frozen'!$L$36</f>
        <v/>
      </c>
      <c r="H43" s="55">
        <f>'6_Trend_Frozen'!M42</f>
        <v/>
      </c>
      <c r="I43" s="51">
        <f>1/(1+EXP(-('7_Fit_Selection_Models'!$AC$12*(F43-'7_Fit_Selection_Models'!$U$5)/'7_Fit_Selection_Models'!$U$6+'7_Fit_Selection_Models'!$AC$13)))</f>
        <v/>
      </c>
      <c r="J43" s="51">
        <f>1/(1+EXP(-('7_Fit_Selection_Models'!$BL$14*(G43-'7_Fit_Selection_Models'!$BD$5)/'7_Fit_Selection_Models'!$BD$6+'7_Fit_Selection_Models'!$BL$15*(H43-'7_Fit_Selection_Models'!$BD$7)/'7_Fit_Selection_Models'!$BD$8+'7_Fit_Selection_Models'!$BL$16)))</f>
        <v/>
      </c>
      <c r="K43" s="51">
        <f>1/(1+EXP(-('9_Fit_Final_Models'!$AC$12*(F43-'9_Fit_Final_Models'!$U$5)/'9_Fit_Final_Models'!$U$6+'9_Fit_Final_Models'!$AC$13)))</f>
        <v/>
      </c>
      <c r="L43" s="66" t="n">
        <v>0.5088986971886637</v>
      </c>
      <c r="M43" s="54">
        <f>ABS(K43-L43)</f>
        <v/>
      </c>
      <c r="N43" s="66" t="n">
        <v>0.0810592101365125</v>
      </c>
      <c r="O43" s="66" t="n">
        <v>0.0443831748104593</v>
      </c>
      <c r="P43" s="66" t="n">
        <v>9.04681456438151</v>
      </c>
      <c r="Q43" s="51">
        <f>-(E43*LN(K43)+(1-E43)*LN(1-K43))</f>
        <v/>
      </c>
      <c r="R43" s="51">
        <f>(K43-E43)^2</f>
        <v/>
      </c>
      <c r="S43" s="34">
        <f>IF(K43&gt;=0.5,1,0)</f>
        <v/>
      </c>
      <c r="T43" s="50">
        <f>COUNTIF($K$5:$K$100,"&lt;"&amp;K43)+(COUNTIF($K$5:$K$100,K43)+1)/2</f>
        <v/>
      </c>
      <c r="U43" s="54">
        <f>ABS(F43-N43)</f>
        <v/>
      </c>
      <c r="V43" s="54">
        <f>1/(1+EXP(-('8_Fit_Stacker'!$I$35*LN(I43/(1-I43))+'8_Fit_Stacker'!$I$36*LN(J43/(1-J43))+'8_Fit_Stacker'!$I$37)))</f>
        <v/>
      </c>
      <c r="W43" s="70" t="n">
        <v>0.6061960709299422</v>
      </c>
      <c r="X43" s="34">
        <f>ABS(V43-W43)</f>
        <v/>
      </c>
    </row>
    <row r="44" ht="15" customHeight="1" s="35">
      <c r="A44" s="48">
        <f>'1_Raw_Games'!A1176</f>
        <v/>
      </c>
      <c r="B44" s="49">
        <f>'1_Raw_Games'!B1176</f>
        <v/>
      </c>
      <c r="C44" s="48">
        <f>'1_Raw_Games'!D1176</f>
        <v/>
      </c>
      <c r="D44" s="48">
        <f>'1_Raw_Games'!C1176</f>
        <v/>
      </c>
      <c r="E44" s="48">
        <f>'1_Raw_Games'!O1176</f>
        <v/>
      </c>
      <c r="F44" s="51">
        <f>('2_Params'!$B$4+SUMPRODUCT(('3_Elo_Chain'!$C$3:$C$1136=C44)*('3_Elo_Chain'!$K$3:$K$1136))-SUMPRODUCT(('3_Elo_Chain'!$D$3:$D$1136=C44)*('3_Elo_Chain'!$K$3:$K$1136))-('2_Params'!$B$4+SUMPRODUCT(('3_Elo_Chain'!$C$3:$C$1136=D44)*('3_Elo_Chain'!$K$3:$K$1136))-SUMPRODUCT(('3_Elo_Chain'!$D$3:$D$1136=D44)*('3_Elo_Chain'!$K$3:$K$1136)))+'2_Params'!$B$6)/'2_Params'!$B$7</f>
        <v/>
      </c>
      <c r="G44" s="51">
        <f>INDEX('5_BT_Frozen'!$L$6:$L$35,MATCH(C44,'5_BT_Frozen'!$K$6:$K$35,0))-INDEX('5_BT_Frozen'!$L$6:$L$35,MATCH(D44,'5_BT_Frozen'!$K$6:$K$35,0))+'5_BT_Frozen'!$L$36</f>
        <v/>
      </c>
      <c r="H44" s="55">
        <f>'6_Trend_Frozen'!M43</f>
        <v/>
      </c>
      <c r="I44" s="51">
        <f>1/(1+EXP(-('7_Fit_Selection_Models'!$AC$12*(F44-'7_Fit_Selection_Models'!$U$5)/'7_Fit_Selection_Models'!$U$6+'7_Fit_Selection_Models'!$AC$13)))</f>
        <v/>
      </c>
      <c r="J44" s="51">
        <f>1/(1+EXP(-('7_Fit_Selection_Models'!$BL$14*(G44-'7_Fit_Selection_Models'!$BD$5)/'7_Fit_Selection_Models'!$BD$6+'7_Fit_Selection_Models'!$BL$15*(H44-'7_Fit_Selection_Models'!$BD$7)/'7_Fit_Selection_Models'!$BD$8+'7_Fit_Selection_Models'!$BL$16)))</f>
        <v/>
      </c>
      <c r="K44" s="51">
        <f>1/(1+EXP(-('9_Fit_Final_Models'!$AC$12*(F44-'9_Fit_Final_Models'!$U$5)/'9_Fit_Final_Models'!$U$6+'9_Fit_Final_Models'!$AC$13)))</f>
        <v/>
      </c>
      <c r="L44" s="66" t="n">
        <v>0.2653104295726443</v>
      </c>
      <c r="M44" s="54">
        <f>ABS(K44-L44)</f>
        <v/>
      </c>
      <c r="N44" s="66" t="n">
        <v>-0.2248049835913974</v>
      </c>
      <c r="O44" s="66" t="n">
        <v>-0.2732406980798095</v>
      </c>
      <c r="P44" s="66" t="n">
        <v>-7.818293360034117</v>
      </c>
      <c r="Q44" s="51">
        <f>-(E44*LN(K44)+(1-E44)*LN(1-K44))</f>
        <v/>
      </c>
      <c r="R44" s="51">
        <f>(K44-E44)^2</f>
        <v/>
      </c>
      <c r="S44" s="34">
        <f>IF(K44&gt;=0.5,1,0)</f>
        <v/>
      </c>
      <c r="T44" s="50">
        <f>COUNTIF($K$5:$K$100,"&lt;"&amp;K44)+(COUNTIF($K$5:$K$100,K44)+1)/2</f>
        <v/>
      </c>
      <c r="U44" s="54">
        <f>ABS(F44-N44)</f>
        <v/>
      </c>
      <c r="V44" s="54">
        <f>1/(1+EXP(-('8_Fit_Stacker'!$I$35*LN(I44/(1-I44))+'8_Fit_Stacker'!$I$36*LN(J44/(1-J44))+'8_Fit_Stacker'!$I$37)))</f>
        <v/>
      </c>
      <c r="W44" s="70" t="n">
        <v>0.3460528685352762</v>
      </c>
      <c r="X44" s="34">
        <f>ABS(V44-W44)</f>
        <v/>
      </c>
    </row>
    <row r="45" ht="15" customHeight="1" s="35">
      <c r="A45" s="48">
        <f>'1_Raw_Games'!A1177</f>
        <v/>
      </c>
      <c r="B45" s="49">
        <f>'1_Raw_Games'!B1177</f>
        <v/>
      </c>
      <c r="C45" s="48">
        <f>'1_Raw_Games'!D1177</f>
        <v/>
      </c>
      <c r="D45" s="48">
        <f>'1_Raw_Games'!C1177</f>
        <v/>
      </c>
      <c r="E45" s="48">
        <f>'1_Raw_Games'!O1177</f>
        <v/>
      </c>
      <c r="F45" s="51">
        <f>('2_Params'!$B$4+SUMPRODUCT(('3_Elo_Chain'!$C$3:$C$1136=C45)*('3_Elo_Chain'!$K$3:$K$1136))-SUMPRODUCT(('3_Elo_Chain'!$D$3:$D$1136=C45)*('3_Elo_Chain'!$K$3:$K$1136))-('2_Params'!$B$4+SUMPRODUCT(('3_Elo_Chain'!$C$3:$C$1136=D45)*('3_Elo_Chain'!$K$3:$K$1136))-SUMPRODUCT(('3_Elo_Chain'!$D$3:$D$1136=D45)*('3_Elo_Chain'!$K$3:$K$1136)))+'2_Params'!$B$6)/'2_Params'!$B$7</f>
        <v/>
      </c>
      <c r="G45" s="51">
        <f>INDEX('5_BT_Frozen'!$L$6:$L$35,MATCH(C45,'5_BT_Frozen'!$K$6:$K$35,0))-INDEX('5_BT_Frozen'!$L$6:$L$35,MATCH(D45,'5_BT_Frozen'!$K$6:$K$35,0))+'5_BT_Frozen'!$L$36</f>
        <v/>
      </c>
      <c r="H45" s="55">
        <f>'6_Trend_Frozen'!M44</f>
        <v/>
      </c>
      <c r="I45" s="51">
        <f>1/(1+EXP(-('7_Fit_Selection_Models'!$AC$12*(F45-'7_Fit_Selection_Models'!$U$5)/'7_Fit_Selection_Models'!$U$6+'7_Fit_Selection_Models'!$AC$13)))</f>
        <v/>
      </c>
      <c r="J45" s="51">
        <f>1/(1+EXP(-('7_Fit_Selection_Models'!$BL$14*(G45-'7_Fit_Selection_Models'!$BD$5)/'7_Fit_Selection_Models'!$BD$6+'7_Fit_Selection_Models'!$BL$15*(H45-'7_Fit_Selection_Models'!$BD$7)/'7_Fit_Selection_Models'!$BD$8+'7_Fit_Selection_Models'!$BL$16)))</f>
        <v/>
      </c>
      <c r="K45" s="51">
        <f>1/(1+EXP(-('9_Fit_Final_Models'!$AC$12*(F45-'9_Fit_Final_Models'!$U$5)/'9_Fit_Final_Models'!$U$6+'9_Fit_Final_Models'!$AC$13)))</f>
        <v/>
      </c>
      <c r="L45" s="66" t="n">
        <v>0.1500275194555037</v>
      </c>
      <c r="M45" s="54">
        <f>ABS(K45-L45)</f>
        <v/>
      </c>
      <c r="N45" s="66" t="n">
        <v>-0.4325078342994362</v>
      </c>
      <c r="O45" s="66" t="n">
        <v>-0.5423857218143178</v>
      </c>
      <c r="P45" s="66" t="n">
        <v>-8.376264537868447</v>
      </c>
      <c r="Q45" s="51">
        <f>-(E45*LN(K45)+(1-E45)*LN(1-K45))</f>
        <v/>
      </c>
      <c r="R45" s="51">
        <f>(K45-E45)^2</f>
        <v/>
      </c>
      <c r="S45" s="34">
        <f>IF(K45&gt;=0.5,1,0)</f>
        <v/>
      </c>
      <c r="T45" s="50">
        <f>COUNTIF($K$5:$K$100,"&lt;"&amp;K45)+(COUNTIF($K$5:$K$100,K45)+1)/2</f>
        <v/>
      </c>
      <c r="U45" s="54">
        <f>ABS(F45-N45)</f>
        <v/>
      </c>
      <c r="V45" s="54">
        <f>1/(1+EXP(-('8_Fit_Stacker'!$I$35*LN(I45/(1-I45))+'8_Fit_Stacker'!$I$36*LN(J45/(1-J45))+'8_Fit_Stacker'!$I$37)))</f>
        <v/>
      </c>
      <c r="W45" s="70" t="n">
        <v>0.2271654552861481</v>
      </c>
      <c r="X45" s="34">
        <f>ABS(V45-W45)</f>
        <v/>
      </c>
    </row>
    <row r="46" ht="15" customHeight="1" s="35">
      <c r="A46" s="48">
        <f>'1_Raw_Games'!A1178</f>
        <v/>
      </c>
      <c r="B46" s="49">
        <f>'1_Raw_Games'!B1178</f>
        <v/>
      </c>
      <c r="C46" s="48">
        <f>'1_Raw_Games'!D1178</f>
        <v/>
      </c>
      <c r="D46" s="48">
        <f>'1_Raw_Games'!C1178</f>
        <v/>
      </c>
      <c r="E46" s="48">
        <f>'1_Raw_Games'!O1178</f>
        <v/>
      </c>
      <c r="F46" s="51">
        <f>('2_Params'!$B$4+SUMPRODUCT(('3_Elo_Chain'!$C$3:$C$1136=C46)*('3_Elo_Chain'!$K$3:$K$1136))-SUMPRODUCT(('3_Elo_Chain'!$D$3:$D$1136=C46)*('3_Elo_Chain'!$K$3:$K$1136))-('2_Params'!$B$4+SUMPRODUCT(('3_Elo_Chain'!$C$3:$C$1136=D46)*('3_Elo_Chain'!$K$3:$K$1136))-SUMPRODUCT(('3_Elo_Chain'!$D$3:$D$1136=D46)*('3_Elo_Chain'!$K$3:$K$1136)))+'2_Params'!$B$6)/'2_Params'!$B$7</f>
        <v/>
      </c>
      <c r="G46" s="51">
        <f>INDEX('5_BT_Frozen'!$L$6:$L$35,MATCH(C46,'5_BT_Frozen'!$K$6:$K$35,0))-INDEX('5_BT_Frozen'!$L$6:$L$35,MATCH(D46,'5_BT_Frozen'!$K$6:$K$35,0))+'5_BT_Frozen'!$L$36</f>
        <v/>
      </c>
      <c r="H46" s="55">
        <f>'6_Trend_Frozen'!M45</f>
        <v/>
      </c>
      <c r="I46" s="51">
        <f>1/(1+EXP(-('7_Fit_Selection_Models'!$AC$12*(F46-'7_Fit_Selection_Models'!$U$5)/'7_Fit_Selection_Models'!$U$6+'7_Fit_Selection_Models'!$AC$13)))</f>
        <v/>
      </c>
      <c r="J46" s="51">
        <f>1/(1+EXP(-('7_Fit_Selection_Models'!$BL$14*(G46-'7_Fit_Selection_Models'!$BD$5)/'7_Fit_Selection_Models'!$BD$6+'7_Fit_Selection_Models'!$BL$15*(H46-'7_Fit_Selection_Models'!$BD$7)/'7_Fit_Selection_Models'!$BD$8+'7_Fit_Selection_Models'!$BL$16)))</f>
        <v/>
      </c>
      <c r="K46" s="51">
        <f>1/(1+EXP(-('9_Fit_Final_Models'!$AC$12*(F46-'9_Fit_Final_Models'!$U$5)/'9_Fit_Final_Models'!$U$6+'9_Fit_Final_Models'!$AC$13)))</f>
        <v/>
      </c>
      <c r="L46" s="66" t="n">
        <v>0.8634844118613488</v>
      </c>
      <c r="M46" s="54">
        <f>ABS(K46-L46)</f>
        <v/>
      </c>
      <c r="N46" s="66" t="n">
        <v>0.605929101271895</v>
      </c>
      <c r="O46" s="66" t="n">
        <v>0.834339249681096</v>
      </c>
      <c r="P46" s="66" t="n">
        <v>5.419191462266581</v>
      </c>
      <c r="Q46" s="51">
        <f>-(E46*LN(K46)+(1-E46)*LN(1-K46))</f>
        <v/>
      </c>
      <c r="R46" s="51">
        <f>(K46-E46)^2</f>
        <v/>
      </c>
      <c r="S46" s="34">
        <f>IF(K46&gt;=0.5,1,0)</f>
        <v/>
      </c>
      <c r="T46" s="50">
        <f>COUNTIF($K$5:$K$100,"&lt;"&amp;K46)+(COUNTIF($K$5:$K$100,K46)+1)/2</f>
        <v/>
      </c>
      <c r="U46" s="54">
        <f>ABS(F46-N46)</f>
        <v/>
      </c>
      <c r="V46" s="54">
        <f>1/(1+EXP(-('8_Fit_Stacker'!$I$35*LN(I46/(1-I46))+'8_Fit_Stacker'!$I$36*LN(J46/(1-J46))+'8_Fit_Stacker'!$I$37)))</f>
        <v/>
      </c>
      <c r="W46" s="70" t="n">
        <v>0.8750574920190964</v>
      </c>
      <c r="X46" s="34">
        <f>ABS(V46-W46)</f>
        <v/>
      </c>
    </row>
    <row r="47" ht="15" customHeight="1" s="35">
      <c r="A47" s="48">
        <f>'1_Raw_Games'!A1179</f>
        <v/>
      </c>
      <c r="B47" s="49">
        <f>'1_Raw_Games'!B1179</f>
        <v/>
      </c>
      <c r="C47" s="48">
        <f>'1_Raw_Games'!D1179</f>
        <v/>
      </c>
      <c r="D47" s="48">
        <f>'1_Raw_Games'!C1179</f>
        <v/>
      </c>
      <c r="E47" s="48">
        <f>'1_Raw_Games'!O1179</f>
        <v/>
      </c>
      <c r="F47" s="51">
        <f>('2_Params'!$B$4+SUMPRODUCT(('3_Elo_Chain'!$C$3:$C$1136=C47)*('3_Elo_Chain'!$K$3:$K$1136))-SUMPRODUCT(('3_Elo_Chain'!$D$3:$D$1136=C47)*('3_Elo_Chain'!$K$3:$K$1136))-('2_Params'!$B$4+SUMPRODUCT(('3_Elo_Chain'!$C$3:$C$1136=D47)*('3_Elo_Chain'!$K$3:$K$1136))-SUMPRODUCT(('3_Elo_Chain'!$D$3:$D$1136=D47)*('3_Elo_Chain'!$K$3:$K$1136)))+'2_Params'!$B$6)/'2_Params'!$B$7</f>
        <v/>
      </c>
      <c r="G47" s="51">
        <f>INDEX('5_BT_Frozen'!$L$6:$L$35,MATCH(C47,'5_BT_Frozen'!$K$6:$K$35,0))-INDEX('5_BT_Frozen'!$L$6:$L$35,MATCH(D47,'5_BT_Frozen'!$K$6:$K$35,0))+'5_BT_Frozen'!$L$36</f>
        <v/>
      </c>
      <c r="H47" s="55">
        <f>'6_Trend_Frozen'!M46</f>
        <v/>
      </c>
      <c r="I47" s="51">
        <f>1/(1+EXP(-('7_Fit_Selection_Models'!$AC$12*(F47-'7_Fit_Selection_Models'!$U$5)/'7_Fit_Selection_Models'!$U$6+'7_Fit_Selection_Models'!$AC$13)))</f>
        <v/>
      </c>
      <c r="J47" s="51">
        <f>1/(1+EXP(-('7_Fit_Selection_Models'!$BL$14*(G47-'7_Fit_Selection_Models'!$BD$5)/'7_Fit_Selection_Models'!$BD$6+'7_Fit_Selection_Models'!$BL$15*(H47-'7_Fit_Selection_Models'!$BD$7)/'7_Fit_Selection_Models'!$BD$8+'7_Fit_Selection_Models'!$BL$16)))</f>
        <v/>
      </c>
      <c r="K47" s="51">
        <f>1/(1+EXP(-('9_Fit_Final_Models'!$AC$12*(F47-'9_Fit_Final_Models'!$U$5)/'9_Fit_Final_Models'!$U$6+'9_Fit_Final_Models'!$AC$13)))</f>
        <v/>
      </c>
      <c r="L47" s="66" t="n">
        <v>0.7060751828020817</v>
      </c>
      <c r="M47" s="54">
        <f>ABS(K47-L47)</f>
        <v/>
      </c>
      <c r="N47" s="66" t="n">
        <v>0.3250200569400135</v>
      </c>
      <c r="O47" s="66" t="n">
        <v>0.5553871765084057</v>
      </c>
      <c r="P47" s="66" t="n">
        <v>-3.601027234332904</v>
      </c>
      <c r="Q47" s="51">
        <f>-(E47*LN(K47)+(1-E47)*LN(1-K47))</f>
        <v/>
      </c>
      <c r="R47" s="51">
        <f>(K47-E47)^2</f>
        <v/>
      </c>
      <c r="S47" s="34">
        <f>IF(K47&gt;=0.5,1,0)</f>
        <v/>
      </c>
      <c r="T47" s="50">
        <f>COUNTIF($K$5:$K$100,"&lt;"&amp;K47)+(COUNTIF($K$5:$K$100,K47)+1)/2</f>
        <v/>
      </c>
      <c r="U47" s="54">
        <f>ABS(F47-N47)</f>
        <v/>
      </c>
      <c r="V47" s="54">
        <f>1/(1+EXP(-('8_Fit_Stacker'!$I$35*LN(I47/(1-I47))+'8_Fit_Stacker'!$I$36*LN(J47/(1-J47))+'8_Fit_Stacker'!$I$37)))</f>
        <v/>
      </c>
      <c r="W47" s="70" t="n">
        <v>0.7494524418198838</v>
      </c>
      <c r="X47" s="34">
        <f>ABS(V47-W47)</f>
        <v/>
      </c>
    </row>
    <row r="48" ht="15" customHeight="1" s="35">
      <c r="A48" s="48">
        <f>'1_Raw_Games'!A1180</f>
        <v/>
      </c>
      <c r="B48" s="49">
        <f>'1_Raw_Games'!B1180</f>
        <v/>
      </c>
      <c r="C48" s="48">
        <f>'1_Raw_Games'!D1180</f>
        <v/>
      </c>
      <c r="D48" s="48">
        <f>'1_Raw_Games'!C1180</f>
        <v/>
      </c>
      <c r="E48" s="48">
        <f>'1_Raw_Games'!O1180</f>
        <v/>
      </c>
      <c r="F48" s="51">
        <f>('2_Params'!$B$4+SUMPRODUCT(('3_Elo_Chain'!$C$3:$C$1136=C48)*('3_Elo_Chain'!$K$3:$K$1136))-SUMPRODUCT(('3_Elo_Chain'!$D$3:$D$1136=C48)*('3_Elo_Chain'!$K$3:$K$1136))-('2_Params'!$B$4+SUMPRODUCT(('3_Elo_Chain'!$C$3:$C$1136=D48)*('3_Elo_Chain'!$K$3:$K$1136))-SUMPRODUCT(('3_Elo_Chain'!$D$3:$D$1136=D48)*('3_Elo_Chain'!$K$3:$K$1136)))+'2_Params'!$B$6)/'2_Params'!$B$7</f>
        <v/>
      </c>
      <c r="G48" s="51">
        <f>INDEX('5_BT_Frozen'!$L$6:$L$35,MATCH(C48,'5_BT_Frozen'!$K$6:$K$35,0))-INDEX('5_BT_Frozen'!$L$6:$L$35,MATCH(D48,'5_BT_Frozen'!$K$6:$K$35,0))+'5_BT_Frozen'!$L$36</f>
        <v/>
      </c>
      <c r="H48" s="55">
        <f>'6_Trend_Frozen'!M47</f>
        <v/>
      </c>
      <c r="I48" s="51">
        <f>1/(1+EXP(-('7_Fit_Selection_Models'!$AC$12*(F48-'7_Fit_Selection_Models'!$U$5)/'7_Fit_Selection_Models'!$U$6+'7_Fit_Selection_Models'!$AC$13)))</f>
        <v/>
      </c>
      <c r="J48" s="51">
        <f>1/(1+EXP(-('7_Fit_Selection_Models'!$BL$14*(G48-'7_Fit_Selection_Models'!$BD$5)/'7_Fit_Selection_Models'!$BD$6+'7_Fit_Selection_Models'!$BL$15*(H48-'7_Fit_Selection_Models'!$BD$7)/'7_Fit_Selection_Models'!$BD$8+'7_Fit_Selection_Models'!$BL$16)))</f>
        <v/>
      </c>
      <c r="K48" s="51">
        <f>1/(1+EXP(-('9_Fit_Final_Models'!$AC$12*(F48-'9_Fit_Final_Models'!$U$5)/'9_Fit_Final_Models'!$U$6+'9_Fit_Final_Models'!$AC$13)))</f>
        <v/>
      </c>
      <c r="L48" s="66" t="n">
        <v>0.376122577037892</v>
      </c>
      <c r="M48" s="54">
        <f>ABS(K48-L48)</f>
        <v/>
      </c>
      <c r="N48" s="66" t="n">
        <v>-0.0760987843908276</v>
      </c>
      <c r="O48" s="66" t="n">
        <v>-0.2171835999166796</v>
      </c>
      <c r="P48" s="66" t="n">
        <v>-0.6987392372700603</v>
      </c>
      <c r="Q48" s="51">
        <f>-(E48*LN(K48)+(1-E48)*LN(1-K48))</f>
        <v/>
      </c>
      <c r="R48" s="51">
        <f>(K48-E48)^2</f>
        <v/>
      </c>
      <c r="S48" s="34">
        <f>IF(K48&gt;=0.5,1,0)</f>
        <v/>
      </c>
      <c r="T48" s="50">
        <f>COUNTIF($K$5:$K$100,"&lt;"&amp;K48)+(COUNTIF($K$5:$K$100,K48)+1)/2</f>
        <v/>
      </c>
      <c r="U48" s="54">
        <f>ABS(F48-N48)</f>
        <v/>
      </c>
      <c r="V48" s="54">
        <f>1/(1+EXP(-('8_Fit_Stacker'!$I$35*LN(I48/(1-I48))+'8_Fit_Stacker'!$I$36*LN(J48/(1-J48))+'8_Fit_Stacker'!$I$37)))</f>
        <v/>
      </c>
      <c r="W48" s="70" t="n">
        <v>0.4393365804117636</v>
      </c>
      <c r="X48" s="34">
        <f>ABS(V48-W48)</f>
        <v/>
      </c>
    </row>
    <row r="49" ht="15" customHeight="1" s="35">
      <c r="A49" s="48">
        <f>'1_Raw_Games'!A1181</f>
        <v/>
      </c>
      <c r="B49" s="49">
        <f>'1_Raw_Games'!B1181</f>
        <v/>
      </c>
      <c r="C49" s="48">
        <f>'1_Raw_Games'!D1181</f>
        <v/>
      </c>
      <c r="D49" s="48">
        <f>'1_Raw_Games'!C1181</f>
        <v/>
      </c>
      <c r="E49" s="48">
        <f>'1_Raw_Games'!O1181</f>
        <v/>
      </c>
      <c r="F49" s="51">
        <f>('2_Params'!$B$4+SUMPRODUCT(('3_Elo_Chain'!$C$3:$C$1136=C49)*('3_Elo_Chain'!$K$3:$K$1136))-SUMPRODUCT(('3_Elo_Chain'!$D$3:$D$1136=C49)*('3_Elo_Chain'!$K$3:$K$1136))-('2_Params'!$B$4+SUMPRODUCT(('3_Elo_Chain'!$C$3:$C$1136=D49)*('3_Elo_Chain'!$K$3:$K$1136))-SUMPRODUCT(('3_Elo_Chain'!$D$3:$D$1136=D49)*('3_Elo_Chain'!$K$3:$K$1136)))+'2_Params'!$B$6)/'2_Params'!$B$7</f>
        <v/>
      </c>
      <c r="G49" s="51">
        <f>INDEX('5_BT_Frozen'!$L$6:$L$35,MATCH(C49,'5_BT_Frozen'!$K$6:$K$35,0))-INDEX('5_BT_Frozen'!$L$6:$L$35,MATCH(D49,'5_BT_Frozen'!$K$6:$K$35,0))+'5_BT_Frozen'!$L$36</f>
        <v/>
      </c>
      <c r="H49" s="55">
        <f>'6_Trend_Frozen'!M48</f>
        <v/>
      </c>
      <c r="I49" s="51">
        <f>1/(1+EXP(-('7_Fit_Selection_Models'!$AC$12*(F49-'7_Fit_Selection_Models'!$U$5)/'7_Fit_Selection_Models'!$U$6+'7_Fit_Selection_Models'!$AC$13)))</f>
        <v/>
      </c>
      <c r="J49" s="51">
        <f>1/(1+EXP(-('7_Fit_Selection_Models'!$BL$14*(G49-'7_Fit_Selection_Models'!$BD$5)/'7_Fit_Selection_Models'!$BD$6+'7_Fit_Selection_Models'!$BL$15*(H49-'7_Fit_Selection_Models'!$BD$7)/'7_Fit_Selection_Models'!$BD$8+'7_Fit_Selection_Models'!$BL$16)))</f>
        <v/>
      </c>
      <c r="K49" s="51">
        <f>1/(1+EXP(-('9_Fit_Final_Models'!$AC$12*(F49-'9_Fit_Final_Models'!$U$5)/'9_Fit_Final_Models'!$U$6+'9_Fit_Final_Models'!$AC$13)))</f>
        <v/>
      </c>
      <c r="L49" s="66" t="n">
        <v>0.63980477449595</v>
      </c>
      <c r="M49" s="54">
        <f>ABS(K49-L49)</f>
        <v/>
      </c>
      <c r="N49" s="66" t="n">
        <v>0.2374282768188669</v>
      </c>
      <c r="O49" s="66" t="n">
        <v>0.6194250482090312</v>
      </c>
      <c r="P49" s="66" t="n">
        <v>-4.967031242381775</v>
      </c>
      <c r="Q49" s="51">
        <f>-(E49*LN(K49)+(1-E49)*LN(1-K49))</f>
        <v/>
      </c>
      <c r="R49" s="51">
        <f>(K49-E49)^2</f>
        <v/>
      </c>
      <c r="S49" s="34">
        <f>IF(K49&gt;=0.5,1,0)</f>
        <v/>
      </c>
      <c r="T49" s="50">
        <f>COUNTIF($K$5:$K$100,"&lt;"&amp;K49)+(COUNTIF($K$5:$K$100,K49)+1)/2</f>
        <v/>
      </c>
      <c r="U49" s="54">
        <f>ABS(F49-N49)</f>
        <v/>
      </c>
      <c r="V49" s="54">
        <f>1/(1+EXP(-('8_Fit_Stacker'!$I$35*LN(I49/(1-I49))+'8_Fit_Stacker'!$I$36*LN(J49/(1-J49))+'8_Fit_Stacker'!$I$37)))</f>
        <v/>
      </c>
      <c r="W49" s="70" t="n">
        <v>0.7351539953244582</v>
      </c>
      <c r="X49" s="34">
        <f>ABS(V49-W49)</f>
        <v/>
      </c>
    </row>
    <row r="50" ht="15" customHeight="1" s="35">
      <c r="A50" s="48">
        <f>'1_Raw_Games'!A1182</f>
        <v/>
      </c>
      <c r="B50" s="49">
        <f>'1_Raw_Games'!B1182</f>
        <v/>
      </c>
      <c r="C50" s="48">
        <f>'1_Raw_Games'!D1182</f>
        <v/>
      </c>
      <c r="D50" s="48">
        <f>'1_Raw_Games'!C1182</f>
        <v/>
      </c>
      <c r="E50" s="48">
        <f>'1_Raw_Games'!O1182</f>
        <v/>
      </c>
      <c r="F50" s="51">
        <f>('2_Params'!$B$4+SUMPRODUCT(('3_Elo_Chain'!$C$3:$C$1136=C50)*('3_Elo_Chain'!$K$3:$K$1136))-SUMPRODUCT(('3_Elo_Chain'!$D$3:$D$1136=C50)*('3_Elo_Chain'!$K$3:$K$1136))-('2_Params'!$B$4+SUMPRODUCT(('3_Elo_Chain'!$C$3:$C$1136=D50)*('3_Elo_Chain'!$K$3:$K$1136))-SUMPRODUCT(('3_Elo_Chain'!$D$3:$D$1136=D50)*('3_Elo_Chain'!$K$3:$K$1136)))+'2_Params'!$B$6)/'2_Params'!$B$7</f>
        <v/>
      </c>
      <c r="G50" s="51">
        <f>INDEX('5_BT_Frozen'!$L$6:$L$35,MATCH(C50,'5_BT_Frozen'!$K$6:$K$35,0))-INDEX('5_BT_Frozen'!$L$6:$L$35,MATCH(D50,'5_BT_Frozen'!$K$6:$K$35,0))+'5_BT_Frozen'!$L$36</f>
        <v/>
      </c>
      <c r="H50" s="55">
        <f>'6_Trend_Frozen'!M49</f>
        <v/>
      </c>
      <c r="I50" s="51">
        <f>1/(1+EXP(-('7_Fit_Selection_Models'!$AC$12*(F50-'7_Fit_Selection_Models'!$U$5)/'7_Fit_Selection_Models'!$U$6+'7_Fit_Selection_Models'!$AC$13)))</f>
        <v/>
      </c>
      <c r="J50" s="51">
        <f>1/(1+EXP(-('7_Fit_Selection_Models'!$BL$14*(G50-'7_Fit_Selection_Models'!$BD$5)/'7_Fit_Selection_Models'!$BD$6+'7_Fit_Selection_Models'!$BL$15*(H50-'7_Fit_Selection_Models'!$BD$7)/'7_Fit_Selection_Models'!$BD$8+'7_Fit_Selection_Models'!$BL$16)))</f>
        <v/>
      </c>
      <c r="K50" s="51">
        <f>1/(1+EXP(-('9_Fit_Final_Models'!$AC$12*(F50-'9_Fit_Final_Models'!$U$5)/'9_Fit_Final_Models'!$U$6+'9_Fit_Final_Models'!$AC$13)))</f>
        <v/>
      </c>
      <c r="L50" s="66" t="n">
        <v>0.4118491229151616</v>
      </c>
      <c r="M50" s="54">
        <f>ABS(K50-L50)</f>
        <v/>
      </c>
      <c r="N50" s="66" t="n">
        <v>-0.0326592070177429</v>
      </c>
      <c r="O50" s="66" t="n">
        <v>-0.1989480345741308</v>
      </c>
      <c r="P50" s="66" t="n">
        <v>0.904688362575122</v>
      </c>
      <c r="Q50" s="51">
        <f>-(E50*LN(K50)+(1-E50)*LN(1-K50))</f>
        <v/>
      </c>
      <c r="R50" s="51">
        <f>(K50-E50)^2</f>
        <v/>
      </c>
      <c r="S50" s="34">
        <f>IF(K50&gt;=0.5,1,0)</f>
        <v/>
      </c>
      <c r="T50" s="50">
        <f>COUNTIF($K$5:$K$100,"&lt;"&amp;K50)+(COUNTIF($K$5:$K$100,K50)+1)/2</f>
        <v/>
      </c>
      <c r="U50" s="54">
        <f>ABS(F50-N50)</f>
        <v/>
      </c>
      <c r="V50" s="54">
        <f>1/(1+EXP(-('8_Fit_Stacker'!$I$35*LN(I50/(1-I50))+'8_Fit_Stacker'!$I$36*LN(J50/(1-J50))+'8_Fit_Stacker'!$I$37)))</f>
        <v/>
      </c>
      <c r="W50" s="70" t="n">
        <v>0.466129095963735</v>
      </c>
      <c r="X50" s="34">
        <f>ABS(V50-W50)</f>
        <v/>
      </c>
    </row>
    <row r="51" ht="15" customHeight="1" s="35">
      <c r="A51" s="48">
        <f>'1_Raw_Games'!A1183</f>
        <v/>
      </c>
      <c r="B51" s="49">
        <f>'1_Raw_Games'!B1183</f>
        <v/>
      </c>
      <c r="C51" s="48">
        <f>'1_Raw_Games'!D1183</f>
        <v/>
      </c>
      <c r="D51" s="48">
        <f>'1_Raw_Games'!C1183</f>
        <v/>
      </c>
      <c r="E51" s="48">
        <f>'1_Raw_Games'!O1183</f>
        <v/>
      </c>
      <c r="F51" s="51">
        <f>('2_Params'!$B$4+SUMPRODUCT(('3_Elo_Chain'!$C$3:$C$1136=C51)*('3_Elo_Chain'!$K$3:$K$1136))-SUMPRODUCT(('3_Elo_Chain'!$D$3:$D$1136=C51)*('3_Elo_Chain'!$K$3:$K$1136))-('2_Params'!$B$4+SUMPRODUCT(('3_Elo_Chain'!$C$3:$C$1136=D51)*('3_Elo_Chain'!$K$3:$K$1136))-SUMPRODUCT(('3_Elo_Chain'!$D$3:$D$1136=D51)*('3_Elo_Chain'!$K$3:$K$1136)))+'2_Params'!$B$6)/'2_Params'!$B$7</f>
        <v/>
      </c>
      <c r="G51" s="51">
        <f>INDEX('5_BT_Frozen'!$L$6:$L$35,MATCH(C51,'5_BT_Frozen'!$K$6:$K$35,0))-INDEX('5_BT_Frozen'!$L$6:$L$35,MATCH(D51,'5_BT_Frozen'!$K$6:$K$35,0))+'5_BT_Frozen'!$L$36</f>
        <v/>
      </c>
      <c r="H51" s="55">
        <f>'6_Trend_Frozen'!M50</f>
        <v/>
      </c>
      <c r="I51" s="51">
        <f>1/(1+EXP(-('7_Fit_Selection_Models'!$AC$12*(F51-'7_Fit_Selection_Models'!$U$5)/'7_Fit_Selection_Models'!$U$6+'7_Fit_Selection_Models'!$AC$13)))</f>
        <v/>
      </c>
      <c r="J51" s="51">
        <f>1/(1+EXP(-('7_Fit_Selection_Models'!$BL$14*(G51-'7_Fit_Selection_Models'!$BD$5)/'7_Fit_Selection_Models'!$BD$6+'7_Fit_Selection_Models'!$BL$15*(H51-'7_Fit_Selection_Models'!$BD$7)/'7_Fit_Selection_Models'!$BD$8+'7_Fit_Selection_Models'!$BL$16)))</f>
        <v/>
      </c>
      <c r="K51" s="51">
        <f>1/(1+EXP(-('9_Fit_Final_Models'!$AC$12*(F51-'9_Fit_Final_Models'!$U$5)/'9_Fit_Final_Models'!$U$6+'9_Fit_Final_Models'!$AC$13)))</f>
        <v/>
      </c>
      <c r="L51" s="66" t="n">
        <v>0.5779322398988944</v>
      </c>
      <c r="M51" s="54">
        <f>ABS(K51-L51)</f>
        <v/>
      </c>
      <c r="N51" s="66" t="n">
        <v>0.1619227396329023</v>
      </c>
      <c r="O51" s="66" t="n">
        <v>0.3135085534999207</v>
      </c>
      <c r="P51" s="66" t="n">
        <v>5.967825352208594</v>
      </c>
      <c r="Q51" s="51">
        <f>-(E51*LN(K51)+(1-E51)*LN(1-K51))</f>
        <v/>
      </c>
      <c r="R51" s="51">
        <f>(K51-E51)^2</f>
        <v/>
      </c>
      <c r="S51" s="34">
        <f>IF(K51&gt;=0.5,1,0)</f>
        <v/>
      </c>
      <c r="T51" s="50">
        <f>COUNTIF($K$5:$K$100,"&lt;"&amp;K51)+(COUNTIF($K$5:$K$100,K51)+1)/2</f>
        <v/>
      </c>
      <c r="U51" s="54">
        <f>ABS(F51-N51)</f>
        <v/>
      </c>
      <c r="V51" s="54">
        <f>1/(1+EXP(-('8_Fit_Stacker'!$I$35*LN(I51/(1-I51))+'8_Fit_Stacker'!$I$36*LN(J51/(1-J51))+'8_Fit_Stacker'!$I$37)))</f>
        <v/>
      </c>
      <c r="W51" s="70" t="n">
        <v>0.6857267138082749</v>
      </c>
      <c r="X51" s="34">
        <f>ABS(V51-W51)</f>
        <v/>
      </c>
    </row>
    <row r="52" ht="15" customHeight="1" s="35">
      <c r="A52" s="48">
        <f>'1_Raw_Games'!A1184</f>
        <v/>
      </c>
      <c r="B52" s="49">
        <f>'1_Raw_Games'!B1184</f>
        <v/>
      </c>
      <c r="C52" s="48">
        <f>'1_Raw_Games'!D1184</f>
        <v/>
      </c>
      <c r="D52" s="48">
        <f>'1_Raw_Games'!C1184</f>
        <v/>
      </c>
      <c r="E52" s="48">
        <f>'1_Raw_Games'!O1184</f>
        <v/>
      </c>
      <c r="F52" s="51">
        <f>('2_Params'!$B$4+SUMPRODUCT(('3_Elo_Chain'!$C$3:$C$1136=C52)*('3_Elo_Chain'!$K$3:$K$1136))-SUMPRODUCT(('3_Elo_Chain'!$D$3:$D$1136=C52)*('3_Elo_Chain'!$K$3:$K$1136))-('2_Params'!$B$4+SUMPRODUCT(('3_Elo_Chain'!$C$3:$C$1136=D52)*('3_Elo_Chain'!$K$3:$K$1136))-SUMPRODUCT(('3_Elo_Chain'!$D$3:$D$1136=D52)*('3_Elo_Chain'!$K$3:$K$1136)))+'2_Params'!$B$6)/'2_Params'!$B$7</f>
        <v/>
      </c>
      <c r="G52" s="51">
        <f>INDEX('5_BT_Frozen'!$L$6:$L$35,MATCH(C52,'5_BT_Frozen'!$K$6:$K$35,0))-INDEX('5_BT_Frozen'!$L$6:$L$35,MATCH(D52,'5_BT_Frozen'!$K$6:$K$35,0))+'5_BT_Frozen'!$L$36</f>
        <v/>
      </c>
      <c r="H52" s="55">
        <f>'6_Trend_Frozen'!M51</f>
        <v/>
      </c>
      <c r="I52" s="51">
        <f>1/(1+EXP(-('7_Fit_Selection_Models'!$AC$12*(F52-'7_Fit_Selection_Models'!$U$5)/'7_Fit_Selection_Models'!$U$6+'7_Fit_Selection_Models'!$AC$13)))</f>
        <v/>
      </c>
      <c r="J52" s="51">
        <f>1/(1+EXP(-('7_Fit_Selection_Models'!$BL$14*(G52-'7_Fit_Selection_Models'!$BD$5)/'7_Fit_Selection_Models'!$BD$6+'7_Fit_Selection_Models'!$BL$15*(H52-'7_Fit_Selection_Models'!$BD$7)/'7_Fit_Selection_Models'!$BD$8+'7_Fit_Selection_Models'!$BL$16)))</f>
        <v/>
      </c>
      <c r="K52" s="51">
        <f>1/(1+EXP(-('9_Fit_Final_Models'!$AC$12*(F52-'9_Fit_Final_Models'!$U$5)/'9_Fit_Final_Models'!$U$6+'9_Fit_Final_Models'!$AC$13)))</f>
        <v/>
      </c>
      <c r="L52" s="66" t="n">
        <v>0.1324465248379688</v>
      </c>
      <c r="M52" s="54">
        <f>ABS(K52-L52)</f>
        <v/>
      </c>
      <c r="N52" s="66" t="n">
        <v>-0.4746128669023102</v>
      </c>
      <c r="O52" s="66" t="n">
        <v>-0.7988820941486342</v>
      </c>
      <c r="P52" s="66" t="n">
        <v>3.845898566447751</v>
      </c>
      <c r="Q52" s="51">
        <f>-(E52*LN(K52)+(1-E52)*LN(1-K52))</f>
        <v/>
      </c>
      <c r="R52" s="51">
        <f>(K52-E52)^2</f>
        <v/>
      </c>
      <c r="S52" s="34">
        <f>IF(K52&gt;=0.5,1,0)</f>
        <v/>
      </c>
      <c r="T52" s="50">
        <f>COUNTIF($K$5:$K$100,"&lt;"&amp;K52)+(COUNTIF($K$5:$K$100,K52)+1)/2</f>
        <v/>
      </c>
      <c r="U52" s="54">
        <f>ABS(F52-N52)</f>
        <v/>
      </c>
      <c r="V52" s="54">
        <f>1/(1+EXP(-('8_Fit_Stacker'!$I$35*LN(I52/(1-I52))+'8_Fit_Stacker'!$I$36*LN(J52/(1-J52))+'8_Fit_Stacker'!$I$37)))</f>
        <v/>
      </c>
      <c r="W52" s="70" t="n">
        <v>0.207118175721427</v>
      </c>
      <c r="X52" s="34">
        <f>ABS(V52-W52)</f>
        <v/>
      </c>
    </row>
    <row r="53" ht="15" customHeight="1" s="35">
      <c r="A53" s="48">
        <f>'1_Raw_Games'!A1185</f>
        <v/>
      </c>
      <c r="B53" s="49">
        <f>'1_Raw_Games'!B1185</f>
        <v/>
      </c>
      <c r="C53" s="48">
        <f>'1_Raw_Games'!D1185</f>
        <v/>
      </c>
      <c r="D53" s="48">
        <f>'1_Raw_Games'!C1185</f>
        <v/>
      </c>
      <c r="E53" s="48">
        <f>'1_Raw_Games'!O1185</f>
        <v/>
      </c>
      <c r="F53" s="51">
        <f>('2_Params'!$B$4+SUMPRODUCT(('3_Elo_Chain'!$C$3:$C$1136=C53)*('3_Elo_Chain'!$K$3:$K$1136))-SUMPRODUCT(('3_Elo_Chain'!$D$3:$D$1136=C53)*('3_Elo_Chain'!$K$3:$K$1136))-('2_Params'!$B$4+SUMPRODUCT(('3_Elo_Chain'!$C$3:$C$1136=D53)*('3_Elo_Chain'!$K$3:$K$1136))-SUMPRODUCT(('3_Elo_Chain'!$D$3:$D$1136=D53)*('3_Elo_Chain'!$K$3:$K$1136)))+'2_Params'!$B$6)/'2_Params'!$B$7</f>
        <v/>
      </c>
      <c r="G53" s="51">
        <f>INDEX('5_BT_Frozen'!$L$6:$L$35,MATCH(C53,'5_BT_Frozen'!$K$6:$K$35,0))-INDEX('5_BT_Frozen'!$L$6:$L$35,MATCH(D53,'5_BT_Frozen'!$K$6:$K$35,0))+'5_BT_Frozen'!$L$36</f>
        <v/>
      </c>
      <c r="H53" s="55">
        <f>'6_Trend_Frozen'!M52</f>
        <v/>
      </c>
      <c r="I53" s="51">
        <f>1/(1+EXP(-('7_Fit_Selection_Models'!$AC$12*(F53-'7_Fit_Selection_Models'!$U$5)/'7_Fit_Selection_Models'!$U$6+'7_Fit_Selection_Models'!$AC$13)))</f>
        <v/>
      </c>
      <c r="J53" s="51">
        <f>1/(1+EXP(-('7_Fit_Selection_Models'!$BL$14*(G53-'7_Fit_Selection_Models'!$BD$5)/'7_Fit_Selection_Models'!$BD$6+'7_Fit_Selection_Models'!$BL$15*(H53-'7_Fit_Selection_Models'!$BD$7)/'7_Fit_Selection_Models'!$BD$8+'7_Fit_Selection_Models'!$BL$16)))</f>
        <v/>
      </c>
      <c r="K53" s="51">
        <f>1/(1+EXP(-('9_Fit_Final_Models'!$AC$12*(F53-'9_Fit_Final_Models'!$U$5)/'9_Fit_Final_Models'!$U$6+'9_Fit_Final_Models'!$AC$13)))</f>
        <v/>
      </c>
      <c r="L53" s="66" t="n">
        <v>0.773385879114453</v>
      </c>
      <c r="M53" s="54">
        <f>ABS(K53-L53)</f>
        <v/>
      </c>
      <c r="N53" s="66" t="n">
        <v>0.4269021729098409</v>
      </c>
      <c r="O53" s="66" t="n">
        <v>0.3856340293319784</v>
      </c>
      <c r="P53" s="66" t="n">
        <v>3.820848982191867</v>
      </c>
      <c r="Q53" s="51">
        <f>-(E53*LN(K53)+(1-E53)*LN(1-K53))</f>
        <v/>
      </c>
      <c r="R53" s="51">
        <f>(K53-E53)^2</f>
        <v/>
      </c>
      <c r="S53" s="34">
        <f>IF(K53&gt;=0.5,1,0)</f>
        <v/>
      </c>
      <c r="T53" s="50">
        <f>COUNTIF($K$5:$K$100,"&lt;"&amp;K53)+(COUNTIF($K$5:$K$100,K53)+1)/2</f>
        <v/>
      </c>
      <c r="U53" s="54">
        <f>ABS(F53-N53)</f>
        <v/>
      </c>
      <c r="V53" s="54">
        <f>1/(1+EXP(-('8_Fit_Stacker'!$I$35*LN(I53/(1-I53))+'8_Fit_Stacker'!$I$36*LN(J53/(1-J53))+'8_Fit_Stacker'!$I$37)))</f>
        <v/>
      </c>
      <c r="W53" s="70" t="n">
        <v>0.765569154663481</v>
      </c>
      <c r="X53" s="34">
        <f>ABS(V53-W53)</f>
        <v/>
      </c>
    </row>
    <row r="54" ht="15" customHeight="1" s="35">
      <c r="A54" s="48">
        <f>'1_Raw_Games'!A1186</f>
        <v/>
      </c>
      <c r="B54" s="49">
        <f>'1_Raw_Games'!B1186</f>
        <v/>
      </c>
      <c r="C54" s="48">
        <f>'1_Raw_Games'!D1186</f>
        <v/>
      </c>
      <c r="D54" s="48">
        <f>'1_Raw_Games'!C1186</f>
        <v/>
      </c>
      <c r="E54" s="48">
        <f>'1_Raw_Games'!O1186</f>
        <v/>
      </c>
      <c r="F54" s="51">
        <f>('2_Params'!$B$4+SUMPRODUCT(('3_Elo_Chain'!$C$3:$C$1136=C54)*('3_Elo_Chain'!$K$3:$K$1136))-SUMPRODUCT(('3_Elo_Chain'!$D$3:$D$1136=C54)*('3_Elo_Chain'!$K$3:$K$1136))-('2_Params'!$B$4+SUMPRODUCT(('3_Elo_Chain'!$C$3:$C$1136=D54)*('3_Elo_Chain'!$K$3:$K$1136))-SUMPRODUCT(('3_Elo_Chain'!$D$3:$D$1136=D54)*('3_Elo_Chain'!$K$3:$K$1136)))+'2_Params'!$B$6)/'2_Params'!$B$7</f>
        <v/>
      </c>
      <c r="G54" s="51">
        <f>INDEX('5_BT_Frozen'!$L$6:$L$35,MATCH(C54,'5_BT_Frozen'!$K$6:$K$35,0))-INDEX('5_BT_Frozen'!$L$6:$L$35,MATCH(D54,'5_BT_Frozen'!$K$6:$K$35,0))+'5_BT_Frozen'!$L$36</f>
        <v/>
      </c>
      <c r="H54" s="55">
        <f>'6_Trend_Frozen'!M53</f>
        <v/>
      </c>
      <c r="I54" s="51">
        <f>1/(1+EXP(-('7_Fit_Selection_Models'!$AC$12*(F54-'7_Fit_Selection_Models'!$U$5)/'7_Fit_Selection_Models'!$U$6+'7_Fit_Selection_Models'!$AC$13)))</f>
        <v/>
      </c>
      <c r="J54" s="51">
        <f>1/(1+EXP(-('7_Fit_Selection_Models'!$BL$14*(G54-'7_Fit_Selection_Models'!$BD$5)/'7_Fit_Selection_Models'!$BD$6+'7_Fit_Selection_Models'!$BL$15*(H54-'7_Fit_Selection_Models'!$BD$7)/'7_Fit_Selection_Models'!$BD$8+'7_Fit_Selection_Models'!$BL$16)))</f>
        <v/>
      </c>
      <c r="K54" s="51">
        <f>1/(1+EXP(-('9_Fit_Final_Models'!$AC$12*(F54-'9_Fit_Final_Models'!$U$5)/'9_Fit_Final_Models'!$U$6+'9_Fit_Final_Models'!$AC$13)))</f>
        <v/>
      </c>
      <c r="L54" s="66" t="n">
        <v>0.797027630203756</v>
      </c>
      <c r="M54" s="54">
        <f>ABS(K54-L54)</f>
        <v/>
      </c>
      <c r="N54" s="66" t="n">
        <v>0.4676078198791595</v>
      </c>
      <c r="O54" s="66" t="n">
        <v>0.8611445725440142</v>
      </c>
      <c r="P54" s="66" t="n">
        <v>-7.080868156885455</v>
      </c>
      <c r="Q54" s="51">
        <f>-(E54*LN(K54)+(1-E54)*LN(1-K54))</f>
        <v/>
      </c>
      <c r="R54" s="51">
        <f>(K54-E54)^2</f>
        <v/>
      </c>
      <c r="S54" s="34">
        <f>IF(K54&gt;=0.5,1,0)</f>
        <v/>
      </c>
      <c r="T54" s="50">
        <f>COUNTIF($K$5:$K$100,"&lt;"&amp;K54)+(COUNTIF($K$5:$K$100,K54)+1)/2</f>
        <v/>
      </c>
      <c r="U54" s="54">
        <f>ABS(F54-N54)</f>
        <v/>
      </c>
      <c r="V54" s="54">
        <f>1/(1+EXP(-('8_Fit_Stacker'!$I$35*LN(I54/(1-I54))+'8_Fit_Stacker'!$I$36*LN(J54/(1-J54))+'8_Fit_Stacker'!$I$37)))</f>
        <v/>
      </c>
      <c r="W54" s="70" t="n">
        <v>0.8266231742546432</v>
      </c>
      <c r="X54" s="34">
        <f>ABS(V54-W54)</f>
        <v/>
      </c>
    </row>
    <row r="55" ht="15" customHeight="1" s="35">
      <c r="A55" s="48">
        <f>'1_Raw_Games'!A1187</f>
        <v/>
      </c>
      <c r="B55" s="49">
        <f>'1_Raw_Games'!B1187</f>
        <v/>
      </c>
      <c r="C55" s="48">
        <f>'1_Raw_Games'!D1187</f>
        <v/>
      </c>
      <c r="D55" s="48">
        <f>'1_Raw_Games'!C1187</f>
        <v/>
      </c>
      <c r="E55" s="48">
        <f>'1_Raw_Games'!O1187</f>
        <v/>
      </c>
      <c r="F55" s="51">
        <f>('2_Params'!$B$4+SUMPRODUCT(('3_Elo_Chain'!$C$3:$C$1136=C55)*('3_Elo_Chain'!$K$3:$K$1136))-SUMPRODUCT(('3_Elo_Chain'!$D$3:$D$1136=C55)*('3_Elo_Chain'!$K$3:$K$1136))-('2_Params'!$B$4+SUMPRODUCT(('3_Elo_Chain'!$C$3:$C$1136=D55)*('3_Elo_Chain'!$K$3:$K$1136))-SUMPRODUCT(('3_Elo_Chain'!$D$3:$D$1136=D55)*('3_Elo_Chain'!$K$3:$K$1136)))+'2_Params'!$B$6)/'2_Params'!$B$7</f>
        <v/>
      </c>
      <c r="G55" s="51">
        <f>INDEX('5_BT_Frozen'!$L$6:$L$35,MATCH(C55,'5_BT_Frozen'!$K$6:$K$35,0))-INDEX('5_BT_Frozen'!$L$6:$L$35,MATCH(D55,'5_BT_Frozen'!$K$6:$K$35,0))+'5_BT_Frozen'!$L$36</f>
        <v/>
      </c>
      <c r="H55" s="55">
        <f>'6_Trend_Frozen'!M54</f>
        <v/>
      </c>
      <c r="I55" s="51">
        <f>1/(1+EXP(-('7_Fit_Selection_Models'!$AC$12*(F55-'7_Fit_Selection_Models'!$U$5)/'7_Fit_Selection_Models'!$U$6+'7_Fit_Selection_Models'!$AC$13)))</f>
        <v/>
      </c>
      <c r="J55" s="51">
        <f>1/(1+EXP(-('7_Fit_Selection_Models'!$BL$14*(G55-'7_Fit_Selection_Models'!$BD$5)/'7_Fit_Selection_Models'!$BD$6+'7_Fit_Selection_Models'!$BL$15*(H55-'7_Fit_Selection_Models'!$BD$7)/'7_Fit_Selection_Models'!$BD$8+'7_Fit_Selection_Models'!$BL$16)))</f>
        <v/>
      </c>
      <c r="K55" s="51">
        <f>1/(1+EXP(-('9_Fit_Final_Models'!$AC$12*(F55-'9_Fit_Final_Models'!$U$5)/'9_Fit_Final_Models'!$U$6+'9_Fit_Final_Models'!$AC$13)))</f>
        <v/>
      </c>
      <c r="L55" s="66" t="n">
        <v>0.3583377211846529</v>
      </c>
      <c r="M55" s="54">
        <f>ABS(K55-L55)</f>
        <v/>
      </c>
      <c r="N55" s="66" t="n">
        <v>-0.0983092840817323</v>
      </c>
      <c r="O55" s="66" t="n">
        <v>-0.1543539264458563</v>
      </c>
      <c r="P55" s="66" t="n">
        <v>4.6657948525958</v>
      </c>
      <c r="Q55" s="51">
        <f>-(E55*LN(K55)+(1-E55)*LN(1-K55))</f>
        <v/>
      </c>
      <c r="R55" s="51">
        <f>(K55-E55)^2</f>
        <v/>
      </c>
      <c r="S55" s="34">
        <f>IF(K55&gt;=0.5,1,0)</f>
        <v/>
      </c>
      <c r="T55" s="50">
        <f>COUNTIF($K$5:$K$100,"&lt;"&amp;K55)+(COUNTIF($K$5:$K$100,K55)+1)/2</f>
        <v/>
      </c>
      <c r="U55" s="54">
        <f>ABS(F55-N55)</f>
        <v/>
      </c>
      <c r="V55" s="54">
        <f>1/(1+EXP(-('8_Fit_Stacker'!$I$35*LN(I55/(1-I55))+'8_Fit_Stacker'!$I$36*LN(J55/(1-J55))+'8_Fit_Stacker'!$I$37)))</f>
        <v/>
      </c>
      <c r="W55" s="70" t="n">
        <v>0.4726240040870059</v>
      </c>
      <c r="X55" s="34">
        <f>ABS(V55-W55)</f>
        <v/>
      </c>
    </row>
    <row r="56" ht="15" customHeight="1" s="35">
      <c r="A56" s="48">
        <f>'1_Raw_Games'!A1188</f>
        <v/>
      </c>
      <c r="B56" s="49">
        <f>'1_Raw_Games'!B1188</f>
        <v/>
      </c>
      <c r="C56" s="48">
        <f>'1_Raw_Games'!D1188</f>
        <v/>
      </c>
      <c r="D56" s="48">
        <f>'1_Raw_Games'!C1188</f>
        <v/>
      </c>
      <c r="E56" s="48">
        <f>'1_Raw_Games'!O1188</f>
        <v/>
      </c>
      <c r="F56" s="51">
        <f>('2_Params'!$B$4+SUMPRODUCT(('3_Elo_Chain'!$C$3:$C$1136=C56)*('3_Elo_Chain'!$K$3:$K$1136))-SUMPRODUCT(('3_Elo_Chain'!$D$3:$D$1136=C56)*('3_Elo_Chain'!$K$3:$K$1136))-('2_Params'!$B$4+SUMPRODUCT(('3_Elo_Chain'!$C$3:$C$1136=D56)*('3_Elo_Chain'!$K$3:$K$1136))-SUMPRODUCT(('3_Elo_Chain'!$D$3:$D$1136=D56)*('3_Elo_Chain'!$K$3:$K$1136)))+'2_Params'!$B$6)/'2_Params'!$B$7</f>
        <v/>
      </c>
      <c r="G56" s="51">
        <f>INDEX('5_BT_Frozen'!$L$6:$L$35,MATCH(C56,'5_BT_Frozen'!$K$6:$K$35,0))-INDEX('5_BT_Frozen'!$L$6:$L$35,MATCH(D56,'5_BT_Frozen'!$K$6:$K$35,0))+'5_BT_Frozen'!$L$36</f>
        <v/>
      </c>
      <c r="H56" s="55">
        <f>'6_Trend_Frozen'!M55</f>
        <v/>
      </c>
      <c r="I56" s="51">
        <f>1/(1+EXP(-('7_Fit_Selection_Models'!$AC$12*(F56-'7_Fit_Selection_Models'!$U$5)/'7_Fit_Selection_Models'!$U$6+'7_Fit_Selection_Models'!$AC$13)))</f>
        <v/>
      </c>
      <c r="J56" s="51">
        <f>1/(1+EXP(-('7_Fit_Selection_Models'!$BL$14*(G56-'7_Fit_Selection_Models'!$BD$5)/'7_Fit_Selection_Models'!$BD$6+'7_Fit_Selection_Models'!$BL$15*(H56-'7_Fit_Selection_Models'!$BD$7)/'7_Fit_Selection_Models'!$BD$8+'7_Fit_Selection_Models'!$BL$16)))</f>
        <v/>
      </c>
      <c r="K56" s="51">
        <f>1/(1+EXP(-('9_Fit_Final_Models'!$AC$12*(F56-'9_Fit_Final_Models'!$U$5)/'9_Fit_Final_Models'!$U$6+'9_Fit_Final_Models'!$AC$13)))</f>
        <v/>
      </c>
      <c r="L56" s="66" t="n">
        <v>0.8492673092033519</v>
      </c>
      <c r="M56" s="54">
        <f>ABS(K56-L56)</f>
        <v/>
      </c>
      <c r="N56" s="66" t="n">
        <v>0.5723667352914084</v>
      </c>
      <c r="O56" s="66" t="n">
        <v>0.75990677130061</v>
      </c>
      <c r="P56" s="66" t="n">
        <v>5.845586267525261</v>
      </c>
      <c r="Q56" s="51">
        <f>-(E56*LN(K56)+(1-E56)*LN(1-K56))</f>
        <v/>
      </c>
      <c r="R56" s="51">
        <f>(K56-E56)^2</f>
        <v/>
      </c>
      <c r="S56" s="34">
        <f>IF(K56&gt;=0.5,1,0)</f>
        <v/>
      </c>
      <c r="T56" s="50">
        <f>COUNTIF($K$5:$K$100,"&lt;"&amp;K56)+(COUNTIF($K$5:$K$100,K56)+1)/2</f>
        <v/>
      </c>
      <c r="U56" s="54">
        <f>ABS(F56-N56)</f>
        <v/>
      </c>
      <c r="V56" s="54">
        <f>1/(1+EXP(-('8_Fit_Stacker'!$I$35*LN(I56/(1-I56))+'8_Fit_Stacker'!$I$36*LN(J56/(1-J56))+'8_Fit_Stacker'!$I$37)))</f>
        <v/>
      </c>
      <c r="W56" s="70" t="n">
        <v>0.8614012405956085</v>
      </c>
      <c r="X56" s="34">
        <f>ABS(V56-W56)</f>
        <v/>
      </c>
    </row>
    <row r="57" ht="15" customHeight="1" s="35">
      <c r="A57" s="48">
        <f>'1_Raw_Games'!A1189</f>
        <v/>
      </c>
      <c r="B57" s="49">
        <f>'1_Raw_Games'!B1189</f>
        <v/>
      </c>
      <c r="C57" s="48">
        <f>'1_Raw_Games'!D1189</f>
        <v/>
      </c>
      <c r="D57" s="48">
        <f>'1_Raw_Games'!C1189</f>
        <v/>
      </c>
      <c r="E57" s="48">
        <f>'1_Raw_Games'!O1189</f>
        <v/>
      </c>
      <c r="F57" s="51">
        <f>('2_Params'!$B$4+SUMPRODUCT(('3_Elo_Chain'!$C$3:$C$1136=C57)*('3_Elo_Chain'!$K$3:$K$1136))-SUMPRODUCT(('3_Elo_Chain'!$D$3:$D$1136=C57)*('3_Elo_Chain'!$K$3:$K$1136))-('2_Params'!$B$4+SUMPRODUCT(('3_Elo_Chain'!$C$3:$C$1136=D57)*('3_Elo_Chain'!$K$3:$K$1136))-SUMPRODUCT(('3_Elo_Chain'!$D$3:$D$1136=D57)*('3_Elo_Chain'!$K$3:$K$1136)))+'2_Params'!$B$6)/'2_Params'!$B$7</f>
        <v/>
      </c>
      <c r="G57" s="51">
        <f>INDEX('5_BT_Frozen'!$L$6:$L$35,MATCH(C57,'5_BT_Frozen'!$K$6:$K$35,0))-INDEX('5_BT_Frozen'!$L$6:$L$35,MATCH(D57,'5_BT_Frozen'!$K$6:$K$35,0))+'5_BT_Frozen'!$L$36</f>
        <v/>
      </c>
      <c r="H57" s="55">
        <f>'6_Trend_Frozen'!M56</f>
        <v/>
      </c>
      <c r="I57" s="51">
        <f>1/(1+EXP(-('7_Fit_Selection_Models'!$AC$12*(F57-'7_Fit_Selection_Models'!$U$5)/'7_Fit_Selection_Models'!$U$6+'7_Fit_Selection_Models'!$AC$13)))</f>
        <v/>
      </c>
      <c r="J57" s="51">
        <f>1/(1+EXP(-('7_Fit_Selection_Models'!$BL$14*(G57-'7_Fit_Selection_Models'!$BD$5)/'7_Fit_Selection_Models'!$BD$6+'7_Fit_Selection_Models'!$BL$15*(H57-'7_Fit_Selection_Models'!$BD$7)/'7_Fit_Selection_Models'!$BD$8+'7_Fit_Selection_Models'!$BL$16)))</f>
        <v/>
      </c>
      <c r="K57" s="51">
        <f>1/(1+EXP(-('9_Fit_Final_Models'!$AC$12*(F57-'9_Fit_Final_Models'!$U$5)/'9_Fit_Final_Models'!$U$6+'9_Fit_Final_Models'!$AC$13)))</f>
        <v/>
      </c>
      <c r="L57" s="66" t="n">
        <v>0.4724182781648884</v>
      </c>
      <c r="M57" s="54">
        <f>ABS(K57-L57)</f>
        <v/>
      </c>
      <c r="N57" s="66" t="n">
        <v>0.0386858998074541</v>
      </c>
      <c r="O57" s="66" t="n">
        <v>0.0755108650047923</v>
      </c>
      <c r="P57" s="66" t="n">
        <v>3.837214816572373</v>
      </c>
      <c r="Q57" s="51">
        <f>-(E57*LN(K57)+(1-E57)*LN(1-K57))</f>
        <v/>
      </c>
      <c r="R57" s="51">
        <f>(K57-E57)^2</f>
        <v/>
      </c>
      <c r="S57" s="34">
        <f>IF(K57&gt;=0.5,1,0)</f>
        <v/>
      </c>
      <c r="T57" s="50">
        <f>COUNTIF($K$5:$K$100,"&lt;"&amp;K57)+(COUNTIF($K$5:$K$100,K57)+1)/2</f>
        <v/>
      </c>
      <c r="U57" s="54">
        <f>ABS(F57-N57)</f>
        <v/>
      </c>
      <c r="V57" s="54">
        <f>1/(1+EXP(-('8_Fit_Stacker'!$I$35*LN(I57/(1-I57))+'8_Fit_Stacker'!$I$36*LN(J57/(1-J57))+'8_Fit_Stacker'!$I$37)))</f>
        <v/>
      </c>
      <c r="W57" s="70" t="n">
        <v>0.5778029577359677</v>
      </c>
      <c r="X57" s="34">
        <f>ABS(V57-W57)</f>
        <v/>
      </c>
    </row>
    <row r="58" ht="15" customHeight="1" s="35">
      <c r="A58" s="48">
        <f>'1_Raw_Games'!A1190</f>
        <v/>
      </c>
      <c r="B58" s="49">
        <f>'1_Raw_Games'!B1190</f>
        <v/>
      </c>
      <c r="C58" s="48">
        <f>'1_Raw_Games'!D1190</f>
        <v/>
      </c>
      <c r="D58" s="48">
        <f>'1_Raw_Games'!C1190</f>
        <v/>
      </c>
      <c r="E58" s="48">
        <f>'1_Raw_Games'!O1190</f>
        <v/>
      </c>
      <c r="F58" s="51">
        <f>('2_Params'!$B$4+SUMPRODUCT(('3_Elo_Chain'!$C$3:$C$1136=C58)*('3_Elo_Chain'!$K$3:$K$1136))-SUMPRODUCT(('3_Elo_Chain'!$D$3:$D$1136=C58)*('3_Elo_Chain'!$K$3:$K$1136))-('2_Params'!$B$4+SUMPRODUCT(('3_Elo_Chain'!$C$3:$C$1136=D58)*('3_Elo_Chain'!$K$3:$K$1136))-SUMPRODUCT(('3_Elo_Chain'!$D$3:$D$1136=D58)*('3_Elo_Chain'!$K$3:$K$1136)))+'2_Params'!$B$6)/'2_Params'!$B$7</f>
        <v/>
      </c>
      <c r="G58" s="51">
        <f>INDEX('5_BT_Frozen'!$L$6:$L$35,MATCH(C58,'5_BT_Frozen'!$K$6:$K$35,0))-INDEX('5_BT_Frozen'!$L$6:$L$35,MATCH(D58,'5_BT_Frozen'!$K$6:$K$35,0))+'5_BT_Frozen'!$L$36</f>
        <v/>
      </c>
      <c r="H58" s="55">
        <f>'6_Trend_Frozen'!M57</f>
        <v/>
      </c>
      <c r="I58" s="51">
        <f>1/(1+EXP(-('7_Fit_Selection_Models'!$AC$12*(F58-'7_Fit_Selection_Models'!$U$5)/'7_Fit_Selection_Models'!$U$6+'7_Fit_Selection_Models'!$AC$13)))</f>
        <v/>
      </c>
      <c r="J58" s="51">
        <f>1/(1+EXP(-('7_Fit_Selection_Models'!$BL$14*(G58-'7_Fit_Selection_Models'!$BD$5)/'7_Fit_Selection_Models'!$BD$6+'7_Fit_Selection_Models'!$BL$15*(H58-'7_Fit_Selection_Models'!$BD$7)/'7_Fit_Selection_Models'!$BD$8+'7_Fit_Selection_Models'!$BL$16)))</f>
        <v/>
      </c>
      <c r="K58" s="51">
        <f>1/(1+EXP(-('9_Fit_Final_Models'!$AC$12*(F58-'9_Fit_Final_Models'!$U$5)/'9_Fit_Final_Models'!$U$6+'9_Fit_Final_Models'!$AC$13)))</f>
        <v/>
      </c>
      <c r="L58" s="66" t="n">
        <v>0.5940269933107515</v>
      </c>
      <c r="M58" s="54">
        <f>ABS(K58-L58)</f>
        <v/>
      </c>
      <c r="N58" s="66" t="n">
        <v>0.1811736518839654</v>
      </c>
      <c r="O58" s="66" t="n">
        <v>0.376500297423045</v>
      </c>
      <c r="P58" s="66" t="n">
        <v>-5.905799426887887</v>
      </c>
      <c r="Q58" s="51">
        <f>-(E58*LN(K58)+(1-E58)*LN(1-K58))</f>
        <v/>
      </c>
      <c r="R58" s="51">
        <f>(K58-E58)^2</f>
        <v/>
      </c>
      <c r="S58" s="34">
        <f>IF(K58&gt;=0.5,1,0)</f>
        <v/>
      </c>
      <c r="T58" s="50">
        <f>COUNTIF($K$5:$K$100,"&lt;"&amp;K58)+(COUNTIF($K$5:$K$100,K58)+1)/2</f>
        <v/>
      </c>
      <c r="U58" s="54">
        <f>ABS(F58-N58)</f>
        <v/>
      </c>
      <c r="V58" s="54">
        <f>1/(1+EXP(-('8_Fit_Stacker'!$I$35*LN(I58/(1-I58))+'8_Fit_Stacker'!$I$36*LN(J58/(1-J58))+'8_Fit_Stacker'!$I$37)))</f>
        <v/>
      </c>
      <c r="W58" s="70" t="n">
        <v>0.6597729304980936</v>
      </c>
      <c r="X58" s="34">
        <f>ABS(V58-W58)</f>
        <v/>
      </c>
    </row>
    <row r="59" ht="15" customHeight="1" s="35">
      <c r="A59" s="48">
        <f>'1_Raw_Games'!A1191</f>
        <v/>
      </c>
      <c r="B59" s="49">
        <f>'1_Raw_Games'!B1191</f>
        <v/>
      </c>
      <c r="C59" s="48">
        <f>'1_Raw_Games'!D1191</f>
        <v/>
      </c>
      <c r="D59" s="48">
        <f>'1_Raw_Games'!C1191</f>
        <v/>
      </c>
      <c r="E59" s="48">
        <f>'1_Raw_Games'!O1191</f>
        <v/>
      </c>
      <c r="F59" s="51">
        <f>('2_Params'!$B$4+SUMPRODUCT(('3_Elo_Chain'!$C$3:$C$1136=C59)*('3_Elo_Chain'!$K$3:$K$1136))-SUMPRODUCT(('3_Elo_Chain'!$D$3:$D$1136=C59)*('3_Elo_Chain'!$K$3:$K$1136))-('2_Params'!$B$4+SUMPRODUCT(('3_Elo_Chain'!$C$3:$C$1136=D59)*('3_Elo_Chain'!$K$3:$K$1136))-SUMPRODUCT(('3_Elo_Chain'!$D$3:$D$1136=D59)*('3_Elo_Chain'!$K$3:$K$1136)))+'2_Params'!$B$6)/'2_Params'!$B$7</f>
        <v/>
      </c>
      <c r="G59" s="51">
        <f>INDEX('5_BT_Frozen'!$L$6:$L$35,MATCH(C59,'5_BT_Frozen'!$K$6:$K$35,0))-INDEX('5_BT_Frozen'!$L$6:$L$35,MATCH(D59,'5_BT_Frozen'!$K$6:$K$35,0))+'5_BT_Frozen'!$L$36</f>
        <v/>
      </c>
      <c r="H59" s="55">
        <f>'6_Trend_Frozen'!M58</f>
        <v/>
      </c>
      <c r="I59" s="51">
        <f>1/(1+EXP(-('7_Fit_Selection_Models'!$AC$12*(F59-'7_Fit_Selection_Models'!$U$5)/'7_Fit_Selection_Models'!$U$6+'7_Fit_Selection_Models'!$AC$13)))</f>
        <v/>
      </c>
      <c r="J59" s="51">
        <f>1/(1+EXP(-('7_Fit_Selection_Models'!$BL$14*(G59-'7_Fit_Selection_Models'!$BD$5)/'7_Fit_Selection_Models'!$BD$6+'7_Fit_Selection_Models'!$BL$15*(H59-'7_Fit_Selection_Models'!$BD$7)/'7_Fit_Selection_Models'!$BD$8+'7_Fit_Selection_Models'!$BL$16)))</f>
        <v/>
      </c>
      <c r="K59" s="51">
        <f>1/(1+EXP(-('9_Fit_Final_Models'!$AC$12*(F59-'9_Fit_Final_Models'!$U$5)/'9_Fit_Final_Models'!$U$6+'9_Fit_Final_Models'!$AC$13)))</f>
        <v/>
      </c>
      <c r="L59" s="66" t="n">
        <v>0.4269996366261997</v>
      </c>
      <c r="M59" s="54">
        <f>ABS(K59-L59)</f>
        <v/>
      </c>
      <c r="N59" s="66" t="n">
        <v>-0.014604912959079</v>
      </c>
      <c r="O59" s="66" t="n">
        <v>0.0291498059752291</v>
      </c>
      <c r="P59" s="66" t="n">
        <v>-1.991884900565023</v>
      </c>
      <c r="Q59" s="51">
        <f>-(E59*LN(K59)+(1-E59)*LN(1-K59))</f>
        <v/>
      </c>
      <c r="R59" s="51">
        <f>(K59-E59)^2</f>
        <v/>
      </c>
      <c r="S59" s="34">
        <f>IF(K59&gt;=0.5,1,0)</f>
        <v/>
      </c>
      <c r="T59" s="50">
        <f>COUNTIF($K$5:$K$100,"&lt;"&amp;K59)+(COUNTIF($K$5:$K$100,K59)+1)/2</f>
        <v/>
      </c>
      <c r="U59" s="54">
        <f>ABS(F59-N59)</f>
        <v/>
      </c>
      <c r="V59" s="54">
        <f>1/(1+EXP(-('8_Fit_Stacker'!$I$35*LN(I59/(1-I59))+'8_Fit_Stacker'!$I$36*LN(J59/(1-J59))+'8_Fit_Stacker'!$I$37)))</f>
        <v/>
      </c>
      <c r="W59" s="70" t="n">
        <v>0.5214015115153673</v>
      </c>
      <c r="X59" s="34">
        <f>ABS(V59-W59)</f>
        <v/>
      </c>
    </row>
    <row r="60" ht="15" customHeight="1" s="35">
      <c r="A60" s="48">
        <f>'1_Raw_Games'!A1192</f>
        <v/>
      </c>
      <c r="B60" s="49">
        <f>'1_Raw_Games'!B1192</f>
        <v/>
      </c>
      <c r="C60" s="48">
        <f>'1_Raw_Games'!D1192</f>
        <v/>
      </c>
      <c r="D60" s="48">
        <f>'1_Raw_Games'!C1192</f>
        <v/>
      </c>
      <c r="E60" s="48">
        <f>'1_Raw_Games'!O1192</f>
        <v/>
      </c>
      <c r="F60" s="51">
        <f>('2_Params'!$B$4+SUMPRODUCT(('3_Elo_Chain'!$C$3:$C$1136=C60)*('3_Elo_Chain'!$K$3:$K$1136))-SUMPRODUCT(('3_Elo_Chain'!$D$3:$D$1136=C60)*('3_Elo_Chain'!$K$3:$K$1136))-('2_Params'!$B$4+SUMPRODUCT(('3_Elo_Chain'!$C$3:$C$1136=D60)*('3_Elo_Chain'!$K$3:$K$1136))-SUMPRODUCT(('3_Elo_Chain'!$D$3:$D$1136=D60)*('3_Elo_Chain'!$K$3:$K$1136)))+'2_Params'!$B$6)/'2_Params'!$B$7</f>
        <v/>
      </c>
      <c r="G60" s="51">
        <f>INDEX('5_BT_Frozen'!$L$6:$L$35,MATCH(C60,'5_BT_Frozen'!$K$6:$K$35,0))-INDEX('5_BT_Frozen'!$L$6:$L$35,MATCH(D60,'5_BT_Frozen'!$K$6:$K$35,0))+'5_BT_Frozen'!$L$36</f>
        <v/>
      </c>
      <c r="H60" s="55">
        <f>'6_Trend_Frozen'!M59</f>
        <v/>
      </c>
      <c r="I60" s="51">
        <f>1/(1+EXP(-('7_Fit_Selection_Models'!$AC$12*(F60-'7_Fit_Selection_Models'!$U$5)/'7_Fit_Selection_Models'!$U$6+'7_Fit_Selection_Models'!$AC$13)))</f>
        <v/>
      </c>
      <c r="J60" s="51">
        <f>1/(1+EXP(-('7_Fit_Selection_Models'!$BL$14*(G60-'7_Fit_Selection_Models'!$BD$5)/'7_Fit_Selection_Models'!$BD$6+'7_Fit_Selection_Models'!$BL$15*(H60-'7_Fit_Selection_Models'!$BD$7)/'7_Fit_Selection_Models'!$BD$8+'7_Fit_Selection_Models'!$BL$16)))</f>
        <v/>
      </c>
      <c r="K60" s="51">
        <f>1/(1+EXP(-('9_Fit_Final_Models'!$AC$12*(F60-'9_Fit_Final_Models'!$U$5)/'9_Fit_Final_Models'!$U$6+'9_Fit_Final_Models'!$AC$13)))</f>
        <v/>
      </c>
      <c r="L60" s="66" t="n">
        <v>0.9184615183869292</v>
      </c>
      <c r="M60" s="54">
        <f>ABS(K60-L60)</f>
        <v/>
      </c>
      <c r="N60" s="66" t="n">
        <v>0.7733731915193175</v>
      </c>
      <c r="O60" s="66" t="n">
        <v>1.086830119349716</v>
      </c>
      <c r="P60" s="66" t="n">
        <v>7.044442167378929</v>
      </c>
      <c r="Q60" s="51">
        <f>-(E60*LN(K60)+(1-E60)*LN(1-K60))</f>
        <v/>
      </c>
      <c r="R60" s="51">
        <f>(K60-E60)^2</f>
        <v/>
      </c>
      <c r="S60" s="34">
        <f>IF(K60&gt;=0.5,1,0)</f>
        <v/>
      </c>
      <c r="T60" s="50">
        <f>COUNTIF($K$5:$K$100,"&lt;"&amp;K60)+(COUNTIF($K$5:$K$100,K60)+1)/2</f>
        <v/>
      </c>
      <c r="U60" s="54">
        <f>ABS(F60-N60)</f>
        <v/>
      </c>
      <c r="V60" s="54">
        <f>1/(1+EXP(-('8_Fit_Stacker'!$I$35*LN(I60/(1-I60))+'8_Fit_Stacker'!$I$36*LN(J60/(1-J60))+'8_Fit_Stacker'!$I$37)))</f>
        <v/>
      </c>
      <c r="W60" s="70" t="n">
        <v>0.9227425397047176</v>
      </c>
      <c r="X60" s="34">
        <f>ABS(V60-W60)</f>
        <v/>
      </c>
    </row>
    <row r="61" ht="15" customHeight="1" s="35">
      <c r="A61" s="48">
        <f>'1_Raw_Games'!A1193</f>
        <v/>
      </c>
      <c r="B61" s="49">
        <f>'1_Raw_Games'!B1193</f>
        <v/>
      </c>
      <c r="C61" s="48">
        <f>'1_Raw_Games'!D1193</f>
        <v/>
      </c>
      <c r="D61" s="48">
        <f>'1_Raw_Games'!C1193</f>
        <v/>
      </c>
      <c r="E61" s="48">
        <f>'1_Raw_Games'!O1193</f>
        <v/>
      </c>
      <c r="F61" s="51">
        <f>('2_Params'!$B$4+SUMPRODUCT(('3_Elo_Chain'!$C$3:$C$1136=C61)*('3_Elo_Chain'!$K$3:$K$1136))-SUMPRODUCT(('3_Elo_Chain'!$D$3:$D$1136=C61)*('3_Elo_Chain'!$K$3:$K$1136))-('2_Params'!$B$4+SUMPRODUCT(('3_Elo_Chain'!$C$3:$C$1136=D61)*('3_Elo_Chain'!$K$3:$K$1136))-SUMPRODUCT(('3_Elo_Chain'!$D$3:$D$1136=D61)*('3_Elo_Chain'!$K$3:$K$1136)))+'2_Params'!$B$6)/'2_Params'!$B$7</f>
        <v/>
      </c>
      <c r="G61" s="51">
        <f>INDEX('5_BT_Frozen'!$L$6:$L$35,MATCH(C61,'5_BT_Frozen'!$K$6:$K$35,0))-INDEX('5_BT_Frozen'!$L$6:$L$35,MATCH(D61,'5_BT_Frozen'!$K$6:$K$35,0))+'5_BT_Frozen'!$L$36</f>
        <v/>
      </c>
      <c r="H61" s="55">
        <f>'6_Trend_Frozen'!M60</f>
        <v/>
      </c>
      <c r="I61" s="51">
        <f>1/(1+EXP(-('7_Fit_Selection_Models'!$AC$12*(F61-'7_Fit_Selection_Models'!$U$5)/'7_Fit_Selection_Models'!$U$6+'7_Fit_Selection_Models'!$AC$13)))</f>
        <v/>
      </c>
      <c r="J61" s="51">
        <f>1/(1+EXP(-('7_Fit_Selection_Models'!$BL$14*(G61-'7_Fit_Selection_Models'!$BD$5)/'7_Fit_Selection_Models'!$BD$6+'7_Fit_Selection_Models'!$BL$15*(H61-'7_Fit_Selection_Models'!$BD$7)/'7_Fit_Selection_Models'!$BD$8+'7_Fit_Selection_Models'!$BL$16)))</f>
        <v/>
      </c>
      <c r="K61" s="51">
        <f>1/(1+EXP(-('9_Fit_Final_Models'!$AC$12*(F61-'9_Fit_Final_Models'!$U$5)/'9_Fit_Final_Models'!$U$6+'9_Fit_Final_Models'!$AC$13)))</f>
        <v/>
      </c>
      <c r="L61" s="66" t="n">
        <v>0.8693964109702912</v>
      </c>
      <c r="M61" s="54">
        <f>ABS(K61-L61)</f>
        <v/>
      </c>
      <c r="N61" s="66" t="n">
        <v>0.6207546278631196</v>
      </c>
      <c r="O61" s="66" t="n">
        <v>0.9302943026871748</v>
      </c>
      <c r="P61" s="66" t="n">
        <v>-3.532073197723978</v>
      </c>
      <c r="Q61" s="51">
        <f>-(E61*LN(K61)+(1-E61)*LN(1-K61))</f>
        <v/>
      </c>
      <c r="R61" s="51">
        <f>(K61-E61)^2</f>
        <v/>
      </c>
      <c r="S61" s="34">
        <f>IF(K61&gt;=0.5,1,0)</f>
        <v/>
      </c>
      <c r="T61" s="50">
        <f>COUNTIF($K$5:$K$100,"&lt;"&amp;K61)+(COUNTIF($K$5:$K$100,K61)+1)/2</f>
        <v/>
      </c>
      <c r="U61" s="54">
        <f>ABS(F61-N61)</f>
        <v/>
      </c>
      <c r="V61" s="54">
        <f>1/(1+EXP(-('8_Fit_Stacker'!$I$35*LN(I61/(1-I61))+'8_Fit_Stacker'!$I$36*LN(J61/(1-J61))+'8_Fit_Stacker'!$I$37)))</f>
        <v/>
      </c>
      <c r="W61" s="70" t="n">
        <v>0.871105756417978</v>
      </c>
      <c r="X61" s="34">
        <f>ABS(V61-W61)</f>
        <v/>
      </c>
    </row>
    <row r="62" ht="15" customHeight="1" s="35">
      <c r="A62" s="48">
        <f>'1_Raw_Games'!A1194</f>
        <v/>
      </c>
      <c r="B62" s="49">
        <f>'1_Raw_Games'!B1194</f>
        <v/>
      </c>
      <c r="C62" s="48">
        <f>'1_Raw_Games'!D1194</f>
        <v/>
      </c>
      <c r="D62" s="48">
        <f>'1_Raw_Games'!C1194</f>
        <v/>
      </c>
      <c r="E62" s="48">
        <f>'1_Raw_Games'!O1194</f>
        <v/>
      </c>
      <c r="F62" s="51">
        <f>('2_Params'!$B$4+SUMPRODUCT(('3_Elo_Chain'!$C$3:$C$1136=C62)*('3_Elo_Chain'!$K$3:$K$1136))-SUMPRODUCT(('3_Elo_Chain'!$D$3:$D$1136=C62)*('3_Elo_Chain'!$K$3:$K$1136))-('2_Params'!$B$4+SUMPRODUCT(('3_Elo_Chain'!$C$3:$C$1136=D62)*('3_Elo_Chain'!$K$3:$K$1136))-SUMPRODUCT(('3_Elo_Chain'!$D$3:$D$1136=D62)*('3_Elo_Chain'!$K$3:$K$1136)))+'2_Params'!$B$6)/'2_Params'!$B$7</f>
        <v/>
      </c>
      <c r="G62" s="51">
        <f>INDEX('5_BT_Frozen'!$L$6:$L$35,MATCH(C62,'5_BT_Frozen'!$K$6:$K$35,0))-INDEX('5_BT_Frozen'!$L$6:$L$35,MATCH(D62,'5_BT_Frozen'!$K$6:$K$35,0))+'5_BT_Frozen'!$L$36</f>
        <v/>
      </c>
      <c r="H62" s="55">
        <f>'6_Trend_Frozen'!M61</f>
        <v/>
      </c>
      <c r="I62" s="51">
        <f>1/(1+EXP(-('7_Fit_Selection_Models'!$AC$12*(F62-'7_Fit_Selection_Models'!$U$5)/'7_Fit_Selection_Models'!$U$6+'7_Fit_Selection_Models'!$AC$13)))</f>
        <v/>
      </c>
      <c r="J62" s="51">
        <f>1/(1+EXP(-('7_Fit_Selection_Models'!$BL$14*(G62-'7_Fit_Selection_Models'!$BD$5)/'7_Fit_Selection_Models'!$BD$6+'7_Fit_Selection_Models'!$BL$15*(H62-'7_Fit_Selection_Models'!$BD$7)/'7_Fit_Selection_Models'!$BD$8+'7_Fit_Selection_Models'!$BL$16)))</f>
        <v/>
      </c>
      <c r="K62" s="51">
        <f>1/(1+EXP(-('9_Fit_Final_Models'!$AC$12*(F62-'9_Fit_Final_Models'!$U$5)/'9_Fit_Final_Models'!$U$6+'9_Fit_Final_Models'!$AC$13)))</f>
        <v/>
      </c>
      <c r="L62" s="66" t="n">
        <v>0.9007171833531622</v>
      </c>
      <c r="M62" s="54">
        <f>ABS(K62-L62)</f>
        <v/>
      </c>
      <c r="N62" s="66" t="n">
        <v>0.7105821896589061</v>
      </c>
      <c r="O62" s="66" t="n">
        <v>1.026718086793994</v>
      </c>
      <c r="P62" s="66" t="n">
        <v>13.74117977091154</v>
      </c>
      <c r="Q62" s="51">
        <f>-(E62*LN(K62)+(1-E62)*LN(1-K62))</f>
        <v/>
      </c>
      <c r="R62" s="51">
        <f>(K62-E62)^2</f>
        <v/>
      </c>
      <c r="S62" s="34">
        <f>IF(K62&gt;=0.5,1,0)</f>
        <v/>
      </c>
      <c r="T62" s="50">
        <f>COUNTIF($K$5:$K$100,"&lt;"&amp;K62)+(COUNTIF($K$5:$K$100,K62)+1)/2</f>
        <v/>
      </c>
      <c r="U62" s="54">
        <f>ABS(F62-N62)</f>
        <v/>
      </c>
      <c r="V62" s="54">
        <f>1/(1+EXP(-('8_Fit_Stacker'!$I$35*LN(I62/(1-I62))+'8_Fit_Stacker'!$I$36*LN(J62/(1-J62))+'8_Fit_Stacker'!$I$37)))</f>
        <v/>
      </c>
      <c r="W62" s="70" t="n">
        <v>0.9204704921465278</v>
      </c>
      <c r="X62" s="34">
        <f>ABS(V62-W62)</f>
        <v/>
      </c>
    </row>
    <row r="63" ht="15" customHeight="1" s="35">
      <c r="A63" s="48">
        <f>'1_Raw_Games'!A1195</f>
        <v/>
      </c>
      <c r="B63" s="49">
        <f>'1_Raw_Games'!B1195</f>
        <v/>
      </c>
      <c r="C63" s="48">
        <f>'1_Raw_Games'!D1195</f>
        <v/>
      </c>
      <c r="D63" s="48">
        <f>'1_Raw_Games'!C1195</f>
        <v/>
      </c>
      <c r="E63" s="48">
        <f>'1_Raw_Games'!O1195</f>
        <v/>
      </c>
      <c r="F63" s="51">
        <f>('2_Params'!$B$4+SUMPRODUCT(('3_Elo_Chain'!$C$3:$C$1136=C63)*('3_Elo_Chain'!$K$3:$K$1136))-SUMPRODUCT(('3_Elo_Chain'!$D$3:$D$1136=C63)*('3_Elo_Chain'!$K$3:$K$1136))-('2_Params'!$B$4+SUMPRODUCT(('3_Elo_Chain'!$C$3:$C$1136=D63)*('3_Elo_Chain'!$K$3:$K$1136))-SUMPRODUCT(('3_Elo_Chain'!$D$3:$D$1136=D63)*('3_Elo_Chain'!$K$3:$K$1136)))+'2_Params'!$B$6)/'2_Params'!$B$7</f>
        <v/>
      </c>
      <c r="G63" s="51">
        <f>INDEX('5_BT_Frozen'!$L$6:$L$35,MATCH(C63,'5_BT_Frozen'!$K$6:$K$35,0))-INDEX('5_BT_Frozen'!$L$6:$L$35,MATCH(D63,'5_BT_Frozen'!$K$6:$K$35,0))+'5_BT_Frozen'!$L$36</f>
        <v/>
      </c>
      <c r="H63" s="55">
        <f>'6_Trend_Frozen'!M62</f>
        <v/>
      </c>
      <c r="I63" s="51">
        <f>1/(1+EXP(-('7_Fit_Selection_Models'!$AC$12*(F63-'7_Fit_Selection_Models'!$U$5)/'7_Fit_Selection_Models'!$U$6+'7_Fit_Selection_Models'!$AC$13)))</f>
        <v/>
      </c>
      <c r="J63" s="51">
        <f>1/(1+EXP(-('7_Fit_Selection_Models'!$BL$14*(G63-'7_Fit_Selection_Models'!$BD$5)/'7_Fit_Selection_Models'!$BD$6+'7_Fit_Selection_Models'!$BL$15*(H63-'7_Fit_Selection_Models'!$BD$7)/'7_Fit_Selection_Models'!$BD$8+'7_Fit_Selection_Models'!$BL$16)))</f>
        <v/>
      </c>
      <c r="K63" s="51">
        <f>1/(1+EXP(-('9_Fit_Final_Models'!$AC$12*(F63-'9_Fit_Final_Models'!$U$5)/'9_Fit_Final_Models'!$U$6+'9_Fit_Final_Models'!$AC$13)))</f>
        <v/>
      </c>
      <c r="L63" s="66" t="n">
        <v>0.2472669082618092</v>
      </c>
      <c r="M63" s="54">
        <f>ABS(K63-L63)</f>
        <v/>
      </c>
      <c r="N63" s="66" t="n">
        <v>-0.2522810338253714</v>
      </c>
      <c r="O63" s="66" t="n">
        <v>-0.5400680186642849</v>
      </c>
      <c r="P63" s="66" t="n">
        <v>2.177026979238593</v>
      </c>
      <c r="Q63" s="51">
        <f>-(E63*LN(K63)+(1-E63)*LN(1-K63))</f>
        <v/>
      </c>
      <c r="R63" s="51">
        <f>(K63-E63)^2</f>
        <v/>
      </c>
      <c r="S63" s="34">
        <f>IF(K63&gt;=0.5,1,0)</f>
        <v/>
      </c>
      <c r="T63" s="50">
        <f>COUNTIF($K$5:$K$100,"&lt;"&amp;K63)+(COUNTIF($K$5:$K$100,K63)+1)/2</f>
        <v/>
      </c>
      <c r="U63" s="54">
        <f>ABS(F63-N63)</f>
        <v/>
      </c>
      <c r="V63" s="54">
        <f>1/(1+EXP(-('8_Fit_Stacker'!$I$35*LN(I63/(1-I63))+'8_Fit_Stacker'!$I$36*LN(J63/(1-J63))+'8_Fit_Stacker'!$I$37)))</f>
        <v/>
      </c>
      <c r="W63" s="70" t="n">
        <v>0.3131182333257855</v>
      </c>
      <c r="X63" s="34">
        <f>ABS(V63-W63)</f>
        <v/>
      </c>
    </row>
    <row r="64" ht="15" customHeight="1" s="35">
      <c r="A64" s="48">
        <f>'1_Raw_Games'!A1196</f>
        <v/>
      </c>
      <c r="B64" s="49">
        <f>'1_Raw_Games'!B1196</f>
        <v/>
      </c>
      <c r="C64" s="48">
        <f>'1_Raw_Games'!D1196</f>
        <v/>
      </c>
      <c r="D64" s="48">
        <f>'1_Raw_Games'!C1196</f>
        <v/>
      </c>
      <c r="E64" s="48">
        <f>'1_Raw_Games'!O1196</f>
        <v/>
      </c>
      <c r="F64" s="51">
        <f>('2_Params'!$B$4+SUMPRODUCT(('3_Elo_Chain'!$C$3:$C$1136=C64)*('3_Elo_Chain'!$K$3:$K$1136))-SUMPRODUCT(('3_Elo_Chain'!$D$3:$D$1136=C64)*('3_Elo_Chain'!$K$3:$K$1136))-('2_Params'!$B$4+SUMPRODUCT(('3_Elo_Chain'!$C$3:$C$1136=D64)*('3_Elo_Chain'!$K$3:$K$1136))-SUMPRODUCT(('3_Elo_Chain'!$D$3:$D$1136=D64)*('3_Elo_Chain'!$K$3:$K$1136)))+'2_Params'!$B$6)/'2_Params'!$B$7</f>
        <v/>
      </c>
      <c r="G64" s="51">
        <f>INDEX('5_BT_Frozen'!$L$6:$L$35,MATCH(C64,'5_BT_Frozen'!$K$6:$K$35,0))-INDEX('5_BT_Frozen'!$L$6:$L$35,MATCH(D64,'5_BT_Frozen'!$K$6:$K$35,0))+'5_BT_Frozen'!$L$36</f>
        <v/>
      </c>
      <c r="H64" s="55">
        <f>'6_Trend_Frozen'!M63</f>
        <v/>
      </c>
      <c r="I64" s="51">
        <f>1/(1+EXP(-('7_Fit_Selection_Models'!$AC$12*(F64-'7_Fit_Selection_Models'!$U$5)/'7_Fit_Selection_Models'!$U$6+'7_Fit_Selection_Models'!$AC$13)))</f>
        <v/>
      </c>
      <c r="J64" s="51">
        <f>1/(1+EXP(-('7_Fit_Selection_Models'!$BL$14*(G64-'7_Fit_Selection_Models'!$BD$5)/'7_Fit_Selection_Models'!$BD$6+'7_Fit_Selection_Models'!$BL$15*(H64-'7_Fit_Selection_Models'!$BD$7)/'7_Fit_Selection_Models'!$BD$8+'7_Fit_Selection_Models'!$BL$16)))</f>
        <v/>
      </c>
      <c r="K64" s="51">
        <f>1/(1+EXP(-('9_Fit_Final_Models'!$AC$12*(F64-'9_Fit_Final_Models'!$U$5)/'9_Fit_Final_Models'!$U$6+'9_Fit_Final_Models'!$AC$13)))</f>
        <v/>
      </c>
      <c r="L64" s="66" t="n">
        <v>0.8410422894349241</v>
      </c>
      <c r="M64" s="54">
        <f>ABS(K64-L64)</f>
        <v/>
      </c>
      <c r="N64" s="66" t="n">
        <v>0.5541270365974975</v>
      </c>
      <c r="O64" s="66" t="n">
        <v>0.880726705259545</v>
      </c>
      <c r="P64" s="66" t="n">
        <v>6.599022634564887</v>
      </c>
      <c r="Q64" s="51">
        <f>-(E64*LN(K64)+(1-E64)*LN(1-K64))</f>
        <v/>
      </c>
      <c r="R64" s="51">
        <f>(K64-E64)^2</f>
        <v/>
      </c>
      <c r="S64" s="34">
        <f>IF(K64&gt;=0.5,1,0)</f>
        <v/>
      </c>
      <c r="T64" s="50">
        <f>COUNTIF($K$5:$K$100,"&lt;"&amp;K64)+(COUNTIF($K$5:$K$100,K64)+1)/2</f>
        <v/>
      </c>
      <c r="U64" s="54">
        <f>ABS(F64-N64)</f>
        <v/>
      </c>
      <c r="V64" s="54">
        <f>1/(1+EXP(-('8_Fit_Stacker'!$I$35*LN(I64/(1-I64))+'8_Fit_Stacker'!$I$36*LN(J64/(1-J64))+'8_Fit_Stacker'!$I$37)))</f>
        <v/>
      </c>
      <c r="W64" s="70" t="n">
        <v>0.8751355724301356</v>
      </c>
      <c r="X64" s="34">
        <f>ABS(V64-W64)</f>
        <v/>
      </c>
    </row>
    <row r="65" ht="15" customHeight="1" s="35">
      <c r="A65" s="48">
        <f>'1_Raw_Games'!A1197</f>
        <v/>
      </c>
      <c r="B65" s="49">
        <f>'1_Raw_Games'!B1197</f>
        <v/>
      </c>
      <c r="C65" s="48">
        <f>'1_Raw_Games'!D1197</f>
        <v/>
      </c>
      <c r="D65" s="48">
        <f>'1_Raw_Games'!C1197</f>
        <v/>
      </c>
      <c r="E65" s="48">
        <f>'1_Raw_Games'!O1197</f>
        <v/>
      </c>
      <c r="F65" s="51">
        <f>('2_Params'!$B$4+SUMPRODUCT(('3_Elo_Chain'!$C$3:$C$1136=C65)*('3_Elo_Chain'!$K$3:$K$1136))-SUMPRODUCT(('3_Elo_Chain'!$D$3:$D$1136=C65)*('3_Elo_Chain'!$K$3:$K$1136))-('2_Params'!$B$4+SUMPRODUCT(('3_Elo_Chain'!$C$3:$C$1136=D65)*('3_Elo_Chain'!$K$3:$K$1136))-SUMPRODUCT(('3_Elo_Chain'!$D$3:$D$1136=D65)*('3_Elo_Chain'!$K$3:$K$1136)))+'2_Params'!$B$6)/'2_Params'!$B$7</f>
        <v/>
      </c>
      <c r="G65" s="51">
        <f>INDEX('5_BT_Frozen'!$L$6:$L$35,MATCH(C65,'5_BT_Frozen'!$K$6:$K$35,0))-INDEX('5_BT_Frozen'!$L$6:$L$35,MATCH(D65,'5_BT_Frozen'!$K$6:$K$35,0))+'5_BT_Frozen'!$L$36</f>
        <v/>
      </c>
      <c r="H65" s="55">
        <f>'6_Trend_Frozen'!M64</f>
        <v/>
      </c>
      <c r="I65" s="51">
        <f>1/(1+EXP(-('7_Fit_Selection_Models'!$AC$12*(F65-'7_Fit_Selection_Models'!$U$5)/'7_Fit_Selection_Models'!$U$6+'7_Fit_Selection_Models'!$AC$13)))</f>
        <v/>
      </c>
      <c r="J65" s="51">
        <f>1/(1+EXP(-('7_Fit_Selection_Models'!$BL$14*(G65-'7_Fit_Selection_Models'!$BD$5)/'7_Fit_Selection_Models'!$BD$6+'7_Fit_Selection_Models'!$BL$15*(H65-'7_Fit_Selection_Models'!$BD$7)/'7_Fit_Selection_Models'!$BD$8+'7_Fit_Selection_Models'!$BL$16)))</f>
        <v/>
      </c>
      <c r="K65" s="51">
        <f>1/(1+EXP(-('9_Fit_Final_Models'!$AC$12*(F65-'9_Fit_Final_Models'!$U$5)/'9_Fit_Final_Models'!$U$6+'9_Fit_Final_Models'!$AC$13)))</f>
        <v/>
      </c>
      <c r="L65" s="66" t="n">
        <v>0.5779322398988944</v>
      </c>
      <c r="M65" s="54">
        <f>ABS(K65-L65)</f>
        <v/>
      </c>
      <c r="N65" s="66" t="n">
        <v>0.1619227396329023</v>
      </c>
      <c r="O65" s="66" t="n">
        <v>0.3135085534999207</v>
      </c>
      <c r="P65" s="66" t="n">
        <v>5.967825352208592</v>
      </c>
      <c r="Q65" s="51">
        <f>-(E65*LN(K65)+(1-E65)*LN(1-K65))</f>
        <v/>
      </c>
      <c r="R65" s="51">
        <f>(K65-E65)^2</f>
        <v/>
      </c>
      <c r="S65" s="34">
        <f>IF(K65&gt;=0.5,1,0)</f>
        <v/>
      </c>
      <c r="T65" s="50">
        <f>COUNTIF($K$5:$K$100,"&lt;"&amp;K65)+(COUNTIF($K$5:$K$100,K65)+1)/2</f>
        <v/>
      </c>
      <c r="U65" s="54">
        <f>ABS(F65-N65)</f>
        <v/>
      </c>
      <c r="V65" s="54">
        <f>1/(1+EXP(-('8_Fit_Stacker'!$I$35*LN(I65/(1-I65))+'8_Fit_Stacker'!$I$36*LN(J65/(1-J65))+'8_Fit_Stacker'!$I$37)))</f>
        <v/>
      </c>
      <c r="W65" s="70" t="n">
        <v>0.6857267138082749</v>
      </c>
      <c r="X65" s="34">
        <f>ABS(V65-W65)</f>
        <v/>
      </c>
    </row>
    <row r="66" ht="15" customHeight="1" s="35">
      <c r="A66" s="48">
        <f>'1_Raw_Games'!A1198</f>
        <v/>
      </c>
      <c r="B66" s="49">
        <f>'1_Raw_Games'!B1198</f>
        <v/>
      </c>
      <c r="C66" s="48">
        <f>'1_Raw_Games'!D1198</f>
        <v/>
      </c>
      <c r="D66" s="48">
        <f>'1_Raw_Games'!C1198</f>
        <v/>
      </c>
      <c r="E66" s="48">
        <f>'1_Raw_Games'!O1198</f>
        <v/>
      </c>
      <c r="F66" s="51">
        <f>('2_Params'!$B$4+SUMPRODUCT(('3_Elo_Chain'!$C$3:$C$1136=C66)*('3_Elo_Chain'!$K$3:$K$1136))-SUMPRODUCT(('3_Elo_Chain'!$D$3:$D$1136=C66)*('3_Elo_Chain'!$K$3:$K$1136))-('2_Params'!$B$4+SUMPRODUCT(('3_Elo_Chain'!$C$3:$C$1136=D66)*('3_Elo_Chain'!$K$3:$K$1136))-SUMPRODUCT(('3_Elo_Chain'!$D$3:$D$1136=D66)*('3_Elo_Chain'!$K$3:$K$1136)))+'2_Params'!$B$6)/'2_Params'!$B$7</f>
        <v/>
      </c>
      <c r="G66" s="51">
        <f>INDEX('5_BT_Frozen'!$L$6:$L$35,MATCH(C66,'5_BT_Frozen'!$K$6:$K$35,0))-INDEX('5_BT_Frozen'!$L$6:$L$35,MATCH(D66,'5_BT_Frozen'!$K$6:$K$35,0))+'5_BT_Frozen'!$L$36</f>
        <v/>
      </c>
      <c r="H66" s="55">
        <f>'6_Trend_Frozen'!M65</f>
        <v/>
      </c>
      <c r="I66" s="51">
        <f>1/(1+EXP(-('7_Fit_Selection_Models'!$AC$12*(F66-'7_Fit_Selection_Models'!$U$5)/'7_Fit_Selection_Models'!$U$6+'7_Fit_Selection_Models'!$AC$13)))</f>
        <v/>
      </c>
      <c r="J66" s="51">
        <f>1/(1+EXP(-('7_Fit_Selection_Models'!$BL$14*(G66-'7_Fit_Selection_Models'!$BD$5)/'7_Fit_Selection_Models'!$BD$6+'7_Fit_Selection_Models'!$BL$15*(H66-'7_Fit_Selection_Models'!$BD$7)/'7_Fit_Selection_Models'!$BD$8+'7_Fit_Selection_Models'!$BL$16)))</f>
        <v/>
      </c>
      <c r="K66" s="51">
        <f>1/(1+EXP(-('9_Fit_Final_Models'!$AC$12*(F66-'9_Fit_Final_Models'!$U$5)/'9_Fit_Final_Models'!$U$6+'9_Fit_Final_Models'!$AC$13)))</f>
        <v/>
      </c>
      <c r="L66" s="66" t="n">
        <v>0.376122577037892</v>
      </c>
      <c r="M66" s="54">
        <f>ABS(K66-L66)</f>
        <v/>
      </c>
      <c r="N66" s="66" t="n">
        <v>-0.0760987843908276</v>
      </c>
      <c r="O66" s="66" t="n">
        <v>-0.2171835999166796</v>
      </c>
      <c r="P66" s="66" t="n">
        <v>-0.6987392372700576</v>
      </c>
      <c r="Q66" s="51">
        <f>-(E66*LN(K66)+(1-E66)*LN(1-K66))</f>
        <v/>
      </c>
      <c r="R66" s="51">
        <f>(K66-E66)^2</f>
        <v/>
      </c>
      <c r="S66" s="34">
        <f>IF(K66&gt;=0.5,1,0)</f>
        <v/>
      </c>
      <c r="T66" s="50">
        <f>COUNTIF($K$5:$K$100,"&lt;"&amp;K66)+(COUNTIF($K$5:$K$100,K66)+1)/2</f>
        <v/>
      </c>
      <c r="U66" s="54">
        <f>ABS(F66-N66)</f>
        <v/>
      </c>
      <c r="V66" s="54">
        <f>1/(1+EXP(-('8_Fit_Stacker'!$I$35*LN(I66/(1-I66))+'8_Fit_Stacker'!$I$36*LN(J66/(1-J66))+'8_Fit_Stacker'!$I$37)))</f>
        <v/>
      </c>
      <c r="W66" s="70" t="n">
        <v>0.4393365804117636</v>
      </c>
      <c r="X66" s="34">
        <f>ABS(V66-W66)</f>
        <v/>
      </c>
    </row>
    <row r="67" ht="15" customHeight="1" s="35">
      <c r="A67" s="48">
        <f>'1_Raw_Games'!A1199</f>
        <v/>
      </c>
      <c r="B67" s="49">
        <f>'1_Raw_Games'!B1199</f>
        <v/>
      </c>
      <c r="C67" s="48">
        <f>'1_Raw_Games'!D1199</f>
        <v/>
      </c>
      <c r="D67" s="48">
        <f>'1_Raw_Games'!C1199</f>
        <v/>
      </c>
      <c r="E67" s="48">
        <f>'1_Raw_Games'!O1199</f>
        <v/>
      </c>
      <c r="F67" s="51">
        <f>('2_Params'!$B$4+SUMPRODUCT(('3_Elo_Chain'!$C$3:$C$1136=C67)*('3_Elo_Chain'!$K$3:$K$1136))-SUMPRODUCT(('3_Elo_Chain'!$D$3:$D$1136=C67)*('3_Elo_Chain'!$K$3:$K$1136))-('2_Params'!$B$4+SUMPRODUCT(('3_Elo_Chain'!$C$3:$C$1136=D67)*('3_Elo_Chain'!$K$3:$K$1136))-SUMPRODUCT(('3_Elo_Chain'!$D$3:$D$1136=D67)*('3_Elo_Chain'!$K$3:$K$1136)))+'2_Params'!$B$6)/'2_Params'!$B$7</f>
        <v/>
      </c>
      <c r="G67" s="51">
        <f>INDEX('5_BT_Frozen'!$L$6:$L$35,MATCH(C67,'5_BT_Frozen'!$K$6:$K$35,0))-INDEX('5_BT_Frozen'!$L$6:$L$35,MATCH(D67,'5_BT_Frozen'!$K$6:$K$35,0))+'5_BT_Frozen'!$L$36</f>
        <v/>
      </c>
      <c r="H67" s="55">
        <f>'6_Trend_Frozen'!M66</f>
        <v/>
      </c>
      <c r="I67" s="51">
        <f>1/(1+EXP(-('7_Fit_Selection_Models'!$AC$12*(F67-'7_Fit_Selection_Models'!$U$5)/'7_Fit_Selection_Models'!$U$6+'7_Fit_Selection_Models'!$AC$13)))</f>
        <v/>
      </c>
      <c r="J67" s="51">
        <f>1/(1+EXP(-('7_Fit_Selection_Models'!$BL$14*(G67-'7_Fit_Selection_Models'!$BD$5)/'7_Fit_Selection_Models'!$BD$6+'7_Fit_Selection_Models'!$BL$15*(H67-'7_Fit_Selection_Models'!$BD$7)/'7_Fit_Selection_Models'!$BD$8+'7_Fit_Selection_Models'!$BL$16)))</f>
        <v/>
      </c>
      <c r="K67" s="51">
        <f>1/(1+EXP(-('9_Fit_Final_Models'!$AC$12*(F67-'9_Fit_Final_Models'!$U$5)/'9_Fit_Final_Models'!$U$6+'9_Fit_Final_Models'!$AC$13)))</f>
        <v/>
      </c>
      <c r="L67" s="66" t="n">
        <v>0.5710726952999433</v>
      </c>
      <c r="M67" s="54">
        <f>ABS(K67-L67)</f>
        <v/>
      </c>
      <c r="N67" s="66" t="n">
        <v>0.1537805389975682</v>
      </c>
      <c r="O67" s="66" t="n">
        <v>0.2702003266118489</v>
      </c>
      <c r="P67" s="66" t="n">
        <v>-4.159243911782459</v>
      </c>
      <c r="Q67" s="51">
        <f>-(E67*LN(K67)+(1-E67)*LN(1-K67))</f>
        <v/>
      </c>
      <c r="R67" s="51">
        <f>(K67-E67)^2</f>
        <v/>
      </c>
      <c r="S67" s="34">
        <f>IF(K67&gt;=0.5,1,0)</f>
        <v/>
      </c>
      <c r="T67" s="50">
        <f>COUNTIF($K$5:$K$100,"&lt;"&amp;K67)+(COUNTIF($K$5:$K$100,K67)+1)/2</f>
        <v/>
      </c>
      <c r="U67" s="54">
        <f>ABS(F67-N67)</f>
        <v/>
      </c>
      <c r="V67" s="54">
        <f>1/(1+EXP(-('8_Fit_Stacker'!$I$35*LN(I67/(1-I67))+'8_Fit_Stacker'!$I$36*LN(J67/(1-J67))+'8_Fit_Stacker'!$I$37)))</f>
        <v/>
      </c>
      <c r="W67" s="70" t="n">
        <v>0.6318660604256887</v>
      </c>
      <c r="X67" s="34">
        <f>ABS(V67-W67)</f>
        <v/>
      </c>
    </row>
    <row r="68" ht="15" customHeight="1" s="35">
      <c r="A68" s="48">
        <f>'1_Raw_Games'!A1200</f>
        <v/>
      </c>
      <c r="B68" s="49">
        <f>'1_Raw_Games'!B1200</f>
        <v/>
      </c>
      <c r="C68" s="48">
        <f>'1_Raw_Games'!D1200</f>
        <v/>
      </c>
      <c r="D68" s="48">
        <f>'1_Raw_Games'!C1200</f>
        <v/>
      </c>
      <c r="E68" s="48">
        <f>'1_Raw_Games'!O1200</f>
        <v/>
      </c>
      <c r="F68" s="51">
        <f>('2_Params'!$B$4+SUMPRODUCT(('3_Elo_Chain'!$C$3:$C$1136=C68)*('3_Elo_Chain'!$K$3:$K$1136))-SUMPRODUCT(('3_Elo_Chain'!$D$3:$D$1136=C68)*('3_Elo_Chain'!$K$3:$K$1136))-('2_Params'!$B$4+SUMPRODUCT(('3_Elo_Chain'!$C$3:$C$1136=D68)*('3_Elo_Chain'!$K$3:$K$1136))-SUMPRODUCT(('3_Elo_Chain'!$D$3:$D$1136=D68)*('3_Elo_Chain'!$K$3:$K$1136)))+'2_Params'!$B$6)/'2_Params'!$B$7</f>
        <v/>
      </c>
      <c r="G68" s="51">
        <f>INDEX('5_BT_Frozen'!$L$6:$L$35,MATCH(C68,'5_BT_Frozen'!$K$6:$K$35,0))-INDEX('5_BT_Frozen'!$L$6:$L$35,MATCH(D68,'5_BT_Frozen'!$K$6:$K$35,0))+'5_BT_Frozen'!$L$36</f>
        <v/>
      </c>
      <c r="H68" s="55">
        <f>'6_Trend_Frozen'!M67</f>
        <v/>
      </c>
      <c r="I68" s="51">
        <f>1/(1+EXP(-('7_Fit_Selection_Models'!$AC$12*(F68-'7_Fit_Selection_Models'!$U$5)/'7_Fit_Selection_Models'!$U$6+'7_Fit_Selection_Models'!$AC$13)))</f>
        <v/>
      </c>
      <c r="J68" s="51">
        <f>1/(1+EXP(-('7_Fit_Selection_Models'!$BL$14*(G68-'7_Fit_Selection_Models'!$BD$5)/'7_Fit_Selection_Models'!$BD$6+'7_Fit_Selection_Models'!$BL$15*(H68-'7_Fit_Selection_Models'!$BD$7)/'7_Fit_Selection_Models'!$BD$8+'7_Fit_Selection_Models'!$BL$16)))</f>
        <v/>
      </c>
      <c r="K68" s="51">
        <f>1/(1+EXP(-('9_Fit_Final_Models'!$AC$12*(F68-'9_Fit_Final_Models'!$U$5)/'9_Fit_Final_Models'!$U$6+'9_Fit_Final_Models'!$AC$13)))</f>
        <v/>
      </c>
      <c r="L68" s="66" t="n">
        <v>0.4590828622700847</v>
      </c>
      <c r="M68" s="54">
        <f>ABS(K68-L68)</f>
        <v/>
      </c>
      <c r="N68" s="66" t="n">
        <v>0.023134720889621</v>
      </c>
      <c r="O68" s="66" t="n">
        <v>0.135772570673959</v>
      </c>
      <c r="P68" s="66" t="n">
        <v>-0.7826448116645626</v>
      </c>
      <c r="Q68" s="51">
        <f>-(E68*LN(K68)+(1-E68)*LN(1-K68))</f>
        <v/>
      </c>
      <c r="R68" s="51">
        <f>(K68-E68)^2</f>
        <v/>
      </c>
      <c r="S68" s="34">
        <f>IF(K68&gt;=0.5,1,0)</f>
        <v/>
      </c>
      <c r="T68" s="50">
        <f>COUNTIF($K$5:$K$100,"&lt;"&amp;K68)+(COUNTIF($K$5:$K$100,K68)+1)/2</f>
        <v/>
      </c>
      <c r="U68" s="54">
        <f>ABS(F68-N68)</f>
        <v/>
      </c>
      <c r="V68" s="54">
        <f>1/(1+EXP(-('8_Fit_Stacker'!$I$35*LN(I68/(1-I68))+'8_Fit_Stacker'!$I$36*LN(J68/(1-J68))+'8_Fit_Stacker'!$I$37)))</f>
        <v/>
      </c>
      <c r="W68" s="70" t="n">
        <v>0.5683826752196497</v>
      </c>
      <c r="X68" s="34">
        <f>ABS(V68-W68)</f>
        <v/>
      </c>
    </row>
    <row r="69" ht="15" customHeight="1" s="35">
      <c r="A69" s="48">
        <f>'1_Raw_Games'!A1201</f>
        <v/>
      </c>
      <c r="B69" s="49">
        <f>'1_Raw_Games'!B1201</f>
        <v/>
      </c>
      <c r="C69" s="48">
        <f>'1_Raw_Games'!D1201</f>
        <v/>
      </c>
      <c r="D69" s="48">
        <f>'1_Raw_Games'!C1201</f>
        <v/>
      </c>
      <c r="E69" s="48">
        <f>'1_Raw_Games'!O1201</f>
        <v/>
      </c>
      <c r="F69" s="51">
        <f>('2_Params'!$B$4+SUMPRODUCT(('3_Elo_Chain'!$C$3:$C$1136=C69)*('3_Elo_Chain'!$K$3:$K$1136))-SUMPRODUCT(('3_Elo_Chain'!$D$3:$D$1136=C69)*('3_Elo_Chain'!$K$3:$K$1136))-('2_Params'!$B$4+SUMPRODUCT(('3_Elo_Chain'!$C$3:$C$1136=D69)*('3_Elo_Chain'!$K$3:$K$1136))-SUMPRODUCT(('3_Elo_Chain'!$D$3:$D$1136=D69)*('3_Elo_Chain'!$K$3:$K$1136)))+'2_Params'!$B$6)/'2_Params'!$B$7</f>
        <v/>
      </c>
      <c r="G69" s="51">
        <f>INDEX('5_BT_Frozen'!$L$6:$L$35,MATCH(C69,'5_BT_Frozen'!$K$6:$K$35,0))-INDEX('5_BT_Frozen'!$L$6:$L$35,MATCH(D69,'5_BT_Frozen'!$K$6:$K$35,0))+'5_BT_Frozen'!$L$36</f>
        <v/>
      </c>
      <c r="H69" s="55">
        <f>'6_Trend_Frozen'!M68</f>
        <v/>
      </c>
      <c r="I69" s="51">
        <f>1/(1+EXP(-('7_Fit_Selection_Models'!$AC$12*(F69-'7_Fit_Selection_Models'!$U$5)/'7_Fit_Selection_Models'!$U$6+'7_Fit_Selection_Models'!$AC$13)))</f>
        <v/>
      </c>
      <c r="J69" s="51">
        <f>1/(1+EXP(-('7_Fit_Selection_Models'!$BL$14*(G69-'7_Fit_Selection_Models'!$BD$5)/'7_Fit_Selection_Models'!$BD$6+'7_Fit_Selection_Models'!$BL$15*(H69-'7_Fit_Selection_Models'!$BD$7)/'7_Fit_Selection_Models'!$BD$8+'7_Fit_Selection_Models'!$BL$16)))</f>
        <v/>
      </c>
      <c r="K69" s="51">
        <f>1/(1+EXP(-('9_Fit_Final_Models'!$AC$12*(F69-'9_Fit_Final_Models'!$U$5)/'9_Fit_Final_Models'!$U$6+'9_Fit_Final_Models'!$AC$13)))</f>
        <v/>
      </c>
      <c r="L69" s="66" t="n">
        <v>0.6655555695049249</v>
      </c>
      <c r="M69" s="54">
        <f>ABS(K69-L69)</f>
        <v/>
      </c>
      <c r="N69" s="66" t="n">
        <v>0.2703997235232003</v>
      </c>
      <c r="O69" s="66" t="n">
        <v>0.4170564029793407</v>
      </c>
      <c r="P69" s="66" t="n">
        <v>-0.3070264202535202</v>
      </c>
      <c r="Q69" s="51">
        <f>-(E69*LN(K69)+(1-E69)*LN(1-K69))</f>
        <v/>
      </c>
      <c r="R69" s="51">
        <f>(K69-E69)^2</f>
        <v/>
      </c>
      <c r="S69" s="34">
        <f>IF(K69&gt;=0.5,1,0)</f>
        <v/>
      </c>
      <c r="T69" s="50">
        <f>COUNTIF($K$5:$K$100,"&lt;"&amp;K69)+(COUNTIF($K$5:$K$100,K69)+1)/2</f>
        <v/>
      </c>
      <c r="U69" s="54">
        <f>ABS(F69-N69)</f>
        <v/>
      </c>
      <c r="V69" s="54">
        <f>1/(1+EXP(-('8_Fit_Stacker'!$I$35*LN(I69/(1-I69))+'8_Fit_Stacker'!$I$36*LN(J69/(1-J69))+'8_Fit_Stacker'!$I$37)))</f>
        <v/>
      </c>
      <c r="W69" s="70" t="n">
        <v>0.7169083965541716</v>
      </c>
      <c r="X69" s="34">
        <f>ABS(V69-W69)</f>
        <v/>
      </c>
    </row>
    <row r="70" ht="15" customHeight="1" s="35">
      <c r="A70" s="48">
        <f>'1_Raw_Games'!A1202</f>
        <v/>
      </c>
      <c r="B70" s="49">
        <f>'1_Raw_Games'!B1202</f>
        <v/>
      </c>
      <c r="C70" s="48">
        <f>'1_Raw_Games'!D1202</f>
        <v/>
      </c>
      <c r="D70" s="48">
        <f>'1_Raw_Games'!C1202</f>
        <v/>
      </c>
      <c r="E70" s="48">
        <f>'1_Raw_Games'!O1202</f>
        <v/>
      </c>
      <c r="F70" s="51">
        <f>('2_Params'!$B$4+SUMPRODUCT(('3_Elo_Chain'!$C$3:$C$1136=C70)*('3_Elo_Chain'!$K$3:$K$1136))-SUMPRODUCT(('3_Elo_Chain'!$D$3:$D$1136=C70)*('3_Elo_Chain'!$K$3:$K$1136))-('2_Params'!$B$4+SUMPRODUCT(('3_Elo_Chain'!$C$3:$C$1136=D70)*('3_Elo_Chain'!$K$3:$K$1136))-SUMPRODUCT(('3_Elo_Chain'!$D$3:$D$1136=D70)*('3_Elo_Chain'!$K$3:$K$1136)))+'2_Params'!$B$6)/'2_Params'!$B$7</f>
        <v/>
      </c>
      <c r="G70" s="51">
        <f>INDEX('5_BT_Frozen'!$L$6:$L$35,MATCH(C70,'5_BT_Frozen'!$K$6:$K$35,0))-INDEX('5_BT_Frozen'!$L$6:$L$35,MATCH(D70,'5_BT_Frozen'!$K$6:$K$35,0))+'5_BT_Frozen'!$L$36</f>
        <v/>
      </c>
      <c r="H70" s="55">
        <f>'6_Trend_Frozen'!M69</f>
        <v/>
      </c>
      <c r="I70" s="51">
        <f>1/(1+EXP(-('7_Fit_Selection_Models'!$AC$12*(F70-'7_Fit_Selection_Models'!$U$5)/'7_Fit_Selection_Models'!$U$6+'7_Fit_Selection_Models'!$AC$13)))</f>
        <v/>
      </c>
      <c r="J70" s="51">
        <f>1/(1+EXP(-('7_Fit_Selection_Models'!$BL$14*(G70-'7_Fit_Selection_Models'!$BD$5)/'7_Fit_Selection_Models'!$BD$6+'7_Fit_Selection_Models'!$BL$15*(H70-'7_Fit_Selection_Models'!$BD$7)/'7_Fit_Selection_Models'!$BD$8+'7_Fit_Selection_Models'!$BL$16)))</f>
        <v/>
      </c>
      <c r="K70" s="51">
        <f>1/(1+EXP(-('9_Fit_Final_Models'!$AC$12*(F70-'9_Fit_Final_Models'!$U$5)/'9_Fit_Final_Models'!$U$6+'9_Fit_Final_Models'!$AC$13)))</f>
        <v/>
      </c>
      <c r="L70" s="66" t="n">
        <v>0.2789109927171361</v>
      </c>
      <c r="M70" s="54">
        <f>ABS(K70-L70)</f>
        <v/>
      </c>
      <c r="N70" s="66" t="n">
        <v>-0.2048779316329484</v>
      </c>
      <c r="O70" s="66" t="n">
        <v>-0.2254294896795795</v>
      </c>
      <c r="P70" s="66" t="n">
        <v>-9.658310601252444</v>
      </c>
      <c r="Q70" s="51">
        <f>-(E70*LN(K70)+(1-E70)*LN(1-K70))</f>
        <v/>
      </c>
      <c r="R70" s="51">
        <f>(K70-E70)^2</f>
        <v/>
      </c>
      <c r="S70" s="34">
        <f>IF(K70&gt;=0.5,1,0)</f>
        <v/>
      </c>
      <c r="T70" s="50">
        <f>COUNTIF($K$5:$K$100,"&lt;"&amp;K70)+(COUNTIF($K$5:$K$100,K70)+1)/2</f>
        <v/>
      </c>
      <c r="U70" s="54">
        <f>ABS(F70-N70)</f>
        <v/>
      </c>
      <c r="V70" s="54">
        <f>1/(1+EXP(-('8_Fit_Stacker'!$I$35*LN(I70/(1-I70))+'8_Fit_Stacker'!$I$36*LN(J70/(1-J70))+'8_Fit_Stacker'!$I$37)))</f>
        <v/>
      </c>
      <c r="W70" s="70" t="n">
        <v>0.3566287297898204</v>
      </c>
      <c r="X70" s="34">
        <f>ABS(V70-W70)</f>
        <v/>
      </c>
    </row>
    <row r="71" ht="15" customHeight="1" s="35">
      <c r="A71" s="48">
        <f>'1_Raw_Games'!A1203</f>
        <v/>
      </c>
      <c r="B71" s="49">
        <f>'1_Raw_Games'!B1203</f>
        <v/>
      </c>
      <c r="C71" s="48">
        <f>'1_Raw_Games'!D1203</f>
        <v/>
      </c>
      <c r="D71" s="48">
        <f>'1_Raw_Games'!C1203</f>
        <v/>
      </c>
      <c r="E71" s="48">
        <f>'1_Raw_Games'!O1203</f>
        <v/>
      </c>
      <c r="F71" s="51">
        <f>('2_Params'!$B$4+SUMPRODUCT(('3_Elo_Chain'!$C$3:$C$1136=C71)*('3_Elo_Chain'!$K$3:$K$1136))-SUMPRODUCT(('3_Elo_Chain'!$D$3:$D$1136=C71)*('3_Elo_Chain'!$K$3:$K$1136))-('2_Params'!$B$4+SUMPRODUCT(('3_Elo_Chain'!$C$3:$C$1136=D71)*('3_Elo_Chain'!$K$3:$K$1136))-SUMPRODUCT(('3_Elo_Chain'!$D$3:$D$1136=D71)*('3_Elo_Chain'!$K$3:$K$1136)))+'2_Params'!$B$6)/'2_Params'!$B$7</f>
        <v/>
      </c>
      <c r="G71" s="51">
        <f>INDEX('5_BT_Frozen'!$L$6:$L$35,MATCH(C71,'5_BT_Frozen'!$K$6:$K$35,0))-INDEX('5_BT_Frozen'!$L$6:$L$35,MATCH(D71,'5_BT_Frozen'!$K$6:$K$35,0))+'5_BT_Frozen'!$L$36</f>
        <v/>
      </c>
      <c r="H71" s="55">
        <f>'6_Trend_Frozen'!M70</f>
        <v/>
      </c>
      <c r="I71" s="51">
        <f>1/(1+EXP(-('7_Fit_Selection_Models'!$AC$12*(F71-'7_Fit_Selection_Models'!$U$5)/'7_Fit_Selection_Models'!$U$6+'7_Fit_Selection_Models'!$AC$13)))</f>
        <v/>
      </c>
      <c r="J71" s="51">
        <f>1/(1+EXP(-('7_Fit_Selection_Models'!$BL$14*(G71-'7_Fit_Selection_Models'!$BD$5)/'7_Fit_Selection_Models'!$BD$6+'7_Fit_Selection_Models'!$BL$15*(H71-'7_Fit_Selection_Models'!$BD$7)/'7_Fit_Selection_Models'!$BD$8+'7_Fit_Selection_Models'!$BL$16)))</f>
        <v/>
      </c>
      <c r="K71" s="51">
        <f>1/(1+EXP(-('9_Fit_Final_Models'!$AC$12*(F71-'9_Fit_Final_Models'!$U$5)/'9_Fit_Final_Models'!$U$6+'9_Fit_Final_Models'!$AC$13)))</f>
        <v/>
      </c>
      <c r="L71" s="66" t="n">
        <v>0.4519369952166246</v>
      </c>
      <c r="M71" s="54">
        <f>ABS(K71-L71)</f>
        <v/>
      </c>
      <c r="N71" s="66" t="n">
        <v>0.0147747903434878</v>
      </c>
      <c r="O71" s="66" t="n">
        <v>-0.3101801761357859</v>
      </c>
      <c r="P71" s="66" t="n">
        <v>0.2924817520741101</v>
      </c>
      <c r="Q71" s="51">
        <f>-(E71*LN(K71)+(1-E71)*LN(1-K71))</f>
        <v/>
      </c>
      <c r="R71" s="51">
        <f>(K71-E71)^2</f>
        <v/>
      </c>
      <c r="S71" s="34">
        <f>IF(K71&gt;=0.5,1,0)</f>
        <v/>
      </c>
      <c r="T71" s="50">
        <f>COUNTIF($K$5:$K$100,"&lt;"&amp;K71)+(COUNTIF($K$5:$K$100,K71)+1)/2</f>
        <v/>
      </c>
      <c r="U71" s="54">
        <f>ABS(F71-N71)</f>
        <v/>
      </c>
      <c r="V71" s="54">
        <f>1/(1+EXP(-('8_Fit_Stacker'!$I$35*LN(I71/(1-I71))+'8_Fit_Stacker'!$I$36*LN(J71/(1-J71))+'8_Fit_Stacker'!$I$37)))</f>
        <v/>
      </c>
      <c r="W71" s="70" t="n">
        <v>0.4494550532244694</v>
      </c>
      <c r="X71" s="34">
        <f>ABS(V71-W71)</f>
        <v/>
      </c>
    </row>
    <row r="72" ht="15" customHeight="1" s="35">
      <c r="A72" s="48">
        <f>'1_Raw_Games'!A1204</f>
        <v/>
      </c>
      <c r="B72" s="49">
        <f>'1_Raw_Games'!B1204</f>
        <v/>
      </c>
      <c r="C72" s="48">
        <f>'1_Raw_Games'!D1204</f>
        <v/>
      </c>
      <c r="D72" s="48">
        <f>'1_Raw_Games'!C1204</f>
        <v/>
      </c>
      <c r="E72" s="48">
        <f>'1_Raw_Games'!O1204</f>
        <v/>
      </c>
      <c r="F72" s="51">
        <f>('2_Params'!$B$4+SUMPRODUCT(('3_Elo_Chain'!$C$3:$C$1136=C72)*('3_Elo_Chain'!$K$3:$K$1136))-SUMPRODUCT(('3_Elo_Chain'!$D$3:$D$1136=C72)*('3_Elo_Chain'!$K$3:$K$1136))-('2_Params'!$B$4+SUMPRODUCT(('3_Elo_Chain'!$C$3:$C$1136=D72)*('3_Elo_Chain'!$K$3:$K$1136))-SUMPRODUCT(('3_Elo_Chain'!$D$3:$D$1136=D72)*('3_Elo_Chain'!$K$3:$K$1136)))+'2_Params'!$B$6)/'2_Params'!$B$7</f>
        <v/>
      </c>
      <c r="G72" s="51">
        <f>INDEX('5_BT_Frozen'!$L$6:$L$35,MATCH(C72,'5_BT_Frozen'!$K$6:$K$35,0))-INDEX('5_BT_Frozen'!$L$6:$L$35,MATCH(D72,'5_BT_Frozen'!$K$6:$K$35,0))+'5_BT_Frozen'!$L$36</f>
        <v/>
      </c>
      <c r="H72" s="55">
        <f>'6_Trend_Frozen'!M71</f>
        <v/>
      </c>
      <c r="I72" s="51">
        <f>1/(1+EXP(-('7_Fit_Selection_Models'!$AC$12*(F72-'7_Fit_Selection_Models'!$U$5)/'7_Fit_Selection_Models'!$U$6+'7_Fit_Selection_Models'!$AC$13)))</f>
        <v/>
      </c>
      <c r="J72" s="51">
        <f>1/(1+EXP(-('7_Fit_Selection_Models'!$BL$14*(G72-'7_Fit_Selection_Models'!$BD$5)/'7_Fit_Selection_Models'!$BD$6+'7_Fit_Selection_Models'!$BL$15*(H72-'7_Fit_Selection_Models'!$BD$7)/'7_Fit_Selection_Models'!$BD$8+'7_Fit_Selection_Models'!$BL$16)))</f>
        <v/>
      </c>
      <c r="K72" s="51">
        <f>1/(1+EXP(-('9_Fit_Final_Models'!$AC$12*(F72-'9_Fit_Final_Models'!$U$5)/'9_Fit_Final_Models'!$U$6+'9_Fit_Final_Models'!$AC$13)))</f>
        <v/>
      </c>
      <c r="L72" s="66" t="n">
        <v>0.1644417719387248</v>
      </c>
      <c r="M72" s="54">
        <f>ABS(K72-L72)</f>
        <v/>
      </c>
      <c r="N72" s="66" t="n">
        <v>-0.4009270213052963</v>
      </c>
      <c r="O72" s="66" t="n">
        <v>-0.586750753435844</v>
      </c>
      <c r="P72" s="66" t="n">
        <v>2.863233028046187</v>
      </c>
      <c r="Q72" s="51">
        <f>-(E72*LN(K72)+(1-E72)*LN(1-K72))</f>
        <v/>
      </c>
      <c r="R72" s="51">
        <f>(K72-E72)^2</f>
        <v/>
      </c>
      <c r="S72" s="34">
        <f>IF(K72&gt;=0.5,1,0)</f>
        <v/>
      </c>
      <c r="T72" s="50">
        <f>COUNTIF($K$5:$K$100,"&lt;"&amp;K72)+(COUNTIF($K$5:$K$100,K72)+1)/2</f>
        <v/>
      </c>
      <c r="U72" s="54">
        <f>ABS(F72-N72)</f>
        <v/>
      </c>
      <c r="V72" s="54">
        <f>1/(1+EXP(-('8_Fit_Stacker'!$I$35*LN(I72/(1-I72))+'8_Fit_Stacker'!$I$36*LN(J72/(1-J72))+'8_Fit_Stacker'!$I$37)))</f>
        <v/>
      </c>
      <c r="W72" s="70" t="n">
        <v>0.2634985126311774</v>
      </c>
      <c r="X72" s="34">
        <f>ABS(V72-W72)</f>
        <v/>
      </c>
    </row>
    <row r="73" ht="15" customHeight="1" s="35">
      <c r="A73" s="48">
        <f>'1_Raw_Games'!A1205</f>
        <v/>
      </c>
      <c r="B73" s="49">
        <f>'1_Raw_Games'!B1205</f>
        <v/>
      </c>
      <c r="C73" s="48">
        <f>'1_Raw_Games'!D1205</f>
        <v/>
      </c>
      <c r="D73" s="48">
        <f>'1_Raw_Games'!C1205</f>
        <v/>
      </c>
      <c r="E73" s="48">
        <f>'1_Raw_Games'!O1205</f>
        <v/>
      </c>
      <c r="F73" s="51">
        <f>('2_Params'!$B$4+SUMPRODUCT(('3_Elo_Chain'!$C$3:$C$1136=C73)*('3_Elo_Chain'!$K$3:$K$1136))-SUMPRODUCT(('3_Elo_Chain'!$D$3:$D$1136=C73)*('3_Elo_Chain'!$K$3:$K$1136))-('2_Params'!$B$4+SUMPRODUCT(('3_Elo_Chain'!$C$3:$C$1136=D73)*('3_Elo_Chain'!$K$3:$K$1136))-SUMPRODUCT(('3_Elo_Chain'!$D$3:$D$1136=D73)*('3_Elo_Chain'!$K$3:$K$1136)))+'2_Params'!$B$6)/'2_Params'!$B$7</f>
        <v/>
      </c>
      <c r="G73" s="51">
        <f>INDEX('5_BT_Frozen'!$L$6:$L$35,MATCH(C73,'5_BT_Frozen'!$K$6:$K$35,0))-INDEX('5_BT_Frozen'!$L$6:$L$35,MATCH(D73,'5_BT_Frozen'!$K$6:$K$35,0))+'5_BT_Frozen'!$L$36</f>
        <v/>
      </c>
      <c r="H73" s="55">
        <f>'6_Trend_Frozen'!M72</f>
        <v/>
      </c>
      <c r="I73" s="51">
        <f>1/(1+EXP(-('7_Fit_Selection_Models'!$AC$12*(F73-'7_Fit_Selection_Models'!$U$5)/'7_Fit_Selection_Models'!$U$6+'7_Fit_Selection_Models'!$AC$13)))</f>
        <v/>
      </c>
      <c r="J73" s="51">
        <f>1/(1+EXP(-('7_Fit_Selection_Models'!$BL$14*(G73-'7_Fit_Selection_Models'!$BD$5)/'7_Fit_Selection_Models'!$BD$6+'7_Fit_Selection_Models'!$BL$15*(H73-'7_Fit_Selection_Models'!$BD$7)/'7_Fit_Selection_Models'!$BD$8+'7_Fit_Selection_Models'!$BL$16)))</f>
        <v/>
      </c>
      <c r="K73" s="51">
        <f>1/(1+EXP(-('9_Fit_Final_Models'!$AC$12*(F73-'9_Fit_Final_Models'!$U$5)/'9_Fit_Final_Models'!$U$6+'9_Fit_Final_Models'!$AC$13)))</f>
        <v/>
      </c>
      <c r="L73" s="66" t="n">
        <v>0.5198894658052775</v>
      </c>
      <c r="M73" s="54">
        <f>ABS(K73-L73)</f>
        <v/>
      </c>
      <c r="N73" s="66" t="n">
        <v>0.09382634811603451</v>
      </c>
      <c r="O73" s="66" t="n">
        <v>0.0782055849089778</v>
      </c>
      <c r="P73" s="66" t="n">
        <v>5.905799426887886</v>
      </c>
      <c r="Q73" s="51">
        <f>-(E73*LN(K73)+(1-E73)*LN(1-K73))</f>
        <v/>
      </c>
      <c r="R73" s="51">
        <f>(K73-E73)^2</f>
        <v/>
      </c>
      <c r="S73" s="34">
        <f>IF(K73&gt;=0.5,1,0)</f>
        <v/>
      </c>
      <c r="T73" s="50">
        <f>COUNTIF($K$5:$K$100,"&lt;"&amp;K73)+(COUNTIF($K$5:$K$100,K73)+1)/2</f>
        <v/>
      </c>
      <c r="U73" s="54">
        <f>ABS(F73-N73)</f>
        <v/>
      </c>
      <c r="V73" s="54">
        <f>1/(1+EXP(-('8_Fit_Stacker'!$I$35*LN(I73/(1-I73))+'8_Fit_Stacker'!$I$36*LN(J73/(1-J73))+'8_Fit_Stacker'!$I$37)))</f>
        <v/>
      </c>
      <c r="W73" s="70" t="n">
        <v>0.6057228221635435</v>
      </c>
      <c r="X73" s="34">
        <f>ABS(V73-W73)</f>
        <v/>
      </c>
    </row>
    <row r="74" ht="15" customHeight="1" s="35">
      <c r="A74" s="48">
        <f>'1_Raw_Games'!A1206</f>
        <v/>
      </c>
      <c r="B74" s="49">
        <f>'1_Raw_Games'!B1206</f>
        <v/>
      </c>
      <c r="C74" s="48">
        <f>'1_Raw_Games'!D1206</f>
        <v/>
      </c>
      <c r="D74" s="48">
        <f>'1_Raw_Games'!C1206</f>
        <v/>
      </c>
      <c r="E74" s="48">
        <f>'1_Raw_Games'!O1206</f>
        <v/>
      </c>
      <c r="F74" s="51">
        <f>('2_Params'!$B$4+SUMPRODUCT(('3_Elo_Chain'!$C$3:$C$1136=C74)*('3_Elo_Chain'!$K$3:$K$1136))-SUMPRODUCT(('3_Elo_Chain'!$D$3:$D$1136=C74)*('3_Elo_Chain'!$K$3:$K$1136))-('2_Params'!$B$4+SUMPRODUCT(('3_Elo_Chain'!$C$3:$C$1136=D74)*('3_Elo_Chain'!$K$3:$K$1136))-SUMPRODUCT(('3_Elo_Chain'!$D$3:$D$1136=D74)*('3_Elo_Chain'!$K$3:$K$1136)))+'2_Params'!$B$6)/'2_Params'!$B$7</f>
        <v/>
      </c>
      <c r="G74" s="51">
        <f>INDEX('5_BT_Frozen'!$L$6:$L$35,MATCH(C74,'5_BT_Frozen'!$K$6:$K$35,0))-INDEX('5_BT_Frozen'!$L$6:$L$35,MATCH(D74,'5_BT_Frozen'!$K$6:$K$35,0))+'5_BT_Frozen'!$L$36</f>
        <v/>
      </c>
      <c r="H74" s="55">
        <f>'6_Trend_Frozen'!M73</f>
        <v/>
      </c>
      <c r="I74" s="51">
        <f>1/(1+EXP(-('7_Fit_Selection_Models'!$AC$12*(F74-'7_Fit_Selection_Models'!$U$5)/'7_Fit_Selection_Models'!$U$6+'7_Fit_Selection_Models'!$AC$13)))</f>
        <v/>
      </c>
      <c r="J74" s="51">
        <f>1/(1+EXP(-('7_Fit_Selection_Models'!$BL$14*(G74-'7_Fit_Selection_Models'!$BD$5)/'7_Fit_Selection_Models'!$BD$6+'7_Fit_Selection_Models'!$BL$15*(H74-'7_Fit_Selection_Models'!$BD$7)/'7_Fit_Selection_Models'!$BD$8+'7_Fit_Selection_Models'!$BL$16)))</f>
        <v/>
      </c>
      <c r="K74" s="51">
        <f>1/(1+EXP(-('9_Fit_Final_Models'!$AC$12*(F74-'9_Fit_Final_Models'!$U$5)/'9_Fit_Final_Models'!$U$6+'9_Fit_Final_Models'!$AC$13)))</f>
        <v/>
      </c>
      <c r="L74" s="66" t="n">
        <v>0.8794626912506766</v>
      </c>
      <c r="M74" s="54">
        <f>ABS(K74-L74)</f>
        <v/>
      </c>
      <c r="N74" s="66" t="n">
        <v>0.6473673150285254</v>
      </c>
      <c r="O74" s="66" t="n">
        <v>1.11903360049847</v>
      </c>
      <c r="P74" s="66" t="n">
        <v>-4.48359019242486</v>
      </c>
      <c r="Q74" s="51">
        <f>-(E74*LN(K74)+(1-E74)*LN(1-K74))</f>
        <v/>
      </c>
      <c r="R74" s="51">
        <f>(K74-E74)^2</f>
        <v/>
      </c>
      <c r="S74" s="34">
        <f>IF(K74&gt;=0.5,1,0)</f>
        <v/>
      </c>
      <c r="T74" s="50">
        <f>COUNTIF($K$5:$K$100,"&lt;"&amp;K74)+(COUNTIF($K$5:$K$100,K74)+1)/2</f>
        <v/>
      </c>
      <c r="U74" s="54">
        <f>ABS(F74-N74)</f>
        <v/>
      </c>
      <c r="V74" s="54">
        <f>1/(1+EXP(-('8_Fit_Stacker'!$I$35*LN(I74/(1-I74))+'8_Fit_Stacker'!$I$36*LN(J74/(1-J74))+'8_Fit_Stacker'!$I$37)))</f>
        <v/>
      </c>
      <c r="W74" s="70" t="n">
        <v>0.8943387905228944</v>
      </c>
      <c r="X74" s="34">
        <f>ABS(V74-W74)</f>
        <v/>
      </c>
    </row>
    <row r="75" ht="15" customHeight="1" s="35">
      <c r="A75" s="48">
        <f>'1_Raw_Games'!A1207</f>
        <v/>
      </c>
      <c r="B75" s="49">
        <f>'1_Raw_Games'!B1207</f>
        <v/>
      </c>
      <c r="C75" s="48">
        <f>'1_Raw_Games'!D1207</f>
        <v/>
      </c>
      <c r="D75" s="48">
        <f>'1_Raw_Games'!C1207</f>
        <v/>
      </c>
      <c r="E75" s="48">
        <f>'1_Raw_Games'!O1207</f>
        <v/>
      </c>
      <c r="F75" s="51">
        <f>('2_Params'!$B$4+SUMPRODUCT(('3_Elo_Chain'!$C$3:$C$1136=C75)*('3_Elo_Chain'!$K$3:$K$1136))-SUMPRODUCT(('3_Elo_Chain'!$D$3:$D$1136=C75)*('3_Elo_Chain'!$K$3:$K$1136))-('2_Params'!$B$4+SUMPRODUCT(('3_Elo_Chain'!$C$3:$C$1136=D75)*('3_Elo_Chain'!$K$3:$K$1136))-SUMPRODUCT(('3_Elo_Chain'!$D$3:$D$1136=D75)*('3_Elo_Chain'!$K$3:$K$1136)))+'2_Params'!$B$6)/'2_Params'!$B$7</f>
        <v/>
      </c>
      <c r="G75" s="51">
        <f>INDEX('5_BT_Frozen'!$L$6:$L$35,MATCH(C75,'5_BT_Frozen'!$K$6:$K$35,0))-INDEX('5_BT_Frozen'!$L$6:$L$35,MATCH(D75,'5_BT_Frozen'!$K$6:$K$35,0))+'5_BT_Frozen'!$L$36</f>
        <v/>
      </c>
      <c r="H75" s="55">
        <f>'6_Trend_Frozen'!M74</f>
        <v/>
      </c>
      <c r="I75" s="51">
        <f>1/(1+EXP(-('7_Fit_Selection_Models'!$AC$12*(F75-'7_Fit_Selection_Models'!$U$5)/'7_Fit_Selection_Models'!$U$6+'7_Fit_Selection_Models'!$AC$13)))</f>
        <v/>
      </c>
      <c r="J75" s="51">
        <f>1/(1+EXP(-('7_Fit_Selection_Models'!$BL$14*(G75-'7_Fit_Selection_Models'!$BD$5)/'7_Fit_Selection_Models'!$BD$6+'7_Fit_Selection_Models'!$BL$15*(H75-'7_Fit_Selection_Models'!$BD$7)/'7_Fit_Selection_Models'!$BD$8+'7_Fit_Selection_Models'!$BL$16)))</f>
        <v/>
      </c>
      <c r="K75" s="51">
        <f>1/(1+EXP(-('9_Fit_Final_Models'!$AC$12*(F75-'9_Fit_Final_Models'!$U$5)/'9_Fit_Final_Models'!$U$6+'9_Fit_Final_Models'!$AC$13)))</f>
        <v/>
      </c>
      <c r="L75" s="66" t="n">
        <v>0.1820335050995944</v>
      </c>
      <c r="M75" s="54">
        <f>ABS(K75-L75)</f>
        <v/>
      </c>
      <c r="N75" s="66" t="n">
        <v>-0.3652634126177634</v>
      </c>
      <c r="O75" s="66" t="n">
        <v>-0.6279561076656627</v>
      </c>
      <c r="P75" s="66" t="n">
        <v>0.3209914640718132</v>
      </c>
      <c r="Q75" s="51">
        <f>-(E75*LN(K75)+(1-E75)*LN(1-K75))</f>
        <v/>
      </c>
      <c r="R75" s="51">
        <f>(K75-E75)^2</f>
        <v/>
      </c>
      <c r="S75" s="34">
        <f>IF(K75&gt;=0.5,1,0)</f>
        <v/>
      </c>
      <c r="T75" s="50">
        <f>COUNTIF($K$5:$K$100,"&lt;"&amp;K75)+(COUNTIF($K$5:$K$100,K75)+1)/2</f>
        <v/>
      </c>
      <c r="U75" s="54">
        <f>ABS(F75-N75)</f>
        <v/>
      </c>
      <c r="V75" s="54">
        <f>1/(1+EXP(-('8_Fit_Stacker'!$I$35*LN(I75/(1-I75))+'8_Fit_Stacker'!$I$36*LN(J75/(1-J75))+'8_Fit_Stacker'!$I$37)))</f>
        <v/>
      </c>
      <c r="W75" s="70" t="n">
        <v>0.2555011841099968</v>
      </c>
      <c r="X75" s="34">
        <f>ABS(V75-W75)</f>
        <v/>
      </c>
    </row>
    <row r="76" ht="15" customHeight="1" s="35">
      <c r="A76" s="48">
        <f>'1_Raw_Games'!A1208</f>
        <v/>
      </c>
      <c r="B76" s="49">
        <f>'1_Raw_Games'!B1208</f>
        <v/>
      </c>
      <c r="C76" s="48">
        <f>'1_Raw_Games'!D1208</f>
        <v/>
      </c>
      <c r="D76" s="48">
        <f>'1_Raw_Games'!C1208</f>
        <v/>
      </c>
      <c r="E76" s="48">
        <f>'1_Raw_Games'!O1208</f>
        <v/>
      </c>
      <c r="F76" s="51">
        <f>('2_Params'!$B$4+SUMPRODUCT(('3_Elo_Chain'!$C$3:$C$1136=C76)*('3_Elo_Chain'!$K$3:$K$1136))-SUMPRODUCT(('3_Elo_Chain'!$D$3:$D$1136=C76)*('3_Elo_Chain'!$K$3:$K$1136))-('2_Params'!$B$4+SUMPRODUCT(('3_Elo_Chain'!$C$3:$C$1136=D76)*('3_Elo_Chain'!$K$3:$K$1136))-SUMPRODUCT(('3_Elo_Chain'!$D$3:$D$1136=D76)*('3_Elo_Chain'!$K$3:$K$1136)))+'2_Params'!$B$6)/'2_Params'!$B$7</f>
        <v/>
      </c>
      <c r="G76" s="51">
        <f>INDEX('5_BT_Frozen'!$L$6:$L$35,MATCH(C76,'5_BT_Frozen'!$K$6:$K$35,0))-INDEX('5_BT_Frozen'!$L$6:$L$35,MATCH(D76,'5_BT_Frozen'!$K$6:$K$35,0))+'5_BT_Frozen'!$L$36</f>
        <v/>
      </c>
      <c r="H76" s="55">
        <f>'6_Trend_Frozen'!M75</f>
        <v/>
      </c>
      <c r="I76" s="51">
        <f>1/(1+EXP(-('7_Fit_Selection_Models'!$AC$12*(F76-'7_Fit_Selection_Models'!$U$5)/'7_Fit_Selection_Models'!$U$6+'7_Fit_Selection_Models'!$AC$13)))</f>
        <v/>
      </c>
      <c r="J76" s="51">
        <f>1/(1+EXP(-('7_Fit_Selection_Models'!$BL$14*(G76-'7_Fit_Selection_Models'!$BD$5)/'7_Fit_Selection_Models'!$BD$6+'7_Fit_Selection_Models'!$BL$15*(H76-'7_Fit_Selection_Models'!$BD$7)/'7_Fit_Selection_Models'!$BD$8+'7_Fit_Selection_Models'!$BL$16)))</f>
        <v/>
      </c>
      <c r="K76" s="51">
        <f>1/(1+EXP(-('9_Fit_Final_Models'!$AC$12*(F76-'9_Fit_Final_Models'!$U$5)/'9_Fit_Final_Models'!$U$6+'9_Fit_Final_Models'!$AC$13)))</f>
        <v/>
      </c>
      <c r="L76" s="66" t="n">
        <v>0.6824538542476212</v>
      </c>
      <c r="M76" s="54">
        <f>ABS(K76-L76)</f>
        <v/>
      </c>
      <c r="N76" s="66" t="n">
        <v>0.2927184397005248</v>
      </c>
      <c r="O76" s="66" t="n">
        <v>0.4150574794573386</v>
      </c>
      <c r="P76" s="66" t="n">
        <v>-3.976081856229949</v>
      </c>
      <c r="Q76" s="51">
        <f>-(E76*LN(K76)+(1-E76)*LN(1-K76))</f>
        <v/>
      </c>
      <c r="R76" s="51">
        <f>(K76-E76)^2</f>
        <v/>
      </c>
      <c r="S76" s="34">
        <f>IF(K76&gt;=0.5,1,0)</f>
        <v/>
      </c>
      <c r="T76" s="50">
        <f>COUNTIF($K$5:$K$100,"&lt;"&amp;K76)+(COUNTIF($K$5:$K$100,K76)+1)/2</f>
        <v/>
      </c>
      <c r="U76" s="54">
        <f>ABS(F76-N76)</f>
        <v/>
      </c>
      <c r="V76" s="54">
        <f>1/(1+EXP(-('8_Fit_Stacker'!$I$35*LN(I76/(1-I76))+'8_Fit_Stacker'!$I$36*LN(J76/(1-J76))+'8_Fit_Stacker'!$I$37)))</f>
        <v/>
      </c>
      <c r="W76" s="70" t="n">
        <v>0.7092575489864824</v>
      </c>
      <c r="X76" s="34">
        <f>ABS(V76-W76)</f>
        <v/>
      </c>
    </row>
    <row r="77" ht="15" customHeight="1" s="35">
      <c r="A77" s="48">
        <f>'1_Raw_Games'!A1209</f>
        <v/>
      </c>
      <c r="B77" s="49">
        <f>'1_Raw_Games'!B1209</f>
        <v/>
      </c>
      <c r="C77" s="48">
        <f>'1_Raw_Games'!D1209</f>
        <v/>
      </c>
      <c r="D77" s="48">
        <f>'1_Raw_Games'!C1209</f>
        <v/>
      </c>
      <c r="E77" s="48">
        <f>'1_Raw_Games'!O1209</f>
        <v/>
      </c>
      <c r="F77" s="51">
        <f>('2_Params'!$B$4+SUMPRODUCT(('3_Elo_Chain'!$C$3:$C$1136=C77)*('3_Elo_Chain'!$K$3:$K$1136))-SUMPRODUCT(('3_Elo_Chain'!$D$3:$D$1136=C77)*('3_Elo_Chain'!$K$3:$K$1136))-('2_Params'!$B$4+SUMPRODUCT(('3_Elo_Chain'!$C$3:$C$1136=D77)*('3_Elo_Chain'!$K$3:$K$1136))-SUMPRODUCT(('3_Elo_Chain'!$D$3:$D$1136=D77)*('3_Elo_Chain'!$K$3:$K$1136)))+'2_Params'!$B$6)/'2_Params'!$B$7</f>
        <v/>
      </c>
      <c r="G77" s="51">
        <f>INDEX('5_BT_Frozen'!$L$6:$L$35,MATCH(C77,'5_BT_Frozen'!$K$6:$K$35,0))-INDEX('5_BT_Frozen'!$L$6:$L$35,MATCH(D77,'5_BT_Frozen'!$K$6:$K$35,0))+'5_BT_Frozen'!$L$36</f>
        <v/>
      </c>
      <c r="H77" s="55">
        <f>'6_Trend_Frozen'!M76</f>
        <v/>
      </c>
      <c r="I77" s="51">
        <f>1/(1+EXP(-('7_Fit_Selection_Models'!$AC$12*(F77-'7_Fit_Selection_Models'!$U$5)/'7_Fit_Selection_Models'!$U$6+'7_Fit_Selection_Models'!$AC$13)))</f>
        <v/>
      </c>
      <c r="J77" s="51">
        <f>1/(1+EXP(-('7_Fit_Selection_Models'!$BL$14*(G77-'7_Fit_Selection_Models'!$BD$5)/'7_Fit_Selection_Models'!$BD$6+'7_Fit_Selection_Models'!$BL$15*(H77-'7_Fit_Selection_Models'!$BD$7)/'7_Fit_Selection_Models'!$BD$8+'7_Fit_Selection_Models'!$BL$16)))</f>
        <v/>
      </c>
      <c r="K77" s="51">
        <f>1/(1+EXP(-('9_Fit_Final_Models'!$AC$12*(F77-'9_Fit_Final_Models'!$U$5)/'9_Fit_Final_Models'!$U$6+'9_Fit_Final_Models'!$AC$13)))</f>
        <v/>
      </c>
      <c r="L77" s="66" t="n">
        <v>0.3246317391301879</v>
      </c>
      <c r="M77" s="54">
        <f>ABS(K77-L77)</f>
        <v/>
      </c>
      <c r="N77" s="66" t="n">
        <v>-0.1418266446045225</v>
      </c>
      <c r="O77" s="66" t="n">
        <v>-0.1525221044833985</v>
      </c>
      <c r="P77" s="66" t="n">
        <v>3.93132782739949</v>
      </c>
      <c r="Q77" s="51">
        <f>-(E77*LN(K77)+(1-E77)*LN(1-K77))</f>
        <v/>
      </c>
      <c r="R77" s="51">
        <f>(K77-E77)^2</f>
        <v/>
      </c>
      <c r="S77" s="34">
        <f>IF(K77&gt;=0.5,1,0)</f>
        <v/>
      </c>
      <c r="T77" s="50">
        <f>COUNTIF($K$5:$K$100,"&lt;"&amp;K77)+(COUNTIF($K$5:$K$100,K77)+1)/2</f>
        <v/>
      </c>
      <c r="U77" s="54">
        <f>ABS(F77-N77)</f>
        <v/>
      </c>
      <c r="V77" s="54">
        <f>1/(1+EXP(-('8_Fit_Stacker'!$I$35*LN(I77/(1-I77))+'8_Fit_Stacker'!$I$36*LN(J77/(1-J77))+'8_Fit_Stacker'!$I$37)))</f>
        <v/>
      </c>
      <c r="W77" s="70" t="n">
        <v>0.4550142032492074</v>
      </c>
      <c r="X77" s="34">
        <f>ABS(V77-W77)</f>
        <v/>
      </c>
    </row>
    <row r="78" ht="15" customHeight="1" s="35">
      <c r="A78" s="48">
        <f>'1_Raw_Games'!A1210</f>
        <v/>
      </c>
      <c r="B78" s="49">
        <f>'1_Raw_Games'!B1210</f>
        <v/>
      </c>
      <c r="C78" s="48">
        <f>'1_Raw_Games'!D1210</f>
        <v/>
      </c>
      <c r="D78" s="48">
        <f>'1_Raw_Games'!C1210</f>
        <v/>
      </c>
      <c r="E78" s="48">
        <f>'1_Raw_Games'!O1210</f>
        <v/>
      </c>
      <c r="F78" s="51">
        <f>('2_Params'!$B$4+SUMPRODUCT(('3_Elo_Chain'!$C$3:$C$1136=C78)*('3_Elo_Chain'!$K$3:$K$1136))-SUMPRODUCT(('3_Elo_Chain'!$D$3:$D$1136=C78)*('3_Elo_Chain'!$K$3:$K$1136))-('2_Params'!$B$4+SUMPRODUCT(('3_Elo_Chain'!$C$3:$C$1136=D78)*('3_Elo_Chain'!$K$3:$K$1136))-SUMPRODUCT(('3_Elo_Chain'!$D$3:$D$1136=D78)*('3_Elo_Chain'!$K$3:$K$1136)))+'2_Params'!$B$6)/'2_Params'!$B$7</f>
        <v/>
      </c>
      <c r="G78" s="51">
        <f>INDEX('5_BT_Frozen'!$L$6:$L$35,MATCH(C78,'5_BT_Frozen'!$K$6:$K$35,0))-INDEX('5_BT_Frozen'!$L$6:$L$35,MATCH(D78,'5_BT_Frozen'!$K$6:$K$35,0))+'5_BT_Frozen'!$L$36</f>
        <v/>
      </c>
      <c r="H78" s="55">
        <f>'6_Trend_Frozen'!M77</f>
        <v/>
      </c>
      <c r="I78" s="51">
        <f>1/(1+EXP(-('7_Fit_Selection_Models'!$AC$12*(F78-'7_Fit_Selection_Models'!$U$5)/'7_Fit_Selection_Models'!$U$6+'7_Fit_Selection_Models'!$AC$13)))</f>
        <v/>
      </c>
      <c r="J78" s="51">
        <f>1/(1+EXP(-('7_Fit_Selection_Models'!$BL$14*(G78-'7_Fit_Selection_Models'!$BD$5)/'7_Fit_Selection_Models'!$BD$6+'7_Fit_Selection_Models'!$BL$15*(H78-'7_Fit_Selection_Models'!$BD$7)/'7_Fit_Selection_Models'!$BD$8+'7_Fit_Selection_Models'!$BL$16)))</f>
        <v/>
      </c>
      <c r="K78" s="51">
        <f>1/(1+EXP(-('9_Fit_Final_Models'!$AC$12*(F78-'9_Fit_Final_Models'!$U$5)/'9_Fit_Final_Models'!$U$6+'9_Fit_Final_Models'!$AC$13)))</f>
        <v/>
      </c>
      <c r="L78" s="66" t="n">
        <v>0.5771985992341711</v>
      </c>
      <c r="M78" s="54">
        <f>ABS(K78-L78)</f>
        <v/>
      </c>
      <c r="N78" s="66" t="n">
        <v>0.1610502692386535</v>
      </c>
      <c r="O78" s="66" t="n">
        <v>0.2461304164963693</v>
      </c>
      <c r="P78" s="66" t="n">
        <v>3.217880682122414</v>
      </c>
      <c r="Q78" s="51">
        <f>-(E78*LN(K78)+(1-E78)*LN(1-K78))</f>
        <v/>
      </c>
      <c r="R78" s="51">
        <f>(K78-E78)^2</f>
        <v/>
      </c>
      <c r="S78" s="34">
        <f>IF(K78&gt;=0.5,1,0)</f>
        <v/>
      </c>
      <c r="T78" s="50">
        <f>COUNTIF($K$5:$K$100,"&lt;"&amp;K78)+(COUNTIF($K$5:$K$100,K78)+1)/2</f>
        <v/>
      </c>
      <c r="U78" s="54">
        <f>ABS(F78-N78)</f>
        <v/>
      </c>
      <c r="V78" s="54">
        <f>1/(1+EXP(-('8_Fit_Stacker'!$I$35*LN(I78/(1-I78))+'8_Fit_Stacker'!$I$36*LN(J78/(1-J78))+'8_Fit_Stacker'!$I$37)))</f>
        <v/>
      </c>
      <c r="W78" s="70" t="n">
        <v>0.6584235951891189</v>
      </c>
      <c r="X78" s="34">
        <f>ABS(V78-W78)</f>
        <v/>
      </c>
    </row>
    <row r="79" ht="15" customHeight="1" s="35">
      <c r="A79" s="48">
        <f>'1_Raw_Games'!A1211</f>
        <v/>
      </c>
      <c r="B79" s="49">
        <f>'1_Raw_Games'!B1211</f>
        <v/>
      </c>
      <c r="C79" s="48">
        <f>'1_Raw_Games'!D1211</f>
        <v/>
      </c>
      <c r="D79" s="48">
        <f>'1_Raw_Games'!C1211</f>
        <v/>
      </c>
      <c r="E79" s="48">
        <f>'1_Raw_Games'!O1211</f>
        <v/>
      </c>
      <c r="F79" s="51">
        <f>('2_Params'!$B$4+SUMPRODUCT(('3_Elo_Chain'!$C$3:$C$1136=C79)*('3_Elo_Chain'!$K$3:$K$1136))-SUMPRODUCT(('3_Elo_Chain'!$D$3:$D$1136=C79)*('3_Elo_Chain'!$K$3:$K$1136))-('2_Params'!$B$4+SUMPRODUCT(('3_Elo_Chain'!$C$3:$C$1136=D79)*('3_Elo_Chain'!$K$3:$K$1136))-SUMPRODUCT(('3_Elo_Chain'!$D$3:$D$1136=D79)*('3_Elo_Chain'!$K$3:$K$1136)))+'2_Params'!$B$6)/'2_Params'!$B$7</f>
        <v/>
      </c>
      <c r="G79" s="51">
        <f>INDEX('5_BT_Frozen'!$L$6:$L$35,MATCH(C79,'5_BT_Frozen'!$K$6:$K$35,0))-INDEX('5_BT_Frozen'!$L$6:$L$35,MATCH(D79,'5_BT_Frozen'!$K$6:$K$35,0))+'5_BT_Frozen'!$L$36</f>
        <v/>
      </c>
      <c r="H79" s="55">
        <f>'6_Trend_Frozen'!M78</f>
        <v/>
      </c>
      <c r="I79" s="51">
        <f>1/(1+EXP(-('7_Fit_Selection_Models'!$AC$12*(F79-'7_Fit_Selection_Models'!$U$5)/'7_Fit_Selection_Models'!$U$6+'7_Fit_Selection_Models'!$AC$13)))</f>
        <v/>
      </c>
      <c r="J79" s="51">
        <f>1/(1+EXP(-('7_Fit_Selection_Models'!$BL$14*(G79-'7_Fit_Selection_Models'!$BD$5)/'7_Fit_Selection_Models'!$BD$6+'7_Fit_Selection_Models'!$BL$15*(H79-'7_Fit_Selection_Models'!$BD$7)/'7_Fit_Selection_Models'!$BD$8+'7_Fit_Selection_Models'!$BL$16)))</f>
        <v/>
      </c>
      <c r="K79" s="51">
        <f>1/(1+EXP(-('9_Fit_Final_Models'!$AC$12*(F79-'9_Fit_Final_Models'!$U$5)/'9_Fit_Final_Models'!$U$6+'9_Fit_Final_Models'!$AC$13)))</f>
        <v/>
      </c>
      <c r="L79" s="66" t="n">
        <v>0.6935065690561021</v>
      </c>
      <c r="M79" s="54">
        <f>ABS(K79-L79)</f>
        <v/>
      </c>
      <c r="N79" s="66" t="n">
        <v>0.3076592070177429</v>
      </c>
      <c r="O79" s="66" t="n">
        <v>0.6536539169061537</v>
      </c>
      <c r="P79" s="66" t="n">
        <v>-0.9046883625751204</v>
      </c>
      <c r="Q79" s="51">
        <f>-(E79*LN(K79)+(1-E79)*LN(1-K79))</f>
        <v/>
      </c>
      <c r="R79" s="51">
        <f>(K79-E79)^2</f>
        <v/>
      </c>
      <c r="S79" s="34">
        <f>IF(K79&gt;=0.5,1,0)</f>
        <v/>
      </c>
      <c r="T79" s="50">
        <f>COUNTIF($K$5:$K$100,"&lt;"&amp;K79)+(COUNTIF($K$5:$K$100,K79)+1)/2</f>
        <v/>
      </c>
      <c r="U79" s="54">
        <f>ABS(F79-N79)</f>
        <v/>
      </c>
      <c r="V79" s="54">
        <f>1/(1+EXP(-('8_Fit_Stacker'!$I$35*LN(I79/(1-I79))+'8_Fit_Stacker'!$I$36*LN(J79/(1-J79))+'8_Fit_Stacker'!$I$37)))</f>
        <v/>
      </c>
      <c r="W79" s="70" t="n">
        <v>0.7733530672727414</v>
      </c>
      <c r="X79" s="34">
        <f>ABS(V79-W79)</f>
        <v/>
      </c>
    </row>
    <row r="80" ht="15" customHeight="1" s="35">
      <c r="A80" s="48">
        <f>'1_Raw_Games'!A1212</f>
        <v/>
      </c>
      <c r="B80" s="49">
        <f>'1_Raw_Games'!B1212</f>
        <v/>
      </c>
      <c r="C80" s="48">
        <f>'1_Raw_Games'!D1212</f>
        <v/>
      </c>
      <c r="D80" s="48">
        <f>'1_Raw_Games'!C1212</f>
        <v/>
      </c>
      <c r="E80" s="48">
        <f>'1_Raw_Games'!O1212</f>
        <v/>
      </c>
      <c r="F80" s="51">
        <f>('2_Params'!$B$4+SUMPRODUCT(('3_Elo_Chain'!$C$3:$C$1136=C80)*('3_Elo_Chain'!$K$3:$K$1136))-SUMPRODUCT(('3_Elo_Chain'!$D$3:$D$1136=C80)*('3_Elo_Chain'!$K$3:$K$1136))-('2_Params'!$B$4+SUMPRODUCT(('3_Elo_Chain'!$C$3:$C$1136=D80)*('3_Elo_Chain'!$K$3:$K$1136))-SUMPRODUCT(('3_Elo_Chain'!$D$3:$D$1136=D80)*('3_Elo_Chain'!$K$3:$K$1136)))+'2_Params'!$B$6)/'2_Params'!$B$7</f>
        <v/>
      </c>
      <c r="G80" s="51">
        <f>INDEX('5_BT_Frozen'!$L$6:$L$35,MATCH(C80,'5_BT_Frozen'!$K$6:$K$35,0))-INDEX('5_BT_Frozen'!$L$6:$L$35,MATCH(D80,'5_BT_Frozen'!$K$6:$K$35,0))+'5_BT_Frozen'!$L$36</f>
        <v/>
      </c>
      <c r="H80" s="55">
        <f>'6_Trend_Frozen'!M79</f>
        <v/>
      </c>
      <c r="I80" s="51">
        <f>1/(1+EXP(-('7_Fit_Selection_Models'!$AC$12*(F80-'7_Fit_Selection_Models'!$U$5)/'7_Fit_Selection_Models'!$U$6+'7_Fit_Selection_Models'!$AC$13)))</f>
        <v/>
      </c>
      <c r="J80" s="51">
        <f>1/(1+EXP(-('7_Fit_Selection_Models'!$BL$14*(G80-'7_Fit_Selection_Models'!$BD$5)/'7_Fit_Selection_Models'!$BD$6+'7_Fit_Selection_Models'!$BL$15*(H80-'7_Fit_Selection_Models'!$BD$7)/'7_Fit_Selection_Models'!$BD$8+'7_Fit_Selection_Models'!$BL$16)))</f>
        <v/>
      </c>
      <c r="K80" s="51">
        <f>1/(1+EXP(-('9_Fit_Final_Models'!$AC$12*(F80-'9_Fit_Final_Models'!$U$5)/'9_Fit_Final_Models'!$U$6+'9_Fit_Final_Models'!$AC$13)))</f>
        <v/>
      </c>
      <c r="L80" s="66" t="n">
        <v>0.9594158638403713</v>
      </c>
      <c r="M80" s="54">
        <f>ABS(K80-L80)</f>
        <v/>
      </c>
      <c r="N80" s="66" t="n">
        <v>0.988470514538738</v>
      </c>
      <c r="O80" s="66" t="n">
        <v>1.449851628122519</v>
      </c>
      <c r="P80" s="66" t="n">
        <v>8.488025700512615</v>
      </c>
      <c r="Q80" s="51">
        <f>-(E80*LN(K80)+(1-E80)*LN(1-K80))</f>
        <v/>
      </c>
      <c r="R80" s="51">
        <f>(K80-E80)^2</f>
        <v/>
      </c>
      <c r="S80" s="34">
        <f>IF(K80&gt;=0.5,1,0)</f>
        <v/>
      </c>
      <c r="T80" s="50">
        <f>COUNTIF($K$5:$K$100,"&lt;"&amp;K80)+(COUNTIF($K$5:$K$100,K80)+1)/2</f>
        <v/>
      </c>
      <c r="U80" s="54">
        <f>ABS(F80-N80)</f>
        <v/>
      </c>
      <c r="V80" s="54">
        <f>1/(1+EXP(-('8_Fit_Stacker'!$I$35*LN(I80/(1-I80))+'8_Fit_Stacker'!$I$36*LN(J80/(1-J80))+'8_Fit_Stacker'!$I$37)))</f>
        <v/>
      </c>
      <c r="W80" s="70" t="n">
        <v>0.9607013427040556</v>
      </c>
      <c r="X80" s="34">
        <f>ABS(V80-W80)</f>
        <v/>
      </c>
    </row>
    <row r="81" ht="15" customHeight="1" s="35">
      <c r="A81" s="48">
        <f>'1_Raw_Games'!A1213</f>
        <v/>
      </c>
      <c r="B81" s="49">
        <f>'1_Raw_Games'!B1213</f>
        <v/>
      </c>
      <c r="C81" s="48">
        <f>'1_Raw_Games'!D1213</f>
        <v/>
      </c>
      <c r="D81" s="48">
        <f>'1_Raw_Games'!C1213</f>
        <v/>
      </c>
      <c r="E81" s="48">
        <f>'1_Raw_Games'!O1213</f>
        <v/>
      </c>
      <c r="F81" s="51">
        <f>('2_Params'!$B$4+SUMPRODUCT(('3_Elo_Chain'!$C$3:$C$1136=C81)*('3_Elo_Chain'!$K$3:$K$1136))-SUMPRODUCT(('3_Elo_Chain'!$D$3:$D$1136=C81)*('3_Elo_Chain'!$K$3:$K$1136))-('2_Params'!$B$4+SUMPRODUCT(('3_Elo_Chain'!$C$3:$C$1136=D81)*('3_Elo_Chain'!$K$3:$K$1136))-SUMPRODUCT(('3_Elo_Chain'!$D$3:$D$1136=D81)*('3_Elo_Chain'!$K$3:$K$1136)))+'2_Params'!$B$6)/'2_Params'!$B$7</f>
        <v/>
      </c>
      <c r="G81" s="51">
        <f>INDEX('5_BT_Frozen'!$L$6:$L$35,MATCH(C81,'5_BT_Frozen'!$K$6:$K$35,0))-INDEX('5_BT_Frozen'!$L$6:$L$35,MATCH(D81,'5_BT_Frozen'!$K$6:$K$35,0))+'5_BT_Frozen'!$L$36</f>
        <v/>
      </c>
      <c r="H81" s="55">
        <f>'6_Trend_Frozen'!M80</f>
        <v/>
      </c>
      <c r="I81" s="51">
        <f>1/(1+EXP(-('7_Fit_Selection_Models'!$AC$12*(F81-'7_Fit_Selection_Models'!$U$5)/'7_Fit_Selection_Models'!$U$6+'7_Fit_Selection_Models'!$AC$13)))</f>
        <v/>
      </c>
      <c r="J81" s="51">
        <f>1/(1+EXP(-('7_Fit_Selection_Models'!$BL$14*(G81-'7_Fit_Selection_Models'!$BD$5)/'7_Fit_Selection_Models'!$BD$6+'7_Fit_Selection_Models'!$BL$15*(H81-'7_Fit_Selection_Models'!$BD$7)/'7_Fit_Selection_Models'!$BD$8+'7_Fit_Selection_Models'!$BL$16)))</f>
        <v/>
      </c>
      <c r="K81" s="51">
        <f>1/(1+EXP(-('9_Fit_Final_Models'!$AC$12*(F81-'9_Fit_Final_Models'!$U$5)/'9_Fit_Final_Models'!$U$6+'9_Fit_Final_Models'!$AC$13)))</f>
        <v/>
      </c>
      <c r="L81" s="66" t="n">
        <v>0.4695715342121987</v>
      </c>
      <c r="M81" s="54">
        <f>ABS(K81-L81)</f>
        <v/>
      </c>
      <c r="N81" s="66" t="n">
        <v>0.0353707634509709</v>
      </c>
      <c r="O81" s="66" t="n">
        <v>0.0725326372384861</v>
      </c>
      <c r="P81" s="66" t="n">
        <v>6.680635422272381</v>
      </c>
      <c r="Q81" s="51">
        <f>-(E81*LN(K81)+(1-E81)*LN(1-K81))</f>
        <v/>
      </c>
      <c r="R81" s="51">
        <f>(K81-E81)^2</f>
        <v/>
      </c>
      <c r="S81" s="34">
        <f>IF(K81&gt;=0.5,1,0)</f>
        <v/>
      </c>
      <c r="T81" s="50">
        <f>COUNTIF($K$5:$K$100,"&lt;"&amp;K81)+(COUNTIF($K$5:$K$100,K81)+1)/2</f>
        <v/>
      </c>
      <c r="U81" s="54">
        <f>ABS(F81-N81)</f>
        <v/>
      </c>
      <c r="V81" s="54">
        <f>1/(1+EXP(-('8_Fit_Stacker'!$I$35*LN(I81/(1-I81))+'8_Fit_Stacker'!$I$36*LN(J81/(1-J81))+'8_Fit_Stacker'!$I$37)))</f>
        <v/>
      </c>
      <c r="W81" s="70" t="n">
        <v>0.5883067871727795</v>
      </c>
      <c r="X81" s="34">
        <f>ABS(V81-W81)</f>
        <v/>
      </c>
    </row>
    <row r="82" ht="15" customHeight="1" s="35">
      <c r="A82" s="48">
        <f>'1_Raw_Games'!A1214</f>
        <v/>
      </c>
      <c r="B82" s="49">
        <f>'1_Raw_Games'!B1214</f>
        <v/>
      </c>
      <c r="C82" s="48">
        <f>'1_Raw_Games'!D1214</f>
        <v/>
      </c>
      <c r="D82" s="48">
        <f>'1_Raw_Games'!C1214</f>
        <v/>
      </c>
      <c r="E82" s="48">
        <f>'1_Raw_Games'!O1214</f>
        <v/>
      </c>
      <c r="F82" s="51">
        <f>('2_Params'!$B$4+SUMPRODUCT(('3_Elo_Chain'!$C$3:$C$1136=C82)*('3_Elo_Chain'!$K$3:$K$1136))-SUMPRODUCT(('3_Elo_Chain'!$D$3:$D$1136=C82)*('3_Elo_Chain'!$K$3:$K$1136))-('2_Params'!$B$4+SUMPRODUCT(('3_Elo_Chain'!$C$3:$C$1136=D82)*('3_Elo_Chain'!$K$3:$K$1136))-SUMPRODUCT(('3_Elo_Chain'!$D$3:$D$1136=D82)*('3_Elo_Chain'!$K$3:$K$1136)))+'2_Params'!$B$6)/'2_Params'!$B$7</f>
        <v/>
      </c>
      <c r="G82" s="51">
        <f>INDEX('5_BT_Frozen'!$L$6:$L$35,MATCH(C82,'5_BT_Frozen'!$K$6:$K$35,0))-INDEX('5_BT_Frozen'!$L$6:$L$35,MATCH(D82,'5_BT_Frozen'!$K$6:$K$35,0))+'5_BT_Frozen'!$L$36</f>
        <v/>
      </c>
      <c r="H82" s="55">
        <f>'6_Trend_Frozen'!M81</f>
        <v/>
      </c>
      <c r="I82" s="51">
        <f>1/(1+EXP(-('7_Fit_Selection_Models'!$AC$12*(F82-'7_Fit_Selection_Models'!$U$5)/'7_Fit_Selection_Models'!$U$6+'7_Fit_Selection_Models'!$AC$13)))</f>
        <v/>
      </c>
      <c r="J82" s="51">
        <f>1/(1+EXP(-('7_Fit_Selection_Models'!$BL$14*(G82-'7_Fit_Selection_Models'!$BD$5)/'7_Fit_Selection_Models'!$BD$6+'7_Fit_Selection_Models'!$BL$15*(H82-'7_Fit_Selection_Models'!$BD$7)/'7_Fit_Selection_Models'!$BD$8+'7_Fit_Selection_Models'!$BL$16)))</f>
        <v/>
      </c>
      <c r="K82" s="51">
        <f>1/(1+EXP(-('9_Fit_Final_Models'!$AC$12*(F82-'9_Fit_Final_Models'!$U$5)/'9_Fit_Final_Models'!$U$6+'9_Fit_Final_Models'!$AC$13)))</f>
        <v/>
      </c>
      <c r="L82" s="66" t="n">
        <v>0.3321680080473986</v>
      </c>
      <c r="M82" s="54">
        <f>ABS(K82-L82)</f>
        <v/>
      </c>
      <c r="N82" s="66" t="n">
        <v>-0.1319118255011477</v>
      </c>
      <c r="O82" s="66" t="n">
        <v>-0.2250302880211447</v>
      </c>
      <c r="P82" s="66" t="n">
        <v>4.75051237561702</v>
      </c>
      <c r="Q82" s="51">
        <f>-(E82*LN(K82)+(1-E82)*LN(1-K82))</f>
        <v/>
      </c>
      <c r="R82" s="51">
        <f>(K82-E82)^2</f>
        <v/>
      </c>
      <c r="S82" s="34">
        <f>IF(K82&gt;=0.5,1,0)</f>
        <v/>
      </c>
      <c r="T82" s="50">
        <f>COUNTIF($K$5:$K$100,"&lt;"&amp;K82)+(COUNTIF($K$5:$K$100,K82)+1)/2</f>
        <v/>
      </c>
      <c r="U82" s="54">
        <f>ABS(F82-N82)</f>
        <v/>
      </c>
      <c r="V82" s="54">
        <f>1/(1+EXP(-('8_Fit_Stacker'!$I$35*LN(I82/(1-I82))+'8_Fit_Stacker'!$I$36*LN(J82/(1-J82))+'8_Fit_Stacker'!$I$37)))</f>
        <v/>
      </c>
      <c r="W82" s="70" t="n">
        <v>0.4424653757762704</v>
      </c>
      <c r="X82" s="34">
        <f>ABS(V82-W82)</f>
        <v/>
      </c>
    </row>
    <row r="83" ht="15" customHeight="1" s="35">
      <c r="A83" s="48">
        <f>'1_Raw_Games'!A1215</f>
        <v/>
      </c>
      <c r="B83" s="49">
        <f>'1_Raw_Games'!B1215</f>
        <v/>
      </c>
      <c r="C83" s="48">
        <f>'1_Raw_Games'!D1215</f>
        <v/>
      </c>
      <c r="D83" s="48">
        <f>'1_Raw_Games'!C1215</f>
        <v/>
      </c>
      <c r="E83" s="48">
        <f>'1_Raw_Games'!O1215</f>
        <v/>
      </c>
      <c r="F83" s="51">
        <f>('2_Params'!$B$4+SUMPRODUCT(('3_Elo_Chain'!$C$3:$C$1136=C83)*('3_Elo_Chain'!$K$3:$K$1136))-SUMPRODUCT(('3_Elo_Chain'!$D$3:$D$1136=C83)*('3_Elo_Chain'!$K$3:$K$1136))-('2_Params'!$B$4+SUMPRODUCT(('3_Elo_Chain'!$C$3:$C$1136=D83)*('3_Elo_Chain'!$K$3:$K$1136))-SUMPRODUCT(('3_Elo_Chain'!$D$3:$D$1136=D83)*('3_Elo_Chain'!$K$3:$K$1136)))+'2_Params'!$B$6)/'2_Params'!$B$7</f>
        <v/>
      </c>
      <c r="G83" s="51">
        <f>INDEX('5_BT_Frozen'!$L$6:$L$35,MATCH(C83,'5_BT_Frozen'!$K$6:$K$35,0))-INDEX('5_BT_Frozen'!$L$6:$L$35,MATCH(D83,'5_BT_Frozen'!$K$6:$K$35,0))+'5_BT_Frozen'!$L$36</f>
        <v/>
      </c>
      <c r="H83" s="55">
        <f>'6_Trend_Frozen'!M82</f>
        <v/>
      </c>
      <c r="I83" s="51">
        <f>1/(1+EXP(-('7_Fit_Selection_Models'!$AC$12*(F83-'7_Fit_Selection_Models'!$U$5)/'7_Fit_Selection_Models'!$U$6+'7_Fit_Selection_Models'!$AC$13)))</f>
        <v/>
      </c>
      <c r="J83" s="51">
        <f>1/(1+EXP(-('7_Fit_Selection_Models'!$BL$14*(G83-'7_Fit_Selection_Models'!$BD$5)/'7_Fit_Selection_Models'!$BD$6+'7_Fit_Selection_Models'!$BL$15*(H83-'7_Fit_Selection_Models'!$BD$7)/'7_Fit_Selection_Models'!$BD$8+'7_Fit_Selection_Models'!$BL$16)))</f>
        <v/>
      </c>
      <c r="K83" s="51">
        <f>1/(1+EXP(-('9_Fit_Final_Models'!$AC$12*(F83-'9_Fit_Final_Models'!$U$5)/'9_Fit_Final_Models'!$U$6+'9_Fit_Final_Models'!$AC$13)))</f>
        <v/>
      </c>
      <c r="L83" s="66" t="n">
        <v>0.4996717131260377</v>
      </c>
      <c r="M83" s="54">
        <f>ABS(K83-L83)</f>
        <v/>
      </c>
      <c r="N83" s="66" t="n">
        <v>0.07034915138421011</v>
      </c>
      <c r="O83" s="66" t="n">
        <v>0.2143564364667573</v>
      </c>
      <c r="P83" s="66" t="n">
        <v>6.17451263071133</v>
      </c>
      <c r="Q83" s="51">
        <f>-(E83*LN(K83)+(1-E83)*LN(1-K83))</f>
        <v/>
      </c>
      <c r="R83" s="51">
        <f>(K83-E83)^2</f>
        <v/>
      </c>
      <c r="S83" s="34">
        <f>IF(K83&gt;=0.5,1,0)</f>
        <v/>
      </c>
      <c r="T83" s="50">
        <f>COUNTIF($K$5:$K$100,"&lt;"&amp;K83)+(COUNTIF($K$5:$K$100,K83)+1)/2</f>
        <v/>
      </c>
      <c r="U83" s="54">
        <f>ABS(F83-N83)</f>
        <v/>
      </c>
      <c r="V83" s="54">
        <f>1/(1+EXP(-('8_Fit_Stacker'!$I$35*LN(I83/(1-I83))+'8_Fit_Stacker'!$I$36*LN(J83/(1-J83))+'8_Fit_Stacker'!$I$37)))</f>
        <v/>
      </c>
      <c r="W83" s="70" t="n">
        <v>0.6342227364289116</v>
      </c>
      <c r="X83" s="34">
        <f>ABS(V83-W83)</f>
        <v/>
      </c>
    </row>
    <row r="84" ht="15" customHeight="1" s="35">
      <c r="A84" s="48">
        <f>'1_Raw_Games'!A1216</f>
        <v/>
      </c>
      <c r="B84" s="49">
        <f>'1_Raw_Games'!B1216</f>
        <v/>
      </c>
      <c r="C84" s="48">
        <f>'1_Raw_Games'!D1216</f>
        <v/>
      </c>
      <c r="D84" s="48">
        <f>'1_Raw_Games'!C1216</f>
        <v/>
      </c>
      <c r="E84" s="48">
        <f>'1_Raw_Games'!O1216</f>
        <v/>
      </c>
      <c r="F84" s="51">
        <f>('2_Params'!$B$4+SUMPRODUCT(('3_Elo_Chain'!$C$3:$C$1136=C84)*('3_Elo_Chain'!$K$3:$K$1136))-SUMPRODUCT(('3_Elo_Chain'!$D$3:$D$1136=C84)*('3_Elo_Chain'!$K$3:$K$1136))-('2_Params'!$B$4+SUMPRODUCT(('3_Elo_Chain'!$C$3:$C$1136=D84)*('3_Elo_Chain'!$K$3:$K$1136))-SUMPRODUCT(('3_Elo_Chain'!$D$3:$D$1136=D84)*('3_Elo_Chain'!$K$3:$K$1136)))+'2_Params'!$B$6)/'2_Params'!$B$7</f>
        <v/>
      </c>
      <c r="G84" s="51">
        <f>INDEX('5_BT_Frozen'!$L$6:$L$35,MATCH(C84,'5_BT_Frozen'!$K$6:$K$35,0))-INDEX('5_BT_Frozen'!$L$6:$L$35,MATCH(D84,'5_BT_Frozen'!$K$6:$K$35,0))+'5_BT_Frozen'!$L$36</f>
        <v/>
      </c>
      <c r="H84" s="55">
        <f>'6_Trend_Frozen'!M83</f>
        <v/>
      </c>
      <c r="I84" s="51">
        <f>1/(1+EXP(-('7_Fit_Selection_Models'!$AC$12*(F84-'7_Fit_Selection_Models'!$U$5)/'7_Fit_Selection_Models'!$U$6+'7_Fit_Selection_Models'!$AC$13)))</f>
        <v/>
      </c>
      <c r="J84" s="51">
        <f>1/(1+EXP(-('7_Fit_Selection_Models'!$BL$14*(G84-'7_Fit_Selection_Models'!$BD$5)/'7_Fit_Selection_Models'!$BD$6+'7_Fit_Selection_Models'!$BL$15*(H84-'7_Fit_Selection_Models'!$BD$7)/'7_Fit_Selection_Models'!$BD$8+'7_Fit_Selection_Models'!$BL$16)))</f>
        <v/>
      </c>
      <c r="K84" s="51">
        <f>1/(1+EXP(-('9_Fit_Final_Models'!$AC$12*(F84-'9_Fit_Final_Models'!$U$5)/'9_Fit_Final_Models'!$U$6+'9_Fit_Final_Models'!$AC$13)))</f>
        <v/>
      </c>
      <c r="L84" s="66" t="n">
        <v>0.2874949860296003</v>
      </c>
      <c r="M84" s="54">
        <f>ABS(K84-L84)</f>
        <v/>
      </c>
      <c r="N84" s="66" t="n">
        <v>-0.1926078198791594</v>
      </c>
      <c r="O84" s="66" t="n">
        <v>-0.4064386902119913</v>
      </c>
      <c r="P84" s="66" t="n">
        <v>7.080868156885456</v>
      </c>
      <c r="Q84" s="51">
        <f>-(E84*LN(K84)+(1-E84)*LN(1-K84))</f>
        <v/>
      </c>
      <c r="R84" s="51">
        <f>(K84-E84)^2</f>
        <v/>
      </c>
      <c r="S84" s="34">
        <f>IF(K84&gt;=0.5,1,0)</f>
        <v/>
      </c>
      <c r="T84" s="50">
        <f>COUNTIF($K$5:$K$100,"&lt;"&amp;K84)+(COUNTIF($K$5:$K$100,K84)+1)/2</f>
        <v/>
      </c>
      <c r="U84" s="54">
        <f>ABS(F84-N84)</f>
        <v/>
      </c>
      <c r="V84" s="54">
        <f>1/(1+EXP(-('8_Fit_Stacker'!$I$35*LN(I84/(1-I84))+'8_Fit_Stacker'!$I$36*LN(J84/(1-J84))+'8_Fit_Stacker'!$I$37)))</f>
        <v/>
      </c>
      <c r="W84" s="70" t="n">
        <v>0.3845616391201751</v>
      </c>
      <c r="X84" s="34">
        <f>ABS(V84-W84)</f>
        <v/>
      </c>
    </row>
    <row r="85" ht="15" customHeight="1" s="35">
      <c r="A85" s="48">
        <f>'1_Raw_Games'!A1217</f>
        <v/>
      </c>
      <c r="B85" s="49">
        <f>'1_Raw_Games'!B1217</f>
        <v/>
      </c>
      <c r="C85" s="48">
        <f>'1_Raw_Games'!D1217</f>
        <v/>
      </c>
      <c r="D85" s="48">
        <f>'1_Raw_Games'!C1217</f>
        <v/>
      </c>
      <c r="E85" s="48">
        <f>'1_Raw_Games'!O1217</f>
        <v/>
      </c>
      <c r="F85" s="51">
        <f>('2_Params'!$B$4+SUMPRODUCT(('3_Elo_Chain'!$C$3:$C$1136=C85)*('3_Elo_Chain'!$K$3:$K$1136))-SUMPRODUCT(('3_Elo_Chain'!$D$3:$D$1136=C85)*('3_Elo_Chain'!$K$3:$K$1136))-('2_Params'!$B$4+SUMPRODUCT(('3_Elo_Chain'!$C$3:$C$1136=D85)*('3_Elo_Chain'!$K$3:$K$1136))-SUMPRODUCT(('3_Elo_Chain'!$D$3:$D$1136=D85)*('3_Elo_Chain'!$K$3:$K$1136)))+'2_Params'!$B$6)/'2_Params'!$B$7</f>
        <v/>
      </c>
      <c r="G85" s="51">
        <f>INDEX('5_BT_Frozen'!$L$6:$L$35,MATCH(C85,'5_BT_Frozen'!$K$6:$K$35,0))-INDEX('5_BT_Frozen'!$L$6:$L$35,MATCH(D85,'5_BT_Frozen'!$K$6:$K$35,0))+'5_BT_Frozen'!$L$36</f>
        <v/>
      </c>
      <c r="H85" s="55">
        <f>'6_Trend_Frozen'!M84</f>
        <v/>
      </c>
      <c r="I85" s="51">
        <f>1/(1+EXP(-('7_Fit_Selection_Models'!$AC$12*(F85-'7_Fit_Selection_Models'!$U$5)/'7_Fit_Selection_Models'!$U$6+'7_Fit_Selection_Models'!$AC$13)))</f>
        <v/>
      </c>
      <c r="J85" s="51">
        <f>1/(1+EXP(-('7_Fit_Selection_Models'!$BL$14*(G85-'7_Fit_Selection_Models'!$BD$5)/'7_Fit_Selection_Models'!$BD$6+'7_Fit_Selection_Models'!$BL$15*(H85-'7_Fit_Selection_Models'!$BD$7)/'7_Fit_Selection_Models'!$BD$8+'7_Fit_Selection_Models'!$BL$16)))</f>
        <v/>
      </c>
      <c r="K85" s="51">
        <f>1/(1+EXP(-('9_Fit_Final_Models'!$AC$12*(F85-'9_Fit_Final_Models'!$U$5)/'9_Fit_Final_Models'!$U$6+'9_Fit_Final_Models'!$AC$13)))</f>
        <v/>
      </c>
      <c r="L85" s="66" t="n">
        <v>0.695007900338144</v>
      </c>
      <c r="M85" s="54">
        <f>ABS(K85-L85)</f>
        <v/>
      </c>
      <c r="N85" s="66" t="n">
        <v>0.3097114484375498</v>
      </c>
      <c r="O85" s="66" t="n">
        <v>0.492247099425505</v>
      </c>
      <c r="P85" s="66" t="n">
        <v>1.73533150631758</v>
      </c>
      <c r="Q85" s="51">
        <f>-(E85*LN(K85)+(1-E85)*LN(1-K85))</f>
        <v/>
      </c>
      <c r="R85" s="51">
        <f>(K85-E85)^2</f>
        <v/>
      </c>
      <c r="S85" s="34">
        <f>IF(K85&gt;=0.5,1,0)</f>
        <v/>
      </c>
      <c r="T85" s="50">
        <f>COUNTIF($K$5:$K$100,"&lt;"&amp;K85)+(COUNTIF($K$5:$K$100,K85)+1)/2</f>
        <v/>
      </c>
      <c r="U85" s="54">
        <f>ABS(F85-N85)</f>
        <v/>
      </c>
      <c r="V85" s="54">
        <f>1/(1+EXP(-('8_Fit_Stacker'!$I$35*LN(I85/(1-I85))+'8_Fit_Stacker'!$I$36*LN(J85/(1-J85))+'8_Fit_Stacker'!$I$37)))</f>
        <v/>
      </c>
      <c r="W85" s="70" t="n">
        <v>0.7505635502346936</v>
      </c>
      <c r="X85" s="34">
        <f>ABS(V85-W85)</f>
        <v/>
      </c>
    </row>
    <row r="86" ht="15" customHeight="1" s="35">
      <c r="A86" s="48">
        <f>'1_Raw_Games'!A1218</f>
        <v/>
      </c>
      <c r="B86" s="49">
        <f>'1_Raw_Games'!B1218</f>
        <v/>
      </c>
      <c r="C86" s="48">
        <f>'1_Raw_Games'!D1218</f>
        <v/>
      </c>
      <c r="D86" s="48">
        <f>'1_Raw_Games'!C1218</f>
        <v/>
      </c>
      <c r="E86" s="48">
        <f>'1_Raw_Games'!O1218</f>
        <v/>
      </c>
      <c r="F86" s="51">
        <f>('2_Params'!$B$4+SUMPRODUCT(('3_Elo_Chain'!$C$3:$C$1136=C86)*('3_Elo_Chain'!$K$3:$K$1136))-SUMPRODUCT(('3_Elo_Chain'!$D$3:$D$1136=C86)*('3_Elo_Chain'!$K$3:$K$1136))-('2_Params'!$B$4+SUMPRODUCT(('3_Elo_Chain'!$C$3:$C$1136=D86)*('3_Elo_Chain'!$K$3:$K$1136))-SUMPRODUCT(('3_Elo_Chain'!$D$3:$D$1136=D86)*('3_Elo_Chain'!$K$3:$K$1136)))+'2_Params'!$B$6)/'2_Params'!$B$7</f>
        <v/>
      </c>
      <c r="G86" s="51">
        <f>INDEX('5_BT_Frozen'!$L$6:$L$35,MATCH(C86,'5_BT_Frozen'!$K$6:$K$35,0))-INDEX('5_BT_Frozen'!$L$6:$L$35,MATCH(D86,'5_BT_Frozen'!$K$6:$K$35,0))+'5_BT_Frozen'!$L$36</f>
        <v/>
      </c>
      <c r="H86" s="55">
        <f>'6_Trend_Frozen'!M85</f>
        <v/>
      </c>
      <c r="I86" s="51">
        <f>1/(1+EXP(-('7_Fit_Selection_Models'!$AC$12*(F86-'7_Fit_Selection_Models'!$U$5)/'7_Fit_Selection_Models'!$U$6+'7_Fit_Selection_Models'!$AC$13)))</f>
        <v/>
      </c>
      <c r="J86" s="51">
        <f>1/(1+EXP(-('7_Fit_Selection_Models'!$BL$14*(G86-'7_Fit_Selection_Models'!$BD$5)/'7_Fit_Selection_Models'!$BD$6+'7_Fit_Selection_Models'!$BL$15*(H86-'7_Fit_Selection_Models'!$BD$7)/'7_Fit_Selection_Models'!$BD$8+'7_Fit_Selection_Models'!$BL$16)))</f>
        <v/>
      </c>
      <c r="K86" s="51">
        <f>1/(1+EXP(-('9_Fit_Final_Models'!$AC$12*(F86-'9_Fit_Final_Models'!$U$5)/'9_Fit_Final_Models'!$U$6+'9_Fit_Final_Models'!$AC$13)))</f>
        <v/>
      </c>
      <c r="L86" s="66" t="n">
        <v>0.8022183087004325</v>
      </c>
      <c r="M86" s="54">
        <f>ABS(K86-L86)</f>
        <v/>
      </c>
      <c r="N86" s="66" t="n">
        <v>0.4770080507537523</v>
      </c>
      <c r="O86" s="66" t="n">
        <v>0.5824855701530548</v>
      </c>
      <c r="P86" s="66" t="n">
        <v>3.143743869726454</v>
      </c>
      <c r="Q86" s="51">
        <f>-(E86*LN(K86)+(1-E86)*LN(1-K86))</f>
        <v/>
      </c>
      <c r="R86" s="51">
        <f>(K86-E86)^2</f>
        <v/>
      </c>
      <c r="S86" s="34">
        <f>IF(K86&gt;=0.5,1,0)</f>
        <v/>
      </c>
      <c r="T86" s="50">
        <f>COUNTIF($K$5:$K$100,"&lt;"&amp;K86)+(COUNTIF($K$5:$K$100,K86)+1)/2</f>
        <v/>
      </c>
      <c r="U86" s="54">
        <f>ABS(F86-N86)</f>
        <v/>
      </c>
      <c r="V86" s="54">
        <f>1/(1+EXP(-('8_Fit_Stacker'!$I$35*LN(I86/(1-I86))+'8_Fit_Stacker'!$I$36*LN(J86/(1-J86))+'8_Fit_Stacker'!$I$37)))</f>
        <v/>
      </c>
      <c r="W86" s="70" t="n">
        <v>0.810689048641967</v>
      </c>
      <c r="X86" s="34">
        <f>ABS(V86-W86)</f>
        <v/>
      </c>
    </row>
    <row r="87" ht="15" customHeight="1" s="35">
      <c r="A87" s="48">
        <f>'1_Raw_Games'!A1219</f>
        <v/>
      </c>
      <c r="B87" s="49">
        <f>'1_Raw_Games'!B1219</f>
        <v/>
      </c>
      <c r="C87" s="48">
        <f>'1_Raw_Games'!D1219</f>
        <v/>
      </c>
      <c r="D87" s="48">
        <f>'1_Raw_Games'!C1219</f>
        <v/>
      </c>
      <c r="E87" s="48">
        <f>'1_Raw_Games'!O1219</f>
        <v/>
      </c>
      <c r="F87" s="51">
        <f>('2_Params'!$B$4+SUMPRODUCT(('3_Elo_Chain'!$C$3:$C$1136=C87)*('3_Elo_Chain'!$K$3:$K$1136))-SUMPRODUCT(('3_Elo_Chain'!$D$3:$D$1136=C87)*('3_Elo_Chain'!$K$3:$K$1136))-('2_Params'!$B$4+SUMPRODUCT(('3_Elo_Chain'!$C$3:$C$1136=D87)*('3_Elo_Chain'!$K$3:$K$1136))-SUMPRODUCT(('3_Elo_Chain'!$D$3:$D$1136=D87)*('3_Elo_Chain'!$K$3:$K$1136)))+'2_Params'!$B$6)/'2_Params'!$B$7</f>
        <v/>
      </c>
      <c r="G87" s="51">
        <f>INDEX('5_BT_Frozen'!$L$6:$L$35,MATCH(C87,'5_BT_Frozen'!$K$6:$K$35,0))-INDEX('5_BT_Frozen'!$L$6:$L$35,MATCH(D87,'5_BT_Frozen'!$K$6:$K$35,0))+'5_BT_Frozen'!$L$36</f>
        <v/>
      </c>
      <c r="H87" s="55">
        <f>'6_Trend_Frozen'!M86</f>
        <v/>
      </c>
      <c r="I87" s="51">
        <f>1/(1+EXP(-('7_Fit_Selection_Models'!$AC$12*(F87-'7_Fit_Selection_Models'!$U$5)/'7_Fit_Selection_Models'!$U$6+'7_Fit_Selection_Models'!$AC$13)))</f>
        <v/>
      </c>
      <c r="J87" s="51">
        <f>1/(1+EXP(-('7_Fit_Selection_Models'!$BL$14*(G87-'7_Fit_Selection_Models'!$BD$5)/'7_Fit_Selection_Models'!$BD$6+'7_Fit_Selection_Models'!$BL$15*(H87-'7_Fit_Selection_Models'!$BD$7)/'7_Fit_Selection_Models'!$BD$8+'7_Fit_Selection_Models'!$BL$16)))</f>
        <v/>
      </c>
      <c r="K87" s="51">
        <f>1/(1+EXP(-('9_Fit_Final_Models'!$AC$12*(F87-'9_Fit_Final_Models'!$U$5)/'9_Fit_Final_Models'!$U$6+'9_Fit_Final_Models'!$AC$13)))</f>
        <v/>
      </c>
      <c r="L87" s="66" t="n">
        <v>0.9346799235736036</v>
      </c>
      <c r="M87" s="54">
        <f>ABS(K87-L87)</f>
        <v/>
      </c>
      <c r="N87" s="66" t="n">
        <v>0.8428010626592015</v>
      </c>
      <c r="O87" s="66" t="n">
        <v>1.281494376294585</v>
      </c>
      <c r="P87" s="66" t="n">
        <v>2.269525605426084</v>
      </c>
      <c r="Q87" s="51">
        <f>-(E87*LN(K87)+(1-E87)*LN(1-K87))</f>
        <v/>
      </c>
      <c r="R87" s="51">
        <f>(K87-E87)^2</f>
        <v/>
      </c>
      <c r="S87" s="34">
        <f>IF(K87&gt;=0.5,1,0)</f>
        <v/>
      </c>
      <c r="T87" s="50">
        <f>COUNTIF($K$5:$K$100,"&lt;"&amp;K87)+(COUNTIF($K$5:$K$100,K87)+1)/2</f>
        <v/>
      </c>
      <c r="U87" s="54">
        <f>ABS(F87-N87)</f>
        <v/>
      </c>
      <c r="V87" s="54">
        <f>1/(1+EXP(-('8_Fit_Stacker'!$I$35*LN(I87/(1-I87))+'8_Fit_Stacker'!$I$36*LN(J87/(1-J87))+'8_Fit_Stacker'!$I$37)))</f>
        <v/>
      </c>
      <c r="W87" s="70" t="n">
        <v>0.9371352872754752</v>
      </c>
      <c r="X87" s="34">
        <f>ABS(V87-W87)</f>
        <v/>
      </c>
    </row>
    <row r="88" ht="15" customHeight="1" s="35">
      <c r="A88" s="48">
        <f>'1_Raw_Games'!A1220</f>
        <v/>
      </c>
      <c r="B88" s="49">
        <f>'1_Raw_Games'!B1220</f>
        <v/>
      </c>
      <c r="C88" s="48">
        <f>'1_Raw_Games'!D1220</f>
        <v/>
      </c>
      <c r="D88" s="48">
        <f>'1_Raw_Games'!C1220</f>
        <v/>
      </c>
      <c r="E88" s="48">
        <f>'1_Raw_Games'!O1220</f>
        <v/>
      </c>
      <c r="F88" s="51">
        <f>('2_Params'!$B$4+SUMPRODUCT(('3_Elo_Chain'!$C$3:$C$1136=C88)*('3_Elo_Chain'!$K$3:$K$1136))-SUMPRODUCT(('3_Elo_Chain'!$D$3:$D$1136=C88)*('3_Elo_Chain'!$K$3:$K$1136))-('2_Params'!$B$4+SUMPRODUCT(('3_Elo_Chain'!$C$3:$C$1136=D88)*('3_Elo_Chain'!$K$3:$K$1136))-SUMPRODUCT(('3_Elo_Chain'!$D$3:$D$1136=D88)*('3_Elo_Chain'!$K$3:$K$1136)))+'2_Params'!$B$6)/'2_Params'!$B$7</f>
        <v/>
      </c>
      <c r="G88" s="51">
        <f>INDEX('5_BT_Frozen'!$L$6:$L$35,MATCH(C88,'5_BT_Frozen'!$K$6:$K$35,0))-INDEX('5_BT_Frozen'!$L$6:$L$35,MATCH(D88,'5_BT_Frozen'!$K$6:$K$35,0))+'5_BT_Frozen'!$L$36</f>
        <v/>
      </c>
      <c r="H88" s="55">
        <f>'6_Trend_Frozen'!M87</f>
        <v/>
      </c>
      <c r="I88" s="51">
        <f>1/(1+EXP(-('7_Fit_Selection_Models'!$AC$12*(F88-'7_Fit_Selection_Models'!$U$5)/'7_Fit_Selection_Models'!$U$6+'7_Fit_Selection_Models'!$AC$13)))</f>
        <v/>
      </c>
      <c r="J88" s="51">
        <f>1/(1+EXP(-('7_Fit_Selection_Models'!$BL$14*(G88-'7_Fit_Selection_Models'!$BD$5)/'7_Fit_Selection_Models'!$BD$6+'7_Fit_Selection_Models'!$BL$15*(H88-'7_Fit_Selection_Models'!$BD$7)/'7_Fit_Selection_Models'!$BD$8+'7_Fit_Selection_Models'!$BL$16)))</f>
        <v/>
      </c>
      <c r="K88" s="51">
        <f>1/(1+EXP(-('9_Fit_Final_Models'!$AC$12*(F88-'9_Fit_Final_Models'!$U$5)/'9_Fit_Final_Models'!$U$6+'9_Fit_Final_Models'!$AC$13)))</f>
        <v/>
      </c>
      <c r="L88" s="66" t="n">
        <v>0.0688851202538647</v>
      </c>
      <c r="M88" s="54">
        <f>ABS(K88-L88)</f>
        <v/>
      </c>
      <c r="N88" s="66" t="n">
        <v>-0.6848129375346287</v>
      </c>
      <c r="O88" s="66" t="n">
        <v>-1.101272598203673</v>
      </c>
      <c r="P88" s="66" t="n">
        <v>-1.980509893021347</v>
      </c>
      <c r="Q88" s="51">
        <f>-(E88*LN(K88)+(1-E88)*LN(1-K88))</f>
        <v/>
      </c>
      <c r="R88" s="51">
        <f>(K88-E88)^2</f>
        <v/>
      </c>
      <c r="S88" s="34">
        <f>IF(K88&gt;=0.5,1,0)</f>
        <v/>
      </c>
      <c r="T88" s="50">
        <f>COUNTIF($K$5:$K$100,"&lt;"&amp;K88)+(COUNTIF($K$5:$K$100,K88)+1)/2</f>
        <v/>
      </c>
      <c r="U88" s="54">
        <f>ABS(F88-N88)</f>
        <v/>
      </c>
      <c r="V88" s="54">
        <f>1/(1+EXP(-('8_Fit_Stacker'!$I$35*LN(I88/(1-I88))+'8_Fit_Stacker'!$I$36*LN(J88/(1-J88))+'8_Fit_Stacker'!$I$37)))</f>
        <v/>
      </c>
      <c r="W88" s="70" t="n">
        <v>0.1125976152892082</v>
      </c>
      <c r="X88" s="34">
        <f>ABS(V88-W88)</f>
        <v/>
      </c>
    </row>
    <row r="89" ht="15" customHeight="1" s="35">
      <c r="A89" s="48">
        <f>'1_Raw_Games'!A1221</f>
        <v/>
      </c>
      <c r="B89" s="49">
        <f>'1_Raw_Games'!B1221</f>
        <v/>
      </c>
      <c r="C89" s="48">
        <f>'1_Raw_Games'!D1221</f>
        <v/>
      </c>
      <c r="D89" s="48">
        <f>'1_Raw_Games'!C1221</f>
        <v/>
      </c>
      <c r="E89" s="48">
        <f>'1_Raw_Games'!O1221</f>
        <v/>
      </c>
      <c r="F89" s="51">
        <f>('2_Params'!$B$4+SUMPRODUCT(('3_Elo_Chain'!$C$3:$C$1136=C89)*('3_Elo_Chain'!$K$3:$K$1136))-SUMPRODUCT(('3_Elo_Chain'!$D$3:$D$1136=C89)*('3_Elo_Chain'!$K$3:$K$1136))-('2_Params'!$B$4+SUMPRODUCT(('3_Elo_Chain'!$C$3:$C$1136=D89)*('3_Elo_Chain'!$K$3:$K$1136))-SUMPRODUCT(('3_Elo_Chain'!$D$3:$D$1136=D89)*('3_Elo_Chain'!$K$3:$K$1136)))+'2_Params'!$B$6)/'2_Params'!$B$7</f>
        <v/>
      </c>
      <c r="G89" s="51">
        <f>INDEX('5_BT_Frozen'!$L$6:$L$35,MATCH(C89,'5_BT_Frozen'!$K$6:$K$35,0))-INDEX('5_BT_Frozen'!$L$6:$L$35,MATCH(D89,'5_BT_Frozen'!$K$6:$K$35,0))+'5_BT_Frozen'!$L$36</f>
        <v/>
      </c>
      <c r="H89" s="55">
        <f>'6_Trend_Frozen'!M88</f>
        <v/>
      </c>
      <c r="I89" s="51">
        <f>1/(1+EXP(-('7_Fit_Selection_Models'!$AC$12*(F89-'7_Fit_Selection_Models'!$U$5)/'7_Fit_Selection_Models'!$U$6+'7_Fit_Selection_Models'!$AC$13)))</f>
        <v/>
      </c>
      <c r="J89" s="51">
        <f>1/(1+EXP(-('7_Fit_Selection_Models'!$BL$14*(G89-'7_Fit_Selection_Models'!$BD$5)/'7_Fit_Selection_Models'!$BD$6+'7_Fit_Selection_Models'!$BL$15*(H89-'7_Fit_Selection_Models'!$BD$7)/'7_Fit_Selection_Models'!$BD$8+'7_Fit_Selection_Models'!$BL$16)))</f>
        <v/>
      </c>
      <c r="K89" s="51">
        <f>1/(1+EXP(-('9_Fit_Final_Models'!$AC$12*(F89-'9_Fit_Final_Models'!$U$5)/'9_Fit_Final_Models'!$U$6+'9_Fit_Final_Models'!$AC$13)))</f>
        <v/>
      </c>
      <c r="L89" s="66" t="n">
        <v>0.4515313893542951</v>
      </c>
      <c r="M89" s="54">
        <f>ABS(K89-L89)</f>
        <v/>
      </c>
      <c r="N89" s="66" t="n">
        <v>0.0142996105300602</v>
      </c>
      <c r="O89" s="66" t="n">
        <v>0.1364625568963269</v>
      </c>
      <c r="P89" s="66" t="n">
        <v>-11.03855806036015</v>
      </c>
      <c r="Q89" s="51">
        <f>-(E89*LN(K89)+(1-E89)*LN(1-K89))</f>
        <v/>
      </c>
      <c r="R89" s="51">
        <f>(K89-E89)^2</f>
        <v/>
      </c>
      <c r="S89" s="34">
        <f>IF(K89&gt;=0.5,1,0)</f>
        <v/>
      </c>
      <c r="T89" s="50">
        <f>COUNTIF($K$5:$K$100,"&lt;"&amp;K89)+(COUNTIF($K$5:$K$100,K89)+1)/2</f>
        <v/>
      </c>
      <c r="U89" s="54">
        <f>ABS(F89-N89)</f>
        <v/>
      </c>
      <c r="V89" s="54">
        <f>1/(1+EXP(-('8_Fit_Stacker'!$I$35*LN(I89/(1-I89))+'8_Fit_Stacker'!$I$36*LN(J89/(1-J89))+'8_Fit_Stacker'!$I$37)))</f>
        <v/>
      </c>
      <c r="W89" s="70" t="n">
        <v>0.5199779035373152</v>
      </c>
      <c r="X89" s="34">
        <f>ABS(V89-W89)</f>
        <v/>
      </c>
    </row>
    <row r="90" ht="15" customHeight="1" s="35">
      <c r="A90" s="48">
        <f>'1_Raw_Games'!A1222</f>
        <v/>
      </c>
      <c r="B90" s="49">
        <f>'1_Raw_Games'!B1222</f>
        <v/>
      </c>
      <c r="C90" s="48">
        <f>'1_Raw_Games'!D1222</f>
        <v/>
      </c>
      <c r="D90" s="48">
        <f>'1_Raw_Games'!C1222</f>
        <v/>
      </c>
      <c r="E90" s="48">
        <f>'1_Raw_Games'!O1222</f>
        <v/>
      </c>
      <c r="F90" s="51">
        <f>('2_Params'!$B$4+SUMPRODUCT(('3_Elo_Chain'!$C$3:$C$1136=C90)*('3_Elo_Chain'!$K$3:$K$1136))-SUMPRODUCT(('3_Elo_Chain'!$D$3:$D$1136=C90)*('3_Elo_Chain'!$K$3:$K$1136))-('2_Params'!$B$4+SUMPRODUCT(('3_Elo_Chain'!$C$3:$C$1136=D90)*('3_Elo_Chain'!$K$3:$K$1136))-SUMPRODUCT(('3_Elo_Chain'!$D$3:$D$1136=D90)*('3_Elo_Chain'!$K$3:$K$1136)))+'2_Params'!$B$6)/'2_Params'!$B$7</f>
        <v/>
      </c>
      <c r="G90" s="51">
        <f>INDEX('5_BT_Frozen'!$L$6:$L$35,MATCH(C90,'5_BT_Frozen'!$K$6:$K$35,0))-INDEX('5_BT_Frozen'!$L$6:$L$35,MATCH(D90,'5_BT_Frozen'!$K$6:$K$35,0))+'5_BT_Frozen'!$L$36</f>
        <v/>
      </c>
      <c r="H90" s="55">
        <f>'6_Trend_Frozen'!M89</f>
        <v/>
      </c>
      <c r="I90" s="51">
        <f>1/(1+EXP(-('7_Fit_Selection_Models'!$AC$12*(F90-'7_Fit_Selection_Models'!$U$5)/'7_Fit_Selection_Models'!$U$6+'7_Fit_Selection_Models'!$AC$13)))</f>
        <v/>
      </c>
      <c r="J90" s="51">
        <f>1/(1+EXP(-('7_Fit_Selection_Models'!$BL$14*(G90-'7_Fit_Selection_Models'!$BD$5)/'7_Fit_Selection_Models'!$BD$6+'7_Fit_Selection_Models'!$BL$15*(H90-'7_Fit_Selection_Models'!$BD$7)/'7_Fit_Selection_Models'!$BD$8+'7_Fit_Selection_Models'!$BL$16)))</f>
        <v/>
      </c>
      <c r="K90" s="51">
        <f>1/(1+EXP(-('9_Fit_Final_Models'!$AC$12*(F90-'9_Fit_Final_Models'!$U$5)/'9_Fit_Final_Models'!$U$6+'9_Fit_Final_Models'!$AC$13)))</f>
        <v/>
      </c>
      <c r="L90" s="66" t="n">
        <v>0.5449687991073063</v>
      </c>
      <c r="M90" s="54">
        <f>ABS(K90-L90)</f>
        <v/>
      </c>
      <c r="N90" s="66" t="n">
        <v>0.1230629977084879</v>
      </c>
      <c r="O90" s="66" t="n">
        <v>0.5278446777169788</v>
      </c>
      <c r="P90" s="66" t="n">
        <v>-5.749676054046337</v>
      </c>
      <c r="Q90" s="51">
        <f>-(E90*LN(K90)+(1-E90)*LN(1-K90))</f>
        <v/>
      </c>
      <c r="R90" s="51">
        <f>(K90-E90)^2</f>
        <v/>
      </c>
      <c r="S90" s="34">
        <f>IF(K90&gt;=0.5,1,0)</f>
        <v/>
      </c>
      <c r="T90" s="50">
        <f>COUNTIF($K$5:$K$100,"&lt;"&amp;K90)+(COUNTIF($K$5:$K$100,K90)+1)/2</f>
        <v/>
      </c>
      <c r="U90" s="54">
        <f>ABS(F90-N90)</f>
        <v/>
      </c>
      <c r="V90" s="54">
        <f>1/(1+EXP(-('8_Fit_Stacker'!$I$35*LN(I90/(1-I90))+'8_Fit_Stacker'!$I$36*LN(J90/(1-J90))+'8_Fit_Stacker'!$I$37)))</f>
        <v/>
      </c>
      <c r="W90" s="70" t="n">
        <v>0.679257481721819</v>
      </c>
      <c r="X90" s="34">
        <f>ABS(V90-W90)</f>
        <v/>
      </c>
    </row>
    <row r="91" ht="15" customHeight="1" s="35">
      <c r="A91" s="48">
        <f>'1_Raw_Games'!A1223</f>
        <v/>
      </c>
      <c r="B91" s="49">
        <f>'1_Raw_Games'!B1223</f>
        <v/>
      </c>
      <c r="C91" s="48">
        <f>'1_Raw_Games'!D1223</f>
        <v/>
      </c>
      <c r="D91" s="48">
        <f>'1_Raw_Games'!C1223</f>
        <v/>
      </c>
      <c r="E91" s="48">
        <f>'1_Raw_Games'!O1223</f>
        <v/>
      </c>
      <c r="F91" s="51">
        <f>('2_Params'!$B$4+SUMPRODUCT(('3_Elo_Chain'!$C$3:$C$1136=C91)*('3_Elo_Chain'!$K$3:$K$1136))-SUMPRODUCT(('3_Elo_Chain'!$D$3:$D$1136=C91)*('3_Elo_Chain'!$K$3:$K$1136))-('2_Params'!$B$4+SUMPRODUCT(('3_Elo_Chain'!$C$3:$C$1136=D91)*('3_Elo_Chain'!$K$3:$K$1136))-SUMPRODUCT(('3_Elo_Chain'!$D$3:$D$1136=D91)*('3_Elo_Chain'!$K$3:$K$1136)))+'2_Params'!$B$6)/'2_Params'!$B$7</f>
        <v/>
      </c>
      <c r="G91" s="51">
        <f>INDEX('5_BT_Frozen'!$L$6:$L$35,MATCH(C91,'5_BT_Frozen'!$K$6:$K$35,0))-INDEX('5_BT_Frozen'!$L$6:$L$35,MATCH(D91,'5_BT_Frozen'!$K$6:$K$35,0))+'5_BT_Frozen'!$L$36</f>
        <v/>
      </c>
      <c r="H91" s="55">
        <f>'6_Trend_Frozen'!M90</f>
        <v/>
      </c>
      <c r="I91" s="51">
        <f>1/(1+EXP(-('7_Fit_Selection_Models'!$AC$12*(F91-'7_Fit_Selection_Models'!$U$5)/'7_Fit_Selection_Models'!$U$6+'7_Fit_Selection_Models'!$AC$13)))</f>
        <v/>
      </c>
      <c r="J91" s="51">
        <f>1/(1+EXP(-('7_Fit_Selection_Models'!$BL$14*(G91-'7_Fit_Selection_Models'!$BD$5)/'7_Fit_Selection_Models'!$BD$6+'7_Fit_Selection_Models'!$BL$15*(H91-'7_Fit_Selection_Models'!$BD$7)/'7_Fit_Selection_Models'!$BD$8+'7_Fit_Selection_Models'!$BL$16)))</f>
        <v/>
      </c>
      <c r="K91" s="51">
        <f>1/(1+EXP(-('9_Fit_Final_Models'!$AC$12*(F91-'9_Fit_Final_Models'!$U$5)/'9_Fit_Final_Models'!$U$6+'9_Fit_Final_Models'!$AC$13)))</f>
        <v/>
      </c>
      <c r="L91" s="66" t="n">
        <v>0.7892337890460108</v>
      </c>
      <c r="M91" s="54">
        <f>ABS(K91-L91)</f>
        <v/>
      </c>
      <c r="N91" s="66" t="n">
        <v>0.4538236666024522</v>
      </c>
      <c r="O91" s="66" t="n">
        <v>0.6135136288117058</v>
      </c>
      <c r="P91" s="66" t="n">
        <v>4.742940810285766</v>
      </c>
      <c r="Q91" s="51">
        <f>-(E91*LN(K91)+(1-E91)*LN(1-K91))</f>
        <v/>
      </c>
      <c r="R91" s="51">
        <f>(K91-E91)^2</f>
        <v/>
      </c>
      <c r="S91" s="34">
        <f>IF(K91&gt;=0.5,1,0)</f>
        <v/>
      </c>
      <c r="T91" s="50">
        <f>COUNTIF($K$5:$K$100,"&lt;"&amp;K91)+(COUNTIF($K$5:$K$100,K91)+1)/2</f>
        <v/>
      </c>
      <c r="U91" s="54">
        <f>ABS(F91-N91)</f>
        <v/>
      </c>
      <c r="V91" s="54">
        <f>1/(1+EXP(-('8_Fit_Stacker'!$I$35*LN(I91/(1-I91))+'8_Fit_Stacker'!$I$36*LN(J91/(1-J91))+'8_Fit_Stacker'!$I$37)))</f>
        <v/>
      </c>
      <c r="W91" s="70" t="n">
        <v>0.8153586827750972</v>
      </c>
      <c r="X91" s="34">
        <f>ABS(V91-W91)</f>
        <v/>
      </c>
    </row>
    <row r="92" ht="15" customHeight="1" s="35">
      <c r="A92" s="48">
        <f>'1_Raw_Games'!A1224</f>
        <v/>
      </c>
      <c r="B92" s="49">
        <f>'1_Raw_Games'!B1224</f>
        <v/>
      </c>
      <c r="C92" s="48">
        <f>'1_Raw_Games'!D1224</f>
        <v/>
      </c>
      <c r="D92" s="48">
        <f>'1_Raw_Games'!C1224</f>
        <v/>
      </c>
      <c r="E92" s="48">
        <f>'1_Raw_Games'!O1224</f>
        <v/>
      </c>
      <c r="F92" s="51">
        <f>('2_Params'!$B$4+SUMPRODUCT(('3_Elo_Chain'!$C$3:$C$1136=C92)*('3_Elo_Chain'!$K$3:$K$1136))-SUMPRODUCT(('3_Elo_Chain'!$D$3:$D$1136=C92)*('3_Elo_Chain'!$K$3:$K$1136))-('2_Params'!$B$4+SUMPRODUCT(('3_Elo_Chain'!$C$3:$C$1136=D92)*('3_Elo_Chain'!$K$3:$K$1136))-SUMPRODUCT(('3_Elo_Chain'!$D$3:$D$1136=D92)*('3_Elo_Chain'!$K$3:$K$1136)))+'2_Params'!$B$6)/'2_Params'!$B$7</f>
        <v/>
      </c>
      <c r="G92" s="51">
        <f>INDEX('5_BT_Frozen'!$L$6:$L$35,MATCH(C92,'5_BT_Frozen'!$K$6:$K$35,0))-INDEX('5_BT_Frozen'!$L$6:$L$35,MATCH(D92,'5_BT_Frozen'!$K$6:$K$35,0))+'5_BT_Frozen'!$L$36</f>
        <v/>
      </c>
      <c r="H92" s="55">
        <f>'6_Trend_Frozen'!M91</f>
        <v/>
      </c>
      <c r="I92" s="51">
        <f>1/(1+EXP(-('7_Fit_Selection_Models'!$AC$12*(F92-'7_Fit_Selection_Models'!$U$5)/'7_Fit_Selection_Models'!$U$6+'7_Fit_Selection_Models'!$AC$13)))</f>
        <v/>
      </c>
      <c r="J92" s="51">
        <f>1/(1+EXP(-('7_Fit_Selection_Models'!$BL$14*(G92-'7_Fit_Selection_Models'!$BD$5)/'7_Fit_Selection_Models'!$BD$6+'7_Fit_Selection_Models'!$BL$15*(H92-'7_Fit_Selection_Models'!$BD$7)/'7_Fit_Selection_Models'!$BD$8+'7_Fit_Selection_Models'!$BL$16)))</f>
        <v/>
      </c>
      <c r="K92" s="51">
        <f>1/(1+EXP(-('9_Fit_Final_Models'!$AC$12*(F92-'9_Fit_Final_Models'!$U$5)/'9_Fit_Final_Models'!$U$6+'9_Fit_Final_Models'!$AC$13)))</f>
        <v/>
      </c>
      <c r="L92" s="66" t="n">
        <v>0.8808385107848671</v>
      </c>
      <c r="M92" s="54">
        <f>ABS(K92-L92)</f>
        <v/>
      </c>
      <c r="N92" s="66" t="n">
        <v>0.6511517468885114</v>
      </c>
      <c r="O92" s="66" t="n">
        <v>1.088385176047701</v>
      </c>
      <c r="P92" s="66" t="n">
        <v>4.658641359061527</v>
      </c>
      <c r="Q92" s="51">
        <f>-(E92*LN(K92)+(1-E92)*LN(1-K92))</f>
        <v/>
      </c>
      <c r="R92" s="51">
        <f>(K92-E92)^2</f>
        <v/>
      </c>
      <c r="S92" s="34">
        <f>IF(K92&gt;=0.5,1,0)</f>
        <v/>
      </c>
      <c r="T92" s="50">
        <f>COUNTIF($K$5:$K$100,"&lt;"&amp;K92)+(COUNTIF($K$5:$K$100,K92)+1)/2</f>
        <v/>
      </c>
      <c r="U92" s="54">
        <f>ABS(F92-N92)</f>
        <v/>
      </c>
      <c r="V92" s="54">
        <f>1/(1+EXP(-('8_Fit_Stacker'!$I$35*LN(I92/(1-I92))+'8_Fit_Stacker'!$I$36*LN(J92/(1-J92))+'8_Fit_Stacker'!$I$37)))</f>
        <v/>
      </c>
      <c r="W92" s="70" t="n">
        <v>0.9064980133723696</v>
      </c>
      <c r="X92" s="34">
        <f>ABS(V92-W92)</f>
        <v/>
      </c>
    </row>
    <row r="93" ht="15" customHeight="1" s="35">
      <c r="A93" s="48">
        <f>'1_Raw_Games'!A1225</f>
        <v/>
      </c>
      <c r="B93" s="49">
        <f>'1_Raw_Games'!B1225</f>
        <v/>
      </c>
      <c r="C93" s="48">
        <f>'1_Raw_Games'!D1225</f>
        <v/>
      </c>
      <c r="D93" s="48">
        <f>'1_Raw_Games'!C1225</f>
        <v/>
      </c>
      <c r="E93" s="48">
        <f>'1_Raw_Games'!O1225</f>
        <v/>
      </c>
      <c r="F93" s="51">
        <f>('2_Params'!$B$4+SUMPRODUCT(('3_Elo_Chain'!$C$3:$C$1136=C93)*('3_Elo_Chain'!$K$3:$K$1136))-SUMPRODUCT(('3_Elo_Chain'!$D$3:$D$1136=C93)*('3_Elo_Chain'!$K$3:$K$1136))-('2_Params'!$B$4+SUMPRODUCT(('3_Elo_Chain'!$C$3:$C$1136=D93)*('3_Elo_Chain'!$K$3:$K$1136))-SUMPRODUCT(('3_Elo_Chain'!$D$3:$D$1136=D93)*('3_Elo_Chain'!$K$3:$K$1136)))+'2_Params'!$B$6)/'2_Params'!$B$7</f>
        <v/>
      </c>
      <c r="G93" s="51">
        <f>INDEX('5_BT_Frozen'!$L$6:$L$35,MATCH(C93,'5_BT_Frozen'!$K$6:$K$35,0))-INDEX('5_BT_Frozen'!$L$6:$L$35,MATCH(D93,'5_BT_Frozen'!$K$6:$K$35,0))+'5_BT_Frozen'!$L$36</f>
        <v/>
      </c>
      <c r="H93" s="55">
        <f>'6_Trend_Frozen'!M92</f>
        <v/>
      </c>
      <c r="I93" s="51">
        <f>1/(1+EXP(-('7_Fit_Selection_Models'!$AC$12*(F93-'7_Fit_Selection_Models'!$U$5)/'7_Fit_Selection_Models'!$U$6+'7_Fit_Selection_Models'!$AC$13)))</f>
        <v/>
      </c>
      <c r="J93" s="51">
        <f>1/(1+EXP(-('7_Fit_Selection_Models'!$BL$14*(G93-'7_Fit_Selection_Models'!$BD$5)/'7_Fit_Selection_Models'!$BD$6+'7_Fit_Selection_Models'!$BL$15*(H93-'7_Fit_Selection_Models'!$BD$7)/'7_Fit_Selection_Models'!$BD$8+'7_Fit_Selection_Models'!$BL$16)))</f>
        <v/>
      </c>
      <c r="K93" s="51">
        <f>1/(1+EXP(-('9_Fit_Final_Models'!$AC$12*(F93-'9_Fit_Final_Models'!$U$5)/'9_Fit_Final_Models'!$U$6+'9_Fit_Final_Models'!$AC$13)))</f>
        <v/>
      </c>
      <c r="L93" s="66" t="n">
        <v>0.5054370141760991</v>
      </c>
      <c r="M93" s="54">
        <f>ABS(K93-L93)</f>
        <v/>
      </c>
      <c r="N93" s="66" t="n">
        <v>0.0770406900122117</v>
      </c>
      <c r="O93" s="66" t="n">
        <v>0.0189927570818089</v>
      </c>
      <c r="P93" s="66" t="n">
        <v>-1.483370062704569</v>
      </c>
      <c r="Q93" s="51">
        <f>-(E93*LN(K93)+(1-E93)*LN(1-K93))</f>
        <v/>
      </c>
      <c r="R93" s="51">
        <f>(K93-E93)^2</f>
        <v/>
      </c>
      <c r="S93" s="34">
        <f>IF(K93&gt;=0.5,1,0)</f>
        <v/>
      </c>
      <c r="T93" s="50">
        <f>COUNTIF($K$5:$K$100,"&lt;"&amp;K93)+(COUNTIF($K$5:$K$100,K93)+1)/2</f>
        <v/>
      </c>
      <c r="U93" s="54">
        <f>ABS(F93-N93)</f>
        <v/>
      </c>
      <c r="V93" s="54">
        <f>1/(1+EXP(-('8_Fit_Stacker'!$I$35*LN(I93/(1-I93))+'8_Fit_Stacker'!$I$36*LN(J93/(1-J93))+'8_Fit_Stacker'!$I$37)))</f>
        <v/>
      </c>
      <c r="W93" s="70" t="n">
        <v>0.5521375794267636</v>
      </c>
      <c r="X93" s="34">
        <f>ABS(V93-W93)</f>
        <v/>
      </c>
    </row>
    <row r="94" ht="15" customHeight="1" s="35">
      <c r="A94" s="48">
        <f>'1_Raw_Games'!A1226</f>
        <v/>
      </c>
      <c r="B94" s="49">
        <f>'1_Raw_Games'!B1226</f>
        <v/>
      </c>
      <c r="C94" s="48">
        <f>'1_Raw_Games'!D1226</f>
        <v/>
      </c>
      <c r="D94" s="48">
        <f>'1_Raw_Games'!C1226</f>
        <v/>
      </c>
      <c r="E94" s="48">
        <f>'1_Raw_Games'!O1226</f>
        <v/>
      </c>
      <c r="F94" s="51">
        <f>('2_Params'!$B$4+SUMPRODUCT(('3_Elo_Chain'!$C$3:$C$1136=C94)*('3_Elo_Chain'!$K$3:$K$1136))-SUMPRODUCT(('3_Elo_Chain'!$D$3:$D$1136=C94)*('3_Elo_Chain'!$K$3:$K$1136))-('2_Params'!$B$4+SUMPRODUCT(('3_Elo_Chain'!$C$3:$C$1136=D94)*('3_Elo_Chain'!$K$3:$K$1136))-SUMPRODUCT(('3_Elo_Chain'!$D$3:$D$1136=D94)*('3_Elo_Chain'!$K$3:$K$1136)))+'2_Params'!$B$6)/'2_Params'!$B$7</f>
        <v/>
      </c>
      <c r="G94" s="51">
        <f>INDEX('5_BT_Frozen'!$L$6:$L$35,MATCH(C94,'5_BT_Frozen'!$K$6:$K$35,0))-INDEX('5_BT_Frozen'!$L$6:$L$35,MATCH(D94,'5_BT_Frozen'!$K$6:$K$35,0))+'5_BT_Frozen'!$L$36</f>
        <v/>
      </c>
      <c r="H94" s="55">
        <f>'6_Trend_Frozen'!M93</f>
        <v/>
      </c>
      <c r="I94" s="51">
        <f>1/(1+EXP(-('7_Fit_Selection_Models'!$AC$12*(F94-'7_Fit_Selection_Models'!$U$5)/'7_Fit_Selection_Models'!$U$6+'7_Fit_Selection_Models'!$AC$13)))</f>
        <v/>
      </c>
      <c r="J94" s="51">
        <f>1/(1+EXP(-('7_Fit_Selection_Models'!$BL$14*(G94-'7_Fit_Selection_Models'!$BD$5)/'7_Fit_Selection_Models'!$BD$6+'7_Fit_Selection_Models'!$BL$15*(H94-'7_Fit_Selection_Models'!$BD$7)/'7_Fit_Selection_Models'!$BD$8+'7_Fit_Selection_Models'!$BL$16)))</f>
        <v/>
      </c>
      <c r="K94" s="51">
        <f>1/(1+EXP(-('9_Fit_Final_Models'!$AC$12*(F94-'9_Fit_Final_Models'!$U$5)/'9_Fit_Final_Models'!$U$6+'9_Fit_Final_Models'!$AC$13)))</f>
        <v/>
      </c>
      <c r="L94" s="66" t="n">
        <v>0.8877605921885222</v>
      </c>
      <c r="M94" s="54">
        <f>ABS(K94-L94)</f>
        <v/>
      </c>
      <c r="N94" s="66" t="n">
        <v>0.6707873828333174</v>
      </c>
      <c r="O94" s="66" t="n">
        <v>0.9843423662710084</v>
      </c>
      <c r="P94" s="66" t="n">
        <v>8.083915925000372</v>
      </c>
      <c r="Q94" s="51">
        <f>-(E94*LN(K94)+(1-E94)*LN(1-K94))</f>
        <v/>
      </c>
      <c r="R94" s="51">
        <f>(K94-E94)^2</f>
        <v/>
      </c>
      <c r="S94" s="34">
        <f>IF(K94&gt;=0.5,1,0)</f>
        <v/>
      </c>
      <c r="T94" s="50">
        <f>COUNTIF($K$5:$K$100,"&lt;"&amp;K94)+(COUNTIF($K$5:$K$100,K94)+1)/2</f>
        <v/>
      </c>
      <c r="U94" s="54">
        <f>ABS(F94-N94)</f>
        <v/>
      </c>
      <c r="V94" s="54">
        <f>1/(1+EXP(-('8_Fit_Stacker'!$I$35*LN(I94/(1-I94))+'8_Fit_Stacker'!$I$36*LN(J94/(1-J94))+'8_Fit_Stacker'!$I$37)))</f>
        <v/>
      </c>
      <c r="W94" s="70" t="n">
        <v>0.904354735254696</v>
      </c>
      <c r="X94" s="34">
        <f>ABS(V94-W94)</f>
        <v/>
      </c>
    </row>
    <row r="95" ht="15" customHeight="1" s="35">
      <c r="A95" s="48">
        <f>'1_Raw_Games'!A1227</f>
        <v/>
      </c>
      <c r="B95" s="49">
        <f>'1_Raw_Games'!B1227</f>
        <v/>
      </c>
      <c r="C95" s="48">
        <f>'1_Raw_Games'!D1227</f>
        <v/>
      </c>
      <c r="D95" s="48">
        <f>'1_Raw_Games'!C1227</f>
        <v/>
      </c>
      <c r="E95" s="48">
        <f>'1_Raw_Games'!O1227</f>
        <v/>
      </c>
      <c r="F95" s="51">
        <f>('2_Params'!$B$4+SUMPRODUCT(('3_Elo_Chain'!$C$3:$C$1136=C95)*('3_Elo_Chain'!$K$3:$K$1136))-SUMPRODUCT(('3_Elo_Chain'!$D$3:$D$1136=C95)*('3_Elo_Chain'!$K$3:$K$1136))-('2_Params'!$B$4+SUMPRODUCT(('3_Elo_Chain'!$C$3:$C$1136=D95)*('3_Elo_Chain'!$K$3:$K$1136))-SUMPRODUCT(('3_Elo_Chain'!$D$3:$D$1136=D95)*('3_Elo_Chain'!$K$3:$K$1136)))+'2_Params'!$B$6)/'2_Params'!$B$7</f>
        <v/>
      </c>
      <c r="G95" s="51">
        <f>INDEX('5_BT_Frozen'!$L$6:$L$35,MATCH(C95,'5_BT_Frozen'!$K$6:$K$35,0))-INDEX('5_BT_Frozen'!$L$6:$L$35,MATCH(D95,'5_BT_Frozen'!$K$6:$K$35,0))+'5_BT_Frozen'!$L$36</f>
        <v/>
      </c>
      <c r="H95" s="55">
        <f>'6_Trend_Frozen'!M94</f>
        <v/>
      </c>
      <c r="I95" s="51">
        <f>1/(1+EXP(-('7_Fit_Selection_Models'!$AC$12*(F95-'7_Fit_Selection_Models'!$U$5)/'7_Fit_Selection_Models'!$U$6+'7_Fit_Selection_Models'!$AC$13)))</f>
        <v/>
      </c>
      <c r="J95" s="51">
        <f>1/(1+EXP(-('7_Fit_Selection_Models'!$BL$14*(G95-'7_Fit_Selection_Models'!$BD$5)/'7_Fit_Selection_Models'!$BD$6+'7_Fit_Selection_Models'!$BL$15*(H95-'7_Fit_Selection_Models'!$BD$7)/'7_Fit_Selection_Models'!$BD$8+'7_Fit_Selection_Models'!$BL$16)))</f>
        <v/>
      </c>
      <c r="K95" s="51">
        <f>1/(1+EXP(-('9_Fit_Final_Models'!$AC$12*(F95-'9_Fit_Final_Models'!$U$5)/'9_Fit_Final_Models'!$U$6+'9_Fit_Final_Models'!$AC$13)))</f>
        <v/>
      </c>
      <c r="L95" s="66" t="n">
        <v>0.7927325715131631</v>
      </c>
      <c r="M95" s="54">
        <f>ABS(K95-L95)</f>
        <v/>
      </c>
      <c r="N95" s="66" t="n">
        <v>0.4599641772338521</v>
      </c>
      <c r="O95" s="66" t="n">
        <v>0.9621041067022086</v>
      </c>
      <c r="P95" s="66" t="n">
        <v>-5.635449161586292</v>
      </c>
      <c r="Q95" s="51">
        <f>-(E95*LN(K95)+(1-E95)*LN(1-K95))</f>
        <v/>
      </c>
      <c r="R95" s="51">
        <f>(K95-E95)^2</f>
        <v/>
      </c>
      <c r="S95" s="34">
        <f>IF(K95&gt;=0.5,1,0)</f>
        <v/>
      </c>
      <c r="T95" s="50">
        <f>COUNTIF($K$5:$K$100,"&lt;"&amp;K95)+(COUNTIF($K$5:$K$100,K95)+1)/2</f>
        <v/>
      </c>
      <c r="U95" s="54">
        <f>ABS(F95-N95)</f>
        <v/>
      </c>
      <c r="V95" s="54">
        <f>1/(1+EXP(-('8_Fit_Stacker'!$I$35*LN(I95/(1-I95))+'8_Fit_Stacker'!$I$36*LN(J95/(1-J95))+'8_Fit_Stacker'!$I$37)))</f>
        <v/>
      </c>
      <c r="W95" s="70" t="n">
        <v>0.8438747620976256</v>
      </c>
      <c r="X95" s="34">
        <f>ABS(V95-W95)</f>
        <v/>
      </c>
    </row>
    <row r="96" ht="15" customHeight="1" s="35">
      <c r="A96" s="48">
        <f>'1_Raw_Games'!A1228</f>
        <v/>
      </c>
      <c r="B96" s="49">
        <f>'1_Raw_Games'!B1228</f>
        <v/>
      </c>
      <c r="C96" s="48">
        <f>'1_Raw_Games'!D1228</f>
        <v/>
      </c>
      <c r="D96" s="48">
        <f>'1_Raw_Games'!C1228</f>
        <v/>
      </c>
      <c r="E96" s="48">
        <f>'1_Raw_Games'!O1228</f>
        <v/>
      </c>
      <c r="F96" s="51">
        <f>('2_Params'!$B$4+SUMPRODUCT(('3_Elo_Chain'!$C$3:$C$1136=C96)*('3_Elo_Chain'!$K$3:$K$1136))-SUMPRODUCT(('3_Elo_Chain'!$D$3:$D$1136=C96)*('3_Elo_Chain'!$K$3:$K$1136))-('2_Params'!$B$4+SUMPRODUCT(('3_Elo_Chain'!$C$3:$C$1136=D96)*('3_Elo_Chain'!$K$3:$K$1136))-SUMPRODUCT(('3_Elo_Chain'!$D$3:$D$1136=D96)*('3_Elo_Chain'!$K$3:$K$1136)))+'2_Params'!$B$6)/'2_Params'!$B$7</f>
        <v/>
      </c>
      <c r="G96" s="51">
        <f>INDEX('5_BT_Frozen'!$L$6:$L$35,MATCH(C96,'5_BT_Frozen'!$K$6:$K$35,0))-INDEX('5_BT_Frozen'!$L$6:$L$35,MATCH(D96,'5_BT_Frozen'!$K$6:$K$35,0))+'5_BT_Frozen'!$L$36</f>
        <v/>
      </c>
      <c r="H96" s="55">
        <f>'6_Trend_Frozen'!M95</f>
        <v/>
      </c>
      <c r="I96" s="51">
        <f>1/(1+EXP(-('7_Fit_Selection_Models'!$AC$12*(F96-'7_Fit_Selection_Models'!$U$5)/'7_Fit_Selection_Models'!$U$6+'7_Fit_Selection_Models'!$AC$13)))</f>
        <v/>
      </c>
      <c r="J96" s="51">
        <f>1/(1+EXP(-('7_Fit_Selection_Models'!$BL$14*(G96-'7_Fit_Selection_Models'!$BD$5)/'7_Fit_Selection_Models'!$BD$6+'7_Fit_Selection_Models'!$BL$15*(H96-'7_Fit_Selection_Models'!$BD$7)/'7_Fit_Selection_Models'!$BD$8+'7_Fit_Selection_Models'!$BL$16)))</f>
        <v/>
      </c>
      <c r="K96" s="51">
        <f>1/(1+EXP(-('9_Fit_Final_Models'!$AC$12*(F96-'9_Fit_Final_Models'!$U$5)/'9_Fit_Final_Models'!$U$6+'9_Fit_Final_Models'!$AC$13)))</f>
        <v/>
      </c>
      <c r="L96" s="66" t="n">
        <v>0.8370366517010931</v>
      </c>
      <c r="M96" s="54">
        <f>ABS(K96-L96)</f>
        <v/>
      </c>
      <c r="N96" s="66" t="n">
        <v>0.5455207325192822</v>
      </c>
      <c r="O96" s="66" t="n">
        <v>0.8739539670373728</v>
      </c>
      <c r="P96" s="66" t="n">
        <v>-2.930463346278219</v>
      </c>
      <c r="Q96" s="51">
        <f>-(E96*LN(K96)+(1-E96)*LN(1-K96))</f>
        <v/>
      </c>
      <c r="R96" s="51">
        <f>(K96-E96)^2</f>
        <v/>
      </c>
      <c r="S96" s="34">
        <f>IF(K96&gt;=0.5,1,0)</f>
        <v/>
      </c>
      <c r="T96" s="50">
        <f>COUNTIF($K$5:$K$100,"&lt;"&amp;K96)+(COUNTIF($K$5:$K$100,K96)+1)/2</f>
        <v/>
      </c>
      <c r="U96" s="54">
        <f>ABS(F96-N96)</f>
        <v/>
      </c>
      <c r="V96" s="54">
        <f>1/(1+EXP(-('8_Fit_Stacker'!$I$35*LN(I96/(1-I96))+'8_Fit_Stacker'!$I$36*LN(J96/(1-J96))+'8_Fit_Stacker'!$I$37)))</f>
        <v/>
      </c>
      <c r="W96" s="70" t="n">
        <v>0.8528409587060629</v>
      </c>
      <c r="X96" s="34">
        <f>ABS(V96-W96)</f>
        <v/>
      </c>
    </row>
    <row r="97" ht="15" customHeight="1" s="35">
      <c r="A97" s="48">
        <f>'1_Raw_Games'!A1229</f>
        <v/>
      </c>
      <c r="B97" s="49">
        <f>'1_Raw_Games'!B1229</f>
        <v/>
      </c>
      <c r="C97" s="48">
        <f>'1_Raw_Games'!D1229</f>
        <v/>
      </c>
      <c r="D97" s="48">
        <f>'1_Raw_Games'!C1229</f>
        <v/>
      </c>
      <c r="E97" s="48">
        <f>'1_Raw_Games'!O1229</f>
        <v/>
      </c>
      <c r="F97" s="51">
        <f>('2_Params'!$B$4+SUMPRODUCT(('3_Elo_Chain'!$C$3:$C$1136=C97)*('3_Elo_Chain'!$K$3:$K$1136))-SUMPRODUCT(('3_Elo_Chain'!$D$3:$D$1136=C97)*('3_Elo_Chain'!$K$3:$K$1136))-('2_Params'!$B$4+SUMPRODUCT(('3_Elo_Chain'!$C$3:$C$1136=D97)*('3_Elo_Chain'!$K$3:$K$1136))-SUMPRODUCT(('3_Elo_Chain'!$D$3:$D$1136=D97)*('3_Elo_Chain'!$K$3:$K$1136)))+'2_Params'!$B$6)/'2_Params'!$B$7</f>
        <v/>
      </c>
      <c r="G97" s="51">
        <f>INDEX('5_BT_Frozen'!$L$6:$L$35,MATCH(C97,'5_BT_Frozen'!$K$6:$K$35,0))-INDEX('5_BT_Frozen'!$L$6:$L$35,MATCH(D97,'5_BT_Frozen'!$K$6:$K$35,0))+'5_BT_Frozen'!$L$36</f>
        <v/>
      </c>
      <c r="H97" s="55">
        <f>'6_Trend_Frozen'!M96</f>
        <v/>
      </c>
      <c r="I97" s="51">
        <f>1/(1+EXP(-('7_Fit_Selection_Models'!$AC$12*(F97-'7_Fit_Selection_Models'!$U$5)/'7_Fit_Selection_Models'!$U$6+'7_Fit_Selection_Models'!$AC$13)))</f>
        <v/>
      </c>
      <c r="J97" s="51">
        <f>1/(1+EXP(-('7_Fit_Selection_Models'!$BL$14*(G97-'7_Fit_Selection_Models'!$BD$5)/'7_Fit_Selection_Models'!$BD$6+'7_Fit_Selection_Models'!$BL$15*(H97-'7_Fit_Selection_Models'!$BD$7)/'7_Fit_Selection_Models'!$BD$8+'7_Fit_Selection_Models'!$BL$16)))</f>
        <v/>
      </c>
      <c r="K97" s="51">
        <f>1/(1+EXP(-('9_Fit_Final_Models'!$AC$12*(F97-'9_Fit_Final_Models'!$U$5)/'9_Fit_Final_Models'!$U$6+'9_Fit_Final_Models'!$AC$13)))</f>
        <v/>
      </c>
      <c r="L97" s="66" t="n">
        <v>0.7771879736890122</v>
      </c>
      <c r="M97" s="54">
        <f>ABS(K97-L97)</f>
        <v/>
      </c>
      <c r="N97" s="66" t="n">
        <v>0.433234570923106</v>
      </c>
      <c r="O97" s="66" t="n">
        <v>0.6022600673447804</v>
      </c>
      <c r="P97" s="66" t="n">
        <v>0.068954036608928</v>
      </c>
      <c r="Q97" s="51">
        <f>-(E97*LN(K97)+(1-E97)*LN(1-K97))</f>
        <v/>
      </c>
      <c r="R97" s="51">
        <f>(K97-E97)^2</f>
        <v/>
      </c>
      <c r="S97" s="34">
        <f>IF(K97&gt;=0.5,1,0)</f>
        <v/>
      </c>
      <c r="T97" s="50">
        <f>COUNTIF($K$5:$K$100,"&lt;"&amp;K97)+(COUNTIF($K$5:$K$100,K97)+1)/2</f>
        <v/>
      </c>
      <c r="U97" s="54">
        <f>ABS(F97-N97)</f>
        <v/>
      </c>
      <c r="V97" s="54">
        <f>1/(1+EXP(-('8_Fit_Stacker'!$I$35*LN(I97/(1-I97))+'8_Fit_Stacker'!$I$36*LN(J97/(1-J97))+'8_Fit_Stacker'!$I$37)))</f>
        <v/>
      </c>
      <c r="W97" s="70" t="n">
        <v>0.7959063287777448</v>
      </c>
      <c r="X97" s="34">
        <f>ABS(V97-W97)</f>
        <v/>
      </c>
    </row>
    <row r="98" ht="15" customHeight="1" s="35">
      <c r="A98" s="48">
        <f>'1_Raw_Games'!A1230</f>
        <v/>
      </c>
      <c r="B98" s="49">
        <f>'1_Raw_Games'!B1230</f>
        <v/>
      </c>
      <c r="C98" s="48">
        <f>'1_Raw_Games'!D1230</f>
        <v/>
      </c>
      <c r="D98" s="48">
        <f>'1_Raw_Games'!C1230</f>
        <v/>
      </c>
      <c r="E98" s="48">
        <f>'1_Raw_Games'!O1230</f>
        <v/>
      </c>
      <c r="F98" s="51">
        <f>('2_Params'!$B$4+SUMPRODUCT(('3_Elo_Chain'!$C$3:$C$1136=C98)*('3_Elo_Chain'!$K$3:$K$1136))-SUMPRODUCT(('3_Elo_Chain'!$D$3:$D$1136=C98)*('3_Elo_Chain'!$K$3:$K$1136))-('2_Params'!$B$4+SUMPRODUCT(('3_Elo_Chain'!$C$3:$C$1136=D98)*('3_Elo_Chain'!$K$3:$K$1136))-SUMPRODUCT(('3_Elo_Chain'!$D$3:$D$1136=D98)*('3_Elo_Chain'!$K$3:$K$1136)))+'2_Params'!$B$6)/'2_Params'!$B$7</f>
        <v/>
      </c>
      <c r="G98" s="51">
        <f>INDEX('5_BT_Frozen'!$L$6:$L$35,MATCH(C98,'5_BT_Frozen'!$K$6:$K$35,0))-INDEX('5_BT_Frozen'!$L$6:$L$35,MATCH(D98,'5_BT_Frozen'!$K$6:$K$35,0))+'5_BT_Frozen'!$L$36</f>
        <v/>
      </c>
      <c r="H98" s="55">
        <f>'6_Trend_Frozen'!M97</f>
        <v/>
      </c>
      <c r="I98" s="51">
        <f>1/(1+EXP(-('7_Fit_Selection_Models'!$AC$12*(F98-'7_Fit_Selection_Models'!$U$5)/'7_Fit_Selection_Models'!$U$6+'7_Fit_Selection_Models'!$AC$13)))</f>
        <v/>
      </c>
      <c r="J98" s="51">
        <f>1/(1+EXP(-('7_Fit_Selection_Models'!$BL$14*(G98-'7_Fit_Selection_Models'!$BD$5)/'7_Fit_Selection_Models'!$BD$6+'7_Fit_Selection_Models'!$BL$15*(H98-'7_Fit_Selection_Models'!$BD$7)/'7_Fit_Selection_Models'!$BD$8+'7_Fit_Selection_Models'!$BL$16)))</f>
        <v/>
      </c>
      <c r="K98" s="51">
        <f>1/(1+EXP(-('9_Fit_Final_Models'!$AC$12*(F98-'9_Fit_Final_Models'!$U$5)/'9_Fit_Final_Models'!$U$6+'9_Fit_Final_Models'!$AC$13)))</f>
        <v/>
      </c>
      <c r="L98" s="66" t="n">
        <v>0.9354152214238162</v>
      </c>
      <c r="M98" s="54">
        <f>ABS(K98-L98)</f>
        <v/>
      </c>
      <c r="N98" s="66" t="n">
        <v>0.8463139676273506</v>
      </c>
      <c r="O98" s="66" t="n">
        <v>1.252214752296808</v>
      </c>
      <c r="P98" s="66" t="n">
        <v>6.975826825617946</v>
      </c>
      <c r="Q98" s="51">
        <f>-(E98*LN(K98)+(1-E98)*LN(1-K98))</f>
        <v/>
      </c>
      <c r="R98" s="51">
        <f>(K98-E98)^2</f>
        <v/>
      </c>
      <c r="S98" s="34">
        <f>IF(K98&gt;=0.5,1,0)</f>
        <v/>
      </c>
      <c r="T98" s="50">
        <f>COUNTIF($K$5:$K$100,"&lt;"&amp;K98)+(COUNTIF($K$5:$K$100,K98)+1)/2</f>
        <v/>
      </c>
      <c r="U98" s="54">
        <f>ABS(F98-N98)</f>
        <v/>
      </c>
      <c r="V98" s="54">
        <f>1/(1+EXP(-('8_Fit_Stacker'!$I$35*LN(I98/(1-I98))+'8_Fit_Stacker'!$I$36*LN(J98/(1-J98))+'8_Fit_Stacker'!$I$37)))</f>
        <v/>
      </c>
      <c r="W98" s="70" t="n">
        <v>0.9404286431324028</v>
      </c>
      <c r="X98" s="34">
        <f>ABS(V98-W98)</f>
        <v/>
      </c>
    </row>
    <row r="99" ht="15" customHeight="1" s="35">
      <c r="A99" s="48">
        <f>'1_Raw_Games'!A1231</f>
        <v/>
      </c>
      <c r="B99" s="49">
        <f>'1_Raw_Games'!B1231</f>
        <v/>
      </c>
      <c r="C99" s="48">
        <f>'1_Raw_Games'!D1231</f>
        <v/>
      </c>
      <c r="D99" s="48">
        <f>'1_Raw_Games'!C1231</f>
        <v/>
      </c>
      <c r="E99" s="48">
        <f>'1_Raw_Games'!O1231</f>
        <v/>
      </c>
      <c r="F99" s="51">
        <f>('2_Params'!$B$4+SUMPRODUCT(('3_Elo_Chain'!$C$3:$C$1136=C99)*('3_Elo_Chain'!$K$3:$K$1136))-SUMPRODUCT(('3_Elo_Chain'!$D$3:$D$1136=C99)*('3_Elo_Chain'!$K$3:$K$1136))-('2_Params'!$B$4+SUMPRODUCT(('3_Elo_Chain'!$C$3:$C$1136=D99)*('3_Elo_Chain'!$K$3:$K$1136))-SUMPRODUCT(('3_Elo_Chain'!$D$3:$D$1136=D99)*('3_Elo_Chain'!$K$3:$K$1136)))+'2_Params'!$B$6)/'2_Params'!$B$7</f>
        <v/>
      </c>
      <c r="G99" s="51">
        <f>INDEX('5_BT_Frozen'!$L$6:$L$35,MATCH(C99,'5_BT_Frozen'!$K$6:$K$35,0))-INDEX('5_BT_Frozen'!$L$6:$L$35,MATCH(D99,'5_BT_Frozen'!$K$6:$K$35,0))+'5_BT_Frozen'!$L$36</f>
        <v/>
      </c>
      <c r="H99" s="55">
        <f>'6_Trend_Frozen'!M98</f>
        <v/>
      </c>
      <c r="I99" s="51">
        <f>1/(1+EXP(-('7_Fit_Selection_Models'!$AC$12*(F99-'7_Fit_Selection_Models'!$U$5)/'7_Fit_Selection_Models'!$U$6+'7_Fit_Selection_Models'!$AC$13)))</f>
        <v/>
      </c>
      <c r="J99" s="51">
        <f>1/(1+EXP(-('7_Fit_Selection_Models'!$BL$14*(G99-'7_Fit_Selection_Models'!$BD$5)/'7_Fit_Selection_Models'!$BD$6+'7_Fit_Selection_Models'!$BL$15*(H99-'7_Fit_Selection_Models'!$BD$7)/'7_Fit_Selection_Models'!$BD$8+'7_Fit_Selection_Models'!$BL$16)))</f>
        <v/>
      </c>
      <c r="K99" s="51">
        <f>1/(1+EXP(-('9_Fit_Final_Models'!$AC$12*(F99-'9_Fit_Final_Models'!$U$5)/'9_Fit_Final_Models'!$U$6+'9_Fit_Final_Models'!$AC$13)))</f>
        <v/>
      </c>
      <c r="L99" s="66" t="n">
        <v>0.7067085867016859</v>
      </c>
      <c r="M99" s="54">
        <f>ABS(K99-L99)</f>
        <v/>
      </c>
      <c r="N99" s="66" t="n">
        <v>0.3259061818893093</v>
      </c>
      <c r="O99" s="66" t="n">
        <v>0.2944212797931738</v>
      </c>
      <c r="P99" s="66" t="n">
        <v>7.169542727895239</v>
      </c>
      <c r="Q99" s="51">
        <f>-(E99*LN(K99)+(1-E99)*LN(1-K99))</f>
        <v/>
      </c>
      <c r="R99" s="51">
        <f>(K99-E99)^2</f>
        <v/>
      </c>
      <c r="S99" s="34">
        <f>IF(K99&gt;=0.5,1,0)</f>
        <v/>
      </c>
      <c r="T99" s="50">
        <f>COUNTIF($K$5:$K$100,"&lt;"&amp;K99)+(COUNTIF($K$5:$K$100,K99)+1)/2</f>
        <v/>
      </c>
      <c r="U99" s="54">
        <f>ABS(F99-N99)</f>
        <v/>
      </c>
      <c r="V99" s="54">
        <f>1/(1+EXP(-('8_Fit_Stacker'!$I$35*LN(I99/(1-I99))+'8_Fit_Stacker'!$I$36*LN(J99/(1-J99))+'8_Fit_Stacker'!$I$37)))</f>
        <v/>
      </c>
      <c r="W99" s="70" t="n">
        <v>0.7321797112365203</v>
      </c>
      <c r="X99" s="34">
        <f>ABS(V99-W99)</f>
        <v/>
      </c>
    </row>
    <row r="100" ht="15" customHeight="1" s="35">
      <c r="A100" s="48">
        <f>'1_Raw_Games'!A1232</f>
        <v/>
      </c>
      <c r="B100" s="49">
        <f>'1_Raw_Games'!B1232</f>
        <v/>
      </c>
      <c r="C100" s="48">
        <f>'1_Raw_Games'!D1232</f>
        <v/>
      </c>
      <c r="D100" s="48">
        <f>'1_Raw_Games'!C1232</f>
        <v/>
      </c>
      <c r="E100" s="48">
        <f>'1_Raw_Games'!O1232</f>
        <v/>
      </c>
      <c r="F100" s="51">
        <f>('2_Params'!$B$4+SUMPRODUCT(('3_Elo_Chain'!$C$3:$C$1136=C100)*('3_Elo_Chain'!$K$3:$K$1136))-SUMPRODUCT(('3_Elo_Chain'!$D$3:$D$1136=C100)*('3_Elo_Chain'!$K$3:$K$1136))-('2_Params'!$B$4+SUMPRODUCT(('3_Elo_Chain'!$C$3:$C$1136=D100)*('3_Elo_Chain'!$K$3:$K$1136))-SUMPRODUCT(('3_Elo_Chain'!$D$3:$D$1136=D100)*('3_Elo_Chain'!$K$3:$K$1136)))+'2_Params'!$B$6)/'2_Params'!$B$7</f>
        <v/>
      </c>
      <c r="G100" s="51">
        <f>INDEX('5_BT_Frozen'!$L$6:$L$35,MATCH(C100,'5_BT_Frozen'!$K$6:$K$35,0))-INDEX('5_BT_Frozen'!$L$6:$L$35,MATCH(D100,'5_BT_Frozen'!$K$6:$K$35,0))+'5_BT_Frozen'!$L$36</f>
        <v/>
      </c>
      <c r="H100" s="55">
        <f>'6_Trend_Frozen'!M99</f>
        <v/>
      </c>
      <c r="I100" s="51">
        <f>1/(1+EXP(-('7_Fit_Selection_Models'!$AC$12*(F100-'7_Fit_Selection_Models'!$U$5)/'7_Fit_Selection_Models'!$U$6+'7_Fit_Selection_Models'!$AC$13)))</f>
        <v/>
      </c>
      <c r="J100" s="51">
        <f>1/(1+EXP(-('7_Fit_Selection_Models'!$BL$14*(G100-'7_Fit_Selection_Models'!$BD$5)/'7_Fit_Selection_Models'!$BD$6+'7_Fit_Selection_Models'!$BL$15*(H100-'7_Fit_Selection_Models'!$BD$7)/'7_Fit_Selection_Models'!$BD$8+'7_Fit_Selection_Models'!$BL$16)))</f>
        <v/>
      </c>
      <c r="K100" s="51">
        <f>1/(1+EXP(-('9_Fit_Final_Models'!$AC$12*(F100-'9_Fit_Final_Models'!$U$5)/'9_Fit_Final_Models'!$U$6+'9_Fit_Final_Models'!$AC$13)))</f>
        <v/>
      </c>
      <c r="L100" s="66" t="n">
        <v>0.8564017438286501</v>
      </c>
      <c r="M100" s="54">
        <f>ABS(K100-L100)</f>
        <v/>
      </c>
      <c r="N100" s="66" t="n">
        <v>0.5888631531526789</v>
      </c>
      <c r="O100" s="66" t="n">
        <v>0.9152164064719226</v>
      </c>
      <c r="P100" s="66" t="n">
        <v>6.263187201721113</v>
      </c>
      <c r="Q100" s="51">
        <f>-(E100*LN(K100)+(1-E100)*LN(1-K100))</f>
        <v/>
      </c>
      <c r="R100" s="51">
        <f>(K100-E100)^2</f>
        <v/>
      </c>
      <c r="S100" s="34">
        <f>IF(K100&gt;=0.5,1,0)</f>
        <v/>
      </c>
      <c r="T100" s="50">
        <f>COUNTIF($K$5:$K$100,"&lt;"&amp;K100)+(COUNTIF($K$5:$K$100,K100)+1)/2</f>
        <v/>
      </c>
      <c r="U100" s="54">
        <f>ABS(F100-N100)</f>
        <v/>
      </c>
      <c r="V100" s="54">
        <f>1/(1+EXP(-('8_Fit_Stacker'!$I$35*LN(I100/(1-I100))+'8_Fit_Stacker'!$I$36*LN(J100/(1-J100))+'8_Fit_Stacker'!$I$37)))</f>
        <v/>
      </c>
      <c r="W100" s="70" t="n">
        <v>0.8835325340116142</v>
      </c>
      <c r="X100" s="34">
        <f>ABS(V100-W100)</f>
        <v/>
      </c>
    </row>
    <row r="102" ht="15" customHeight="1" s="35">
      <c r="A102" s="40" t="inlineStr">
        <is>
          <t>METRICS - Elo-only champion, computed by formula, reconciled vs artifacts/final_metrics.json (primary_holdout.april)</t>
        </is>
      </c>
    </row>
    <row r="103" ht="26.25" customHeight="1" s="35">
      <c r="A103" s="41" t="inlineStr">
        <is>
          <t>metric</t>
        </is>
      </c>
      <c r="B103" s="41" t="inlineStr">
        <is>
          <t>on-sheet</t>
        </is>
      </c>
      <c r="C103" s="41" t="inlineStr">
        <is>
          <t>repo (blue)</t>
        </is>
      </c>
      <c r="D103" s="41" t="inlineStr">
        <is>
          <t>|delta|</t>
        </is>
      </c>
    </row>
    <row r="104" ht="15" customHeight="1" s="35">
      <c r="A104" s="40" t="inlineStr">
        <is>
          <t>log loss</t>
        </is>
      </c>
      <c r="B104" s="51">
        <f>AVERAGE(Q5:Q100)</f>
        <v/>
      </c>
      <c r="C104" s="66" t="n">
        <v>0.4643691817614744</v>
      </c>
      <c r="D104" s="54">
        <f>ABS(B104-C104)</f>
        <v/>
      </c>
    </row>
    <row r="105" ht="15" customHeight="1" s="35">
      <c r="A105" s="40" t="inlineStr">
        <is>
          <t>Brier</t>
        </is>
      </c>
      <c r="B105" s="51">
        <f>AVERAGE(R5:R100)</f>
        <v/>
      </c>
      <c r="C105" s="66" t="n">
        <v>0.1497704237800124</v>
      </c>
      <c r="D105" s="54">
        <f>ABS(B105-C105)</f>
        <v/>
      </c>
    </row>
    <row r="106" ht="15" customHeight="1" s="35">
      <c r="A106" s="40" t="inlineStr">
        <is>
          <t>accuracy</t>
        </is>
      </c>
      <c r="B106" s="51">
        <f>SUMPRODUCT((S5:S100=E5:E100)*1)/96</f>
        <v/>
      </c>
      <c r="C106" s="66" t="n">
        <v>0.78125</v>
      </c>
      <c r="D106" s="54">
        <f>ABS(B106-C106)</f>
        <v/>
      </c>
    </row>
    <row r="107" ht="15" customHeight="1" s="35">
      <c r="A107" s="40" t="inlineStr">
        <is>
          <t>AUC (avg-rank form)</t>
        </is>
      </c>
      <c r="B107" s="51">
        <f>(SUMPRODUCT((E5:E100)*(T5:T100))-SUM(E5:E100)*(SUM(E5:E100)+1)/2)/(SUM(E5:E100)*(96-SUM(E5:E100)))</f>
        <v/>
      </c>
      <c r="C107" s="66" t="n">
        <v>0.8668466036887089</v>
      </c>
      <c r="D107" s="54">
        <f>ABS(B107-C107)</f>
        <v/>
      </c>
    </row>
    <row r="109" ht="15" customHeight="1" s="35">
      <c r="A109" s="40" t="inlineStr">
        <is>
          <t>feature reconciliation maxima:</t>
        </is>
      </c>
      <c r="B109" s="63">
        <f>MAX(U5:U100)</f>
        <v/>
      </c>
    </row>
    <row r="110" ht="15" customHeight="1" s="35">
      <c r="A110" s="37" t="inlineStr">
        <is>
          <t>elo | bt | trend | p:</t>
        </is>
      </c>
      <c r="B110" s="54">
        <f>MAX(V5:V100)</f>
        <v/>
      </c>
      <c r="C110" s="54">
        <f>MAX(W5:W100)</f>
        <v/>
      </c>
      <c r="D110" s="54">
        <f>MAX(M5:M100)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4" min="1" max="1"/>
    <col width="16" customWidth="1" style="34" min="2" max="3"/>
    <col width="14" customWidth="1" style="34" min="4" max="4"/>
    <col width="10" customWidth="1" style="34" min="5" max="5"/>
  </cols>
  <sheetData>
    <row r="1" ht="17.25" customHeight="1" s="35">
      <c r="A1" s="36" t="inlineStr">
        <is>
          <t>RECONCILIATION DASHBOARD — every check against the committed GitHub artifacts</t>
        </is>
      </c>
    </row>
    <row r="3" ht="15" customHeight="1" s="35">
      <c r="A3" s="41" t="inlineStr">
        <is>
          <t>check</t>
        </is>
      </c>
      <c r="B3" s="41" t="inlineStr">
        <is>
          <t>on-sheet value</t>
        </is>
      </c>
      <c r="C3" s="41" t="inlineStr">
        <is>
          <t>tolerance</t>
        </is>
      </c>
      <c r="D3" s="41" t="inlineStr">
        <is>
          <t>max |delta|</t>
        </is>
      </c>
      <c r="E3" s="41" t="inlineStr">
        <is>
          <t>PASS?</t>
        </is>
      </c>
    </row>
    <row r="4" ht="15" customHeight="1" s="35">
      <c r="A4" s="44" t="inlineStr">
        <is>
          <t>Elo chain: 1,230 elo_diff vs engineered_features.csv</t>
        </is>
      </c>
      <c r="B4" s="64">
        <f>'3_Elo_Chain'!K1</f>
        <v/>
      </c>
      <c r="C4" s="65" t="n">
        <v>1e-09</v>
      </c>
      <c r="D4" s="54">
        <f>'3_Elo_Chain'!K1</f>
        <v/>
      </c>
      <c r="E4" s="40">
        <f>IF(D4&lt;=C4,"PASS","CHECK")</f>
        <v/>
      </c>
    </row>
    <row r="5" ht="15" customHeight="1" s="35">
      <c r="A5" s="44" t="inlineStr">
        <is>
          <t>Bradley-Terry: max |gradient| of penalized objective (optimality proof)</t>
        </is>
      </c>
      <c r="B5" s="64">
        <f>'5_BT_Frozen'!L38</f>
        <v/>
      </c>
      <c r="C5" s="65" t="n">
        <v>1e-06</v>
      </c>
      <c r="D5" s="54">
        <f>'5_BT_Frozen'!L38</f>
        <v/>
      </c>
      <c r="E5" s="40">
        <f>IF(D5&lt;=C5,"PASS","CHECK")</f>
        <v/>
      </c>
    </row>
    <row r="6" ht="15" customHeight="1" s="35">
      <c r="A6" s="44" t="inlineStr">
        <is>
          <t>April trend_diff vs frozen snapshot CSV (96 games)</t>
        </is>
      </c>
      <c r="B6" s="64">
        <f>'6_Trend_Frozen'!H100</f>
        <v/>
      </c>
      <c r="C6" s="65" t="n">
        <v>1e-09</v>
      </c>
      <c r="D6" s="54">
        <f>'6_Trend_Frozen'!H100</f>
        <v/>
      </c>
      <c r="E6" s="40">
        <f>IF(D6&lt;=C6,"PASS","CHECK")</f>
        <v/>
      </c>
    </row>
    <row r="7" ht="15" customHeight="1" s="35">
      <c r="A7" s="44" t="inlineStr">
        <is>
          <t>Champion Elo std coef vs coefficient_table.csv</t>
        </is>
      </c>
      <c r="B7" s="64">
        <f>'9_Fit_Final_Models'!$AC$12</f>
        <v/>
      </c>
      <c r="C7" s="65" t="n">
        <v>1e-06</v>
      </c>
      <c r="D7" s="70" t="n">
        <v>0.9271823509706776</v>
      </c>
      <c r="E7" s="40">
        <f>IF(D7&lt;=C7,"PASS","CHECK")</f>
        <v/>
      </c>
    </row>
    <row r="8" ht="15" customHeight="1" s="35">
      <c r="A8" s="44" t="inlineStr">
        <is>
          <t>Champion Elo intercept vs coefficient_table.csv</t>
        </is>
      </c>
      <c r="B8" s="64">
        <f>'9_Fit_Final_Models'!$AC$13</f>
        <v/>
      </c>
      <c r="C8" s="65" t="n">
        <v>1e-06</v>
      </c>
      <c r="D8" s="70" t="n">
        <v>0.241542887854729</v>
      </c>
      <c r="E8" s="40">
        <f>IF(D8&lt;=C8,"PASS","CHECK")</f>
        <v/>
      </c>
    </row>
    <row r="9" ht="15" customHeight="1" s="35">
      <c r="A9" s="44" t="inlineStr">
        <is>
          <t>Challenger stacker a (deploy) vs selected_spec.json [REJECTED]</t>
        </is>
      </c>
      <c r="B9" s="64">
        <f>'8_Fit_Stacker'!$I$35</f>
        <v/>
      </c>
      <c r="C9" s="65" t="n">
        <v>1e-06</v>
      </c>
      <c r="D9" s="54">
        <f>'8_Fit_Stacker'!K39</f>
        <v/>
      </c>
      <c r="E9" s="40">
        <f>IF(D9&lt;=C9,"PASS","CHECK")</f>
        <v/>
      </c>
    </row>
    <row r="10" ht="15" customHeight="1" s="35">
      <c r="A10" s="44" t="inlineStr">
        <is>
          <t>April frozen elo_diff vs repo CSV</t>
        </is>
      </c>
      <c r="B10" s="64">
        <f>'10_April_Frozen'!B109</f>
        <v/>
      </c>
      <c r="C10" s="65" t="n">
        <v>1e-09</v>
      </c>
      <c r="D10" s="54">
        <f>'10_April_Frozen'!B109</f>
        <v/>
      </c>
      <c r="E10" s="40">
        <f>IF(D10&lt;=C10,"PASS","CHECK")</f>
        <v/>
      </c>
    </row>
    <row r="11" ht="15" customHeight="1" s="35">
      <c r="A11" s="44" t="inlineStr">
        <is>
          <t>April frozen bt_logit vs repo CSV</t>
        </is>
      </c>
      <c r="B11" s="64">
        <f>'10_April_Frozen'!B110</f>
        <v/>
      </c>
      <c r="C11" s="65" t="n">
        <v>1e-06</v>
      </c>
      <c r="D11" s="54">
        <f>'10_April_Frozen'!B110</f>
        <v/>
      </c>
      <c r="E11" s="40">
        <f>IF(D11&lt;=C11,"PASS","CHECK")</f>
        <v/>
      </c>
    </row>
    <row r="12" ht="15" customHeight="1" s="35">
      <c r="A12" s="44" t="inlineStr">
        <is>
          <t>April frozen trend_diff vs repo CSV</t>
        </is>
      </c>
      <c r="B12" s="64">
        <f>'10_April_Frozen'!C110</f>
        <v/>
      </c>
      <c r="C12" s="65" t="n">
        <v>1e-06</v>
      </c>
      <c r="D12" s="54">
        <f>'10_April_Frozen'!C110</f>
        <v/>
      </c>
      <c r="E12" s="40">
        <f>IF(D12&lt;=C12,"PASS","CHECK")</f>
        <v/>
      </c>
    </row>
    <row r="13" ht="15" customHeight="1" s="35">
      <c r="A13" s="44" t="inlineStr">
        <is>
          <t>April probabilities vs repo CSV (96 games)</t>
        </is>
      </c>
      <c r="B13" s="64">
        <f>'10_April_Frozen'!D110</f>
        <v/>
      </c>
      <c r="C13" s="65" t="n">
        <v>1e-06</v>
      </c>
      <c r="D13" s="54">
        <f>'10_April_Frozen'!D110</f>
        <v/>
      </c>
      <c r="E13" s="40">
        <f>IF(D13&lt;=C13,"PASS","CHECK")</f>
        <v/>
      </c>
    </row>
    <row r="14" ht="15" customHeight="1" s="35">
      <c r="A14" s="44" t="inlineStr">
        <is>
          <t>April log loss vs final_metrics.json</t>
        </is>
      </c>
      <c r="B14" s="64">
        <f>'10_April_Frozen'!B104</f>
        <v/>
      </c>
      <c r="C14" s="65" t="n">
        <v>1e-06</v>
      </c>
      <c r="D14" s="54">
        <f>'10_April_Frozen'!D104</f>
        <v/>
      </c>
      <c r="E14" s="40">
        <f>IF(D14&lt;=C14,"PASS","CHECK")</f>
        <v/>
      </c>
    </row>
    <row r="15" ht="15" customHeight="1" s="35">
      <c r="A15" s="44" t="inlineStr">
        <is>
          <t>April Brier vs final_metrics.json</t>
        </is>
      </c>
      <c r="B15" s="64">
        <f>'10_April_Frozen'!B105</f>
        <v/>
      </c>
      <c r="C15" s="65" t="n">
        <v>1e-06</v>
      </c>
      <c r="D15" s="54">
        <f>'10_April_Frozen'!D105</f>
        <v/>
      </c>
      <c r="E15" s="40">
        <f>IF(D15&lt;=C15,"PASS","CHECK")</f>
        <v/>
      </c>
    </row>
    <row r="16" ht="15" customHeight="1" s="35">
      <c r="A16" s="44" t="inlineStr">
        <is>
          <t>April accuracy vs final_metrics.json</t>
        </is>
      </c>
      <c r="B16" s="64">
        <f>'10_April_Frozen'!B106</f>
        <v/>
      </c>
      <c r="C16" s="65" t="n">
        <v>1e-06</v>
      </c>
      <c r="D16" s="54">
        <f>'10_April_Frozen'!D106</f>
        <v/>
      </c>
      <c r="E16" s="40">
        <f>IF(D16&lt;=C16,"PASS","CHECK")</f>
        <v/>
      </c>
    </row>
    <row r="17" ht="15" customHeight="1" s="35">
      <c r="A17" s="44" t="inlineStr">
        <is>
          <t>April AUC vs final_metrics.json</t>
        </is>
      </c>
      <c r="B17" s="64">
        <f>'10_April_Frozen'!B107</f>
        <v/>
      </c>
      <c r="C17" s="65" t="n">
        <v>1e-06</v>
      </c>
      <c r="D17" s="54">
        <f>'10_April_Frozen'!D107</f>
        <v/>
      </c>
      <c r="E17" s="40">
        <f>IF(D17&lt;=C17,"PASS","CHECK")</f>
        <v/>
      </c>
    </row>
    <row r="20" ht="27.75" customHeight="1" s="35">
      <c r="A20" s="46" t="inlineStr">
        <is>
          <t>Coefficient reconciliations for the final base models (all seven published values) live on 9_Fit_Final_Models. Stacker deltas reflect the repo solver tolerance (lbfgs, tol 1e-12): agreement to ~1e-8.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2026-07-21T04:52:02Z</dcterms:created>
  <dcterms:modified xsi:type="dcterms:W3CDTF">2026-07-24T05:30:25Z</dcterms:modified>
  <cp:revision>0</cp:revision>
</cp:coreProperties>
</file>